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éstamos" sheetId="1" state="visible" r:id="rId2"/>
    <sheet name="Promedio de costo" sheetId="2" state="visible" r:id="rId3"/>
    <sheet name="Financiamiento de auto" sheetId="3" state="visible" r:id="rId4"/>
    <sheet name="INDEX_BTCUSD_1D" sheetId="4" state="visible" r:id="rId5"/>
    <sheet name="FX_USDMXN_1D" sheetId="5" state="visible" r:id="rId6"/>
    <sheet name="Simulador de precios" sheetId="6" state="visible" r:id="rId7"/>
  </sheets>
  <definedNames>
    <definedName function="false" hidden="true" localSheetId="4" name="_xlnm._FilterDatabase" vbProcedure="false">FX_USDMXN_1D!$A$1:$F$4614</definedName>
    <definedName function="false" hidden="true" localSheetId="3" name="_xlnm._FilterDatabase" vbProcedure="false">INDEX_BTCUSD_1D!$A$1:$I$5543</definedName>
    <definedName function="false" hidden="true" localSheetId="1" name="_xlnm._FilterDatabase" vbProcedure="false">'Promedio de costo'!$A$14:$K$134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<sst xmlns="http://schemas.openxmlformats.org/spreadsheetml/2006/main" count="238" uniqueCount="171">
  <si>
    <t xml:space="preserve">Valor del activo</t>
  </si>
  <si>
    <t xml:space="preserve">Personal</t>
  </si>
  <si>
    <t xml:space="preserve">usando activo</t>
  </si>
  <si>
    <t xml:space="preserve">(1 = on)</t>
  </si>
  <si>
    <t xml:space="preserve">letusnetwork.com</t>
  </si>
  <si>
    <t xml:space="preserve">Porcentaje de préstamo</t>
  </si>
  <si>
    <t xml:space="preserve">currency</t>
  </si>
  <si>
    <t xml:space="preserve">(0 = MXN; 1 = USD)</t>
  </si>
  <si>
    <t xml:space="preserve">log</t>
  </si>
  <si>
    <t xml:space="preserve">bitcoin</t>
  </si>
  <si>
    <t xml:space="preserve">open index</t>
  </si>
  <si>
    <t xml:space="preserve">(6 = open, 9 = close)</t>
  </si>
  <si>
    <t xml:space="preserve">0.1.0</t>
  </si>
  <si>
    <t xml:space="preserve">release</t>
  </si>
  <si>
    <t xml:space="preserve">Total de préstamo</t>
  </si>
  <si>
    <t xml:space="preserve">close index</t>
  </si>
  <si>
    <t xml:space="preserve">Tasa anual</t>
  </si>
  <si>
    <t xml:space="preserve">mxn</t>
  </si>
  <si>
    <t xml:space="preserve">(3 = open, 6 = close)</t>
  </si>
  <si>
    <t xml:space="preserve">Períodos:</t>
  </si>
  <si>
    <t xml:space="preserve">Pagos cada:</t>
  </si>
  <si>
    <t xml:space="preserve">días</t>
  </si>
  <si>
    <t xml:space="preserve">Préstamos 0.1.0</t>
  </si>
  <si>
    <t xml:space="preserve">Inicio</t>
  </si>
  <si>
    <t xml:space="preserve">Hoy</t>
  </si>
  <si>
    <t xml:space="preserve">autor:</t>
  </si>
  <si>
    <t xml:space="preserve">bc1quvrkgsnjxgdyn0cazc3ed4zllsdnpu38lyfg9a</t>
  </si>
  <si>
    <t xml:space="preserve">Pagos pendientes</t>
  </si>
  <si>
    <t xml:space="preserve">last update:</t>
  </si>
  <si>
    <t xml:space="preserve">9fbc</t>
  </si>
  <si>
    <t xml:space="preserve">activo</t>
  </si>
  <si>
    <t xml:space="preserve">pasivo</t>
  </si>
  <si>
    <t xml:space="preserve">inicio de período</t>
  </si>
  <si>
    <t xml:space="preserve">fin de período</t>
  </si>
  <si>
    <t xml:space="preserve">balance</t>
  </si>
  <si>
    <t xml:space="preserve">tipo de cambio</t>
  </si>
  <si>
    <t xml:space="preserve">valor</t>
  </si>
  <si>
    <t xml:space="preserve">total</t>
  </si>
  <si>
    <t xml:space="preserve">pago</t>
  </si>
  <si>
    <t xml:space="preserve">compra/venta</t>
  </si>
  <si>
    <t xml:space="preserve">pagos</t>
  </si>
  <si>
    <t xml:space="preserve">p</t>
  </si>
  <si>
    <t xml:space="preserve">unix time</t>
  </si>
  <si>
    <t xml:space="preserve">fecha</t>
  </si>
  <si>
    <t xml:space="preserve">ROI</t>
  </si>
  <si>
    <t xml:space="preserve">interés</t>
  </si>
  <si>
    <t xml:space="preserve">restantes</t>
  </si>
  <si>
    <t xml:space="preserve">a interés</t>
  </si>
  <si>
    <t xml:space="preserve">a capital</t>
  </si>
  <si>
    <t xml:space="preserve">Ahorrar:</t>
  </si>
  <si>
    <t xml:space="preserve">Promedio de Costo 0.1.6</t>
  </si>
  <si>
    <t xml:space="preserve">Cada:</t>
  </si>
  <si>
    <t xml:space="preserve">bc1q9athlkl0nypmhatx8mgepgsdn8ut8wfvpejh7t</t>
  </si>
  <si>
    <t xml:space="preserve">(0 / default = MXN, 1 = USD)</t>
  </si>
  <si>
    <t xml:space="preserve">Por:</t>
  </si>
  <si>
    <t xml:space="preserve">años</t>
  </si>
  <si>
    <t xml:space="preserve">0590</t>
  </si>
  <si>
    <t xml:space="preserve">diff first buy</t>
  </si>
  <si>
    <t xml:space="preserve">(0 = off; 1 = on)</t>
  </si>
  <si>
    <t xml:space="preserve">0.1.4</t>
  </si>
  <si>
    <t xml:space="preserve">added USD support</t>
  </si>
  <si>
    <t xml:space="preserve">smart dca</t>
  </si>
  <si>
    <t xml:space="preserve">from previous close price</t>
  </si>
  <si>
    <t xml:space="preserve">left only 120 periods displayed</t>
  </si>
  <si>
    <t xml:space="preserve">0.1.5</t>
  </si>
  <si>
    <t xml:space="preserve">added first buy different from all buys</t>
  </si>
  <si>
    <t xml:space="preserve">testing smart dca:</t>
  </si>
  <si>
    <t xml:space="preserve">buy only after -% from previous close</t>
  </si>
  <si>
    <t xml:space="preserve">UNIX</t>
  </si>
  <si>
    <t xml:space="preserve">FECHA</t>
  </si>
  <si>
    <t xml:space="preserve">BTCUSD</t>
  </si>
  <si>
    <t xml:space="preserve">USDMXN</t>
  </si>
  <si>
    <t xml:space="preserve">ACUMULADO</t>
  </si>
  <si>
    <t xml:space="preserve">VALOR</t>
  </si>
  <si>
    <t xml:space="preserve">AHORRASTE</t>
  </si>
  <si>
    <t xml:space="preserve">RETORNO DE AHORRO</t>
  </si>
  <si>
    <t xml:space="preserve">price, if not accumulate fiat</t>
  </si>
  <si>
    <t xml:space="preserve">Inicio:</t>
  </si>
  <si>
    <t xml:space="preserve">BTC</t>
  </si>
  <si>
    <t xml:space="preserve">USD</t>
  </si>
  <si>
    <t xml:space="preserve">MXN</t>
  </si>
  <si>
    <t xml:space="preserve">0.1.6</t>
  </si>
  <si>
    <t xml:space="preserve">up to 209 periods displayed</t>
  </si>
  <si>
    <t xml:space="preserve">Fin:</t>
  </si>
  <si>
    <t xml:space="preserve">fixed bugs</t>
  </si>
  <si>
    <t xml:space="preserve">Actual:</t>
  </si>
  <si>
    <t xml:space="preserve">filter</t>
  </si>
  <si>
    <t xml:space="preserve">matrix time</t>
  </si>
  <si>
    <t xml:space="preserve">close
BTCUSD</t>
  </si>
  <si>
    <t xml:space="preserve">close
USDMXN</t>
  </si>
  <si>
    <t xml:space="preserve">buys
BTC</t>
  </si>
  <si>
    <t xml:space="preserve">accumulated
BTC</t>
  </si>
  <si>
    <t xml:space="preserve">current value
USD</t>
  </si>
  <si>
    <t xml:space="preserve">current value
MXN</t>
  </si>
  <si>
    <t xml:space="preserve">return
%</t>
  </si>
  <si>
    <t xml:space="preserve">change prev close price (%)</t>
  </si>
  <si>
    <t xml:space="preserve">smart dca buys</t>
  </si>
  <si>
    <t xml:space="preserve">pending</t>
  </si>
  <si>
    <t xml:space="preserve">VALOR INICIAL DEL AUTO:</t>
  </si>
  <si>
    <t xml:space="preserve">Financiamiento de auto 0.1.4</t>
  </si>
  <si>
    <t xml:space="preserve">ENGANCHE:</t>
  </si>
  <si>
    <t xml:space="preserve">bc1ql4d4v67mts38a5cs0yhxnsu59w40492q9a4y4c</t>
  </si>
  <si>
    <t xml:space="preserve">0.1.3</t>
  </si>
  <si>
    <t xml:space="preserve">TASA DE INTERÉS ANUAL:</t>
  </si>
  <si>
    <t xml:space="preserve">e9bc</t>
  </si>
  <si>
    <t xml:space="preserve">updated BTCUSD and</t>
  </si>
  <si>
    <t xml:space="preserve">PLAZO:</t>
  </si>
  <si>
    <t xml:space="preserve">MESES</t>
  </si>
  <si>
    <t xml:space="preserve">USDMXN data</t>
  </si>
  <si>
    <t xml:space="preserve">PAGOS CADA:</t>
  </si>
  <si>
    <t xml:space="preserve">DÍAS</t>
  </si>
  <si>
    <t xml:space="preserve">BALANCES</t>
  </si>
  <si>
    <t xml:space="preserve">fixed formula cells T27-T74</t>
  </si>
  <si>
    <t xml:space="preserve">TOTAL</t>
  </si>
  <si>
    <t xml:space="preserve">RETORNO</t>
  </si>
  <si>
    <t xml:space="preserve">INICIO:</t>
  </si>
  <si>
    <t xml:space="preserve">FIN:</t>
  </si>
  <si>
    <t xml:space="preserve">ACTUAL SIN USAR BTC:</t>
  </si>
  <si>
    <t xml:space="preserve">HOY:</t>
  </si>
  <si>
    <t xml:space="preserve"> ACTUAL:</t>
  </si>
  <si>
    <t xml:space="preserve">PRÉSTAMO INICIAL:</t>
  </si>
  <si>
    <t xml:space="preserve">MONTO DE CADA PAGO:</t>
  </si>
  <si>
    <t xml:space="preserve">COMPRA DE BTC CON:</t>
  </si>
  <si>
    <t xml:space="preserve">DEL ENGANCHE</t>
  </si>
  <si>
    <t xml:space="preserve">FINAL SIN USAR BTC:</t>
  </si>
  <si>
    <t xml:space="preserve">DE CADA PAGO</t>
  </si>
  <si>
    <t xml:space="preserve">FINAL:</t>
  </si>
  <si>
    <t xml:space="preserve">USAR SMART DCA:</t>
  </si>
  <si>
    <t xml:space="preserve">(1 = on, 0 = off)</t>
  </si>
  <si>
    <t xml:space="preserve">vendedor</t>
  </si>
  <si>
    <t xml:space="preserve">balance inicial</t>
  </si>
  <si>
    <t xml:space="preserve">balance final</t>
  </si>
  <si>
    <t xml:space="preserve">btcusd</t>
  </si>
  <si>
    <t xml:space="preserve">usdmxn</t>
  </si>
  <si>
    <t xml:space="preserve">btcmxn</t>
  </si>
  <si>
    <t xml:space="preserve">pymt</t>
  </si>
  <si>
    <t xml:space="preserve">dca</t>
  </si>
  <si>
    <t xml:space="preserve">buy after</t>
  </si>
  <si>
    <t xml:space="preserve">pasive</t>
  </si>
  <si>
    <t xml:space="preserve">next pymt</t>
  </si>
  <si>
    <t xml:space="preserve">on  interest</t>
  </si>
  <si>
    <t xml:space="preserve">on principal</t>
  </si>
  <si>
    <t xml:space="preserve">future date?</t>
  </si>
  <si>
    <t xml:space="preserve">close</t>
  </si>
  <si>
    <t xml:space="preserve">change %</t>
  </si>
  <si>
    <t xml:space="preserve">btc</t>
  </si>
  <si>
    <t xml:space="preserve">payments</t>
  </si>
  <si>
    <t xml:space="preserve">left</t>
  </si>
  <si>
    <t xml:space="preserve">year</t>
  </si>
  <si>
    <t xml:space="preserve">loan</t>
  </si>
  <si>
    <t xml:space="preserve">annual rate</t>
  </si>
  <si>
    <t xml:space="preserve">periods per year</t>
  </si>
  <si>
    <t xml:space="preserve">rate per period</t>
  </si>
  <si>
    <t xml:space="preserve">years</t>
  </si>
  <si>
    <t xml:space="preserve">total periods</t>
  </si>
  <si>
    <t xml:space="preserve">start period</t>
  </si>
  <si>
    <t xml:space="preserve">end period</t>
  </si>
  <si>
    <t xml:space="preserve">interest per year</t>
  </si>
  <si>
    <t xml:space="preserve">return</t>
  </si>
  <si>
    <t xml:space="preserve">month</t>
  </si>
  <si>
    <t xml:space="preserve">day</t>
  </si>
  <si>
    <t xml:space="preserve">open</t>
  </si>
  <si>
    <t xml:space="preserve">high</t>
  </si>
  <si>
    <t xml:space="preserve">low</t>
  </si>
  <si>
    <t xml:space="preserve"> ath</t>
  </si>
  <si>
    <t xml:space="preserve">days after</t>
  </si>
  <si>
    <t xml:space="preserve">close/ath</t>
  </si>
  <si>
    <t xml:space="preserve">last entry:</t>
  </si>
  <si>
    <t xml:space="preserve">BTCUSD_PRICESIM_v0.1.d</t>
  </si>
  <si>
    <t xml:space="preserve">average price</t>
  </si>
  <si>
    <t xml:space="preserve">%</t>
  </si>
</sst>
</file>

<file path=xl/styles.xml><?xml version="1.0" encoding="utf-8"?>
<styleSheet xmlns="http://schemas.openxmlformats.org/spreadsheetml/2006/main">
  <numFmts count="14">
    <numFmt numFmtId="164" formatCode="[$$-409]#,##0.00;\-[$$-409]#,##0.00"/>
    <numFmt numFmtId="165" formatCode="General"/>
    <numFmt numFmtId="166" formatCode="0.00%;[RED]\-0.00%"/>
    <numFmt numFmtId="167" formatCode="0.00000000;[RED]\-0.00000000"/>
    <numFmt numFmtId="168" formatCode="[$$-409]#,##0.00;[RED]\-[$$-409]#,##0.00"/>
    <numFmt numFmtId="169" formatCode="General"/>
    <numFmt numFmtId="170" formatCode="0%"/>
    <numFmt numFmtId="171" formatCode="@"/>
    <numFmt numFmtId="172" formatCode="0.00%"/>
    <numFmt numFmtId="173" formatCode="&quot;TRUE&quot;;&quot;TRUE&quot;;&quot;FALSE&quot;"/>
    <numFmt numFmtId="174" formatCode="yyyy\-mm\-dd"/>
    <numFmt numFmtId="175" formatCode="0.00000000"/>
    <numFmt numFmtId="176" formatCode="mm/dd/yy"/>
    <numFmt numFmtId="177" formatCode="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b val="true"/>
      <sz val="10"/>
      <name val="Arial"/>
      <family val="2"/>
    </font>
    <font>
      <sz val="9"/>
      <name val="Arial"/>
      <family val="2"/>
    </font>
    <font>
      <sz val="10"/>
      <color rgb="FFDDDDD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729FCF"/>
        <bgColor rgb="FF999999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CCCCCC"/>
      </patternFill>
    </fill>
    <fill>
      <patternFill patternType="solid">
        <fgColor rgb="FFFFBF00"/>
        <bgColor rgb="FFFF9900"/>
      </patternFill>
    </fill>
    <fill>
      <patternFill patternType="solid">
        <fgColor rgb="FFFFA6A6"/>
        <bgColor rgb="FFFFCC99"/>
      </patternFill>
    </fill>
    <fill>
      <patternFill patternType="solid">
        <fgColor rgb="FF999999"/>
        <bgColor rgb="FF808080"/>
      </patternFill>
    </fill>
    <fill>
      <patternFill patternType="solid">
        <fgColor rgb="FFCCCCCC"/>
        <bgColor rgb="FFDDDDDD"/>
      </patternFill>
    </fill>
    <fill>
      <patternFill patternType="solid">
        <fgColor rgb="FF81D41A"/>
        <bgColor rgb="FFB3B3B3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5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2" borderId="0" applyFont="true" applyBorder="false" applyAlignment="false" applyProtection="false"/>
    <xf numFmtId="165" fontId="4" fillId="0" borderId="0" applyFont="true" applyBorder="false" applyAlignment="false" applyProtection="false"/>
    <xf numFmtId="164" fontId="0" fillId="3" borderId="0" applyFont="fals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</cellStyleXfs>
  <cellXfs count="333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7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6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6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  <cellStyle name="Untitled3" xfId="22"/>
    <cellStyle name="Untitled4" xfId="23"/>
    <cellStyle name="whiteBgWhenErrorDataOverflow" xfId="24"/>
  </cellStyles>
  <dxfs count="4">
    <dxf>
      <font>
        <color rgb="FFFFFFFF"/>
      </font>
      <numFmt numFmtId="164" formatCode="[$$-409]#,##0.00;\-[$$-409]#,##0.00"/>
      <fill>
        <patternFill>
          <bgColor rgb="FFFFFFFF"/>
        </patternFill>
      </fill>
    </dxf>
    <dxf>
      <fill>
        <patternFill patternType="solid">
          <fgColor rgb="FF999999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A6A6"/>
      <rgbColor rgb="FFB3B3B3"/>
      <rgbColor rgb="FFFFCC99"/>
      <rgbColor rgb="FF3366FF"/>
      <rgbColor rgb="FF33CCCC"/>
      <rgbColor rgb="FF81D41A"/>
      <rgbColor rgb="FFFFBF00"/>
      <rgbColor rgb="FFFF9900"/>
      <rgbColor rgb="FFFF420E"/>
      <rgbColor rgb="FF666699"/>
      <rgbColor rgb="FF999999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Préstamos!$Q$15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Préstamos!$A$16:$A$136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/>
                </c:pt>
                <c:pt idx="62">
                  <c:v/>
                </c:pt>
                <c:pt idx="63">
                  <c:v/>
                </c:pt>
                <c:pt idx="64">
                  <c:v/>
                </c:pt>
                <c:pt idx="65">
                  <c:v/>
                </c:pt>
                <c:pt idx="66">
                  <c:v/>
                </c:pt>
                <c:pt idx="67">
                  <c:v/>
                </c:pt>
                <c:pt idx="68">
                  <c:v/>
                </c:pt>
                <c:pt idx="69">
                  <c:v/>
                </c:pt>
                <c:pt idx="70">
                  <c:v/>
                </c:pt>
                <c:pt idx="71">
                  <c:v/>
                </c:pt>
                <c:pt idx="72">
                  <c:v/>
                </c:pt>
                <c:pt idx="73">
                  <c:v/>
                </c:pt>
                <c:pt idx="74">
                  <c:v/>
                </c:pt>
                <c:pt idx="75">
                  <c:v/>
                </c:pt>
                <c:pt idx="76">
                  <c:v/>
                </c:pt>
                <c:pt idx="77">
                  <c:v/>
                </c:pt>
                <c:pt idx="78">
                  <c:v/>
                </c:pt>
                <c:pt idx="79">
                  <c:v/>
                </c:pt>
                <c:pt idx="80">
                  <c:v/>
                </c:pt>
                <c:pt idx="81">
                  <c:v/>
                </c:pt>
                <c:pt idx="82">
                  <c:v/>
                </c:pt>
                <c:pt idx="83">
                  <c:v/>
                </c:pt>
                <c:pt idx="84">
                  <c:v/>
                </c:pt>
                <c:pt idx="85">
                  <c:v/>
                </c:pt>
                <c:pt idx="86">
                  <c:v/>
                </c:pt>
                <c:pt idx="87">
                  <c:v/>
                </c:pt>
                <c:pt idx="88">
                  <c:v/>
                </c:pt>
                <c:pt idx="89">
                  <c:v/>
                </c:pt>
                <c:pt idx="90">
                  <c:v/>
                </c:pt>
                <c:pt idx="91">
                  <c:v/>
                </c:pt>
                <c:pt idx="92">
                  <c:v/>
                </c:pt>
                <c:pt idx="93">
                  <c:v/>
                </c:pt>
                <c:pt idx="94">
                  <c:v/>
                </c:pt>
                <c:pt idx="95">
                  <c:v/>
                </c:pt>
                <c:pt idx="96">
                  <c:v/>
                </c:pt>
                <c:pt idx="97">
                  <c:v/>
                </c:pt>
                <c:pt idx="98">
                  <c:v/>
                </c:pt>
                <c:pt idx="99">
                  <c:v/>
                </c:pt>
                <c:pt idx="100">
                  <c:v/>
                </c:pt>
                <c:pt idx="101">
                  <c:v/>
                </c:pt>
                <c:pt idx="102">
                  <c:v/>
                </c:pt>
                <c:pt idx="103">
                  <c:v/>
                </c:pt>
                <c:pt idx="104">
                  <c:v/>
                </c:pt>
                <c:pt idx="105">
                  <c:v/>
                </c:pt>
                <c:pt idx="106">
                  <c:v/>
                </c:pt>
                <c:pt idx="107">
                  <c:v/>
                </c:pt>
                <c:pt idx="108">
                  <c:v/>
                </c:pt>
                <c:pt idx="109">
                  <c:v/>
                </c:pt>
                <c:pt idx="110">
                  <c:v/>
                </c:pt>
                <c:pt idx="111">
                  <c:v/>
                </c:pt>
                <c:pt idx="112">
                  <c:v/>
                </c:pt>
                <c:pt idx="113">
                  <c:v/>
                </c:pt>
                <c:pt idx="114">
                  <c:v/>
                </c:pt>
                <c:pt idx="115">
                  <c:v/>
                </c:pt>
                <c:pt idx="116">
                  <c:v/>
                </c:pt>
                <c:pt idx="117">
                  <c:v/>
                </c:pt>
                <c:pt idx="118">
                  <c:v/>
                </c:pt>
                <c:pt idx="119">
                  <c:v/>
                </c:pt>
                <c:pt idx="120">
                  <c:v/>
                </c:pt>
              </c:strCache>
            </c:strRef>
          </c:cat>
          <c:val>
            <c:numRef>
              <c:f>Préstamos!$Q$16:$Q$136</c:f>
              <c:numCache>
                <c:formatCode>General</c:formatCode>
                <c:ptCount val="121"/>
                <c:pt idx="0">
                  <c:v>0</c:v>
                </c:pt>
                <c:pt idx="1">
                  <c:v>-0.0220643823705899</c:v>
                </c:pt>
                <c:pt idx="2">
                  <c:v>-0.0313506981860095</c:v>
                </c:pt>
                <c:pt idx="3">
                  <c:v>-0.046010765825913</c:v>
                </c:pt>
                <c:pt idx="4">
                  <c:v>-0.0279494379237769</c:v>
                </c:pt>
                <c:pt idx="5">
                  <c:v>-0.0384358541716136</c:v>
                </c:pt>
                <c:pt idx="6">
                  <c:v>-0.0210562114964949</c:v>
                </c:pt>
                <c:pt idx="7">
                  <c:v>-0.00278637616141787</c:v>
                </c:pt>
                <c:pt idx="8">
                  <c:v>-0.0581489484027918</c:v>
                </c:pt>
                <c:pt idx="9">
                  <c:v>-0.0922796835460479</c:v>
                </c:pt>
                <c:pt idx="10">
                  <c:v>-0.0881575969890688</c:v>
                </c:pt>
                <c:pt idx="11">
                  <c:v>-0.121217475420528</c:v>
                </c:pt>
                <c:pt idx="12">
                  <c:v>-0.110476724470489</c:v>
                </c:pt>
                <c:pt idx="13">
                  <c:v>-0.17871868552756</c:v>
                </c:pt>
                <c:pt idx="14">
                  <c:v>-0.190843986501058</c:v>
                </c:pt>
                <c:pt idx="15">
                  <c:v>-0.256340105103845</c:v>
                </c:pt>
                <c:pt idx="16">
                  <c:v>-0.244017102682102</c:v>
                </c:pt>
                <c:pt idx="17">
                  <c:v>-0.289500643871103</c:v>
                </c:pt>
                <c:pt idx="18">
                  <c:v>-0.29330035260929</c:v>
                </c:pt>
                <c:pt idx="19">
                  <c:v>-0.284199985465837</c:v>
                </c:pt>
                <c:pt idx="20">
                  <c:v>-0.33540464447409</c:v>
                </c:pt>
                <c:pt idx="21">
                  <c:v>-0.344370933925053</c:v>
                </c:pt>
                <c:pt idx="22">
                  <c:v>-0.256025065173001</c:v>
                </c:pt>
                <c:pt idx="23">
                  <c:v>-0.275292711977755</c:v>
                </c:pt>
                <c:pt idx="24">
                  <c:v>-0.186899243142599</c:v>
                </c:pt>
                <c:pt idx="25">
                  <c:v>-0.168606126170476</c:v>
                </c:pt>
                <c:pt idx="26">
                  <c:v>-0.214733276042311</c:v>
                </c:pt>
                <c:pt idx="27">
                  <c:v>-0.157551749665611</c:v>
                </c:pt>
                <c:pt idx="28">
                  <c:v>-0.189191944980631</c:v>
                </c:pt>
                <c:pt idx="29">
                  <c:v>-0.249985556917008</c:v>
                </c:pt>
                <c:pt idx="30">
                  <c:v>-0.226553447284453</c:v>
                </c:pt>
                <c:pt idx="31">
                  <c:v>-0.0963078756937615</c:v>
                </c:pt>
                <c:pt idx="32">
                  <c:v>-0.0453135607801355</c:v>
                </c:pt>
                <c:pt idx="33">
                  <c:v>0.0114404769892995</c:v>
                </c:pt>
                <c:pt idx="34">
                  <c:v>0.0189193595259608</c:v>
                </c:pt>
                <c:pt idx="35">
                  <c:v>0.324122319220833</c:v>
                </c:pt>
                <c:pt idx="36">
                  <c:v>0.464206161750617</c:v>
                </c:pt>
                <c:pt idx="37">
                  <c:v>0.362699297986066</c:v>
                </c:pt>
                <c:pt idx="38">
                  <c:v>0.422775184085565</c:v>
                </c:pt>
                <c:pt idx="39">
                  <c:v>0.296795631995277</c:v>
                </c:pt>
                <c:pt idx="40">
                  <c:v>0.428006466069727</c:v>
                </c:pt>
                <c:pt idx="41">
                  <c:v>0.275260312990137</c:v>
                </c:pt>
                <c:pt idx="42">
                  <c:v>0.369802296152562</c:v>
                </c:pt>
                <c:pt idx="43">
                  <c:v>0.397926999421255</c:v>
                </c:pt>
                <c:pt idx="44">
                  <c:v>0.836661539132481</c:v>
                </c:pt>
                <c:pt idx="45">
                  <c:v>0.941290444944369</c:v>
                </c:pt>
                <c:pt idx="46">
                  <c:v>1.03175880949478</c:v>
                </c:pt>
                <c:pt idx="47">
                  <c:v>0.885141625531729</c:v>
                </c:pt>
                <c:pt idx="48">
                  <c:v>-0.750808359897934</c:v>
                </c:pt>
                <c:pt idx="49">
                  <c:v>-0.752729910774937</c:v>
                </c:pt>
                <c:pt idx="50">
                  <c:v>-0.75451018561932</c:v>
                </c:pt>
                <c:pt idx="51">
                  <c:v>-0.756148124860838</c:v>
                </c:pt>
                <c:pt idx="52">
                  <c:v>-0.757642660982471</c:v>
                </c:pt>
                <c:pt idx="53">
                  <c:v>-0.758992718460817</c:v>
                </c:pt>
                <c:pt idx="54">
                  <c:v>-0.760197213706054</c:v>
                </c:pt>
                <c:pt idx="55">
                  <c:v>-0.761255055001432</c:v>
                </c:pt>
                <c:pt idx="56">
                  <c:v>-0.762165142442328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837751"/>
        <c:axId val="13317063"/>
      </c:lineChart>
      <c:catAx>
        <c:axId val="13837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317063"/>
        <c:crosses val="autoZero"/>
        <c:auto val="1"/>
        <c:lblAlgn val="ctr"/>
        <c:lblOffset val="100"/>
        <c:noMultiLvlLbl val="0"/>
      </c:catAx>
      <c:valAx>
        <c:axId val="133170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38377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Préstamos!$M$15</c:f>
              <c:strCache>
                <c:ptCount val="1"/>
                <c:pt idx="0">
                  <c:v>bitcoin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Préstamos!$M$16:$M$136</c:f>
              <c:numCache>
                <c:formatCode>General</c:formatCode>
                <c:ptCount val="121"/>
                <c:pt idx="0">
                  <c:v>0</c:v>
                </c:pt>
                <c:pt idx="1">
                  <c:v>0.00832071115905056</c:v>
                </c:pt>
                <c:pt idx="2">
                  <c:v>0.0189587222193354</c:v>
                </c:pt>
                <c:pt idx="3">
                  <c:v>0.0316420943978735</c:v>
                </c:pt>
                <c:pt idx="4">
                  <c:v>0.040989357529479</c:v>
                </c:pt>
                <c:pt idx="5">
                  <c:v>0.0501813385185284</c:v>
                </c:pt>
                <c:pt idx="6">
                  <c:v>0.0574032326551596</c:v>
                </c:pt>
                <c:pt idx="7">
                  <c:v>0.0637973766910787</c:v>
                </c:pt>
                <c:pt idx="8">
                  <c:v>0.0725391170611809</c:v>
                </c:pt>
                <c:pt idx="9">
                  <c:v>0.0824515433036649</c:v>
                </c:pt>
                <c:pt idx="10">
                  <c:v>0.0918679092674975</c:v>
                </c:pt>
                <c:pt idx="11">
                  <c:v>0.102396086914828</c:v>
                </c:pt>
                <c:pt idx="12">
                  <c:v>0.11210199027656</c:v>
                </c:pt>
                <c:pt idx="13">
                  <c:v>0.125909858276156</c:v>
                </c:pt>
                <c:pt idx="14">
                  <c:v>0.139662924291038</c:v>
                </c:pt>
                <c:pt idx="15">
                  <c:v>0.158898566819218</c:v>
                </c:pt>
                <c:pt idx="16">
                  <c:v>0.176809248959968</c:v>
                </c:pt>
                <c:pt idx="17">
                  <c:v>0.198897422685466</c:v>
                </c:pt>
                <c:pt idx="18">
                  <c:v>0.219696721331204</c:v>
                </c:pt>
                <c:pt idx="19">
                  <c:v>0.239187402644914</c:v>
                </c:pt>
                <c:pt idx="20">
                  <c:v>0.263656423749177</c:v>
                </c:pt>
                <c:pt idx="21">
                  <c:v>0.288297117383106</c:v>
                </c:pt>
                <c:pt idx="22">
                  <c:v>0.306016115195672</c:v>
                </c:pt>
                <c:pt idx="23">
                  <c:v>0.324526512270115</c:v>
                </c:pt>
                <c:pt idx="24">
                  <c:v>0.339261269337718</c:v>
                </c:pt>
                <c:pt idx="25">
                  <c:v>0.339261269337718</c:v>
                </c:pt>
                <c:pt idx="26">
                  <c:v>0.339261269337718</c:v>
                </c:pt>
                <c:pt idx="27">
                  <c:v>0.339261269337718</c:v>
                </c:pt>
                <c:pt idx="28">
                  <c:v>0.339261269337718</c:v>
                </c:pt>
                <c:pt idx="29">
                  <c:v>0.339261269337718</c:v>
                </c:pt>
                <c:pt idx="30">
                  <c:v>0.339261269337718</c:v>
                </c:pt>
                <c:pt idx="31">
                  <c:v>0.339261269337718</c:v>
                </c:pt>
                <c:pt idx="32">
                  <c:v>0.339261269337718</c:v>
                </c:pt>
                <c:pt idx="33">
                  <c:v>0.339261269337718</c:v>
                </c:pt>
                <c:pt idx="34">
                  <c:v>0.339261269337718</c:v>
                </c:pt>
                <c:pt idx="35">
                  <c:v>0.339261269337718</c:v>
                </c:pt>
                <c:pt idx="36">
                  <c:v>0.339261269337718</c:v>
                </c:pt>
                <c:pt idx="37">
                  <c:v>0.339261269337718</c:v>
                </c:pt>
                <c:pt idx="38">
                  <c:v>0.339261269337718</c:v>
                </c:pt>
                <c:pt idx="39">
                  <c:v>0.339261269337718</c:v>
                </c:pt>
                <c:pt idx="40">
                  <c:v>0.339261269337718</c:v>
                </c:pt>
                <c:pt idx="41">
                  <c:v>0.339261269337718</c:v>
                </c:pt>
                <c:pt idx="42">
                  <c:v>0.339261269337718</c:v>
                </c:pt>
                <c:pt idx="43">
                  <c:v>0.339261269337718</c:v>
                </c:pt>
                <c:pt idx="44">
                  <c:v>0.339261269337718</c:v>
                </c:pt>
                <c:pt idx="45">
                  <c:v>0.339261269337718</c:v>
                </c:pt>
                <c:pt idx="46">
                  <c:v>0.339261269337718</c:v>
                </c:pt>
                <c:pt idx="47">
                  <c:v>0.339261269337718</c:v>
                </c:pt>
                <c:pt idx="48">
                  <c:v>0.339261269337718</c:v>
                </c:pt>
                <c:pt idx="49">
                  <c:v>0.339261269337718</c:v>
                </c:pt>
                <c:pt idx="50">
                  <c:v>0.339261269337718</c:v>
                </c:pt>
                <c:pt idx="51">
                  <c:v>0.339261269337718</c:v>
                </c:pt>
                <c:pt idx="52">
                  <c:v>0.339261269337718</c:v>
                </c:pt>
                <c:pt idx="53">
                  <c:v>0.339261269337718</c:v>
                </c:pt>
                <c:pt idx="54">
                  <c:v>0.339261269337718</c:v>
                </c:pt>
                <c:pt idx="55">
                  <c:v>0.339261269337718</c:v>
                </c:pt>
                <c:pt idx="56">
                  <c:v>0.339261269337718</c:v>
                </c:pt>
                <c:pt idx="57">
                  <c:v>0.339261269337718</c:v>
                </c:pt>
                <c:pt idx="58">
                  <c:v>0.339261269337718</c:v>
                </c:pt>
                <c:pt idx="59">
                  <c:v>0.339261269337718</c:v>
                </c:pt>
                <c:pt idx="60">
                  <c:v>0.339261269337718</c:v>
                </c:pt>
                <c:pt idx="61">
                  <c:v>0.339261269337718</c:v>
                </c:pt>
                <c:pt idx="62">
                  <c:v>0.339261269337718</c:v>
                </c:pt>
                <c:pt idx="63">
                  <c:v>0.339261269337718</c:v>
                </c:pt>
                <c:pt idx="64">
                  <c:v>0.339261269337718</c:v>
                </c:pt>
                <c:pt idx="65">
                  <c:v>0.339261269337718</c:v>
                </c:pt>
                <c:pt idx="66">
                  <c:v>0.339261269337718</c:v>
                </c:pt>
                <c:pt idx="67">
                  <c:v>0.339261269337718</c:v>
                </c:pt>
                <c:pt idx="68">
                  <c:v>0.339261269337718</c:v>
                </c:pt>
                <c:pt idx="69">
                  <c:v>0.339261269337718</c:v>
                </c:pt>
                <c:pt idx="70">
                  <c:v>0.339261269337718</c:v>
                </c:pt>
                <c:pt idx="71">
                  <c:v>0.339261269337718</c:v>
                </c:pt>
                <c:pt idx="72">
                  <c:v>0.339261269337718</c:v>
                </c:pt>
                <c:pt idx="73">
                  <c:v>0.339261269337718</c:v>
                </c:pt>
                <c:pt idx="74">
                  <c:v>0.339261269337718</c:v>
                </c:pt>
                <c:pt idx="75">
                  <c:v>0.339261269337718</c:v>
                </c:pt>
                <c:pt idx="76">
                  <c:v>0.339261269337718</c:v>
                </c:pt>
                <c:pt idx="77">
                  <c:v>0.339261269337718</c:v>
                </c:pt>
                <c:pt idx="78">
                  <c:v>0.339261269337718</c:v>
                </c:pt>
                <c:pt idx="79">
                  <c:v>0.339261269337718</c:v>
                </c:pt>
                <c:pt idx="80">
                  <c:v>0.339261269337718</c:v>
                </c:pt>
                <c:pt idx="81">
                  <c:v>0.339261269337718</c:v>
                </c:pt>
                <c:pt idx="82">
                  <c:v>0.339261269337718</c:v>
                </c:pt>
                <c:pt idx="83">
                  <c:v>0.339261269337718</c:v>
                </c:pt>
                <c:pt idx="84">
                  <c:v>0.339261269337718</c:v>
                </c:pt>
                <c:pt idx="85">
                  <c:v>0.339261269337718</c:v>
                </c:pt>
                <c:pt idx="86">
                  <c:v>0.339261269337718</c:v>
                </c:pt>
                <c:pt idx="87">
                  <c:v>0.339261269337718</c:v>
                </c:pt>
                <c:pt idx="88">
                  <c:v>0.339261269337718</c:v>
                </c:pt>
                <c:pt idx="89">
                  <c:v>0.339261269337718</c:v>
                </c:pt>
                <c:pt idx="90">
                  <c:v>0.339261269337718</c:v>
                </c:pt>
                <c:pt idx="91">
                  <c:v>0.339261269337718</c:v>
                </c:pt>
                <c:pt idx="92">
                  <c:v>0.339261269337718</c:v>
                </c:pt>
                <c:pt idx="93">
                  <c:v>0.339261269337718</c:v>
                </c:pt>
                <c:pt idx="94">
                  <c:v>0.339261269337718</c:v>
                </c:pt>
                <c:pt idx="95">
                  <c:v>0.339261269337718</c:v>
                </c:pt>
                <c:pt idx="96">
                  <c:v>0.339261269337718</c:v>
                </c:pt>
                <c:pt idx="97">
                  <c:v>0.339261269337718</c:v>
                </c:pt>
                <c:pt idx="98">
                  <c:v>0.339261269337718</c:v>
                </c:pt>
                <c:pt idx="99">
                  <c:v>0.339261269337718</c:v>
                </c:pt>
                <c:pt idx="100">
                  <c:v>0.339261269337718</c:v>
                </c:pt>
                <c:pt idx="101">
                  <c:v>0.339261269337718</c:v>
                </c:pt>
                <c:pt idx="102">
                  <c:v>0.339261269337718</c:v>
                </c:pt>
                <c:pt idx="103">
                  <c:v>0.339261269337718</c:v>
                </c:pt>
                <c:pt idx="104">
                  <c:v>0.339261269337718</c:v>
                </c:pt>
                <c:pt idx="105">
                  <c:v>0.339261269337718</c:v>
                </c:pt>
                <c:pt idx="106">
                  <c:v>0.339261269337718</c:v>
                </c:pt>
                <c:pt idx="107">
                  <c:v>0.339261269337718</c:v>
                </c:pt>
                <c:pt idx="108">
                  <c:v>0.339261269337718</c:v>
                </c:pt>
                <c:pt idx="109">
                  <c:v>0.339261269337718</c:v>
                </c:pt>
                <c:pt idx="110">
                  <c:v>0.339261269337718</c:v>
                </c:pt>
                <c:pt idx="111">
                  <c:v>0.339261269337718</c:v>
                </c:pt>
                <c:pt idx="112">
                  <c:v>0.339261269337718</c:v>
                </c:pt>
                <c:pt idx="113">
                  <c:v>0.339261269337718</c:v>
                </c:pt>
                <c:pt idx="114">
                  <c:v>0.339261269337718</c:v>
                </c:pt>
                <c:pt idx="115">
                  <c:v>0.339261269337718</c:v>
                </c:pt>
                <c:pt idx="116">
                  <c:v>0.339261269337718</c:v>
                </c:pt>
                <c:pt idx="117">
                  <c:v>0.339261269337718</c:v>
                </c:pt>
                <c:pt idx="118">
                  <c:v>0.339261269337718</c:v>
                </c:pt>
                <c:pt idx="119">
                  <c:v>0.339261269337718</c:v>
                </c:pt>
                <c:pt idx="120">
                  <c:v>0.339261269337718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809492"/>
        <c:axId val="77180784"/>
      </c:lineChart>
      <c:catAx>
        <c:axId val="238094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180784"/>
        <c:crosses val="autoZero"/>
        <c:auto val="1"/>
        <c:lblAlgn val="ctr"/>
        <c:lblOffset val="100"/>
        <c:noMultiLvlLbl val="0"/>
      </c:catAx>
      <c:valAx>
        <c:axId val="771807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80949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INDEX_BTCUSD_1D!$I$1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INDEX_BTCUSD_1D!$B$2:$B$5825</c:f>
              <c:strCache>
                <c:ptCount val="2176"/>
                <c:pt idx="0">
                  <c:v>01/01/20</c:v>
                </c:pt>
                <c:pt idx="1">
                  <c:v>01/02/20</c:v>
                </c:pt>
                <c:pt idx="2">
                  <c:v>01/03/20</c:v>
                </c:pt>
                <c:pt idx="3">
                  <c:v>01/04/20</c:v>
                </c:pt>
                <c:pt idx="4">
                  <c:v>01/05/20</c:v>
                </c:pt>
                <c:pt idx="5">
                  <c:v>01/06/20</c:v>
                </c:pt>
                <c:pt idx="6">
                  <c:v>01/07/20</c:v>
                </c:pt>
                <c:pt idx="7">
                  <c:v>01/08/20</c:v>
                </c:pt>
                <c:pt idx="8">
                  <c:v>01/09/20</c:v>
                </c:pt>
                <c:pt idx="9">
                  <c:v>01/10/20</c:v>
                </c:pt>
                <c:pt idx="10">
                  <c:v>01/11/20</c:v>
                </c:pt>
                <c:pt idx="11">
                  <c:v>01/12/20</c:v>
                </c:pt>
                <c:pt idx="12">
                  <c:v>01/13/20</c:v>
                </c:pt>
                <c:pt idx="13">
                  <c:v>01/14/20</c:v>
                </c:pt>
                <c:pt idx="14">
                  <c:v>01/15/20</c:v>
                </c:pt>
                <c:pt idx="15">
                  <c:v>01/16/20</c:v>
                </c:pt>
                <c:pt idx="16">
                  <c:v>01/17/20</c:v>
                </c:pt>
                <c:pt idx="17">
                  <c:v>01/18/20</c:v>
                </c:pt>
                <c:pt idx="18">
                  <c:v>01/19/20</c:v>
                </c:pt>
                <c:pt idx="19">
                  <c:v>01/20/20</c:v>
                </c:pt>
                <c:pt idx="20">
                  <c:v>01/21/20</c:v>
                </c:pt>
                <c:pt idx="21">
                  <c:v>01/22/20</c:v>
                </c:pt>
                <c:pt idx="22">
                  <c:v>01/23/20</c:v>
                </c:pt>
                <c:pt idx="23">
                  <c:v>01/24/20</c:v>
                </c:pt>
                <c:pt idx="24">
                  <c:v>01/25/20</c:v>
                </c:pt>
                <c:pt idx="25">
                  <c:v>01/26/20</c:v>
                </c:pt>
                <c:pt idx="26">
                  <c:v>01/27/20</c:v>
                </c:pt>
                <c:pt idx="27">
                  <c:v>01/28/20</c:v>
                </c:pt>
                <c:pt idx="28">
                  <c:v>01/29/20</c:v>
                </c:pt>
                <c:pt idx="29">
                  <c:v>01/30/20</c:v>
                </c:pt>
                <c:pt idx="30">
                  <c:v>01/31/20</c:v>
                </c:pt>
                <c:pt idx="31">
                  <c:v>02/01/20</c:v>
                </c:pt>
                <c:pt idx="32">
                  <c:v>02/02/20</c:v>
                </c:pt>
                <c:pt idx="33">
                  <c:v>02/03/20</c:v>
                </c:pt>
                <c:pt idx="34">
                  <c:v>02/04/20</c:v>
                </c:pt>
                <c:pt idx="35">
                  <c:v>02/05/20</c:v>
                </c:pt>
                <c:pt idx="36">
                  <c:v>02/06/20</c:v>
                </c:pt>
                <c:pt idx="37">
                  <c:v>02/07/20</c:v>
                </c:pt>
                <c:pt idx="38">
                  <c:v>02/08/20</c:v>
                </c:pt>
                <c:pt idx="39">
                  <c:v>02/09/20</c:v>
                </c:pt>
                <c:pt idx="40">
                  <c:v>02/10/20</c:v>
                </c:pt>
                <c:pt idx="41">
                  <c:v>02/11/20</c:v>
                </c:pt>
                <c:pt idx="42">
                  <c:v>02/12/20</c:v>
                </c:pt>
                <c:pt idx="43">
                  <c:v>02/13/20</c:v>
                </c:pt>
                <c:pt idx="44">
                  <c:v>02/14/20</c:v>
                </c:pt>
                <c:pt idx="45">
                  <c:v>02/15/20</c:v>
                </c:pt>
                <c:pt idx="46">
                  <c:v>02/16/20</c:v>
                </c:pt>
                <c:pt idx="47">
                  <c:v>02/17/20</c:v>
                </c:pt>
                <c:pt idx="48">
                  <c:v>02/18/20</c:v>
                </c:pt>
                <c:pt idx="49">
                  <c:v>02/19/20</c:v>
                </c:pt>
                <c:pt idx="50">
                  <c:v>02/20/20</c:v>
                </c:pt>
                <c:pt idx="51">
                  <c:v>02/21/20</c:v>
                </c:pt>
                <c:pt idx="52">
                  <c:v>02/22/20</c:v>
                </c:pt>
                <c:pt idx="53">
                  <c:v>02/23/20</c:v>
                </c:pt>
                <c:pt idx="54">
                  <c:v>02/24/20</c:v>
                </c:pt>
                <c:pt idx="55">
                  <c:v>02/25/20</c:v>
                </c:pt>
                <c:pt idx="56">
                  <c:v>02/26/20</c:v>
                </c:pt>
                <c:pt idx="57">
                  <c:v>02/27/20</c:v>
                </c:pt>
                <c:pt idx="58">
                  <c:v>02/28/20</c:v>
                </c:pt>
                <c:pt idx="59">
                  <c:v>02/29/20</c:v>
                </c:pt>
                <c:pt idx="60">
                  <c:v>03/01/20</c:v>
                </c:pt>
                <c:pt idx="61">
                  <c:v>03/02/20</c:v>
                </c:pt>
                <c:pt idx="62">
                  <c:v>03/03/20</c:v>
                </c:pt>
                <c:pt idx="63">
                  <c:v>03/04/20</c:v>
                </c:pt>
                <c:pt idx="64">
                  <c:v>03/05/20</c:v>
                </c:pt>
                <c:pt idx="65">
                  <c:v>03/06/20</c:v>
                </c:pt>
                <c:pt idx="66">
                  <c:v>03/07/20</c:v>
                </c:pt>
                <c:pt idx="67">
                  <c:v>03/08/20</c:v>
                </c:pt>
                <c:pt idx="68">
                  <c:v>03/09/20</c:v>
                </c:pt>
                <c:pt idx="69">
                  <c:v>03/10/20</c:v>
                </c:pt>
                <c:pt idx="70">
                  <c:v>03/11/20</c:v>
                </c:pt>
                <c:pt idx="71">
                  <c:v>03/12/20</c:v>
                </c:pt>
                <c:pt idx="72">
                  <c:v>03/13/20</c:v>
                </c:pt>
                <c:pt idx="73">
                  <c:v>03/14/20</c:v>
                </c:pt>
                <c:pt idx="74">
                  <c:v>03/15/20</c:v>
                </c:pt>
                <c:pt idx="75">
                  <c:v>03/16/20</c:v>
                </c:pt>
                <c:pt idx="76">
                  <c:v>03/17/20</c:v>
                </c:pt>
                <c:pt idx="77">
                  <c:v>03/18/20</c:v>
                </c:pt>
                <c:pt idx="78">
                  <c:v>03/19/20</c:v>
                </c:pt>
                <c:pt idx="79">
                  <c:v>03/20/20</c:v>
                </c:pt>
                <c:pt idx="80">
                  <c:v>03/21/20</c:v>
                </c:pt>
                <c:pt idx="81">
                  <c:v>03/22/20</c:v>
                </c:pt>
                <c:pt idx="82">
                  <c:v>03/23/20</c:v>
                </c:pt>
                <c:pt idx="83">
                  <c:v>03/24/20</c:v>
                </c:pt>
                <c:pt idx="84">
                  <c:v>03/25/20</c:v>
                </c:pt>
                <c:pt idx="85">
                  <c:v>03/26/20</c:v>
                </c:pt>
                <c:pt idx="86">
                  <c:v>03/27/20</c:v>
                </c:pt>
                <c:pt idx="87">
                  <c:v>03/28/20</c:v>
                </c:pt>
                <c:pt idx="88">
                  <c:v>03/29/20</c:v>
                </c:pt>
                <c:pt idx="89">
                  <c:v>03/30/20</c:v>
                </c:pt>
                <c:pt idx="90">
                  <c:v>03/31/20</c:v>
                </c:pt>
                <c:pt idx="91">
                  <c:v>04/01/20</c:v>
                </c:pt>
                <c:pt idx="92">
                  <c:v>04/02/20</c:v>
                </c:pt>
                <c:pt idx="93">
                  <c:v>04/03/20</c:v>
                </c:pt>
                <c:pt idx="94">
                  <c:v>04/04/20</c:v>
                </c:pt>
                <c:pt idx="95">
                  <c:v>04/05/20</c:v>
                </c:pt>
                <c:pt idx="96">
                  <c:v>04/06/20</c:v>
                </c:pt>
                <c:pt idx="97">
                  <c:v>04/07/20</c:v>
                </c:pt>
                <c:pt idx="98">
                  <c:v>04/08/20</c:v>
                </c:pt>
                <c:pt idx="99">
                  <c:v>04/09/20</c:v>
                </c:pt>
                <c:pt idx="100">
                  <c:v>04/10/20</c:v>
                </c:pt>
                <c:pt idx="101">
                  <c:v>04/11/20</c:v>
                </c:pt>
                <c:pt idx="102">
                  <c:v>04/12/20</c:v>
                </c:pt>
                <c:pt idx="103">
                  <c:v>04/13/20</c:v>
                </c:pt>
                <c:pt idx="104">
                  <c:v>04/14/20</c:v>
                </c:pt>
                <c:pt idx="105">
                  <c:v>04/15/20</c:v>
                </c:pt>
                <c:pt idx="106">
                  <c:v>04/16/20</c:v>
                </c:pt>
                <c:pt idx="107">
                  <c:v>04/17/20</c:v>
                </c:pt>
                <c:pt idx="108">
                  <c:v>04/18/20</c:v>
                </c:pt>
                <c:pt idx="109">
                  <c:v>04/19/20</c:v>
                </c:pt>
                <c:pt idx="110">
                  <c:v>04/20/20</c:v>
                </c:pt>
                <c:pt idx="111">
                  <c:v>04/21/20</c:v>
                </c:pt>
                <c:pt idx="112">
                  <c:v>04/22/20</c:v>
                </c:pt>
                <c:pt idx="113">
                  <c:v>04/23/20</c:v>
                </c:pt>
                <c:pt idx="114">
                  <c:v>04/24/20</c:v>
                </c:pt>
                <c:pt idx="115">
                  <c:v>04/25/20</c:v>
                </c:pt>
                <c:pt idx="116">
                  <c:v>04/26/20</c:v>
                </c:pt>
                <c:pt idx="117">
                  <c:v>04/27/20</c:v>
                </c:pt>
                <c:pt idx="118">
                  <c:v>04/28/20</c:v>
                </c:pt>
                <c:pt idx="119">
                  <c:v>04/29/20</c:v>
                </c:pt>
                <c:pt idx="120">
                  <c:v>04/30/20</c:v>
                </c:pt>
                <c:pt idx="121">
                  <c:v>05/01/20</c:v>
                </c:pt>
                <c:pt idx="122">
                  <c:v>05/02/20</c:v>
                </c:pt>
                <c:pt idx="123">
                  <c:v>05/03/20</c:v>
                </c:pt>
                <c:pt idx="124">
                  <c:v>05/04/20</c:v>
                </c:pt>
                <c:pt idx="125">
                  <c:v>05/05/20</c:v>
                </c:pt>
                <c:pt idx="126">
                  <c:v>05/06/20</c:v>
                </c:pt>
                <c:pt idx="127">
                  <c:v>05/07/20</c:v>
                </c:pt>
                <c:pt idx="128">
                  <c:v>05/08/20</c:v>
                </c:pt>
                <c:pt idx="129">
                  <c:v>05/09/20</c:v>
                </c:pt>
                <c:pt idx="130">
                  <c:v>05/10/20</c:v>
                </c:pt>
                <c:pt idx="131">
                  <c:v>05/11/20</c:v>
                </c:pt>
                <c:pt idx="132">
                  <c:v>05/12/20</c:v>
                </c:pt>
                <c:pt idx="133">
                  <c:v>05/13/20</c:v>
                </c:pt>
                <c:pt idx="134">
                  <c:v>05/14/20</c:v>
                </c:pt>
                <c:pt idx="135">
                  <c:v>05/15/20</c:v>
                </c:pt>
                <c:pt idx="136">
                  <c:v>05/16/20</c:v>
                </c:pt>
                <c:pt idx="137">
                  <c:v>05/17/20</c:v>
                </c:pt>
                <c:pt idx="138">
                  <c:v>05/18/20</c:v>
                </c:pt>
                <c:pt idx="139">
                  <c:v>05/19/20</c:v>
                </c:pt>
                <c:pt idx="140">
                  <c:v>05/20/20</c:v>
                </c:pt>
                <c:pt idx="141">
                  <c:v>05/21/20</c:v>
                </c:pt>
                <c:pt idx="142">
                  <c:v>05/22/20</c:v>
                </c:pt>
                <c:pt idx="143">
                  <c:v>05/23/20</c:v>
                </c:pt>
                <c:pt idx="144">
                  <c:v>05/24/20</c:v>
                </c:pt>
                <c:pt idx="145">
                  <c:v>05/25/20</c:v>
                </c:pt>
                <c:pt idx="146">
                  <c:v>05/26/20</c:v>
                </c:pt>
                <c:pt idx="147">
                  <c:v>05/27/20</c:v>
                </c:pt>
                <c:pt idx="148">
                  <c:v>05/28/20</c:v>
                </c:pt>
                <c:pt idx="149">
                  <c:v>05/29/20</c:v>
                </c:pt>
                <c:pt idx="150">
                  <c:v>05/30/20</c:v>
                </c:pt>
                <c:pt idx="151">
                  <c:v>05/31/20</c:v>
                </c:pt>
                <c:pt idx="152">
                  <c:v>06/01/20</c:v>
                </c:pt>
                <c:pt idx="153">
                  <c:v>06/02/20</c:v>
                </c:pt>
                <c:pt idx="154">
                  <c:v>06/03/20</c:v>
                </c:pt>
                <c:pt idx="155">
                  <c:v>06/04/20</c:v>
                </c:pt>
                <c:pt idx="156">
                  <c:v>06/05/20</c:v>
                </c:pt>
                <c:pt idx="157">
                  <c:v>06/06/20</c:v>
                </c:pt>
                <c:pt idx="158">
                  <c:v>06/07/20</c:v>
                </c:pt>
                <c:pt idx="159">
                  <c:v>06/08/20</c:v>
                </c:pt>
                <c:pt idx="160">
                  <c:v>06/09/20</c:v>
                </c:pt>
                <c:pt idx="161">
                  <c:v>06/10/20</c:v>
                </c:pt>
                <c:pt idx="162">
                  <c:v>06/11/20</c:v>
                </c:pt>
                <c:pt idx="163">
                  <c:v>06/12/20</c:v>
                </c:pt>
                <c:pt idx="164">
                  <c:v>06/13/20</c:v>
                </c:pt>
                <c:pt idx="165">
                  <c:v>06/14/20</c:v>
                </c:pt>
                <c:pt idx="166">
                  <c:v>06/15/20</c:v>
                </c:pt>
                <c:pt idx="167">
                  <c:v>06/16/20</c:v>
                </c:pt>
                <c:pt idx="168">
                  <c:v>06/17/20</c:v>
                </c:pt>
                <c:pt idx="169">
                  <c:v>06/18/20</c:v>
                </c:pt>
                <c:pt idx="170">
                  <c:v>06/19/20</c:v>
                </c:pt>
                <c:pt idx="171">
                  <c:v>06/20/20</c:v>
                </c:pt>
                <c:pt idx="172">
                  <c:v>06/21/20</c:v>
                </c:pt>
                <c:pt idx="173">
                  <c:v>06/22/20</c:v>
                </c:pt>
                <c:pt idx="174">
                  <c:v>06/23/20</c:v>
                </c:pt>
                <c:pt idx="175">
                  <c:v>06/24/20</c:v>
                </c:pt>
                <c:pt idx="176">
                  <c:v>06/25/20</c:v>
                </c:pt>
                <c:pt idx="177">
                  <c:v>06/26/20</c:v>
                </c:pt>
                <c:pt idx="178">
                  <c:v>06/27/20</c:v>
                </c:pt>
                <c:pt idx="179">
                  <c:v>06/28/20</c:v>
                </c:pt>
                <c:pt idx="180">
                  <c:v>06/29/20</c:v>
                </c:pt>
                <c:pt idx="181">
                  <c:v>06/30/20</c:v>
                </c:pt>
                <c:pt idx="182">
                  <c:v>07/01/20</c:v>
                </c:pt>
                <c:pt idx="183">
                  <c:v>07/02/20</c:v>
                </c:pt>
                <c:pt idx="184">
                  <c:v>07/03/20</c:v>
                </c:pt>
                <c:pt idx="185">
                  <c:v>07/04/20</c:v>
                </c:pt>
                <c:pt idx="186">
                  <c:v>07/05/20</c:v>
                </c:pt>
                <c:pt idx="187">
                  <c:v>07/06/20</c:v>
                </c:pt>
                <c:pt idx="188">
                  <c:v>07/07/20</c:v>
                </c:pt>
                <c:pt idx="189">
                  <c:v>07/08/20</c:v>
                </c:pt>
                <c:pt idx="190">
                  <c:v>07/09/20</c:v>
                </c:pt>
                <c:pt idx="191">
                  <c:v>07/10/20</c:v>
                </c:pt>
                <c:pt idx="192">
                  <c:v>07/11/20</c:v>
                </c:pt>
                <c:pt idx="193">
                  <c:v>07/12/20</c:v>
                </c:pt>
                <c:pt idx="194">
                  <c:v>07/13/20</c:v>
                </c:pt>
                <c:pt idx="195">
                  <c:v>07/14/20</c:v>
                </c:pt>
                <c:pt idx="196">
                  <c:v>07/15/20</c:v>
                </c:pt>
                <c:pt idx="197">
                  <c:v>07/16/20</c:v>
                </c:pt>
                <c:pt idx="198">
                  <c:v>07/17/20</c:v>
                </c:pt>
                <c:pt idx="199">
                  <c:v>07/18/20</c:v>
                </c:pt>
                <c:pt idx="200">
                  <c:v>07/19/20</c:v>
                </c:pt>
                <c:pt idx="201">
                  <c:v>07/20/20</c:v>
                </c:pt>
                <c:pt idx="202">
                  <c:v>07/21/20</c:v>
                </c:pt>
                <c:pt idx="203">
                  <c:v>07/22/20</c:v>
                </c:pt>
                <c:pt idx="204">
                  <c:v>07/23/20</c:v>
                </c:pt>
                <c:pt idx="205">
                  <c:v>07/24/20</c:v>
                </c:pt>
                <c:pt idx="206">
                  <c:v>07/25/20</c:v>
                </c:pt>
                <c:pt idx="207">
                  <c:v>07/26/20</c:v>
                </c:pt>
                <c:pt idx="208">
                  <c:v>07/27/20</c:v>
                </c:pt>
                <c:pt idx="209">
                  <c:v>07/28/20</c:v>
                </c:pt>
                <c:pt idx="210">
                  <c:v>07/29/20</c:v>
                </c:pt>
                <c:pt idx="211">
                  <c:v>07/30/20</c:v>
                </c:pt>
                <c:pt idx="212">
                  <c:v>07/31/20</c:v>
                </c:pt>
                <c:pt idx="213">
                  <c:v>08/01/20</c:v>
                </c:pt>
                <c:pt idx="214">
                  <c:v>08/02/20</c:v>
                </c:pt>
                <c:pt idx="215">
                  <c:v>08/03/20</c:v>
                </c:pt>
                <c:pt idx="216">
                  <c:v>08/04/20</c:v>
                </c:pt>
                <c:pt idx="217">
                  <c:v>08/05/20</c:v>
                </c:pt>
                <c:pt idx="218">
                  <c:v>08/06/20</c:v>
                </c:pt>
                <c:pt idx="219">
                  <c:v>08/07/20</c:v>
                </c:pt>
                <c:pt idx="220">
                  <c:v>08/08/20</c:v>
                </c:pt>
                <c:pt idx="221">
                  <c:v>08/09/20</c:v>
                </c:pt>
                <c:pt idx="222">
                  <c:v>08/10/20</c:v>
                </c:pt>
                <c:pt idx="223">
                  <c:v>08/11/20</c:v>
                </c:pt>
                <c:pt idx="224">
                  <c:v>08/12/20</c:v>
                </c:pt>
                <c:pt idx="225">
                  <c:v>08/13/20</c:v>
                </c:pt>
                <c:pt idx="226">
                  <c:v>08/14/20</c:v>
                </c:pt>
                <c:pt idx="227">
                  <c:v>08/15/20</c:v>
                </c:pt>
                <c:pt idx="228">
                  <c:v>08/16/20</c:v>
                </c:pt>
                <c:pt idx="229">
                  <c:v>08/17/20</c:v>
                </c:pt>
                <c:pt idx="230">
                  <c:v>08/18/20</c:v>
                </c:pt>
                <c:pt idx="231">
                  <c:v>08/19/20</c:v>
                </c:pt>
                <c:pt idx="232">
                  <c:v>08/20/20</c:v>
                </c:pt>
                <c:pt idx="233">
                  <c:v>08/21/20</c:v>
                </c:pt>
                <c:pt idx="234">
                  <c:v>08/22/20</c:v>
                </c:pt>
                <c:pt idx="235">
                  <c:v>08/23/20</c:v>
                </c:pt>
                <c:pt idx="236">
                  <c:v>08/24/20</c:v>
                </c:pt>
                <c:pt idx="237">
                  <c:v>08/25/20</c:v>
                </c:pt>
                <c:pt idx="238">
                  <c:v>08/26/20</c:v>
                </c:pt>
                <c:pt idx="239">
                  <c:v>08/27/20</c:v>
                </c:pt>
                <c:pt idx="240">
                  <c:v>08/28/20</c:v>
                </c:pt>
                <c:pt idx="241">
                  <c:v>08/29/20</c:v>
                </c:pt>
                <c:pt idx="242">
                  <c:v>08/30/20</c:v>
                </c:pt>
                <c:pt idx="243">
                  <c:v>08/31/20</c:v>
                </c:pt>
                <c:pt idx="244">
                  <c:v>09/01/20</c:v>
                </c:pt>
                <c:pt idx="245">
                  <c:v>09/02/20</c:v>
                </c:pt>
                <c:pt idx="246">
                  <c:v>09/03/20</c:v>
                </c:pt>
                <c:pt idx="247">
                  <c:v>09/04/20</c:v>
                </c:pt>
                <c:pt idx="248">
                  <c:v>09/05/20</c:v>
                </c:pt>
                <c:pt idx="249">
                  <c:v>09/06/20</c:v>
                </c:pt>
                <c:pt idx="250">
                  <c:v>09/07/20</c:v>
                </c:pt>
                <c:pt idx="251">
                  <c:v>09/08/20</c:v>
                </c:pt>
                <c:pt idx="252">
                  <c:v>09/09/20</c:v>
                </c:pt>
                <c:pt idx="253">
                  <c:v>09/10/20</c:v>
                </c:pt>
                <c:pt idx="254">
                  <c:v>09/11/20</c:v>
                </c:pt>
                <c:pt idx="255">
                  <c:v>09/12/20</c:v>
                </c:pt>
                <c:pt idx="256">
                  <c:v>09/13/20</c:v>
                </c:pt>
                <c:pt idx="257">
                  <c:v>09/14/20</c:v>
                </c:pt>
                <c:pt idx="258">
                  <c:v>09/15/20</c:v>
                </c:pt>
                <c:pt idx="259">
                  <c:v>09/16/20</c:v>
                </c:pt>
                <c:pt idx="260">
                  <c:v>09/17/20</c:v>
                </c:pt>
                <c:pt idx="261">
                  <c:v>09/18/20</c:v>
                </c:pt>
                <c:pt idx="262">
                  <c:v>09/19/20</c:v>
                </c:pt>
                <c:pt idx="263">
                  <c:v>09/20/20</c:v>
                </c:pt>
                <c:pt idx="264">
                  <c:v>09/21/20</c:v>
                </c:pt>
                <c:pt idx="265">
                  <c:v>09/22/20</c:v>
                </c:pt>
                <c:pt idx="266">
                  <c:v>09/23/20</c:v>
                </c:pt>
                <c:pt idx="267">
                  <c:v>09/24/20</c:v>
                </c:pt>
                <c:pt idx="268">
                  <c:v>09/25/20</c:v>
                </c:pt>
                <c:pt idx="269">
                  <c:v>09/26/20</c:v>
                </c:pt>
                <c:pt idx="270">
                  <c:v>09/27/20</c:v>
                </c:pt>
                <c:pt idx="271">
                  <c:v>09/28/20</c:v>
                </c:pt>
                <c:pt idx="272">
                  <c:v>09/29/20</c:v>
                </c:pt>
                <c:pt idx="273">
                  <c:v>09/30/20</c:v>
                </c:pt>
                <c:pt idx="274">
                  <c:v>10/01/20</c:v>
                </c:pt>
                <c:pt idx="275">
                  <c:v>10/02/20</c:v>
                </c:pt>
                <c:pt idx="276">
                  <c:v>10/03/20</c:v>
                </c:pt>
                <c:pt idx="277">
                  <c:v>10/04/20</c:v>
                </c:pt>
                <c:pt idx="278">
                  <c:v>10/05/20</c:v>
                </c:pt>
                <c:pt idx="279">
                  <c:v>10/06/20</c:v>
                </c:pt>
                <c:pt idx="280">
                  <c:v>10/07/20</c:v>
                </c:pt>
                <c:pt idx="281">
                  <c:v>10/08/20</c:v>
                </c:pt>
                <c:pt idx="282">
                  <c:v>10/09/20</c:v>
                </c:pt>
                <c:pt idx="283">
                  <c:v>10/10/20</c:v>
                </c:pt>
                <c:pt idx="284">
                  <c:v>10/11/20</c:v>
                </c:pt>
                <c:pt idx="285">
                  <c:v>10/12/20</c:v>
                </c:pt>
                <c:pt idx="286">
                  <c:v>10/13/20</c:v>
                </c:pt>
                <c:pt idx="287">
                  <c:v>10/14/20</c:v>
                </c:pt>
                <c:pt idx="288">
                  <c:v>10/15/20</c:v>
                </c:pt>
                <c:pt idx="289">
                  <c:v>10/16/20</c:v>
                </c:pt>
                <c:pt idx="290">
                  <c:v>10/17/20</c:v>
                </c:pt>
                <c:pt idx="291">
                  <c:v>10/18/20</c:v>
                </c:pt>
                <c:pt idx="292">
                  <c:v>10/19/20</c:v>
                </c:pt>
                <c:pt idx="293">
                  <c:v>10/20/20</c:v>
                </c:pt>
                <c:pt idx="294">
                  <c:v>10/21/20</c:v>
                </c:pt>
                <c:pt idx="295">
                  <c:v>10/22/20</c:v>
                </c:pt>
                <c:pt idx="296">
                  <c:v>10/23/20</c:v>
                </c:pt>
                <c:pt idx="297">
                  <c:v>10/24/20</c:v>
                </c:pt>
                <c:pt idx="298">
                  <c:v>10/25/20</c:v>
                </c:pt>
                <c:pt idx="299">
                  <c:v>10/26/20</c:v>
                </c:pt>
                <c:pt idx="300">
                  <c:v>10/27/20</c:v>
                </c:pt>
                <c:pt idx="301">
                  <c:v>10/28/20</c:v>
                </c:pt>
                <c:pt idx="302">
                  <c:v>10/29/20</c:v>
                </c:pt>
                <c:pt idx="303">
                  <c:v>10/30/20</c:v>
                </c:pt>
                <c:pt idx="304">
                  <c:v>10/31/20</c:v>
                </c:pt>
                <c:pt idx="305">
                  <c:v>11/01/20</c:v>
                </c:pt>
                <c:pt idx="306">
                  <c:v>11/02/20</c:v>
                </c:pt>
                <c:pt idx="307">
                  <c:v>11/03/20</c:v>
                </c:pt>
                <c:pt idx="308">
                  <c:v>11/04/20</c:v>
                </c:pt>
                <c:pt idx="309">
                  <c:v>11/05/20</c:v>
                </c:pt>
                <c:pt idx="310">
                  <c:v>11/06/20</c:v>
                </c:pt>
                <c:pt idx="311">
                  <c:v>11/07/20</c:v>
                </c:pt>
                <c:pt idx="312">
                  <c:v>11/08/20</c:v>
                </c:pt>
                <c:pt idx="313">
                  <c:v>11/09/20</c:v>
                </c:pt>
                <c:pt idx="314">
                  <c:v>11/10/20</c:v>
                </c:pt>
                <c:pt idx="315">
                  <c:v>11/11/20</c:v>
                </c:pt>
                <c:pt idx="316">
                  <c:v>11/12/20</c:v>
                </c:pt>
                <c:pt idx="317">
                  <c:v>11/13/20</c:v>
                </c:pt>
                <c:pt idx="318">
                  <c:v>11/14/20</c:v>
                </c:pt>
                <c:pt idx="319">
                  <c:v>11/15/20</c:v>
                </c:pt>
                <c:pt idx="320">
                  <c:v>11/16/20</c:v>
                </c:pt>
                <c:pt idx="321">
                  <c:v>11/17/20</c:v>
                </c:pt>
                <c:pt idx="322">
                  <c:v>11/18/20</c:v>
                </c:pt>
                <c:pt idx="323">
                  <c:v>11/19/20</c:v>
                </c:pt>
                <c:pt idx="324">
                  <c:v>11/20/20</c:v>
                </c:pt>
                <c:pt idx="325">
                  <c:v>11/21/20</c:v>
                </c:pt>
                <c:pt idx="326">
                  <c:v>11/22/20</c:v>
                </c:pt>
                <c:pt idx="327">
                  <c:v>11/23/20</c:v>
                </c:pt>
                <c:pt idx="328">
                  <c:v>11/24/20</c:v>
                </c:pt>
                <c:pt idx="329">
                  <c:v>11/25/20</c:v>
                </c:pt>
                <c:pt idx="330">
                  <c:v>11/26/20</c:v>
                </c:pt>
                <c:pt idx="331">
                  <c:v>11/27/20</c:v>
                </c:pt>
                <c:pt idx="332">
                  <c:v>11/28/20</c:v>
                </c:pt>
                <c:pt idx="333">
                  <c:v>11/29/20</c:v>
                </c:pt>
                <c:pt idx="334">
                  <c:v>11/30/20</c:v>
                </c:pt>
                <c:pt idx="335">
                  <c:v>12/01/20</c:v>
                </c:pt>
                <c:pt idx="336">
                  <c:v>12/02/20</c:v>
                </c:pt>
                <c:pt idx="337">
                  <c:v>12/03/20</c:v>
                </c:pt>
                <c:pt idx="338">
                  <c:v>12/04/20</c:v>
                </c:pt>
                <c:pt idx="339">
                  <c:v>12/05/20</c:v>
                </c:pt>
                <c:pt idx="340">
                  <c:v>12/06/20</c:v>
                </c:pt>
                <c:pt idx="341">
                  <c:v>12/07/20</c:v>
                </c:pt>
                <c:pt idx="342">
                  <c:v>12/08/20</c:v>
                </c:pt>
                <c:pt idx="343">
                  <c:v>12/09/20</c:v>
                </c:pt>
                <c:pt idx="344">
                  <c:v>12/10/20</c:v>
                </c:pt>
                <c:pt idx="345">
                  <c:v>12/11/20</c:v>
                </c:pt>
                <c:pt idx="346">
                  <c:v>12/12/20</c:v>
                </c:pt>
                <c:pt idx="347">
                  <c:v>12/13/20</c:v>
                </c:pt>
                <c:pt idx="348">
                  <c:v>12/14/20</c:v>
                </c:pt>
                <c:pt idx="349">
                  <c:v>12/15/20</c:v>
                </c:pt>
                <c:pt idx="350">
                  <c:v>12/16/20</c:v>
                </c:pt>
                <c:pt idx="351">
                  <c:v>12/17/20</c:v>
                </c:pt>
                <c:pt idx="352">
                  <c:v>12/18/20</c:v>
                </c:pt>
                <c:pt idx="353">
                  <c:v>12/19/20</c:v>
                </c:pt>
                <c:pt idx="354">
                  <c:v>12/20/20</c:v>
                </c:pt>
                <c:pt idx="355">
                  <c:v>12/21/20</c:v>
                </c:pt>
                <c:pt idx="356">
                  <c:v>12/22/20</c:v>
                </c:pt>
                <c:pt idx="357">
                  <c:v>12/23/20</c:v>
                </c:pt>
                <c:pt idx="358">
                  <c:v>12/24/20</c:v>
                </c:pt>
                <c:pt idx="359">
                  <c:v>12/25/20</c:v>
                </c:pt>
                <c:pt idx="360">
                  <c:v>12/26/20</c:v>
                </c:pt>
                <c:pt idx="361">
                  <c:v>12/27/20</c:v>
                </c:pt>
                <c:pt idx="362">
                  <c:v>12/28/20</c:v>
                </c:pt>
                <c:pt idx="363">
                  <c:v>12/29/20</c:v>
                </c:pt>
                <c:pt idx="364">
                  <c:v>12/30/20</c:v>
                </c:pt>
                <c:pt idx="365">
                  <c:v>12/31/20</c:v>
                </c:pt>
                <c:pt idx="366">
                  <c:v>01/01/21</c:v>
                </c:pt>
                <c:pt idx="367">
                  <c:v>01/02/21</c:v>
                </c:pt>
                <c:pt idx="368">
                  <c:v>01/03/21</c:v>
                </c:pt>
                <c:pt idx="369">
                  <c:v>01/04/21</c:v>
                </c:pt>
                <c:pt idx="370">
                  <c:v>01/05/21</c:v>
                </c:pt>
                <c:pt idx="371">
                  <c:v>01/06/21</c:v>
                </c:pt>
                <c:pt idx="372">
                  <c:v>01/07/21</c:v>
                </c:pt>
                <c:pt idx="373">
                  <c:v>01/08/21</c:v>
                </c:pt>
                <c:pt idx="374">
                  <c:v>01/09/21</c:v>
                </c:pt>
                <c:pt idx="375">
                  <c:v>01/10/21</c:v>
                </c:pt>
                <c:pt idx="376">
                  <c:v>01/11/21</c:v>
                </c:pt>
                <c:pt idx="377">
                  <c:v>01/12/21</c:v>
                </c:pt>
                <c:pt idx="378">
                  <c:v>01/13/21</c:v>
                </c:pt>
                <c:pt idx="379">
                  <c:v>01/14/21</c:v>
                </c:pt>
                <c:pt idx="380">
                  <c:v>01/15/21</c:v>
                </c:pt>
                <c:pt idx="381">
                  <c:v>01/16/21</c:v>
                </c:pt>
                <c:pt idx="382">
                  <c:v>01/17/21</c:v>
                </c:pt>
                <c:pt idx="383">
                  <c:v>01/18/21</c:v>
                </c:pt>
                <c:pt idx="384">
                  <c:v>01/19/21</c:v>
                </c:pt>
                <c:pt idx="385">
                  <c:v>01/20/21</c:v>
                </c:pt>
                <c:pt idx="386">
                  <c:v>01/21/21</c:v>
                </c:pt>
                <c:pt idx="387">
                  <c:v>01/22/21</c:v>
                </c:pt>
                <c:pt idx="388">
                  <c:v>01/23/21</c:v>
                </c:pt>
                <c:pt idx="389">
                  <c:v>01/24/21</c:v>
                </c:pt>
                <c:pt idx="390">
                  <c:v>01/25/21</c:v>
                </c:pt>
                <c:pt idx="391">
                  <c:v>01/26/21</c:v>
                </c:pt>
                <c:pt idx="392">
                  <c:v>01/27/21</c:v>
                </c:pt>
                <c:pt idx="393">
                  <c:v>01/28/21</c:v>
                </c:pt>
                <c:pt idx="394">
                  <c:v>01/29/21</c:v>
                </c:pt>
                <c:pt idx="395">
                  <c:v>01/30/21</c:v>
                </c:pt>
                <c:pt idx="396">
                  <c:v>01/31/21</c:v>
                </c:pt>
                <c:pt idx="397">
                  <c:v>02/01/21</c:v>
                </c:pt>
                <c:pt idx="398">
                  <c:v>02/02/21</c:v>
                </c:pt>
                <c:pt idx="399">
                  <c:v>02/03/21</c:v>
                </c:pt>
                <c:pt idx="400">
                  <c:v>02/04/21</c:v>
                </c:pt>
                <c:pt idx="401">
                  <c:v>02/05/21</c:v>
                </c:pt>
                <c:pt idx="402">
                  <c:v>02/06/21</c:v>
                </c:pt>
                <c:pt idx="403">
                  <c:v>02/07/21</c:v>
                </c:pt>
                <c:pt idx="404">
                  <c:v>02/08/21</c:v>
                </c:pt>
                <c:pt idx="405">
                  <c:v>02/09/21</c:v>
                </c:pt>
                <c:pt idx="406">
                  <c:v>02/10/21</c:v>
                </c:pt>
                <c:pt idx="407">
                  <c:v>02/11/21</c:v>
                </c:pt>
                <c:pt idx="408">
                  <c:v>02/12/21</c:v>
                </c:pt>
                <c:pt idx="409">
                  <c:v>02/13/21</c:v>
                </c:pt>
                <c:pt idx="410">
                  <c:v>02/14/21</c:v>
                </c:pt>
                <c:pt idx="411">
                  <c:v>02/15/21</c:v>
                </c:pt>
                <c:pt idx="412">
                  <c:v>02/16/21</c:v>
                </c:pt>
                <c:pt idx="413">
                  <c:v>02/17/21</c:v>
                </c:pt>
                <c:pt idx="414">
                  <c:v>02/18/21</c:v>
                </c:pt>
                <c:pt idx="415">
                  <c:v>02/19/21</c:v>
                </c:pt>
                <c:pt idx="416">
                  <c:v>02/20/21</c:v>
                </c:pt>
                <c:pt idx="417">
                  <c:v>02/21/21</c:v>
                </c:pt>
                <c:pt idx="418">
                  <c:v>02/22/21</c:v>
                </c:pt>
                <c:pt idx="419">
                  <c:v>02/23/21</c:v>
                </c:pt>
                <c:pt idx="420">
                  <c:v>02/24/21</c:v>
                </c:pt>
                <c:pt idx="421">
                  <c:v>02/25/21</c:v>
                </c:pt>
                <c:pt idx="422">
                  <c:v>02/26/21</c:v>
                </c:pt>
                <c:pt idx="423">
                  <c:v>02/27/21</c:v>
                </c:pt>
                <c:pt idx="424">
                  <c:v>02/28/21</c:v>
                </c:pt>
                <c:pt idx="425">
                  <c:v>03/01/21</c:v>
                </c:pt>
                <c:pt idx="426">
                  <c:v>03/02/21</c:v>
                </c:pt>
                <c:pt idx="427">
                  <c:v>03/03/21</c:v>
                </c:pt>
                <c:pt idx="428">
                  <c:v>03/04/21</c:v>
                </c:pt>
                <c:pt idx="429">
                  <c:v>03/05/21</c:v>
                </c:pt>
                <c:pt idx="430">
                  <c:v>03/06/21</c:v>
                </c:pt>
                <c:pt idx="431">
                  <c:v>03/07/21</c:v>
                </c:pt>
                <c:pt idx="432">
                  <c:v>03/08/21</c:v>
                </c:pt>
                <c:pt idx="433">
                  <c:v>03/09/21</c:v>
                </c:pt>
                <c:pt idx="434">
                  <c:v>03/10/21</c:v>
                </c:pt>
                <c:pt idx="435">
                  <c:v>03/11/21</c:v>
                </c:pt>
                <c:pt idx="436">
                  <c:v>03/12/21</c:v>
                </c:pt>
                <c:pt idx="437">
                  <c:v>03/13/21</c:v>
                </c:pt>
                <c:pt idx="438">
                  <c:v>03/14/21</c:v>
                </c:pt>
                <c:pt idx="439">
                  <c:v>03/15/21</c:v>
                </c:pt>
                <c:pt idx="440">
                  <c:v>03/16/21</c:v>
                </c:pt>
                <c:pt idx="441">
                  <c:v>03/17/21</c:v>
                </c:pt>
                <c:pt idx="442">
                  <c:v>03/18/21</c:v>
                </c:pt>
                <c:pt idx="443">
                  <c:v>03/19/21</c:v>
                </c:pt>
                <c:pt idx="444">
                  <c:v>03/20/21</c:v>
                </c:pt>
                <c:pt idx="445">
                  <c:v>03/21/21</c:v>
                </c:pt>
                <c:pt idx="446">
                  <c:v>03/22/21</c:v>
                </c:pt>
                <c:pt idx="447">
                  <c:v>03/23/21</c:v>
                </c:pt>
                <c:pt idx="448">
                  <c:v>03/24/21</c:v>
                </c:pt>
                <c:pt idx="449">
                  <c:v>03/25/21</c:v>
                </c:pt>
                <c:pt idx="450">
                  <c:v>03/26/21</c:v>
                </c:pt>
                <c:pt idx="451">
                  <c:v>03/27/21</c:v>
                </c:pt>
                <c:pt idx="452">
                  <c:v>03/28/21</c:v>
                </c:pt>
                <c:pt idx="453">
                  <c:v>03/29/21</c:v>
                </c:pt>
                <c:pt idx="454">
                  <c:v>03/30/21</c:v>
                </c:pt>
                <c:pt idx="455">
                  <c:v>03/31/21</c:v>
                </c:pt>
                <c:pt idx="456">
                  <c:v>04/01/21</c:v>
                </c:pt>
                <c:pt idx="457">
                  <c:v>04/02/21</c:v>
                </c:pt>
                <c:pt idx="458">
                  <c:v>04/03/21</c:v>
                </c:pt>
                <c:pt idx="459">
                  <c:v>04/04/21</c:v>
                </c:pt>
                <c:pt idx="460">
                  <c:v>04/05/21</c:v>
                </c:pt>
                <c:pt idx="461">
                  <c:v>04/06/21</c:v>
                </c:pt>
                <c:pt idx="462">
                  <c:v>04/07/21</c:v>
                </c:pt>
                <c:pt idx="463">
                  <c:v>04/08/21</c:v>
                </c:pt>
                <c:pt idx="464">
                  <c:v>04/09/21</c:v>
                </c:pt>
                <c:pt idx="465">
                  <c:v>04/10/21</c:v>
                </c:pt>
                <c:pt idx="466">
                  <c:v>04/11/21</c:v>
                </c:pt>
                <c:pt idx="467">
                  <c:v>04/12/21</c:v>
                </c:pt>
                <c:pt idx="468">
                  <c:v>04/13/21</c:v>
                </c:pt>
                <c:pt idx="469">
                  <c:v>04/14/21</c:v>
                </c:pt>
                <c:pt idx="470">
                  <c:v>04/15/21</c:v>
                </c:pt>
                <c:pt idx="471">
                  <c:v>04/16/21</c:v>
                </c:pt>
                <c:pt idx="472">
                  <c:v>04/17/21</c:v>
                </c:pt>
                <c:pt idx="473">
                  <c:v>04/18/21</c:v>
                </c:pt>
                <c:pt idx="474">
                  <c:v>04/19/21</c:v>
                </c:pt>
                <c:pt idx="475">
                  <c:v>04/20/21</c:v>
                </c:pt>
                <c:pt idx="476">
                  <c:v>04/21/21</c:v>
                </c:pt>
                <c:pt idx="477">
                  <c:v>04/22/21</c:v>
                </c:pt>
                <c:pt idx="478">
                  <c:v>04/23/21</c:v>
                </c:pt>
                <c:pt idx="479">
                  <c:v>04/24/21</c:v>
                </c:pt>
                <c:pt idx="480">
                  <c:v>04/25/21</c:v>
                </c:pt>
                <c:pt idx="481">
                  <c:v>04/26/21</c:v>
                </c:pt>
                <c:pt idx="482">
                  <c:v>04/27/21</c:v>
                </c:pt>
                <c:pt idx="483">
                  <c:v>04/28/21</c:v>
                </c:pt>
                <c:pt idx="484">
                  <c:v>04/29/21</c:v>
                </c:pt>
                <c:pt idx="485">
                  <c:v>04/30/21</c:v>
                </c:pt>
                <c:pt idx="486">
                  <c:v>05/01/21</c:v>
                </c:pt>
                <c:pt idx="487">
                  <c:v>05/02/21</c:v>
                </c:pt>
                <c:pt idx="488">
                  <c:v>05/03/21</c:v>
                </c:pt>
                <c:pt idx="489">
                  <c:v>05/04/21</c:v>
                </c:pt>
                <c:pt idx="490">
                  <c:v>05/05/21</c:v>
                </c:pt>
                <c:pt idx="491">
                  <c:v>05/06/21</c:v>
                </c:pt>
                <c:pt idx="492">
                  <c:v>05/07/21</c:v>
                </c:pt>
                <c:pt idx="493">
                  <c:v>05/08/21</c:v>
                </c:pt>
                <c:pt idx="494">
                  <c:v>05/09/21</c:v>
                </c:pt>
                <c:pt idx="495">
                  <c:v>05/10/21</c:v>
                </c:pt>
                <c:pt idx="496">
                  <c:v>05/11/21</c:v>
                </c:pt>
                <c:pt idx="497">
                  <c:v>05/12/21</c:v>
                </c:pt>
                <c:pt idx="498">
                  <c:v>05/13/21</c:v>
                </c:pt>
                <c:pt idx="499">
                  <c:v>05/14/21</c:v>
                </c:pt>
                <c:pt idx="500">
                  <c:v>05/15/21</c:v>
                </c:pt>
                <c:pt idx="501">
                  <c:v>05/16/21</c:v>
                </c:pt>
                <c:pt idx="502">
                  <c:v>05/17/21</c:v>
                </c:pt>
                <c:pt idx="503">
                  <c:v>05/18/21</c:v>
                </c:pt>
                <c:pt idx="504">
                  <c:v>05/19/21</c:v>
                </c:pt>
                <c:pt idx="505">
                  <c:v>05/20/21</c:v>
                </c:pt>
                <c:pt idx="506">
                  <c:v>05/21/21</c:v>
                </c:pt>
                <c:pt idx="507">
                  <c:v>05/22/21</c:v>
                </c:pt>
                <c:pt idx="508">
                  <c:v>05/23/21</c:v>
                </c:pt>
                <c:pt idx="509">
                  <c:v>05/24/21</c:v>
                </c:pt>
                <c:pt idx="510">
                  <c:v>05/25/21</c:v>
                </c:pt>
                <c:pt idx="511">
                  <c:v>05/26/21</c:v>
                </c:pt>
                <c:pt idx="512">
                  <c:v>05/27/21</c:v>
                </c:pt>
                <c:pt idx="513">
                  <c:v>05/28/21</c:v>
                </c:pt>
                <c:pt idx="514">
                  <c:v>05/29/21</c:v>
                </c:pt>
                <c:pt idx="515">
                  <c:v>05/30/21</c:v>
                </c:pt>
                <c:pt idx="516">
                  <c:v>05/31/21</c:v>
                </c:pt>
                <c:pt idx="517">
                  <c:v>06/01/21</c:v>
                </c:pt>
                <c:pt idx="518">
                  <c:v>06/02/21</c:v>
                </c:pt>
                <c:pt idx="519">
                  <c:v>06/03/21</c:v>
                </c:pt>
                <c:pt idx="520">
                  <c:v>06/04/21</c:v>
                </c:pt>
                <c:pt idx="521">
                  <c:v>06/05/21</c:v>
                </c:pt>
                <c:pt idx="522">
                  <c:v>06/06/21</c:v>
                </c:pt>
                <c:pt idx="523">
                  <c:v>06/07/21</c:v>
                </c:pt>
                <c:pt idx="524">
                  <c:v>06/08/21</c:v>
                </c:pt>
                <c:pt idx="525">
                  <c:v>06/09/21</c:v>
                </c:pt>
                <c:pt idx="526">
                  <c:v>06/10/21</c:v>
                </c:pt>
                <c:pt idx="527">
                  <c:v>06/11/21</c:v>
                </c:pt>
                <c:pt idx="528">
                  <c:v>06/12/21</c:v>
                </c:pt>
                <c:pt idx="529">
                  <c:v>06/13/21</c:v>
                </c:pt>
                <c:pt idx="530">
                  <c:v>06/14/21</c:v>
                </c:pt>
                <c:pt idx="531">
                  <c:v>06/15/21</c:v>
                </c:pt>
                <c:pt idx="532">
                  <c:v>06/16/21</c:v>
                </c:pt>
                <c:pt idx="533">
                  <c:v>06/17/21</c:v>
                </c:pt>
                <c:pt idx="534">
                  <c:v>06/18/21</c:v>
                </c:pt>
                <c:pt idx="535">
                  <c:v>06/19/21</c:v>
                </c:pt>
                <c:pt idx="536">
                  <c:v>06/20/21</c:v>
                </c:pt>
                <c:pt idx="537">
                  <c:v>06/21/21</c:v>
                </c:pt>
                <c:pt idx="538">
                  <c:v>06/22/21</c:v>
                </c:pt>
                <c:pt idx="539">
                  <c:v>06/23/21</c:v>
                </c:pt>
                <c:pt idx="540">
                  <c:v>06/24/21</c:v>
                </c:pt>
                <c:pt idx="541">
                  <c:v>06/25/21</c:v>
                </c:pt>
                <c:pt idx="542">
                  <c:v>06/26/21</c:v>
                </c:pt>
                <c:pt idx="543">
                  <c:v>06/27/21</c:v>
                </c:pt>
                <c:pt idx="544">
                  <c:v>06/28/21</c:v>
                </c:pt>
                <c:pt idx="545">
                  <c:v>06/29/21</c:v>
                </c:pt>
                <c:pt idx="546">
                  <c:v>06/30/21</c:v>
                </c:pt>
                <c:pt idx="547">
                  <c:v>07/01/21</c:v>
                </c:pt>
                <c:pt idx="548">
                  <c:v>07/02/21</c:v>
                </c:pt>
                <c:pt idx="549">
                  <c:v>07/03/21</c:v>
                </c:pt>
                <c:pt idx="550">
                  <c:v>07/04/21</c:v>
                </c:pt>
                <c:pt idx="551">
                  <c:v>07/05/21</c:v>
                </c:pt>
                <c:pt idx="552">
                  <c:v>07/06/21</c:v>
                </c:pt>
                <c:pt idx="553">
                  <c:v>07/07/21</c:v>
                </c:pt>
                <c:pt idx="554">
                  <c:v>07/08/21</c:v>
                </c:pt>
                <c:pt idx="555">
                  <c:v>07/09/21</c:v>
                </c:pt>
                <c:pt idx="556">
                  <c:v>07/10/21</c:v>
                </c:pt>
                <c:pt idx="557">
                  <c:v>07/11/21</c:v>
                </c:pt>
                <c:pt idx="558">
                  <c:v>07/12/21</c:v>
                </c:pt>
                <c:pt idx="559">
                  <c:v>07/13/21</c:v>
                </c:pt>
                <c:pt idx="560">
                  <c:v>07/14/21</c:v>
                </c:pt>
                <c:pt idx="561">
                  <c:v>07/15/21</c:v>
                </c:pt>
                <c:pt idx="562">
                  <c:v>07/16/21</c:v>
                </c:pt>
                <c:pt idx="563">
                  <c:v>07/17/21</c:v>
                </c:pt>
                <c:pt idx="564">
                  <c:v>07/18/21</c:v>
                </c:pt>
                <c:pt idx="565">
                  <c:v>07/19/21</c:v>
                </c:pt>
                <c:pt idx="566">
                  <c:v>07/20/21</c:v>
                </c:pt>
                <c:pt idx="567">
                  <c:v>07/21/21</c:v>
                </c:pt>
                <c:pt idx="568">
                  <c:v>07/22/21</c:v>
                </c:pt>
                <c:pt idx="569">
                  <c:v>07/23/21</c:v>
                </c:pt>
                <c:pt idx="570">
                  <c:v>07/24/21</c:v>
                </c:pt>
                <c:pt idx="571">
                  <c:v>07/25/21</c:v>
                </c:pt>
                <c:pt idx="572">
                  <c:v>07/26/21</c:v>
                </c:pt>
                <c:pt idx="573">
                  <c:v>07/27/21</c:v>
                </c:pt>
                <c:pt idx="574">
                  <c:v>07/28/21</c:v>
                </c:pt>
                <c:pt idx="575">
                  <c:v>07/29/21</c:v>
                </c:pt>
                <c:pt idx="576">
                  <c:v>07/30/21</c:v>
                </c:pt>
                <c:pt idx="577">
                  <c:v>07/31/21</c:v>
                </c:pt>
                <c:pt idx="578">
                  <c:v>08/01/21</c:v>
                </c:pt>
                <c:pt idx="579">
                  <c:v>08/02/21</c:v>
                </c:pt>
                <c:pt idx="580">
                  <c:v>08/03/21</c:v>
                </c:pt>
                <c:pt idx="581">
                  <c:v>08/04/21</c:v>
                </c:pt>
                <c:pt idx="582">
                  <c:v>08/05/21</c:v>
                </c:pt>
                <c:pt idx="583">
                  <c:v>08/06/21</c:v>
                </c:pt>
                <c:pt idx="584">
                  <c:v>08/07/21</c:v>
                </c:pt>
                <c:pt idx="585">
                  <c:v>08/08/21</c:v>
                </c:pt>
                <c:pt idx="586">
                  <c:v>08/09/21</c:v>
                </c:pt>
                <c:pt idx="587">
                  <c:v>08/10/21</c:v>
                </c:pt>
                <c:pt idx="588">
                  <c:v>08/11/21</c:v>
                </c:pt>
                <c:pt idx="589">
                  <c:v>08/12/21</c:v>
                </c:pt>
                <c:pt idx="590">
                  <c:v>08/13/21</c:v>
                </c:pt>
                <c:pt idx="591">
                  <c:v>08/14/21</c:v>
                </c:pt>
                <c:pt idx="592">
                  <c:v>08/15/21</c:v>
                </c:pt>
                <c:pt idx="593">
                  <c:v>08/16/21</c:v>
                </c:pt>
                <c:pt idx="594">
                  <c:v>08/17/21</c:v>
                </c:pt>
                <c:pt idx="595">
                  <c:v>08/18/21</c:v>
                </c:pt>
                <c:pt idx="596">
                  <c:v>08/19/21</c:v>
                </c:pt>
                <c:pt idx="597">
                  <c:v>08/20/21</c:v>
                </c:pt>
                <c:pt idx="598">
                  <c:v>08/21/21</c:v>
                </c:pt>
                <c:pt idx="599">
                  <c:v>08/22/21</c:v>
                </c:pt>
                <c:pt idx="600">
                  <c:v>08/23/21</c:v>
                </c:pt>
                <c:pt idx="601">
                  <c:v>08/24/21</c:v>
                </c:pt>
                <c:pt idx="602">
                  <c:v>08/25/21</c:v>
                </c:pt>
                <c:pt idx="603">
                  <c:v>08/26/21</c:v>
                </c:pt>
                <c:pt idx="604">
                  <c:v>08/27/21</c:v>
                </c:pt>
                <c:pt idx="605">
                  <c:v>08/28/21</c:v>
                </c:pt>
                <c:pt idx="606">
                  <c:v>08/29/21</c:v>
                </c:pt>
                <c:pt idx="607">
                  <c:v>08/30/21</c:v>
                </c:pt>
                <c:pt idx="608">
                  <c:v>08/31/21</c:v>
                </c:pt>
                <c:pt idx="609">
                  <c:v>09/01/21</c:v>
                </c:pt>
                <c:pt idx="610">
                  <c:v>09/02/21</c:v>
                </c:pt>
                <c:pt idx="611">
                  <c:v>09/03/21</c:v>
                </c:pt>
                <c:pt idx="612">
                  <c:v>09/04/21</c:v>
                </c:pt>
                <c:pt idx="613">
                  <c:v>09/05/21</c:v>
                </c:pt>
                <c:pt idx="614">
                  <c:v>09/06/21</c:v>
                </c:pt>
                <c:pt idx="615">
                  <c:v>09/07/21</c:v>
                </c:pt>
                <c:pt idx="616">
                  <c:v>09/08/21</c:v>
                </c:pt>
                <c:pt idx="617">
                  <c:v>09/09/21</c:v>
                </c:pt>
                <c:pt idx="618">
                  <c:v>09/10/21</c:v>
                </c:pt>
                <c:pt idx="619">
                  <c:v>09/11/21</c:v>
                </c:pt>
                <c:pt idx="620">
                  <c:v>09/12/21</c:v>
                </c:pt>
                <c:pt idx="621">
                  <c:v>09/13/21</c:v>
                </c:pt>
                <c:pt idx="622">
                  <c:v>09/14/21</c:v>
                </c:pt>
                <c:pt idx="623">
                  <c:v>09/15/21</c:v>
                </c:pt>
                <c:pt idx="624">
                  <c:v>09/16/21</c:v>
                </c:pt>
                <c:pt idx="625">
                  <c:v>09/17/21</c:v>
                </c:pt>
                <c:pt idx="626">
                  <c:v>09/18/21</c:v>
                </c:pt>
                <c:pt idx="627">
                  <c:v>09/19/21</c:v>
                </c:pt>
                <c:pt idx="628">
                  <c:v>09/20/21</c:v>
                </c:pt>
                <c:pt idx="629">
                  <c:v>09/21/21</c:v>
                </c:pt>
                <c:pt idx="630">
                  <c:v>09/22/21</c:v>
                </c:pt>
                <c:pt idx="631">
                  <c:v>09/23/21</c:v>
                </c:pt>
                <c:pt idx="632">
                  <c:v>09/24/21</c:v>
                </c:pt>
                <c:pt idx="633">
                  <c:v>09/25/21</c:v>
                </c:pt>
                <c:pt idx="634">
                  <c:v>09/26/21</c:v>
                </c:pt>
                <c:pt idx="635">
                  <c:v>09/27/21</c:v>
                </c:pt>
                <c:pt idx="636">
                  <c:v>09/28/21</c:v>
                </c:pt>
                <c:pt idx="637">
                  <c:v>09/29/21</c:v>
                </c:pt>
                <c:pt idx="638">
                  <c:v>09/30/21</c:v>
                </c:pt>
                <c:pt idx="639">
                  <c:v>10/01/21</c:v>
                </c:pt>
                <c:pt idx="640">
                  <c:v>10/02/21</c:v>
                </c:pt>
                <c:pt idx="641">
                  <c:v>10/03/21</c:v>
                </c:pt>
                <c:pt idx="642">
                  <c:v>10/04/21</c:v>
                </c:pt>
                <c:pt idx="643">
                  <c:v>10/05/21</c:v>
                </c:pt>
                <c:pt idx="644">
                  <c:v>10/06/21</c:v>
                </c:pt>
                <c:pt idx="645">
                  <c:v>10/07/21</c:v>
                </c:pt>
                <c:pt idx="646">
                  <c:v>10/08/21</c:v>
                </c:pt>
                <c:pt idx="647">
                  <c:v>10/09/21</c:v>
                </c:pt>
                <c:pt idx="648">
                  <c:v>10/10/21</c:v>
                </c:pt>
                <c:pt idx="649">
                  <c:v>10/11/21</c:v>
                </c:pt>
                <c:pt idx="650">
                  <c:v>10/12/21</c:v>
                </c:pt>
                <c:pt idx="651">
                  <c:v>10/13/21</c:v>
                </c:pt>
                <c:pt idx="652">
                  <c:v>10/14/21</c:v>
                </c:pt>
                <c:pt idx="653">
                  <c:v>10/15/21</c:v>
                </c:pt>
                <c:pt idx="654">
                  <c:v>10/16/21</c:v>
                </c:pt>
                <c:pt idx="655">
                  <c:v>10/17/21</c:v>
                </c:pt>
                <c:pt idx="656">
                  <c:v>10/18/21</c:v>
                </c:pt>
                <c:pt idx="657">
                  <c:v>10/19/21</c:v>
                </c:pt>
                <c:pt idx="658">
                  <c:v>10/20/21</c:v>
                </c:pt>
                <c:pt idx="659">
                  <c:v>10/21/21</c:v>
                </c:pt>
                <c:pt idx="660">
                  <c:v>10/22/21</c:v>
                </c:pt>
                <c:pt idx="661">
                  <c:v>10/23/21</c:v>
                </c:pt>
                <c:pt idx="662">
                  <c:v>10/24/21</c:v>
                </c:pt>
                <c:pt idx="663">
                  <c:v>10/25/21</c:v>
                </c:pt>
                <c:pt idx="664">
                  <c:v>10/26/21</c:v>
                </c:pt>
                <c:pt idx="665">
                  <c:v>10/27/21</c:v>
                </c:pt>
                <c:pt idx="666">
                  <c:v>10/28/21</c:v>
                </c:pt>
                <c:pt idx="667">
                  <c:v>10/29/21</c:v>
                </c:pt>
                <c:pt idx="668">
                  <c:v>10/30/21</c:v>
                </c:pt>
                <c:pt idx="669">
                  <c:v>10/31/21</c:v>
                </c:pt>
                <c:pt idx="670">
                  <c:v>11/01/21</c:v>
                </c:pt>
                <c:pt idx="671">
                  <c:v>11/02/21</c:v>
                </c:pt>
                <c:pt idx="672">
                  <c:v>11/03/21</c:v>
                </c:pt>
                <c:pt idx="673">
                  <c:v>11/04/21</c:v>
                </c:pt>
                <c:pt idx="674">
                  <c:v>11/05/21</c:v>
                </c:pt>
                <c:pt idx="675">
                  <c:v>11/06/21</c:v>
                </c:pt>
                <c:pt idx="676">
                  <c:v>11/07/21</c:v>
                </c:pt>
                <c:pt idx="677">
                  <c:v>11/08/21</c:v>
                </c:pt>
                <c:pt idx="678">
                  <c:v>11/09/21</c:v>
                </c:pt>
                <c:pt idx="679">
                  <c:v>11/10/21</c:v>
                </c:pt>
                <c:pt idx="680">
                  <c:v>11/11/21</c:v>
                </c:pt>
                <c:pt idx="681">
                  <c:v>11/12/21</c:v>
                </c:pt>
                <c:pt idx="682">
                  <c:v>11/13/21</c:v>
                </c:pt>
                <c:pt idx="683">
                  <c:v>11/14/21</c:v>
                </c:pt>
                <c:pt idx="684">
                  <c:v>11/15/21</c:v>
                </c:pt>
                <c:pt idx="685">
                  <c:v>11/16/21</c:v>
                </c:pt>
                <c:pt idx="686">
                  <c:v>11/17/21</c:v>
                </c:pt>
                <c:pt idx="687">
                  <c:v>11/18/21</c:v>
                </c:pt>
                <c:pt idx="688">
                  <c:v>11/19/21</c:v>
                </c:pt>
                <c:pt idx="689">
                  <c:v>11/20/21</c:v>
                </c:pt>
                <c:pt idx="690">
                  <c:v>11/21/21</c:v>
                </c:pt>
                <c:pt idx="691">
                  <c:v>11/22/21</c:v>
                </c:pt>
                <c:pt idx="692">
                  <c:v>11/23/21</c:v>
                </c:pt>
                <c:pt idx="693">
                  <c:v>11/24/21</c:v>
                </c:pt>
                <c:pt idx="694">
                  <c:v>11/25/21</c:v>
                </c:pt>
                <c:pt idx="695">
                  <c:v>11/26/21</c:v>
                </c:pt>
                <c:pt idx="696">
                  <c:v>11/27/21</c:v>
                </c:pt>
                <c:pt idx="697">
                  <c:v>11/28/21</c:v>
                </c:pt>
                <c:pt idx="698">
                  <c:v>11/29/21</c:v>
                </c:pt>
                <c:pt idx="699">
                  <c:v>11/30/21</c:v>
                </c:pt>
                <c:pt idx="700">
                  <c:v>12/01/21</c:v>
                </c:pt>
                <c:pt idx="701">
                  <c:v>12/02/21</c:v>
                </c:pt>
                <c:pt idx="702">
                  <c:v>12/03/21</c:v>
                </c:pt>
                <c:pt idx="703">
                  <c:v>12/04/21</c:v>
                </c:pt>
                <c:pt idx="704">
                  <c:v>12/05/21</c:v>
                </c:pt>
                <c:pt idx="705">
                  <c:v>12/06/21</c:v>
                </c:pt>
                <c:pt idx="706">
                  <c:v>12/07/21</c:v>
                </c:pt>
                <c:pt idx="707">
                  <c:v>12/08/21</c:v>
                </c:pt>
                <c:pt idx="708">
                  <c:v>12/09/21</c:v>
                </c:pt>
                <c:pt idx="709">
                  <c:v>12/10/21</c:v>
                </c:pt>
                <c:pt idx="710">
                  <c:v>12/11/21</c:v>
                </c:pt>
                <c:pt idx="711">
                  <c:v>12/12/21</c:v>
                </c:pt>
                <c:pt idx="712">
                  <c:v>12/13/21</c:v>
                </c:pt>
                <c:pt idx="713">
                  <c:v>12/14/21</c:v>
                </c:pt>
                <c:pt idx="714">
                  <c:v>12/15/21</c:v>
                </c:pt>
                <c:pt idx="715">
                  <c:v>12/16/21</c:v>
                </c:pt>
                <c:pt idx="716">
                  <c:v>12/17/21</c:v>
                </c:pt>
                <c:pt idx="717">
                  <c:v>12/18/21</c:v>
                </c:pt>
                <c:pt idx="718">
                  <c:v>12/19/21</c:v>
                </c:pt>
                <c:pt idx="719">
                  <c:v>12/20/21</c:v>
                </c:pt>
                <c:pt idx="720">
                  <c:v>12/21/21</c:v>
                </c:pt>
                <c:pt idx="721">
                  <c:v>12/22/21</c:v>
                </c:pt>
                <c:pt idx="722">
                  <c:v>12/23/21</c:v>
                </c:pt>
                <c:pt idx="723">
                  <c:v>12/24/21</c:v>
                </c:pt>
                <c:pt idx="724">
                  <c:v>12/25/21</c:v>
                </c:pt>
                <c:pt idx="725">
                  <c:v>12/26/21</c:v>
                </c:pt>
                <c:pt idx="726">
                  <c:v>12/27/21</c:v>
                </c:pt>
                <c:pt idx="727">
                  <c:v>12/28/21</c:v>
                </c:pt>
                <c:pt idx="728">
                  <c:v>12/29/21</c:v>
                </c:pt>
                <c:pt idx="729">
                  <c:v>12/30/21</c:v>
                </c:pt>
                <c:pt idx="730">
                  <c:v>12/31/21</c:v>
                </c:pt>
                <c:pt idx="731">
                  <c:v>01/01/22</c:v>
                </c:pt>
                <c:pt idx="732">
                  <c:v>01/02/22</c:v>
                </c:pt>
                <c:pt idx="733">
                  <c:v>01/03/22</c:v>
                </c:pt>
                <c:pt idx="734">
                  <c:v>01/04/22</c:v>
                </c:pt>
                <c:pt idx="735">
                  <c:v>01/05/22</c:v>
                </c:pt>
                <c:pt idx="736">
                  <c:v>01/06/22</c:v>
                </c:pt>
                <c:pt idx="737">
                  <c:v>01/07/22</c:v>
                </c:pt>
                <c:pt idx="738">
                  <c:v>01/08/22</c:v>
                </c:pt>
                <c:pt idx="739">
                  <c:v>01/09/22</c:v>
                </c:pt>
                <c:pt idx="740">
                  <c:v>01/10/22</c:v>
                </c:pt>
                <c:pt idx="741">
                  <c:v>01/11/22</c:v>
                </c:pt>
                <c:pt idx="742">
                  <c:v>01/12/22</c:v>
                </c:pt>
                <c:pt idx="743">
                  <c:v>01/13/22</c:v>
                </c:pt>
                <c:pt idx="744">
                  <c:v>01/14/22</c:v>
                </c:pt>
                <c:pt idx="745">
                  <c:v>01/15/22</c:v>
                </c:pt>
                <c:pt idx="746">
                  <c:v>01/16/22</c:v>
                </c:pt>
                <c:pt idx="747">
                  <c:v>01/17/22</c:v>
                </c:pt>
                <c:pt idx="748">
                  <c:v>01/18/22</c:v>
                </c:pt>
                <c:pt idx="749">
                  <c:v>01/19/22</c:v>
                </c:pt>
                <c:pt idx="750">
                  <c:v>01/20/22</c:v>
                </c:pt>
                <c:pt idx="751">
                  <c:v>01/21/22</c:v>
                </c:pt>
                <c:pt idx="752">
                  <c:v>01/22/22</c:v>
                </c:pt>
                <c:pt idx="753">
                  <c:v>01/23/22</c:v>
                </c:pt>
                <c:pt idx="754">
                  <c:v>01/24/22</c:v>
                </c:pt>
                <c:pt idx="755">
                  <c:v>01/25/22</c:v>
                </c:pt>
                <c:pt idx="756">
                  <c:v>01/26/22</c:v>
                </c:pt>
                <c:pt idx="757">
                  <c:v>01/27/22</c:v>
                </c:pt>
                <c:pt idx="758">
                  <c:v>01/28/22</c:v>
                </c:pt>
                <c:pt idx="759">
                  <c:v>01/29/22</c:v>
                </c:pt>
                <c:pt idx="760">
                  <c:v>01/30/22</c:v>
                </c:pt>
                <c:pt idx="761">
                  <c:v>01/31/22</c:v>
                </c:pt>
                <c:pt idx="762">
                  <c:v>02/01/22</c:v>
                </c:pt>
                <c:pt idx="763">
                  <c:v>02/02/22</c:v>
                </c:pt>
                <c:pt idx="764">
                  <c:v>02/03/22</c:v>
                </c:pt>
                <c:pt idx="765">
                  <c:v>02/04/22</c:v>
                </c:pt>
                <c:pt idx="766">
                  <c:v>02/05/22</c:v>
                </c:pt>
                <c:pt idx="767">
                  <c:v>02/06/22</c:v>
                </c:pt>
                <c:pt idx="768">
                  <c:v>02/07/22</c:v>
                </c:pt>
                <c:pt idx="769">
                  <c:v>02/08/22</c:v>
                </c:pt>
                <c:pt idx="770">
                  <c:v>02/09/22</c:v>
                </c:pt>
                <c:pt idx="771">
                  <c:v>02/10/22</c:v>
                </c:pt>
                <c:pt idx="772">
                  <c:v>02/11/22</c:v>
                </c:pt>
                <c:pt idx="773">
                  <c:v>02/12/22</c:v>
                </c:pt>
                <c:pt idx="774">
                  <c:v>02/13/22</c:v>
                </c:pt>
                <c:pt idx="775">
                  <c:v>02/14/22</c:v>
                </c:pt>
                <c:pt idx="776">
                  <c:v>02/15/22</c:v>
                </c:pt>
                <c:pt idx="777">
                  <c:v>02/16/22</c:v>
                </c:pt>
                <c:pt idx="778">
                  <c:v>02/17/22</c:v>
                </c:pt>
                <c:pt idx="779">
                  <c:v>02/18/22</c:v>
                </c:pt>
                <c:pt idx="780">
                  <c:v>02/19/22</c:v>
                </c:pt>
                <c:pt idx="781">
                  <c:v>02/20/22</c:v>
                </c:pt>
                <c:pt idx="782">
                  <c:v>02/21/22</c:v>
                </c:pt>
                <c:pt idx="783">
                  <c:v>02/22/22</c:v>
                </c:pt>
                <c:pt idx="784">
                  <c:v>02/23/22</c:v>
                </c:pt>
                <c:pt idx="785">
                  <c:v>02/24/22</c:v>
                </c:pt>
                <c:pt idx="786">
                  <c:v>02/25/22</c:v>
                </c:pt>
                <c:pt idx="787">
                  <c:v>02/26/22</c:v>
                </c:pt>
                <c:pt idx="788">
                  <c:v>02/27/22</c:v>
                </c:pt>
                <c:pt idx="789">
                  <c:v>02/28/22</c:v>
                </c:pt>
                <c:pt idx="790">
                  <c:v>03/01/22</c:v>
                </c:pt>
                <c:pt idx="791">
                  <c:v>03/02/22</c:v>
                </c:pt>
                <c:pt idx="792">
                  <c:v>03/03/22</c:v>
                </c:pt>
                <c:pt idx="793">
                  <c:v>03/04/22</c:v>
                </c:pt>
                <c:pt idx="794">
                  <c:v>03/05/22</c:v>
                </c:pt>
                <c:pt idx="795">
                  <c:v>03/06/22</c:v>
                </c:pt>
                <c:pt idx="796">
                  <c:v>03/07/22</c:v>
                </c:pt>
                <c:pt idx="797">
                  <c:v>03/08/22</c:v>
                </c:pt>
                <c:pt idx="798">
                  <c:v>03/09/22</c:v>
                </c:pt>
                <c:pt idx="799">
                  <c:v>03/10/22</c:v>
                </c:pt>
                <c:pt idx="800">
                  <c:v>03/11/22</c:v>
                </c:pt>
                <c:pt idx="801">
                  <c:v>03/12/22</c:v>
                </c:pt>
                <c:pt idx="802">
                  <c:v>03/13/22</c:v>
                </c:pt>
                <c:pt idx="803">
                  <c:v>03/14/22</c:v>
                </c:pt>
                <c:pt idx="804">
                  <c:v>03/15/22</c:v>
                </c:pt>
                <c:pt idx="805">
                  <c:v>03/16/22</c:v>
                </c:pt>
                <c:pt idx="806">
                  <c:v>03/17/22</c:v>
                </c:pt>
                <c:pt idx="807">
                  <c:v>03/18/22</c:v>
                </c:pt>
                <c:pt idx="808">
                  <c:v>03/19/22</c:v>
                </c:pt>
                <c:pt idx="809">
                  <c:v>03/20/22</c:v>
                </c:pt>
                <c:pt idx="810">
                  <c:v>03/21/22</c:v>
                </c:pt>
                <c:pt idx="811">
                  <c:v>03/22/22</c:v>
                </c:pt>
                <c:pt idx="812">
                  <c:v>03/23/22</c:v>
                </c:pt>
                <c:pt idx="813">
                  <c:v>03/24/22</c:v>
                </c:pt>
                <c:pt idx="814">
                  <c:v>03/25/22</c:v>
                </c:pt>
                <c:pt idx="815">
                  <c:v>03/26/22</c:v>
                </c:pt>
                <c:pt idx="816">
                  <c:v>03/27/22</c:v>
                </c:pt>
                <c:pt idx="817">
                  <c:v>03/28/22</c:v>
                </c:pt>
                <c:pt idx="818">
                  <c:v>03/29/22</c:v>
                </c:pt>
                <c:pt idx="819">
                  <c:v>03/30/22</c:v>
                </c:pt>
                <c:pt idx="820">
                  <c:v>03/31/22</c:v>
                </c:pt>
                <c:pt idx="821">
                  <c:v>04/01/22</c:v>
                </c:pt>
                <c:pt idx="822">
                  <c:v>04/02/22</c:v>
                </c:pt>
                <c:pt idx="823">
                  <c:v>04/03/22</c:v>
                </c:pt>
                <c:pt idx="824">
                  <c:v>04/04/22</c:v>
                </c:pt>
                <c:pt idx="825">
                  <c:v>04/05/22</c:v>
                </c:pt>
                <c:pt idx="826">
                  <c:v>04/06/22</c:v>
                </c:pt>
                <c:pt idx="827">
                  <c:v>04/07/22</c:v>
                </c:pt>
                <c:pt idx="828">
                  <c:v>04/08/22</c:v>
                </c:pt>
                <c:pt idx="829">
                  <c:v>04/09/22</c:v>
                </c:pt>
                <c:pt idx="830">
                  <c:v>04/10/22</c:v>
                </c:pt>
                <c:pt idx="831">
                  <c:v>04/11/22</c:v>
                </c:pt>
                <c:pt idx="832">
                  <c:v>04/12/22</c:v>
                </c:pt>
                <c:pt idx="833">
                  <c:v>04/13/22</c:v>
                </c:pt>
                <c:pt idx="834">
                  <c:v>04/14/22</c:v>
                </c:pt>
                <c:pt idx="835">
                  <c:v>04/15/22</c:v>
                </c:pt>
                <c:pt idx="836">
                  <c:v>04/16/22</c:v>
                </c:pt>
                <c:pt idx="837">
                  <c:v>04/17/22</c:v>
                </c:pt>
                <c:pt idx="838">
                  <c:v>04/18/22</c:v>
                </c:pt>
                <c:pt idx="839">
                  <c:v>04/19/22</c:v>
                </c:pt>
                <c:pt idx="840">
                  <c:v>04/20/22</c:v>
                </c:pt>
                <c:pt idx="841">
                  <c:v>04/21/22</c:v>
                </c:pt>
                <c:pt idx="842">
                  <c:v>04/22/22</c:v>
                </c:pt>
                <c:pt idx="843">
                  <c:v>04/23/22</c:v>
                </c:pt>
                <c:pt idx="844">
                  <c:v>04/24/22</c:v>
                </c:pt>
                <c:pt idx="845">
                  <c:v>04/25/22</c:v>
                </c:pt>
                <c:pt idx="846">
                  <c:v>04/26/22</c:v>
                </c:pt>
                <c:pt idx="847">
                  <c:v>04/27/22</c:v>
                </c:pt>
                <c:pt idx="848">
                  <c:v>04/28/22</c:v>
                </c:pt>
                <c:pt idx="849">
                  <c:v>04/29/22</c:v>
                </c:pt>
                <c:pt idx="850">
                  <c:v>04/30/22</c:v>
                </c:pt>
                <c:pt idx="851">
                  <c:v>05/01/22</c:v>
                </c:pt>
                <c:pt idx="852">
                  <c:v>05/02/22</c:v>
                </c:pt>
                <c:pt idx="853">
                  <c:v>05/03/22</c:v>
                </c:pt>
                <c:pt idx="854">
                  <c:v>05/04/22</c:v>
                </c:pt>
                <c:pt idx="855">
                  <c:v>05/05/22</c:v>
                </c:pt>
                <c:pt idx="856">
                  <c:v>05/06/22</c:v>
                </c:pt>
                <c:pt idx="857">
                  <c:v>05/07/22</c:v>
                </c:pt>
                <c:pt idx="858">
                  <c:v>05/08/22</c:v>
                </c:pt>
                <c:pt idx="859">
                  <c:v>05/09/22</c:v>
                </c:pt>
                <c:pt idx="860">
                  <c:v>05/10/22</c:v>
                </c:pt>
                <c:pt idx="861">
                  <c:v>05/11/22</c:v>
                </c:pt>
                <c:pt idx="862">
                  <c:v>05/12/22</c:v>
                </c:pt>
                <c:pt idx="863">
                  <c:v>05/13/22</c:v>
                </c:pt>
                <c:pt idx="864">
                  <c:v>05/14/22</c:v>
                </c:pt>
                <c:pt idx="865">
                  <c:v>05/15/22</c:v>
                </c:pt>
                <c:pt idx="866">
                  <c:v>05/16/22</c:v>
                </c:pt>
                <c:pt idx="867">
                  <c:v>05/17/22</c:v>
                </c:pt>
                <c:pt idx="868">
                  <c:v>05/18/22</c:v>
                </c:pt>
                <c:pt idx="869">
                  <c:v>05/19/22</c:v>
                </c:pt>
                <c:pt idx="870">
                  <c:v>05/20/22</c:v>
                </c:pt>
                <c:pt idx="871">
                  <c:v>05/21/22</c:v>
                </c:pt>
                <c:pt idx="872">
                  <c:v>05/22/22</c:v>
                </c:pt>
                <c:pt idx="873">
                  <c:v>05/23/22</c:v>
                </c:pt>
                <c:pt idx="874">
                  <c:v>05/24/22</c:v>
                </c:pt>
                <c:pt idx="875">
                  <c:v>05/25/22</c:v>
                </c:pt>
                <c:pt idx="876">
                  <c:v>05/26/22</c:v>
                </c:pt>
                <c:pt idx="877">
                  <c:v>05/27/22</c:v>
                </c:pt>
                <c:pt idx="878">
                  <c:v>05/28/22</c:v>
                </c:pt>
                <c:pt idx="879">
                  <c:v>05/29/22</c:v>
                </c:pt>
                <c:pt idx="880">
                  <c:v>05/30/22</c:v>
                </c:pt>
                <c:pt idx="881">
                  <c:v>05/31/22</c:v>
                </c:pt>
                <c:pt idx="882">
                  <c:v>06/01/22</c:v>
                </c:pt>
                <c:pt idx="883">
                  <c:v>06/02/22</c:v>
                </c:pt>
                <c:pt idx="884">
                  <c:v>06/03/22</c:v>
                </c:pt>
                <c:pt idx="885">
                  <c:v>06/04/22</c:v>
                </c:pt>
                <c:pt idx="886">
                  <c:v>06/05/22</c:v>
                </c:pt>
                <c:pt idx="887">
                  <c:v>06/06/22</c:v>
                </c:pt>
                <c:pt idx="888">
                  <c:v>06/07/22</c:v>
                </c:pt>
                <c:pt idx="889">
                  <c:v>06/08/22</c:v>
                </c:pt>
                <c:pt idx="890">
                  <c:v>06/09/22</c:v>
                </c:pt>
                <c:pt idx="891">
                  <c:v>06/10/22</c:v>
                </c:pt>
                <c:pt idx="892">
                  <c:v>06/11/22</c:v>
                </c:pt>
                <c:pt idx="893">
                  <c:v>06/12/22</c:v>
                </c:pt>
                <c:pt idx="894">
                  <c:v>06/13/22</c:v>
                </c:pt>
                <c:pt idx="895">
                  <c:v>06/14/22</c:v>
                </c:pt>
                <c:pt idx="896">
                  <c:v>06/15/22</c:v>
                </c:pt>
                <c:pt idx="897">
                  <c:v>06/16/22</c:v>
                </c:pt>
                <c:pt idx="898">
                  <c:v>06/17/22</c:v>
                </c:pt>
                <c:pt idx="899">
                  <c:v>06/18/22</c:v>
                </c:pt>
                <c:pt idx="900">
                  <c:v>06/19/22</c:v>
                </c:pt>
                <c:pt idx="901">
                  <c:v>06/20/22</c:v>
                </c:pt>
                <c:pt idx="902">
                  <c:v>06/21/22</c:v>
                </c:pt>
                <c:pt idx="903">
                  <c:v>06/22/22</c:v>
                </c:pt>
                <c:pt idx="904">
                  <c:v>06/23/22</c:v>
                </c:pt>
                <c:pt idx="905">
                  <c:v>06/24/22</c:v>
                </c:pt>
                <c:pt idx="906">
                  <c:v>06/25/22</c:v>
                </c:pt>
                <c:pt idx="907">
                  <c:v>06/26/22</c:v>
                </c:pt>
                <c:pt idx="908">
                  <c:v>06/27/22</c:v>
                </c:pt>
                <c:pt idx="909">
                  <c:v>06/28/22</c:v>
                </c:pt>
                <c:pt idx="910">
                  <c:v>06/29/22</c:v>
                </c:pt>
                <c:pt idx="911">
                  <c:v>06/30/22</c:v>
                </c:pt>
                <c:pt idx="912">
                  <c:v>07/01/22</c:v>
                </c:pt>
                <c:pt idx="913">
                  <c:v>07/02/22</c:v>
                </c:pt>
                <c:pt idx="914">
                  <c:v>07/03/22</c:v>
                </c:pt>
                <c:pt idx="915">
                  <c:v>07/04/22</c:v>
                </c:pt>
                <c:pt idx="916">
                  <c:v>07/05/22</c:v>
                </c:pt>
                <c:pt idx="917">
                  <c:v>07/06/22</c:v>
                </c:pt>
                <c:pt idx="918">
                  <c:v>07/07/22</c:v>
                </c:pt>
                <c:pt idx="919">
                  <c:v>07/08/22</c:v>
                </c:pt>
                <c:pt idx="920">
                  <c:v>07/09/22</c:v>
                </c:pt>
                <c:pt idx="921">
                  <c:v>07/10/22</c:v>
                </c:pt>
                <c:pt idx="922">
                  <c:v>07/11/22</c:v>
                </c:pt>
                <c:pt idx="923">
                  <c:v>07/12/22</c:v>
                </c:pt>
                <c:pt idx="924">
                  <c:v>07/13/22</c:v>
                </c:pt>
                <c:pt idx="925">
                  <c:v>07/14/22</c:v>
                </c:pt>
                <c:pt idx="926">
                  <c:v>07/15/22</c:v>
                </c:pt>
                <c:pt idx="927">
                  <c:v>07/16/22</c:v>
                </c:pt>
                <c:pt idx="928">
                  <c:v>07/17/22</c:v>
                </c:pt>
                <c:pt idx="929">
                  <c:v>07/18/22</c:v>
                </c:pt>
                <c:pt idx="930">
                  <c:v>07/19/22</c:v>
                </c:pt>
                <c:pt idx="931">
                  <c:v>07/20/22</c:v>
                </c:pt>
                <c:pt idx="932">
                  <c:v>07/21/22</c:v>
                </c:pt>
                <c:pt idx="933">
                  <c:v>07/22/22</c:v>
                </c:pt>
                <c:pt idx="934">
                  <c:v>07/23/22</c:v>
                </c:pt>
                <c:pt idx="935">
                  <c:v>07/24/22</c:v>
                </c:pt>
                <c:pt idx="936">
                  <c:v>07/25/22</c:v>
                </c:pt>
                <c:pt idx="937">
                  <c:v>07/26/22</c:v>
                </c:pt>
                <c:pt idx="938">
                  <c:v>07/27/22</c:v>
                </c:pt>
                <c:pt idx="939">
                  <c:v>07/28/22</c:v>
                </c:pt>
                <c:pt idx="940">
                  <c:v>07/29/22</c:v>
                </c:pt>
                <c:pt idx="941">
                  <c:v>07/30/22</c:v>
                </c:pt>
                <c:pt idx="942">
                  <c:v>07/31/22</c:v>
                </c:pt>
                <c:pt idx="943">
                  <c:v>08/01/22</c:v>
                </c:pt>
                <c:pt idx="944">
                  <c:v>08/02/22</c:v>
                </c:pt>
                <c:pt idx="945">
                  <c:v>08/03/22</c:v>
                </c:pt>
                <c:pt idx="946">
                  <c:v>08/04/22</c:v>
                </c:pt>
                <c:pt idx="947">
                  <c:v>08/05/22</c:v>
                </c:pt>
                <c:pt idx="948">
                  <c:v>08/06/22</c:v>
                </c:pt>
                <c:pt idx="949">
                  <c:v>08/07/22</c:v>
                </c:pt>
                <c:pt idx="950">
                  <c:v>08/08/22</c:v>
                </c:pt>
                <c:pt idx="951">
                  <c:v>08/09/22</c:v>
                </c:pt>
                <c:pt idx="952">
                  <c:v>08/10/22</c:v>
                </c:pt>
                <c:pt idx="953">
                  <c:v>08/11/22</c:v>
                </c:pt>
                <c:pt idx="954">
                  <c:v>08/12/22</c:v>
                </c:pt>
                <c:pt idx="955">
                  <c:v>08/13/22</c:v>
                </c:pt>
                <c:pt idx="956">
                  <c:v>08/14/22</c:v>
                </c:pt>
                <c:pt idx="957">
                  <c:v>08/15/22</c:v>
                </c:pt>
                <c:pt idx="958">
                  <c:v>08/16/22</c:v>
                </c:pt>
                <c:pt idx="959">
                  <c:v>08/17/22</c:v>
                </c:pt>
                <c:pt idx="960">
                  <c:v>08/18/22</c:v>
                </c:pt>
                <c:pt idx="961">
                  <c:v>08/19/22</c:v>
                </c:pt>
                <c:pt idx="962">
                  <c:v>08/20/22</c:v>
                </c:pt>
                <c:pt idx="963">
                  <c:v>08/21/22</c:v>
                </c:pt>
                <c:pt idx="964">
                  <c:v>08/22/22</c:v>
                </c:pt>
                <c:pt idx="965">
                  <c:v>08/23/22</c:v>
                </c:pt>
                <c:pt idx="966">
                  <c:v>08/24/22</c:v>
                </c:pt>
                <c:pt idx="967">
                  <c:v>08/25/22</c:v>
                </c:pt>
                <c:pt idx="968">
                  <c:v>08/26/22</c:v>
                </c:pt>
                <c:pt idx="969">
                  <c:v>08/27/22</c:v>
                </c:pt>
                <c:pt idx="970">
                  <c:v>08/28/22</c:v>
                </c:pt>
                <c:pt idx="971">
                  <c:v>08/29/22</c:v>
                </c:pt>
                <c:pt idx="972">
                  <c:v>08/30/22</c:v>
                </c:pt>
                <c:pt idx="973">
                  <c:v>08/31/22</c:v>
                </c:pt>
                <c:pt idx="974">
                  <c:v>09/01/22</c:v>
                </c:pt>
                <c:pt idx="975">
                  <c:v>09/02/22</c:v>
                </c:pt>
                <c:pt idx="976">
                  <c:v>09/03/22</c:v>
                </c:pt>
                <c:pt idx="977">
                  <c:v>09/04/22</c:v>
                </c:pt>
                <c:pt idx="978">
                  <c:v>09/05/22</c:v>
                </c:pt>
                <c:pt idx="979">
                  <c:v>09/06/22</c:v>
                </c:pt>
                <c:pt idx="980">
                  <c:v>09/07/22</c:v>
                </c:pt>
                <c:pt idx="981">
                  <c:v>09/08/22</c:v>
                </c:pt>
                <c:pt idx="982">
                  <c:v>09/09/22</c:v>
                </c:pt>
                <c:pt idx="983">
                  <c:v>09/10/22</c:v>
                </c:pt>
                <c:pt idx="984">
                  <c:v>09/11/22</c:v>
                </c:pt>
                <c:pt idx="985">
                  <c:v>09/12/22</c:v>
                </c:pt>
                <c:pt idx="986">
                  <c:v>09/13/22</c:v>
                </c:pt>
                <c:pt idx="987">
                  <c:v>09/14/22</c:v>
                </c:pt>
                <c:pt idx="988">
                  <c:v>09/15/22</c:v>
                </c:pt>
                <c:pt idx="989">
                  <c:v>09/16/22</c:v>
                </c:pt>
                <c:pt idx="990">
                  <c:v>09/17/22</c:v>
                </c:pt>
                <c:pt idx="991">
                  <c:v>09/18/22</c:v>
                </c:pt>
                <c:pt idx="992">
                  <c:v>09/19/22</c:v>
                </c:pt>
                <c:pt idx="993">
                  <c:v>09/20/22</c:v>
                </c:pt>
                <c:pt idx="994">
                  <c:v>09/21/22</c:v>
                </c:pt>
                <c:pt idx="995">
                  <c:v>09/22/22</c:v>
                </c:pt>
                <c:pt idx="996">
                  <c:v>09/23/22</c:v>
                </c:pt>
                <c:pt idx="997">
                  <c:v>09/24/22</c:v>
                </c:pt>
                <c:pt idx="998">
                  <c:v>09/25/22</c:v>
                </c:pt>
                <c:pt idx="999">
                  <c:v>09/26/22</c:v>
                </c:pt>
                <c:pt idx="1000">
                  <c:v>09/27/22</c:v>
                </c:pt>
                <c:pt idx="1001">
                  <c:v>09/28/22</c:v>
                </c:pt>
                <c:pt idx="1002">
                  <c:v>09/29/22</c:v>
                </c:pt>
                <c:pt idx="1003">
                  <c:v>09/30/22</c:v>
                </c:pt>
                <c:pt idx="1004">
                  <c:v>10/01/22</c:v>
                </c:pt>
                <c:pt idx="1005">
                  <c:v>10/02/22</c:v>
                </c:pt>
                <c:pt idx="1006">
                  <c:v>10/03/22</c:v>
                </c:pt>
                <c:pt idx="1007">
                  <c:v>10/04/22</c:v>
                </c:pt>
                <c:pt idx="1008">
                  <c:v>10/05/22</c:v>
                </c:pt>
                <c:pt idx="1009">
                  <c:v>10/06/22</c:v>
                </c:pt>
                <c:pt idx="1010">
                  <c:v>10/07/22</c:v>
                </c:pt>
                <c:pt idx="1011">
                  <c:v>10/08/22</c:v>
                </c:pt>
                <c:pt idx="1012">
                  <c:v>10/09/22</c:v>
                </c:pt>
                <c:pt idx="1013">
                  <c:v>10/10/22</c:v>
                </c:pt>
                <c:pt idx="1014">
                  <c:v>10/11/22</c:v>
                </c:pt>
                <c:pt idx="1015">
                  <c:v>10/12/22</c:v>
                </c:pt>
                <c:pt idx="1016">
                  <c:v>10/13/22</c:v>
                </c:pt>
                <c:pt idx="1017">
                  <c:v>10/14/22</c:v>
                </c:pt>
                <c:pt idx="1018">
                  <c:v>10/15/22</c:v>
                </c:pt>
                <c:pt idx="1019">
                  <c:v>10/16/22</c:v>
                </c:pt>
                <c:pt idx="1020">
                  <c:v>10/17/22</c:v>
                </c:pt>
                <c:pt idx="1021">
                  <c:v>10/18/22</c:v>
                </c:pt>
                <c:pt idx="1022">
                  <c:v>10/19/22</c:v>
                </c:pt>
                <c:pt idx="1023">
                  <c:v>10/20/22</c:v>
                </c:pt>
                <c:pt idx="1024">
                  <c:v>10/21/22</c:v>
                </c:pt>
                <c:pt idx="1025">
                  <c:v>10/22/22</c:v>
                </c:pt>
                <c:pt idx="1026">
                  <c:v>10/23/22</c:v>
                </c:pt>
                <c:pt idx="1027">
                  <c:v>10/24/22</c:v>
                </c:pt>
                <c:pt idx="1028">
                  <c:v>10/25/22</c:v>
                </c:pt>
                <c:pt idx="1029">
                  <c:v>10/26/22</c:v>
                </c:pt>
                <c:pt idx="1030">
                  <c:v>10/27/22</c:v>
                </c:pt>
                <c:pt idx="1031">
                  <c:v>10/28/22</c:v>
                </c:pt>
                <c:pt idx="1032">
                  <c:v>10/29/22</c:v>
                </c:pt>
                <c:pt idx="1033">
                  <c:v>10/30/22</c:v>
                </c:pt>
                <c:pt idx="1034">
                  <c:v>10/31/22</c:v>
                </c:pt>
                <c:pt idx="1035">
                  <c:v>11/01/22</c:v>
                </c:pt>
                <c:pt idx="1036">
                  <c:v>11/02/22</c:v>
                </c:pt>
                <c:pt idx="1037">
                  <c:v>11/03/22</c:v>
                </c:pt>
                <c:pt idx="1038">
                  <c:v>11/04/22</c:v>
                </c:pt>
                <c:pt idx="1039">
                  <c:v>11/05/22</c:v>
                </c:pt>
                <c:pt idx="1040">
                  <c:v>11/06/22</c:v>
                </c:pt>
                <c:pt idx="1041">
                  <c:v>11/07/22</c:v>
                </c:pt>
                <c:pt idx="1042">
                  <c:v>11/08/22</c:v>
                </c:pt>
                <c:pt idx="1043">
                  <c:v>11/09/22</c:v>
                </c:pt>
                <c:pt idx="1044">
                  <c:v>11/10/22</c:v>
                </c:pt>
                <c:pt idx="1045">
                  <c:v>11/11/22</c:v>
                </c:pt>
                <c:pt idx="1046">
                  <c:v>11/12/22</c:v>
                </c:pt>
                <c:pt idx="1047">
                  <c:v>11/13/22</c:v>
                </c:pt>
                <c:pt idx="1048">
                  <c:v>11/14/22</c:v>
                </c:pt>
                <c:pt idx="1049">
                  <c:v>11/15/22</c:v>
                </c:pt>
                <c:pt idx="1050">
                  <c:v>11/16/22</c:v>
                </c:pt>
                <c:pt idx="1051">
                  <c:v>11/17/22</c:v>
                </c:pt>
                <c:pt idx="1052">
                  <c:v>11/18/22</c:v>
                </c:pt>
                <c:pt idx="1053">
                  <c:v>11/19/22</c:v>
                </c:pt>
                <c:pt idx="1054">
                  <c:v>11/20/22</c:v>
                </c:pt>
                <c:pt idx="1055">
                  <c:v>11/21/22</c:v>
                </c:pt>
                <c:pt idx="1056">
                  <c:v>11/22/22</c:v>
                </c:pt>
                <c:pt idx="1057">
                  <c:v>11/23/22</c:v>
                </c:pt>
                <c:pt idx="1058">
                  <c:v>11/24/22</c:v>
                </c:pt>
                <c:pt idx="1059">
                  <c:v>11/25/22</c:v>
                </c:pt>
                <c:pt idx="1060">
                  <c:v>11/26/22</c:v>
                </c:pt>
                <c:pt idx="1061">
                  <c:v>11/27/22</c:v>
                </c:pt>
                <c:pt idx="1062">
                  <c:v>11/28/22</c:v>
                </c:pt>
                <c:pt idx="1063">
                  <c:v>11/29/22</c:v>
                </c:pt>
                <c:pt idx="1064">
                  <c:v>11/30/22</c:v>
                </c:pt>
                <c:pt idx="1065">
                  <c:v>12/01/22</c:v>
                </c:pt>
                <c:pt idx="1066">
                  <c:v>12/02/22</c:v>
                </c:pt>
                <c:pt idx="1067">
                  <c:v>12/03/22</c:v>
                </c:pt>
                <c:pt idx="1068">
                  <c:v>12/04/22</c:v>
                </c:pt>
                <c:pt idx="1069">
                  <c:v>12/05/22</c:v>
                </c:pt>
                <c:pt idx="1070">
                  <c:v>12/06/22</c:v>
                </c:pt>
                <c:pt idx="1071">
                  <c:v>12/07/22</c:v>
                </c:pt>
                <c:pt idx="1072">
                  <c:v>12/08/22</c:v>
                </c:pt>
                <c:pt idx="1073">
                  <c:v>12/09/22</c:v>
                </c:pt>
                <c:pt idx="1074">
                  <c:v>12/10/22</c:v>
                </c:pt>
                <c:pt idx="1075">
                  <c:v>12/11/22</c:v>
                </c:pt>
                <c:pt idx="1076">
                  <c:v>12/12/22</c:v>
                </c:pt>
                <c:pt idx="1077">
                  <c:v>12/13/22</c:v>
                </c:pt>
                <c:pt idx="1078">
                  <c:v>12/14/22</c:v>
                </c:pt>
                <c:pt idx="1079">
                  <c:v>12/15/22</c:v>
                </c:pt>
                <c:pt idx="1080">
                  <c:v>12/16/22</c:v>
                </c:pt>
                <c:pt idx="1081">
                  <c:v>12/17/22</c:v>
                </c:pt>
                <c:pt idx="1082">
                  <c:v>12/18/22</c:v>
                </c:pt>
                <c:pt idx="1083">
                  <c:v>12/19/22</c:v>
                </c:pt>
                <c:pt idx="1084">
                  <c:v>12/20/22</c:v>
                </c:pt>
                <c:pt idx="1085">
                  <c:v>12/21/22</c:v>
                </c:pt>
                <c:pt idx="1086">
                  <c:v>12/22/22</c:v>
                </c:pt>
                <c:pt idx="1087">
                  <c:v>12/23/22</c:v>
                </c:pt>
                <c:pt idx="1088">
                  <c:v>12/24/22</c:v>
                </c:pt>
                <c:pt idx="1089">
                  <c:v>12/25/22</c:v>
                </c:pt>
                <c:pt idx="1090">
                  <c:v>12/26/22</c:v>
                </c:pt>
                <c:pt idx="1091">
                  <c:v>12/27/22</c:v>
                </c:pt>
                <c:pt idx="1092">
                  <c:v>12/28/22</c:v>
                </c:pt>
                <c:pt idx="1093">
                  <c:v>12/29/22</c:v>
                </c:pt>
                <c:pt idx="1094">
                  <c:v>12/30/22</c:v>
                </c:pt>
                <c:pt idx="1095">
                  <c:v>12/31/22</c:v>
                </c:pt>
                <c:pt idx="1096">
                  <c:v>01/01/23</c:v>
                </c:pt>
                <c:pt idx="1097">
                  <c:v>01/02/23</c:v>
                </c:pt>
                <c:pt idx="1098">
                  <c:v>01/03/23</c:v>
                </c:pt>
                <c:pt idx="1099">
                  <c:v>01/04/23</c:v>
                </c:pt>
                <c:pt idx="1100">
                  <c:v>01/05/23</c:v>
                </c:pt>
                <c:pt idx="1101">
                  <c:v>01/06/23</c:v>
                </c:pt>
                <c:pt idx="1102">
                  <c:v>01/07/23</c:v>
                </c:pt>
                <c:pt idx="1103">
                  <c:v>01/08/23</c:v>
                </c:pt>
                <c:pt idx="1104">
                  <c:v>01/09/23</c:v>
                </c:pt>
                <c:pt idx="1105">
                  <c:v>01/10/23</c:v>
                </c:pt>
                <c:pt idx="1106">
                  <c:v>01/11/23</c:v>
                </c:pt>
                <c:pt idx="1107">
                  <c:v>01/12/23</c:v>
                </c:pt>
                <c:pt idx="1108">
                  <c:v>01/13/23</c:v>
                </c:pt>
                <c:pt idx="1109">
                  <c:v>01/14/23</c:v>
                </c:pt>
                <c:pt idx="1110">
                  <c:v>01/15/23</c:v>
                </c:pt>
                <c:pt idx="1111">
                  <c:v>01/16/23</c:v>
                </c:pt>
                <c:pt idx="1112">
                  <c:v>01/17/23</c:v>
                </c:pt>
                <c:pt idx="1113">
                  <c:v>01/18/23</c:v>
                </c:pt>
                <c:pt idx="1114">
                  <c:v>01/19/23</c:v>
                </c:pt>
                <c:pt idx="1115">
                  <c:v>01/20/23</c:v>
                </c:pt>
                <c:pt idx="1116">
                  <c:v>01/21/23</c:v>
                </c:pt>
                <c:pt idx="1117">
                  <c:v>01/22/23</c:v>
                </c:pt>
                <c:pt idx="1118">
                  <c:v>01/23/23</c:v>
                </c:pt>
                <c:pt idx="1119">
                  <c:v>01/24/23</c:v>
                </c:pt>
                <c:pt idx="1120">
                  <c:v>01/25/23</c:v>
                </c:pt>
                <c:pt idx="1121">
                  <c:v>01/26/23</c:v>
                </c:pt>
                <c:pt idx="1122">
                  <c:v>01/27/23</c:v>
                </c:pt>
                <c:pt idx="1123">
                  <c:v>01/28/23</c:v>
                </c:pt>
                <c:pt idx="1124">
                  <c:v>01/29/23</c:v>
                </c:pt>
                <c:pt idx="1125">
                  <c:v>01/30/23</c:v>
                </c:pt>
                <c:pt idx="1126">
                  <c:v>01/31/23</c:v>
                </c:pt>
                <c:pt idx="1127">
                  <c:v>02/01/23</c:v>
                </c:pt>
                <c:pt idx="1128">
                  <c:v>02/02/23</c:v>
                </c:pt>
                <c:pt idx="1129">
                  <c:v>02/03/23</c:v>
                </c:pt>
                <c:pt idx="1130">
                  <c:v>02/04/23</c:v>
                </c:pt>
                <c:pt idx="1131">
                  <c:v>02/05/23</c:v>
                </c:pt>
                <c:pt idx="1132">
                  <c:v>02/06/23</c:v>
                </c:pt>
                <c:pt idx="1133">
                  <c:v>02/07/23</c:v>
                </c:pt>
                <c:pt idx="1134">
                  <c:v>02/08/23</c:v>
                </c:pt>
                <c:pt idx="1135">
                  <c:v>02/09/23</c:v>
                </c:pt>
                <c:pt idx="1136">
                  <c:v>02/10/23</c:v>
                </c:pt>
                <c:pt idx="1137">
                  <c:v>02/11/23</c:v>
                </c:pt>
                <c:pt idx="1138">
                  <c:v>02/12/23</c:v>
                </c:pt>
                <c:pt idx="1139">
                  <c:v>02/13/23</c:v>
                </c:pt>
                <c:pt idx="1140">
                  <c:v>02/14/23</c:v>
                </c:pt>
                <c:pt idx="1141">
                  <c:v>02/15/23</c:v>
                </c:pt>
                <c:pt idx="1142">
                  <c:v>02/16/23</c:v>
                </c:pt>
                <c:pt idx="1143">
                  <c:v>02/17/23</c:v>
                </c:pt>
                <c:pt idx="1144">
                  <c:v>02/18/23</c:v>
                </c:pt>
                <c:pt idx="1145">
                  <c:v>02/19/23</c:v>
                </c:pt>
                <c:pt idx="1146">
                  <c:v>02/20/23</c:v>
                </c:pt>
                <c:pt idx="1147">
                  <c:v>02/21/23</c:v>
                </c:pt>
                <c:pt idx="1148">
                  <c:v>02/22/23</c:v>
                </c:pt>
                <c:pt idx="1149">
                  <c:v>02/23/23</c:v>
                </c:pt>
                <c:pt idx="1150">
                  <c:v>02/24/23</c:v>
                </c:pt>
                <c:pt idx="1151">
                  <c:v>02/25/23</c:v>
                </c:pt>
                <c:pt idx="1152">
                  <c:v>02/26/23</c:v>
                </c:pt>
                <c:pt idx="1153">
                  <c:v>02/27/23</c:v>
                </c:pt>
                <c:pt idx="1154">
                  <c:v>02/28/23</c:v>
                </c:pt>
                <c:pt idx="1155">
                  <c:v>03/01/23</c:v>
                </c:pt>
                <c:pt idx="1156">
                  <c:v>03/02/23</c:v>
                </c:pt>
                <c:pt idx="1157">
                  <c:v>03/03/23</c:v>
                </c:pt>
                <c:pt idx="1158">
                  <c:v>03/04/23</c:v>
                </c:pt>
                <c:pt idx="1159">
                  <c:v>03/05/23</c:v>
                </c:pt>
                <c:pt idx="1160">
                  <c:v>03/06/23</c:v>
                </c:pt>
                <c:pt idx="1161">
                  <c:v>03/07/23</c:v>
                </c:pt>
                <c:pt idx="1162">
                  <c:v>03/08/23</c:v>
                </c:pt>
                <c:pt idx="1163">
                  <c:v>03/09/23</c:v>
                </c:pt>
                <c:pt idx="1164">
                  <c:v>03/10/23</c:v>
                </c:pt>
                <c:pt idx="1165">
                  <c:v>03/11/23</c:v>
                </c:pt>
                <c:pt idx="1166">
                  <c:v>03/12/23</c:v>
                </c:pt>
                <c:pt idx="1167">
                  <c:v>03/13/23</c:v>
                </c:pt>
                <c:pt idx="1168">
                  <c:v>03/14/23</c:v>
                </c:pt>
                <c:pt idx="1169">
                  <c:v>03/15/23</c:v>
                </c:pt>
                <c:pt idx="1170">
                  <c:v>03/16/23</c:v>
                </c:pt>
                <c:pt idx="1171">
                  <c:v>03/17/23</c:v>
                </c:pt>
                <c:pt idx="1172">
                  <c:v>03/18/23</c:v>
                </c:pt>
                <c:pt idx="1173">
                  <c:v>03/19/23</c:v>
                </c:pt>
                <c:pt idx="1174">
                  <c:v>03/20/23</c:v>
                </c:pt>
                <c:pt idx="1175">
                  <c:v>03/21/23</c:v>
                </c:pt>
                <c:pt idx="1176">
                  <c:v>03/22/23</c:v>
                </c:pt>
                <c:pt idx="1177">
                  <c:v>03/23/23</c:v>
                </c:pt>
                <c:pt idx="1178">
                  <c:v>03/24/23</c:v>
                </c:pt>
                <c:pt idx="1179">
                  <c:v>03/25/23</c:v>
                </c:pt>
                <c:pt idx="1180">
                  <c:v>03/26/23</c:v>
                </c:pt>
                <c:pt idx="1181">
                  <c:v>03/27/23</c:v>
                </c:pt>
                <c:pt idx="1182">
                  <c:v>03/28/23</c:v>
                </c:pt>
                <c:pt idx="1183">
                  <c:v>03/29/23</c:v>
                </c:pt>
                <c:pt idx="1184">
                  <c:v>03/30/23</c:v>
                </c:pt>
                <c:pt idx="1185">
                  <c:v>03/31/23</c:v>
                </c:pt>
                <c:pt idx="1186">
                  <c:v>04/01/23</c:v>
                </c:pt>
                <c:pt idx="1187">
                  <c:v>04/02/23</c:v>
                </c:pt>
                <c:pt idx="1188">
                  <c:v>04/03/23</c:v>
                </c:pt>
                <c:pt idx="1189">
                  <c:v>04/04/23</c:v>
                </c:pt>
                <c:pt idx="1190">
                  <c:v>04/05/23</c:v>
                </c:pt>
                <c:pt idx="1191">
                  <c:v>04/06/23</c:v>
                </c:pt>
                <c:pt idx="1192">
                  <c:v>04/07/23</c:v>
                </c:pt>
                <c:pt idx="1193">
                  <c:v>04/08/23</c:v>
                </c:pt>
                <c:pt idx="1194">
                  <c:v>04/09/23</c:v>
                </c:pt>
                <c:pt idx="1195">
                  <c:v>04/10/23</c:v>
                </c:pt>
                <c:pt idx="1196">
                  <c:v>04/11/23</c:v>
                </c:pt>
                <c:pt idx="1197">
                  <c:v>04/12/23</c:v>
                </c:pt>
                <c:pt idx="1198">
                  <c:v>04/13/23</c:v>
                </c:pt>
                <c:pt idx="1199">
                  <c:v>04/14/23</c:v>
                </c:pt>
                <c:pt idx="1200">
                  <c:v>04/15/23</c:v>
                </c:pt>
                <c:pt idx="1201">
                  <c:v>04/16/23</c:v>
                </c:pt>
                <c:pt idx="1202">
                  <c:v>04/17/23</c:v>
                </c:pt>
                <c:pt idx="1203">
                  <c:v>04/18/23</c:v>
                </c:pt>
                <c:pt idx="1204">
                  <c:v>04/19/23</c:v>
                </c:pt>
                <c:pt idx="1205">
                  <c:v>04/20/23</c:v>
                </c:pt>
                <c:pt idx="1206">
                  <c:v>04/21/23</c:v>
                </c:pt>
                <c:pt idx="1207">
                  <c:v>04/22/23</c:v>
                </c:pt>
                <c:pt idx="1208">
                  <c:v>04/23/23</c:v>
                </c:pt>
                <c:pt idx="1209">
                  <c:v>04/24/23</c:v>
                </c:pt>
                <c:pt idx="1210">
                  <c:v>04/25/23</c:v>
                </c:pt>
                <c:pt idx="1211">
                  <c:v>04/26/23</c:v>
                </c:pt>
                <c:pt idx="1212">
                  <c:v>04/27/23</c:v>
                </c:pt>
                <c:pt idx="1213">
                  <c:v>04/28/23</c:v>
                </c:pt>
                <c:pt idx="1214">
                  <c:v>04/29/23</c:v>
                </c:pt>
                <c:pt idx="1215">
                  <c:v>04/30/23</c:v>
                </c:pt>
                <c:pt idx="1216">
                  <c:v>05/01/23</c:v>
                </c:pt>
                <c:pt idx="1217">
                  <c:v>05/02/23</c:v>
                </c:pt>
                <c:pt idx="1218">
                  <c:v>05/03/23</c:v>
                </c:pt>
                <c:pt idx="1219">
                  <c:v>05/04/23</c:v>
                </c:pt>
                <c:pt idx="1220">
                  <c:v>05/05/23</c:v>
                </c:pt>
                <c:pt idx="1221">
                  <c:v>05/06/23</c:v>
                </c:pt>
                <c:pt idx="1222">
                  <c:v>05/07/23</c:v>
                </c:pt>
                <c:pt idx="1223">
                  <c:v>05/08/23</c:v>
                </c:pt>
                <c:pt idx="1224">
                  <c:v>05/09/23</c:v>
                </c:pt>
                <c:pt idx="1225">
                  <c:v>05/10/23</c:v>
                </c:pt>
                <c:pt idx="1226">
                  <c:v>05/11/23</c:v>
                </c:pt>
                <c:pt idx="1227">
                  <c:v>05/12/23</c:v>
                </c:pt>
                <c:pt idx="1228">
                  <c:v>05/13/23</c:v>
                </c:pt>
                <c:pt idx="1229">
                  <c:v>05/14/23</c:v>
                </c:pt>
                <c:pt idx="1230">
                  <c:v>05/15/23</c:v>
                </c:pt>
                <c:pt idx="1231">
                  <c:v>05/16/23</c:v>
                </c:pt>
                <c:pt idx="1232">
                  <c:v>05/17/23</c:v>
                </c:pt>
                <c:pt idx="1233">
                  <c:v>05/18/23</c:v>
                </c:pt>
                <c:pt idx="1234">
                  <c:v>05/19/23</c:v>
                </c:pt>
                <c:pt idx="1235">
                  <c:v>05/20/23</c:v>
                </c:pt>
                <c:pt idx="1236">
                  <c:v>05/21/23</c:v>
                </c:pt>
                <c:pt idx="1237">
                  <c:v>05/22/23</c:v>
                </c:pt>
                <c:pt idx="1238">
                  <c:v>05/23/23</c:v>
                </c:pt>
                <c:pt idx="1239">
                  <c:v>05/24/23</c:v>
                </c:pt>
                <c:pt idx="1240">
                  <c:v>05/25/23</c:v>
                </c:pt>
                <c:pt idx="1241">
                  <c:v>05/26/23</c:v>
                </c:pt>
                <c:pt idx="1242">
                  <c:v>05/27/23</c:v>
                </c:pt>
                <c:pt idx="1243">
                  <c:v>05/28/23</c:v>
                </c:pt>
                <c:pt idx="1244">
                  <c:v>05/29/23</c:v>
                </c:pt>
                <c:pt idx="1245">
                  <c:v>05/30/23</c:v>
                </c:pt>
                <c:pt idx="1246">
                  <c:v>05/31/23</c:v>
                </c:pt>
                <c:pt idx="1247">
                  <c:v>06/01/23</c:v>
                </c:pt>
                <c:pt idx="1248">
                  <c:v>06/02/23</c:v>
                </c:pt>
                <c:pt idx="1249">
                  <c:v>06/03/23</c:v>
                </c:pt>
                <c:pt idx="1250">
                  <c:v>06/04/23</c:v>
                </c:pt>
                <c:pt idx="1251">
                  <c:v>06/05/23</c:v>
                </c:pt>
                <c:pt idx="1252">
                  <c:v>06/06/23</c:v>
                </c:pt>
                <c:pt idx="1253">
                  <c:v>06/07/23</c:v>
                </c:pt>
                <c:pt idx="1254">
                  <c:v>06/08/23</c:v>
                </c:pt>
                <c:pt idx="1255">
                  <c:v>06/09/23</c:v>
                </c:pt>
                <c:pt idx="1256">
                  <c:v>06/10/23</c:v>
                </c:pt>
                <c:pt idx="1257">
                  <c:v>06/11/23</c:v>
                </c:pt>
                <c:pt idx="1258">
                  <c:v>06/12/23</c:v>
                </c:pt>
                <c:pt idx="1259">
                  <c:v>06/13/23</c:v>
                </c:pt>
                <c:pt idx="1260">
                  <c:v>06/14/23</c:v>
                </c:pt>
                <c:pt idx="1261">
                  <c:v>06/15/23</c:v>
                </c:pt>
                <c:pt idx="1262">
                  <c:v>06/16/23</c:v>
                </c:pt>
                <c:pt idx="1263">
                  <c:v>06/17/23</c:v>
                </c:pt>
                <c:pt idx="1264">
                  <c:v>06/18/23</c:v>
                </c:pt>
                <c:pt idx="1265">
                  <c:v>06/19/23</c:v>
                </c:pt>
                <c:pt idx="1266">
                  <c:v>06/20/23</c:v>
                </c:pt>
                <c:pt idx="1267">
                  <c:v>06/21/23</c:v>
                </c:pt>
                <c:pt idx="1268">
                  <c:v>06/22/23</c:v>
                </c:pt>
                <c:pt idx="1269">
                  <c:v>06/23/23</c:v>
                </c:pt>
                <c:pt idx="1270">
                  <c:v>06/24/23</c:v>
                </c:pt>
                <c:pt idx="1271">
                  <c:v>06/25/23</c:v>
                </c:pt>
                <c:pt idx="1272">
                  <c:v>06/26/23</c:v>
                </c:pt>
                <c:pt idx="1273">
                  <c:v>06/27/23</c:v>
                </c:pt>
                <c:pt idx="1274">
                  <c:v>06/28/23</c:v>
                </c:pt>
                <c:pt idx="1275">
                  <c:v>06/29/23</c:v>
                </c:pt>
                <c:pt idx="1276">
                  <c:v>06/30/23</c:v>
                </c:pt>
                <c:pt idx="1277">
                  <c:v>07/01/23</c:v>
                </c:pt>
                <c:pt idx="1278">
                  <c:v>07/02/23</c:v>
                </c:pt>
                <c:pt idx="1279">
                  <c:v>07/03/23</c:v>
                </c:pt>
                <c:pt idx="1280">
                  <c:v>07/04/23</c:v>
                </c:pt>
                <c:pt idx="1281">
                  <c:v>07/05/23</c:v>
                </c:pt>
                <c:pt idx="1282">
                  <c:v>07/06/23</c:v>
                </c:pt>
                <c:pt idx="1283">
                  <c:v>07/07/23</c:v>
                </c:pt>
                <c:pt idx="1284">
                  <c:v>07/08/23</c:v>
                </c:pt>
                <c:pt idx="1285">
                  <c:v>07/09/23</c:v>
                </c:pt>
                <c:pt idx="1286">
                  <c:v>07/10/23</c:v>
                </c:pt>
                <c:pt idx="1287">
                  <c:v>07/11/23</c:v>
                </c:pt>
                <c:pt idx="1288">
                  <c:v>07/12/23</c:v>
                </c:pt>
                <c:pt idx="1289">
                  <c:v>07/13/23</c:v>
                </c:pt>
                <c:pt idx="1290">
                  <c:v>07/14/23</c:v>
                </c:pt>
                <c:pt idx="1291">
                  <c:v>07/15/23</c:v>
                </c:pt>
                <c:pt idx="1292">
                  <c:v>07/16/23</c:v>
                </c:pt>
                <c:pt idx="1293">
                  <c:v>07/17/23</c:v>
                </c:pt>
                <c:pt idx="1294">
                  <c:v>07/18/23</c:v>
                </c:pt>
                <c:pt idx="1295">
                  <c:v>07/19/23</c:v>
                </c:pt>
                <c:pt idx="1296">
                  <c:v>07/20/23</c:v>
                </c:pt>
                <c:pt idx="1297">
                  <c:v>07/21/23</c:v>
                </c:pt>
                <c:pt idx="1298">
                  <c:v>07/22/23</c:v>
                </c:pt>
                <c:pt idx="1299">
                  <c:v>07/23/23</c:v>
                </c:pt>
                <c:pt idx="1300">
                  <c:v>07/24/23</c:v>
                </c:pt>
                <c:pt idx="1301">
                  <c:v>07/25/23</c:v>
                </c:pt>
                <c:pt idx="1302">
                  <c:v>07/26/23</c:v>
                </c:pt>
                <c:pt idx="1303">
                  <c:v>07/27/23</c:v>
                </c:pt>
                <c:pt idx="1304">
                  <c:v>07/28/23</c:v>
                </c:pt>
                <c:pt idx="1305">
                  <c:v>07/29/23</c:v>
                </c:pt>
                <c:pt idx="1306">
                  <c:v>07/30/23</c:v>
                </c:pt>
                <c:pt idx="1307">
                  <c:v>07/31/23</c:v>
                </c:pt>
                <c:pt idx="1308">
                  <c:v>08/01/23</c:v>
                </c:pt>
                <c:pt idx="1309">
                  <c:v>08/02/23</c:v>
                </c:pt>
                <c:pt idx="1310">
                  <c:v>08/03/23</c:v>
                </c:pt>
                <c:pt idx="1311">
                  <c:v>08/04/23</c:v>
                </c:pt>
                <c:pt idx="1312">
                  <c:v>08/05/23</c:v>
                </c:pt>
                <c:pt idx="1313">
                  <c:v>08/06/23</c:v>
                </c:pt>
                <c:pt idx="1314">
                  <c:v>08/07/23</c:v>
                </c:pt>
                <c:pt idx="1315">
                  <c:v>08/08/23</c:v>
                </c:pt>
                <c:pt idx="1316">
                  <c:v>08/09/23</c:v>
                </c:pt>
                <c:pt idx="1317">
                  <c:v>08/10/23</c:v>
                </c:pt>
                <c:pt idx="1318">
                  <c:v>08/11/23</c:v>
                </c:pt>
                <c:pt idx="1319">
                  <c:v>08/12/23</c:v>
                </c:pt>
                <c:pt idx="1320">
                  <c:v>08/13/23</c:v>
                </c:pt>
                <c:pt idx="1321">
                  <c:v>08/14/23</c:v>
                </c:pt>
                <c:pt idx="1322">
                  <c:v>08/15/23</c:v>
                </c:pt>
                <c:pt idx="1323">
                  <c:v>08/16/23</c:v>
                </c:pt>
                <c:pt idx="1324">
                  <c:v>08/17/23</c:v>
                </c:pt>
                <c:pt idx="1325">
                  <c:v>08/18/23</c:v>
                </c:pt>
                <c:pt idx="1326">
                  <c:v>08/19/23</c:v>
                </c:pt>
                <c:pt idx="1327">
                  <c:v>08/20/23</c:v>
                </c:pt>
                <c:pt idx="1328">
                  <c:v>08/21/23</c:v>
                </c:pt>
                <c:pt idx="1329">
                  <c:v>08/22/23</c:v>
                </c:pt>
                <c:pt idx="1330">
                  <c:v>08/23/23</c:v>
                </c:pt>
                <c:pt idx="1331">
                  <c:v>08/24/23</c:v>
                </c:pt>
                <c:pt idx="1332">
                  <c:v>08/25/23</c:v>
                </c:pt>
                <c:pt idx="1333">
                  <c:v>08/26/23</c:v>
                </c:pt>
                <c:pt idx="1334">
                  <c:v>08/27/23</c:v>
                </c:pt>
                <c:pt idx="1335">
                  <c:v>08/28/23</c:v>
                </c:pt>
                <c:pt idx="1336">
                  <c:v>08/29/23</c:v>
                </c:pt>
                <c:pt idx="1337">
                  <c:v>08/30/23</c:v>
                </c:pt>
                <c:pt idx="1338">
                  <c:v>08/31/23</c:v>
                </c:pt>
                <c:pt idx="1339">
                  <c:v>09/01/23</c:v>
                </c:pt>
                <c:pt idx="1340">
                  <c:v>09/02/23</c:v>
                </c:pt>
                <c:pt idx="1341">
                  <c:v>09/03/23</c:v>
                </c:pt>
                <c:pt idx="1342">
                  <c:v>09/04/23</c:v>
                </c:pt>
                <c:pt idx="1343">
                  <c:v>09/05/23</c:v>
                </c:pt>
                <c:pt idx="1344">
                  <c:v>09/06/23</c:v>
                </c:pt>
                <c:pt idx="1345">
                  <c:v>09/07/23</c:v>
                </c:pt>
                <c:pt idx="1346">
                  <c:v>09/08/23</c:v>
                </c:pt>
                <c:pt idx="1347">
                  <c:v>09/09/23</c:v>
                </c:pt>
                <c:pt idx="1348">
                  <c:v>09/10/23</c:v>
                </c:pt>
                <c:pt idx="1349">
                  <c:v>09/11/23</c:v>
                </c:pt>
                <c:pt idx="1350">
                  <c:v>09/12/23</c:v>
                </c:pt>
                <c:pt idx="1351">
                  <c:v>09/13/23</c:v>
                </c:pt>
                <c:pt idx="1352">
                  <c:v>09/14/23</c:v>
                </c:pt>
                <c:pt idx="1353">
                  <c:v>09/15/23</c:v>
                </c:pt>
                <c:pt idx="1354">
                  <c:v>09/16/23</c:v>
                </c:pt>
                <c:pt idx="1355">
                  <c:v>09/17/23</c:v>
                </c:pt>
                <c:pt idx="1356">
                  <c:v>09/18/23</c:v>
                </c:pt>
                <c:pt idx="1357">
                  <c:v>09/19/23</c:v>
                </c:pt>
                <c:pt idx="1358">
                  <c:v>09/20/23</c:v>
                </c:pt>
                <c:pt idx="1359">
                  <c:v>09/21/23</c:v>
                </c:pt>
                <c:pt idx="1360">
                  <c:v>09/22/23</c:v>
                </c:pt>
                <c:pt idx="1361">
                  <c:v>09/23/23</c:v>
                </c:pt>
                <c:pt idx="1362">
                  <c:v>09/24/23</c:v>
                </c:pt>
                <c:pt idx="1363">
                  <c:v>09/25/23</c:v>
                </c:pt>
                <c:pt idx="1364">
                  <c:v>09/26/23</c:v>
                </c:pt>
                <c:pt idx="1365">
                  <c:v>09/27/23</c:v>
                </c:pt>
                <c:pt idx="1366">
                  <c:v>09/28/23</c:v>
                </c:pt>
                <c:pt idx="1367">
                  <c:v>09/29/23</c:v>
                </c:pt>
                <c:pt idx="1368">
                  <c:v>09/30/23</c:v>
                </c:pt>
                <c:pt idx="1369">
                  <c:v>10/01/23</c:v>
                </c:pt>
                <c:pt idx="1370">
                  <c:v>10/02/23</c:v>
                </c:pt>
                <c:pt idx="1371">
                  <c:v>10/03/23</c:v>
                </c:pt>
                <c:pt idx="1372">
                  <c:v>10/04/23</c:v>
                </c:pt>
                <c:pt idx="1373">
                  <c:v>10/05/23</c:v>
                </c:pt>
                <c:pt idx="1374">
                  <c:v>10/06/23</c:v>
                </c:pt>
                <c:pt idx="1375">
                  <c:v>10/07/23</c:v>
                </c:pt>
                <c:pt idx="1376">
                  <c:v>10/08/23</c:v>
                </c:pt>
                <c:pt idx="1377">
                  <c:v>10/09/23</c:v>
                </c:pt>
                <c:pt idx="1378">
                  <c:v>10/10/23</c:v>
                </c:pt>
                <c:pt idx="1379">
                  <c:v>10/11/23</c:v>
                </c:pt>
                <c:pt idx="1380">
                  <c:v>10/12/23</c:v>
                </c:pt>
                <c:pt idx="1381">
                  <c:v>10/13/23</c:v>
                </c:pt>
                <c:pt idx="1382">
                  <c:v>10/14/23</c:v>
                </c:pt>
                <c:pt idx="1383">
                  <c:v>10/15/23</c:v>
                </c:pt>
                <c:pt idx="1384">
                  <c:v>10/16/23</c:v>
                </c:pt>
                <c:pt idx="1385">
                  <c:v>10/17/23</c:v>
                </c:pt>
                <c:pt idx="1386">
                  <c:v>10/18/23</c:v>
                </c:pt>
                <c:pt idx="1387">
                  <c:v>10/19/23</c:v>
                </c:pt>
                <c:pt idx="1388">
                  <c:v>10/20/23</c:v>
                </c:pt>
                <c:pt idx="1389">
                  <c:v>10/21/23</c:v>
                </c:pt>
                <c:pt idx="1390">
                  <c:v>10/22/23</c:v>
                </c:pt>
                <c:pt idx="1391">
                  <c:v>10/23/23</c:v>
                </c:pt>
                <c:pt idx="1392">
                  <c:v>10/24/23</c:v>
                </c:pt>
                <c:pt idx="1393">
                  <c:v>10/25/23</c:v>
                </c:pt>
                <c:pt idx="1394">
                  <c:v>10/26/23</c:v>
                </c:pt>
                <c:pt idx="1395">
                  <c:v>10/27/23</c:v>
                </c:pt>
                <c:pt idx="1396">
                  <c:v>10/28/23</c:v>
                </c:pt>
                <c:pt idx="1397">
                  <c:v>10/29/23</c:v>
                </c:pt>
                <c:pt idx="1398">
                  <c:v>10/30/23</c:v>
                </c:pt>
                <c:pt idx="1399">
                  <c:v>10/31/23</c:v>
                </c:pt>
                <c:pt idx="1400">
                  <c:v>11/01/23</c:v>
                </c:pt>
                <c:pt idx="1401">
                  <c:v>11/02/23</c:v>
                </c:pt>
                <c:pt idx="1402">
                  <c:v>11/03/23</c:v>
                </c:pt>
                <c:pt idx="1403">
                  <c:v>11/04/23</c:v>
                </c:pt>
                <c:pt idx="1404">
                  <c:v>11/05/23</c:v>
                </c:pt>
                <c:pt idx="1405">
                  <c:v>11/06/23</c:v>
                </c:pt>
                <c:pt idx="1406">
                  <c:v>11/07/23</c:v>
                </c:pt>
                <c:pt idx="1407">
                  <c:v>11/08/23</c:v>
                </c:pt>
                <c:pt idx="1408">
                  <c:v>11/09/23</c:v>
                </c:pt>
                <c:pt idx="1409">
                  <c:v>11/10/23</c:v>
                </c:pt>
                <c:pt idx="1410">
                  <c:v>11/11/23</c:v>
                </c:pt>
                <c:pt idx="1411">
                  <c:v>11/12/23</c:v>
                </c:pt>
                <c:pt idx="1412">
                  <c:v>11/13/23</c:v>
                </c:pt>
                <c:pt idx="1413">
                  <c:v>11/14/23</c:v>
                </c:pt>
                <c:pt idx="1414">
                  <c:v>11/15/23</c:v>
                </c:pt>
                <c:pt idx="1415">
                  <c:v>11/16/23</c:v>
                </c:pt>
                <c:pt idx="1416">
                  <c:v>11/17/23</c:v>
                </c:pt>
                <c:pt idx="1417">
                  <c:v>11/18/23</c:v>
                </c:pt>
                <c:pt idx="1418">
                  <c:v>11/19/23</c:v>
                </c:pt>
                <c:pt idx="1419">
                  <c:v>11/20/23</c:v>
                </c:pt>
                <c:pt idx="1420">
                  <c:v>11/21/23</c:v>
                </c:pt>
                <c:pt idx="1421">
                  <c:v>11/22/23</c:v>
                </c:pt>
                <c:pt idx="1422">
                  <c:v>11/23/23</c:v>
                </c:pt>
                <c:pt idx="1423">
                  <c:v>11/24/23</c:v>
                </c:pt>
                <c:pt idx="1424">
                  <c:v>11/25/23</c:v>
                </c:pt>
                <c:pt idx="1425">
                  <c:v>11/26/23</c:v>
                </c:pt>
                <c:pt idx="1426">
                  <c:v>11/27/23</c:v>
                </c:pt>
                <c:pt idx="1427">
                  <c:v>11/28/23</c:v>
                </c:pt>
                <c:pt idx="1428">
                  <c:v>11/29/23</c:v>
                </c:pt>
                <c:pt idx="1429">
                  <c:v>11/30/23</c:v>
                </c:pt>
                <c:pt idx="1430">
                  <c:v>12/01/23</c:v>
                </c:pt>
                <c:pt idx="1431">
                  <c:v>12/02/23</c:v>
                </c:pt>
                <c:pt idx="1432">
                  <c:v>12/03/23</c:v>
                </c:pt>
                <c:pt idx="1433">
                  <c:v>12/04/23</c:v>
                </c:pt>
                <c:pt idx="1434">
                  <c:v>12/05/23</c:v>
                </c:pt>
                <c:pt idx="1435">
                  <c:v>12/06/23</c:v>
                </c:pt>
                <c:pt idx="1436">
                  <c:v>12/07/23</c:v>
                </c:pt>
                <c:pt idx="1437">
                  <c:v>12/08/23</c:v>
                </c:pt>
                <c:pt idx="1438">
                  <c:v>12/09/23</c:v>
                </c:pt>
                <c:pt idx="1439">
                  <c:v>12/10/23</c:v>
                </c:pt>
                <c:pt idx="1440">
                  <c:v>12/11/23</c:v>
                </c:pt>
                <c:pt idx="1441">
                  <c:v>12/12/23</c:v>
                </c:pt>
                <c:pt idx="1442">
                  <c:v>12/13/23</c:v>
                </c:pt>
                <c:pt idx="1443">
                  <c:v>12/14/23</c:v>
                </c:pt>
                <c:pt idx="1444">
                  <c:v>12/15/23</c:v>
                </c:pt>
                <c:pt idx="1445">
                  <c:v>12/16/23</c:v>
                </c:pt>
                <c:pt idx="1446">
                  <c:v>12/17/23</c:v>
                </c:pt>
                <c:pt idx="1447">
                  <c:v>12/18/23</c:v>
                </c:pt>
                <c:pt idx="1448">
                  <c:v>12/19/23</c:v>
                </c:pt>
                <c:pt idx="1449">
                  <c:v>12/20/23</c:v>
                </c:pt>
                <c:pt idx="1450">
                  <c:v>12/21/23</c:v>
                </c:pt>
                <c:pt idx="1451">
                  <c:v>12/22/23</c:v>
                </c:pt>
                <c:pt idx="1452">
                  <c:v>12/23/23</c:v>
                </c:pt>
                <c:pt idx="1453">
                  <c:v>12/24/23</c:v>
                </c:pt>
                <c:pt idx="1454">
                  <c:v>12/25/23</c:v>
                </c:pt>
                <c:pt idx="1455">
                  <c:v>12/26/23</c:v>
                </c:pt>
                <c:pt idx="1456">
                  <c:v>12/27/23</c:v>
                </c:pt>
                <c:pt idx="1457">
                  <c:v>12/28/23</c:v>
                </c:pt>
                <c:pt idx="1458">
                  <c:v>12/29/23</c:v>
                </c:pt>
                <c:pt idx="1459">
                  <c:v>12/30/23</c:v>
                </c:pt>
                <c:pt idx="1460">
                  <c:v>12/31/23</c:v>
                </c:pt>
                <c:pt idx="1461">
                  <c:v>01/01/24</c:v>
                </c:pt>
                <c:pt idx="1462">
                  <c:v>01/02/24</c:v>
                </c:pt>
                <c:pt idx="1463">
                  <c:v>01/03/24</c:v>
                </c:pt>
                <c:pt idx="1464">
                  <c:v>01/04/24</c:v>
                </c:pt>
                <c:pt idx="1465">
                  <c:v>01/05/24</c:v>
                </c:pt>
                <c:pt idx="1466">
                  <c:v>01/06/24</c:v>
                </c:pt>
                <c:pt idx="1467">
                  <c:v>01/07/24</c:v>
                </c:pt>
                <c:pt idx="1468">
                  <c:v>01/08/24</c:v>
                </c:pt>
                <c:pt idx="1469">
                  <c:v>01/09/24</c:v>
                </c:pt>
                <c:pt idx="1470">
                  <c:v>01/10/24</c:v>
                </c:pt>
                <c:pt idx="1471">
                  <c:v>01/11/24</c:v>
                </c:pt>
                <c:pt idx="1472">
                  <c:v>01/12/24</c:v>
                </c:pt>
                <c:pt idx="1473">
                  <c:v>01/13/24</c:v>
                </c:pt>
                <c:pt idx="1474">
                  <c:v>01/14/24</c:v>
                </c:pt>
                <c:pt idx="1475">
                  <c:v>01/15/24</c:v>
                </c:pt>
                <c:pt idx="1476">
                  <c:v>01/16/24</c:v>
                </c:pt>
                <c:pt idx="1477">
                  <c:v>01/17/24</c:v>
                </c:pt>
                <c:pt idx="1478">
                  <c:v>01/18/24</c:v>
                </c:pt>
                <c:pt idx="1479">
                  <c:v>01/19/24</c:v>
                </c:pt>
                <c:pt idx="1480">
                  <c:v>01/20/24</c:v>
                </c:pt>
                <c:pt idx="1481">
                  <c:v>01/21/24</c:v>
                </c:pt>
                <c:pt idx="1482">
                  <c:v>01/22/24</c:v>
                </c:pt>
                <c:pt idx="1483">
                  <c:v>01/23/24</c:v>
                </c:pt>
                <c:pt idx="1484">
                  <c:v>01/24/24</c:v>
                </c:pt>
                <c:pt idx="1485">
                  <c:v>01/25/24</c:v>
                </c:pt>
                <c:pt idx="1486">
                  <c:v>01/26/24</c:v>
                </c:pt>
                <c:pt idx="1487">
                  <c:v>01/27/24</c:v>
                </c:pt>
                <c:pt idx="1488">
                  <c:v>01/28/24</c:v>
                </c:pt>
                <c:pt idx="1489">
                  <c:v>01/29/24</c:v>
                </c:pt>
                <c:pt idx="1490">
                  <c:v>01/30/24</c:v>
                </c:pt>
                <c:pt idx="1491">
                  <c:v>01/31/24</c:v>
                </c:pt>
                <c:pt idx="1492">
                  <c:v>02/01/24</c:v>
                </c:pt>
                <c:pt idx="1493">
                  <c:v>02/02/24</c:v>
                </c:pt>
                <c:pt idx="1494">
                  <c:v>02/03/24</c:v>
                </c:pt>
                <c:pt idx="1495">
                  <c:v>02/04/24</c:v>
                </c:pt>
                <c:pt idx="1496">
                  <c:v>02/05/24</c:v>
                </c:pt>
                <c:pt idx="1497">
                  <c:v>02/06/24</c:v>
                </c:pt>
                <c:pt idx="1498">
                  <c:v>02/07/24</c:v>
                </c:pt>
                <c:pt idx="1499">
                  <c:v>02/08/24</c:v>
                </c:pt>
                <c:pt idx="1500">
                  <c:v>02/09/24</c:v>
                </c:pt>
                <c:pt idx="1501">
                  <c:v>02/10/24</c:v>
                </c:pt>
                <c:pt idx="1502">
                  <c:v>02/11/24</c:v>
                </c:pt>
                <c:pt idx="1503">
                  <c:v>02/12/24</c:v>
                </c:pt>
                <c:pt idx="1504">
                  <c:v>02/13/24</c:v>
                </c:pt>
                <c:pt idx="1505">
                  <c:v>02/14/24</c:v>
                </c:pt>
                <c:pt idx="1506">
                  <c:v>02/15/24</c:v>
                </c:pt>
                <c:pt idx="1507">
                  <c:v>02/16/24</c:v>
                </c:pt>
                <c:pt idx="1508">
                  <c:v>02/17/24</c:v>
                </c:pt>
                <c:pt idx="1509">
                  <c:v>02/18/24</c:v>
                </c:pt>
                <c:pt idx="1510">
                  <c:v>02/19/24</c:v>
                </c:pt>
                <c:pt idx="1511">
                  <c:v>02/20/24</c:v>
                </c:pt>
                <c:pt idx="1512">
                  <c:v>02/21/24</c:v>
                </c:pt>
                <c:pt idx="1513">
                  <c:v>02/22/24</c:v>
                </c:pt>
                <c:pt idx="1514">
                  <c:v>02/23/24</c:v>
                </c:pt>
                <c:pt idx="1515">
                  <c:v>02/24/24</c:v>
                </c:pt>
                <c:pt idx="1516">
                  <c:v>02/25/24</c:v>
                </c:pt>
                <c:pt idx="1517">
                  <c:v>02/26/24</c:v>
                </c:pt>
                <c:pt idx="1518">
                  <c:v>02/27/24</c:v>
                </c:pt>
                <c:pt idx="1519">
                  <c:v>02/28/24</c:v>
                </c:pt>
                <c:pt idx="1520">
                  <c:v>02/29/24</c:v>
                </c:pt>
                <c:pt idx="1521">
                  <c:v>03/01/24</c:v>
                </c:pt>
                <c:pt idx="1522">
                  <c:v>03/02/24</c:v>
                </c:pt>
                <c:pt idx="1523">
                  <c:v>03/03/24</c:v>
                </c:pt>
                <c:pt idx="1524">
                  <c:v>03/04/24</c:v>
                </c:pt>
                <c:pt idx="1525">
                  <c:v>03/05/24</c:v>
                </c:pt>
                <c:pt idx="1526">
                  <c:v>03/06/24</c:v>
                </c:pt>
                <c:pt idx="1527">
                  <c:v>03/07/24</c:v>
                </c:pt>
                <c:pt idx="1528">
                  <c:v>03/08/24</c:v>
                </c:pt>
                <c:pt idx="1529">
                  <c:v>03/09/24</c:v>
                </c:pt>
                <c:pt idx="1530">
                  <c:v>03/10/24</c:v>
                </c:pt>
                <c:pt idx="1531">
                  <c:v>03/11/24</c:v>
                </c:pt>
                <c:pt idx="1532">
                  <c:v>03/12/24</c:v>
                </c:pt>
                <c:pt idx="1533">
                  <c:v>03/13/24</c:v>
                </c:pt>
                <c:pt idx="1534">
                  <c:v>03/14/24</c:v>
                </c:pt>
                <c:pt idx="1535">
                  <c:v>03/15/24</c:v>
                </c:pt>
                <c:pt idx="1536">
                  <c:v>03/16/24</c:v>
                </c:pt>
                <c:pt idx="1537">
                  <c:v>03/17/24</c:v>
                </c:pt>
                <c:pt idx="1538">
                  <c:v>03/18/24</c:v>
                </c:pt>
                <c:pt idx="1539">
                  <c:v>03/19/24</c:v>
                </c:pt>
                <c:pt idx="1540">
                  <c:v>03/20/24</c:v>
                </c:pt>
                <c:pt idx="1541">
                  <c:v>03/21/24</c:v>
                </c:pt>
                <c:pt idx="1542">
                  <c:v>03/22/24</c:v>
                </c:pt>
                <c:pt idx="1543">
                  <c:v>03/23/24</c:v>
                </c:pt>
                <c:pt idx="1544">
                  <c:v>03/24/24</c:v>
                </c:pt>
                <c:pt idx="1545">
                  <c:v>03/25/24</c:v>
                </c:pt>
                <c:pt idx="1546">
                  <c:v>03/26/24</c:v>
                </c:pt>
                <c:pt idx="1547">
                  <c:v>03/27/24</c:v>
                </c:pt>
                <c:pt idx="1548">
                  <c:v>03/28/24</c:v>
                </c:pt>
                <c:pt idx="1549">
                  <c:v>03/29/24</c:v>
                </c:pt>
                <c:pt idx="1550">
                  <c:v>03/30/24</c:v>
                </c:pt>
                <c:pt idx="1551">
                  <c:v>03/31/24</c:v>
                </c:pt>
                <c:pt idx="1552">
                  <c:v>04/01/24</c:v>
                </c:pt>
                <c:pt idx="1553">
                  <c:v>04/02/24</c:v>
                </c:pt>
                <c:pt idx="1554">
                  <c:v>04/03/24</c:v>
                </c:pt>
                <c:pt idx="1555">
                  <c:v>04/04/24</c:v>
                </c:pt>
                <c:pt idx="1556">
                  <c:v>04/05/24</c:v>
                </c:pt>
                <c:pt idx="1557">
                  <c:v>04/06/24</c:v>
                </c:pt>
                <c:pt idx="1558">
                  <c:v>04/07/24</c:v>
                </c:pt>
                <c:pt idx="1559">
                  <c:v>04/08/24</c:v>
                </c:pt>
                <c:pt idx="1560">
                  <c:v>04/09/24</c:v>
                </c:pt>
                <c:pt idx="1561">
                  <c:v>04/10/24</c:v>
                </c:pt>
                <c:pt idx="1562">
                  <c:v>04/11/24</c:v>
                </c:pt>
                <c:pt idx="1563">
                  <c:v>04/12/24</c:v>
                </c:pt>
                <c:pt idx="1564">
                  <c:v>04/13/24</c:v>
                </c:pt>
                <c:pt idx="1565">
                  <c:v>04/14/24</c:v>
                </c:pt>
                <c:pt idx="1566">
                  <c:v>04/15/24</c:v>
                </c:pt>
                <c:pt idx="1567">
                  <c:v>04/16/24</c:v>
                </c:pt>
                <c:pt idx="1568">
                  <c:v>04/17/24</c:v>
                </c:pt>
                <c:pt idx="1569">
                  <c:v>04/18/24</c:v>
                </c:pt>
                <c:pt idx="1570">
                  <c:v>04/19/24</c:v>
                </c:pt>
                <c:pt idx="1571">
                  <c:v>04/20/24</c:v>
                </c:pt>
                <c:pt idx="1572">
                  <c:v>04/21/24</c:v>
                </c:pt>
                <c:pt idx="1573">
                  <c:v>04/22/24</c:v>
                </c:pt>
                <c:pt idx="1574">
                  <c:v>04/23/24</c:v>
                </c:pt>
                <c:pt idx="1575">
                  <c:v>04/24/24</c:v>
                </c:pt>
                <c:pt idx="1576">
                  <c:v>04/25/24</c:v>
                </c:pt>
                <c:pt idx="1577">
                  <c:v>04/26/24</c:v>
                </c:pt>
                <c:pt idx="1578">
                  <c:v>04/27/24</c:v>
                </c:pt>
                <c:pt idx="1579">
                  <c:v>04/28/24</c:v>
                </c:pt>
                <c:pt idx="1580">
                  <c:v>04/29/24</c:v>
                </c:pt>
                <c:pt idx="1581">
                  <c:v>04/30/24</c:v>
                </c:pt>
                <c:pt idx="1582">
                  <c:v>05/01/24</c:v>
                </c:pt>
                <c:pt idx="1583">
                  <c:v>05/02/24</c:v>
                </c:pt>
                <c:pt idx="1584">
                  <c:v>05/03/24</c:v>
                </c:pt>
                <c:pt idx="1585">
                  <c:v>05/04/24</c:v>
                </c:pt>
                <c:pt idx="1586">
                  <c:v>05/05/24</c:v>
                </c:pt>
                <c:pt idx="1587">
                  <c:v>05/06/24</c:v>
                </c:pt>
                <c:pt idx="1588">
                  <c:v>05/07/24</c:v>
                </c:pt>
                <c:pt idx="1589">
                  <c:v>05/08/24</c:v>
                </c:pt>
                <c:pt idx="1590">
                  <c:v>05/09/24</c:v>
                </c:pt>
                <c:pt idx="1591">
                  <c:v>05/10/24</c:v>
                </c:pt>
                <c:pt idx="1592">
                  <c:v>05/11/24</c:v>
                </c:pt>
                <c:pt idx="1593">
                  <c:v>05/12/24</c:v>
                </c:pt>
                <c:pt idx="1594">
                  <c:v>05/13/24</c:v>
                </c:pt>
                <c:pt idx="1595">
                  <c:v>05/14/24</c:v>
                </c:pt>
                <c:pt idx="1596">
                  <c:v>05/15/24</c:v>
                </c:pt>
                <c:pt idx="1597">
                  <c:v>05/16/24</c:v>
                </c:pt>
                <c:pt idx="1598">
                  <c:v>05/17/24</c:v>
                </c:pt>
                <c:pt idx="1599">
                  <c:v>05/18/24</c:v>
                </c:pt>
                <c:pt idx="1600">
                  <c:v>05/19/24</c:v>
                </c:pt>
                <c:pt idx="1601">
                  <c:v>05/20/24</c:v>
                </c:pt>
                <c:pt idx="1602">
                  <c:v>05/21/24</c:v>
                </c:pt>
                <c:pt idx="1603">
                  <c:v>05/22/24</c:v>
                </c:pt>
                <c:pt idx="1604">
                  <c:v>05/23/24</c:v>
                </c:pt>
                <c:pt idx="1605">
                  <c:v>05/24/24</c:v>
                </c:pt>
                <c:pt idx="1606">
                  <c:v>05/25/24</c:v>
                </c:pt>
                <c:pt idx="1607">
                  <c:v>05/26/24</c:v>
                </c:pt>
                <c:pt idx="1608">
                  <c:v>05/27/24</c:v>
                </c:pt>
                <c:pt idx="1609">
                  <c:v>05/28/24</c:v>
                </c:pt>
                <c:pt idx="1610">
                  <c:v>05/29/24</c:v>
                </c:pt>
                <c:pt idx="1611">
                  <c:v>05/30/24</c:v>
                </c:pt>
                <c:pt idx="1612">
                  <c:v>05/31/24</c:v>
                </c:pt>
                <c:pt idx="1613">
                  <c:v>06/01/24</c:v>
                </c:pt>
                <c:pt idx="1614">
                  <c:v>06/02/24</c:v>
                </c:pt>
                <c:pt idx="1615">
                  <c:v>06/03/24</c:v>
                </c:pt>
                <c:pt idx="1616">
                  <c:v>06/04/24</c:v>
                </c:pt>
                <c:pt idx="1617">
                  <c:v>06/05/24</c:v>
                </c:pt>
                <c:pt idx="1618">
                  <c:v>06/06/24</c:v>
                </c:pt>
                <c:pt idx="1619">
                  <c:v>06/07/24</c:v>
                </c:pt>
                <c:pt idx="1620">
                  <c:v>06/08/24</c:v>
                </c:pt>
                <c:pt idx="1621">
                  <c:v>06/09/24</c:v>
                </c:pt>
                <c:pt idx="1622">
                  <c:v>06/10/24</c:v>
                </c:pt>
                <c:pt idx="1623">
                  <c:v>06/11/24</c:v>
                </c:pt>
                <c:pt idx="1624">
                  <c:v>06/12/24</c:v>
                </c:pt>
                <c:pt idx="1625">
                  <c:v>06/13/24</c:v>
                </c:pt>
                <c:pt idx="1626">
                  <c:v>06/14/24</c:v>
                </c:pt>
                <c:pt idx="1627">
                  <c:v>06/15/24</c:v>
                </c:pt>
                <c:pt idx="1628">
                  <c:v>06/16/24</c:v>
                </c:pt>
                <c:pt idx="1629">
                  <c:v>06/17/24</c:v>
                </c:pt>
                <c:pt idx="1630">
                  <c:v>06/18/24</c:v>
                </c:pt>
                <c:pt idx="1631">
                  <c:v>06/19/24</c:v>
                </c:pt>
                <c:pt idx="1632">
                  <c:v>06/20/24</c:v>
                </c:pt>
                <c:pt idx="1633">
                  <c:v>06/21/24</c:v>
                </c:pt>
                <c:pt idx="1634">
                  <c:v>06/22/24</c:v>
                </c:pt>
                <c:pt idx="1635">
                  <c:v>06/23/24</c:v>
                </c:pt>
                <c:pt idx="1636">
                  <c:v>06/24/24</c:v>
                </c:pt>
                <c:pt idx="1637">
                  <c:v>06/25/24</c:v>
                </c:pt>
                <c:pt idx="1638">
                  <c:v>06/26/24</c:v>
                </c:pt>
                <c:pt idx="1639">
                  <c:v>06/27/24</c:v>
                </c:pt>
                <c:pt idx="1640">
                  <c:v>06/28/24</c:v>
                </c:pt>
                <c:pt idx="1641">
                  <c:v>06/29/24</c:v>
                </c:pt>
                <c:pt idx="1642">
                  <c:v>06/30/24</c:v>
                </c:pt>
                <c:pt idx="1643">
                  <c:v>07/01/24</c:v>
                </c:pt>
                <c:pt idx="1644">
                  <c:v>07/02/24</c:v>
                </c:pt>
                <c:pt idx="1645">
                  <c:v>07/03/24</c:v>
                </c:pt>
                <c:pt idx="1646">
                  <c:v>07/04/24</c:v>
                </c:pt>
                <c:pt idx="1647">
                  <c:v>07/05/24</c:v>
                </c:pt>
                <c:pt idx="1648">
                  <c:v>07/06/24</c:v>
                </c:pt>
                <c:pt idx="1649">
                  <c:v>07/07/24</c:v>
                </c:pt>
                <c:pt idx="1650">
                  <c:v>07/08/24</c:v>
                </c:pt>
                <c:pt idx="1651">
                  <c:v>07/09/24</c:v>
                </c:pt>
                <c:pt idx="1652">
                  <c:v>07/10/24</c:v>
                </c:pt>
                <c:pt idx="1653">
                  <c:v>07/11/24</c:v>
                </c:pt>
                <c:pt idx="1654">
                  <c:v>07/12/24</c:v>
                </c:pt>
                <c:pt idx="1655">
                  <c:v>07/13/24</c:v>
                </c:pt>
                <c:pt idx="1656">
                  <c:v>07/14/24</c:v>
                </c:pt>
                <c:pt idx="1657">
                  <c:v>07/15/24</c:v>
                </c:pt>
                <c:pt idx="1658">
                  <c:v>07/16/24</c:v>
                </c:pt>
                <c:pt idx="1659">
                  <c:v>07/17/24</c:v>
                </c:pt>
                <c:pt idx="1660">
                  <c:v>07/18/24</c:v>
                </c:pt>
                <c:pt idx="1661">
                  <c:v>07/19/24</c:v>
                </c:pt>
                <c:pt idx="1662">
                  <c:v>07/20/24</c:v>
                </c:pt>
                <c:pt idx="1663">
                  <c:v>07/21/24</c:v>
                </c:pt>
                <c:pt idx="1664">
                  <c:v>07/22/24</c:v>
                </c:pt>
                <c:pt idx="1665">
                  <c:v>07/23/24</c:v>
                </c:pt>
                <c:pt idx="1666">
                  <c:v>07/24/24</c:v>
                </c:pt>
                <c:pt idx="1667">
                  <c:v>07/25/24</c:v>
                </c:pt>
                <c:pt idx="1668">
                  <c:v>07/26/24</c:v>
                </c:pt>
                <c:pt idx="1669">
                  <c:v>07/27/24</c:v>
                </c:pt>
                <c:pt idx="1670">
                  <c:v>07/28/24</c:v>
                </c:pt>
                <c:pt idx="1671">
                  <c:v>07/29/24</c:v>
                </c:pt>
                <c:pt idx="1672">
                  <c:v>07/30/24</c:v>
                </c:pt>
                <c:pt idx="1673">
                  <c:v>07/31/24</c:v>
                </c:pt>
                <c:pt idx="1674">
                  <c:v>08/01/24</c:v>
                </c:pt>
                <c:pt idx="1675">
                  <c:v>08/02/24</c:v>
                </c:pt>
                <c:pt idx="1676">
                  <c:v>08/03/24</c:v>
                </c:pt>
                <c:pt idx="1677">
                  <c:v>08/04/24</c:v>
                </c:pt>
                <c:pt idx="1678">
                  <c:v>08/05/24</c:v>
                </c:pt>
                <c:pt idx="1679">
                  <c:v>08/06/24</c:v>
                </c:pt>
                <c:pt idx="1680">
                  <c:v>08/07/24</c:v>
                </c:pt>
                <c:pt idx="1681">
                  <c:v>08/08/24</c:v>
                </c:pt>
                <c:pt idx="1682">
                  <c:v>08/09/24</c:v>
                </c:pt>
                <c:pt idx="1683">
                  <c:v>08/10/24</c:v>
                </c:pt>
                <c:pt idx="1684">
                  <c:v>08/11/24</c:v>
                </c:pt>
                <c:pt idx="1685">
                  <c:v>08/12/24</c:v>
                </c:pt>
                <c:pt idx="1686">
                  <c:v>08/13/24</c:v>
                </c:pt>
                <c:pt idx="1687">
                  <c:v>08/14/24</c:v>
                </c:pt>
                <c:pt idx="1688">
                  <c:v>08/15/24</c:v>
                </c:pt>
                <c:pt idx="1689">
                  <c:v>08/16/24</c:v>
                </c:pt>
                <c:pt idx="1690">
                  <c:v>08/17/24</c:v>
                </c:pt>
                <c:pt idx="1691">
                  <c:v>08/18/24</c:v>
                </c:pt>
                <c:pt idx="1692">
                  <c:v>08/19/24</c:v>
                </c:pt>
                <c:pt idx="1693">
                  <c:v>08/20/24</c:v>
                </c:pt>
                <c:pt idx="1694">
                  <c:v>08/21/24</c:v>
                </c:pt>
                <c:pt idx="1695">
                  <c:v>08/22/24</c:v>
                </c:pt>
                <c:pt idx="1696">
                  <c:v>08/23/24</c:v>
                </c:pt>
                <c:pt idx="1697">
                  <c:v>08/24/24</c:v>
                </c:pt>
                <c:pt idx="1698">
                  <c:v>08/25/24</c:v>
                </c:pt>
                <c:pt idx="1699">
                  <c:v>08/26/24</c:v>
                </c:pt>
                <c:pt idx="1700">
                  <c:v>08/27/24</c:v>
                </c:pt>
                <c:pt idx="1701">
                  <c:v>08/28/24</c:v>
                </c:pt>
                <c:pt idx="1702">
                  <c:v>08/29/24</c:v>
                </c:pt>
                <c:pt idx="1703">
                  <c:v>08/30/24</c:v>
                </c:pt>
                <c:pt idx="1704">
                  <c:v>08/31/24</c:v>
                </c:pt>
                <c:pt idx="1705">
                  <c:v>09/01/24</c:v>
                </c:pt>
                <c:pt idx="1706">
                  <c:v>09/02/24</c:v>
                </c:pt>
                <c:pt idx="1707">
                  <c:v>09/03/24</c:v>
                </c:pt>
                <c:pt idx="1708">
                  <c:v>09/04/24</c:v>
                </c:pt>
                <c:pt idx="1709">
                  <c:v>09/05/24</c:v>
                </c:pt>
                <c:pt idx="1710">
                  <c:v>09/06/24</c:v>
                </c:pt>
                <c:pt idx="1711">
                  <c:v>09/07/24</c:v>
                </c:pt>
                <c:pt idx="1712">
                  <c:v>09/08/24</c:v>
                </c:pt>
                <c:pt idx="1713">
                  <c:v>09/09/24</c:v>
                </c:pt>
                <c:pt idx="1714">
                  <c:v>09/10/24</c:v>
                </c:pt>
                <c:pt idx="1715">
                  <c:v>09/11/24</c:v>
                </c:pt>
                <c:pt idx="1716">
                  <c:v>09/12/24</c:v>
                </c:pt>
                <c:pt idx="1717">
                  <c:v>09/13/24</c:v>
                </c:pt>
                <c:pt idx="1718">
                  <c:v>09/14/24</c:v>
                </c:pt>
                <c:pt idx="1719">
                  <c:v>09/15/24</c:v>
                </c:pt>
                <c:pt idx="1720">
                  <c:v>09/16/24</c:v>
                </c:pt>
                <c:pt idx="1721">
                  <c:v>09/17/24</c:v>
                </c:pt>
                <c:pt idx="1722">
                  <c:v>09/18/24</c:v>
                </c:pt>
                <c:pt idx="1723">
                  <c:v>09/19/24</c:v>
                </c:pt>
                <c:pt idx="1724">
                  <c:v>09/20/24</c:v>
                </c:pt>
                <c:pt idx="1725">
                  <c:v>09/21/24</c:v>
                </c:pt>
                <c:pt idx="1726">
                  <c:v>09/22/24</c:v>
                </c:pt>
                <c:pt idx="1727">
                  <c:v>09/23/24</c:v>
                </c:pt>
                <c:pt idx="1728">
                  <c:v>09/24/24</c:v>
                </c:pt>
                <c:pt idx="1729">
                  <c:v>09/25/24</c:v>
                </c:pt>
                <c:pt idx="1730">
                  <c:v>09/26/24</c:v>
                </c:pt>
                <c:pt idx="1731">
                  <c:v>09/27/24</c:v>
                </c:pt>
                <c:pt idx="1732">
                  <c:v>09/28/24</c:v>
                </c:pt>
                <c:pt idx="1733">
                  <c:v>09/29/24</c:v>
                </c:pt>
                <c:pt idx="1734">
                  <c:v>09/30/24</c:v>
                </c:pt>
                <c:pt idx="1735">
                  <c:v>10/01/24</c:v>
                </c:pt>
                <c:pt idx="1736">
                  <c:v>10/02/24</c:v>
                </c:pt>
                <c:pt idx="1737">
                  <c:v>10/03/24</c:v>
                </c:pt>
                <c:pt idx="1738">
                  <c:v>10/04/24</c:v>
                </c:pt>
                <c:pt idx="1739">
                  <c:v>10/05/24</c:v>
                </c:pt>
                <c:pt idx="1740">
                  <c:v>10/06/24</c:v>
                </c:pt>
                <c:pt idx="1741">
                  <c:v>10/07/24</c:v>
                </c:pt>
                <c:pt idx="1742">
                  <c:v>10/08/24</c:v>
                </c:pt>
                <c:pt idx="1743">
                  <c:v>10/09/24</c:v>
                </c:pt>
                <c:pt idx="1744">
                  <c:v>10/10/24</c:v>
                </c:pt>
                <c:pt idx="1745">
                  <c:v>10/11/24</c:v>
                </c:pt>
                <c:pt idx="1746">
                  <c:v>10/12/24</c:v>
                </c:pt>
                <c:pt idx="1747">
                  <c:v>10/13/24</c:v>
                </c:pt>
                <c:pt idx="1748">
                  <c:v>10/14/24</c:v>
                </c:pt>
                <c:pt idx="1749">
                  <c:v>10/15/24</c:v>
                </c:pt>
                <c:pt idx="1750">
                  <c:v>10/16/24</c:v>
                </c:pt>
                <c:pt idx="1751">
                  <c:v>10/17/24</c:v>
                </c:pt>
                <c:pt idx="1752">
                  <c:v>10/18/24</c:v>
                </c:pt>
                <c:pt idx="1753">
                  <c:v>10/19/24</c:v>
                </c:pt>
                <c:pt idx="1754">
                  <c:v>10/20/24</c:v>
                </c:pt>
                <c:pt idx="1755">
                  <c:v>10/21/24</c:v>
                </c:pt>
                <c:pt idx="1756">
                  <c:v>10/22/24</c:v>
                </c:pt>
                <c:pt idx="1757">
                  <c:v>10/23/24</c:v>
                </c:pt>
                <c:pt idx="1758">
                  <c:v>10/24/24</c:v>
                </c:pt>
                <c:pt idx="1759">
                  <c:v>10/25/24</c:v>
                </c:pt>
                <c:pt idx="1760">
                  <c:v>10/26/24</c:v>
                </c:pt>
                <c:pt idx="1761">
                  <c:v>10/27/24</c:v>
                </c:pt>
                <c:pt idx="1762">
                  <c:v>10/28/24</c:v>
                </c:pt>
                <c:pt idx="1763">
                  <c:v>10/29/24</c:v>
                </c:pt>
                <c:pt idx="1764">
                  <c:v>10/30/24</c:v>
                </c:pt>
                <c:pt idx="1765">
                  <c:v>10/31/24</c:v>
                </c:pt>
                <c:pt idx="1766">
                  <c:v>11/01/24</c:v>
                </c:pt>
                <c:pt idx="1767">
                  <c:v>11/02/24</c:v>
                </c:pt>
                <c:pt idx="1768">
                  <c:v>11/03/24</c:v>
                </c:pt>
                <c:pt idx="1769">
                  <c:v>11/04/24</c:v>
                </c:pt>
                <c:pt idx="1770">
                  <c:v>11/05/24</c:v>
                </c:pt>
                <c:pt idx="1771">
                  <c:v>11/06/24</c:v>
                </c:pt>
                <c:pt idx="1772">
                  <c:v>11/07/24</c:v>
                </c:pt>
                <c:pt idx="1773">
                  <c:v>11/08/24</c:v>
                </c:pt>
                <c:pt idx="1774">
                  <c:v>11/09/24</c:v>
                </c:pt>
                <c:pt idx="1775">
                  <c:v>11/10/24</c:v>
                </c:pt>
                <c:pt idx="1776">
                  <c:v>11/11/24</c:v>
                </c:pt>
                <c:pt idx="1777">
                  <c:v>11/12/24</c:v>
                </c:pt>
                <c:pt idx="1778">
                  <c:v>11/13/24</c:v>
                </c:pt>
                <c:pt idx="1779">
                  <c:v>11/14/24</c:v>
                </c:pt>
                <c:pt idx="1780">
                  <c:v>11/15/24</c:v>
                </c:pt>
                <c:pt idx="1781">
                  <c:v>11/16/24</c:v>
                </c:pt>
                <c:pt idx="1782">
                  <c:v>11/17/24</c:v>
                </c:pt>
                <c:pt idx="1783">
                  <c:v>11/18/24</c:v>
                </c:pt>
                <c:pt idx="1784">
                  <c:v>11/19/24</c:v>
                </c:pt>
                <c:pt idx="1785">
                  <c:v>11/20/24</c:v>
                </c:pt>
                <c:pt idx="1786">
                  <c:v>11/21/24</c:v>
                </c:pt>
                <c:pt idx="1787">
                  <c:v>11/22/24</c:v>
                </c:pt>
                <c:pt idx="1788">
                  <c:v>11/23/24</c:v>
                </c:pt>
                <c:pt idx="1789">
                  <c:v>11/24/24</c:v>
                </c:pt>
                <c:pt idx="1790">
                  <c:v>11/25/24</c:v>
                </c:pt>
                <c:pt idx="1791">
                  <c:v>11/26/24</c:v>
                </c:pt>
                <c:pt idx="1792">
                  <c:v>11/27/24</c:v>
                </c:pt>
                <c:pt idx="1793">
                  <c:v>11/28/24</c:v>
                </c:pt>
                <c:pt idx="1794">
                  <c:v>11/29/24</c:v>
                </c:pt>
                <c:pt idx="1795">
                  <c:v>11/30/24</c:v>
                </c:pt>
                <c:pt idx="1796">
                  <c:v>12/01/24</c:v>
                </c:pt>
                <c:pt idx="1797">
                  <c:v>12/02/24</c:v>
                </c:pt>
                <c:pt idx="1798">
                  <c:v>12/03/24</c:v>
                </c:pt>
                <c:pt idx="1799">
                  <c:v>12/04/24</c:v>
                </c:pt>
                <c:pt idx="1800">
                  <c:v>12/05/24</c:v>
                </c:pt>
                <c:pt idx="1801">
                  <c:v>12/06/24</c:v>
                </c:pt>
                <c:pt idx="1802">
                  <c:v>12/07/24</c:v>
                </c:pt>
                <c:pt idx="1803">
                  <c:v>12/08/24</c:v>
                </c:pt>
                <c:pt idx="1804">
                  <c:v>12/09/24</c:v>
                </c:pt>
                <c:pt idx="1805">
                  <c:v>12/10/24</c:v>
                </c:pt>
                <c:pt idx="1806">
                  <c:v>12/11/24</c:v>
                </c:pt>
                <c:pt idx="1807">
                  <c:v>12/12/24</c:v>
                </c:pt>
                <c:pt idx="1808">
                  <c:v>12/13/24</c:v>
                </c:pt>
                <c:pt idx="1809">
                  <c:v>12/14/24</c:v>
                </c:pt>
                <c:pt idx="1810">
                  <c:v>12/15/24</c:v>
                </c:pt>
                <c:pt idx="1811">
                  <c:v>12/16/24</c:v>
                </c:pt>
                <c:pt idx="1812">
                  <c:v>12/17/24</c:v>
                </c:pt>
                <c:pt idx="1813">
                  <c:v>12/18/24</c:v>
                </c:pt>
                <c:pt idx="1814">
                  <c:v>12/19/24</c:v>
                </c:pt>
                <c:pt idx="1815">
                  <c:v>12/20/24</c:v>
                </c:pt>
                <c:pt idx="1816">
                  <c:v>12/21/24</c:v>
                </c:pt>
                <c:pt idx="1817">
                  <c:v>12/22/24</c:v>
                </c:pt>
                <c:pt idx="1818">
                  <c:v>12/23/24</c:v>
                </c:pt>
                <c:pt idx="1819">
                  <c:v>12/24/24</c:v>
                </c:pt>
                <c:pt idx="1820">
                  <c:v>12/25/24</c:v>
                </c:pt>
                <c:pt idx="1821">
                  <c:v>12/26/24</c:v>
                </c:pt>
                <c:pt idx="1822">
                  <c:v>12/27/24</c:v>
                </c:pt>
                <c:pt idx="1823">
                  <c:v>12/28/24</c:v>
                </c:pt>
                <c:pt idx="1824">
                  <c:v>12/29/24</c:v>
                </c:pt>
                <c:pt idx="1825">
                  <c:v>12/30/24</c:v>
                </c:pt>
                <c:pt idx="1826">
                  <c:v>12/31/24</c:v>
                </c:pt>
                <c:pt idx="1827">
                  <c:v>01/01/25</c:v>
                </c:pt>
                <c:pt idx="1828">
                  <c:v>01/02/25</c:v>
                </c:pt>
                <c:pt idx="1829">
                  <c:v>01/03/25</c:v>
                </c:pt>
                <c:pt idx="1830">
                  <c:v>01/04/25</c:v>
                </c:pt>
                <c:pt idx="1831">
                  <c:v>01/05/25</c:v>
                </c:pt>
                <c:pt idx="1832">
                  <c:v>01/06/25</c:v>
                </c:pt>
                <c:pt idx="1833">
                  <c:v>01/07/25</c:v>
                </c:pt>
                <c:pt idx="1834">
                  <c:v>01/08/25</c:v>
                </c:pt>
                <c:pt idx="1835">
                  <c:v>01/09/25</c:v>
                </c:pt>
                <c:pt idx="1836">
                  <c:v>01/10/25</c:v>
                </c:pt>
                <c:pt idx="1837">
                  <c:v>01/11/25</c:v>
                </c:pt>
                <c:pt idx="1838">
                  <c:v>01/12/25</c:v>
                </c:pt>
                <c:pt idx="1839">
                  <c:v>01/13/25</c:v>
                </c:pt>
                <c:pt idx="1840">
                  <c:v>01/14/25</c:v>
                </c:pt>
                <c:pt idx="1841">
                  <c:v>01/15/25</c:v>
                </c:pt>
                <c:pt idx="1842">
                  <c:v>01/16/25</c:v>
                </c:pt>
                <c:pt idx="1843">
                  <c:v>01/17/25</c:v>
                </c:pt>
                <c:pt idx="1844">
                  <c:v>01/18/25</c:v>
                </c:pt>
                <c:pt idx="1845">
                  <c:v>01/19/25</c:v>
                </c:pt>
                <c:pt idx="1846">
                  <c:v>01/20/25</c:v>
                </c:pt>
                <c:pt idx="1847">
                  <c:v>01/21/25</c:v>
                </c:pt>
                <c:pt idx="1848">
                  <c:v>01/22/25</c:v>
                </c:pt>
                <c:pt idx="1849">
                  <c:v>01/23/25</c:v>
                </c:pt>
                <c:pt idx="1850">
                  <c:v>01/24/25</c:v>
                </c:pt>
                <c:pt idx="1851">
                  <c:v>01/25/25</c:v>
                </c:pt>
                <c:pt idx="1852">
                  <c:v>01/26/25</c:v>
                </c:pt>
                <c:pt idx="1853">
                  <c:v>01/27/25</c:v>
                </c:pt>
                <c:pt idx="1854">
                  <c:v>01/28/25</c:v>
                </c:pt>
                <c:pt idx="1855">
                  <c:v>01/29/25</c:v>
                </c:pt>
                <c:pt idx="1856">
                  <c:v>01/30/25</c:v>
                </c:pt>
                <c:pt idx="1857">
                  <c:v>01/31/25</c:v>
                </c:pt>
                <c:pt idx="1858">
                  <c:v>02/01/25</c:v>
                </c:pt>
                <c:pt idx="1859">
                  <c:v>02/02/25</c:v>
                </c:pt>
                <c:pt idx="1860">
                  <c:v>02/03/25</c:v>
                </c:pt>
                <c:pt idx="1861">
                  <c:v>02/04/25</c:v>
                </c:pt>
                <c:pt idx="1862">
                  <c:v>02/05/25</c:v>
                </c:pt>
                <c:pt idx="1863">
                  <c:v>02/06/25</c:v>
                </c:pt>
                <c:pt idx="1864">
                  <c:v>02/07/25</c:v>
                </c:pt>
                <c:pt idx="1865">
                  <c:v>02/08/25</c:v>
                </c:pt>
                <c:pt idx="1866">
                  <c:v>02/09/25</c:v>
                </c:pt>
                <c:pt idx="1867">
                  <c:v>02/10/25</c:v>
                </c:pt>
                <c:pt idx="1868">
                  <c:v>02/11/25</c:v>
                </c:pt>
                <c:pt idx="1869">
                  <c:v>02/12/25</c:v>
                </c:pt>
                <c:pt idx="1870">
                  <c:v>02/13/25</c:v>
                </c:pt>
                <c:pt idx="1871">
                  <c:v>02/14/25</c:v>
                </c:pt>
                <c:pt idx="1872">
                  <c:v>02/15/25</c:v>
                </c:pt>
                <c:pt idx="1873">
                  <c:v>02/16/25</c:v>
                </c:pt>
                <c:pt idx="1874">
                  <c:v>02/17/25</c:v>
                </c:pt>
                <c:pt idx="1875">
                  <c:v>02/18/25</c:v>
                </c:pt>
                <c:pt idx="1876">
                  <c:v>02/19/25</c:v>
                </c:pt>
                <c:pt idx="1877">
                  <c:v>02/20/25</c:v>
                </c:pt>
                <c:pt idx="1878">
                  <c:v>02/21/25</c:v>
                </c:pt>
                <c:pt idx="1879">
                  <c:v>02/22/25</c:v>
                </c:pt>
                <c:pt idx="1880">
                  <c:v>02/23/25</c:v>
                </c:pt>
                <c:pt idx="1881">
                  <c:v>02/24/25</c:v>
                </c:pt>
                <c:pt idx="1882">
                  <c:v>02/25/25</c:v>
                </c:pt>
                <c:pt idx="1883">
                  <c:v>02/26/25</c:v>
                </c:pt>
                <c:pt idx="1884">
                  <c:v>02/27/25</c:v>
                </c:pt>
                <c:pt idx="1885">
                  <c:v>02/28/25</c:v>
                </c:pt>
                <c:pt idx="1886">
                  <c:v>03/01/25</c:v>
                </c:pt>
                <c:pt idx="1887">
                  <c:v>03/02/25</c:v>
                </c:pt>
                <c:pt idx="1888">
                  <c:v>03/03/25</c:v>
                </c:pt>
                <c:pt idx="1889">
                  <c:v>03/04/25</c:v>
                </c:pt>
                <c:pt idx="1890">
                  <c:v>03/05/25</c:v>
                </c:pt>
                <c:pt idx="1891">
                  <c:v>03/06/25</c:v>
                </c:pt>
                <c:pt idx="1892">
                  <c:v>03/07/25</c:v>
                </c:pt>
                <c:pt idx="1893">
                  <c:v>03/08/25</c:v>
                </c:pt>
                <c:pt idx="1894">
                  <c:v>03/09/25</c:v>
                </c:pt>
                <c:pt idx="1895">
                  <c:v>03/10/25</c:v>
                </c:pt>
                <c:pt idx="1896">
                  <c:v>03/11/25</c:v>
                </c:pt>
                <c:pt idx="1897">
                  <c:v>03/12/25</c:v>
                </c:pt>
                <c:pt idx="1898">
                  <c:v>03/13/25</c:v>
                </c:pt>
                <c:pt idx="1899">
                  <c:v>03/14/25</c:v>
                </c:pt>
                <c:pt idx="1900">
                  <c:v>03/15/25</c:v>
                </c:pt>
                <c:pt idx="1901">
                  <c:v>03/16/25</c:v>
                </c:pt>
                <c:pt idx="1902">
                  <c:v>03/17/25</c:v>
                </c:pt>
                <c:pt idx="1903">
                  <c:v>03/18/25</c:v>
                </c:pt>
                <c:pt idx="1904">
                  <c:v>03/19/25</c:v>
                </c:pt>
                <c:pt idx="1905">
                  <c:v>03/20/25</c:v>
                </c:pt>
                <c:pt idx="1906">
                  <c:v>03/21/25</c:v>
                </c:pt>
                <c:pt idx="1907">
                  <c:v>03/22/25</c:v>
                </c:pt>
                <c:pt idx="1908">
                  <c:v>03/23/25</c:v>
                </c:pt>
                <c:pt idx="1909">
                  <c:v>03/24/25</c:v>
                </c:pt>
                <c:pt idx="1910">
                  <c:v>03/25/25</c:v>
                </c:pt>
                <c:pt idx="1911">
                  <c:v>03/26/25</c:v>
                </c:pt>
                <c:pt idx="1912">
                  <c:v>03/27/25</c:v>
                </c:pt>
                <c:pt idx="1913">
                  <c:v>03/28/25</c:v>
                </c:pt>
                <c:pt idx="1914">
                  <c:v>03/29/25</c:v>
                </c:pt>
                <c:pt idx="1915">
                  <c:v>03/30/25</c:v>
                </c:pt>
                <c:pt idx="1916">
                  <c:v>03/31/25</c:v>
                </c:pt>
                <c:pt idx="1917">
                  <c:v>04/01/25</c:v>
                </c:pt>
                <c:pt idx="1918">
                  <c:v>04/02/25</c:v>
                </c:pt>
                <c:pt idx="1919">
                  <c:v>04/03/25</c:v>
                </c:pt>
                <c:pt idx="1920">
                  <c:v>04/04/25</c:v>
                </c:pt>
                <c:pt idx="1921">
                  <c:v>04/05/25</c:v>
                </c:pt>
                <c:pt idx="1922">
                  <c:v>04/06/25</c:v>
                </c:pt>
                <c:pt idx="1923">
                  <c:v>04/07/25</c:v>
                </c:pt>
                <c:pt idx="1924">
                  <c:v>04/08/25</c:v>
                </c:pt>
                <c:pt idx="1925">
                  <c:v>04/09/25</c:v>
                </c:pt>
                <c:pt idx="1926">
                  <c:v>04/10/25</c:v>
                </c:pt>
                <c:pt idx="1927">
                  <c:v>04/11/25</c:v>
                </c:pt>
                <c:pt idx="1928">
                  <c:v>04/12/25</c:v>
                </c:pt>
                <c:pt idx="1929">
                  <c:v>04/13/25</c:v>
                </c:pt>
                <c:pt idx="1930">
                  <c:v>04/14/25</c:v>
                </c:pt>
                <c:pt idx="1931">
                  <c:v>04/15/25</c:v>
                </c:pt>
                <c:pt idx="1932">
                  <c:v>04/16/25</c:v>
                </c:pt>
                <c:pt idx="1933">
                  <c:v>04/17/25</c:v>
                </c:pt>
                <c:pt idx="1934">
                  <c:v>04/18/25</c:v>
                </c:pt>
                <c:pt idx="1935">
                  <c:v>04/19/25</c:v>
                </c:pt>
                <c:pt idx="1936">
                  <c:v>04/20/25</c:v>
                </c:pt>
                <c:pt idx="1937">
                  <c:v>04/21/25</c:v>
                </c:pt>
                <c:pt idx="1938">
                  <c:v>04/22/25</c:v>
                </c:pt>
                <c:pt idx="1939">
                  <c:v>04/23/25</c:v>
                </c:pt>
                <c:pt idx="1940">
                  <c:v>04/24/25</c:v>
                </c:pt>
                <c:pt idx="1941">
                  <c:v>04/25/25</c:v>
                </c:pt>
                <c:pt idx="1942">
                  <c:v>04/26/25</c:v>
                </c:pt>
                <c:pt idx="1943">
                  <c:v>04/27/25</c:v>
                </c:pt>
                <c:pt idx="1944">
                  <c:v>04/28/25</c:v>
                </c:pt>
                <c:pt idx="1945">
                  <c:v>04/29/25</c:v>
                </c:pt>
                <c:pt idx="1946">
                  <c:v>04/30/25</c:v>
                </c:pt>
                <c:pt idx="1947">
                  <c:v>05/01/25</c:v>
                </c:pt>
                <c:pt idx="1948">
                  <c:v>05/02/25</c:v>
                </c:pt>
                <c:pt idx="1949">
                  <c:v>05/03/25</c:v>
                </c:pt>
                <c:pt idx="1950">
                  <c:v>05/04/25</c:v>
                </c:pt>
                <c:pt idx="1951">
                  <c:v>05/05/25</c:v>
                </c:pt>
                <c:pt idx="1952">
                  <c:v>05/06/25</c:v>
                </c:pt>
                <c:pt idx="1953">
                  <c:v>05/07/25</c:v>
                </c:pt>
                <c:pt idx="1954">
                  <c:v>05/08/25</c:v>
                </c:pt>
                <c:pt idx="1955">
                  <c:v>05/09/25</c:v>
                </c:pt>
                <c:pt idx="1956">
                  <c:v>05/10/25</c:v>
                </c:pt>
                <c:pt idx="1957">
                  <c:v>05/11/25</c:v>
                </c:pt>
                <c:pt idx="1958">
                  <c:v>05/12/25</c:v>
                </c:pt>
                <c:pt idx="1959">
                  <c:v>05/13/25</c:v>
                </c:pt>
                <c:pt idx="1960">
                  <c:v>05/14/25</c:v>
                </c:pt>
                <c:pt idx="1961">
                  <c:v>05/15/25</c:v>
                </c:pt>
                <c:pt idx="1962">
                  <c:v>05/16/25</c:v>
                </c:pt>
                <c:pt idx="1963">
                  <c:v>05/17/25</c:v>
                </c:pt>
                <c:pt idx="1964">
                  <c:v>05/18/25</c:v>
                </c:pt>
                <c:pt idx="1965">
                  <c:v>05/19/25</c:v>
                </c:pt>
                <c:pt idx="1966">
                  <c:v>05/20/25</c:v>
                </c:pt>
                <c:pt idx="1967">
                  <c:v>05/21/25</c:v>
                </c:pt>
                <c:pt idx="1968">
                  <c:v>05/22/25</c:v>
                </c:pt>
                <c:pt idx="1969">
                  <c:v>05/23/25</c:v>
                </c:pt>
                <c:pt idx="1970">
                  <c:v>05/24/25</c:v>
                </c:pt>
                <c:pt idx="1971">
                  <c:v>05/25/25</c:v>
                </c:pt>
                <c:pt idx="1972">
                  <c:v>05/26/25</c:v>
                </c:pt>
                <c:pt idx="1973">
                  <c:v>05/27/25</c:v>
                </c:pt>
                <c:pt idx="1974">
                  <c:v>05/28/25</c:v>
                </c:pt>
                <c:pt idx="1975">
                  <c:v>05/29/25</c:v>
                </c:pt>
                <c:pt idx="1976">
                  <c:v>05/30/25</c:v>
                </c:pt>
                <c:pt idx="1977">
                  <c:v>05/31/25</c:v>
                </c:pt>
                <c:pt idx="1978">
                  <c:v>06/01/25</c:v>
                </c:pt>
                <c:pt idx="1979">
                  <c:v>06/02/25</c:v>
                </c:pt>
                <c:pt idx="1980">
                  <c:v>06/03/25</c:v>
                </c:pt>
                <c:pt idx="1981">
                  <c:v>06/04/25</c:v>
                </c:pt>
                <c:pt idx="1982">
                  <c:v>06/05/25</c:v>
                </c:pt>
                <c:pt idx="1983">
                  <c:v>06/06/25</c:v>
                </c:pt>
                <c:pt idx="1984">
                  <c:v>06/07/25</c:v>
                </c:pt>
                <c:pt idx="1985">
                  <c:v>06/08/25</c:v>
                </c:pt>
                <c:pt idx="1986">
                  <c:v>06/09/25</c:v>
                </c:pt>
                <c:pt idx="1987">
                  <c:v>06/10/25</c:v>
                </c:pt>
                <c:pt idx="1988">
                  <c:v>06/11/25</c:v>
                </c:pt>
                <c:pt idx="1989">
                  <c:v>06/12/25</c:v>
                </c:pt>
                <c:pt idx="1990">
                  <c:v>06/13/25</c:v>
                </c:pt>
                <c:pt idx="1991">
                  <c:v>06/14/25</c:v>
                </c:pt>
                <c:pt idx="1992">
                  <c:v>06/15/25</c:v>
                </c:pt>
                <c:pt idx="1993">
                  <c:v>06/16/25</c:v>
                </c:pt>
                <c:pt idx="1994">
                  <c:v>06/17/25</c:v>
                </c:pt>
                <c:pt idx="1995">
                  <c:v>06/18/25</c:v>
                </c:pt>
                <c:pt idx="1996">
                  <c:v>06/19/25</c:v>
                </c:pt>
                <c:pt idx="1997">
                  <c:v>06/20/25</c:v>
                </c:pt>
                <c:pt idx="1998">
                  <c:v>06/21/25</c:v>
                </c:pt>
                <c:pt idx="1999">
                  <c:v>06/22/25</c:v>
                </c:pt>
                <c:pt idx="2000">
                  <c:v>06/23/25</c:v>
                </c:pt>
                <c:pt idx="2001">
                  <c:v>06/24/25</c:v>
                </c:pt>
                <c:pt idx="2002">
                  <c:v>06/25/25</c:v>
                </c:pt>
                <c:pt idx="2003">
                  <c:v>06/26/25</c:v>
                </c:pt>
                <c:pt idx="2004">
                  <c:v>06/27/25</c:v>
                </c:pt>
                <c:pt idx="2005">
                  <c:v>06/28/25</c:v>
                </c:pt>
                <c:pt idx="2006">
                  <c:v>06/29/25</c:v>
                </c:pt>
                <c:pt idx="2007">
                  <c:v>06/30/25</c:v>
                </c:pt>
                <c:pt idx="2008">
                  <c:v>07/01/25</c:v>
                </c:pt>
                <c:pt idx="2009">
                  <c:v>07/02/25</c:v>
                </c:pt>
                <c:pt idx="2010">
                  <c:v>07/03/25</c:v>
                </c:pt>
                <c:pt idx="2011">
                  <c:v>07/04/25</c:v>
                </c:pt>
                <c:pt idx="2012">
                  <c:v>07/05/25</c:v>
                </c:pt>
                <c:pt idx="2013">
                  <c:v>07/06/25</c:v>
                </c:pt>
                <c:pt idx="2014">
                  <c:v>07/07/25</c:v>
                </c:pt>
                <c:pt idx="2015">
                  <c:v>07/08/25</c:v>
                </c:pt>
                <c:pt idx="2016">
                  <c:v>07/09/25</c:v>
                </c:pt>
                <c:pt idx="2017">
                  <c:v>07/10/25</c:v>
                </c:pt>
                <c:pt idx="2018">
                  <c:v>07/11/25</c:v>
                </c:pt>
                <c:pt idx="2019">
                  <c:v>07/12/25</c:v>
                </c:pt>
                <c:pt idx="2020">
                  <c:v>07/13/25</c:v>
                </c:pt>
                <c:pt idx="2021">
                  <c:v>07/14/25</c:v>
                </c:pt>
                <c:pt idx="2022">
                  <c:v>07/15/25</c:v>
                </c:pt>
                <c:pt idx="2023">
                  <c:v>07/16/25</c:v>
                </c:pt>
                <c:pt idx="2024">
                  <c:v>07/17/25</c:v>
                </c:pt>
                <c:pt idx="2025">
                  <c:v>07/18/25</c:v>
                </c:pt>
                <c:pt idx="2026">
                  <c:v>07/19/25</c:v>
                </c:pt>
                <c:pt idx="2027">
                  <c:v>07/20/25</c:v>
                </c:pt>
                <c:pt idx="2028">
                  <c:v>07/21/25</c:v>
                </c:pt>
                <c:pt idx="2029">
                  <c:v>07/22/25</c:v>
                </c:pt>
                <c:pt idx="2030">
                  <c:v>07/23/25</c:v>
                </c:pt>
                <c:pt idx="2031">
                  <c:v>07/24/25</c:v>
                </c:pt>
                <c:pt idx="2032">
                  <c:v>07/25/25</c:v>
                </c:pt>
                <c:pt idx="2033">
                  <c:v>07/26/25</c:v>
                </c:pt>
                <c:pt idx="2034">
                  <c:v>07/27/25</c:v>
                </c:pt>
                <c:pt idx="2035">
                  <c:v>07/28/25</c:v>
                </c:pt>
                <c:pt idx="2036">
                  <c:v>07/29/25</c:v>
                </c:pt>
                <c:pt idx="2037">
                  <c:v>07/30/25</c:v>
                </c:pt>
                <c:pt idx="2038">
                  <c:v>07/31/25</c:v>
                </c:pt>
                <c:pt idx="2039">
                  <c:v>08/01/25</c:v>
                </c:pt>
                <c:pt idx="2040">
                  <c:v>08/02/25</c:v>
                </c:pt>
                <c:pt idx="2041">
                  <c:v>08/03/25</c:v>
                </c:pt>
                <c:pt idx="2042">
                  <c:v>08/04/25</c:v>
                </c:pt>
                <c:pt idx="2043">
                  <c:v>08/05/25</c:v>
                </c:pt>
                <c:pt idx="2044">
                  <c:v>08/06/25</c:v>
                </c:pt>
                <c:pt idx="2045">
                  <c:v>08/07/25</c:v>
                </c:pt>
                <c:pt idx="2046">
                  <c:v>08/08/25</c:v>
                </c:pt>
                <c:pt idx="2047">
                  <c:v>08/09/25</c:v>
                </c:pt>
                <c:pt idx="2048">
                  <c:v>08/10/25</c:v>
                </c:pt>
                <c:pt idx="2049">
                  <c:v>08/11/25</c:v>
                </c:pt>
                <c:pt idx="2050">
                  <c:v>08/12/25</c:v>
                </c:pt>
                <c:pt idx="2051">
                  <c:v>08/13/25</c:v>
                </c:pt>
                <c:pt idx="2052">
                  <c:v>08/14/25</c:v>
                </c:pt>
                <c:pt idx="2053">
                  <c:v>08/15/25</c:v>
                </c:pt>
                <c:pt idx="2054">
                  <c:v>08/16/25</c:v>
                </c:pt>
                <c:pt idx="2055">
                  <c:v>08/17/25</c:v>
                </c:pt>
                <c:pt idx="2056">
                  <c:v>08/18/25</c:v>
                </c:pt>
                <c:pt idx="2057">
                  <c:v>08/19/25</c:v>
                </c:pt>
                <c:pt idx="2058">
                  <c:v>08/20/25</c:v>
                </c:pt>
                <c:pt idx="2059">
                  <c:v>08/21/25</c:v>
                </c:pt>
                <c:pt idx="2060">
                  <c:v>08/22/25</c:v>
                </c:pt>
                <c:pt idx="2061">
                  <c:v>08/23/25</c:v>
                </c:pt>
                <c:pt idx="2062">
                  <c:v>08/24/25</c:v>
                </c:pt>
                <c:pt idx="2063">
                  <c:v>08/25/25</c:v>
                </c:pt>
                <c:pt idx="2064">
                  <c:v>08/26/25</c:v>
                </c:pt>
                <c:pt idx="2065">
                  <c:v>08/27/25</c:v>
                </c:pt>
                <c:pt idx="2066">
                  <c:v>08/28/25</c:v>
                </c:pt>
                <c:pt idx="2067">
                  <c:v>08/29/25</c:v>
                </c:pt>
                <c:pt idx="2068">
                  <c:v>08/30/25</c:v>
                </c:pt>
                <c:pt idx="2069">
                  <c:v>08/31/25</c:v>
                </c:pt>
                <c:pt idx="2070">
                  <c:v>09/01/25</c:v>
                </c:pt>
                <c:pt idx="2071">
                  <c:v>09/02/25</c:v>
                </c:pt>
                <c:pt idx="2072">
                  <c:v>09/03/25</c:v>
                </c:pt>
                <c:pt idx="2073">
                  <c:v>09/04/25</c:v>
                </c:pt>
                <c:pt idx="2074">
                  <c:v>09/05/25</c:v>
                </c:pt>
                <c:pt idx="2075">
                  <c:v>09/06/25</c:v>
                </c:pt>
                <c:pt idx="2076">
                  <c:v>09/07/25</c:v>
                </c:pt>
                <c:pt idx="2077">
                  <c:v>09/08/25</c:v>
                </c:pt>
                <c:pt idx="2078">
                  <c:v>09/09/25</c:v>
                </c:pt>
                <c:pt idx="2079">
                  <c:v>09/10/25</c:v>
                </c:pt>
                <c:pt idx="2080">
                  <c:v>09/11/25</c:v>
                </c:pt>
                <c:pt idx="2081">
                  <c:v>09/12/25</c:v>
                </c:pt>
                <c:pt idx="2082">
                  <c:v>09/13/25</c:v>
                </c:pt>
                <c:pt idx="2083">
                  <c:v>09/14/25</c:v>
                </c:pt>
                <c:pt idx="2084">
                  <c:v>09/15/25</c:v>
                </c:pt>
                <c:pt idx="2085">
                  <c:v>09/16/25</c:v>
                </c:pt>
                <c:pt idx="2086">
                  <c:v>09/17/25</c:v>
                </c:pt>
                <c:pt idx="2087">
                  <c:v>09/18/25</c:v>
                </c:pt>
                <c:pt idx="2088">
                  <c:v>09/19/25</c:v>
                </c:pt>
                <c:pt idx="2089">
                  <c:v>09/20/25</c:v>
                </c:pt>
                <c:pt idx="2090">
                  <c:v>09/21/25</c:v>
                </c:pt>
                <c:pt idx="2091">
                  <c:v>09/22/25</c:v>
                </c:pt>
                <c:pt idx="2092">
                  <c:v>09/23/25</c:v>
                </c:pt>
                <c:pt idx="2093">
                  <c:v>09/24/25</c:v>
                </c:pt>
                <c:pt idx="2094">
                  <c:v>09/25/25</c:v>
                </c:pt>
                <c:pt idx="2095">
                  <c:v>09/26/25</c:v>
                </c:pt>
                <c:pt idx="2096">
                  <c:v>09/27/25</c:v>
                </c:pt>
                <c:pt idx="2097">
                  <c:v>09/28/25</c:v>
                </c:pt>
                <c:pt idx="2098">
                  <c:v>09/29/25</c:v>
                </c:pt>
                <c:pt idx="2099">
                  <c:v>09/30/25</c:v>
                </c:pt>
                <c:pt idx="2100">
                  <c:v>10/01/25</c:v>
                </c:pt>
                <c:pt idx="2101">
                  <c:v>10/02/25</c:v>
                </c:pt>
                <c:pt idx="2102">
                  <c:v>10/03/25</c:v>
                </c:pt>
                <c:pt idx="2103">
                  <c:v>10/04/25</c:v>
                </c:pt>
                <c:pt idx="2104">
                  <c:v>10/05/25</c:v>
                </c:pt>
                <c:pt idx="2105">
                  <c:v>10/06/25</c:v>
                </c:pt>
                <c:pt idx="2106">
                  <c:v>10/07/25</c:v>
                </c:pt>
                <c:pt idx="2107">
                  <c:v>10/08/25</c:v>
                </c:pt>
                <c:pt idx="2108">
                  <c:v>10/09/25</c:v>
                </c:pt>
                <c:pt idx="2109">
                  <c:v>10/10/25</c:v>
                </c:pt>
                <c:pt idx="2110">
                  <c:v>10/11/25</c:v>
                </c:pt>
                <c:pt idx="2111">
                  <c:v>10/12/25</c:v>
                </c:pt>
                <c:pt idx="2112">
                  <c:v>10/13/25</c:v>
                </c:pt>
                <c:pt idx="2113">
                  <c:v>10/14/25</c:v>
                </c:pt>
                <c:pt idx="2114">
                  <c:v>10/15/25</c:v>
                </c:pt>
                <c:pt idx="2115">
                  <c:v>10/16/25</c:v>
                </c:pt>
                <c:pt idx="2116">
                  <c:v>10/17/25</c:v>
                </c:pt>
                <c:pt idx="2117">
                  <c:v>10/18/25</c:v>
                </c:pt>
                <c:pt idx="2118">
                  <c:v>10/19/25</c:v>
                </c:pt>
                <c:pt idx="2119">
                  <c:v>10/20/25</c:v>
                </c:pt>
                <c:pt idx="2120">
                  <c:v>10/21/25</c:v>
                </c:pt>
                <c:pt idx="2121">
                  <c:v>10/22/25</c:v>
                </c:pt>
                <c:pt idx="2122">
                  <c:v>10/23/25</c:v>
                </c:pt>
                <c:pt idx="2123">
                  <c:v>10/24/25</c:v>
                </c:pt>
                <c:pt idx="2124">
                  <c:v>10/25/25</c:v>
                </c:pt>
                <c:pt idx="2125">
                  <c:v>10/26/25</c:v>
                </c:pt>
                <c:pt idx="2126">
                  <c:v>10/27/25</c:v>
                </c:pt>
                <c:pt idx="2127">
                  <c:v>10/28/25</c:v>
                </c:pt>
                <c:pt idx="2128">
                  <c:v>10/29/25</c:v>
                </c:pt>
                <c:pt idx="2129">
                  <c:v>10/30/25</c:v>
                </c:pt>
                <c:pt idx="2130">
                  <c:v>10/31/25</c:v>
                </c:pt>
                <c:pt idx="2131">
                  <c:v>11/01/25</c:v>
                </c:pt>
                <c:pt idx="2132">
                  <c:v>11/02/25</c:v>
                </c:pt>
                <c:pt idx="2133">
                  <c:v>11/03/25</c:v>
                </c:pt>
                <c:pt idx="2134">
                  <c:v>11/04/25</c:v>
                </c:pt>
                <c:pt idx="2135">
                  <c:v>11/05/25</c:v>
                </c:pt>
                <c:pt idx="2136">
                  <c:v>11/06/25</c:v>
                </c:pt>
                <c:pt idx="2137">
                  <c:v>11/07/25</c:v>
                </c:pt>
                <c:pt idx="2138">
                  <c:v>11/08/25</c:v>
                </c:pt>
                <c:pt idx="2139">
                  <c:v>11/09/25</c:v>
                </c:pt>
                <c:pt idx="2140">
                  <c:v>11/10/25</c:v>
                </c:pt>
                <c:pt idx="2141">
                  <c:v>11/11/25</c:v>
                </c:pt>
                <c:pt idx="2142">
                  <c:v>11/12/25</c:v>
                </c:pt>
                <c:pt idx="2143">
                  <c:v>11/13/25</c:v>
                </c:pt>
                <c:pt idx="2144">
                  <c:v>11/14/25</c:v>
                </c:pt>
                <c:pt idx="2145">
                  <c:v>11/15/25</c:v>
                </c:pt>
                <c:pt idx="2146">
                  <c:v>11/16/25</c:v>
                </c:pt>
                <c:pt idx="2147">
                  <c:v>11/17/25</c:v>
                </c:pt>
                <c:pt idx="2148">
                  <c:v>11/18/25</c:v>
                </c:pt>
                <c:pt idx="2149">
                  <c:v>11/19/25</c:v>
                </c:pt>
                <c:pt idx="2150">
                  <c:v>11/20/25</c:v>
                </c:pt>
                <c:pt idx="2151">
                  <c:v>11/21/25</c:v>
                </c:pt>
                <c:pt idx="2152">
                  <c:v>11/22/25</c:v>
                </c:pt>
                <c:pt idx="2153">
                  <c:v>11/23/25</c:v>
                </c:pt>
                <c:pt idx="2154">
                  <c:v>11/24/25</c:v>
                </c:pt>
                <c:pt idx="2155">
                  <c:v>11/25/25</c:v>
                </c:pt>
                <c:pt idx="2156">
                  <c:v>11/26/25</c:v>
                </c:pt>
                <c:pt idx="2157">
                  <c:v>11/27/25</c:v>
                </c:pt>
                <c:pt idx="2158">
                  <c:v>11/28/25</c:v>
                </c:pt>
                <c:pt idx="2159">
                  <c:v>11/29/25</c:v>
                </c:pt>
                <c:pt idx="2160">
                  <c:v>11/30/25</c:v>
                </c:pt>
                <c:pt idx="2161">
                  <c:v>12/01/25</c:v>
                </c:pt>
                <c:pt idx="2162">
                  <c:v>12/02/25</c:v>
                </c:pt>
                <c:pt idx="2163">
                  <c:v>12/03/25</c:v>
                </c:pt>
                <c:pt idx="2164">
                  <c:v>12/04/25</c:v>
                </c:pt>
                <c:pt idx="2165">
                  <c:v>12/05/25</c:v>
                </c:pt>
                <c:pt idx="2166">
                  <c:v>12/06/25</c:v>
                </c:pt>
                <c:pt idx="2167">
                  <c:v>12/07/25</c:v>
                </c:pt>
                <c:pt idx="2168">
                  <c:v>12/08/25</c:v>
                </c:pt>
                <c:pt idx="2169">
                  <c:v>12/09/25</c:v>
                </c:pt>
                <c:pt idx="2170">
                  <c:v>12/10/25</c:v>
                </c:pt>
                <c:pt idx="2171">
                  <c:v>12/11/25</c:v>
                </c:pt>
                <c:pt idx="2172">
                  <c:v>12/12/25</c:v>
                </c:pt>
                <c:pt idx="2173">
                  <c:v>12/13/25</c:v>
                </c:pt>
                <c:pt idx="2174">
                  <c:v>12/14/25</c:v>
                </c:pt>
                <c:pt idx="2175">
                  <c:v/>
                </c:pt>
              </c:strCache>
            </c:strRef>
          </c:cat>
          <c:val>
            <c:numRef>
              <c:f>INDEX_BTCUSD_1D!$I$2:$I$5825</c:f>
              <c:numCache>
                <c:formatCode>General</c:formatCode>
                <c:ptCount val="2176"/>
                <c:pt idx="0">
                  <c:v>7175.6525</c:v>
                </c:pt>
                <c:pt idx="1">
                  <c:v>6945.695</c:v>
                </c:pt>
                <c:pt idx="2">
                  <c:v>7335.29</c:v>
                </c:pt>
                <c:pt idx="3">
                  <c:v>7349.0325</c:v>
                </c:pt>
                <c:pt idx="4">
                  <c:v>7352.6925</c:v>
                </c:pt>
                <c:pt idx="5">
                  <c:v>7761.8475</c:v>
                </c:pt>
                <c:pt idx="6">
                  <c:v>8159.0075</c:v>
                </c:pt>
                <c:pt idx="7">
                  <c:v>8043.8175</c:v>
                </c:pt>
                <c:pt idx="8">
                  <c:v>7814.6425</c:v>
                </c:pt>
                <c:pt idx="9">
                  <c:v>8195.22</c:v>
                </c:pt>
                <c:pt idx="10">
                  <c:v>8021.475</c:v>
                </c:pt>
                <c:pt idx="11">
                  <c:v>8178.0025</c:v>
                </c:pt>
                <c:pt idx="12">
                  <c:v>8105.8775</c:v>
                </c:pt>
                <c:pt idx="13">
                  <c:v>8817.81</c:v>
                </c:pt>
                <c:pt idx="14">
                  <c:v>8810.445</c:v>
                </c:pt>
                <c:pt idx="15">
                  <c:v>8714.43</c:v>
                </c:pt>
                <c:pt idx="16">
                  <c:v>8898.5</c:v>
                </c:pt>
                <c:pt idx="17">
                  <c:v>8908.3325</c:v>
                </c:pt>
                <c:pt idx="18">
                  <c:v>8700.1475</c:v>
                </c:pt>
                <c:pt idx="19">
                  <c:v>8627.775</c:v>
                </c:pt>
                <c:pt idx="20">
                  <c:v>8719.995</c:v>
                </c:pt>
                <c:pt idx="21">
                  <c:v>8659.8475</c:v>
                </c:pt>
                <c:pt idx="22">
                  <c:v>8386.2825</c:v>
                </c:pt>
                <c:pt idx="23">
                  <c:v>8425.3425</c:v>
                </c:pt>
                <c:pt idx="24">
                  <c:v>8327.83</c:v>
                </c:pt>
                <c:pt idx="25">
                  <c:v>8590.48</c:v>
                </c:pt>
                <c:pt idx="26">
                  <c:v>8896.025</c:v>
                </c:pt>
                <c:pt idx="27">
                  <c:v>9398.35</c:v>
                </c:pt>
                <c:pt idx="28">
                  <c:v>9284.64</c:v>
                </c:pt>
                <c:pt idx="29">
                  <c:v>9500.19</c:v>
                </c:pt>
                <c:pt idx="30">
                  <c:v>9333.17</c:v>
                </c:pt>
                <c:pt idx="31">
                  <c:v>9378.7625</c:v>
                </c:pt>
                <c:pt idx="32">
                  <c:v>9324.0225</c:v>
                </c:pt>
                <c:pt idx="33">
                  <c:v>9282.0225</c:v>
                </c:pt>
                <c:pt idx="34">
                  <c:v>9162.5025</c:v>
                </c:pt>
                <c:pt idx="35">
                  <c:v>9615.87</c:v>
                </c:pt>
                <c:pt idx="36">
                  <c:v>9758.425</c:v>
                </c:pt>
                <c:pt idx="37">
                  <c:v>9807.01</c:v>
                </c:pt>
                <c:pt idx="38">
                  <c:v>9906.1175</c:v>
                </c:pt>
                <c:pt idx="39">
                  <c:v>10167.7075</c:v>
                </c:pt>
                <c:pt idx="40">
                  <c:v>9852.9925</c:v>
                </c:pt>
                <c:pt idx="41">
                  <c:v>10270.4125</c:v>
                </c:pt>
                <c:pt idx="42">
                  <c:v>10351.8125</c:v>
                </c:pt>
                <c:pt idx="43">
                  <c:v>10238.0375</c:v>
                </c:pt>
                <c:pt idx="44">
                  <c:v>10369.7275</c:v>
                </c:pt>
                <c:pt idx="45">
                  <c:v>9904.735</c:v>
                </c:pt>
                <c:pt idx="46">
                  <c:v>9922.8975</c:v>
                </c:pt>
                <c:pt idx="47">
                  <c:v>9701.0875</c:v>
                </c:pt>
                <c:pt idx="48">
                  <c:v>10185.295</c:v>
                </c:pt>
                <c:pt idx="49">
                  <c:v>9598.8125</c:v>
                </c:pt>
                <c:pt idx="50">
                  <c:v>9610.905</c:v>
                </c:pt>
                <c:pt idx="51">
                  <c:v>9698.3575</c:v>
                </c:pt>
                <c:pt idx="52">
                  <c:v>9670.8825</c:v>
                </c:pt>
                <c:pt idx="53">
                  <c:v>9968.39</c:v>
                </c:pt>
                <c:pt idx="54">
                  <c:v>9660.7575</c:v>
                </c:pt>
                <c:pt idx="55">
                  <c:v>9307.825</c:v>
                </c:pt>
                <c:pt idx="56">
                  <c:v>8780.31</c:v>
                </c:pt>
                <c:pt idx="57">
                  <c:v>8812.2875</c:v>
                </c:pt>
                <c:pt idx="58">
                  <c:v>8708.2775</c:v>
                </c:pt>
                <c:pt idx="59">
                  <c:v>8526.76</c:v>
                </c:pt>
                <c:pt idx="60">
                  <c:v>8527.415</c:v>
                </c:pt>
                <c:pt idx="61">
                  <c:v>8917.49</c:v>
                </c:pt>
                <c:pt idx="62">
                  <c:v>8754.4925</c:v>
                </c:pt>
                <c:pt idx="63">
                  <c:v>8757.4225</c:v>
                </c:pt>
                <c:pt idx="64">
                  <c:v>9067.5425</c:v>
                </c:pt>
                <c:pt idx="65">
                  <c:v>9156.305</c:v>
                </c:pt>
                <c:pt idx="66">
                  <c:v>8899.3625</c:v>
                </c:pt>
                <c:pt idx="67">
                  <c:v>8036.475</c:v>
                </c:pt>
                <c:pt idx="68">
                  <c:v>7932.88</c:v>
                </c:pt>
                <c:pt idx="69">
                  <c:v>7887.13</c:v>
                </c:pt>
                <c:pt idx="70">
                  <c:v>7937.8525</c:v>
                </c:pt>
                <c:pt idx="71">
                  <c:v>4844.805</c:v>
                </c:pt>
                <c:pt idx="72">
                  <c:v>5635.8925</c:v>
                </c:pt>
                <c:pt idx="73">
                  <c:v>5166.4675</c:v>
                </c:pt>
                <c:pt idx="74">
                  <c:v>5343.135</c:v>
                </c:pt>
                <c:pt idx="75">
                  <c:v>5037.2225</c:v>
                </c:pt>
                <c:pt idx="76">
                  <c:v>5332.8675</c:v>
                </c:pt>
                <c:pt idx="77">
                  <c:v>5414.0525</c:v>
                </c:pt>
                <c:pt idx="78">
                  <c:v>6185.74</c:v>
                </c:pt>
                <c:pt idx="79">
                  <c:v>6207.055</c:v>
                </c:pt>
                <c:pt idx="80">
                  <c:v>6197.8275</c:v>
                </c:pt>
                <c:pt idx="81">
                  <c:v>5824.085</c:v>
                </c:pt>
                <c:pt idx="82">
                  <c:v>6497.31</c:v>
                </c:pt>
                <c:pt idx="83">
                  <c:v>6769.9625</c:v>
                </c:pt>
                <c:pt idx="84">
                  <c:v>6691.9525</c:v>
                </c:pt>
                <c:pt idx="85">
                  <c:v>6753.585</c:v>
                </c:pt>
                <c:pt idx="86">
                  <c:v>6375.7975</c:v>
                </c:pt>
                <c:pt idx="87">
                  <c:v>6253.6775</c:v>
                </c:pt>
                <c:pt idx="88">
                  <c:v>5876.4525</c:v>
                </c:pt>
                <c:pt idx="89">
                  <c:v>6406.07</c:v>
                </c:pt>
                <c:pt idx="90">
                  <c:v>6424.0325</c:v>
                </c:pt>
                <c:pt idx="91">
                  <c:v>6661.81</c:v>
                </c:pt>
                <c:pt idx="92">
                  <c:v>6802.8275</c:v>
                </c:pt>
                <c:pt idx="93">
                  <c:v>6741.01</c:v>
                </c:pt>
                <c:pt idx="94">
                  <c:v>6874.445</c:v>
                </c:pt>
                <c:pt idx="95">
                  <c:v>6777.015</c:v>
                </c:pt>
                <c:pt idx="96">
                  <c:v>7343.6125</c:v>
                </c:pt>
                <c:pt idx="97">
                  <c:v>7202.6875</c:v>
                </c:pt>
                <c:pt idx="98">
                  <c:v>7368.7675</c:v>
                </c:pt>
                <c:pt idx="99">
                  <c:v>7299.13</c:v>
                </c:pt>
                <c:pt idx="100">
                  <c:v>6873.5425</c:v>
                </c:pt>
                <c:pt idx="101">
                  <c:v>6888.695</c:v>
                </c:pt>
                <c:pt idx="102">
                  <c:v>6906.54</c:v>
                </c:pt>
                <c:pt idx="103">
                  <c:v>6862.78</c:v>
                </c:pt>
                <c:pt idx="104">
                  <c:v>6876.885</c:v>
                </c:pt>
                <c:pt idx="105">
                  <c:v>6622.355</c:v>
                </c:pt>
                <c:pt idx="106">
                  <c:v>7114.9175</c:v>
                </c:pt>
                <c:pt idx="107">
                  <c:v>7033.0025</c:v>
                </c:pt>
                <c:pt idx="108">
                  <c:v>7262.19</c:v>
                </c:pt>
                <c:pt idx="109">
                  <c:v>7130.2775</c:v>
                </c:pt>
                <c:pt idx="110">
                  <c:v>6840.2975</c:v>
                </c:pt>
                <c:pt idx="111">
                  <c:v>6854.9675</c:v>
                </c:pt>
                <c:pt idx="112">
                  <c:v>7137.135</c:v>
                </c:pt>
                <c:pt idx="113">
                  <c:v>7507.5425</c:v>
                </c:pt>
                <c:pt idx="114">
                  <c:v>7510.8825</c:v>
                </c:pt>
                <c:pt idx="115">
                  <c:v>7548.32</c:v>
                </c:pt>
                <c:pt idx="116">
                  <c:v>7703.1325</c:v>
                </c:pt>
                <c:pt idx="117">
                  <c:v>7790.8125</c:v>
                </c:pt>
                <c:pt idx="118">
                  <c:v>7761.97</c:v>
                </c:pt>
                <c:pt idx="119">
                  <c:v>8788.7275</c:v>
                </c:pt>
                <c:pt idx="120">
                  <c:v>8627.93</c:v>
                </c:pt>
                <c:pt idx="121">
                  <c:v>8827.04</c:v>
                </c:pt>
                <c:pt idx="122">
                  <c:v>8982.3675</c:v>
                </c:pt>
                <c:pt idx="123">
                  <c:v>8908.385</c:v>
                </c:pt>
                <c:pt idx="124">
                  <c:v>8884.475</c:v>
                </c:pt>
                <c:pt idx="125">
                  <c:v>9028.66</c:v>
                </c:pt>
                <c:pt idx="126">
                  <c:v>9157.695</c:v>
                </c:pt>
                <c:pt idx="127">
                  <c:v>10002.4525</c:v>
                </c:pt>
                <c:pt idx="128">
                  <c:v>9806.6125</c:v>
                </c:pt>
                <c:pt idx="129">
                  <c:v>9541.09</c:v>
                </c:pt>
                <c:pt idx="130">
                  <c:v>8726.06</c:v>
                </c:pt>
                <c:pt idx="131">
                  <c:v>8571.67</c:v>
                </c:pt>
                <c:pt idx="132">
                  <c:v>8823.31</c:v>
                </c:pt>
                <c:pt idx="133">
                  <c:v>9316.36</c:v>
                </c:pt>
                <c:pt idx="134">
                  <c:v>9790.2375</c:v>
                </c:pt>
                <c:pt idx="135">
                  <c:v>9311.1425</c:v>
                </c:pt>
                <c:pt idx="136">
                  <c:v>9387.115</c:v>
                </c:pt>
                <c:pt idx="137">
                  <c:v>9670.7075</c:v>
                </c:pt>
                <c:pt idx="138">
                  <c:v>9726.3225</c:v>
                </c:pt>
                <c:pt idx="139">
                  <c:v>9782.035</c:v>
                </c:pt>
                <c:pt idx="140">
                  <c:v>9512.655</c:v>
                </c:pt>
                <c:pt idx="141">
                  <c:v>9059.705</c:v>
                </c:pt>
                <c:pt idx="142">
                  <c:v>9168.7</c:v>
                </c:pt>
                <c:pt idx="143">
                  <c:v>9179.705</c:v>
                </c:pt>
                <c:pt idx="144">
                  <c:v>8716.09</c:v>
                </c:pt>
                <c:pt idx="145">
                  <c:v>8898.915</c:v>
                </c:pt>
                <c:pt idx="146">
                  <c:v>8842.3325</c:v>
                </c:pt>
                <c:pt idx="147">
                  <c:v>9210.6075</c:v>
                </c:pt>
                <c:pt idx="148">
                  <c:v>9556.0825</c:v>
                </c:pt>
                <c:pt idx="149">
                  <c:v>9424.535</c:v>
                </c:pt>
                <c:pt idx="150">
                  <c:v>9701.15</c:v>
                </c:pt>
                <c:pt idx="151">
                  <c:v>9448.95</c:v>
                </c:pt>
                <c:pt idx="152">
                  <c:v>10206.925</c:v>
                </c:pt>
                <c:pt idx="153">
                  <c:v>9523.3525</c:v>
                </c:pt>
                <c:pt idx="154">
                  <c:v>9666.645</c:v>
                </c:pt>
                <c:pt idx="155">
                  <c:v>9791.94</c:v>
                </c:pt>
                <c:pt idx="156">
                  <c:v>9618.695</c:v>
                </c:pt>
                <c:pt idx="157">
                  <c:v>9671.7825</c:v>
                </c:pt>
                <c:pt idx="158">
                  <c:v>9752.5925</c:v>
                </c:pt>
                <c:pt idx="159">
                  <c:v>9782.51</c:v>
                </c:pt>
                <c:pt idx="160">
                  <c:v>9780.1875</c:v>
                </c:pt>
                <c:pt idx="161">
                  <c:v>9893.4425</c:v>
                </c:pt>
                <c:pt idx="162">
                  <c:v>9266.2725</c:v>
                </c:pt>
                <c:pt idx="163">
                  <c:v>9464.24</c:v>
                </c:pt>
                <c:pt idx="164">
                  <c:v>9474.3475</c:v>
                </c:pt>
                <c:pt idx="165">
                  <c:v>9329.6975</c:v>
                </c:pt>
                <c:pt idx="166">
                  <c:v>9430.55</c:v>
                </c:pt>
                <c:pt idx="167">
                  <c:v>9527.8625</c:v>
                </c:pt>
                <c:pt idx="168">
                  <c:v>9456.335</c:v>
                </c:pt>
                <c:pt idx="169">
                  <c:v>9376.185</c:v>
                </c:pt>
                <c:pt idx="170">
                  <c:v>9301.5275</c:v>
                </c:pt>
                <c:pt idx="171">
                  <c:v>9357.655</c:v>
                </c:pt>
                <c:pt idx="172">
                  <c:v>9285.9675</c:v>
                </c:pt>
                <c:pt idx="173">
                  <c:v>9688.89</c:v>
                </c:pt>
                <c:pt idx="174">
                  <c:v>9622.5125</c:v>
                </c:pt>
                <c:pt idx="175">
                  <c:v>9287.6075</c:v>
                </c:pt>
                <c:pt idx="176">
                  <c:v>9238.85</c:v>
                </c:pt>
                <c:pt idx="177">
                  <c:v>9154.7425</c:v>
                </c:pt>
                <c:pt idx="178">
                  <c:v>9004.28</c:v>
                </c:pt>
                <c:pt idx="179">
                  <c:v>9116.235</c:v>
                </c:pt>
                <c:pt idx="180">
                  <c:v>9186.5725</c:v>
                </c:pt>
                <c:pt idx="181">
                  <c:v>9134.015</c:v>
                </c:pt>
                <c:pt idx="182">
                  <c:v>9236.385</c:v>
                </c:pt>
                <c:pt idx="183">
                  <c:v>9093.3025</c:v>
                </c:pt>
                <c:pt idx="184">
                  <c:v>9064.355</c:v>
                </c:pt>
                <c:pt idx="185">
                  <c:v>9140.565</c:v>
                </c:pt>
                <c:pt idx="186">
                  <c:v>9078.89</c:v>
                </c:pt>
                <c:pt idx="187">
                  <c:v>9347.485</c:v>
                </c:pt>
                <c:pt idx="188">
                  <c:v>9256.945</c:v>
                </c:pt>
                <c:pt idx="189">
                  <c:v>9439.2625</c:v>
                </c:pt>
                <c:pt idx="190">
                  <c:v>9237.495</c:v>
                </c:pt>
                <c:pt idx="191">
                  <c:v>9288.2275</c:v>
                </c:pt>
                <c:pt idx="192">
                  <c:v>9237.305</c:v>
                </c:pt>
                <c:pt idx="193">
                  <c:v>9302.385</c:v>
                </c:pt>
                <c:pt idx="194">
                  <c:v>9236.425</c:v>
                </c:pt>
                <c:pt idx="195">
                  <c:v>9254.7525</c:v>
                </c:pt>
                <c:pt idx="196">
                  <c:v>9192.06</c:v>
                </c:pt>
                <c:pt idx="197">
                  <c:v>9131.8425</c:v>
                </c:pt>
                <c:pt idx="198">
                  <c:v>9154.5775</c:v>
                </c:pt>
                <c:pt idx="199">
                  <c:v>9176.77</c:v>
                </c:pt>
                <c:pt idx="200">
                  <c:v>9213.99</c:v>
                </c:pt>
                <c:pt idx="201">
                  <c:v>9163.4975</c:v>
                </c:pt>
                <c:pt idx="202">
                  <c:v>9393.93</c:v>
                </c:pt>
                <c:pt idx="203">
                  <c:v>9536.005</c:v>
                </c:pt>
                <c:pt idx="204">
                  <c:v>9615.2925</c:v>
                </c:pt>
                <c:pt idx="205">
                  <c:v>9551.6625</c:v>
                </c:pt>
                <c:pt idx="206">
                  <c:v>9712.85</c:v>
                </c:pt>
                <c:pt idx="207">
                  <c:v>9942.845</c:v>
                </c:pt>
                <c:pt idx="208">
                  <c:v>11046.5075</c:v>
                </c:pt>
                <c:pt idx="209">
                  <c:v>10936.3525</c:v>
                </c:pt>
                <c:pt idx="210">
                  <c:v>11111.095</c:v>
                </c:pt>
                <c:pt idx="211">
                  <c:v>11128.7175</c:v>
                </c:pt>
                <c:pt idx="212">
                  <c:v>11354.0825</c:v>
                </c:pt>
                <c:pt idx="213">
                  <c:v>11812.8525</c:v>
                </c:pt>
                <c:pt idx="214">
                  <c:v>11066.14</c:v>
                </c:pt>
                <c:pt idx="215">
                  <c:v>11236.735</c:v>
                </c:pt>
                <c:pt idx="216">
                  <c:v>11196.035</c:v>
                </c:pt>
                <c:pt idx="217">
                  <c:v>11755.6625</c:v>
                </c:pt>
                <c:pt idx="218">
                  <c:v>11773.815</c:v>
                </c:pt>
                <c:pt idx="219">
                  <c:v>11606.64</c:v>
                </c:pt>
                <c:pt idx="220">
                  <c:v>11775.3475</c:v>
                </c:pt>
                <c:pt idx="221">
                  <c:v>11687.8175</c:v>
                </c:pt>
                <c:pt idx="222">
                  <c:v>11900.03</c:v>
                </c:pt>
                <c:pt idx="223">
                  <c:v>11390.4325</c:v>
                </c:pt>
                <c:pt idx="224">
                  <c:v>11570.8525</c:v>
                </c:pt>
                <c:pt idx="225">
                  <c:v>11795.9525</c:v>
                </c:pt>
                <c:pt idx="226">
                  <c:v>11777.6425</c:v>
                </c:pt>
                <c:pt idx="227">
                  <c:v>11859.085</c:v>
                </c:pt>
                <c:pt idx="228">
                  <c:v>11918.0375</c:v>
                </c:pt>
                <c:pt idx="229">
                  <c:v>12305.01</c:v>
                </c:pt>
                <c:pt idx="230">
                  <c:v>11956.1375</c:v>
                </c:pt>
                <c:pt idx="231">
                  <c:v>11759.73</c:v>
                </c:pt>
                <c:pt idx="232">
                  <c:v>11857.665</c:v>
                </c:pt>
                <c:pt idx="233">
                  <c:v>11529.71</c:v>
                </c:pt>
                <c:pt idx="234">
                  <c:v>11673.4475</c:v>
                </c:pt>
                <c:pt idx="235">
                  <c:v>11650.9875</c:v>
                </c:pt>
                <c:pt idx="236">
                  <c:v>11760.61</c:v>
                </c:pt>
                <c:pt idx="237">
                  <c:v>11327.7775</c:v>
                </c:pt>
                <c:pt idx="238">
                  <c:v>11470.0925</c:v>
                </c:pt>
                <c:pt idx="239">
                  <c:v>11320.96</c:v>
                </c:pt>
                <c:pt idx="240">
                  <c:v>11538.1775</c:v>
                </c:pt>
                <c:pt idx="241">
                  <c:v>11476.0725</c:v>
                </c:pt>
                <c:pt idx="242">
                  <c:v>11713.08</c:v>
                </c:pt>
                <c:pt idx="243">
                  <c:v>11657.2675</c:v>
                </c:pt>
                <c:pt idx="244">
                  <c:v>11925.9375</c:v>
                </c:pt>
                <c:pt idx="245">
                  <c:v>11397.7725</c:v>
                </c:pt>
                <c:pt idx="246">
                  <c:v>10171.66</c:v>
                </c:pt>
                <c:pt idx="247">
                  <c:v>10470.58</c:v>
                </c:pt>
                <c:pt idx="248">
                  <c:v>10166.6325</c:v>
                </c:pt>
                <c:pt idx="249">
                  <c:v>10258.09</c:v>
                </c:pt>
                <c:pt idx="250">
                  <c:v>10378.3725</c:v>
                </c:pt>
                <c:pt idx="251">
                  <c:v>10126.5975</c:v>
                </c:pt>
                <c:pt idx="252">
                  <c:v>10230.265</c:v>
                </c:pt>
                <c:pt idx="253">
                  <c:v>10346.9775</c:v>
                </c:pt>
                <c:pt idx="254">
                  <c:v>10397.115</c:v>
                </c:pt>
                <c:pt idx="255">
                  <c:v>10446.5425</c:v>
                </c:pt>
                <c:pt idx="256">
                  <c:v>10335.125</c:v>
                </c:pt>
                <c:pt idx="257">
                  <c:v>10678.515</c:v>
                </c:pt>
                <c:pt idx="258">
                  <c:v>10785.185</c:v>
                </c:pt>
                <c:pt idx="259">
                  <c:v>10955.3775</c:v>
                </c:pt>
                <c:pt idx="260">
                  <c:v>10944.9075</c:v>
                </c:pt>
                <c:pt idx="261">
                  <c:v>10935.2675</c:v>
                </c:pt>
                <c:pt idx="262">
                  <c:v>11081.2575</c:v>
                </c:pt>
                <c:pt idx="263">
                  <c:v>10921.11</c:v>
                </c:pt>
                <c:pt idx="264">
                  <c:v>10415.95</c:v>
                </c:pt>
                <c:pt idx="265">
                  <c:v>10535.13</c:v>
                </c:pt>
                <c:pt idx="266">
                  <c:v>10234.5225</c:v>
                </c:pt>
                <c:pt idx="267">
                  <c:v>10749.985</c:v>
                </c:pt>
                <c:pt idx="268">
                  <c:v>10691.8375</c:v>
                </c:pt>
                <c:pt idx="269">
                  <c:v>10731.0575</c:v>
                </c:pt>
                <c:pt idx="270">
                  <c:v>10777.975</c:v>
                </c:pt>
                <c:pt idx="271">
                  <c:v>10694.3675</c:v>
                </c:pt>
                <c:pt idx="272">
                  <c:v>10841.27</c:v>
                </c:pt>
                <c:pt idx="273">
                  <c:v>10779.1975</c:v>
                </c:pt>
                <c:pt idx="274">
                  <c:v>10621.26</c:v>
                </c:pt>
                <c:pt idx="275">
                  <c:v>10575.665</c:v>
                </c:pt>
                <c:pt idx="276">
                  <c:v>10553.77</c:v>
                </c:pt>
                <c:pt idx="277">
                  <c:v>10673.18</c:v>
                </c:pt>
                <c:pt idx="278">
                  <c:v>10796.145</c:v>
                </c:pt>
                <c:pt idx="279">
                  <c:v>10605.925</c:v>
                </c:pt>
                <c:pt idx="280">
                  <c:v>10670.07</c:v>
                </c:pt>
                <c:pt idx="281">
                  <c:v>10930.3575</c:v>
                </c:pt>
                <c:pt idx="282">
                  <c:v>11056.8425</c:v>
                </c:pt>
                <c:pt idx="283">
                  <c:v>11302.1025</c:v>
                </c:pt>
                <c:pt idx="284">
                  <c:v>11375.2725</c:v>
                </c:pt>
                <c:pt idx="285">
                  <c:v>11535.7025</c:v>
                </c:pt>
                <c:pt idx="286">
                  <c:v>11428.785</c:v>
                </c:pt>
                <c:pt idx="287">
                  <c:v>11429.41</c:v>
                </c:pt>
                <c:pt idx="288">
                  <c:v>11506.8975</c:v>
                </c:pt>
                <c:pt idx="289">
                  <c:v>11325.495</c:v>
                </c:pt>
                <c:pt idx="290">
                  <c:v>11367.0225</c:v>
                </c:pt>
                <c:pt idx="291">
                  <c:v>11513.1325</c:v>
                </c:pt>
                <c:pt idx="292">
                  <c:v>11760.85</c:v>
                </c:pt>
                <c:pt idx="293">
                  <c:v>11923.335</c:v>
                </c:pt>
                <c:pt idx="294">
                  <c:v>12811.105</c:v>
                </c:pt>
                <c:pt idx="295">
                  <c:v>12985.925</c:v>
                </c:pt>
                <c:pt idx="296">
                  <c:v>12940.1275</c:v>
                </c:pt>
                <c:pt idx="297">
                  <c:v>13127.4175</c:v>
                </c:pt>
                <c:pt idx="298">
                  <c:v>13042.115</c:v>
                </c:pt>
                <c:pt idx="299">
                  <c:v>13071.8175</c:v>
                </c:pt>
                <c:pt idx="300">
                  <c:v>13663.92</c:v>
                </c:pt>
                <c:pt idx="301">
                  <c:v>13286.15</c:v>
                </c:pt>
                <c:pt idx="302">
                  <c:v>13466.4225</c:v>
                </c:pt>
                <c:pt idx="303">
                  <c:v>13570.475</c:v>
                </c:pt>
                <c:pt idx="304">
                  <c:v>13809.855</c:v>
                </c:pt>
                <c:pt idx="305">
                  <c:v>13768.1925</c:v>
                </c:pt>
                <c:pt idx="306">
                  <c:v>13569.8975</c:v>
                </c:pt>
                <c:pt idx="307">
                  <c:v>14037.9525</c:v>
                </c:pt>
                <c:pt idx="308">
                  <c:v>14162.7275</c:v>
                </c:pt>
                <c:pt idx="309">
                  <c:v>15610.2425</c:v>
                </c:pt>
                <c:pt idx="310">
                  <c:v>15601.6325</c:v>
                </c:pt>
                <c:pt idx="311">
                  <c:v>14838.965</c:v>
                </c:pt>
                <c:pt idx="312">
                  <c:v>15484.175</c:v>
                </c:pt>
                <c:pt idx="313">
                  <c:v>15336.3475</c:v>
                </c:pt>
                <c:pt idx="314">
                  <c:v>15315.845</c:v>
                </c:pt>
                <c:pt idx="315">
                  <c:v>15708.3125</c:v>
                </c:pt>
                <c:pt idx="316">
                  <c:v>16308.4025</c:v>
                </c:pt>
                <c:pt idx="317">
                  <c:v>16342.135</c:v>
                </c:pt>
                <c:pt idx="318">
                  <c:v>16084.31</c:v>
                </c:pt>
                <c:pt idx="319">
                  <c:v>15969.7475</c:v>
                </c:pt>
                <c:pt idx="320">
                  <c:v>16724.2975</c:v>
                </c:pt>
                <c:pt idx="321">
                  <c:v>17683.04</c:v>
                </c:pt>
                <c:pt idx="322">
                  <c:v>17792.575</c:v>
                </c:pt>
                <c:pt idx="323">
                  <c:v>17825.9375</c:v>
                </c:pt>
                <c:pt idx="324">
                  <c:v>18682.275</c:v>
                </c:pt>
                <c:pt idx="325">
                  <c:v>18719.7725</c:v>
                </c:pt>
                <c:pt idx="326">
                  <c:v>18442.9925</c:v>
                </c:pt>
                <c:pt idx="327">
                  <c:v>18390.1275</c:v>
                </c:pt>
                <c:pt idx="328">
                  <c:v>19169.8975</c:v>
                </c:pt>
                <c:pt idx="329">
                  <c:v>18727.64</c:v>
                </c:pt>
                <c:pt idx="330">
                  <c:v>17167.14</c:v>
                </c:pt>
                <c:pt idx="331">
                  <c:v>17152.92</c:v>
                </c:pt>
                <c:pt idx="332">
                  <c:v>17740.0325</c:v>
                </c:pt>
                <c:pt idx="333">
                  <c:v>18197.3175</c:v>
                </c:pt>
                <c:pt idx="334">
                  <c:v>19709.54</c:v>
                </c:pt>
                <c:pt idx="335">
                  <c:v>18779.14</c:v>
                </c:pt>
                <c:pt idx="336">
                  <c:v>19228.5225</c:v>
                </c:pt>
                <c:pt idx="337">
                  <c:v>19449.8775</c:v>
                </c:pt>
                <c:pt idx="338">
                  <c:v>18667.305</c:v>
                </c:pt>
                <c:pt idx="339">
                  <c:v>19159.9025</c:v>
                </c:pt>
                <c:pt idx="340">
                  <c:v>19382.2675</c:v>
                </c:pt>
                <c:pt idx="341">
                  <c:v>19178.0925</c:v>
                </c:pt>
                <c:pt idx="342">
                  <c:v>18317.92</c:v>
                </c:pt>
                <c:pt idx="343">
                  <c:v>18551.52</c:v>
                </c:pt>
                <c:pt idx="344">
                  <c:v>18247.86</c:v>
                </c:pt>
                <c:pt idx="345">
                  <c:v>18035.185</c:v>
                </c:pt>
                <c:pt idx="346">
                  <c:v>18814.7425</c:v>
                </c:pt>
                <c:pt idx="347">
                  <c:v>19164.8025</c:v>
                </c:pt>
                <c:pt idx="348">
                  <c:v>19276.6175</c:v>
                </c:pt>
                <c:pt idx="349">
                  <c:v>19442.235</c:v>
                </c:pt>
                <c:pt idx="350">
                  <c:v>21370.875</c:v>
                </c:pt>
                <c:pt idx="351">
                  <c:v>22824.125</c:v>
                </c:pt>
                <c:pt idx="352">
                  <c:v>23139.1</c:v>
                </c:pt>
                <c:pt idx="353">
                  <c:v>23856.9625</c:v>
                </c:pt>
                <c:pt idx="354">
                  <c:v>23478.995</c:v>
                </c:pt>
                <c:pt idx="355">
                  <c:v>22729.9375</c:v>
                </c:pt>
                <c:pt idx="356">
                  <c:v>23834.1425</c:v>
                </c:pt>
                <c:pt idx="357">
                  <c:v>23234.965</c:v>
                </c:pt>
                <c:pt idx="358">
                  <c:v>23725.2675</c:v>
                </c:pt>
                <c:pt idx="359">
                  <c:v>24705.6075</c:v>
                </c:pt>
                <c:pt idx="360">
                  <c:v>26458.9725</c:v>
                </c:pt>
                <c:pt idx="361">
                  <c:v>26259.1225</c:v>
                </c:pt>
                <c:pt idx="362">
                  <c:v>27037.975</c:v>
                </c:pt>
                <c:pt idx="363">
                  <c:v>27370.3625</c:v>
                </c:pt>
                <c:pt idx="364">
                  <c:v>28889.2925</c:v>
                </c:pt>
                <c:pt idx="365">
                  <c:v>28980.4525</c:v>
                </c:pt>
                <c:pt idx="366">
                  <c:v>29404.035</c:v>
                </c:pt>
                <c:pt idx="367">
                  <c:v>32223.72</c:v>
                </c:pt>
                <c:pt idx="368">
                  <c:v>33096.3175</c:v>
                </c:pt>
                <c:pt idx="369">
                  <c:v>32028.2225</c:v>
                </c:pt>
                <c:pt idx="370">
                  <c:v>34052.6475</c:v>
                </c:pt>
                <c:pt idx="371">
                  <c:v>36873.235</c:v>
                </c:pt>
                <c:pt idx="372">
                  <c:v>39501.2625</c:v>
                </c:pt>
                <c:pt idx="373">
                  <c:v>40658.6275</c:v>
                </c:pt>
                <c:pt idx="374">
                  <c:v>40252.745</c:v>
                </c:pt>
                <c:pt idx="375">
                  <c:v>38173.345</c:v>
                </c:pt>
                <c:pt idx="376">
                  <c:v>35458.7275</c:v>
                </c:pt>
                <c:pt idx="377">
                  <c:v>34034.27</c:v>
                </c:pt>
                <c:pt idx="378">
                  <c:v>37399.4125</c:v>
                </c:pt>
                <c:pt idx="379">
                  <c:v>39139.71</c:v>
                </c:pt>
                <c:pt idx="380">
                  <c:v>36760.6625</c:v>
                </c:pt>
                <c:pt idx="381">
                  <c:v>36010.045</c:v>
                </c:pt>
                <c:pt idx="382">
                  <c:v>35822.635</c:v>
                </c:pt>
                <c:pt idx="383">
                  <c:v>36625.1225</c:v>
                </c:pt>
                <c:pt idx="384">
                  <c:v>35915.7275</c:v>
                </c:pt>
                <c:pt idx="385">
                  <c:v>35502.5025</c:v>
                </c:pt>
                <c:pt idx="386">
                  <c:v>30839.85</c:v>
                </c:pt>
                <c:pt idx="387">
                  <c:v>33001.7675</c:v>
                </c:pt>
                <c:pt idx="388">
                  <c:v>32111.9675</c:v>
                </c:pt>
                <c:pt idx="389">
                  <c:v>32291.01</c:v>
                </c:pt>
                <c:pt idx="390">
                  <c:v>32271.49</c:v>
                </c:pt>
                <c:pt idx="391">
                  <c:v>32513.14</c:v>
                </c:pt>
                <c:pt idx="392">
                  <c:v>30427.465</c:v>
                </c:pt>
                <c:pt idx="393">
                  <c:v>33460.75</c:v>
                </c:pt>
                <c:pt idx="394">
                  <c:v>34257.6675</c:v>
                </c:pt>
                <c:pt idx="395">
                  <c:v>34321.5575</c:v>
                </c:pt>
                <c:pt idx="396">
                  <c:v>33138.715</c:v>
                </c:pt>
                <c:pt idx="397">
                  <c:v>33538.6675</c:v>
                </c:pt>
                <c:pt idx="398">
                  <c:v>35514.35</c:v>
                </c:pt>
                <c:pt idx="399">
                  <c:v>37688.8725</c:v>
                </c:pt>
                <c:pt idx="400">
                  <c:v>36987.58</c:v>
                </c:pt>
                <c:pt idx="401">
                  <c:v>38309.9425</c:v>
                </c:pt>
                <c:pt idx="402">
                  <c:v>39273.03</c:v>
                </c:pt>
                <c:pt idx="403">
                  <c:v>38868.57</c:v>
                </c:pt>
                <c:pt idx="404">
                  <c:v>46431.245</c:v>
                </c:pt>
                <c:pt idx="405">
                  <c:v>46507.4325</c:v>
                </c:pt>
                <c:pt idx="406">
                  <c:v>44851.2175</c:v>
                </c:pt>
                <c:pt idx="407">
                  <c:v>47987.3325</c:v>
                </c:pt>
                <c:pt idx="408">
                  <c:v>47438.89</c:v>
                </c:pt>
                <c:pt idx="409">
                  <c:v>47230.7775</c:v>
                </c:pt>
                <c:pt idx="410">
                  <c:v>48660.45</c:v>
                </c:pt>
                <c:pt idx="411">
                  <c:v>47935.8025</c:v>
                </c:pt>
                <c:pt idx="412">
                  <c:v>49184.5275</c:v>
                </c:pt>
                <c:pt idx="413">
                  <c:v>52161.055</c:v>
                </c:pt>
                <c:pt idx="414">
                  <c:v>51591.845</c:v>
                </c:pt>
                <c:pt idx="415">
                  <c:v>55970.9075</c:v>
                </c:pt>
                <c:pt idx="416">
                  <c:v>55951.415</c:v>
                </c:pt>
                <c:pt idx="417">
                  <c:v>57492.04</c:v>
                </c:pt>
                <c:pt idx="418">
                  <c:v>54157.43</c:v>
                </c:pt>
                <c:pt idx="419">
                  <c:v>48910.7625</c:v>
                </c:pt>
                <c:pt idx="420">
                  <c:v>49748.1475</c:v>
                </c:pt>
                <c:pt idx="421">
                  <c:v>47074.9725</c:v>
                </c:pt>
                <c:pt idx="422">
                  <c:v>46329.3875</c:v>
                </c:pt>
                <c:pt idx="423">
                  <c:v>46167.6375</c:v>
                </c:pt>
                <c:pt idx="424">
                  <c:v>45238.64</c:v>
                </c:pt>
                <c:pt idx="425">
                  <c:v>49638.7375</c:v>
                </c:pt>
                <c:pt idx="426">
                  <c:v>48502.02</c:v>
                </c:pt>
                <c:pt idx="427">
                  <c:v>50383.17</c:v>
                </c:pt>
                <c:pt idx="428">
                  <c:v>48356.735</c:v>
                </c:pt>
                <c:pt idx="429">
                  <c:v>48754.165</c:v>
                </c:pt>
                <c:pt idx="430">
                  <c:v>48902.95</c:v>
                </c:pt>
                <c:pt idx="431">
                  <c:v>50977.285</c:v>
                </c:pt>
                <c:pt idx="432">
                  <c:v>52408.405</c:v>
                </c:pt>
                <c:pt idx="433">
                  <c:v>54923.065</c:v>
                </c:pt>
                <c:pt idx="434">
                  <c:v>55858.515</c:v>
                </c:pt>
                <c:pt idx="435">
                  <c:v>57804.9625</c:v>
                </c:pt>
                <c:pt idx="436">
                  <c:v>57241.355</c:v>
                </c:pt>
                <c:pt idx="437">
                  <c:v>61173.205</c:v>
                </c:pt>
                <c:pt idx="438">
                  <c:v>58997.37</c:v>
                </c:pt>
                <c:pt idx="439">
                  <c:v>55628.8325</c:v>
                </c:pt>
                <c:pt idx="440">
                  <c:v>56917.675</c:v>
                </c:pt>
                <c:pt idx="441">
                  <c:v>58917.345</c:v>
                </c:pt>
                <c:pt idx="442">
                  <c:v>57640.2625</c:v>
                </c:pt>
                <c:pt idx="443">
                  <c:v>58090</c:v>
                </c:pt>
                <c:pt idx="444">
                  <c:v>58117.48</c:v>
                </c:pt>
                <c:pt idx="445">
                  <c:v>57378.6275</c:v>
                </c:pt>
                <c:pt idx="446">
                  <c:v>54095.6</c:v>
                </c:pt>
                <c:pt idx="447">
                  <c:v>54364.5825</c:v>
                </c:pt>
                <c:pt idx="448">
                  <c:v>52289.62</c:v>
                </c:pt>
                <c:pt idx="449">
                  <c:v>51324.1225</c:v>
                </c:pt>
                <c:pt idx="450">
                  <c:v>55069.4325</c:v>
                </c:pt>
                <c:pt idx="451">
                  <c:v>55853.0675</c:v>
                </c:pt>
                <c:pt idx="452">
                  <c:v>55786.5525</c:v>
                </c:pt>
                <c:pt idx="453">
                  <c:v>57610.7275</c:v>
                </c:pt>
                <c:pt idx="454">
                  <c:v>58774.2275</c:v>
                </c:pt>
                <c:pt idx="455">
                  <c:v>58793.155</c:v>
                </c:pt>
                <c:pt idx="456">
                  <c:v>58728.87</c:v>
                </c:pt>
                <c:pt idx="457">
                  <c:v>59004.0675</c:v>
                </c:pt>
                <c:pt idx="458">
                  <c:v>57091.5725</c:v>
                </c:pt>
                <c:pt idx="459">
                  <c:v>58210.9525</c:v>
                </c:pt>
                <c:pt idx="460">
                  <c:v>59121.7175</c:v>
                </c:pt>
                <c:pt idx="461">
                  <c:v>58022.615</c:v>
                </c:pt>
                <c:pt idx="462">
                  <c:v>55940.0875</c:v>
                </c:pt>
                <c:pt idx="463">
                  <c:v>58075.6975</c:v>
                </c:pt>
                <c:pt idx="464">
                  <c:v>58108.4575</c:v>
                </c:pt>
                <c:pt idx="465">
                  <c:v>59776.6</c:v>
                </c:pt>
                <c:pt idx="466">
                  <c:v>59975.28</c:v>
                </c:pt>
                <c:pt idx="467">
                  <c:v>59839.575</c:v>
                </c:pt>
                <c:pt idx="468">
                  <c:v>63589.9225</c:v>
                </c:pt>
                <c:pt idx="469">
                  <c:v>62974.7825</c:v>
                </c:pt>
                <c:pt idx="470">
                  <c:v>63237.2225</c:v>
                </c:pt>
                <c:pt idx="471">
                  <c:v>61438.79</c:v>
                </c:pt>
                <c:pt idx="472">
                  <c:v>60061.09</c:v>
                </c:pt>
                <c:pt idx="473">
                  <c:v>56271.87</c:v>
                </c:pt>
                <c:pt idx="474">
                  <c:v>55700.7925</c:v>
                </c:pt>
                <c:pt idx="475">
                  <c:v>56501.88</c:v>
                </c:pt>
                <c:pt idx="476">
                  <c:v>53806.5825</c:v>
                </c:pt>
                <c:pt idx="477">
                  <c:v>51704.1075</c:v>
                </c:pt>
                <c:pt idx="478">
                  <c:v>51187.5525</c:v>
                </c:pt>
                <c:pt idx="479">
                  <c:v>50107.2925</c:v>
                </c:pt>
                <c:pt idx="480">
                  <c:v>49123.22</c:v>
                </c:pt>
                <c:pt idx="481">
                  <c:v>54059.8475</c:v>
                </c:pt>
                <c:pt idx="482">
                  <c:v>55080.8275</c:v>
                </c:pt>
                <c:pt idx="483">
                  <c:v>54895.465</c:v>
                </c:pt>
                <c:pt idx="484">
                  <c:v>53590.8525</c:v>
                </c:pt>
                <c:pt idx="485">
                  <c:v>57789.0575</c:v>
                </c:pt>
                <c:pt idx="486">
                  <c:v>57859.9475</c:v>
                </c:pt>
                <c:pt idx="487">
                  <c:v>56625.7675</c:v>
                </c:pt>
                <c:pt idx="488">
                  <c:v>57209.99</c:v>
                </c:pt>
                <c:pt idx="489">
                  <c:v>53239.4225</c:v>
                </c:pt>
                <c:pt idx="490">
                  <c:v>57511.91</c:v>
                </c:pt>
                <c:pt idx="491">
                  <c:v>56439.795</c:v>
                </c:pt>
                <c:pt idx="492">
                  <c:v>57384.81</c:v>
                </c:pt>
                <c:pt idx="493">
                  <c:v>58969.925</c:v>
                </c:pt>
                <c:pt idx="494">
                  <c:v>58303.4025</c:v>
                </c:pt>
                <c:pt idx="495">
                  <c:v>55879.4175</c:v>
                </c:pt>
                <c:pt idx="496">
                  <c:v>56759.9075</c:v>
                </c:pt>
                <c:pt idx="497">
                  <c:v>49459.7575</c:v>
                </c:pt>
                <c:pt idx="498">
                  <c:v>49685.1225</c:v>
                </c:pt>
                <c:pt idx="499">
                  <c:v>49890.035</c:v>
                </c:pt>
                <c:pt idx="500">
                  <c:v>46756.4075</c:v>
                </c:pt>
                <c:pt idx="501">
                  <c:v>46456.4725</c:v>
                </c:pt>
                <c:pt idx="502">
                  <c:v>43577.1775</c:v>
                </c:pt>
                <c:pt idx="503">
                  <c:v>42879.025</c:v>
                </c:pt>
                <c:pt idx="504">
                  <c:v>36752.975</c:v>
                </c:pt>
                <c:pt idx="505">
                  <c:v>40612.6375</c:v>
                </c:pt>
                <c:pt idx="506">
                  <c:v>37335.305</c:v>
                </c:pt>
                <c:pt idx="507">
                  <c:v>37485.48</c:v>
                </c:pt>
                <c:pt idx="508">
                  <c:v>34730.7875</c:v>
                </c:pt>
                <c:pt idx="509">
                  <c:v>38853.5125</c:v>
                </c:pt>
                <c:pt idx="510">
                  <c:v>38384.4825</c:v>
                </c:pt>
                <c:pt idx="511">
                  <c:v>39294.965</c:v>
                </c:pt>
                <c:pt idx="512">
                  <c:v>38536.2775</c:v>
                </c:pt>
                <c:pt idx="513">
                  <c:v>35685.1975</c:v>
                </c:pt>
                <c:pt idx="514">
                  <c:v>34619.3575</c:v>
                </c:pt>
                <c:pt idx="515">
                  <c:v>35676.71</c:v>
                </c:pt>
                <c:pt idx="516">
                  <c:v>37308.4825</c:v>
                </c:pt>
                <c:pt idx="517">
                  <c:v>36685.2475</c:v>
                </c:pt>
                <c:pt idx="518">
                  <c:v>37580.4475</c:v>
                </c:pt>
                <c:pt idx="519">
                  <c:v>39229.3325</c:v>
                </c:pt>
                <c:pt idx="520">
                  <c:v>36864.8875</c:v>
                </c:pt>
                <c:pt idx="521">
                  <c:v>35536.965</c:v>
                </c:pt>
                <c:pt idx="522">
                  <c:v>35803.195</c:v>
                </c:pt>
                <c:pt idx="523">
                  <c:v>33584.455</c:v>
                </c:pt>
                <c:pt idx="524">
                  <c:v>33412.1675</c:v>
                </c:pt>
                <c:pt idx="525">
                  <c:v>37401.73</c:v>
                </c:pt>
                <c:pt idx="526">
                  <c:v>36685.765</c:v>
                </c:pt>
                <c:pt idx="527">
                  <c:v>37336.5825</c:v>
                </c:pt>
                <c:pt idx="528">
                  <c:v>35546.655</c:v>
                </c:pt>
                <c:pt idx="529">
                  <c:v>39026.525</c:v>
                </c:pt>
                <c:pt idx="530">
                  <c:v>40534.765</c:v>
                </c:pt>
                <c:pt idx="531">
                  <c:v>40174.73</c:v>
                </c:pt>
                <c:pt idx="532">
                  <c:v>38349.0475</c:v>
                </c:pt>
                <c:pt idx="533">
                  <c:v>38078.7175</c:v>
                </c:pt>
                <c:pt idx="534">
                  <c:v>35828.5925</c:v>
                </c:pt>
                <c:pt idx="535">
                  <c:v>35496.7275</c:v>
                </c:pt>
                <c:pt idx="536">
                  <c:v>35592.295</c:v>
                </c:pt>
                <c:pt idx="537">
                  <c:v>31628.705</c:v>
                </c:pt>
                <c:pt idx="538">
                  <c:v>32531.0825</c:v>
                </c:pt>
                <c:pt idx="539">
                  <c:v>33676.2075</c:v>
                </c:pt>
                <c:pt idx="540">
                  <c:v>34666.66</c:v>
                </c:pt>
                <c:pt idx="541">
                  <c:v>31594.5075</c:v>
                </c:pt>
                <c:pt idx="542">
                  <c:v>32275.4475</c:v>
                </c:pt>
                <c:pt idx="543">
                  <c:v>34690.9775</c:v>
                </c:pt>
                <c:pt idx="544">
                  <c:v>34488.3475</c:v>
                </c:pt>
                <c:pt idx="545">
                  <c:v>35907.5775</c:v>
                </c:pt>
                <c:pt idx="546">
                  <c:v>35041.1075</c:v>
                </c:pt>
                <c:pt idx="547">
                  <c:v>33534.25</c:v>
                </c:pt>
                <c:pt idx="548">
                  <c:v>33809.2275</c:v>
                </c:pt>
                <c:pt idx="549">
                  <c:v>34684.7125</c:v>
                </c:pt>
                <c:pt idx="550">
                  <c:v>35293.315</c:v>
                </c:pt>
                <c:pt idx="551">
                  <c:v>33697.2525</c:v>
                </c:pt>
                <c:pt idx="552">
                  <c:v>34232.385</c:v>
                </c:pt>
                <c:pt idx="553">
                  <c:v>33882.7525</c:v>
                </c:pt>
                <c:pt idx="554">
                  <c:v>32883.2225</c:v>
                </c:pt>
                <c:pt idx="555">
                  <c:v>33818.1725</c:v>
                </c:pt>
                <c:pt idx="556">
                  <c:v>33519.4025</c:v>
                </c:pt>
                <c:pt idx="557">
                  <c:v>34251.9575</c:v>
                </c:pt>
                <c:pt idx="558">
                  <c:v>33103.185</c:v>
                </c:pt>
                <c:pt idx="559">
                  <c:v>32724.8375</c:v>
                </c:pt>
                <c:pt idx="560">
                  <c:v>32819.0775</c:v>
                </c:pt>
                <c:pt idx="561">
                  <c:v>31856.78</c:v>
                </c:pt>
                <c:pt idx="562">
                  <c:v>31394.39</c:v>
                </c:pt>
                <c:pt idx="563">
                  <c:v>31527.1125</c:v>
                </c:pt>
                <c:pt idx="564">
                  <c:v>31784.15</c:v>
                </c:pt>
                <c:pt idx="565">
                  <c:v>30830.1625</c:v>
                </c:pt>
                <c:pt idx="566">
                  <c:v>29792.0175</c:v>
                </c:pt>
                <c:pt idx="567">
                  <c:v>32135.375</c:v>
                </c:pt>
                <c:pt idx="568">
                  <c:v>32291.6375</c:v>
                </c:pt>
                <c:pt idx="569">
                  <c:v>33654.6525</c:v>
                </c:pt>
                <c:pt idx="570">
                  <c:v>34289.215</c:v>
                </c:pt>
                <c:pt idx="571">
                  <c:v>35428.2675</c:v>
                </c:pt>
                <c:pt idx="572">
                  <c:v>37268.7025</c:v>
                </c:pt>
                <c:pt idx="573">
                  <c:v>39484.85</c:v>
                </c:pt>
                <c:pt idx="574">
                  <c:v>40026.4275</c:v>
                </c:pt>
                <c:pt idx="575">
                  <c:v>40029.9225</c:v>
                </c:pt>
                <c:pt idx="576">
                  <c:v>42228.505</c:v>
                </c:pt>
                <c:pt idx="577">
                  <c:v>41493.865</c:v>
                </c:pt>
                <c:pt idx="578">
                  <c:v>39867.6725</c:v>
                </c:pt>
                <c:pt idx="579">
                  <c:v>39156.295</c:v>
                </c:pt>
                <c:pt idx="580">
                  <c:v>38180.29</c:v>
                </c:pt>
                <c:pt idx="581">
                  <c:v>39728.1325</c:v>
                </c:pt>
                <c:pt idx="582">
                  <c:v>40889.9125</c:v>
                </c:pt>
                <c:pt idx="583">
                  <c:v>42839.7175</c:v>
                </c:pt>
                <c:pt idx="584">
                  <c:v>44624.2</c:v>
                </c:pt>
                <c:pt idx="585">
                  <c:v>43842.615</c:v>
                </c:pt>
                <c:pt idx="586">
                  <c:v>46291.175</c:v>
                </c:pt>
                <c:pt idx="587">
                  <c:v>45599.3</c:v>
                </c:pt>
                <c:pt idx="588">
                  <c:v>45553.7625</c:v>
                </c:pt>
                <c:pt idx="589">
                  <c:v>44424.67</c:v>
                </c:pt>
                <c:pt idx="590">
                  <c:v>47838.4075</c:v>
                </c:pt>
                <c:pt idx="591">
                  <c:v>47115.0775</c:v>
                </c:pt>
                <c:pt idx="592">
                  <c:v>47022.2825</c:v>
                </c:pt>
                <c:pt idx="593">
                  <c:v>45917.8125</c:v>
                </c:pt>
                <c:pt idx="594">
                  <c:v>44680.955</c:v>
                </c:pt>
                <c:pt idx="595">
                  <c:v>44714.75</c:v>
                </c:pt>
                <c:pt idx="596">
                  <c:v>46764.05</c:v>
                </c:pt>
                <c:pt idx="597">
                  <c:v>49343.1725</c:v>
                </c:pt>
                <c:pt idx="598">
                  <c:v>48872.535</c:v>
                </c:pt>
                <c:pt idx="599">
                  <c:v>49288.8975</c:v>
                </c:pt>
                <c:pt idx="600">
                  <c:v>49530.47</c:v>
                </c:pt>
                <c:pt idx="601">
                  <c:v>47713.01</c:v>
                </c:pt>
                <c:pt idx="602">
                  <c:v>49000.2575</c:v>
                </c:pt>
                <c:pt idx="603">
                  <c:v>46858.64</c:v>
                </c:pt>
                <c:pt idx="604">
                  <c:v>49084.0325</c:v>
                </c:pt>
                <c:pt idx="605">
                  <c:v>48925.0275</c:v>
                </c:pt>
                <c:pt idx="606">
                  <c:v>48800.0725</c:v>
                </c:pt>
                <c:pt idx="607">
                  <c:v>46995.615</c:v>
                </c:pt>
                <c:pt idx="608">
                  <c:v>47140.64</c:v>
                </c:pt>
                <c:pt idx="609">
                  <c:v>48852.315</c:v>
                </c:pt>
                <c:pt idx="610">
                  <c:v>49282.96</c:v>
                </c:pt>
                <c:pt idx="611">
                  <c:v>50022.6475</c:v>
                </c:pt>
                <c:pt idx="612">
                  <c:v>49945.5725</c:v>
                </c:pt>
                <c:pt idx="613">
                  <c:v>51791.6375</c:v>
                </c:pt>
                <c:pt idx="614">
                  <c:v>52698.0575</c:v>
                </c:pt>
                <c:pt idx="615">
                  <c:v>46878.23</c:v>
                </c:pt>
                <c:pt idx="616">
                  <c:v>46077.8625</c:v>
                </c:pt>
                <c:pt idx="617">
                  <c:v>46392.3625</c:v>
                </c:pt>
                <c:pt idx="618">
                  <c:v>44853.1875</c:v>
                </c:pt>
                <c:pt idx="619">
                  <c:v>45164.76</c:v>
                </c:pt>
                <c:pt idx="620">
                  <c:v>46038.8925</c:v>
                </c:pt>
                <c:pt idx="621">
                  <c:v>44961.89</c:v>
                </c:pt>
                <c:pt idx="622">
                  <c:v>47130.095</c:v>
                </c:pt>
                <c:pt idx="623">
                  <c:v>48150.2275</c:v>
                </c:pt>
                <c:pt idx="624">
                  <c:v>47765.91</c:v>
                </c:pt>
                <c:pt idx="625">
                  <c:v>47291.0575</c:v>
                </c:pt>
                <c:pt idx="626">
                  <c:v>48315.1775</c:v>
                </c:pt>
                <c:pt idx="627">
                  <c:v>47249.3475</c:v>
                </c:pt>
                <c:pt idx="628">
                  <c:v>43011.9325</c:v>
                </c:pt>
                <c:pt idx="629">
                  <c:v>40685.64</c:v>
                </c:pt>
                <c:pt idx="630">
                  <c:v>43575.315</c:v>
                </c:pt>
                <c:pt idx="631">
                  <c:v>44897.02</c:v>
                </c:pt>
                <c:pt idx="632">
                  <c:v>42844.64</c:v>
                </c:pt>
                <c:pt idx="633">
                  <c:v>42712.155</c:v>
                </c:pt>
                <c:pt idx="634">
                  <c:v>43194.81</c:v>
                </c:pt>
                <c:pt idx="635">
                  <c:v>42177.77</c:v>
                </c:pt>
                <c:pt idx="636">
                  <c:v>41038.115</c:v>
                </c:pt>
                <c:pt idx="637">
                  <c:v>41533.695</c:v>
                </c:pt>
                <c:pt idx="638">
                  <c:v>43821.91</c:v>
                </c:pt>
                <c:pt idx="639">
                  <c:v>48166.92</c:v>
                </c:pt>
                <c:pt idx="640">
                  <c:v>47670.6225</c:v>
                </c:pt>
                <c:pt idx="641">
                  <c:v>48235.595</c:v>
                </c:pt>
                <c:pt idx="642">
                  <c:v>49241.84</c:v>
                </c:pt>
                <c:pt idx="643">
                  <c:v>51501.91</c:v>
                </c:pt>
                <c:pt idx="644">
                  <c:v>55340.09</c:v>
                </c:pt>
                <c:pt idx="645">
                  <c:v>53798.51</c:v>
                </c:pt>
                <c:pt idx="646">
                  <c:v>53957.7325</c:v>
                </c:pt>
                <c:pt idx="647">
                  <c:v>54966.9725</c:v>
                </c:pt>
                <c:pt idx="648">
                  <c:v>54696.93</c:v>
                </c:pt>
                <c:pt idx="649">
                  <c:v>57493.035</c:v>
                </c:pt>
                <c:pt idx="650">
                  <c:v>56007.4425</c:v>
                </c:pt>
                <c:pt idx="651">
                  <c:v>57376.32</c:v>
                </c:pt>
                <c:pt idx="652">
                  <c:v>57356.9225</c:v>
                </c:pt>
                <c:pt idx="653">
                  <c:v>61668.5875</c:v>
                </c:pt>
                <c:pt idx="654">
                  <c:v>60871.4575</c:v>
                </c:pt>
                <c:pt idx="655">
                  <c:v>61532.1675</c:v>
                </c:pt>
                <c:pt idx="656">
                  <c:v>62048.745</c:v>
                </c:pt>
                <c:pt idx="657">
                  <c:v>64280.3625</c:v>
                </c:pt>
                <c:pt idx="658">
                  <c:v>66023.1025</c:v>
                </c:pt>
                <c:pt idx="659">
                  <c:v>62210.005</c:v>
                </c:pt>
                <c:pt idx="660">
                  <c:v>60693.4425</c:v>
                </c:pt>
                <c:pt idx="661">
                  <c:v>61316.555</c:v>
                </c:pt>
                <c:pt idx="662">
                  <c:v>60875.2975</c:v>
                </c:pt>
                <c:pt idx="663">
                  <c:v>63087.9</c:v>
                </c:pt>
                <c:pt idx="664">
                  <c:v>60319.11</c:v>
                </c:pt>
                <c:pt idx="665">
                  <c:v>58473.77</c:v>
                </c:pt>
                <c:pt idx="666">
                  <c:v>60600.135</c:v>
                </c:pt>
                <c:pt idx="667">
                  <c:v>62279.4025</c:v>
                </c:pt>
                <c:pt idx="668">
                  <c:v>61899.5925</c:v>
                </c:pt>
                <c:pt idx="669">
                  <c:v>61357.63</c:v>
                </c:pt>
                <c:pt idx="670">
                  <c:v>60947.0975</c:v>
                </c:pt>
                <c:pt idx="671">
                  <c:v>63266.1025</c:v>
                </c:pt>
                <c:pt idx="672">
                  <c:v>62937.0925</c:v>
                </c:pt>
                <c:pt idx="673">
                  <c:v>61450.845</c:v>
                </c:pt>
                <c:pt idx="674">
                  <c:v>61016.1575</c:v>
                </c:pt>
                <c:pt idx="675">
                  <c:v>61543.7625</c:v>
                </c:pt>
                <c:pt idx="676">
                  <c:v>63312.7675</c:v>
                </c:pt>
                <c:pt idx="677">
                  <c:v>67556.4625</c:v>
                </c:pt>
                <c:pt idx="678">
                  <c:v>66947.1225</c:v>
                </c:pt>
                <c:pt idx="679">
                  <c:v>64936.2625</c:v>
                </c:pt>
                <c:pt idx="680">
                  <c:v>64822.07</c:v>
                </c:pt>
                <c:pt idx="681">
                  <c:v>64153.3275</c:v>
                </c:pt>
                <c:pt idx="682">
                  <c:v>64406.96</c:v>
                </c:pt>
                <c:pt idx="683">
                  <c:v>65502.47</c:v>
                </c:pt>
                <c:pt idx="684">
                  <c:v>63617.4125</c:v>
                </c:pt>
                <c:pt idx="685">
                  <c:v>60127.2875</c:v>
                </c:pt>
                <c:pt idx="686">
                  <c:v>60348.1</c:v>
                </c:pt>
                <c:pt idx="687">
                  <c:v>56912.3075</c:v>
                </c:pt>
                <c:pt idx="688">
                  <c:v>58067.5975</c:v>
                </c:pt>
                <c:pt idx="689">
                  <c:v>59739.2175</c:v>
                </c:pt>
                <c:pt idx="690">
                  <c:v>58794.32</c:v>
                </c:pt>
                <c:pt idx="691">
                  <c:v>56312.4125</c:v>
                </c:pt>
                <c:pt idx="692">
                  <c:v>57573.43</c:v>
                </c:pt>
                <c:pt idx="693">
                  <c:v>57180.3325</c:v>
                </c:pt>
                <c:pt idx="694">
                  <c:v>58971.925</c:v>
                </c:pt>
                <c:pt idx="695">
                  <c:v>53871.2875</c:v>
                </c:pt>
                <c:pt idx="696">
                  <c:v>54775.655</c:v>
                </c:pt>
                <c:pt idx="697">
                  <c:v>57322.77</c:v>
                </c:pt>
                <c:pt idx="698">
                  <c:v>57838.79</c:v>
                </c:pt>
                <c:pt idx="699">
                  <c:v>57014.33</c:v>
                </c:pt>
                <c:pt idx="700">
                  <c:v>57213.37</c:v>
                </c:pt>
                <c:pt idx="701">
                  <c:v>56552.32</c:v>
                </c:pt>
                <c:pt idx="702">
                  <c:v>53683.26</c:v>
                </c:pt>
                <c:pt idx="703">
                  <c:v>49231.66</c:v>
                </c:pt>
                <c:pt idx="704">
                  <c:v>49409.58</c:v>
                </c:pt>
                <c:pt idx="705">
                  <c:v>50547.88</c:v>
                </c:pt>
                <c:pt idx="706">
                  <c:v>50644.37</c:v>
                </c:pt>
                <c:pt idx="707">
                  <c:v>50518.96</c:v>
                </c:pt>
                <c:pt idx="708">
                  <c:v>47658.92</c:v>
                </c:pt>
                <c:pt idx="709">
                  <c:v>47229.01</c:v>
                </c:pt>
                <c:pt idx="710">
                  <c:v>49369.71</c:v>
                </c:pt>
                <c:pt idx="711">
                  <c:v>50112.02</c:v>
                </c:pt>
                <c:pt idx="712">
                  <c:v>46718.8</c:v>
                </c:pt>
                <c:pt idx="713">
                  <c:v>48378.82</c:v>
                </c:pt>
                <c:pt idx="714">
                  <c:v>48895.13</c:v>
                </c:pt>
                <c:pt idx="715">
                  <c:v>47656.12</c:v>
                </c:pt>
                <c:pt idx="716">
                  <c:v>46216.71</c:v>
                </c:pt>
                <c:pt idx="717">
                  <c:v>46893.49</c:v>
                </c:pt>
                <c:pt idx="718">
                  <c:v>46724.12</c:v>
                </c:pt>
                <c:pt idx="719">
                  <c:v>46921.46</c:v>
                </c:pt>
                <c:pt idx="720">
                  <c:v>48948.51</c:v>
                </c:pt>
                <c:pt idx="721">
                  <c:v>48625.01</c:v>
                </c:pt>
                <c:pt idx="722">
                  <c:v>50825.37</c:v>
                </c:pt>
                <c:pt idx="723">
                  <c:v>50835.68</c:v>
                </c:pt>
                <c:pt idx="724">
                  <c:v>50440.34</c:v>
                </c:pt>
                <c:pt idx="725">
                  <c:v>50801.7</c:v>
                </c:pt>
                <c:pt idx="726">
                  <c:v>50713.28</c:v>
                </c:pt>
                <c:pt idx="727">
                  <c:v>47564.01</c:v>
                </c:pt>
                <c:pt idx="728">
                  <c:v>46471.03</c:v>
                </c:pt>
                <c:pt idx="729">
                  <c:v>47141.1</c:v>
                </c:pt>
                <c:pt idx="730">
                  <c:v>46195.56</c:v>
                </c:pt>
                <c:pt idx="731">
                  <c:v>47746.11</c:v>
                </c:pt>
                <c:pt idx="732">
                  <c:v>47323.62</c:v>
                </c:pt>
                <c:pt idx="733">
                  <c:v>46446.75</c:v>
                </c:pt>
                <c:pt idx="734">
                  <c:v>45838.87</c:v>
                </c:pt>
                <c:pt idx="735">
                  <c:v>43452.83</c:v>
                </c:pt>
                <c:pt idx="736">
                  <c:v>43115.92</c:v>
                </c:pt>
                <c:pt idx="737">
                  <c:v>41543.69</c:v>
                </c:pt>
                <c:pt idx="738">
                  <c:v>41687</c:v>
                </c:pt>
                <c:pt idx="739">
                  <c:v>41865.65</c:v>
                </c:pt>
                <c:pt idx="740">
                  <c:v>41837.29</c:v>
                </c:pt>
                <c:pt idx="741">
                  <c:v>42734.84</c:v>
                </c:pt>
                <c:pt idx="742">
                  <c:v>43929.15</c:v>
                </c:pt>
                <c:pt idx="743">
                  <c:v>42566.66</c:v>
                </c:pt>
                <c:pt idx="744">
                  <c:v>43092.97</c:v>
                </c:pt>
                <c:pt idx="745">
                  <c:v>43111.45</c:v>
                </c:pt>
                <c:pt idx="746">
                  <c:v>43108.81</c:v>
                </c:pt>
                <c:pt idx="747">
                  <c:v>42244.92</c:v>
                </c:pt>
                <c:pt idx="748">
                  <c:v>42376.79</c:v>
                </c:pt>
                <c:pt idx="749">
                  <c:v>41690.96</c:v>
                </c:pt>
                <c:pt idx="750">
                  <c:v>40675.73</c:v>
                </c:pt>
                <c:pt idx="751">
                  <c:v>36462.45</c:v>
                </c:pt>
                <c:pt idx="752">
                  <c:v>35064.16</c:v>
                </c:pt>
                <c:pt idx="753">
                  <c:v>36292.06</c:v>
                </c:pt>
                <c:pt idx="754">
                  <c:v>36706.69</c:v>
                </c:pt>
                <c:pt idx="755">
                  <c:v>36974.02</c:v>
                </c:pt>
                <c:pt idx="756">
                  <c:v>36838.86</c:v>
                </c:pt>
                <c:pt idx="757">
                  <c:v>37180.02</c:v>
                </c:pt>
                <c:pt idx="758">
                  <c:v>37747.68</c:v>
                </c:pt>
                <c:pt idx="759">
                  <c:v>38180.95</c:v>
                </c:pt>
                <c:pt idx="760">
                  <c:v>37929.9</c:v>
                </c:pt>
                <c:pt idx="761">
                  <c:v>38498.99</c:v>
                </c:pt>
                <c:pt idx="762">
                  <c:v>38723.35</c:v>
                </c:pt>
                <c:pt idx="763">
                  <c:v>36914.92</c:v>
                </c:pt>
                <c:pt idx="764">
                  <c:v>37322.6</c:v>
                </c:pt>
                <c:pt idx="765">
                  <c:v>41595.79</c:v>
                </c:pt>
                <c:pt idx="766">
                  <c:v>41418.02</c:v>
                </c:pt>
                <c:pt idx="767">
                  <c:v>42417.63</c:v>
                </c:pt>
                <c:pt idx="768">
                  <c:v>43869.2</c:v>
                </c:pt>
                <c:pt idx="769">
                  <c:v>44133.22</c:v>
                </c:pt>
                <c:pt idx="770">
                  <c:v>44420.56</c:v>
                </c:pt>
                <c:pt idx="771">
                  <c:v>43528.61</c:v>
                </c:pt>
                <c:pt idx="772">
                  <c:v>42397.41</c:v>
                </c:pt>
                <c:pt idx="773">
                  <c:v>42242.26</c:v>
                </c:pt>
                <c:pt idx="774">
                  <c:v>42073.76</c:v>
                </c:pt>
                <c:pt idx="775">
                  <c:v>42550.24</c:v>
                </c:pt>
                <c:pt idx="776">
                  <c:v>44573.39</c:v>
                </c:pt>
                <c:pt idx="777">
                  <c:v>43888.51</c:v>
                </c:pt>
                <c:pt idx="778">
                  <c:v>40546.12</c:v>
                </c:pt>
                <c:pt idx="779">
                  <c:v>39993.25</c:v>
                </c:pt>
                <c:pt idx="780">
                  <c:v>40104.1</c:v>
                </c:pt>
                <c:pt idx="781">
                  <c:v>38386.55</c:v>
                </c:pt>
                <c:pt idx="782">
                  <c:v>37032.64</c:v>
                </c:pt>
                <c:pt idx="783">
                  <c:v>38259.84</c:v>
                </c:pt>
                <c:pt idx="784">
                  <c:v>37261.73</c:v>
                </c:pt>
                <c:pt idx="785">
                  <c:v>38353.01</c:v>
                </c:pt>
                <c:pt idx="786">
                  <c:v>39232.14</c:v>
                </c:pt>
                <c:pt idx="787">
                  <c:v>39133.73</c:v>
                </c:pt>
                <c:pt idx="788">
                  <c:v>37711.29</c:v>
                </c:pt>
                <c:pt idx="789">
                  <c:v>43188.92</c:v>
                </c:pt>
                <c:pt idx="790">
                  <c:v>44438.27</c:v>
                </c:pt>
                <c:pt idx="791">
                  <c:v>43926.92</c:v>
                </c:pt>
                <c:pt idx="792">
                  <c:v>42466.71</c:v>
                </c:pt>
                <c:pt idx="793">
                  <c:v>39161.89</c:v>
                </c:pt>
                <c:pt idx="794">
                  <c:v>39406.8</c:v>
                </c:pt>
                <c:pt idx="795">
                  <c:v>38423</c:v>
                </c:pt>
                <c:pt idx="796">
                  <c:v>38008.62</c:v>
                </c:pt>
                <c:pt idx="797">
                  <c:v>38752.44</c:v>
                </c:pt>
                <c:pt idx="798">
                  <c:v>41964.16</c:v>
                </c:pt>
                <c:pt idx="799">
                  <c:v>39438.05</c:v>
                </c:pt>
                <c:pt idx="800">
                  <c:v>38735.35</c:v>
                </c:pt>
                <c:pt idx="801">
                  <c:v>38809.19</c:v>
                </c:pt>
                <c:pt idx="802">
                  <c:v>37790.82</c:v>
                </c:pt>
                <c:pt idx="803">
                  <c:v>39673.63</c:v>
                </c:pt>
                <c:pt idx="804">
                  <c:v>39311.59</c:v>
                </c:pt>
                <c:pt idx="805">
                  <c:v>41134.5</c:v>
                </c:pt>
                <c:pt idx="806">
                  <c:v>40951.81</c:v>
                </c:pt>
                <c:pt idx="807">
                  <c:v>41782.51</c:v>
                </c:pt>
                <c:pt idx="808">
                  <c:v>42228.16</c:v>
                </c:pt>
                <c:pt idx="809">
                  <c:v>41277.41</c:v>
                </c:pt>
                <c:pt idx="810">
                  <c:v>41027.61</c:v>
                </c:pt>
                <c:pt idx="811">
                  <c:v>42382.59</c:v>
                </c:pt>
                <c:pt idx="812">
                  <c:v>42910.55</c:v>
                </c:pt>
                <c:pt idx="813">
                  <c:v>44008.86</c:v>
                </c:pt>
                <c:pt idx="814">
                  <c:v>44325.51</c:v>
                </c:pt>
                <c:pt idx="815">
                  <c:v>44542.83</c:v>
                </c:pt>
                <c:pt idx="816">
                  <c:v>46856.67</c:v>
                </c:pt>
                <c:pt idx="817">
                  <c:v>47140.78</c:v>
                </c:pt>
                <c:pt idx="818">
                  <c:v>47454.07</c:v>
                </c:pt>
                <c:pt idx="819">
                  <c:v>47069.52</c:v>
                </c:pt>
                <c:pt idx="820">
                  <c:v>45526.92</c:v>
                </c:pt>
                <c:pt idx="821">
                  <c:v>46308.14</c:v>
                </c:pt>
                <c:pt idx="822">
                  <c:v>45821.46</c:v>
                </c:pt>
                <c:pt idx="823">
                  <c:v>46415.99</c:v>
                </c:pt>
                <c:pt idx="824">
                  <c:v>46602.28</c:v>
                </c:pt>
                <c:pt idx="825">
                  <c:v>45498.32</c:v>
                </c:pt>
                <c:pt idx="826">
                  <c:v>43181.76</c:v>
                </c:pt>
                <c:pt idx="827">
                  <c:v>43461.88</c:v>
                </c:pt>
                <c:pt idx="828">
                  <c:v>42281.62</c:v>
                </c:pt>
                <c:pt idx="829">
                  <c:v>42767.81</c:v>
                </c:pt>
                <c:pt idx="830">
                  <c:v>42155.88</c:v>
                </c:pt>
                <c:pt idx="831">
                  <c:v>39532.17</c:v>
                </c:pt>
                <c:pt idx="832">
                  <c:v>40087.3</c:v>
                </c:pt>
                <c:pt idx="833">
                  <c:v>41144.7</c:v>
                </c:pt>
                <c:pt idx="834">
                  <c:v>39953.82</c:v>
                </c:pt>
                <c:pt idx="835">
                  <c:v>40563.6</c:v>
                </c:pt>
                <c:pt idx="836">
                  <c:v>40389.5</c:v>
                </c:pt>
                <c:pt idx="837">
                  <c:v>39687.65</c:v>
                </c:pt>
                <c:pt idx="838">
                  <c:v>40809.49</c:v>
                </c:pt>
                <c:pt idx="839">
                  <c:v>41503.85</c:v>
                </c:pt>
                <c:pt idx="840">
                  <c:v>41375.16</c:v>
                </c:pt>
                <c:pt idx="841">
                  <c:v>40481.15</c:v>
                </c:pt>
                <c:pt idx="842">
                  <c:v>39719.22</c:v>
                </c:pt>
                <c:pt idx="843">
                  <c:v>39440.84</c:v>
                </c:pt>
                <c:pt idx="844">
                  <c:v>39465.69</c:v>
                </c:pt>
                <c:pt idx="845">
                  <c:v>40440.55</c:v>
                </c:pt>
                <c:pt idx="846">
                  <c:v>38123.48</c:v>
                </c:pt>
                <c:pt idx="847">
                  <c:v>39252.85</c:v>
                </c:pt>
                <c:pt idx="848">
                  <c:v>39748.89</c:v>
                </c:pt>
                <c:pt idx="849">
                  <c:v>38592.08</c:v>
                </c:pt>
                <c:pt idx="850">
                  <c:v>37648.79</c:v>
                </c:pt>
                <c:pt idx="851">
                  <c:v>38479.3</c:v>
                </c:pt>
                <c:pt idx="852">
                  <c:v>38511.75</c:v>
                </c:pt>
                <c:pt idx="853">
                  <c:v>37725.77</c:v>
                </c:pt>
                <c:pt idx="854">
                  <c:v>39680.04</c:v>
                </c:pt>
                <c:pt idx="855">
                  <c:v>36541.63</c:v>
                </c:pt>
                <c:pt idx="856">
                  <c:v>36010.24</c:v>
                </c:pt>
                <c:pt idx="857">
                  <c:v>35461.25</c:v>
                </c:pt>
                <c:pt idx="858">
                  <c:v>34027.56</c:v>
                </c:pt>
                <c:pt idx="859">
                  <c:v>30076.35</c:v>
                </c:pt>
                <c:pt idx="860">
                  <c:v>31001.31</c:v>
                </c:pt>
                <c:pt idx="861">
                  <c:v>28991.23</c:v>
                </c:pt>
                <c:pt idx="862">
                  <c:v>28928.01</c:v>
                </c:pt>
                <c:pt idx="863">
                  <c:v>29234</c:v>
                </c:pt>
                <c:pt idx="864">
                  <c:v>30040.99</c:v>
                </c:pt>
                <c:pt idx="865">
                  <c:v>31293.29</c:v>
                </c:pt>
                <c:pt idx="866">
                  <c:v>29832.75</c:v>
                </c:pt>
                <c:pt idx="867">
                  <c:v>30414.61</c:v>
                </c:pt>
                <c:pt idx="868">
                  <c:v>28672.03</c:v>
                </c:pt>
                <c:pt idx="869">
                  <c:v>30283.19</c:v>
                </c:pt>
                <c:pt idx="870">
                  <c:v>29166.42</c:v>
                </c:pt>
                <c:pt idx="871">
                  <c:v>29410.96</c:v>
                </c:pt>
                <c:pt idx="872">
                  <c:v>30264.11</c:v>
                </c:pt>
                <c:pt idx="873">
                  <c:v>29075.93</c:v>
                </c:pt>
                <c:pt idx="874">
                  <c:v>29630.68</c:v>
                </c:pt>
                <c:pt idx="875">
                  <c:v>29511.36</c:v>
                </c:pt>
                <c:pt idx="876">
                  <c:v>29175.27</c:v>
                </c:pt>
                <c:pt idx="877">
                  <c:v>28586.94</c:v>
                </c:pt>
                <c:pt idx="878">
                  <c:v>29013.09</c:v>
                </c:pt>
                <c:pt idx="879">
                  <c:v>29449.54</c:v>
                </c:pt>
                <c:pt idx="880">
                  <c:v>31719.73</c:v>
                </c:pt>
                <c:pt idx="881">
                  <c:v>31775.89</c:v>
                </c:pt>
                <c:pt idx="882">
                  <c:v>29787.13</c:v>
                </c:pt>
                <c:pt idx="883">
                  <c:v>30433.5</c:v>
                </c:pt>
                <c:pt idx="884">
                  <c:v>29673.24</c:v>
                </c:pt>
                <c:pt idx="885">
                  <c:v>29845.93</c:v>
                </c:pt>
                <c:pt idx="886">
                  <c:v>29899.4</c:v>
                </c:pt>
                <c:pt idx="887">
                  <c:v>31351.91</c:v>
                </c:pt>
                <c:pt idx="888">
                  <c:v>31107.6</c:v>
                </c:pt>
                <c:pt idx="889">
                  <c:v>30185.45</c:v>
                </c:pt>
                <c:pt idx="890">
                  <c:v>30080.69</c:v>
                </c:pt>
                <c:pt idx="891">
                  <c:v>29061.48</c:v>
                </c:pt>
                <c:pt idx="892">
                  <c:v>28387.02</c:v>
                </c:pt>
                <c:pt idx="893">
                  <c:v>26565.12</c:v>
                </c:pt>
                <c:pt idx="894">
                  <c:v>22458.28</c:v>
                </c:pt>
                <c:pt idx="895">
                  <c:v>22109.15</c:v>
                </c:pt>
                <c:pt idx="896">
                  <c:v>22560.52</c:v>
                </c:pt>
                <c:pt idx="897">
                  <c:v>20375.02</c:v>
                </c:pt>
                <c:pt idx="898">
                  <c:v>20441.06</c:v>
                </c:pt>
                <c:pt idx="899">
                  <c:v>18951.09</c:v>
                </c:pt>
                <c:pt idx="900">
                  <c:v>20552.98</c:v>
                </c:pt>
                <c:pt idx="901">
                  <c:v>20552.75</c:v>
                </c:pt>
                <c:pt idx="902">
                  <c:v>20702.57</c:v>
                </c:pt>
                <c:pt idx="903">
                  <c:v>19961.51</c:v>
                </c:pt>
                <c:pt idx="904">
                  <c:v>21096.53</c:v>
                </c:pt>
                <c:pt idx="905">
                  <c:v>21216.63</c:v>
                </c:pt>
                <c:pt idx="906">
                  <c:v>21481.56</c:v>
                </c:pt>
                <c:pt idx="907">
                  <c:v>21029.53</c:v>
                </c:pt>
                <c:pt idx="908">
                  <c:v>20711.61</c:v>
                </c:pt>
                <c:pt idx="909">
                  <c:v>20253.96</c:v>
                </c:pt>
                <c:pt idx="910">
                  <c:v>20091.47</c:v>
                </c:pt>
                <c:pt idx="911">
                  <c:v>19949.77</c:v>
                </c:pt>
                <c:pt idx="912">
                  <c:v>19248.11</c:v>
                </c:pt>
                <c:pt idx="913">
                  <c:v>19224.84</c:v>
                </c:pt>
                <c:pt idx="914">
                  <c:v>19292.67</c:v>
                </c:pt>
                <c:pt idx="915">
                  <c:v>20208.46</c:v>
                </c:pt>
                <c:pt idx="916">
                  <c:v>20162.71</c:v>
                </c:pt>
                <c:pt idx="917">
                  <c:v>20544.2</c:v>
                </c:pt>
                <c:pt idx="918">
                  <c:v>21621.52</c:v>
                </c:pt>
                <c:pt idx="919">
                  <c:v>21589.1</c:v>
                </c:pt>
                <c:pt idx="920">
                  <c:v>21582.02</c:v>
                </c:pt>
                <c:pt idx="921">
                  <c:v>20843.12</c:v>
                </c:pt>
                <c:pt idx="922">
                  <c:v>19946.61</c:v>
                </c:pt>
                <c:pt idx="923">
                  <c:v>19310.95</c:v>
                </c:pt>
                <c:pt idx="924">
                  <c:v>20229.58</c:v>
                </c:pt>
                <c:pt idx="925">
                  <c:v>20576.56</c:v>
                </c:pt>
                <c:pt idx="926">
                  <c:v>20828.63</c:v>
                </c:pt>
                <c:pt idx="927">
                  <c:v>21196.9</c:v>
                </c:pt>
                <c:pt idx="928">
                  <c:v>20793.29</c:v>
                </c:pt>
                <c:pt idx="929">
                  <c:v>22438.4</c:v>
                </c:pt>
                <c:pt idx="930">
                  <c:v>23402.53</c:v>
                </c:pt>
                <c:pt idx="931">
                  <c:v>23223.96</c:v>
                </c:pt>
                <c:pt idx="932">
                  <c:v>23158.95</c:v>
                </c:pt>
                <c:pt idx="933">
                  <c:v>22684.25</c:v>
                </c:pt>
                <c:pt idx="934">
                  <c:v>22459.15</c:v>
                </c:pt>
                <c:pt idx="935">
                  <c:v>22586.22</c:v>
                </c:pt>
                <c:pt idx="936">
                  <c:v>21306.56</c:v>
                </c:pt>
                <c:pt idx="937">
                  <c:v>21264.87</c:v>
                </c:pt>
                <c:pt idx="938">
                  <c:v>22964.43</c:v>
                </c:pt>
                <c:pt idx="939">
                  <c:v>23855.88</c:v>
                </c:pt>
                <c:pt idx="940">
                  <c:v>23789.6</c:v>
                </c:pt>
                <c:pt idx="941">
                  <c:v>23645.08</c:v>
                </c:pt>
                <c:pt idx="942">
                  <c:v>23315.95</c:v>
                </c:pt>
                <c:pt idx="943">
                  <c:v>23277.07</c:v>
                </c:pt>
                <c:pt idx="944">
                  <c:v>22994.19</c:v>
                </c:pt>
                <c:pt idx="945">
                  <c:v>22831.86</c:v>
                </c:pt>
                <c:pt idx="946">
                  <c:v>22621.93</c:v>
                </c:pt>
                <c:pt idx="947">
                  <c:v>23322.46</c:v>
                </c:pt>
                <c:pt idx="948">
                  <c:v>22952.69</c:v>
                </c:pt>
                <c:pt idx="949">
                  <c:v>23181.62</c:v>
                </c:pt>
                <c:pt idx="950">
                  <c:v>23820.8</c:v>
                </c:pt>
                <c:pt idx="951">
                  <c:v>23159.22</c:v>
                </c:pt>
                <c:pt idx="952">
                  <c:v>23961.97</c:v>
                </c:pt>
                <c:pt idx="953">
                  <c:v>23954.9</c:v>
                </c:pt>
                <c:pt idx="954">
                  <c:v>24413.41</c:v>
                </c:pt>
                <c:pt idx="955">
                  <c:v>24452.44</c:v>
                </c:pt>
                <c:pt idx="956">
                  <c:v>24314.02</c:v>
                </c:pt>
                <c:pt idx="957">
                  <c:v>24103.81</c:v>
                </c:pt>
                <c:pt idx="958">
                  <c:v>23865.17</c:v>
                </c:pt>
                <c:pt idx="959">
                  <c:v>23341.6</c:v>
                </c:pt>
                <c:pt idx="960">
                  <c:v>23196.34</c:v>
                </c:pt>
                <c:pt idx="961">
                  <c:v>20836.46</c:v>
                </c:pt>
                <c:pt idx="962">
                  <c:v>21140.87</c:v>
                </c:pt>
                <c:pt idx="963">
                  <c:v>21495.97</c:v>
                </c:pt>
                <c:pt idx="964">
                  <c:v>21404.35</c:v>
                </c:pt>
                <c:pt idx="965">
                  <c:v>21523</c:v>
                </c:pt>
                <c:pt idx="966">
                  <c:v>21370.71</c:v>
                </c:pt>
                <c:pt idx="967">
                  <c:v>21566.32</c:v>
                </c:pt>
                <c:pt idx="968">
                  <c:v>20246.01</c:v>
                </c:pt>
                <c:pt idx="969">
                  <c:v>20037.31</c:v>
                </c:pt>
                <c:pt idx="970">
                  <c:v>19550.11</c:v>
                </c:pt>
                <c:pt idx="971">
                  <c:v>20294.27</c:v>
                </c:pt>
                <c:pt idx="972">
                  <c:v>19811.34</c:v>
                </c:pt>
                <c:pt idx="973">
                  <c:v>20053.81</c:v>
                </c:pt>
                <c:pt idx="974">
                  <c:v>20127.44</c:v>
                </c:pt>
                <c:pt idx="975">
                  <c:v>19954.25</c:v>
                </c:pt>
                <c:pt idx="976">
                  <c:v>19835.94</c:v>
                </c:pt>
                <c:pt idx="977">
                  <c:v>20004.08</c:v>
                </c:pt>
                <c:pt idx="978">
                  <c:v>19791.58</c:v>
                </c:pt>
                <c:pt idx="979">
                  <c:v>18790.61</c:v>
                </c:pt>
                <c:pt idx="980">
                  <c:v>19285.24</c:v>
                </c:pt>
                <c:pt idx="981">
                  <c:v>19322.2</c:v>
                </c:pt>
                <c:pt idx="982">
                  <c:v>21370.03</c:v>
                </c:pt>
                <c:pt idx="983">
                  <c:v>21655.74</c:v>
                </c:pt>
                <c:pt idx="984">
                  <c:v>21839.13</c:v>
                </c:pt>
                <c:pt idx="985">
                  <c:v>22403.06</c:v>
                </c:pt>
                <c:pt idx="986">
                  <c:v>20174.25</c:v>
                </c:pt>
                <c:pt idx="987">
                  <c:v>20231.86</c:v>
                </c:pt>
                <c:pt idx="988">
                  <c:v>19699.88</c:v>
                </c:pt>
                <c:pt idx="989">
                  <c:v>19800.14</c:v>
                </c:pt>
                <c:pt idx="990">
                  <c:v>20117</c:v>
                </c:pt>
                <c:pt idx="991">
                  <c:v>19420.94</c:v>
                </c:pt>
                <c:pt idx="992">
                  <c:v>19538.12</c:v>
                </c:pt>
                <c:pt idx="993">
                  <c:v>18876.62</c:v>
                </c:pt>
                <c:pt idx="994">
                  <c:v>18456.46</c:v>
                </c:pt>
                <c:pt idx="995">
                  <c:v>19403.42</c:v>
                </c:pt>
                <c:pt idx="996">
                  <c:v>19289.97</c:v>
                </c:pt>
                <c:pt idx="997">
                  <c:v>18924.36</c:v>
                </c:pt>
                <c:pt idx="998">
                  <c:v>18808.52</c:v>
                </c:pt>
                <c:pt idx="999">
                  <c:v>19227.65</c:v>
                </c:pt>
                <c:pt idx="1000">
                  <c:v>19081.15</c:v>
                </c:pt>
                <c:pt idx="1001">
                  <c:v>19409.26</c:v>
                </c:pt>
                <c:pt idx="1002">
                  <c:v>19594.92</c:v>
                </c:pt>
                <c:pt idx="1003">
                  <c:v>19426.02</c:v>
                </c:pt>
                <c:pt idx="1004">
                  <c:v>19315.3</c:v>
                </c:pt>
                <c:pt idx="1005">
                  <c:v>19057.33</c:v>
                </c:pt>
                <c:pt idx="1006">
                  <c:v>19634.52</c:v>
                </c:pt>
                <c:pt idx="1007">
                  <c:v>20344.04</c:v>
                </c:pt>
                <c:pt idx="1008">
                  <c:v>20163.1</c:v>
                </c:pt>
                <c:pt idx="1009">
                  <c:v>19958.59</c:v>
                </c:pt>
                <c:pt idx="1010">
                  <c:v>19532.76</c:v>
                </c:pt>
                <c:pt idx="1011">
                  <c:v>19418.17</c:v>
                </c:pt>
                <c:pt idx="1012">
                  <c:v>19445.94</c:v>
                </c:pt>
                <c:pt idx="1013">
                  <c:v>19131.94</c:v>
                </c:pt>
                <c:pt idx="1014">
                  <c:v>19056.5</c:v>
                </c:pt>
                <c:pt idx="1015">
                  <c:v>19156.58</c:v>
                </c:pt>
                <c:pt idx="1016">
                  <c:v>19380.96</c:v>
                </c:pt>
                <c:pt idx="1017">
                  <c:v>19181.61</c:v>
                </c:pt>
                <c:pt idx="1018">
                  <c:v>19069.45</c:v>
                </c:pt>
                <c:pt idx="1019">
                  <c:v>19263.43</c:v>
                </c:pt>
                <c:pt idx="1020">
                  <c:v>19550.45</c:v>
                </c:pt>
                <c:pt idx="1021">
                  <c:v>19331.81</c:v>
                </c:pt>
                <c:pt idx="1022">
                  <c:v>19125.59</c:v>
                </c:pt>
                <c:pt idx="1023">
                  <c:v>19044.25</c:v>
                </c:pt>
                <c:pt idx="1024">
                  <c:v>19166.92</c:v>
                </c:pt>
                <c:pt idx="1025">
                  <c:v>19206.4</c:v>
                </c:pt>
                <c:pt idx="1026">
                  <c:v>19572.38</c:v>
                </c:pt>
                <c:pt idx="1027">
                  <c:v>19332.21</c:v>
                </c:pt>
                <c:pt idx="1028">
                  <c:v>20086.89</c:v>
                </c:pt>
                <c:pt idx="1029">
                  <c:v>20774.74</c:v>
                </c:pt>
                <c:pt idx="1030">
                  <c:v>20292.62</c:v>
                </c:pt>
                <c:pt idx="1031">
                  <c:v>20599.09</c:v>
                </c:pt>
                <c:pt idx="1032">
                  <c:v>20820.06</c:v>
                </c:pt>
                <c:pt idx="1033">
                  <c:v>20628.62</c:v>
                </c:pt>
                <c:pt idx="1034">
                  <c:v>20495.81</c:v>
                </c:pt>
                <c:pt idx="1035">
                  <c:v>20480.62</c:v>
                </c:pt>
                <c:pt idx="1036">
                  <c:v>20153.01</c:v>
                </c:pt>
                <c:pt idx="1037">
                  <c:v>20206.42</c:v>
                </c:pt>
                <c:pt idx="1038">
                  <c:v>21150.52</c:v>
                </c:pt>
                <c:pt idx="1039">
                  <c:v>21300.78</c:v>
                </c:pt>
                <c:pt idx="1040">
                  <c:v>20914.74</c:v>
                </c:pt>
                <c:pt idx="1041">
                  <c:v>20570.4</c:v>
                </c:pt>
                <c:pt idx="1042">
                  <c:v>18547.62</c:v>
                </c:pt>
                <c:pt idx="1043">
                  <c:v>15878.21</c:v>
                </c:pt>
                <c:pt idx="1044">
                  <c:v>17557.04</c:v>
                </c:pt>
                <c:pt idx="1045">
                  <c:v>16992.47</c:v>
                </c:pt>
                <c:pt idx="1046">
                  <c:v>16777.14</c:v>
                </c:pt>
                <c:pt idx="1047">
                  <c:v>16309.05</c:v>
                </c:pt>
                <c:pt idx="1048">
                  <c:v>16590.41</c:v>
                </c:pt>
                <c:pt idx="1049">
                  <c:v>16873.79</c:v>
                </c:pt>
                <c:pt idx="1050">
                  <c:v>16647.91</c:v>
                </c:pt>
                <c:pt idx="1051">
                  <c:v>16677.06</c:v>
                </c:pt>
                <c:pt idx="1052">
                  <c:v>16681.04</c:v>
                </c:pt>
                <c:pt idx="1053">
                  <c:v>16685.13</c:v>
                </c:pt>
                <c:pt idx="1054">
                  <c:v>16255.15</c:v>
                </c:pt>
                <c:pt idx="1055">
                  <c:v>15760.8</c:v>
                </c:pt>
                <c:pt idx="1056">
                  <c:v>16195.94</c:v>
                </c:pt>
                <c:pt idx="1057">
                  <c:v>16597.42</c:v>
                </c:pt>
                <c:pt idx="1058">
                  <c:v>16587.76</c:v>
                </c:pt>
                <c:pt idx="1059">
                  <c:v>16507.83</c:v>
                </c:pt>
                <c:pt idx="1060">
                  <c:v>16452.93</c:v>
                </c:pt>
                <c:pt idx="1061">
                  <c:v>16423.94</c:v>
                </c:pt>
                <c:pt idx="1062">
                  <c:v>16209.05</c:v>
                </c:pt>
                <c:pt idx="1063">
                  <c:v>16433.95</c:v>
                </c:pt>
                <c:pt idx="1064">
                  <c:v>17167.82</c:v>
                </c:pt>
                <c:pt idx="1065">
                  <c:v>16977.74</c:v>
                </c:pt>
                <c:pt idx="1066">
                  <c:v>17094.08</c:v>
                </c:pt>
                <c:pt idx="1067">
                  <c:v>16894.08</c:v>
                </c:pt>
                <c:pt idx="1068">
                  <c:v>17113.75</c:v>
                </c:pt>
                <c:pt idx="1069">
                  <c:v>16966.51</c:v>
                </c:pt>
                <c:pt idx="1070">
                  <c:v>17088.31</c:v>
                </c:pt>
                <c:pt idx="1071">
                  <c:v>16838.69</c:v>
                </c:pt>
                <c:pt idx="1072">
                  <c:v>17229.24</c:v>
                </c:pt>
                <c:pt idx="1073">
                  <c:v>17130.84</c:v>
                </c:pt>
                <c:pt idx="1074">
                  <c:v>17130.07</c:v>
                </c:pt>
                <c:pt idx="1075">
                  <c:v>17089.92</c:v>
                </c:pt>
                <c:pt idx="1076">
                  <c:v>17210.86</c:v>
                </c:pt>
                <c:pt idx="1077">
                  <c:v>17772.5</c:v>
                </c:pt>
                <c:pt idx="1078">
                  <c:v>17804.11</c:v>
                </c:pt>
                <c:pt idx="1079">
                  <c:v>17360.37</c:v>
                </c:pt>
                <c:pt idx="1080">
                  <c:v>16633.41</c:v>
                </c:pt>
                <c:pt idx="1081">
                  <c:v>16786.54</c:v>
                </c:pt>
                <c:pt idx="1082">
                  <c:v>16745.81</c:v>
                </c:pt>
                <c:pt idx="1083">
                  <c:v>16440.54</c:v>
                </c:pt>
                <c:pt idx="1084">
                  <c:v>16902.24</c:v>
                </c:pt>
                <c:pt idx="1085">
                  <c:v>16825.25</c:v>
                </c:pt>
                <c:pt idx="1086">
                  <c:v>16819.09</c:v>
                </c:pt>
                <c:pt idx="1087">
                  <c:v>16779.05</c:v>
                </c:pt>
                <c:pt idx="1088">
                  <c:v>16840.65</c:v>
                </c:pt>
                <c:pt idx="1089">
                  <c:v>16828.91</c:v>
                </c:pt>
                <c:pt idx="1090">
                  <c:v>16914.61</c:v>
                </c:pt>
                <c:pt idx="1091">
                  <c:v>16697.6</c:v>
                </c:pt>
                <c:pt idx="1092">
                  <c:v>16538.67</c:v>
                </c:pt>
                <c:pt idx="1093">
                  <c:v>16629.82</c:v>
                </c:pt>
                <c:pt idx="1094">
                  <c:v>16597.22</c:v>
                </c:pt>
                <c:pt idx="1095">
                  <c:v>16528.89</c:v>
                </c:pt>
                <c:pt idx="1096">
                  <c:v>16613.48</c:v>
                </c:pt>
                <c:pt idx="1097">
                  <c:v>16668.94</c:v>
                </c:pt>
                <c:pt idx="1098">
                  <c:v>16670.73</c:v>
                </c:pt>
                <c:pt idx="1099">
                  <c:v>16849.16</c:v>
                </c:pt>
                <c:pt idx="1100">
                  <c:v>16825.82</c:v>
                </c:pt>
                <c:pt idx="1101">
                  <c:v>16950.52</c:v>
                </c:pt>
                <c:pt idx="1102">
                  <c:v>16944.73</c:v>
                </c:pt>
                <c:pt idx="1103">
                  <c:v>17124.86</c:v>
                </c:pt>
                <c:pt idx="1104">
                  <c:v>17179.7</c:v>
                </c:pt>
                <c:pt idx="1105">
                  <c:v>17443.89</c:v>
                </c:pt>
                <c:pt idx="1106">
                  <c:v>17941.69</c:v>
                </c:pt>
                <c:pt idx="1107">
                  <c:v>18852.7</c:v>
                </c:pt>
                <c:pt idx="1108">
                  <c:v>19932.48</c:v>
                </c:pt>
                <c:pt idx="1109">
                  <c:v>20959.43</c:v>
                </c:pt>
                <c:pt idx="1110">
                  <c:v>20884.18</c:v>
                </c:pt>
                <c:pt idx="1111">
                  <c:v>21189.86</c:v>
                </c:pt>
                <c:pt idx="1112">
                  <c:v>21140.12</c:v>
                </c:pt>
                <c:pt idx="1113">
                  <c:v>20676.07</c:v>
                </c:pt>
                <c:pt idx="1114">
                  <c:v>21085.41</c:v>
                </c:pt>
                <c:pt idx="1115">
                  <c:v>22679.14</c:v>
                </c:pt>
                <c:pt idx="1116">
                  <c:v>22785.95</c:v>
                </c:pt>
                <c:pt idx="1117">
                  <c:v>22717.7</c:v>
                </c:pt>
                <c:pt idx="1118">
                  <c:v>22921.29</c:v>
                </c:pt>
                <c:pt idx="1119">
                  <c:v>22638</c:v>
                </c:pt>
                <c:pt idx="1120">
                  <c:v>23056.8</c:v>
                </c:pt>
                <c:pt idx="1121">
                  <c:v>23011.11</c:v>
                </c:pt>
                <c:pt idx="1122">
                  <c:v>23080.06</c:v>
                </c:pt>
                <c:pt idx="1123">
                  <c:v>23031.1</c:v>
                </c:pt>
                <c:pt idx="1124">
                  <c:v>23750.97</c:v>
                </c:pt>
                <c:pt idx="1125">
                  <c:v>22832.84</c:v>
                </c:pt>
                <c:pt idx="1126">
                  <c:v>23132.21</c:v>
                </c:pt>
                <c:pt idx="1127">
                  <c:v>23729.85</c:v>
                </c:pt>
                <c:pt idx="1128">
                  <c:v>23491.99</c:v>
                </c:pt>
                <c:pt idx="1129">
                  <c:v>23437.07</c:v>
                </c:pt>
                <c:pt idx="1130">
                  <c:v>23332.69</c:v>
                </c:pt>
                <c:pt idx="1131">
                  <c:v>22938.34</c:v>
                </c:pt>
                <c:pt idx="1132">
                  <c:v>22764.17</c:v>
                </c:pt>
                <c:pt idx="1133">
                  <c:v>23250.93</c:v>
                </c:pt>
                <c:pt idx="1134">
                  <c:v>22966.38</c:v>
                </c:pt>
                <c:pt idx="1135">
                  <c:v>21797.75</c:v>
                </c:pt>
                <c:pt idx="1136">
                  <c:v>21635.15</c:v>
                </c:pt>
                <c:pt idx="1137">
                  <c:v>21864.96</c:v>
                </c:pt>
                <c:pt idx="1138">
                  <c:v>21787.3</c:v>
                </c:pt>
                <c:pt idx="1139">
                  <c:v>21789.63</c:v>
                </c:pt>
                <c:pt idx="1140">
                  <c:v>22211.03</c:v>
                </c:pt>
                <c:pt idx="1141">
                  <c:v>24330.81</c:v>
                </c:pt>
                <c:pt idx="1142">
                  <c:v>23519.85</c:v>
                </c:pt>
                <c:pt idx="1143">
                  <c:v>24578.37</c:v>
                </c:pt>
                <c:pt idx="1144">
                  <c:v>24638.27</c:v>
                </c:pt>
                <c:pt idx="1145">
                  <c:v>24288.51</c:v>
                </c:pt>
                <c:pt idx="1146">
                  <c:v>24841.34</c:v>
                </c:pt>
                <c:pt idx="1147">
                  <c:v>24449.26</c:v>
                </c:pt>
                <c:pt idx="1148">
                  <c:v>24186.54</c:v>
                </c:pt>
                <c:pt idx="1149">
                  <c:v>23943.19</c:v>
                </c:pt>
                <c:pt idx="1150">
                  <c:v>23190.5</c:v>
                </c:pt>
                <c:pt idx="1151">
                  <c:v>23164.72</c:v>
                </c:pt>
                <c:pt idx="1152">
                  <c:v>23558.98</c:v>
                </c:pt>
                <c:pt idx="1153">
                  <c:v>23492.91</c:v>
                </c:pt>
                <c:pt idx="1154">
                  <c:v>23136.03</c:v>
                </c:pt>
                <c:pt idx="1155">
                  <c:v>23638.25</c:v>
                </c:pt>
                <c:pt idx="1156">
                  <c:v>23467.3</c:v>
                </c:pt>
                <c:pt idx="1157">
                  <c:v>22394</c:v>
                </c:pt>
                <c:pt idx="1158">
                  <c:v>22349.12</c:v>
                </c:pt>
                <c:pt idx="1159">
                  <c:v>22428.98</c:v>
                </c:pt>
                <c:pt idx="1160">
                  <c:v>22417.1</c:v>
                </c:pt>
                <c:pt idx="1161">
                  <c:v>22201.83</c:v>
                </c:pt>
                <c:pt idx="1162">
                  <c:v>21701.47</c:v>
                </c:pt>
                <c:pt idx="1163">
                  <c:v>20346.9</c:v>
                </c:pt>
                <c:pt idx="1164">
                  <c:v>20222.68</c:v>
                </c:pt>
                <c:pt idx="1165">
                  <c:v>20726.52</c:v>
                </c:pt>
                <c:pt idx="1166">
                  <c:v>22243.34</c:v>
                </c:pt>
                <c:pt idx="1167">
                  <c:v>24218.48</c:v>
                </c:pt>
                <c:pt idx="1168">
                  <c:v>24758.48</c:v>
                </c:pt>
                <c:pt idx="1169">
                  <c:v>24376.05</c:v>
                </c:pt>
                <c:pt idx="1170">
                  <c:v>25051.83</c:v>
                </c:pt>
                <c:pt idx="1171">
                  <c:v>27454.54</c:v>
                </c:pt>
                <c:pt idx="1172">
                  <c:v>26976.15</c:v>
                </c:pt>
                <c:pt idx="1173">
                  <c:v>28051.94</c:v>
                </c:pt>
                <c:pt idx="1174">
                  <c:v>27806.91</c:v>
                </c:pt>
                <c:pt idx="1175">
                  <c:v>28190.61</c:v>
                </c:pt>
                <c:pt idx="1176">
                  <c:v>27319.63</c:v>
                </c:pt>
                <c:pt idx="1177">
                  <c:v>28342.19</c:v>
                </c:pt>
                <c:pt idx="1178">
                  <c:v>27493.31</c:v>
                </c:pt>
                <c:pt idx="1179">
                  <c:v>27492.9</c:v>
                </c:pt>
                <c:pt idx="1180">
                  <c:v>28001</c:v>
                </c:pt>
                <c:pt idx="1181">
                  <c:v>27140.89</c:v>
                </c:pt>
                <c:pt idx="1182">
                  <c:v>27274.78</c:v>
                </c:pt>
                <c:pt idx="1183">
                  <c:v>28349.29</c:v>
                </c:pt>
                <c:pt idx="1184">
                  <c:v>28012.29</c:v>
                </c:pt>
                <c:pt idx="1185">
                  <c:v>28475.84</c:v>
                </c:pt>
                <c:pt idx="1186">
                  <c:v>28469.31</c:v>
                </c:pt>
                <c:pt idx="1187">
                  <c:v>28189.84</c:v>
                </c:pt>
                <c:pt idx="1188">
                  <c:v>27811.63</c:v>
                </c:pt>
                <c:pt idx="1189">
                  <c:v>28177.64</c:v>
                </c:pt>
                <c:pt idx="1190">
                  <c:v>28180.65</c:v>
                </c:pt>
                <c:pt idx="1191">
                  <c:v>28048.62</c:v>
                </c:pt>
                <c:pt idx="1192">
                  <c:v>27928.24</c:v>
                </c:pt>
                <c:pt idx="1193">
                  <c:v>27961.12</c:v>
                </c:pt>
                <c:pt idx="1194">
                  <c:v>28336.98</c:v>
                </c:pt>
                <c:pt idx="1195">
                  <c:v>29655.48</c:v>
                </c:pt>
                <c:pt idx="1196">
                  <c:v>30232.31</c:v>
                </c:pt>
                <c:pt idx="1197">
                  <c:v>29905.89</c:v>
                </c:pt>
                <c:pt idx="1198">
                  <c:v>30407.47</c:v>
                </c:pt>
                <c:pt idx="1199">
                  <c:v>30495.03</c:v>
                </c:pt>
                <c:pt idx="1200">
                  <c:v>30324.64</c:v>
                </c:pt>
                <c:pt idx="1201">
                  <c:v>30325.58</c:v>
                </c:pt>
                <c:pt idx="1202">
                  <c:v>29450.35</c:v>
                </c:pt>
                <c:pt idx="1203">
                  <c:v>30394.56</c:v>
                </c:pt>
                <c:pt idx="1204">
                  <c:v>28821.81</c:v>
                </c:pt>
                <c:pt idx="1205">
                  <c:v>28248.1</c:v>
                </c:pt>
                <c:pt idx="1206">
                  <c:v>27263.11</c:v>
                </c:pt>
                <c:pt idx="1207">
                  <c:v>27822.84</c:v>
                </c:pt>
                <c:pt idx="1208">
                  <c:v>27596.46</c:v>
                </c:pt>
                <c:pt idx="1209">
                  <c:v>27522</c:v>
                </c:pt>
                <c:pt idx="1210">
                  <c:v>28306.95</c:v>
                </c:pt>
                <c:pt idx="1211">
                  <c:v>28430.87</c:v>
                </c:pt>
                <c:pt idx="1212">
                  <c:v>29484.15</c:v>
                </c:pt>
                <c:pt idx="1213">
                  <c:v>29337.1</c:v>
                </c:pt>
                <c:pt idx="1214">
                  <c:v>29250.74</c:v>
                </c:pt>
                <c:pt idx="1215">
                  <c:v>29248.47</c:v>
                </c:pt>
                <c:pt idx="1216">
                  <c:v>28084.93</c:v>
                </c:pt>
                <c:pt idx="1217">
                  <c:v>28698.86</c:v>
                </c:pt>
                <c:pt idx="1218">
                  <c:v>29044.22</c:v>
                </c:pt>
                <c:pt idx="1219">
                  <c:v>28870.25</c:v>
                </c:pt>
                <c:pt idx="1220">
                  <c:v>29554.64</c:v>
                </c:pt>
                <c:pt idx="1221">
                  <c:v>28962.11</c:v>
                </c:pt>
                <c:pt idx="1222">
                  <c:v>28594.28</c:v>
                </c:pt>
                <c:pt idx="1223">
                  <c:v>27810.71</c:v>
                </c:pt>
                <c:pt idx="1224">
                  <c:v>27695.74</c:v>
                </c:pt>
                <c:pt idx="1225">
                  <c:v>27620.45</c:v>
                </c:pt>
                <c:pt idx="1226">
                  <c:v>26993.22</c:v>
                </c:pt>
                <c:pt idx="1227">
                  <c:v>26809.46</c:v>
                </c:pt>
                <c:pt idx="1228">
                  <c:v>26788.7</c:v>
                </c:pt>
                <c:pt idx="1229">
                  <c:v>26930.75</c:v>
                </c:pt>
                <c:pt idx="1230">
                  <c:v>27175.18</c:v>
                </c:pt>
                <c:pt idx="1231">
                  <c:v>27041.17</c:v>
                </c:pt>
                <c:pt idx="1232">
                  <c:v>27409.77</c:v>
                </c:pt>
                <c:pt idx="1233">
                  <c:v>26829.1</c:v>
                </c:pt>
                <c:pt idx="1234">
                  <c:v>26895.42</c:v>
                </c:pt>
                <c:pt idx="1235">
                  <c:v>27116.5</c:v>
                </c:pt>
                <c:pt idx="1236">
                  <c:v>26753.31</c:v>
                </c:pt>
                <c:pt idx="1237">
                  <c:v>26858.63</c:v>
                </c:pt>
                <c:pt idx="1238">
                  <c:v>27228.43</c:v>
                </c:pt>
                <c:pt idx="1239">
                  <c:v>26329.53</c:v>
                </c:pt>
                <c:pt idx="1240">
                  <c:v>26482.89</c:v>
                </c:pt>
                <c:pt idx="1241">
                  <c:v>26718.79</c:v>
                </c:pt>
                <c:pt idx="1242">
                  <c:v>26874.67</c:v>
                </c:pt>
                <c:pt idx="1243">
                  <c:v>28082.01</c:v>
                </c:pt>
                <c:pt idx="1244">
                  <c:v>27751.78</c:v>
                </c:pt>
                <c:pt idx="1245">
                  <c:v>27707.09</c:v>
                </c:pt>
                <c:pt idx="1246">
                  <c:v>27219.57</c:v>
                </c:pt>
                <c:pt idx="1247">
                  <c:v>26825.56</c:v>
                </c:pt>
                <c:pt idx="1248">
                  <c:v>27252.22</c:v>
                </c:pt>
                <c:pt idx="1249">
                  <c:v>27075.63</c:v>
                </c:pt>
                <c:pt idx="1250">
                  <c:v>27123.99</c:v>
                </c:pt>
                <c:pt idx="1251">
                  <c:v>25732.88</c:v>
                </c:pt>
                <c:pt idx="1252">
                  <c:v>27238.18</c:v>
                </c:pt>
                <c:pt idx="1253">
                  <c:v>26351.68</c:v>
                </c:pt>
                <c:pt idx="1254">
                  <c:v>26512.76</c:v>
                </c:pt>
                <c:pt idx="1255">
                  <c:v>26488.23</c:v>
                </c:pt>
                <c:pt idx="1256">
                  <c:v>25858.78</c:v>
                </c:pt>
                <c:pt idx="1257">
                  <c:v>25940.01</c:v>
                </c:pt>
                <c:pt idx="1258">
                  <c:v>25912.41</c:v>
                </c:pt>
                <c:pt idx="1259">
                  <c:v>25936.28</c:v>
                </c:pt>
                <c:pt idx="1260">
                  <c:v>25130.06</c:v>
                </c:pt>
                <c:pt idx="1261">
                  <c:v>25582.77</c:v>
                </c:pt>
                <c:pt idx="1262">
                  <c:v>26336.15</c:v>
                </c:pt>
                <c:pt idx="1263">
                  <c:v>26515.09</c:v>
                </c:pt>
                <c:pt idx="1264">
                  <c:v>26342.29</c:v>
                </c:pt>
                <c:pt idx="1265">
                  <c:v>26844.45</c:v>
                </c:pt>
                <c:pt idx="1266">
                  <c:v>28317.58</c:v>
                </c:pt>
                <c:pt idx="1267">
                  <c:v>30002.77</c:v>
                </c:pt>
                <c:pt idx="1268">
                  <c:v>29898.58</c:v>
                </c:pt>
                <c:pt idx="1269">
                  <c:v>30705.83</c:v>
                </c:pt>
                <c:pt idx="1270">
                  <c:v>30548.39</c:v>
                </c:pt>
                <c:pt idx="1271">
                  <c:v>30473.14</c:v>
                </c:pt>
                <c:pt idx="1272">
                  <c:v>30274.34</c:v>
                </c:pt>
                <c:pt idx="1273">
                  <c:v>30700.05</c:v>
                </c:pt>
                <c:pt idx="1274">
                  <c:v>30083.26</c:v>
                </c:pt>
                <c:pt idx="1275">
                  <c:v>30453.02</c:v>
                </c:pt>
                <c:pt idx="1276">
                  <c:v>30477.68</c:v>
                </c:pt>
                <c:pt idx="1277">
                  <c:v>30594.48</c:v>
                </c:pt>
                <c:pt idx="1278">
                  <c:v>30625.3</c:v>
                </c:pt>
                <c:pt idx="1279">
                  <c:v>31160.43</c:v>
                </c:pt>
                <c:pt idx="1280">
                  <c:v>30776.54</c:v>
                </c:pt>
                <c:pt idx="1281">
                  <c:v>30507.27</c:v>
                </c:pt>
                <c:pt idx="1282">
                  <c:v>29911.02</c:v>
                </c:pt>
                <c:pt idx="1283">
                  <c:v>30352.3</c:v>
                </c:pt>
                <c:pt idx="1284">
                  <c:v>30299.25</c:v>
                </c:pt>
                <c:pt idx="1285">
                  <c:v>30174.62</c:v>
                </c:pt>
                <c:pt idx="1286">
                  <c:v>30423.95</c:v>
                </c:pt>
                <c:pt idx="1287">
                  <c:v>30631.36</c:v>
                </c:pt>
                <c:pt idx="1288">
                  <c:v>30396.78</c:v>
                </c:pt>
                <c:pt idx="1289">
                  <c:v>31482.21</c:v>
                </c:pt>
                <c:pt idx="1290">
                  <c:v>30333.56</c:v>
                </c:pt>
                <c:pt idx="1291">
                  <c:v>30299.26</c:v>
                </c:pt>
                <c:pt idx="1292">
                  <c:v>30250.49</c:v>
                </c:pt>
                <c:pt idx="1293">
                  <c:v>30154.32</c:v>
                </c:pt>
                <c:pt idx="1294">
                  <c:v>29868.81</c:v>
                </c:pt>
                <c:pt idx="1295">
                  <c:v>29921.83</c:v>
                </c:pt>
                <c:pt idx="1296">
                  <c:v>29813.01</c:v>
                </c:pt>
                <c:pt idx="1297">
                  <c:v>29917.77</c:v>
                </c:pt>
                <c:pt idx="1298">
                  <c:v>29792.96</c:v>
                </c:pt>
                <c:pt idx="1299">
                  <c:v>30092.75</c:v>
                </c:pt>
                <c:pt idx="1300">
                  <c:v>29189.1</c:v>
                </c:pt>
                <c:pt idx="1301">
                  <c:v>29236.54</c:v>
                </c:pt>
                <c:pt idx="1302">
                  <c:v>29358.33</c:v>
                </c:pt>
                <c:pt idx="1303">
                  <c:v>29225.73</c:v>
                </c:pt>
                <c:pt idx="1304">
                  <c:v>29328.09</c:v>
                </c:pt>
                <c:pt idx="1305">
                  <c:v>29369.53</c:v>
                </c:pt>
                <c:pt idx="1306">
                  <c:v>29288.27</c:v>
                </c:pt>
                <c:pt idx="1307">
                  <c:v>29240.57</c:v>
                </c:pt>
                <c:pt idx="1308">
                  <c:v>29705.37</c:v>
                </c:pt>
                <c:pt idx="1309">
                  <c:v>29169.38</c:v>
                </c:pt>
                <c:pt idx="1310">
                  <c:v>29185.84</c:v>
                </c:pt>
                <c:pt idx="1311">
                  <c:v>29086.35</c:v>
                </c:pt>
                <c:pt idx="1312">
                  <c:v>29054.56</c:v>
                </c:pt>
                <c:pt idx="1313">
                  <c:v>29053.48</c:v>
                </c:pt>
                <c:pt idx="1314">
                  <c:v>29190.55</c:v>
                </c:pt>
                <c:pt idx="1315">
                  <c:v>29774.15</c:v>
                </c:pt>
                <c:pt idx="1316">
                  <c:v>29573.89</c:v>
                </c:pt>
                <c:pt idx="1317">
                  <c:v>29433.51</c:v>
                </c:pt>
                <c:pt idx="1318">
                  <c:v>29407.86</c:v>
                </c:pt>
                <c:pt idx="1319">
                  <c:v>29422.34</c:v>
                </c:pt>
                <c:pt idx="1320">
                  <c:v>29289.76</c:v>
                </c:pt>
                <c:pt idx="1321">
                  <c:v>29419.22</c:v>
                </c:pt>
                <c:pt idx="1322">
                  <c:v>29176.89</c:v>
                </c:pt>
                <c:pt idx="1323">
                  <c:v>28707.5</c:v>
                </c:pt>
                <c:pt idx="1324">
                  <c:v>26635.04</c:v>
                </c:pt>
                <c:pt idx="1325">
                  <c:v>26053.12</c:v>
                </c:pt>
                <c:pt idx="1326">
                  <c:v>26097.91</c:v>
                </c:pt>
                <c:pt idx="1327">
                  <c:v>26196.16</c:v>
                </c:pt>
                <c:pt idx="1328">
                  <c:v>26129.39</c:v>
                </c:pt>
                <c:pt idx="1329">
                  <c:v>26046.38</c:v>
                </c:pt>
                <c:pt idx="1330">
                  <c:v>26434.24</c:v>
                </c:pt>
                <c:pt idx="1331">
                  <c:v>26172.62</c:v>
                </c:pt>
                <c:pt idx="1332">
                  <c:v>26056.55</c:v>
                </c:pt>
                <c:pt idx="1333">
                  <c:v>26016.25</c:v>
                </c:pt>
                <c:pt idx="1334">
                  <c:v>26097.39</c:v>
                </c:pt>
                <c:pt idx="1335">
                  <c:v>26115.16</c:v>
                </c:pt>
                <c:pt idx="1336">
                  <c:v>27731.92</c:v>
                </c:pt>
                <c:pt idx="1337">
                  <c:v>27309.12</c:v>
                </c:pt>
                <c:pt idx="1338">
                  <c:v>25941.91</c:v>
                </c:pt>
                <c:pt idx="1339">
                  <c:v>25804.3</c:v>
                </c:pt>
                <c:pt idx="1340">
                  <c:v>25869.38</c:v>
                </c:pt>
                <c:pt idx="1341">
                  <c:v>25972.31</c:v>
                </c:pt>
                <c:pt idx="1342">
                  <c:v>25816.11</c:v>
                </c:pt>
                <c:pt idx="1343">
                  <c:v>25787.15</c:v>
                </c:pt>
                <c:pt idx="1344">
                  <c:v>25760.61</c:v>
                </c:pt>
                <c:pt idx="1345">
                  <c:v>26256.68</c:v>
                </c:pt>
                <c:pt idx="1346">
                  <c:v>25909.39</c:v>
                </c:pt>
                <c:pt idx="1347">
                  <c:v>25899.53</c:v>
                </c:pt>
                <c:pt idx="1348">
                  <c:v>25839.44</c:v>
                </c:pt>
                <c:pt idx="1349">
                  <c:v>25163.39</c:v>
                </c:pt>
                <c:pt idx="1350">
                  <c:v>25842</c:v>
                </c:pt>
                <c:pt idx="1351">
                  <c:v>26230.44</c:v>
                </c:pt>
                <c:pt idx="1352">
                  <c:v>26535.32</c:v>
                </c:pt>
                <c:pt idx="1353">
                  <c:v>26611.11</c:v>
                </c:pt>
                <c:pt idx="1354">
                  <c:v>26571.3</c:v>
                </c:pt>
                <c:pt idx="1355">
                  <c:v>26538.19</c:v>
                </c:pt>
                <c:pt idx="1356">
                  <c:v>26770.2</c:v>
                </c:pt>
                <c:pt idx="1357">
                  <c:v>27225.68</c:v>
                </c:pt>
                <c:pt idx="1358">
                  <c:v>27132.76</c:v>
                </c:pt>
                <c:pt idx="1359">
                  <c:v>26572.29</c:v>
                </c:pt>
                <c:pt idx="1360">
                  <c:v>26587.3</c:v>
                </c:pt>
                <c:pt idx="1361">
                  <c:v>26588.1</c:v>
                </c:pt>
                <c:pt idx="1362">
                  <c:v>26262.39</c:v>
                </c:pt>
                <c:pt idx="1363">
                  <c:v>26303.22</c:v>
                </c:pt>
                <c:pt idx="1364">
                  <c:v>26218.84</c:v>
                </c:pt>
                <c:pt idx="1365">
                  <c:v>26367.38</c:v>
                </c:pt>
                <c:pt idx="1366">
                  <c:v>27031.49</c:v>
                </c:pt>
                <c:pt idx="1367">
                  <c:v>26916.78</c:v>
                </c:pt>
                <c:pt idx="1368">
                  <c:v>26969.98</c:v>
                </c:pt>
                <c:pt idx="1369">
                  <c:v>27995.39</c:v>
                </c:pt>
                <c:pt idx="1370">
                  <c:v>27510.99</c:v>
                </c:pt>
                <c:pt idx="1371">
                  <c:v>27430.79</c:v>
                </c:pt>
                <c:pt idx="1372">
                  <c:v>27797.44</c:v>
                </c:pt>
                <c:pt idx="1373">
                  <c:v>27415.44</c:v>
                </c:pt>
                <c:pt idx="1374">
                  <c:v>27945.74</c:v>
                </c:pt>
                <c:pt idx="1375">
                  <c:v>27971.96</c:v>
                </c:pt>
                <c:pt idx="1376">
                  <c:v>27932.56</c:v>
                </c:pt>
                <c:pt idx="1377">
                  <c:v>27598.69</c:v>
                </c:pt>
                <c:pt idx="1378">
                  <c:v>27399.9</c:v>
                </c:pt>
                <c:pt idx="1379">
                  <c:v>26876.35</c:v>
                </c:pt>
                <c:pt idx="1380">
                  <c:v>26765.6</c:v>
                </c:pt>
                <c:pt idx="1381">
                  <c:v>26868.36</c:v>
                </c:pt>
                <c:pt idx="1382">
                  <c:v>26858.75</c:v>
                </c:pt>
                <c:pt idx="1383">
                  <c:v>27174.56</c:v>
                </c:pt>
                <c:pt idx="1384">
                  <c:v>28519.76</c:v>
                </c:pt>
                <c:pt idx="1385">
                  <c:v>28410.66</c:v>
                </c:pt>
                <c:pt idx="1386">
                  <c:v>28330.4</c:v>
                </c:pt>
                <c:pt idx="1387">
                  <c:v>28736.56</c:v>
                </c:pt>
                <c:pt idx="1388">
                  <c:v>29685.66</c:v>
                </c:pt>
                <c:pt idx="1389">
                  <c:v>29923.51</c:v>
                </c:pt>
                <c:pt idx="1390">
                  <c:v>30004.11</c:v>
                </c:pt>
                <c:pt idx="1391">
                  <c:v>33082.5</c:v>
                </c:pt>
                <c:pt idx="1392">
                  <c:v>33927.73</c:v>
                </c:pt>
                <c:pt idx="1393">
                  <c:v>34499.56</c:v>
                </c:pt>
                <c:pt idx="1394">
                  <c:v>34164.73</c:v>
                </c:pt>
                <c:pt idx="1395">
                  <c:v>33915.05</c:v>
                </c:pt>
                <c:pt idx="1396">
                  <c:v>34093.13</c:v>
                </c:pt>
                <c:pt idx="1397">
                  <c:v>34538.5</c:v>
                </c:pt>
                <c:pt idx="1398">
                  <c:v>34496.72</c:v>
                </c:pt>
                <c:pt idx="1399">
                  <c:v>34660.4</c:v>
                </c:pt>
                <c:pt idx="1400">
                  <c:v>35442.2</c:v>
                </c:pt>
                <c:pt idx="1401">
                  <c:v>34939.68</c:v>
                </c:pt>
                <c:pt idx="1402">
                  <c:v>34737.62</c:v>
                </c:pt>
                <c:pt idx="1403">
                  <c:v>35091.58</c:v>
                </c:pt>
                <c:pt idx="1404">
                  <c:v>35051.1</c:v>
                </c:pt>
                <c:pt idx="1405">
                  <c:v>35045.77</c:v>
                </c:pt>
                <c:pt idx="1406">
                  <c:v>35433.57</c:v>
                </c:pt>
                <c:pt idx="1407">
                  <c:v>35633.63</c:v>
                </c:pt>
                <c:pt idx="1408">
                  <c:v>36698.15</c:v>
                </c:pt>
                <c:pt idx="1409">
                  <c:v>37314.13</c:v>
                </c:pt>
                <c:pt idx="1410">
                  <c:v>37142.98</c:v>
                </c:pt>
                <c:pt idx="1411">
                  <c:v>37067.98</c:v>
                </c:pt>
                <c:pt idx="1412">
                  <c:v>36489.44</c:v>
                </c:pt>
                <c:pt idx="1413">
                  <c:v>35551.12</c:v>
                </c:pt>
                <c:pt idx="1414">
                  <c:v>37881.01</c:v>
                </c:pt>
                <c:pt idx="1415">
                  <c:v>36161.56</c:v>
                </c:pt>
                <c:pt idx="1416">
                  <c:v>36627.85</c:v>
                </c:pt>
                <c:pt idx="1417">
                  <c:v>36588</c:v>
                </c:pt>
                <c:pt idx="1418">
                  <c:v>37390.02</c:v>
                </c:pt>
                <c:pt idx="1419">
                  <c:v>37471.79</c:v>
                </c:pt>
                <c:pt idx="1420">
                  <c:v>35760.5</c:v>
                </c:pt>
                <c:pt idx="1421">
                  <c:v>37420.85</c:v>
                </c:pt>
                <c:pt idx="1422">
                  <c:v>37296.49</c:v>
                </c:pt>
                <c:pt idx="1423">
                  <c:v>37726.56</c:v>
                </c:pt>
                <c:pt idx="1424">
                  <c:v>37799.05</c:v>
                </c:pt>
                <c:pt idx="1425">
                  <c:v>37458.92</c:v>
                </c:pt>
                <c:pt idx="1426">
                  <c:v>37249.68</c:v>
                </c:pt>
                <c:pt idx="1427">
                  <c:v>37831.24</c:v>
                </c:pt>
                <c:pt idx="1428">
                  <c:v>37857.71</c:v>
                </c:pt>
                <c:pt idx="1429">
                  <c:v>37723.24</c:v>
                </c:pt>
                <c:pt idx="1430">
                  <c:v>38694.14</c:v>
                </c:pt>
                <c:pt idx="1431">
                  <c:v>39467.01</c:v>
                </c:pt>
                <c:pt idx="1432">
                  <c:v>39972.23</c:v>
                </c:pt>
                <c:pt idx="1433">
                  <c:v>41974.74</c:v>
                </c:pt>
                <c:pt idx="1434">
                  <c:v>44088.05</c:v>
                </c:pt>
                <c:pt idx="1435">
                  <c:v>43775.94</c:v>
                </c:pt>
                <c:pt idx="1436">
                  <c:v>43288.41</c:v>
                </c:pt>
                <c:pt idx="1437">
                  <c:v>44184.59</c:v>
                </c:pt>
                <c:pt idx="1438">
                  <c:v>43723.46</c:v>
                </c:pt>
                <c:pt idx="1439">
                  <c:v>43794.17</c:v>
                </c:pt>
                <c:pt idx="1440">
                  <c:v>41248.85</c:v>
                </c:pt>
                <c:pt idx="1441">
                  <c:v>41476.57</c:v>
                </c:pt>
                <c:pt idx="1442">
                  <c:v>42888.41</c:v>
                </c:pt>
                <c:pt idx="1443">
                  <c:v>43034.72</c:v>
                </c:pt>
                <c:pt idx="1444">
                  <c:v>41944.05</c:v>
                </c:pt>
                <c:pt idx="1445">
                  <c:v>42260.7</c:v>
                </c:pt>
                <c:pt idx="1446">
                  <c:v>41362.47</c:v>
                </c:pt>
                <c:pt idx="1447">
                  <c:v>42654.53</c:v>
                </c:pt>
                <c:pt idx="1448">
                  <c:v>42276.81</c:v>
                </c:pt>
                <c:pt idx="1449">
                  <c:v>43664.69</c:v>
                </c:pt>
                <c:pt idx="1450">
                  <c:v>43876.91</c:v>
                </c:pt>
                <c:pt idx="1451">
                  <c:v>44012.68</c:v>
                </c:pt>
                <c:pt idx="1452">
                  <c:v>43752.61</c:v>
                </c:pt>
                <c:pt idx="1453">
                  <c:v>43028.98</c:v>
                </c:pt>
                <c:pt idx="1454">
                  <c:v>43606.44</c:v>
                </c:pt>
                <c:pt idx="1455">
                  <c:v>42528.16</c:v>
                </c:pt>
                <c:pt idx="1456">
                  <c:v>43473.63</c:v>
                </c:pt>
                <c:pt idx="1457">
                  <c:v>42599.41</c:v>
                </c:pt>
                <c:pt idx="1458">
                  <c:v>42093.09</c:v>
                </c:pt>
                <c:pt idx="1459">
                  <c:v>42159.51</c:v>
                </c:pt>
                <c:pt idx="1460">
                  <c:v>42278.29</c:v>
                </c:pt>
                <c:pt idx="1461">
                  <c:v>44190.9</c:v>
                </c:pt>
                <c:pt idx="1462">
                  <c:v>44977.2</c:v>
                </c:pt>
                <c:pt idx="1463">
                  <c:v>42861.49</c:v>
                </c:pt>
                <c:pt idx="1464">
                  <c:v>44203.8</c:v>
                </c:pt>
                <c:pt idx="1465">
                  <c:v>44185.37</c:v>
                </c:pt>
                <c:pt idx="1466">
                  <c:v>43992.36</c:v>
                </c:pt>
                <c:pt idx="1467">
                  <c:v>43942.3</c:v>
                </c:pt>
                <c:pt idx="1468">
                  <c:v>46981.38</c:v>
                </c:pt>
                <c:pt idx="1469">
                  <c:v>46122.45</c:v>
                </c:pt>
                <c:pt idx="1470">
                  <c:v>46666.23</c:v>
                </c:pt>
                <c:pt idx="1471">
                  <c:v>46346.52</c:v>
                </c:pt>
                <c:pt idx="1472">
                  <c:v>42790.03</c:v>
                </c:pt>
                <c:pt idx="1473">
                  <c:v>42839.31</c:v>
                </c:pt>
                <c:pt idx="1474">
                  <c:v>41715.61</c:v>
                </c:pt>
                <c:pt idx="1475">
                  <c:v>42502.39</c:v>
                </c:pt>
                <c:pt idx="1476">
                  <c:v>43139.79</c:v>
                </c:pt>
                <c:pt idx="1477">
                  <c:v>42750.82</c:v>
                </c:pt>
                <c:pt idx="1478">
                  <c:v>41294.55</c:v>
                </c:pt>
                <c:pt idx="1479">
                  <c:v>41644.74</c:v>
                </c:pt>
                <c:pt idx="1480">
                  <c:v>41691.92</c:v>
                </c:pt>
                <c:pt idx="1481">
                  <c:v>41586.94</c:v>
                </c:pt>
                <c:pt idx="1482">
                  <c:v>39540.57</c:v>
                </c:pt>
                <c:pt idx="1483">
                  <c:v>39882.07</c:v>
                </c:pt>
                <c:pt idx="1484">
                  <c:v>40090.15</c:v>
                </c:pt>
                <c:pt idx="1485">
                  <c:v>39945.87</c:v>
                </c:pt>
                <c:pt idx="1486">
                  <c:v>41817</c:v>
                </c:pt>
                <c:pt idx="1487">
                  <c:v>42126.46</c:v>
                </c:pt>
                <c:pt idx="1488">
                  <c:v>42032.37</c:v>
                </c:pt>
                <c:pt idx="1489">
                  <c:v>43297.42</c:v>
                </c:pt>
                <c:pt idx="1490">
                  <c:v>42950.2</c:v>
                </c:pt>
                <c:pt idx="1491">
                  <c:v>42562.95</c:v>
                </c:pt>
                <c:pt idx="1492">
                  <c:v>43078.25</c:v>
                </c:pt>
                <c:pt idx="1493">
                  <c:v>43187.89</c:v>
                </c:pt>
                <c:pt idx="1494">
                  <c:v>42997.87</c:v>
                </c:pt>
                <c:pt idx="1495">
                  <c:v>42578.24</c:v>
                </c:pt>
                <c:pt idx="1496">
                  <c:v>42668.42</c:v>
                </c:pt>
                <c:pt idx="1497">
                  <c:v>43093.45</c:v>
                </c:pt>
                <c:pt idx="1498">
                  <c:v>44337.8</c:v>
                </c:pt>
                <c:pt idx="1499">
                  <c:v>45303.45</c:v>
                </c:pt>
                <c:pt idx="1500">
                  <c:v>47149.6</c:v>
                </c:pt>
                <c:pt idx="1501">
                  <c:v>47776.32</c:v>
                </c:pt>
                <c:pt idx="1502">
                  <c:v>48311.33</c:v>
                </c:pt>
                <c:pt idx="1503">
                  <c:v>49942.38</c:v>
                </c:pt>
                <c:pt idx="1504">
                  <c:v>49744.44</c:v>
                </c:pt>
                <c:pt idx="1505">
                  <c:v>51829.17</c:v>
                </c:pt>
                <c:pt idx="1506">
                  <c:v>51929.1</c:v>
                </c:pt>
                <c:pt idx="1507">
                  <c:v>52160.74</c:v>
                </c:pt>
                <c:pt idx="1508">
                  <c:v>51666.81</c:v>
                </c:pt>
                <c:pt idx="1509">
                  <c:v>52127.48</c:v>
                </c:pt>
                <c:pt idx="1510">
                  <c:v>51769.54</c:v>
                </c:pt>
                <c:pt idx="1511">
                  <c:v>52247.41</c:v>
                </c:pt>
                <c:pt idx="1512">
                  <c:v>51855.14</c:v>
                </c:pt>
                <c:pt idx="1513">
                  <c:v>51272.95</c:v>
                </c:pt>
                <c:pt idx="1514">
                  <c:v>50741.61</c:v>
                </c:pt>
                <c:pt idx="1515">
                  <c:v>51579.29</c:v>
                </c:pt>
                <c:pt idx="1516">
                  <c:v>51725.45</c:v>
                </c:pt>
                <c:pt idx="1517">
                  <c:v>54496.22</c:v>
                </c:pt>
                <c:pt idx="1518">
                  <c:v>57054.17</c:v>
                </c:pt>
                <c:pt idx="1519">
                  <c:v>62472.68</c:v>
                </c:pt>
                <c:pt idx="1520">
                  <c:v>61165.98</c:v>
                </c:pt>
                <c:pt idx="1521">
                  <c:v>62415.76</c:v>
                </c:pt>
                <c:pt idx="1522">
                  <c:v>62020.87</c:v>
                </c:pt>
                <c:pt idx="1523">
                  <c:v>63148.92</c:v>
                </c:pt>
                <c:pt idx="1524">
                  <c:v>68285.06</c:v>
                </c:pt>
                <c:pt idx="1525">
                  <c:v>63792.77</c:v>
                </c:pt>
                <c:pt idx="1526">
                  <c:v>66103.55</c:v>
                </c:pt>
                <c:pt idx="1527">
                  <c:v>66885.68</c:v>
                </c:pt>
                <c:pt idx="1528">
                  <c:v>68227.79</c:v>
                </c:pt>
                <c:pt idx="1529">
                  <c:v>68401.77</c:v>
                </c:pt>
                <c:pt idx="1530">
                  <c:v>69012.3</c:v>
                </c:pt>
                <c:pt idx="1531">
                  <c:v>72066.5</c:v>
                </c:pt>
                <c:pt idx="1532">
                  <c:v>71413.66</c:v>
                </c:pt>
                <c:pt idx="1533">
                  <c:v>73084.11</c:v>
                </c:pt>
                <c:pt idx="1534">
                  <c:v>71364.95</c:v>
                </c:pt>
                <c:pt idx="1535">
                  <c:v>69507.92</c:v>
                </c:pt>
                <c:pt idx="1536">
                  <c:v>65263.96</c:v>
                </c:pt>
                <c:pt idx="1537">
                  <c:v>68376.06</c:v>
                </c:pt>
                <c:pt idx="1538">
                  <c:v>67608.76</c:v>
                </c:pt>
                <c:pt idx="1539">
                  <c:v>61935.42</c:v>
                </c:pt>
                <c:pt idx="1540">
                  <c:v>67877.2</c:v>
                </c:pt>
                <c:pt idx="1541">
                  <c:v>65511.65</c:v>
                </c:pt>
                <c:pt idx="1542">
                  <c:v>63814.92</c:v>
                </c:pt>
                <c:pt idx="1543">
                  <c:v>64017.09</c:v>
                </c:pt>
                <c:pt idx="1544">
                  <c:v>67216.71</c:v>
                </c:pt>
                <c:pt idx="1545">
                  <c:v>69890.57</c:v>
                </c:pt>
                <c:pt idx="1546">
                  <c:v>69993.63</c:v>
                </c:pt>
                <c:pt idx="1547">
                  <c:v>69440.32</c:v>
                </c:pt>
                <c:pt idx="1548">
                  <c:v>70780.6</c:v>
                </c:pt>
                <c:pt idx="1549">
                  <c:v>69896.46</c:v>
                </c:pt>
                <c:pt idx="1550">
                  <c:v>69640.22</c:v>
                </c:pt>
                <c:pt idx="1551">
                  <c:v>71320.68</c:v>
                </c:pt>
                <c:pt idx="1552">
                  <c:v>69688.23</c:v>
                </c:pt>
                <c:pt idx="1553">
                  <c:v>65471.44</c:v>
                </c:pt>
                <c:pt idx="1554">
                  <c:v>65983.36</c:v>
                </c:pt>
                <c:pt idx="1555">
                  <c:v>68523.16</c:v>
                </c:pt>
                <c:pt idx="1556">
                  <c:v>67847.25</c:v>
                </c:pt>
                <c:pt idx="1557">
                  <c:v>68906.37</c:v>
                </c:pt>
                <c:pt idx="1558">
                  <c:v>69359.11</c:v>
                </c:pt>
                <c:pt idx="1559">
                  <c:v>71640.13</c:v>
                </c:pt>
                <c:pt idx="1560">
                  <c:v>69144.23</c:v>
                </c:pt>
                <c:pt idx="1561">
                  <c:v>70641.06</c:v>
                </c:pt>
                <c:pt idx="1562">
                  <c:v>70046.53</c:v>
                </c:pt>
                <c:pt idx="1563">
                  <c:v>67141.2</c:v>
                </c:pt>
                <c:pt idx="1564">
                  <c:v>64031.79</c:v>
                </c:pt>
                <c:pt idx="1565">
                  <c:v>65754.76</c:v>
                </c:pt>
                <c:pt idx="1566">
                  <c:v>63446.65</c:v>
                </c:pt>
                <c:pt idx="1567">
                  <c:v>63837.89</c:v>
                </c:pt>
                <c:pt idx="1568">
                  <c:v>61304.19</c:v>
                </c:pt>
                <c:pt idx="1569">
                  <c:v>63516.74</c:v>
                </c:pt>
                <c:pt idx="1570">
                  <c:v>63846.37</c:v>
                </c:pt>
                <c:pt idx="1571">
                  <c:v>64999.39</c:v>
                </c:pt>
                <c:pt idx="1572">
                  <c:v>64966.88</c:v>
                </c:pt>
                <c:pt idx="1573">
                  <c:v>66859.89</c:v>
                </c:pt>
                <c:pt idx="1574">
                  <c:v>66428.24</c:v>
                </c:pt>
                <c:pt idx="1575">
                  <c:v>64287.77</c:v>
                </c:pt>
                <c:pt idx="1576">
                  <c:v>64505.39</c:v>
                </c:pt>
                <c:pt idx="1577">
                  <c:v>63778.3</c:v>
                </c:pt>
                <c:pt idx="1578">
                  <c:v>63462.5</c:v>
                </c:pt>
                <c:pt idx="1579">
                  <c:v>63134.46</c:v>
                </c:pt>
                <c:pt idx="1580">
                  <c:v>63864.74</c:v>
                </c:pt>
                <c:pt idx="1581">
                  <c:v>60675.03</c:v>
                </c:pt>
                <c:pt idx="1582">
                  <c:v>58308.7</c:v>
                </c:pt>
                <c:pt idx="1583">
                  <c:v>59122.5</c:v>
                </c:pt>
                <c:pt idx="1584">
                  <c:v>62932.96</c:v>
                </c:pt>
                <c:pt idx="1585">
                  <c:v>63920.05</c:v>
                </c:pt>
                <c:pt idx="1586">
                  <c:v>64072.99</c:v>
                </c:pt>
                <c:pt idx="1587">
                  <c:v>63191.99</c:v>
                </c:pt>
                <c:pt idx="1588">
                  <c:v>62348.69</c:v>
                </c:pt>
                <c:pt idx="1589">
                  <c:v>61210.41</c:v>
                </c:pt>
                <c:pt idx="1590">
                  <c:v>63102.37</c:v>
                </c:pt>
                <c:pt idx="1591">
                  <c:v>60795.52</c:v>
                </c:pt>
                <c:pt idx="1592">
                  <c:v>60841.16</c:v>
                </c:pt>
                <c:pt idx="1593">
                  <c:v>61492.91</c:v>
                </c:pt>
                <c:pt idx="1594">
                  <c:v>62949.09</c:v>
                </c:pt>
                <c:pt idx="1595">
                  <c:v>61579.86</c:v>
                </c:pt>
                <c:pt idx="1596">
                  <c:v>66259.92</c:v>
                </c:pt>
                <c:pt idx="1597">
                  <c:v>65261.65</c:v>
                </c:pt>
                <c:pt idx="1598">
                  <c:v>67081.21</c:v>
                </c:pt>
                <c:pt idx="1599">
                  <c:v>66942.22</c:v>
                </c:pt>
                <c:pt idx="1600">
                  <c:v>66284.51</c:v>
                </c:pt>
                <c:pt idx="1601">
                  <c:v>71417.32</c:v>
                </c:pt>
                <c:pt idx="1602">
                  <c:v>70142.99</c:v>
                </c:pt>
                <c:pt idx="1603">
                  <c:v>69140.73</c:v>
                </c:pt>
                <c:pt idx="1604">
                  <c:v>67971.06</c:v>
                </c:pt>
                <c:pt idx="1605">
                  <c:v>68559.73</c:v>
                </c:pt>
                <c:pt idx="1606">
                  <c:v>69296.34</c:v>
                </c:pt>
                <c:pt idx="1607">
                  <c:v>68506.03</c:v>
                </c:pt>
                <c:pt idx="1608">
                  <c:v>69407.63</c:v>
                </c:pt>
                <c:pt idx="1609">
                  <c:v>68351.97</c:v>
                </c:pt>
                <c:pt idx="1610">
                  <c:v>67607.21</c:v>
                </c:pt>
                <c:pt idx="1611">
                  <c:v>68363.65</c:v>
                </c:pt>
                <c:pt idx="1612">
                  <c:v>67507.38</c:v>
                </c:pt>
                <c:pt idx="1613">
                  <c:v>67729.62</c:v>
                </c:pt>
                <c:pt idx="1614">
                  <c:v>67758.16</c:v>
                </c:pt>
                <c:pt idx="1615">
                  <c:v>68812.75</c:v>
                </c:pt>
                <c:pt idx="1616">
                  <c:v>70567.23</c:v>
                </c:pt>
                <c:pt idx="1617">
                  <c:v>71111.18</c:v>
                </c:pt>
                <c:pt idx="1618">
                  <c:v>70784.19</c:v>
                </c:pt>
                <c:pt idx="1619">
                  <c:v>69340.38</c:v>
                </c:pt>
                <c:pt idx="1620">
                  <c:v>69309.89</c:v>
                </c:pt>
                <c:pt idx="1621">
                  <c:v>69643.44</c:v>
                </c:pt>
                <c:pt idx="1622">
                  <c:v>69512.71</c:v>
                </c:pt>
                <c:pt idx="1623">
                  <c:v>67325.53</c:v>
                </c:pt>
                <c:pt idx="1624">
                  <c:v>68247.83</c:v>
                </c:pt>
                <c:pt idx="1625">
                  <c:v>66751.09</c:v>
                </c:pt>
                <c:pt idx="1626">
                  <c:v>66007.62</c:v>
                </c:pt>
                <c:pt idx="1627">
                  <c:v>66200.27</c:v>
                </c:pt>
                <c:pt idx="1628">
                  <c:v>66640.79</c:v>
                </c:pt>
                <c:pt idx="1629">
                  <c:v>66503.35</c:v>
                </c:pt>
                <c:pt idx="1630">
                  <c:v>65180.13</c:v>
                </c:pt>
                <c:pt idx="1631">
                  <c:v>64977.45</c:v>
                </c:pt>
                <c:pt idx="1632">
                  <c:v>64881.55</c:v>
                </c:pt>
                <c:pt idx="1633">
                  <c:v>64136.8</c:v>
                </c:pt>
                <c:pt idx="1634">
                  <c:v>64272.75</c:v>
                </c:pt>
                <c:pt idx="1635">
                  <c:v>63198.38</c:v>
                </c:pt>
                <c:pt idx="1636">
                  <c:v>60296</c:v>
                </c:pt>
                <c:pt idx="1637">
                  <c:v>61812.68</c:v>
                </c:pt>
                <c:pt idx="1638">
                  <c:v>60840.45</c:v>
                </c:pt>
                <c:pt idx="1639">
                  <c:v>61669.87</c:v>
                </c:pt>
                <c:pt idx="1640">
                  <c:v>60373.74</c:v>
                </c:pt>
                <c:pt idx="1641">
                  <c:v>60927.92</c:v>
                </c:pt>
                <c:pt idx="1642">
                  <c:v>62722.89</c:v>
                </c:pt>
                <c:pt idx="1643">
                  <c:v>62867.66</c:v>
                </c:pt>
                <c:pt idx="1644">
                  <c:v>62078.03</c:v>
                </c:pt>
                <c:pt idx="1645">
                  <c:v>60182.9</c:v>
                </c:pt>
                <c:pt idx="1646">
                  <c:v>57056.56</c:v>
                </c:pt>
                <c:pt idx="1647">
                  <c:v>56670.13</c:v>
                </c:pt>
                <c:pt idx="1648">
                  <c:v>58264.16</c:v>
                </c:pt>
                <c:pt idx="1649">
                  <c:v>55891.87</c:v>
                </c:pt>
                <c:pt idx="1650">
                  <c:v>56745.43</c:v>
                </c:pt>
                <c:pt idx="1651">
                  <c:v>58071.87</c:v>
                </c:pt>
                <c:pt idx="1652">
                  <c:v>57774.17</c:v>
                </c:pt>
                <c:pt idx="1653">
                  <c:v>57374.19</c:v>
                </c:pt>
                <c:pt idx="1654">
                  <c:v>57940.86</c:v>
                </c:pt>
                <c:pt idx="1655">
                  <c:v>59263.85</c:v>
                </c:pt>
                <c:pt idx="1656">
                  <c:v>60846.86</c:v>
                </c:pt>
                <c:pt idx="1657">
                  <c:v>64793.09</c:v>
                </c:pt>
                <c:pt idx="1658">
                  <c:v>65111.67</c:v>
                </c:pt>
                <c:pt idx="1659">
                  <c:v>64125.2</c:v>
                </c:pt>
                <c:pt idx="1660">
                  <c:v>63988.89</c:v>
                </c:pt>
                <c:pt idx="1661">
                  <c:v>66727.63</c:v>
                </c:pt>
                <c:pt idx="1662">
                  <c:v>67180.98</c:v>
                </c:pt>
                <c:pt idx="1663">
                  <c:v>68185.35</c:v>
                </c:pt>
                <c:pt idx="1664">
                  <c:v>67603.33</c:v>
                </c:pt>
                <c:pt idx="1665">
                  <c:v>65971.26</c:v>
                </c:pt>
                <c:pt idx="1666">
                  <c:v>65397.85</c:v>
                </c:pt>
                <c:pt idx="1667">
                  <c:v>65808.95</c:v>
                </c:pt>
                <c:pt idx="1668">
                  <c:v>67955.2</c:v>
                </c:pt>
                <c:pt idx="1669">
                  <c:v>67928.8</c:v>
                </c:pt>
                <c:pt idx="1670">
                  <c:v>68294.33</c:v>
                </c:pt>
                <c:pt idx="1671">
                  <c:v>66809.94</c:v>
                </c:pt>
                <c:pt idx="1672">
                  <c:v>66216.2</c:v>
                </c:pt>
                <c:pt idx="1673">
                  <c:v>64645.93</c:v>
                </c:pt>
                <c:pt idx="1674">
                  <c:v>65336.55</c:v>
                </c:pt>
                <c:pt idx="1675">
                  <c:v>61444.49</c:v>
                </c:pt>
                <c:pt idx="1676">
                  <c:v>60715.11</c:v>
                </c:pt>
                <c:pt idx="1677">
                  <c:v>58148.99</c:v>
                </c:pt>
                <c:pt idx="1678">
                  <c:v>54051.91</c:v>
                </c:pt>
                <c:pt idx="1679">
                  <c:v>56092.02</c:v>
                </c:pt>
                <c:pt idx="1680">
                  <c:v>55138.53</c:v>
                </c:pt>
                <c:pt idx="1681">
                  <c:v>61727.57</c:v>
                </c:pt>
                <c:pt idx="1682">
                  <c:v>60881.01</c:v>
                </c:pt>
                <c:pt idx="1683">
                  <c:v>60964.18</c:v>
                </c:pt>
                <c:pt idx="1684">
                  <c:v>58745.55</c:v>
                </c:pt>
                <c:pt idx="1685">
                  <c:v>59380.17</c:v>
                </c:pt>
                <c:pt idx="1686">
                  <c:v>60622.3</c:v>
                </c:pt>
                <c:pt idx="1687">
                  <c:v>58714.56</c:v>
                </c:pt>
                <c:pt idx="1688">
                  <c:v>57562.38</c:v>
                </c:pt>
                <c:pt idx="1689">
                  <c:v>58916.6</c:v>
                </c:pt>
                <c:pt idx="1690">
                  <c:v>59511.7</c:v>
                </c:pt>
                <c:pt idx="1691">
                  <c:v>58469.35</c:v>
                </c:pt>
                <c:pt idx="1692">
                  <c:v>59507.84</c:v>
                </c:pt>
                <c:pt idx="1693">
                  <c:v>59056.22</c:v>
                </c:pt>
                <c:pt idx="1694">
                  <c:v>61188.5</c:v>
                </c:pt>
                <c:pt idx="1695">
                  <c:v>60410.1</c:v>
                </c:pt>
                <c:pt idx="1696">
                  <c:v>64102.53</c:v>
                </c:pt>
                <c:pt idx="1697">
                  <c:v>64189.91</c:v>
                </c:pt>
                <c:pt idx="1698">
                  <c:v>64290.76</c:v>
                </c:pt>
                <c:pt idx="1699">
                  <c:v>62878.18</c:v>
                </c:pt>
                <c:pt idx="1700">
                  <c:v>59467.41</c:v>
                </c:pt>
                <c:pt idx="1701">
                  <c:v>59065.12</c:v>
                </c:pt>
                <c:pt idx="1702">
                  <c:v>59406.74</c:v>
                </c:pt>
                <c:pt idx="1703">
                  <c:v>59157.69</c:v>
                </c:pt>
                <c:pt idx="1704">
                  <c:v>59015.67</c:v>
                </c:pt>
                <c:pt idx="1705">
                  <c:v>57349.8</c:v>
                </c:pt>
                <c:pt idx="1706">
                  <c:v>59177.36</c:v>
                </c:pt>
                <c:pt idx="1707">
                  <c:v>57534.86</c:v>
                </c:pt>
                <c:pt idx="1708">
                  <c:v>58003.25</c:v>
                </c:pt>
                <c:pt idx="1709">
                  <c:v>56200.43</c:v>
                </c:pt>
                <c:pt idx="1710">
                  <c:v>53997.33</c:v>
                </c:pt>
                <c:pt idx="1711">
                  <c:v>54189.68</c:v>
                </c:pt>
                <c:pt idx="1712">
                  <c:v>54903.73</c:v>
                </c:pt>
                <c:pt idx="1713">
                  <c:v>57071.4</c:v>
                </c:pt>
                <c:pt idx="1714">
                  <c:v>57673.15</c:v>
                </c:pt>
                <c:pt idx="1715">
                  <c:v>57374.1</c:v>
                </c:pt>
                <c:pt idx="1716">
                  <c:v>58174.16</c:v>
                </c:pt>
                <c:pt idx="1717">
                  <c:v>60578.59</c:v>
                </c:pt>
                <c:pt idx="1718">
                  <c:v>60040.86</c:v>
                </c:pt>
                <c:pt idx="1719">
                  <c:v>59170.86</c:v>
                </c:pt>
                <c:pt idx="1720">
                  <c:v>58239.99</c:v>
                </c:pt>
                <c:pt idx="1721">
                  <c:v>60345.2</c:v>
                </c:pt>
                <c:pt idx="1722">
                  <c:v>61789.22</c:v>
                </c:pt>
                <c:pt idx="1723">
                  <c:v>62963.56</c:v>
                </c:pt>
                <c:pt idx="1724">
                  <c:v>63209.22</c:v>
                </c:pt>
                <c:pt idx="1725">
                  <c:v>63379.46</c:v>
                </c:pt>
                <c:pt idx="1726">
                  <c:v>63604.72</c:v>
                </c:pt>
                <c:pt idx="1727">
                  <c:v>63363.07</c:v>
                </c:pt>
                <c:pt idx="1728">
                  <c:v>64296.43</c:v>
                </c:pt>
                <c:pt idx="1729">
                  <c:v>63170.27</c:v>
                </c:pt>
                <c:pt idx="1730">
                  <c:v>65210.68</c:v>
                </c:pt>
                <c:pt idx="1731">
                  <c:v>65821.73</c:v>
                </c:pt>
                <c:pt idx="1732">
                  <c:v>65906.85</c:v>
                </c:pt>
                <c:pt idx="1733">
                  <c:v>65643.25</c:v>
                </c:pt>
                <c:pt idx="1734">
                  <c:v>63352.44</c:v>
                </c:pt>
                <c:pt idx="1735">
                  <c:v>60844.28</c:v>
                </c:pt>
                <c:pt idx="1736">
                  <c:v>60672.17</c:v>
                </c:pt>
                <c:pt idx="1737">
                  <c:v>60780.4</c:v>
                </c:pt>
                <c:pt idx="1738">
                  <c:v>62114.43</c:v>
                </c:pt>
                <c:pt idx="1739">
                  <c:v>62075.32</c:v>
                </c:pt>
                <c:pt idx="1740">
                  <c:v>62832.04</c:v>
                </c:pt>
                <c:pt idx="1741">
                  <c:v>62225.97</c:v>
                </c:pt>
                <c:pt idx="1742">
                  <c:v>62150.73</c:v>
                </c:pt>
                <c:pt idx="1743">
                  <c:v>60592.07</c:v>
                </c:pt>
                <c:pt idx="1744">
                  <c:v>60293.51</c:v>
                </c:pt>
                <c:pt idx="1745">
                  <c:v>62513.56</c:v>
                </c:pt>
                <c:pt idx="1746">
                  <c:v>63225.12</c:v>
                </c:pt>
                <c:pt idx="1747">
                  <c:v>62878.8</c:v>
                </c:pt>
                <c:pt idx="1748">
                  <c:v>66085.04</c:v>
                </c:pt>
                <c:pt idx="1749">
                  <c:v>67075.27</c:v>
                </c:pt>
                <c:pt idx="1750">
                  <c:v>67618.58</c:v>
                </c:pt>
                <c:pt idx="1751">
                  <c:v>67414.03</c:v>
                </c:pt>
                <c:pt idx="1752">
                  <c:v>68413.6</c:v>
                </c:pt>
                <c:pt idx="1753">
                  <c:v>68364.41</c:v>
                </c:pt>
                <c:pt idx="1754">
                  <c:v>69020.34</c:v>
                </c:pt>
                <c:pt idx="1755">
                  <c:v>67374.06</c:v>
                </c:pt>
                <c:pt idx="1756">
                  <c:v>67388.67</c:v>
                </c:pt>
                <c:pt idx="1757">
                  <c:v>66632.63</c:v>
                </c:pt>
                <c:pt idx="1758">
                  <c:v>68167.49</c:v>
                </c:pt>
                <c:pt idx="1759">
                  <c:v>66620.83</c:v>
                </c:pt>
                <c:pt idx="1760">
                  <c:v>67030.64</c:v>
                </c:pt>
                <c:pt idx="1761">
                  <c:v>67964.35</c:v>
                </c:pt>
                <c:pt idx="1762">
                  <c:v>69935.85</c:v>
                </c:pt>
                <c:pt idx="1763">
                  <c:v>72700.59</c:v>
                </c:pt>
                <c:pt idx="1764">
                  <c:v>72359</c:v>
                </c:pt>
                <c:pt idx="1765">
                  <c:v>70244.48</c:v>
                </c:pt>
                <c:pt idx="1766">
                  <c:v>69509.1</c:v>
                </c:pt>
                <c:pt idx="1767">
                  <c:v>69327.49</c:v>
                </c:pt>
                <c:pt idx="1768">
                  <c:v>68757.97</c:v>
                </c:pt>
                <c:pt idx="1769">
                  <c:v>67816.69</c:v>
                </c:pt>
                <c:pt idx="1770">
                  <c:v>69399.86</c:v>
                </c:pt>
                <c:pt idx="1771">
                  <c:v>75626.39</c:v>
                </c:pt>
                <c:pt idx="1772">
                  <c:v>75913.55</c:v>
                </c:pt>
                <c:pt idx="1773">
                  <c:v>76543.53</c:v>
                </c:pt>
                <c:pt idx="1774">
                  <c:v>76717.34</c:v>
                </c:pt>
                <c:pt idx="1775">
                  <c:v>80410.55</c:v>
                </c:pt>
                <c:pt idx="1776">
                  <c:v>88711.08</c:v>
                </c:pt>
                <c:pt idx="1777">
                  <c:v>88021.43</c:v>
                </c:pt>
                <c:pt idx="1778">
                  <c:v>90489.68</c:v>
                </c:pt>
                <c:pt idx="1779">
                  <c:v>87326.4</c:v>
                </c:pt>
                <c:pt idx="1780">
                  <c:v>91053.34</c:v>
                </c:pt>
                <c:pt idx="1781">
                  <c:v>90588.34</c:v>
                </c:pt>
                <c:pt idx="1782">
                  <c:v>89860.17</c:v>
                </c:pt>
                <c:pt idx="1783">
                  <c:v>90518.8</c:v>
                </c:pt>
                <c:pt idx="1784">
                  <c:v>92370.75</c:v>
                </c:pt>
                <c:pt idx="1785">
                  <c:v>94343.41</c:v>
                </c:pt>
                <c:pt idx="1786">
                  <c:v>98422.77</c:v>
                </c:pt>
                <c:pt idx="1787">
                  <c:v>98931.26</c:v>
                </c:pt>
                <c:pt idx="1788">
                  <c:v>97712.72</c:v>
                </c:pt>
                <c:pt idx="1789">
                  <c:v>97964.32</c:v>
                </c:pt>
                <c:pt idx="1790">
                  <c:v>93048.75</c:v>
                </c:pt>
                <c:pt idx="1791">
                  <c:v>91968.26</c:v>
                </c:pt>
                <c:pt idx="1792">
                  <c:v>95958.77</c:v>
                </c:pt>
                <c:pt idx="1793">
                  <c:v>95681.33</c:v>
                </c:pt>
                <c:pt idx="1794">
                  <c:v>97515.07</c:v>
                </c:pt>
                <c:pt idx="1795">
                  <c:v>96466.91</c:v>
                </c:pt>
                <c:pt idx="1796">
                  <c:v>97290.95</c:v>
                </c:pt>
                <c:pt idx="1797">
                  <c:v>95871.8</c:v>
                </c:pt>
                <c:pt idx="1798">
                  <c:v>95953.01</c:v>
                </c:pt>
                <c:pt idx="1799">
                  <c:v>98743.34</c:v>
                </c:pt>
                <c:pt idx="1800">
                  <c:v>97011.13</c:v>
                </c:pt>
                <c:pt idx="1801">
                  <c:v>99862.81</c:v>
                </c:pt>
                <c:pt idx="1802">
                  <c:v>99923.56</c:v>
                </c:pt>
                <c:pt idx="1803">
                  <c:v>101197.25</c:v>
                </c:pt>
                <c:pt idx="1804">
                  <c:v>97400.68</c:v>
                </c:pt>
                <c:pt idx="1805">
                  <c:v>96653.47</c:v>
                </c:pt>
                <c:pt idx="1806">
                  <c:v>101167.53</c:v>
                </c:pt>
                <c:pt idx="1807">
                  <c:v>100039.64</c:v>
                </c:pt>
                <c:pt idx="1808">
                  <c:v>101429.21</c:v>
                </c:pt>
                <c:pt idx="1809">
                  <c:v>101375.52</c:v>
                </c:pt>
                <c:pt idx="1810">
                  <c:v>104392.49</c:v>
                </c:pt>
                <c:pt idx="1811">
                  <c:v>106027.5</c:v>
                </c:pt>
                <c:pt idx="1812">
                  <c:v>106123.97</c:v>
                </c:pt>
                <c:pt idx="1813">
                  <c:v>100144.96</c:v>
                </c:pt>
                <c:pt idx="1814">
                  <c:v>97415.15</c:v>
                </c:pt>
                <c:pt idx="1815">
                  <c:v>97793.95</c:v>
                </c:pt>
                <c:pt idx="1816">
                  <c:v>97240.67</c:v>
                </c:pt>
                <c:pt idx="1817">
                  <c:v>95122.16</c:v>
                </c:pt>
                <c:pt idx="1818">
                  <c:v>94782.99</c:v>
                </c:pt>
                <c:pt idx="1819">
                  <c:v>98641.92</c:v>
                </c:pt>
                <c:pt idx="1820">
                  <c:v>99362.77</c:v>
                </c:pt>
                <c:pt idx="1821">
                  <c:v>95720.87</c:v>
                </c:pt>
                <c:pt idx="1822">
                  <c:v>94226.95</c:v>
                </c:pt>
                <c:pt idx="1823">
                  <c:v>95251.73</c:v>
                </c:pt>
                <c:pt idx="1824">
                  <c:v>93653.84</c:v>
                </c:pt>
                <c:pt idx="1825">
                  <c:v>92710.5</c:v>
                </c:pt>
                <c:pt idx="1826">
                  <c:v>93466.28</c:v>
                </c:pt>
                <c:pt idx="1827">
                  <c:v>94477.35</c:v>
                </c:pt>
                <c:pt idx="1828">
                  <c:v>96912.6</c:v>
                </c:pt>
                <c:pt idx="1829">
                  <c:v>98139.9</c:v>
                </c:pt>
                <c:pt idx="1830">
                  <c:v>98230.44</c:v>
                </c:pt>
                <c:pt idx="1831">
                  <c:v>98344.63</c:v>
                </c:pt>
                <c:pt idx="1832">
                  <c:v>102267.85</c:v>
                </c:pt>
                <c:pt idx="1833">
                  <c:v>96957.3</c:v>
                </c:pt>
                <c:pt idx="1834">
                  <c:v>95091.01</c:v>
                </c:pt>
                <c:pt idx="1835">
                  <c:v>92578.29</c:v>
                </c:pt>
                <c:pt idx="1836">
                  <c:v>94734.25</c:v>
                </c:pt>
                <c:pt idx="1837">
                  <c:v>94602.78</c:v>
                </c:pt>
                <c:pt idx="1838">
                  <c:v>94509.13</c:v>
                </c:pt>
                <c:pt idx="1839">
                  <c:v>94545.14</c:v>
                </c:pt>
                <c:pt idx="1840">
                  <c:v>96579.77</c:v>
                </c:pt>
                <c:pt idx="1841">
                  <c:v>100502.16</c:v>
                </c:pt>
                <c:pt idx="1842">
                  <c:v>99993.37</c:v>
                </c:pt>
                <c:pt idx="1843">
                  <c:v>104088.95</c:v>
                </c:pt>
                <c:pt idx="1844">
                  <c:v>104435.75</c:v>
                </c:pt>
                <c:pt idx="1845">
                  <c:v>101234.81</c:v>
                </c:pt>
                <c:pt idx="1846">
                  <c:v>102164.81</c:v>
                </c:pt>
                <c:pt idx="1847">
                  <c:v>106155.27</c:v>
                </c:pt>
                <c:pt idx="1848">
                  <c:v>103656.9</c:v>
                </c:pt>
                <c:pt idx="1849">
                  <c:v>103927.39</c:v>
                </c:pt>
                <c:pt idx="1850">
                  <c:v>104833.92</c:v>
                </c:pt>
                <c:pt idx="1851">
                  <c:v>104719.19</c:v>
                </c:pt>
                <c:pt idx="1852">
                  <c:v>102598.13</c:v>
                </c:pt>
                <c:pt idx="1853">
                  <c:v>102146.43</c:v>
                </c:pt>
                <c:pt idx="1854">
                  <c:v>101335.45</c:v>
                </c:pt>
                <c:pt idx="1855">
                  <c:v>103745.56</c:v>
                </c:pt>
                <c:pt idx="1856">
                  <c:v>104742.69</c:v>
                </c:pt>
                <c:pt idx="1857">
                  <c:v>102424.82</c:v>
                </c:pt>
                <c:pt idx="1858">
                  <c:v>100646.51</c:v>
                </c:pt>
                <c:pt idx="1859">
                  <c:v>97661.91</c:v>
                </c:pt>
                <c:pt idx="1860">
                  <c:v>101403.08</c:v>
                </c:pt>
                <c:pt idx="1861">
                  <c:v>97807.64</c:v>
                </c:pt>
                <c:pt idx="1862">
                  <c:v>96622.53</c:v>
                </c:pt>
                <c:pt idx="1863">
                  <c:v>96593.71</c:v>
                </c:pt>
                <c:pt idx="1864">
                  <c:v>96549.65</c:v>
                </c:pt>
                <c:pt idx="1865">
                  <c:v>96516.44</c:v>
                </c:pt>
                <c:pt idx="1866">
                  <c:v>96510.21</c:v>
                </c:pt>
                <c:pt idx="1867">
                  <c:v>97476.15</c:v>
                </c:pt>
                <c:pt idx="1868">
                  <c:v>95811.3</c:v>
                </c:pt>
                <c:pt idx="1869">
                  <c:v>97906.38</c:v>
                </c:pt>
                <c:pt idx="1870">
                  <c:v>96673.82</c:v>
                </c:pt>
                <c:pt idx="1871">
                  <c:v>97495.51</c:v>
                </c:pt>
                <c:pt idx="1872">
                  <c:v>97587.54</c:v>
                </c:pt>
                <c:pt idx="1873">
                  <c:v>96163.25</c:v>
                </c:pt>
                <c:pt idx="1874">
                  <c:v>95820.4</c:v>
                </c:pt>
                <c:pt idx="1875">
                  <c:v>95663.6</c:v>
                </c:pt>
                <c:pt idx="1876">
                  <c:v>96675.18</c:v>
                </c:pt>
                <c:pt idx="1877">
                  <c:v>98364.08</c:v>
                </c:pt>
                <c:pt idx="1878">
                  <c:v>96183.13</c:v>
                </c:pt>
                <c:pt idx="1879">
                  <c:v>96618.81</c:v>
                </c:pt>
                <c:pt idx="1880">
                  <c:v>96320.35</c:v>
                </c:pt>
                <c:pt idx="1881">
                  <c:v>91642.56</c:v>
                </c:pt>
                <c:pt idx="1882">
                  <c:v>88670.09</c:v>
                </c:pt>
                <c:pt idx="1883">
                  <c:v>84176.15</c:v>
                </c:pt>
                <c:pt idx="1884">
                  <c:v>84740.65</c:v>
                </c:pt>
                <c:pt idx="1885">
                  <c:v>84395.49</c:v>
                </c:pt>
                <c:pt idx="1886">
                  <c:v>86112.89</c:v>
                </c:pt>
                <c:pt idx="1887">
                  <c:v>94324.62</c:v>
                </c:pt>
                <c:pt idx="1888">
                  <c:v>86235.96</c:v>
                </c:pt>
                <c:pt idx="1889">
                  <c:v>87302.48</c:v>
                </c:pt>
                <c:pt idx="1890">
                  <c:v>90670.57</c:v>
                </c:pt>
                <c:pt idx="1891">
                  <c:v>89969.16</c:v>
                </c:pt>
                <c:pt idx="1892">
                  <c:v>86830.07</c:v>
                </c:pt>
                <c:pt idx="1893">
                  <c:v>85986.88</c:v>
                </c:pt>
                <c:pt idx="1894">
                  <c:v>80760.79</c:v>
                </c:pt>
                <c:pt idx="1895">
                  <c:v>78619.38</c:v>
                </c:pt>
                <c:pt idx="1896">
                  <c:v>82961.63</c:v>
                </c:pt>
                <c:pt idx="1897">
                  <c:v>83702.21</c:v>
                </c:pt>
                <c:pt idx="1898">
                  <c:v>81138.43</c:v>
                </c:pt>
                <c:pt idx="1899">
                  <c:v>84040.02</c:v>
                </c:pt>
                <c:pt idx="1900">
                  <c:v>84391.84</c:v>
                </c:pt>
                <c:pt idx="1901">
                  <c:v>82619.12</c:v>
                </c:pt>
                <c:pt idx="1902">
                  <c:v>84082.65</c:v>
                </c:pt>
                <c:pt idx="1903">
                  <c:v>82763.04</c:v>
                </c:pt>
                <c:pt idx="1904">
                  <c:v>86913.62</c:v>
                </c:pt>
                <c:pt idx="1905">
                  <c:v>84204.01</c:v>
                </c:pt>
                <c:pt idx="1906">
                  <c:v>84075.32</c:v>
                </c:pt>
                <c:pt idx="1907">
                  <c:v>83848.51</c:v>
                </c:pt>
                <c:pt idx="1908">
                  <c:v>86130.11</c:v>
                </c:pt>
                <c:pt idx="1909">
                  <c:v>87536.73</c:v>
                </c:pt>
                <c:pt idx="1910">
                  <c:v>87482</c:v>
                </c:pt>
                <c:pt idx="1911">
                  <c:v>86956.75</c:v>
                </c:pt>
                <c:pt idx="1912">
                  <c:v>87240.85</c:v>
                </c:pt>
                <c:pt idx="1913">
                  <c:v>84426.92</c:v>
                </c:pt>
                <c:pt idx="1914">
                  <c:v>82675.91</c:v>
                </c:pt>
                <c:pt idx="1915">
                  <c:v>82404.35</c:v>
                </c:pt>
                <c:pt idx="1916">
                  <c:v>82567.08</c:v>
                </c:pt>
                <c:pt idx="1917">
                  <c:v>85184.62</c:v>
                </c:pt>
                <c:pt idx="1918">
                  <c:v>82504.55</c:v>
                </c:pt>
                <c:pt idx="1919">
                  <c:v>83161.81</c:v>
                </c:pt>
                <c:pt idx="1920">
                  <c:v>83848.49</c:v>
                </c:pt>
                <c:pt idx="1921">
                  <c:v>83528.04</c:v>
                </c:pt>
                <c:pt idx="1922">
                  <c:v>78379.29</c:v>
                </c:pt>
                <c:pt idx="1923">
                  <c:v>79161.53</c:v>
                </c:pt>
                <c:pt idx="1924">
                  <c:v>76276.04</c:v>
                </c:pt>
                <c:pt idx="1925">
                  <c:v>82572.01</c:v>
                </c:pt>
                <c:pt idx="1926">
                  <c:v>79541.61</c:v>
                </c:pt>
                <c:pt idx="1927">
                  <c:v>83389.14</c:v>
                </c:pt>
                <c:pt idx="1928">
                  <c:v>85272.03</c:v>
                </c:pt>
                <c:pt idx="1929">
                  <c:v>83710.02</c:v>
                </c:pt>
                <c:pt idx="1930">
                  <c:v>84562.02</c:v>
                </c:pt>
                <c:pt idx="1931">
                  <c:v>83654.07</c:v>
                </c:pt>
                <c:pt idx="1932">
                  <c:v>84029.88</c:v>
                </c:pt>
                <c:pt idx="1933">
                  <c:v>84914.52</c:v>
                </c:pt>
                <c:pt idx="1934">
                  <c:v>84442.49</c:v>
                </c:pt>
                <c:pt idx="1935">
                  <c:v>85041.07</c:v>
                </c:pt>
                <c:pt idx="1936">
                  <c:v>85136.11</c:v>
                </c:pt>
                <c:pt idx="1937">
                  <c:v>87500.17</c:v>
                </c:pt>
                <c:pt idx="1938">
                  <c:v>93445.28</c:v>
                </c:pt>
                <c:pt idx="1939">
                  <c:v>93695.73</c:v>
                </c:pt>
                <c:pt idx="1940">
                  <c:v>93998.22</c:v>
                </c:pt>
                <c:pt idx="1941">
                  <c:v>94714.72</c:v>
                </c:pt>
                <c:pt idx="1942">
                  <c:v>94671.54</c:v>
                </c:pt>
                <c:pt idx="1943">
                  <c:v>93787.64</c:v>
                </c:pt>
                <c:pt idx="1944">
                  <c:v>95031.92</c:v>
                </c:pt>
                <c:pt idx="1945">
                  <c:v>94319.17</c:v>
                </c:pt>
                <c:pt idx="1946">
                  <c:v>94219.48</c:v>
                </c:pt>
                <c:pt idx="1947">
                  <c:v>96499.22</c:v>
                </c:pt>
                <c:pt idx="1948">
                  <c:v>96915.88</c:v>
                </c:pt>
                <c:pt idx="1949">
                  <c:v>95928.06</c:v>
                </c:pt>
                <c:pt idx="1950">
                  <c:v>94398.66</c:v>
                </c:pt>
                <c:pt idx="1951">
                  <c:v>94794</c:v>
                </c:pt>
                <c:pt idx="1952">
                  <c:v>96850.72</c:v>
                </c:pt>
                <c:pt idx="1953">
                  <c:v>97066.18</c:v>
                </c:pt>
                <c:pt idx="1954">
                  <c:v>103258.12</c:v>
                </c:pt>
                <c:pt idx="1955">
                  <c:v>102973.72</c:v>
                </c:pt>
                <c:pt idx="1956">
                  <c:v>104795.05</c:v>
                </c:pt>
                <c:pt idx="1957">
                  <c:v>104118.91</c:v>
                </c:pt>
                <c:pt idx="1958">
                  <c:v>102820.3</c:v>
                </c:pt>
                <c:pt idx="1959">
                  <c:v>104140.69</c:v>
                </c:pt>
                <c:pt idx="1960">
                  <c:v>103554.02</c:v>
                </c:pt>
                <c:pt idx="1961">
                  <c:v>103760.28</c:v>
                </c:pt>
                <c:pt idx="1962">
                  <c:v>103489.03</c:v>
                </c:pt>
                <c:pt idx="1963">
                  <c:v>103155.79</c:v>
                </c:pt>
                <c:pt idx="1964">
                  <c:v>106487.27</c:v>
                </c:pt>
                <c:pt idx="1965">
                  <c:v>105586.47</c:v>
                </c:pt>
                <c:pt idx="1966">
                  <c:v>106830.96</c:v>
                </c:pt>
                <c:pt idx="1967">
                  <c:v>109674.16</c:v>
                </c:pt>
                <c:pt idx="1968">
                  <c:v>111704.16</c:v>
                </c:pt>
                <c:pt idx="1969">
                  <c:v>107305.53</c:v>
                </c:pt>
                <c:pt idx="1970">
                  <c:v>107739.3</c:v>
                </c:pt>
                <c:pt idx="1971">
                  <c:v>109004.27</c:v>
                </c:pt>
                <c:pt idx="1972">
                  <c:v>109447.73</c:v>
                </c:pt>
                <c:pt idx="1973">
                  <c:v>108953.34</c:v>
                </c:pt>
                <c:pt idx="1974">
                  <c:v>107800.5</c:v>
                </c:pt>
                <c:pt idx="1975">
                  <c:v>105593.25</c:v>
                </c:pt>
                <c:pt idx="1976">
                  <c:v>104029.24</c:v>
                </c:pt>
                <c:pt idx="1977">
                  <c:v>104653.47</c:v>
                </c:pt>
                <c:pt idx="1978">
                  <c:v>105686.34</c:v>
                </c:pt>
                <c:pt idx="1979">
                  <c:v>105902.56</c:v>
                </c:pt>
                <c:pt idx="1980">
                  <c:v>105436.96</c:v>
                </c:pt>
                <c:pt idx="1981">
                  <c:v>104705.95</c:v>
                </c:pt>
                <c:pt idx="1982">
                  <c:v>101597.23</c:v>
                </c:pt>
                <c:pt idx="1983">
                  <c:v>104404.25</c:v>
                </c:pt>
                <c:pt idx="1984">
                  <c:v>105643.13</c:v>
                </c:pt>
                <c:pt idx="1985">
                  <c:v>105790.15</c:v>
                </c:pt>
                <c:pt idx="1986">
                  <c:v>110294.54</c:v>
                </c:pt>
                <c:pt idx="1987">
                  <c:v>110261.46</c:v>
                </c:pt>
                <c:pt idx="1988">
                  <c:v>108664.84</c:v>
                </c:pt>
                <c:pt idx="1989">
                  <c:v>105728.04</c:v>
                </c:pt>
                <c:pt idx="1990">
                  <c:v>106112.25</c:v>
                </c:pt>
                <c:pt idx="1991">
                  <c:v>105502.2</c:v>
                </c:pt>
                <c:pt idx="1992">
                  <c:v>105634.41</c:v>
                </c:pt>
                <c:pt idx="1993">
                  <c:v>106828.12</c:v>
                </c:pt>
                <c:pt idx="1994">
                  <c:v>104639.21</c:v>
                </c:pt>
                <c:pt idx="1995">
                  <c:v>104944.9</c:v>
                </c:pt>
                <c:pt idx="1996">
                  <c:v>104703.78</c:v>
                </c:pt>
                <c:pt idx="1997">
                  <c:v>103321.45</c:v>
                </c:pt>
                <c:pt idx="1998">
                  <c:v>102165.76</c:v>
                </c:pt>
                <c:pt idx="1999">
                  <c:v>101049.94</c:v>
                </c:pt>
                <c:pt idx="2000">
                  <c:v>105451.35</c:v>
                </c:pt>
                <c:pt idx="2001">
                  <c:v>106120.5</c:v>
                </c:pt>
                <c:pt idx="2002">
                  <c:v>107379.56</c:v>
                </c:pt>
                <c:pt idx="2003">
                  <c:v>106982.16</c:v>
                </c:pt>
                <c:pt idx="2004">
                  <c:v>107107.2</c:v>
                </c:pt>
                <c:pt idx="2005">
                  <c:v>107341.33</c:v>
                </c:pt>
                <c:pt idx="2006">
                  <c:v>108381.91</c:v>
                </c:pt>
                <c:pt idx="2007">
                  <c:v>107180.63</c:v>
                </c:pt>
                <c:pt idx="2008">
                  <c:v>105760.22</c:v>
                </c:pt>
                <c:pt idx="2009">
                  <c:v>108900.06</c:v>
                </c:pt>
                <c:pt idx="2010">
                  <c:v>109666.96</c:v>
                </c:pt>
                <c:pt idx="2011">
                  <c:v>108070.13</c:v>
                </c:pt>
                <c:pt idx="2012">
                  <c:v>108266.54</c:v>
                </c:pt>
                <c:pt idx="2013">
                  <c:v>109263.55</c:v>
                </c:pt>
                <c:pt idx="2014">
                  <c:v>108314.73</c:v>
                </c:pt>
                <c:pt idx="2015">
                  <c:v>108974.23</c:v>
                </c:pt>
                <c:pt idx="2016">
                  <c:v>111318.39</c:v>
                </c:pt>
                <c:pt idx="2017">
                  <c:v>116000.63</c:v>
                </c:pt>
                <c:pt idx="2018">
                  <c:v>117523.44</c:v>
                </c:pt>
                <c:pt idx="2019">
                  <c:v>117419.41</c:v>
                </c:pt>
                <c:pt idx="2020">
                  <c:v>119076.98</c:v>
                </c:pt>
                <c:pt idx="2021">
                  <c:v>119854.43</c:v>
                </c:pt>
                <c:pt idx="2022">
                  <c:v>117780.41</c:v>
                </c:pt>
                <c:pt idx="2023">
                  <c:v>118700.57</c:v>
                </c:pt>
                <c:pt idx="2024">
                  <c:v>119279.92</c:v>
                </c:pt>
                <c:pt idx="2025">
                  <c:v>118014.24</c:v>
                </c:pt>
                <c:pt idx="2026">
                  <c:v>117909.82</c:v>
                </c:pt>
                <c:pt idx="2027">
                  <c:v>117302.7</c:v>
                </c:pt>
                <c:pt idx="2028">
                  <c:v>117446.7</c:v>
                </c:pt>
                <c:pt idx="2029">
                  <c:v>119996.23</c:v>
                </c:pt>
                <c:pt idx="2030">
                  <c:v>118814.69</c:v>
                </c:pt>
                <c:pt idx="2031">
                  <c:v>118377.73</c:v>
                </c:pt>
                <c:pt idx="2032">
                  <c:v>117653.59</c:v>
                </c:pt>
                <c:pt idx="2033">
                  <c:v>117974.78</c:v>
                </c:pt>
                <c:pt idx="2034">
                  <c:v>119492.38</c:v>
                </c:pt>
                <c:pt idx="2035">
                  <c:v>118075.32</c:v>
                </c:pt>
                <c:pt idx="2036">
                  <c:v>117973.1</c:v>
                </c:pt>
                <c:pt idx="2037">
                  <c:v>117883.71</c:v>
                </c:pt>
                <c:pt idx="2038">
                  <c:v>115810.86</c:v>
                </c:pt>
                <c:pt idx="2039">
                  <c:v>113310.48</c:v>
                </c:pt>
                <c:pt idx="2040">
                  <c:v>112599.99</c:v>
                </c:pt>
                <c:pt idx="2041">
                  <c:v>114278.96</c:v>
                </c:pt>
                <c:pt idx="2042">
                  <c:v>115098.74</c:v>
                </c:pt>
                <c:pt idx="2043">
                  <c:v>114135.24</c:v>
                </c:pt>
                <c:pt idx="2044">
                  <c:v>115057.21</c:v>
                </c:pt>
                <c:pt idx="2045">
                  <c:v>117527.15</c:v>
                </c:pt>
                <c:pt idx="2046">
                  <c:v>116706.2</c:v>
                </c:pt>
                <c:pt idx="2047">
                  <c:v>116501.23</c:v>
                </c:pt>
                <c:pt idx="2048">
                  <c:v>119319.44</c:v>
                </c:pt>
                <c:pt idx="2049">
                  <c:v>118747.09</c:v>
                </c:pt>
                <c:pt idx="2050">
                  <c:v>120118.05</c:v>
                </c:pt>
                <c:pt idx="2051">
                  <c:v>123239.98</c:v>
                </c:pt>
                <c:pt idx="2052">
                  <c:v>118394.22</c:v>
                </c:pt>
                <c:pt idx="2053">
                  <c:v>117457.42</c:v>
                </c:pt>
                <c:pt idx="2054">
                  <c:v>117498.3</c:v>
                </c:pt>
                <c:pt idx="2055">
                  <c:v>117489.98</c:v>
                </c:pt>
                <c:pt idx="2056">
                  <c:v>116302.94</c:v>
                </c:pt>
                <c:pt idx="2057">
                  <c:v>112896.62</c:v>
                </c:pt>
                <c:pt idx="2058">
                  <c:v>114325.43</c:v>
                </c:pt>
                <c:pt idx="2059">
                  <c:v>112538.7</c:v>
                </c:pt>
                <c:pt idx="2060">
                  <c:v>116904.39</c:v>
                </c:pt>
                <c:pt idx="2061">
                  <c:v>115422.49</c:v>
                </c:pt>
                <c:pt idx="2062">
                  <c:v>113528.03</c:v>
                </c:pt>
                <c:pt idx="2063">
                  <c:v>110192.16</c:v>
                </c:pt>
                <c:pt idx="2064">
                  <c:v>111851.33</c:v>
                </c:pt>
                <c:pt idx="2065">
                  <c:v>111316.2</c:v>
                </c:pt>
                <c:pt idx="2066">
                  <c:v>112614.89</c:v>
                </c:pt>
                <c:pt idx="2067">
                  <c:v>108417.61</c:v>
                </c:pt>
                <c:pt idx="2068">
                  <c:v>108851.23</c:v>
                </c:pt>
                <c:pt idx="2069">
                  <c:v>108296.74</c:v>
                </c:pt>
                <c:pt idx="2070">
                  <c:v>109289.51</c:v>
                </c:pt>
                <c:pt idx="2071">
                  <c:v>111260.71</c:v>
                </c:pt>
                <c:pt idx="2072">
                  <c:v>111794.13</c:v>
                </c:pt>
                <c:pt idx="2073">
                  <c:v>110780.52</c:v>
                </c:pt>
                <c:pt idx="2074">
                  <c:v>110656.71</c:v>
                </c:pt>
                <c:pt idx="2075">
                  <c:v>110240.13</c:v>
                </c:pt>
                <c:pt idx="2076">
                  <c:v>111161.6</c:v>
                </c:pt>
                <c:pt idx="2077">
                  <c:v>112067.67</c:v>
                </c:pt>
                <c:pt idx="2078">
                  <c:v>111540.33</c:v>
                </c:pt>
                <c:pt idx="2079">
                  <c:v>113956.19</c:v>
                </c:pt>
                <c:pt idx="2080">
                  <c:v>115493.25</c:v>
                </c:pt>
                <c:pt idx="2081">
                  <c:v>116088.93</c:v>
                </c:pt>
                <c:pt idx="2082">
                  <c:v>115952.11</c:v>
                </c:pt>
                <c:pt idx="2083">
                  <c:v>115394.18</c:v>
                </c:pt>
                <c:pt idx="2084">
                  <c:v>115430.75</c:v>
                </c:pt>
                <c:pt idx="2085">
                  <c:v>116818.44</c:v>
                </c:pt>
                <c:pt idx="2086">
                  <c:v>116482.6</c:v>
                </c:pt>
                <c:pt idx="2087">
                  <c:v>117117.17</c:v>
                </c:pt>
                <c:pt idx="2088">
                  <c:v>115724.94</c:v>
                </c:pt>
                <c:pt idx="2089">
                  <c:v>115772.63</c:v>
                </c:pt>
                <c:pt idx="2090">
                  <c:v>115333.29</c:v>
                </c:pt>
                <c:pt idx="2091">
                  <c:v>112758.85</c:v>
                </c:pt>
                <c:pt idx="2092">
                  <c:v>112073.43</c:v>
                </c:pt>
                <c:pt idx="2093">
                  <c:v>113376.79</c:v>
                </c:pt>
                <c:pt idx="2094">
                  <c:v>109071.63</c:v>
                </c:pt>
                <c:pt idx="2095">
                  <c:v>109757.4</c:v>
                </c:pt>
                <c:pt idx="2096">
                  <c:v>109755.17</c:v>
                </c:pt>
                <c:pt idx="2097">
                  <c:v>112224.62</c:v>
                </c:pt>
                <c:pt idx="2098">
                  <c:v>114422.32</c:v>
                </c:pt>
                <c:pt idx="2099">
                  <c:v>114036.93</c:v>
                </c:pt>
                <c:pt idx="2100">
                  <c:v>118639.47</c:v>
                </c:pt>
                <c:pt idx="2101">
                  <c:v>120613.31</c:v>
                </c:pt>
                <c:pt idx="2102">
                  <c:v>122261.48</c:v>
                </c:pt>
                <c:pt idx="2103">
                  <c:v>122421.49</c:v>
                </c:pt>
                <c:pt idx="2104">
                  <c:v>123515.47</c:v>
                </c:pt>
                <c:pt idx="2105">
                  <c:v>124723.65</c:v>
                </c:pt>
                <c:pt idx="2106">
                  <c:v>121414.69</c:v>
                </c:pt>
                <c:pt idx="2107">
                  <c:v>123356.99</c:v>
                </c:pt>
                <c:pt idx="2108">
                  <c:v>121717.13</c:v>
                </c:pt>
                <c:pt idx="2109">
                  <c:v>113014.1</c:v>
                </c:pt>
                <c:pt idx="2110">
                  <c:v>110822</c:v>
                </c:pt>
                <c:pt idx="2111">
                  <c:v>115128.32</c:v>
                </c:pt>
                <c:pt idx="2112">
                  <c:v>115273.63</c:v>
                </c:pt>
                <c:pt idx="2113">
                  <c:v>113128.05</c:v>
                </c:pt>
                <c:pt idx="2114">
                  <c:v>110827.51</c:v>
                </c:pt>
                <c:pt idx="2115">
                  <c:v>108251.58</c:v>
                </c:pt>
                <c:pt idx="2116">
                  <c:v>106522.58</c:v>
                </c:pt>
                <c:pt idx="2117">
                  <c:v>107266.98</c:v>
                </c:pt>
                <c:pt idx="2118">
                  <c:v>108717.65</c:v>
                </c:pt>
                <c:pt idx="2119">
                  <c:v>110620.62</c:v>
                </c:pt>
                <c:pt idx="2120">
                  <c:v>108420.09</c:v>
                </c:pt>
                <c:pt idx="2121">
                  <c:v>107636.25</c:v>
                </c:pt>
                <c:pt idx="2122">
                  <c:v>110129.26</c:v>
                </c:pt>
                <c:pt idx="2123">
                  <c:v>111060.28</c:v>
                </c:pt>
                <c:pt idx="2124">
                  <c:v>111657.35</c:v>
                </c:pt>
                <c:pt idx="2125">
                  <c:v>114527.25</c:v>
                </c:pt>
                <c:pt idx="2126">
                  <c:v>114122.77</c:v>
                </c:pt>
                <c:pt idx="2127">
                  <c:v>112937.44</c:v>
                </c:pt>
                <c:pt idx="2128">
                  <c:v>110108.58</c:v>
                </c:pt>
                <c:pt idx="2129">
                  <c:v>108354.22</c:v>
                </c:pt>
                <c:pt idx="2130">
                  <c:v>109620.49</c:v>
                </c:pt>
                <c:pt idx="2131">
                  <c:v>110101.81</c:v>
                </c:pt>
                <c:pt idx="2132">
                  <c:v>110591.4</c:v>
                </c:pt>
                <c:pt idx="2133">
                  <c:v>106601.07</c:v>
                </c:pt>
                <c:pt idx="2134">
                  <c:v>101507.86</c:v>
                </c:pt>
                <c:pt idx="2135">
                  <c:v>103893.5</c:v>
                </c:pt>
                <c:pt idx="2136">
                  <c:v>101328.65</c:v>
                </c:pt>
                <c:pt idx="2137">
                  <c:v>103299.79</c:v>
                </c:pt>
                <c:pt idx="2138">
                  <c:v>102333.42</c:v>
                </c:pt>
                <c:pt idx="2139">
                  <c:v>104727.44</c:v>
                </c:pt>
                <c:pt idx="2140">
                  <c:v>105983.67</c:v>
                </c:pt>
                <c:pt idx="2141">
                  <c:v>103056.46</c:v>
                </c:pt>
                <c:pt idx="2142">
                  <c:v>101670.15</c:v>
                </c:pt>
                <c:pt idx="2143">
                  <c:v>99687.91</c:v>
                </c:pt>
                <c:pt idx="2144">
                  <c:v>94593.57</c:v>
                </c:pt>
                <c:pt idx="2145">
                  <c:v>95573.46</c:v>
                </c:pt>
                <c:pt idx="2146">
                  <c:v>94290.27</c:v>
                </c:pt>
                <c:pt idx="2147">
                  <c:v>92211.23</c:v>
                </c:pt>
                <c:pt idx="2148">
                  <c:v>92996.14</c:v>
                </c:pt>
                <c:pt idx="2149">
                  <c:v>91502.83</c:v>
                </c:pt>
                <c:pt idx="2150">
                  <c:v>86596.97</c:v>
                </c:pt>
                <c:pt idx="2151">
                  <c:v>85128.07</c:v>
                </c:pt>
                <c:pt idx="2152">
                  <c:v>84732.98</c:v>
                </c:pt>
                <c:pt idx="2153">
                  <c:v>86849.17</c:v>
                </c:pt>
                <c:pt idx="2154">
                  <c:v>88322.3</c:v>
                </c:pt>
                <c:pt idx="2155">
                  <c:v>87374.08</c:v>
                </c:pt>
                <c:pt idx="2156">
                  <c:v>90516.64</c:v>
                </c:pt>
                <c:pt idx="2157">
                  <c:v>91327.03</c:v>
                </c:pt>
                <c:pt idx="2158">
                  <c:v>90937.6</c:v>
                </c:pt>
                <c:pt idx="2159">
                  <c:v>90856.92</c:v>
                </c:pt>
                <c:pt idx="2160">
                  <c:v>90384.6</c:v>
                </c:pt>
                <c:pt idx="2161">
                  <c:v>86330.09</c:v>
                </c:pt>
                <c:pt idx="2162">
                  <c:v>91325.39</c:v>
                </c:pt>
                <c:pt idx="2163">
                  <c:v>93460.19</c:v>
                </c:pt>
                <c:pt idx="2164">
                  <c:v>92110.04</c:v>
                </c:pt>
                <c:pt idx="2165">
                  <c:v>89351.17</c:v>
                </c:pt>
                <c:pt idx="2166">
                  <c:v>89259.27</c:v>
                </c:pt>
                <c:pt idx="2167">
                  <c:v>90428.85</c:v>
                </c:pt>
                <c:pt idx="2168">
                  <c:v>90655.24</c:v>
                </c:pt>
                <c:pt idx="2169">
                  <c:v>92710.05</c:v>
                </c:pt>
                <c:pt idx="2170">
                  <c:v>92028.7</c:v>
                </c:pt>
                <c:pt idx="2171">
                  <c:v>92532.25</c:v>
                </c:pt>
                <c:pt idx="2172">
                  <c:v>90283.05</c:v>
                </c:pt>
                <c:pt idx="2173">
                  <c:v>90275.11</c:v>
                </c:pt>
                <c:pt idx="2174">
                  <c:v>88169.9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657097"/>
        <c:axId val="45386035"/>
      </c:lineChart>
      <c:catAx>
        <c:axId val="18657097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5386035"/>
        <c:crosses val="autoZero"/>
        <c:auto val="1"/>
        <c:lblAlgn val="ctr"/>
        <c:lblOffset val="100"/>
        <c:noMultiLvlLbl val="0"/>
      </c:catAx>
      <c:valAx>
        <c:axId val="453860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[$$-409]#,##0.00;[RED]\-[$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865709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FX_USDMXN_1D!$F$1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FX_USDMXN_1D!$B$2:$B$4816</c:f>
              <c:strCache>
                <c:ptCount val="1548"/>
                <c:pt idx="0">
                  <c:v>01/01/20</c:v>
                </c:pt>
                <c:pt idx="1">
                  <c:v>01/02/20</c:v>
                </c:pt>
                <c:pt idx="2">
                  <c:v>01/05/20</c:v>
                </c:pt>
                <c:pt idx="3">
                  <c:v>01/06/20</c:v>
                </c:pt>
                <c:pt idx="4">
                  <c:v>01/07/20</c:v>
                </c:pt>
                <c:pt idx="5">
                  <c:v>01/08/20</c:v>
                </c:pt>
                <c:pt idx="6">
                  <c:v>01/09/20</c:v>
                </c:pt>
                <c:pt idx="7">
                  <c:v>01/12/20</c:v>
                </c:pt>
                <c:pt idx="8">
                  <c:v>01/13/20</c:v>
                </c:pt>
                <c:pt idx="9">
                  <c:v>01/14/20</c:v>
                </c:pt>
                <c:pt idx="10">
                  <c:v>01/15/20</c:v>
                </c:pt>
                <c:pt idx="11">
                  <c:v>01/16/20</c:v>
                </c:pt>
                <c:pt idx="12">
                  <c:v>01/19/20</c:v>
                </c:pt>
                <c:pt idx="13">
                  <c:v>01/20/20</c:v>
                </c:pt>
                <c:pt idx="14">
                  <c:v>01/21/20</c:v>
                </c:pt>
                <c:pt idx="15">
                  <c:v>01/22/20</c:v>
                </c:pt>
                <c:pt idx="16">
                  <c:v>01/23/20</c:v>
                </c:pt>
                <c:pt idx="17">
                  <c:v>01/26/20</c:v>
                </c:pt>
                <c:pt idx="18">
                  <c:v>01/27/20</c:v>
                </c:pt>
                <c:pt idx="19">
                  <c:v>01/28/20</c:v>
                </c:pt>
                <c:pt idx="20">
                  <c:v>01/29/20</c:v>
                </c:pt>
                <c:pt idx="21">
                  <c:v>01/30/20</c:v>
                </c:pt>
                <c:pt idx="22">
                  <c:v>02/02/20</c:v>
                </c:pt>
                <c:pt idx="23">
                  <c:v>02/03/20</c:v>
                </c:pt>
                <c:pt idx="24">
                  <c:v>02/04/20</c:v>
                </c:pt>
                <c:pt idx="25">
                  <c:v>02/05/20</c:v>
                </c:pt>
                <c:pt idx="26">
                  <c:v>02/06/20</c:v>
                </c:pt>
                <c:pt idx="27">
                  <c:v>02/09/20</c:v>
                </c:pt>
                <c:pt idx="28">
                  <c:v>02/10/20</c:v>
                </c:pt>
                <c:pt idx="29">
                  <c:v>02/11/20</c:v>
                </c:pt>
                <c:pt idx="30">
                  <c:v>02/12/20</c:v>
                </c:pt>
                <c:pt idx="31">
                  <c:v>02/13/20</c:v>
                </c:pt>
                <c:pt idx="32">
                  <c:v>02/16/20</c:v>
                </c:pt>
                <c:pt idx="33">
                  <c:v>02/17/20</c:v>
                </c:pt>
                <c:pt idx="34">
                  <c:v>02/18/20</c:v>
                </c:pt>
                <c:pt idx="35">
                  <c:v>02/19/20</c:v>
                </c:pt>
                <c:pt idx="36">
                  <c:v>02/20/20</c:v>
                </c:pt>
                <c:pt idx="37">
                  <c:v>02/23/20</c:v>
                </c:pt>
                <c:pt idx="38">
                  <c:v>02/24/20</c:v>
                </c:pt>
                <c:pt idx="39">
                  <c:v>02/25/20</c:v>
                </c:pt>
                <c:pt idx="40">
                  <c:v>02/26/20</c:v>
                </c:pt>
                <c:pt idx="41">
                  <c:v>02/27/20</c:v>
                </c:pt>
                <c:pt idx="42">
                  <c:v>03/01/20</c:v>
                </c:pt>
                <c:pt idx="43">
                  <c:v>03/02/20</c:v>
                </c:pt>
                <c:pt idx="44">
                  <c:v>03/03/20</c:v>
                </c:pt>
                <c:pt idx="45">
                  <c:v>03/04/20</c:v>
                </c:pt>
                <c:pt idx="46">
                  <c:v>03/05/20</c:v>
                </c:pt>
                <c:pt idx="47">
                  <c:v>03/08/20</c:v>
                </c:pt>
                <c:pt idx="48">
                  <c:v>03/09/20</c:v>
                </c:pt>
                <c:pt idx="49">
                  <c:v>03/10/20</c:v>
                </c:pt>
                <c:pt idx="50">
                  <c:v>03/11/20</c:v>
                </c:pt>
                <c:pt idx="51">
                  <c:v>03/12/20</c:v>
                </c:pt>
                <c:pt idx="52">
                  <c:v>03/15/20</c:v>
                </c:pt>
                <c:pt idx="53">
                  <c:v>03/16/20</c:v>
                </c:pt>
                <c:pt idx="54">
                  <c:v>03/17/20</c:v>
                </c:pt>
                <c:pt idx="55">
                  <c:v>03/18/20</c:v>
                </c:pt>
                <c:pt idx="56">
                  <c:v>03/19/20</c:v>
                </c:pt>
                <c:pt idx="57">
                  <c:v>03/22/20</c:v>
                </c:pt>
                <c:pt idx="58">
                  <c:v>03/23/20</c:v>
                </c:pt>
                <c:pt idx="59">
                  <c:v>03/24/20</c:v>
                </c:pt>
                <c:pt idx="60">
                  <c:v>03/25/20</c:v>
                </c:pt>
                <c:pt idx="61">
                  <c:v>03/26/20</c:v>
                </c:pt>
                <c:pt idx="62">
                  <c:v>03/29/20</c:v>
                </c:pt>
                <c:pt idx="63">
                  <c:v>03/30/20</c:v>
                </c:pt>
                <c:pt idx="64">
                  <c:v>03/31/20</c:v>
                </c:pt>
                <c:pt idx="65">
                  <c:v>04/01/20</c:v>
                </c:pt>
                <c:pt idx="66">
                  <c:v>04/02/20</c:v>
                </c:pt>
                <c:pt idx="67">
                  <c:v>04/05/20</c:v>
                </c:pt>
                <c:pt idx="68">
                  <c:v>04/06/20</c:v>
                </c:pt>
                <c:pt idx="69">
                  <c:v>04/07/20</c:v>
                </c:pt>
                <c:pt idx="70">
                  <c:v>04/08/20</c:v>
                </c:pt>
                <c:pt idx="71">
                  <c:v>04/09/20</c:v>
                </c:pt>
                <c:pt idx="72">
                  <c:v>04/12/20</c:v>
                </c:pt>
                <c:pt idx="73">
                  <c:v>04/13/20</c:v>
                </c:pt>
                <c:pt idx="74">
                  <c:v>04/14/20</c:v>
                </c:pt>
                <c:pt idx="75">
                  <c:v>04/15/20</c:v>
                </c:pt>
                <c:pt idx="76">
                  <c:v>04/16/20</c:v>
                </c:pt>
                <c:pt idx="77">
                  <c:v>04/19/20</c:v>
                </c:pt>
                <c:pt idx="78">
                  <c:v>04/20/20</c:v>
                </c:pt>
                <c:pt idx="79">
                  <c:v>04/21/20</c:v>
                </c:pt>
                <c:pt idx="80">
                  <c:v>04/22/20</c:v>
                </c:pt>
                <c:pt idx="81">
                  <c:v>04/23/20</c:v>
                </c:pt>
                <c:pt idx="82">
                  <c:v>04/26/20</c:v>
                </c:pt>
                <c:pt idx="83">
                  <c:v>04/27/20</c:v>
                </c:pt>
                <c:pt idx="84">
                  <c:v>04/28/20</c:v>
                </c:pt>
                <c:pt idx="85">
                  <c:v>04/29/20</c:v>
                </c:pt>
                <c:pt idx="86">
                  <c:v>04/30/20</c:v>
                </c:pt>
                <c:pt idx="87">
                  <c:v>05/03/20</c:v>
                </c:pt>
                <c:pt idx="88">
                  <c:v>05/04/20</c:v>
                </c:pt>
                <c:pt idx="89">
                  <c:v>05/05/20</c:v>
                </c:pt>
                <c:pt idx="90">
                  <c:v>05/06/20</c:v>
                </c:pt>
                <c:pt idx="91">
                  <c:v>05/07/20</c:v>
                </c:pt>
                <c:pt idx="92">
                  <c:v>05/10/20</c:v>
                </c:pt>
                <c:pt idx="93">
                  <c:v>05/11/20</c:v>
                </c:pt>
                <c:pt idx="94">
                  <c:v>05/12/20</c:v>
                </c:pt>
                <c:pt idx="95">
                  <c:v>05/13/20</c:v>
                </c:pt>
                <c:pt idx="96">
                  <c:v>05/14/20</c:v>
                </c:pt>
                <c:pt idx="97">
                  <c:v>05/17/20</c:v>
                </c:pt>
                <c:pt idx="98">
                  <c:v>05/18/20</c:v>
                </c:pt>
                <c:pt idx="99">
                  <c:v>05/19/20</c:v>
                </c:pt>
                <c:pt idx="100">
                  <c:v>05/20/20</c:v>
                </c:pt>
                <c:pt idx="101">
                  <c:v>05/21/20</c:v>
                </c:pt>
                <c:pt idx="102">
                  <c:v>05/24/20</c:v>
                </c:pt>
                <c:pt idx="103">
                  <c:v>05/25/20</c:v>
                </c:pt>
                <c:pt idx="104">
                  <c:v>05/26/20</c:v>
                </c:pt>
                <c:pt idx="105">
                  <c:v>05/27/20</c:v>
                </c:pt>
                <c:pt idx="106">
                  <c:v>05/28/20</c:v>
                </c:pt>
                <c:pt idx="107">
                  <c:v>05/31/20</c:v>
                </c:pt>
                <c:pt idx="108">
                  <c:v>06/01/20</c:v>
                </c:pt>
                <c:pt idx="109">
                  <c:v>06/02/20</c:v>
                </c:pt>
                <c:pt idx="110">
                  <c:v>06/03/20</c:v>
                </c:pt>
                <c:pt idx="111">
                  <c:v>06/04/20</c:v>
                </c:pt>
                <c:pt idx="112">
                  <c:v>06/07/20</c:v>
                </c:pt>
                <c:pt idx="113">
                  <c:v>06/08/20</c:v>
                </c:pt>
                <c:pt idx="114">
                  <c:v>06/09/20</c:v>
                </c:pt>
                <c:pt idx="115">
                  <c:v>06/10/20</c:v>
                </c:pt>
                <c:pt idx="116">
                  <c:v>06/11/20</c:v>
                </c:pt>
                <c:pt idx="117">
                  <c:v>06/14/20</c:v>
                </c:pt>
                <c:pt idx="118">
                  <c:v>06/15/20</c:v>
                </c:pt>
                <c:pt idx="119">
                  <c:v>06/16/20</c:v>
                </c:pt>
                <c:pt idx="120">
                  <c:v>06/17/20</c:v>
                </c:pt>
                <c:pt idx="121">
                  <c:v>06/18/20</c:v>
                </c:pt>
                <c:pt idx="122">
                  <c:v>06/21/20</c:v>
                </c:pt>
                <c:pt idx="123">
                  <c:v>06/22/20</c:v>
                </c:pt>
                <c:pt idx="124">
                  <c:v>06/23/20</c:v>
                </c:pt>
                <c:pt idx="125">
                  <c:v>06/24/20</c:v>
                </c:pt>
                <c:pt idx="126">
                  <c:v>06/25/20</c:v>
                </c:pt>
                <c:pt idx="127">
                  <c:v>06/28/20</c:v>
                </c:pt>
                <c:pt idx="128">
                  <c:v>06/29/20</c:v>
                </c:pt>
                <c:pt idx="129">
                  <c:v>06/30/20</c:v>
                </c:pt>
                <c:pt idx="130">
                  <c:v>07/01/20</c:v>
                </c:pt>
                <c:pt idx="131">
                  <c:v>07/02/20</c:v>
                </c:pt>
                <c:pt idx="132">
                  <c:v>07/05/20</c:v>
                </c:pt>
                <c:pt idx="133">
                  <c:v>07/06/20</c:v>
                </c:pt>
                <c:pt idx="134">
                  <c:v>07/07/20</c:v>
                </c:pt>
                <c:pt idx="135">
                  <c:v>07/08/20</c:v>
                </c:pt>
                <c:pt idx="136">
                  <c:v>07/09/20</c:v>
                </c:pt>
                <c:pt idx="137">
                  <c:v>07/12/20</c:v>
                </c:pt>
                <c:pt idx="138">
                  <c:v>07/13/20</c:v>
                </c:pt>
                <c:pt idx="139">
                  <c:v>07/14/20</c:v>
                </c:pt>
                <c:pt idx="140">
                  <c:v>07/15/20</c:v>
                </c:pt>
                <c:pt idx="141">
                  <c:v>07/16/20</c:v>
                </c:pt>
                <c:pt idx="142">
                  <c:v>07/19/20</c:v>
                </c:pt>
                <c:pt idx="143">
                  <c:v>07/20/20</c:v>
                </c:pt>
                <c:pt idx="144">
                  <c:v>07/21/20</c:v>
                </c:pt>
                <c:pt idx="145">
                  <c:v>07/22/20</c:v>
                </c:pt>
                <c:pt idx="146">
                  <c:v>07/23/20</c:v>
                </c:pt>
                <c:pt idx="147">
                  <c:v>07/26/20</c:v>
                </c:pt>
                <c:pt idx="148">
                  <c:v>07/27/20</c:v>
                </c:pt>
                <c:pt idx="149">
                  <c:v>07/28/20</c:v>
                </c:pt>
                <c:pt idx="150">
                  <c:v>07/29/20</c:v>
                </c:pt>
                <c:pt idx="151">
                  <c:v>07/30/20</c:v>
                </c:pt>
                <c:pt idx="152">
                  <c:v>08/02/20</c:v>
                </c:pt>
                <c:pt idx="153">
                  <c:v>08/03/20</c:v>
                </c:pt>
                <c:pt idx="154">
                  <c:v>08/04/20</c:v>
                </c:pt>
                <c:pt idx="155">
                  <c:v>08/05/20</c:v>
                </c:pt>
                <c:pt idx="156">
                  <c:v>08/06/20</c:v>
                </c:pt>
                <c:pt idx="157">
                  <c:v>08/09/20</c:v>
                </c:pt>
                <c:pt idx="158">
                  <c:v>08/10/20</c:v>
                </c:pt>
                <c:pt idx="159">
                  <c:v>08/11/20</c:v>
                </c:pt>
                <c:pt idx="160">
                  <c:v>08/12/20</c:v>
                </c:pt>
                <c:pt idx="161">
                  <c:v>08/13/20</c:v>
                </c:pt>
                <c:pt idx="162">
                  <c:v>08/16/20</c:v>
                </c:pt>
                <c:pt idx="163">
                  <c:v>08/17/20</c:v>
                </c:pt>
                <c:pt idx="164">
                  <c:v>08/18/20</c:v>
                </c:pt>
                <c:pt idx="165">
                  <c:v>08/19/20</c:v>
                </c:pt>
                <c:pt idx="166">
                  <c:v>08/20/20</c:v>
                </c:pt>
                <c:pt idx="167">
                  <c:v>08/23/20</c:v>
                </c:pt>
                <c:pt idx="168">
                  <c:v>08/24/20</c:v>
                </c:pt>
                <c:pt idx="169">
                  <c:v>08/25/20</c:v>
                </c:pt>
                <c:pt idx="170">
                  <c:v>08/26/20</c:v>
                </c:pt>
                <c:pt idx="171">
                  <c:v>08/27/20</c:v>
                </c:pt>
                <c:pt idx="172">
                  <c:v>08/30/20</c:v>
                </c:pt>
                <c:pt idx="173">
                  <c:v>08/31/20</c:v>
                </c:pt>
                <c:pt idx="174">
                  <c:v>09/01/20</c:v>
                </c:pt>
                <c:pt idx="175">
                  <c:v>09/02/20</c:v>
                </c:pt>
                <c:pt idx="176">
                  <c:v>09/03/20</c:v>
                </c:pt>
                <c:pt idx="177">
                  <c:v>09/06/20</c:v>
                </c:pt>
                <c:pt idx="178">
                  <c:v>09/07/20</c:v>
                </c:pt>
                <c:pt idx="179">
                  <c:v>09/08/20</c:v>
                </c:pt>
                <c:pt idx="180">
                  <c:v>09/09/20</c:v>
                </c:pt>
                <c:pt idx="181">
                  <c:v>09/10/20</c:v>
                </c:pt>
                <c:pt idx="182">
                  <c:v>09/13/20</c:v>
                </c:pt>
                <c:pt idx="183">
                  <c:v>09/14/20</c:v>
                </c:pt>
                <c:pt idx="184">
                  <c:v>09/15/20</c:v>
                </c:pt>
                <c:pt idx="185">
                  <c:v>09/16/20</c:v>
                </c:pt>
                <c:pt idx="186">
                  <c:v>09/17/20</c:v>
                </c:pt>
                <c:pt idx="187">
                  <c:v>09/20/20</c:v>
                </c:pt>
                <c:pt idx="188">
                  <c:v>09/21/20</c:v>
                </c:pt>
                <c:pt idx="189">
                  <c:v>09/22/20</c:v>
                </c:pt>
                <c:pt idx="190">
                  <c:v>09/23/20</c:v>
                </c:pt>
                <c:pt idx="191">
                  <c:v>09/24/20</c:v>
                </c:pt>
                <c:pt idx="192">
                  <c:v>09/27/20</c:v>
                </c:pt>
                <c:pt idx="193">
                  <c:v>09/28/20</c:v>
                </c:pt>
                <c:pt idx="194">
                  <c:v>09/29/20</c:v>
                </c:pt>
                <c:pt idx="195">
                  <c:v>09/30/20</c:v>
                </c:pt>
                <c:pt idx="196">
                  <c:v>10/01/20</c:v>
                </c:pt>
                <c:pt idx="197">
                  <c:v>10/04/20</c:v>
                </c:pt>
                <c:pt idx="198">
                  <c:v>10/05/20</c:v>
                </c:pt>
                <c:pt idx="199">
                  <c:v>10/06/20</c:v>
                </c:pt>
                <c:pt idx="200">
                  <c:v>10/07/20</c:v>
                </c:pt>
                <c:pt idx="201">
                  <c:v>10/08/20</c:v>
                </c:pt>
                <c:pt idx="202">
                  <c:v>10/11/20</c:v>
                </c:pt>
                <c:pt idx="203">
                  <c:v>10/12/20</c:v>
                </c:pt>
                <c:pt idx="204">
                  <c:v>10/13/20</c:v>
                </c:pt>
                <c:pt idx="205">
                  <c:v>10/14/20</c:v>
                </c:pt>
                <c:pt idx="206">
                  <c:v>10/15/20</c:v>
                </c:pt>
                <c:pt idx="207">
                  <c:v>10/18/20</c:v>
                </c:pt>
                <c:pt idx="208">
                  <c:v>10/19/20</c:v>
                </c:pt>
                <c:pt idx="209">
                  <c:v>10/20/20</c:v>
                </c:pt>
                <c:pt idx="210">
                  <c:v>10/21/20</c:v>
                </c:pt>
                <c:pt idx="211">
                  <c:v>10/22/20</c:v>
                </c:pt>
                <c:pt idx="212">
                  <c:v>10/25/20</c:v>
                </c:pt>
                <c:pt idx="213">
                  <c:v>10/26/20</c:v>
                </c:pt>
                <c:pt idx="214">
                  <c:v>10/27/20</c:v>
                </c:pt>
                <c:pt idx="215">
                  <c:v>10/28/20</c:v>
                </c:pt>
                <c:pt idx="216">
                  <c:v>10/29/20</c:v>
                </c:pt>
                <c:pt idx="217">
                  <c:v>11/01/20</c:v>
                </c:pt>
                <c:pt idx="218">
                  <c:v>11/02/20</c:v>
                </c:pt>
                <c:pt idx="219">
                  <c:v>11/03/20</c:v>
                </c:pt>
                <c:pt idx="220">
                  <c:v>11/04/20</c:v>
                </c:pt>
                <c:pt idx="221">
                  <c:v>11/05/20</c:v>
                </c:pt>
                <c:pt idx="222">
                  <c:v>11/08/20</c:v>
                </c:pt>
                <c:pt idx="223">
                  <c:v>11/09/20</c:v>
                </c:pt>
                <c:pt idx="224">
                  <c:v>11/10/20</c:v>
                </c:pt>
                <c:pt idx="225">
                  <c:v>11/11/20</c:v>
                </c:pt>
                <c:pt idx="226">
                  <c:v>11/12/20</c:v>
                </c:pt>
                <c:pt idx="227">
                  <c:v>11/15/20</c:v>
                </c:pt>
                <c:pt idx="228">
                  <c:v>11/16/20</c:v>
                </c:pt>
                <c:pt idx="229">
                  <c:v>11/17/20</c:v>
                </c:pt>
                <c:pt idx="230">
                  <c:v>11/18/20</c:v>
                </c:pt>
                <c:pt idx="231">
                  <c:v>11/19/20</c:v>
                </c:pt>
                <c:pt idx="232">
                  <c:v>11/22/20</c:v>
                </c:pt>
                <c:pt idx="233">
                  <c:v>11/23/20</c:v>
                </c:pt>
                <c:pt idx="234">
                  <c:v>11/24/20</c:v>
                </c:pt>
                <c:pt idx="235">
                  <c:v>11/25/20</c:v>
                </c:pt>
                <c:pt idx="236">
                  <c:v>11/26/20</c:v>
                </c:pt>
                <c:pt idx="237">
                  <c:v>11/29/20</c:v>
                </c:pt>
                <c:pt idx="238">
                  <c:v>11/30/20</c:v>
                </c:pt>
                <c:pt idx="239">
                  <c:v>12/01/20</c:v>
                </c:pt>
                <c:pt idx="240">
                  <c:v>12/02/20</c:v>
                </c:pt>
                <c:pt idx="241">
                  <c:v>12/03/20</c:v>
                </c:pt>
                <c:pt idx="242">
                  <c:v>12/06/20</c:v>
                </c:pt>
                <c:pt idx="243">
                  <c:v>12/07/20</c:v>
                </c:pt>
                <c:pt idx="244">
                  <c:v>12/08/20</c:v>
                </c:pt>
                <c:pt idx="245">
                  <c:v>12/09/20</c:v>
                </c:pt>
                <c:pt idx="246">
                  <c:v>12/10/20</c:v>
                </c:pt>
                <c:pt idx="247">
                  <c:v>12/13/20</c:v>
                </c:pt>
                <c:pt idx="248">
                  <c:v>12/14/20</c:v>
                </c:pt>
                <c:pt idx="249">
                  <c:v>12/15/20</c:v>
                </c:pt>
                <c:pt idx="250">
                  <c:v>12/16/20</c:v>
                </c:pt>
                <c:pt idx="251">
                  <c:v>12/17/20</c:v>
                </c:pt>
                <c:pt idx="252">
                  <c:v>12/20/20</c:v>
                </c:pt>
                <c:pt idx="253">
                  <c:v>12/21/20</c:v>
                </c:pt>
                <c:pt idx="254">
                  <c:v>12/22/20</c:v>
                </c:pt>
                <c:pt idx="255">
                  <c:v>12/23/20</c:v>
                </c:pt>
                <c:pt idx="256">
                  <c:v>12/27/20</c:v>
                </c:pt>
                <c:pt idx="257">
                  <c:v>12/28/20</c:v>
                </c:pt>
                <c:pt idx="258">
                  <c:v>12/29/20</c:v>
                </c:pt>
                <c:pt idx="259">
                  <c:v>12/30/20</c:v>
                </c:pt>
                <c:pt idx="260">
                  <c:v>01/03/21</c:v>
                </c:pt>
                <c:pt idx="261">
                  <c:v>01/04/21</c:v>
                </c:pt>
                <c:pt idx="262">
                  <c:v>01/05/21</c:v>
                </c:pt>
                <c:pt idx="263">
                  <c:v>01/06/21</c:v>
                </c:pt>
                <c:pt idx="264">
                  <c:v>01/07/21</c:v>
                </c:pt>
                <c:pt idx="265">
                  <c:v>01/10/21</c:v>
                </c:pt>
                <c:pt idx="266">
                  <c:v>01/11/21</c:v>
                </c:pt>
                <c:pt idx="267">
                  <c:v>01/12/21</c:v>
                </c:pt>
                <c:pt idx="268">
                  <c:v>01/13/21</c:v>
                </c:pt>
                <c:pt idx="269">
                  <c:v>01/14/21</c:v>
                </c:pt>
                <c:pt idx="270">
                  <c:v>01/17/21</c:v>
                </c:pt>
                <c:pt idx="271">
                  <c:v>01/18/21</c:v>
                </c:pt>
                <c:pt idx="272">
                  <c:v>01/19/21</c:v>
                </c:pt>
                <c:pt idx="273">
                  <c:v>01/20/21</c:v>
                </c:pt>
                <c:pt idx="274">
                  <c:v>01/21/21</c:v>
                </c:pt>
                <c:pt idx="275">
                  <c:v>01/24/21</c:v>
                </c:pt>
                <c:pt idx="276">
                  <c:v>01/25/21</c:v>
                </c:pt>
                <c:pt idx="277">
                  <c:v>01/26/21</c:v>
                </c:pt>
                <c:pt idx="278">
                  <c:v>01/27/21</c:v>
                </c:pt>
                <c:pt idx="279">
                  <c:v>01/28/21</c:v>
                </c:pt>
                <c:pt idx="280">
                  <c:v>01/31/21</c:v>
                </c:pt>
                <c:pt idx="281">
                  <c:v>02/01/21</c:v>
                </c:pt>
                <c:pt idx="282">
                  <c:v>02/02/21</c:v>
                </c:pt>
                <c:pt idx="283">
                  <c:v>02/03/21</c:v>
                </c:pt>
                <c:pt idx="284">
                  <c:v>02/04/21</c:v>
                </c:pt>
                <c:pt idx="285">
                  <c:v>02/07/21</c:v>
                </c:pt>
                <c:pt idx="286">
                  <c:v>02/08/21</c:v>
                </c:pt>
                <c:pt idx="287">
                  <c:v>02/09/21</c:v>
                </c:pt>
                <c:pt idx="288">
                  <c:v>02/10/21</c:v>
                </c:pt>
                <c:pt idx="289">
                  <c:v>02/11/21</c:v>
                </c:pt>
                <c:pt idx="290">
                  <c:v>02/14/21</c:v>
                </c:pt>
                <c:pt idx="291">
                  <c:v>02/15/21</c:v>
                </c:pt>
                <c:pt idx="292">
                  <c:v>02/16/21</c:v>
                </c:pt>
                <c:pt idx="293">
                  <c:v>02/17/21</c:v>
                </c:pt>
                <c:pt idx="294">
                  <c:v>02/18/21</c:v>
                </c:pt>
                <c:pt idx="295">
                  <c:v>02/21/21</c:v>
                </c:pt>
                <c:pt idx="296">
                  <c:v>02/22/21</c:v>
                </c:pt>
                <c:pt idx="297">
                  <c:v>02/23/21</c:v>
                </c:pt>
                <c:pt idx="298">
                  <c:v>02/24/21</c:v>
                </c:pt>
                <c:pt idx="299">
                  <c:v>02/25/21</c:v>
                </c:pt>
                <c:pt idx="300">
                  <c:v>02/28/21</c:v>
                </c:pt>
                <c:pt idx="301">
                  <c:v>03/01/21</c:v>
                </c:pt>
                <c:pt idx="302">
                  <c:v>03/02/21</c:v>
                </c:pt>
                <c:pt idx="303">
                  <c:v>03/03/21</c:v>
                </c:pt>
                <c:pt idx="304">
                  <c:v>03/04/21</c:v>
                </c:pt>
                <c:pt idx="305">
                  <c:v>03/07/21</c:v>
                </c:pt>
                <c:pt idx="306">
                  <c:v>03/08/21</c:v>
                </c:pt>
                <c:pt idx="307">
                  <c:v>03/09/21</c:v>
                </c:pt>
                <c:pt idx="308">
                  <c:v>03/10/21</c:v>
                </c:pt>
                <c:pt idx="309">
                  <c:v>03/11/21</c:v>
                </c:pt>
                <c:pt idx="310">
                  <c:v>03/14/21</c:v>
                </c:pt>
                <c:pt idx="311">
                  <c:v>03/15/21</c:v>
                </c:pt>
                <c:pt idx="312">
                  <c:v>03/16/21</c:v>
                </c:pt>
                <c:pt idx="313">
                  <c:v>03/17/21</c:v>
                </c:pt>
                <c:pt idx="314">
                  <c:v>03/18/21</c:v>
                </c:pt>
                <c:pt idx="315">
                  <c:v>03/21/21</c:v>
                </c:pt>
                <c:pt idx="316">
                  <c:v>03/22/21</c:v>
                </c:pt>
                <c:pt idx="317">
                  <c:v>03/23/21</c:v>
                </c:pt>
                <c:pt idx="318">
                  <c:v>03/24/21</c:v>
                </c:pt>
                <c:pt idx="319">
                  <c:v>03/25/21</c:v>
                </c:pt>
                <c:pt idx="320">
                  <c:v>03/28/21</c:v>
                </c:pt>
                <c:pt idx="321">
                  <c:v>03/29/21</c:v>
                </c:pt>
                <c:pt idx="322">
                  <c:v>03/30/21</c:v>
                </c:pt>
                <c:pt idx="323">
                  <c:v>03/31/21</c:v>
                </c:pt>
                <c:pt idx="324">
                  <c:v>04/01/21</c:v>
                </c:pt>
                <c:pt idx="325">
                  <c:v>04/04/21</c:v>
                </c:pt>
                <c:pt idx="326">
                  <c:v>04/05/21</c:v>
                </c:pt>
                <c:pt idx="327">
                  <c:v>04/06/21</c:v>
                </c:pt>
                <c:pt idx="328">
                  <c:v>04/07/21</c:v>
                </c:pt>
                <c:pt idx="329">
                  <c:v>04/08/21</c:v>
                </c:pt>
                <c:pt idx="330">
                  <c:v>04/11/21</c:v>
                </c:pt>
                <c:pt idx="331">
                  <c:v>04/12/21</c:v>
                </c:pt>
                <c:pt idx="332">
                  <c:v>04/13/21</c:v>
                </c:pt>
                <c:pt idx="333">
                  <c:v>04/14/21</c:v>
                </c:pt>
                <c:pt idx="334">
                  <c:v>04/15/21</c:v>
                </c:pt>
                <c:pt idx="335">
                  <c:v>04/18/21</c:v>
                </c:pt>
                <c:pt idx="336">
                  <c:v>04/19/21</c:v>
                </c:pt>
                <c:pt idx="337">
                  <c:v>04/20/21</c:v>
                </c:pt>
                <c:pt idx="338">
                  <c:v>04/21/21</c:v>
                </c:pt>
                <c:pt idx="339">
                  <c:v>04/22/21</c:v>
                </c:pt>
                <c:pt idx="340">
                  <c:v>04/25/21</c:v>
                </c:pt>
                <c:pt idx="341">
                  <c:v>04/26/21</c:v>
                </c:pt>
                <c:pt idx="342">
                  <c:v>04/27/21</c:v>
                </c:pt>
                <c:pt idx="343">
                  <c:v>04/28/21</c:v>
                </c:pt>
                <c:pt idx="344">
                  <c:v>04/29/21</c:v>
                </c:pt>
                <c:pt idx="345">
                  <c:v>05/02/21</c:v>
                </c:pt>
                <c:pt idx="346">
                  <c:v>05/03/21</c:v>
                </c:pt>
                <c:pt idx="347">
                  <c:v>05/04/21</c:v>
                </c:pt>
                <c:pt idx="348">
                  <c:v>05/05/21</c:v>
                </c:pt>
                <c:pt idx="349">
                  <c:v>05/06/21</c:v>
                </c:pt>
                <c:pt idx="350">
                  <c:v>05/09/21</c:v>
                </c:pt>
                <c:pt idx="351">
                  <c:v>05/10/21</c:v>
                </c:pt>
                <c:pt idx="352">
                  <c:v>05/11/21</c:v>
                </c:pt>
                <c:pt idx="353">
                  <c:v>05/12/21</c:v>
                </c:pt>
                <c:pt idx="354">
                  <c:v>05/13/21</c:v>
                </c:pt>
                <c:pt idx="355">
                  <c:v>05/16/21</c:v>
                </c:pt>
                <c:pt idx="356">
                  <c:v>05/17/21</c:v>
                </c:pt>
                <c:pt idx="357">
                  <c:v>05/18/21</c:v>
                </c:pt>
                <c:pt idx="358">
                  <c:v>05/19/21</c:v>
                </c:pt>
                <c:pt idx="359">
                  <c:v>05/20/21</c:v>
                </c:pt>
                <c:pt idx="360">
                  <c:v>05/23/21</c:v>
                </c:pt>
                <c:pt idx="361">
                  <c:v>05/24/21</c:v>
                </c:pt>
                <c:pt idx="362">
                  <c:v>05/25/21</c:v>
                </c:pt>
                <c:pt idx="363">
                  <c:v>05/26/21</c:v>
                </c:pt>
                <c:pt idx="364">
                  <c:v>05/27/21</c:v>
                </c:pt>
                <c:pt idx="365">
                  <c:v>05/30/21</c:v>
                </c:pt>
                <c:pt idx="366">
                  <c:v>05/31/21</c:v>
                </c:pt>
                <c:pt idx="367">
                  <c:v>06/01/21</c:v>
                </c:pt>
                <c:pt idx="368">
                  <c:v>06/02/21</c:v>
                </c:pt>
                <c:pt idx="369">
                  <c:v>06/03/21</c:v>
                </c:pt>
                <c:pt idx="370">
                  <c:v>06/06/21</c:v>
                </c:pt>
                <c:pt idx="371">
                  <c:v>06/07/21</c:v>
                </c:pt>
                <c:pt idx="372">
                  <c:v>06/08/21</c:v>
                </c:pt>
                <c:pt idx="373">
                  <c:v>06/09/21</c:v>
                </c:pt>
                <c:pt idx="374">
                  <c:v>06/10/21</c:v>
                </c:pt>
                <c:pt idx="375">
                  <c:v>06/13/21</c:v>
                </c:pt>
                <c:pt idx="376">
                  <c:v>06/14/21</c:v>
                </c:pt>
                <c:pt idx="377">
                  <c:v>06/15/21</c:v>
                </c:pt>
                <c:pt idx="378">
                  <c:v>06/16/21</c:v>
                </c:pt>
                <c:pt idx="379">
                  <c:v>06/17/21</c:v>
                </c:pt>
                <c:pt idx="380">
                  <c:v>06/20/21</c:v>
                </c:pt>
                <c:pt idx="381">
                  <c:v>06/21/21</c:v>
                </c:pt>
                <c:pt idx="382">
                  <c:v>06/22/21</c:v>
                </c:pt>
                <c:pt idx="383">
                  <c:v>06/23/21</c:v>
                </c:pt>
                <c:pt idx="384">
                  <c:v>06/24/21</c:v>
                </c:pt>
                <c:pt idx="385">
                  <c:v>06/27/21</c:v>
                </c:pt>
                <c:pt idx="386">
                  <c:v>06/28/21</c:v>
                </c:pt>
                <c:pt idx="387">
                  <c:v>06/29/21</c:v>
                </c:pt>
                <c:pt idx="388">
                  <c:v>06/30/21</c:v>
                </c:pt>
                <c:pt idx="389">
                  <c:v>07/01/21</c:v>
                </c:pt>
                <c:pt idx="390">
                  <c:v>07/04/21</c:v>
                </c:pt>
                <c:pt idx="391">
                  <c:v>07/05/21</c:v>
                </c:pt>
                <c:pt idx="392">
                  <c:v>07/06/21</c:v>
                </c:pt>
                <c:pt idx="393">
                  <c:v>07/07/21</c:v>
                </c:pt>
                <c:pt idx="394">
                  <c:v>07/08/21</c:v>
                </c:pt>
                <c:pt idx="395">
                  <c:v>07/11/21</c:v>
                </c:pt>
                <c:pt idx="396">
                  <c:v>07/12/21</c:v>
                </c:pt>
                <c:pt idx="397">
                  <c:v>07/13/21</c:v>
                </c:pt>
                <c:pt idx="398">
                  <c:v>07/14/21</c:v>
                </c:pt>
                <c:pt idx="399">
                  <c:v>07/15/21</c:v>
                </c:pt>
                <c:pt idx="400">
                  <c:v>07/18/21</c:v>
                </c:pt>
                <c:pt idx="401">
                  <c:v>07/19/21</c:v>
                </c:pt>
                <c:pt idx="402">
                  <c:v>07/20/21</c:v>
                </c:pt>
                <c:pt idx="403">
                  <c:v>07/21/21</c:v>
                </c:pt>
                <c:pt idx="404">
                  <c:v>07/22/21</c:v>
                </c:pt>
                <c:pt idx="405">
                  <c:v>07/25/21</c:v>
                </c:pt>
                <c:pt idx="406">
                  <c:v>07/26/21</c:v>
                </c:pt>
                <c:pt idx="407">
                  <c:v>07/27/21</c:v>
                </c:pt>
                <c:pt idx="408">
                  <c:v>07/28/21</c:v>
                </c:pt>
                <c:pt idx="409">
                  <c:v>07/29/21</c:v>
                </c:pt>
                <c:pt idx="410">
                  <c:v>08/01/21</c:v>
                </c:pt>
                <c:pt idx="411">
                  <c:v>08/02/21</c:v>
                </c:pt>
                <c:pt idx="412">
                  <c:v>08/03/21</c:v>
                </c:pt>
                <c:pt idx="413">
                  <c:v>08/04/21</c:v>
                </c:pt>
                <c:pt idx="414">
                  <c:v>08/05/21</c:v>
                </c:pt>
                <c:pt idx="415">
                  <c:v>08/08/21</c:v>
                </c:pt>
                <c:pt idx="416">
                  <c:v>08/09/21</c:v>
                </c:pt>
                <c:pt idx="417">
                  <c:v>08/10/21</c:v>
                </c:pt>
                <c:pt idx="418">
                  <c:v>08/11/21</c:v>
                </c:pt>
                <c:pt idx="419">
                  <c:v>08/12/21</c:v>
                </c:pt>
                <c:pt idx="420">
                  <c:v>08/15/21</c:v>
                </c:pt>
                <c:pt idx="421">
                  <c:v>08/16/21</c:v>
                </c:pt>
                <c:pt idx="422">
                  <c:v>08/17/21</c:v>
                </c:pt>
                <c:pt idx="423">
                  <c:v>08/18/21</c:v>
                </c:pt>
                <c:pt idx="424">
                  <c:v>08/19/21</c:v>
                </c:pt>
                <c:pt idx="425">
                  <c:v>08/22/21</c:v>
                </c:pt>
                <c:pt idx="426">
                  <c:v>08/23/21</c:v>
                </c:pt>
                <c:pt idx="427">
                  <c:v>08/24/21</c:v>
                </c:pt>
                <c:pt idx="428">
                  <c:v>08/25/21</c:v>
                </c:pt>
                <c:pt idx="429">
                  <c:v>08/26/21</c:v>
                </c:pt>
                <c:pt idx="430">
                  <c:v>08/29/21</c:v>
                </c:pt>
                <c:pt idx="431">
                  <c:v>08/30/21</c:v>
                </c:pt>
                <c:pt idx="432">
                  <c:v>08/31/21</c:v>
                </c:pt>
                <c:pt idx="433">
                  <c:v>09/01/21</c:v>
                </c:pt>
                <c:pt idx="434">
                  <c:v>09/02/21</c:v>
                </c:pt>
                <c:pt idx="435">
                  <c:v>09/05/21</c:v>
                </c:pt>
                <c:pt idx="436">
                  <c:v>09/06/21</c:v>
                </c:pt>
                <c:pt idx="437">
                  <c:v>09/07/21</c:v>
                </c:pt>
                <c:pt idx="438">
                  <c:v>09/08/21</c:v>
                </c:pt>
                <c:pt idx="439">
                  <c:v>09/09/21</c:v>
                </c:pt>
                <c:pt idx="440">
                  <c:v>09/12/21</c:v>
                </c:pt>
                <c:pt idx="441">
                  <c:v>09/13/21</c:v>
                </c:pt>
                <c:pt idx="442">
                  <c:v>09/14/21</c:v>
                </c:pt>
                <c:pt idx="443">
                  <c:v>09/15/21</c:v>
                </c:pt>
                <c:pt idx="444">
                  <c:v>09/16/21</c:v>
                </c:pt>
                <c:pt idx="445">
                  <c:v>09/19/21</c:v>
                </c:pt>
                <c:pt idx="446">
                  <c:v>09/20/21</c:v>
                </c:pt>
                <c:pt idx="447">
                  <c:v>09/21/21</c:v>
                </c:pt>
                <c:pt idx="448">
                  <c:v>09/22/21</c:v>
                </c:pt>
                <c:pt idx="449">
                  <c:v>09/23/21</c:v>
                </c:pt>
                <c:pt idx="450">
                  <c:v>09/26/21</c:v>
                </c:pt>
                <c:pt idx="451">
                  <c:v>09/27/21</c:v>
                </c:pt>
                <c:pt idx="452">
                  <c:v>09/28/21</c:v>
                </c:pt>
                <c:pt idx="453">
                  <c:v>09/29/21</c:v>
                </c:pt>
                <c:pt idx="454">
                  <c:v>09/30/21</c:v>
                </c:pt>
                <c:pt idx="455">
                  <c:v>10/03/21</c:v>
                </c:pt>
                <c:pt idx="456">
                  <c:v>10/04/21</c:v>
                </c:pt>
                <c:pt idx="457">
                  <c:v>10/05/21</c:v>
                </c:pt>
                <c:pt idx="458">
                  <c:v>10/06/21</c:v>
                </c:pt>
                <c:pt idx="459">
                  <c:v>10/07/21</c:v>
                </c:pt>
                <c:pt idx="460">
                  <c:v>10/10/21</c:v>
                </c:pt>
                <c:pt idx="461">
                  <c:v>10/11/21</c:v>
                </c:pt>
                <c:pt idx="462">
                  <c:v>10/12/21</c:v>
                </c:pt>
                <c:pt idx="463">
                  <c:v>10/13/21</c:v>
                </c:pt>
                <c:pt idx="464">
                  <c:v>10/14/21</c:v>
                </c:pt>
                <c:pt idx="465">
                  <c:v>10/17/21</c:v>
                </c:pt>
                <c:pt idx="466">
                  <c:v>10/18/21</c:v>
                </c:pt>
                <c:pt idx="467">
                  <c:v>10/19/21</c:v>
                </c:pt>
                <c:pt idx="468">
                  <c:v>10/20/21</c:v>
                </c:pt>
                <c:pt idx="469">
                  <c:v>10/21/21</c:v>
                </c:pt>
                <c:pt idx="470">
                  <c:v>10/24/21</c:v>
                </c:pt>
                <c:pt idx="471">
                  <c:v>10/25/21</c:v>
                </c:pt>
                <c:pt idx="472">
                  <c:v>10/26/21</c:v>
                </c:pt>
                <c:pt idx="473">
                  <c:v>10/27/21</c:v>
                </c:pt>
                <c:pt idx="474">
                  <c:v>10/28/21</c:v>
                </c:pt>
                <c:pt idx="475">
                  <c:v>10/31/21</c:v>
                </c:pt>
                <c:pt idx="476">
                  <c:v>11/01/21</c:v>
                </c:pt>
                <c:pt idx="477">
                  <c:v>11/02/21</c:v>
                </c:pt>
                <c:pt idx="478">
                  <c:v>11/03/21</c:v>
                </c:pt>
                <c:pt idx="479">
                  <c:v>11/04/21</c:v>
                </c:pt>
                <c:pt idx="480">
                  <c:v>11/07/21</c:v>
                </c:pt>
                <c:pt idx="481">
                  <c:v>11/08/21</c:v>
                </c:pt>
                <c:pt idx="482">
                  <c:v>11/09/21</c:v>
                </c:pt>
                <c:pt idx="483">
                  <c:v>11/10/21</c:v>
                </c:pt>
                <c:pt idx="484">
                  <c:v>11/11/21</c:v>
                </c:pt>
                <c:pt idx="485">
                  <c:v>11/14/21</c:v>
                </c:pt>
                <c:pt idx="486">
                  <c:v>11/15/21</c:v>
                </c:pt>
                <c:pt idx="487">
                  <c:v>11/16/21</c:v>
                </c:pt>
                <c:pt idx="488">
                  <c:v>11/17/21</c:v>
                </c:pt>
                <c:pt idx="489">
                  <c:v>11/18/21</c:v>
                </c:pt>
                <c:pt idx="490">
                  <c:v>11/21/21</c:v>
                </c:pt>
                <c:pt idx="491">
                  <c:v>11/22/21</c:v>
                </c:pt>
                <c:pt idx="492">
                  <c:v>11/23/21</c:v>
                </c:pt>
                <c:pt idx="493">
                  <c:v>11/24/21</c:v>
                </c:pt>
                <c:pt idx="494">
                  <c:v>11/25/21</c:v>
                </c:pt>
                <c:pt idx="495">
                  <c:v>11/28/21</c:v>
                </c:pt>
                <c:pt idx="496">
                  <c:v>11/29/21</c:v>
                </c:pt>
                <c:pt idx="497">
                  <c:v>11/30/21</c:v>
                </c:pt>
                <c:pt idx="498">
                  <c:v>12/01/21</c:v>
                </c:pt>
                <c:pt idx="499">
                  <c:v>12/02/21</c:v>
                </c:pt>
                <c:pt idx="500">
                  <c:v>12/05/21</c:v>
                </c:pt>
                <c:pt idx="501">
                  <c:v>12/06/21</c:v>
                </c:pt>
                <c:pt idx="502">
                  <c:v>12/07/21</c:v>
                </c:pt>
                <c:pt idx="503">
                  <c:v>12/08/21</c:v>
                </c:pt>
                <c:pt idx="504">
                  <c:v>12/09/21</c:v>
                </c:pt>
                <c:pt idx="505">
                  <c:v>12/12/21</c:v>
                </c:pt>
                <c:pt idx="506">
                  <c:v>12/13/21</c:v>
                </c:pt>
                <c:pt idx="507">
                  <c:v>12/14/21</c:v>
                </c:pt>
                <c:pt idx="508">
                  <c:v>12/15/21</c:v>
                </c:pt>
                <c:pt idx="509">
                  <c:v>12/16/21</c:v>
                </c:pt>
                <c:pt idx="510">
                  <c:v>12/19/21</c:v>
                </c:pt>
                <c:pt idx="511">
                  <c:v>12/20/21</c:v>
                </c:pt>
                <c:pt idx="512">
                  <c:v>12/21/21</c:v>
                </c:pt>
                <c:pt idx="513">
                  <c:v>12/22/21</c:v>
                </c:pt>
                <c:pt idx="514">
                  <c:v>12/23/21</c:v>
                </c:pt>
                <c:pt idx="515">
                  <c:v>12/26/21</c:v>
                </c:pt>
                <c:pt idx="516">
                  <c:v>12/27/21</c:v>
                </c:pt>
                <c:pt idx="517">
                  <c:v>12/28/21</c:v>
                </c:pt>
                <c:pt idx="518">
                  <c:v>12/29/21</c:v>
                </c:pt>
                <c:pt idx="519">
                  <c:v>12/30/21</c:v>
                </c:pt>
                <c:pt idx="520">
                  <c:v>01/02/22</c:v>
                </c:pt>
                <c:pt idx="521">
                  <c:v>01/03/22</c:v>
                </c:pt>
                <c:pt idx="522">
                  <c:v>01/04/22</c:v>
                </c:pt>
                <c:pt idx="523">
                  <c:v>01/05/22</c:v>
                </c:pt>
                <c:pt idx="524">
                  <c:v>01/06/22</c:v>
                </c:pt>
                <c:pt idx="525">
                  <c:v>01/09/22</c:v>
                </c:pt>
                <c:pt idx="526">
                  <c:v>01/10/22</c:v>
                </c:pt>
                <c:pt idx="527">
                  <c:v>01/11/22</c:v>
                </c:pt>
                <c:pt idx="528">
                  <c:v>01/12/22</c:v>
                </c:pt>
                <c:pt idx="529">
                  <c:v>01/13/22</c:v>
                </c:pt>
                <c:pt idx="530">
                  <c:v>01/16/22</c:v>
                </c:pt>
                <c:pt idx="531">
                  <c:v>01/17/22</c:v>
                </c:pt>
                <c:pt idx="532">
                  <c:v>01/18/22</c:v>
                </c:pt>
                <c:pt idx="533">
                  <c:v>01/19/22</c:v>
                </c:pt>
                <c:pt idx="534">
                  <c:v>01/20/22</c:v>
                </c:pt>
                <c:pt idx="535">
                  <c:v>01/23/22</c:v>
                </c:pt>
                <c:pt idx="536">
                  <c:v>01/24/22</c:v>
                </c:pt>
                <c:pt idx="537">
                  <c:v>01/25/22</c:v>
                </c:pt>
                <c:pt idx="538">
                  <c:v>01/26/22</c:v>
                </c:pt>
                <c:pt idx="539">
                  <c:v>01/27/22</c:v>
                </c:pt>
                <c:pt idx="540">
                  <c:v>01/30/22</c:v>
                </c:pt>
                <c:pt idx="541">
                  <c:v>01/31/22</c:v>
                </c:pt>
                <c:pt idx="542">
                  <c:v>02/01/22</c:v>
                </c:pt>
                <c:pt idx="543">
                  <c:v>02/02/22</c:v>
                </c:pt>
                <c:pt idx="544">
                  <c:v>02/03/22</c:v>
                </c:pt>
                <c:pt idx="545">
                  <c:v>02/06/22</c:v>
                </c:pt>
                <c:pt idx="546">
                  <c:v>02/07/22</c:v>
                </c:pt>
                <c:pt idx="547">
                  <c:v>02/08/22</c:v>
                </c:pt>
                <c:pt idx="548">
                  <c:v>02/09/22</c:v>
                </c:pt>
                <c:pt idx="549">
                  <c:v>02/10/22</c:v>
                </c:pt>
                <c:pt idx="550">
                  <c:v>02/13/22</c:v>
                </c:pt>
                <c:pt idx="551">
                  <c:v>02/14/22</c:v>
                </c:pt>
                <c:pt idx="552">
                  <c:v>02/15/22</c:v>
                </c:pt>
                <c:pt idx="553">
                  <c:v>02/16/22</c:v>
                </c:pt>
                <c:pt idx="554">
                  <c:v>02/17/22</c:v>
                </c:pt>
                <c:pt idx="555">
                  <c:v>02/20/22</c:v>
                </c:pt>
                <c:pt idx="556">
                  <c:v>02/21/22</c:v>
                </c:pt>
                <c:pt idx="557">
                  <c:v>02/22/22</c:v>
                </c:pt>
                <c:pt idx="558">
                  <c:v>02/23/22</c:v>
                </c:pt>
                <c:pt idx="559">
                  <c:v>02/24/22</c:v>
                </c:pt>
                <c:pt idx="560">
                  <c:v>02/27/22</c:v>
                </c:pt>
                <c:pt idx="561">
                  <c:v>02/28/22</c:v>
                </c:pt>
                <c:pt idx="562">
                  <c:v>03/01/22</c:v>
                </c:pt>
                <c:pt idx="563">
                  <c:v>03/02/22</c:v>
                </c:pt>
                <c:pt idx="564">
                  <c:v>03/03/22</c:v>
                </c:pt>
                <c:pt idx="565">
                  <c:v>03/06/22</c:v>
                </c:pt>
                <c:pt idx="566">
                  <c:v>03/07/22</c:v>
                </c:pt>
                <c:pt idx="567">
                  <c:v>03/08/22</c:v>
                </c:pt>
                <c:pt idx="568">
                  <c:v>03/09/22</c:v>
                </c:pt>
                <c:pt idx="569">
                  <c:v>03/10/22</c:v>
                </c:pt>
                <c:pt idx="570">
                  <c:v>03/13/22</c:v>
                </c:pt>
                <c:pt idx="571">
                  <c:v>03/14/22</c:v>
                </c:pt>
                <c:pt idx="572">
                  <c:v>03/15/22</c:v>
                </c:pt>
                <c:pt idx="573">
                  <c:v>03/16/22</c:v>
                </c:pt>
                <c:pt idx="574">
                  <c:v>03/17/22</c:v>
                </c:pt>
                <c:pt idx="575">
                  <c:v>03/20/22</c:v>
                </c:pt>
                <c:pt idx="576">
                  <c:v>03/21/22</c:v>
                </c:pt>
                <c:pt idx="577">
                  <c:v>03/22/22</c:v>
                </c:pt>
                <c:pt idx="578">
                  <c:v>03/23/22</c:v>
                </c:pt>
                <c:pt idx="579">
                  <c:v>03/24/22</c:v>
                </c:pt>
                <c:pt idx="580">
                  <c:v>03/27/22</c:v>
                </c:pt>
                <c:pt idx="581">
                  <c:v>03/28/22</c:v>
                </c:pt>
                <c:pt idx="582">
                  <c:v>03/29/22</c:v>
                </c:pt>
                <c:pt idx="583">
                  <c:v>03/30/22</c:v>
                </c:pt>
                <c:pt idx="584">
                  <c:v>03/31/22</c:v>
                </c:pt>
                <c:pt idx="585">
                  <c:v>04/03/22</c:v>
                </c:pt>
                <c:pt idx="586">
                  <c:v>04/04/22</c:v>
                </c:pt>
                <c:pt idx="587">
                  <c:v>04/05/22</c:v>
                </c:pt>
                <c:pt idx="588">
                  <c:v>04/06/22</c:v>
                </c:pt>
                <c:pt idx="589">
                  <c:v>04/07/22</c:v>
                </c:pt>
                <c:pt idx="590">
                  <c:v>04/10/22</c:v>
                </c:pt>
                <c:pt idx="591">
                  <c:v>04/11/22</c:v>
                </c:pt>
                <c:pt idx="592">
                  <c:v>04/12/22</c:v>
                </c:pt>
                <c:pt idx="593">
                  <c:v>04/13/22</c:v>
                </c:pt>
                <c:pt idx="594">
                  <c:v>04/14/22</c:v>
                </c:pt>
                <c:pt idx="595">
                  <c:v>04/17/22</c:v>
                </c:pt>
                <c:pt idx="596">
                  <c:v>04/18/22</c:v>
                </c:pt>
                <c:pt idx="597">
                  <c:v>04/19/22</c:v>
                </c:pt>
                <c:pt idx="598">
                  <c:v>04/20/22</c:v>
                </c:pt>
                <c:pt idx="599">
                  <c:v>04/21/22</c:v>
                </c:pt>
                <c:pt idx="600">
                  <c:v>04/24/22</c:v>
                </c:pt>
                <c:pt idx="601">
                  <c:v>04/25/22</c:v>
                </c:pt>
                <c:pt idx="602">
                  <c:v>04/26/22</c:v>
                </c:pt>
                <c:pt idx="603">
                  <c:v>04/27/22</c:v>
                </c:pt>
                <c:pt idx="604">
                  <c:v>04/28/22</c:v>
                </c:pt>
                <c:pt idx="605">
                  <c:v>05/01/22</c:v>
                </c:pt>
                <c:pt idx="606">
                  <c:v>05/02/22</c:v>
                </c:pt>
                <c:pt idx="607">
                  <c:v>05/03/22</c:v>
                </c:pt>
                <c:pt idx="608">
                  <c:v>05/04/22</c:v>
                </c:pt>
                <c:pt idx="609">
                  <c:v>05/05/22</c:v>
                </c:pt>
                <c:pt idx="610">
                  <c:v>05/08/22</c:v>
                </c:pt>
                <c:pt idx="611">
                  <c:v>05/09/22</c:v>
                </c:pt>
                <c:pt idx="612">
                  <c:v>05/10/22</c:v>
                </c:pt>
                <c:pt idx="613">
                  <c:v>05/11/22</c:v>
                </c:pt>
                <c:pt idx="614">
                  <c:v>05/12/22</c:v>
                </c:pt>
                <c:pt idx="615">
                  <c:v>05/15/22</c:v>
                </c:pt>
                <c:pt idx="616">
                  <c:v>05/16/22</c:v>
                </c:pt>
                <c:pt idx="617">
                  <c:v>05/17/22</c:v>
                </c:pt>
                <c:pt idx="618">
                  <c:v>05/18/22</c:v>
                </c:pt>
                <c:pt idx="619">
                  <c:v>05/19/22</c:v>
                </c:pt>
                <c:pt idx="620">
                  <c:v>05/22/22</c:v>
                </c:pt>
                <c:pt idx="621">
                  <c:v>05/23/22</c:v>
                </c:pt>
                <c:pt idx="622">
                  <c:v>05/24/22</c:v>
                </c:pt>
                <c:pt idx="623">
                  <c:v>05/25/22</c:v>
                </c:pt>
                <c:pt idx="624">
                  <c:v>05/26/22</c:v>
                </c:pt>
                <c:pt idx="625">
                  <c:v>05/29/22</c:v>
                </c:pt>
                <c:pt idx="626">
                  <c:v>05/30/22</c:v>
                </c:pt>
                <c:pt idx="627">
                  <c:v>05/31/22</c:v>
                </c:pt>
                <c:pt idx="628">
                  <c:v>06/01/22</c:v>
                </c:pt>
                <c:pt idx="629">
                  <c:v>06/02/22</c:v>
                </c:pt>
                <c:pt idx="630">
                  <c:v>06/05/22</c:v>
                </c:pt>
                <c:pt idx="631">
                  <c:v>06/06/22</c:v>
                </c:pt>
                <c:pt idx="632">
                  <c:v>06/07/22</c:v>
                </c:pt>
                <c:pt idx="633">
                  <c:v>06/08/22</c:v>
                </c:pt>
                <c:pt idx="634">
                  <c:v>06/09/22</c:v>
                </c:pt>
                <c:pt idx="635">
                  <c:v>06/12/22</c:v>
                </c:pt>
                <c:pt idx="636">
                  <c:v>06/13/22</c:v>
                </c:pt>
                <c:pt idx="637">
                  <c:v>06/14/22</c:v>
                </c:pt>
                <c:pt idx="638">
                  <c:v>06/15/22</c:v>
                </c:pt>
                <c:pt idx="639">
                  <c:v>06/16/22</c:v>
                </c:pt>
                <c:pt idx="640">
                  <c:v>06/19/22</c:v>
                </c:pt>
                <c:pt idx="641">
                  <c:v>06/20/22</c:v>
                </c:pt>
                <c:pt idx="642">
                  <c:v>06/21/22</c:v>
                </c:pt>
                <c:pt idx="643">
                  <c:v>06/22/22</c:v>
                </c:pt>
                <c:pt idx="644">
                  <c:v>06/23/22</c:v>
                </c:pt>
                <c:pt idx="645">
                  <c:v>06/26/22</c:v>
                </c:pt>
                <c:pt idx="646">
                  <c:v>06/27/22</c:v>
                </c:pt>
                <c:pt idx="647">
                  <c:v>06/28/22</c:v>
                </c:pt>
                <c:pt idx="648">
                  <c:v>06/29/22</c:v>
                </c:pt>
                <c:pt idx="649">
                  <c:v>06/30/22</c:v>
                </c:pt>
                <c:pt idx="650">
                  <c:v>07/03/22</c:v>
                </c:pt>
                <c:pt idx="651">
                  <c:v>07/04/22</c:v>
                </c:pt>
                <c:pt idx="652">
                  <c:v>07/05/22</c:v>
                </c:pt>
                <c:pt idx="653">
                  <c:v>07/06/22</c:v>
                </c:pt>
                <c:pt idx="654">
                  <c:v>07/07/22</c:v>
                </c:pt>
                <c:pt idx="655">
                  <c:v>07/10/22</c:v>
                </c:pt>
                <c:pt idx="656">
                  <c:v>07/11/22</c:v>
                </c:pt>
                <c:pt idx="657">
                  <c:v>07/12/22</c:v>
                </c:pt>
                <c:pt idx="658">
                  <c:v>07/13/22</c:v>
                </c:pt>
                <c:pt idx="659">
                  <c:v>07/14/22</c:v>
                </c:pt>
                <c:pt idx="660">
                  <c:v>07/17/22</c:v>
                </c:pt>
                <c:pt idx="661">
                  <c:v>07/18/22</c:v>
                </c:pt>
                <c:pt idx="662">
                  <c:v>07/19/22</c:v>
                </c:pt>
                <c:pt idx="663">
                  <c:v>07/20/22</c:v>
                </c:pt>
                <c:pt idx="664">
                  <c:v>07/21/22</c:v>
                </c:pt>
                <c:pt idx="665">
                  <c:v>07/24/22</c:v>
                </c:pt>
                <c:pt idx="666">
                  <c:v>07/25/22</c:v>
                </c:pt>
                <c:pt idx="667">
                  <c:v>07/26/22</c:v>
                </c:pt>
                <c:pt idx="668">
                  <c:v>07/27/22</c:v>
                </c:pt>
                <c:pt idx="669">
                  <c:v>07/28/22</c:v>
                </c:pt>
                <c:pt idx="670">
                  <c:v>07/31/22</c:v>
                </c:pt>
                <c:pt idx="671">
                  <c:v>08/01/22</c:v>
                </c:pt>
                <c:pt idx="672">
                  <c:v>08/02/22</c:v>
                </c:pt>
                <c:pt idx="673">
                  <c:v>08/03/22</c:v>
                </c:pt>
                <c:pt idx="674">
                  <c:v>08/04/22</c:v>
                </c:pt>
                <c:pt idx="675">
                  <c:v>08/07/22</c:v>
                </c:pt>
                <c:pt idx="676">
                  <c:v>08/08/22</c:v>
                </c:pt>
                <c:pt idx="677">
                  <c:v>08/09/22</c:v>
                </c:pt>
                <c:pt idx="678">
                  <c:v>08/10/22</c:v>
                </c:pt>
                <c:pt idx="679">
                  <c:v>08/11/22</c:v>
                </c:pt>
                <c:pt idx="680">
                  <c:v>08/14/22</c:v>
                </c:pt>
                <c:pt idx="681">
                  <c:v>08/15/22</c:v>
                </c:pt>
                <c:pt idx="682">
                  <c:v>08/16/22</c:v>
                </c:pt>
                <c:pt idx="683">
                  <c:v>08/17/22</c:v>
                </c:pt>
                <c:pt idx="684">
                  <c:v>08/18/22</c:v>
                </c:pt>
                <c:pt idx="685">
                  <c:v>08/21/22</c:v>
                </c:pt>
                <c:pt idx="686">
                  <c:v>08/22/22</c:v>
                </c:pt>
                <c:pt idx="687">
                  <c:v>08/23/22</c:v>
                </c:pt>
                <c:pt idx="688">
                  <c:v>08/24/22</c:v>
                </c:pt>
                <c:pt idx="689">
                  <c:v>08/25/22</c:v>
                </c:pt>
                <c:pt idx="690">
                  <c:v>08/28/22</c:v>
                </c:pt>
                <c:pt idx="691">
                  <c:v>08/29/22</c:v>
                </c:pt>
                <c:pt idx="692">
                  <c:v>08/30/22</c:v>
                </c:pt>
                <c:pt idx="693">
                  <c:v>08/31/22</c:v>
                </c:pt>
                <c:pt idx="694">
                  <c:v>09/01/22</c:v>
                </c:pt>
                <c:pt idx="695">
                  <c:v>09/04/22</c:v>
                </c:pt>
                <c:pt idx="696">
                  <c:v>09/05/22</c:v>
                </c:pt>
                <c:pt idx="697">
                  <c:v>09/06/22</c:v>
                </c:pt>
                <c:pt idx="698">
                  <c:v>09/07/22</c:v>
                </c:pt>
                <c:pt idx="699">
                  <c:v>09/08/22</c:v>
                </c:pt>
                <c:pt idx="700">
                  <c:v>09/11/22</c:v>
                </c:pt>
                <c:pt idx="701">
                  <c:v>09/12/22</c:v>
                </c:pt>
                <c:pt idx="702">
                  <c:v>09/13/22</c:v>
                </c:pt>
                <c:pt idx="703">
                  <c:v>09/14/22</c:v>
                </c:pt>
                <c:pt idx="704">
                  <c:v>09/15/22</c:v>
                </c:pt>
                <c:pt idx="705">
                  <c:v>09/18/22</c:v>
                </c:pt>
                <c:pt idx="706">
                  <c:v>09/19/22</c:v>
                </c:pt>
                <c:pt idx="707">
                  <c:v>09/20/22</c:v>
                </c:pt>
                <c:pt idx="708">
                  <c:v>09/21/22</c:v>
                </c:pt>
                <c:pt idx="709">
                  <c:v>09/22/22</c:v>
                </c:pt>
                <c:pt idx="710">
                  <c:v>09/25/22</c:v>
                </c:pt>
                <c:pt idx="711">
                  <c:v>09/26/22</c:v>
                </c:pt>
                <c:pt idx="712">
                  <c:v>09/27/22</c:v>
                </c:pt>
                <c:pt idx="713">
                  <c:v>09/28/22</c:v>
                </c:pt>
                <c:pt idx="714">
                  <c:v>09/29/22</c:v>
                </c:pt>
                <c:pt idx="715">
                  <c:v>10/02/22</c:v>
                </c:pt>
                <c:pt idx="716">
                  <c:v>10/03/22</c:v>
                </c:pt>
                <c:pt idx="717">
                  <c:v>10/04/22</c:v>
                </c:pt>
                <c:pt idx="718">
                  <c:v>10/05/22</c:v>
                </c:pt>
                <c:pt idx="719">
                  <c:v>10/06/22</c:v>
                </c:pt>
                <c:pt idx="720">
                  <c:v>10/09/22</c:v>
                </c:pt>
                <c:pt idx="721">
                  <c:v>10/10/22</c:v>
                </c:pt>
                <c:pt idx="722">
                  <c:v>10/11/22</c:v>
                </c:pt>
                <c:pt idx="723">
                  <c:v>10/12/22</c:v>
                </c:pt>
                <c:pt idx="724">
                  <c:v>10/13/22</c:v>
                </c:pt>
                <c:pt idx="725">
                  <c:v>10/16/22</c:v>
                </c:pt>
                <c:pt idx="726">
                  <c:v>10/17/22</c:v>
                </c:pt>
                <c:pt idx="727">
                  <c:v>10/18/22</c:v>
                </c:pt>
                <c:pt idx="728">
                  <c:v>10/19/22</c:v>
                </c:pt>
                <c:pt idx="729">
                  <c:v>10/20/22</c:v>
                </c:pt>
                <c:pt idx="730">
                  <c:v>10/23/22</c:v>
                </c:pt>
                <c:pt idx="731">
                  <c:v>10/24/22</c:v>
                </c:pt>
                <c:pt idx="732">
                  <c:v>10/25/22</c:v>
                </c:pt>
                <c:pt idx="733">
                  <c:v>10/26/22</c:v>
                </c:pt>
                <c:pt idx="734">
                  <c:v>10/27/22</c:v>
                </c:pt>
                <c:pt idx="735">
                  <c:v>10/30/22</c:v>
                </c:pt>
                <c:pt idx="736">
                  <c:v>10/31/22</c:v>
                </c:pt>
                <c:pt idx="737">
                  <c:v>11/01/22</c:v>
                </c:pt>
                <c:pt idx="738">
                  <c:v>11/02/22</c:v>
                </c:pt>
                <c:pt idx="739">
                  <c:v>11/03/22</c:v>
                </c:pt>
                <c:pt idx="740">
                  <c:v>11/06/22</c:v>
                </c:pt>
                <c:pt idx="741">
                  <c:v>11/07/22</c:v>
                </c:pt>
                <c:pt idx="742">
                  <c:v>11/08/22</c:v>
                </c:pt>
                <c:pt idx="743">
                  <c:v>11/09/22</c:v>
                </c:pt>
                <c:pt idx="744">
                  <c:v>11/10/22</c:v>
                </c:pt>
                <c:pt idx="745">
                  <c:v>11/13/22</c:v>
                </c:pt>
                <c:pt idx="746">
                  <c:v>11/14/22</c:v>
                </c:pt>
                <c:pt idx="747">
                  <c:v>11/15/22</c:v>
                </c:pt>
                <c:pt idx="748">
                  <c:v>11/16/22</c:v>
                </c:pt>
                <c:pt idx="749">
                  <c:v>11/17/22</c:v>
                </c:pt>
                <c:pt idx="750">
                  <c:v>11/20/22</c:v>
                </c:pt>
                <c:pt idx="751">
                  <c:v>11/21/22</c:v>
                </c:pt>
                <c:pt idx="752">
                  <c:v>11/22/22</c:v>
                </c:pt>
                <c:pt idx="753">
                  <c:v>11/23/22</c:v>
                </c:pt>
                <c:pt idx="754">
                  <c:v>11/24/22</c:v>
                </c:pt>
                <c:pt idx="755">
                  <c:v>11/27/22</c:v>
                </c:pt>
                <c:pt idx="756">
                  <c:v>11/28/22</c:v>
                </c:pt>
                <c:pt idx="757">
                  <c:v>11/29/22</c:v>
                </c:pt>
                <c:pt idx="758">
                  <c:v>11/30/22</c:v>
                </c:pt>
                <c:pt idx="759">
                  <c:v>12/01/22</c:v>
                </c:pt>
                <c:pt idx="760">
                  <c:v>12/04/22</c:v>
                </c:pt>
                <c:pt idx="761">
                  <c:v>12/05/22</c:v>
                </c:pt>
                <c:pt idx="762">
                  <c:v>12/06/22</c:v>
                </c:pt>
                <c:pt idx="763">
                  <c:v>12/07/22</c:v>
                </c:pt>
                <c:pt idx="764">
                  <c:v>12/08/22</c:v>
                </c:pt>
                <c:pt idx="765">
                  <c:v>12/11/22</c:v>
                </c:pt>
                <c:pt idx="766">
                  <c:v>12/12/22</c:v>
                </c:pt>
                <c:pt idx="767">
                  <c:v>12/13/22</c:v>
                </c:pt>
                <c:pt idx="768">
                  <c:v>12/14/22</c:v>
                </c:pt>
                <c:pt idx="769">
                  <c:v>12/15/22</c:v>
                </c:pt>
                <c:pt idx="770">
                  <c:v>12/18/22</c:v>
                </c:pt>
                <c:pt idx="771">
                  <c:v>12/19/22</c:v>
                </c:pt>
                <c:pt idx="772">
                  <c:v>12/20/22</c:v>
                </c:pt>
                <c:pt idx="773">
                  <c:v>12/21/22</c:v>
                </c:pt>
                <c:pt idx="774">
                  <c:v>12/22/22</c:v>
                </c:pt>
                <c:pt idx="775">
                  <c:v>12/25/22</c:v>
                </c:pt>
                <c:pt idx="776">
                  <c:v>12/26/22</c:v>
                </c:pt>
                <c:pt idx="777">
                  <c:v>12/27/22</c:v>
                </c:pt>
                <c:pt idx="778">
                  <c:v>12/28/22</c:v>
                </c:pt>
                <c:pt idx="779">
                  <c:v>12/29/22</c:v>
                </c:pt>
                <c:pt idx="780">
                  <c:v>01/01/23</c:v>
                </c:pt>
                <c:pt idx="781">
                  <c:v>01/02/23</c:v>
                </c:pt>
                <c:pt idx="782">
                  <c:v>01/03/23</c:v>
                </c:pt>
                <c:pt idx="783">
                  <c:v>01/04/23</c:v>
                </c:pt>
                <c:pt idx="784">
                  <c:v>01/05/23</c:v>
                </c:pt>
                <c:pt idx="785">
                  <c:v>01/08/23</c:v>
                </c:pt>
                <c:pt idx="786">
                  <c:v>01/09/23</c:v>
                </c:pt>
                <c:pt idx="787">
                  <c:v>01/10/23</c:v>
                </c:pt>
                <c:pt idx="788">
                  <c:v>01/11/23</c:v>
                </c:pt>
                <c:pt idx="789">
                  <c:v>01/12/23</c:v>
                </c:pt>
                <c:pt idx="790">
                  <c:v>01/15/23</c:v>
                </c:pt>
                <c:pt idx="791">
                  <c:v>01/16/23</c:v>
                </c:pt>
                <c:pt idx="792">
                  <c:v>01/17/23</c:v>
                </c:pt>
                <c:pt idx="793">
                  <c:v>01/18/23</c:v>
                </c:pt>
                <c:pt idx="794">
                  <c:v>01/19/23</c:v>
                </c:pt>
                <c:pt idx="795">
                  <c:v>01/22/23</c:v>
                </c:pt>
                <c:pt idx="796">
                  <c:v>01/23/23</c:v>
                </c:pt>
                <c:pt idx="797">
                  <c:v>01/24/23</c:v>
                </c:pt>
                <c:pt idx="798">
                  <c:v>01/25/23</c:v>
                </c:pt>
                <c:pt idx="799">
                  <c:v>01/26/23</c:v>
                </c:pt>
                <c:pt idx="800">
                  <c:v>01/29/23</c:v>
                </c:pt>
                <c:pt idx="801">
                  <c:v>01/30/23</c:v>
                </c:pt>
                <c:pt idx="802">
                  <c:v>01/31/23</c:v>
                </c:pt>
                <c:pt idx="803">
                  <c:v>02/01/23</c:v>
                </c:pt>
                <c:pt idx="804">
                  <c:v>02/02/23</c:v>
                </c:pt>
                <c:pt idx="805">
                  <c:v>02/05/23</c:v>
                </c:pt>
                <c:pt idx="806">
                  <c:v>02/06/23</c:v>
                </c:pt>
                <c:pt idx="807">
                  <c:v>02/07/23</c:v>
                </c:pt>
                <c:pt idx="808">
                  <c:v>02/08/23</c:v>
                </c:pt>
                <c:pt idx="809">
                  <c:v>02/09/23</c:v>
                </c:pt>
                <c:pt idx="810">
                  <c:v>02/12/23</c:v>
                </c:pt>
                <c:pt idx="811">
                  <c:v>02/13/23</c:v>
                </c:pt>
                <c:pt idx="812">
                  <c:v>02/14/23</c:v>
                </c:pt>
                <c:pt idx="813">
                  <c:v>02/15/23</c:v>
                </c:pt>
                <c:pt idx="814">
                  <c:v>02/16/23</c:v>
                </c:pt>
                <c:pt idx="815">
                  <c:v>02/19/23</c:v>
                </c:pt>
                <c:pt idx="816">
                  <c:v>02/20/23</c:v>
                </c:pt>
                <c:pt idx="817">
                  <c:v>02/21/23</c:v>
                </c:pt>
                <c:pt idx="818">
                  <c:v>02/22/23</c:v>
                </c:pt>
                <c:pt idx="819">
                  <c:v>02/23/23</c:v>
                </c:pt>
                <c:pt idx="820">
                  <c:v>02/26/23</c:v>
                </c:pt>
                <c:pt idx="821">
                  <c:v>02/27/23</c:v>
                </c:pt>
                <c:pt idx="822">
                  <c:v>02/28/23</c:v>
                </c:pt>
                <c:pt idx="823">
                  <c:v>03/01/23</c:v>
                </c:pt>
                <c:pt idx="824">
                  <c:v>03/02/23</c:v>
                </c:pt>
                <c:pt idx="825">
                  <c:v>03/05/23</c:v>
                </c:pt>
                <c:pt idx="826">
                  <c:v>03/06/23</c:v>
                </c:pt>
                <c:pt idx="827">
                  <c:v>03/07/23</c:v>
                </c:pt>
                <c:pt idx="828">
                  <c:v>03/08/23</c:v>
                </c:pt>
                <c:pt idx="829">
                  <c:v>03/09/23</c:v>
                </c:pt>
                <c:pt idx="830">
                  <c:v>03/12/23</c:v>
                </c:pt>
                <c:pt idx="831">
                  <c:v>03/13/23</c:v>
                </c:pt>
                <c:pt idx="832">
                  <c:v>03/14/23</c:v>
                </c:pt>
                <c:pt idx="833">
                  <c:v>03/15/23</c:v>
                </c:pt>
                <c:pt idx="834">
                  <c:v>03/16/23</c:v>
                </c:pt>
                <c:pt idx="835">
                  <c:v>03/19/23</c:v>
                </c:pt>
                <c:pt idx="836">
                  <c:v>03/20/23</c:v>
                </c:pt>
                <c:pt idx="837">
                  <c:v>03/21/23</c:v>
                </c:pt>
                <c:pt idx="838">
                  <c:v>03/22/23</c:v>
                </c:pt>
                <c:pt idx="839">
                  <c:v>03/23/23</c:v>
                </c:pt>
                <c:pt idx="840">
                  <c:v>03/26/23</c:v>
                </c:pt>
                <c:pt idx="841">
                  <c:v>03/27/23</c:v>
                </c:pt>
                <c:pt idx="842">
                  <c:v>03/28/23</c:v>
                </c:pt>
                <c:pt idx="843">
                  <c:v>03/29/23</c:v>
                </c:pt>
                <c:pt idx="844">
                  <c:v>03/30/23</c:v>
                </c:pt>
                <c:pt idx="845">
                  <c:v>04/02/23</c:v>
                </c:pt>
                <c:pt idx="846">
                  <c:v>04/03/23</c:v>
                </c:pt>
                <c:pt idx="847">
                  <c:v>04/04/23</c:v>
                </c:pt>
                <c:pt idx="848">
                  <c:v>04/05/23</c:v>
                </c:pt>
                <c:pt idx="849">
                  <c:v>04/06/23</c:v>
                </c:pt>
                <c:pt idx="850">
                  <c:v>04/09/23</c:v>
                </c:pt>
                <c:pt idx="851">
                  <c:v>04/10/23</c:v>
                </c:pt>
                <c:pt idx="852">
                  <c:v>04/11/23</c:v>
                </c:pt>
                <c:pt idx="853">
                  <c:v>04/12/23</c:v>
                </c:pt>
                <c:pt idx="854">
                  <c:v>04/13/23</c:v>
                </c:pt>
                <c:pt idx="855">
                  <c:v>04/16/23</c:v>
                </c:pt>
                <c:pt idx="856">
                  <c:v>04/17/23</c:v>
                </c:pt>
                <c:pt idx="857">
                  <c:v>04/18/23</c:v>
                </c:pt>
                <c:pt idx="858">
                  <c:v>04/19/23</c:v>
                </c:pt>
                <c:pt idx="859">
                  <c:v>04/20/23</c:v>
                </c:pt>
                <c:pt idx="860">
                  <c:v>04/23/23</c:v>
                </c:pt>
                <c:pt idx="861">
                  <c:v>04/24/23</c:v>
                </c:pt>
                <c:pt idx="862">
                  <c:v>04/25/23</c:v>
                </c:pt>
                <c:pt idx="863">
                  <c:v>04/26/23</c:v>
                </c:pt>
                <c:pt idx="864">
                  <c:v>04/27/23</c:v>
                </c:pt>
                <c:pt idx="865">
                  <c:v>04/30/23</c:v>
                </c:pt>
                <c:pt idx="866">
                  <c:v>05/01/23</c:v>
                </c:pt>
                <c:pt idx="867">
                  <c:v>05/02/23</c:v>
                </c:pt>
                <c:pt idx="868">
                  <c:v>05/03/23</c:v>
                </c:pt>
                <c:pt idx="869">
                  <c:v>05/04/23</c:v>
                </c:pt>
                <c:pt idx="870">
                  <c:v>05/07/23</c:v>
                </c:pt>
                <c:pt idx="871">
                  <c:v>05/08/23</c:v>
                </c:pt>
                <c:pt idx="872">
                  <c:v>05/09/23</c:v>
                </c:pt>
                <c:pt idx="873">
                  <c:v>05/10/23</c:v>
                </c:pt>
                <c:pt idx="874">
                  <c:v>05/11/23</c:v>
                </c:pt>
                <c:pt idx="875">
                  <c:v>05/14/23</c:v>
                </c:pt>
                <c:pt idx="876">
                  <c:v>05/15/23</c:v>
                </c:pt>
                <c:pt idx="877">
                  <c:v>05/16/23</c:v>
                </c:pt>
                <c:pt idx="878">
                  <c:v>05/17/23</c:v>
                </c:pt>
                <c:pt idx="879">
                  <c:v>05/18/23</c:v>
                </c:pt>
                <c:pt idx="880">
                  <c:v>05/21/23</c:v>
                </c:pt>
                <c:pt idx="881">
                  <c:v>05/22/23</c:v>
                </c:pt>
                <c:pt idx="882">
                  <c:v>05/23/23</c:v>
                </c:pt>
                <c:pt idx="883">
                  <c:v>05/24/23</c:v>
                </c:pt>
                <c:pt idx="884">
                  <c:v>05/25/23</c:v>
                </c:pt>
                <c:pt idx="885">
                  <c:v>05/28/23</c:v>
                </c:pt>
                <c:pt idx="886">
                  <c:v>05/29/23</c:v>
                </c:pt>
                <c:pt idx="887">
                  <c:v>05/30/23</c:v>
                </c:pt>
                <c:pt idx="888">
                  <c:v>05/31/23</c:v>
                </c:pt>
                <c:pt idx="889">
                  <c:v>06/01/23</c:v>
                </c:pt>
                <c:pt idx="890">
                  <c:v>06/04/23</c:v>
                </c:pt>
                <c:pt idx="891">
                  <c:v>06/05/23</c:v>
                </c:pt>
                <c:pt idx="892">
                  <c:v>06/06/23</c:v>
                </c:pt>
                <c:pt idx="893">
                  <c:v>06/07/23</c:v>
                </c:pt>
                <c:pt idx="894">
                  <c:v>06/08/23</c:v>
                </c:pt>
                <c:pt idx="895">
                  <c:v>06/11/23</c:v>
                </c:pt>
                <c:pt idx="896">
                  <c:v>06/12/23</c:v>
                </c:pt>
                <c:pt idx="897">
                  <c:v>06/13/23</c:v>
                </c:pt>
                <c:pt idx="898">
                  <c:v>06/14/23</c:v>
                </c:pt>
                <c:pt idx="899">
                  <c:v>06/15/23</c:v>
                </c:pt>
                <c:pt idx="900">
                  <c:v>06/18/23</c:v>
                </c:pt>
                <c:pt idx="901">
                  <c:v>06/19/23</c:v>
                </c:pt>
                <c:pt idx="902">
                  <c:v>06/20/23</c:v>
                </c:pt>
                <c:pt idx="903">
                  <c:v>06/21/23</c:v>
                </c:pt>
                <c:pt idx="904">
                  <c:v>06/22/23</c:v>
                </c:pt>
                <c:pt idx="905">
                  <c:v>06/25/23</c:v>
                </c:pt>
                <c:pt idx="906">
                  <c:v>06/26/23</c:v>
                </c:pt>
                <c:pt idx="907">
                  <c:v>06/27/23</c:v>
                </c:pt>
                <c:pt idx="908">
                  <c:v>06/28/23</c:v>
                </c:pt>
                <c:pt idx="909">
                  <c:v>06/29/23</c:v>
                </c:pt>
                <c:pt idx="910">
                  <c:v>07/02/23</c:v>
                </c:pt>
                <c:pt idx="911">
                  <c:v>07/03/23</c:v>
                </c:pt>
                <c:pt idx="912">
                  <c:v>07/04/23</c:v>
                </c:pt>
                <c:pt idx="913">
                  <c:v>07/05/23</c:v>
                </c:pt>
                <c:pt idx="914">
                  <c:v>07/06/23</c:v>
                </c:pt>
                <c:pt idx="915">
                  <c:v>07/09/23</c:v>
                </c:pt>
                <c:pt idx="916">
                  <c:v>07/10/23</c:v>
                </c:pt>
                <c:pt idx="917">
                  <c:v>07/11/23</c:v>
                </c:pt>
                <c:pt idx="918">
                  <c:v>07/12/23</c:v>
                </c:pt>
                <c:pt idx="919">
                  <c:v>07/13/23</c:v>
                </c:pt>
                <c:pt idx="920">
                  <c:v>07/16/23</c:v>
                </c:pt>
                <c:pt idx="921">
                  <c:v>07/17/23</c:v>
                </c:pt>
                <c:pt idx="922">
                  <c:v>07/18/23</c:v>
                </c:pt>
                <c:pt idx="923">
                  <c:v>07/19/23</c:v>
                </c:pt>
                <c:pt idx="924">
                  <c:v>07/20/23</c:v>
                </c:pt>
                <c:pt idx="925">
                  <c:v>07/23/23</c:v>
                </c:pt>
                <c:pt idx="926">
                  <c:v>07/24/23</c:v>
                </c:pt>
                <c:pt idx="927">
                  <c:v>07/25/23</c:v>
                </c:pt>
                <c:pt idx="928">
                  <c:v>07/26/23</c:v>
                </c:pt>
                <c:pt idx="929">
                  <c:v>07/27/23</c:v>
                </c:pt>
                <c:pt idx="930">
                  <c:v>07/30/23</c:v>
                </c:pt>
                <c:pt idx="931">
                  <c:v>07/31/23</c:v>
                </c:pt>
                <c:pt idx="932">
                  <c:v>08/01/23</c:v>
                </c:pt>
                <c:pt idx="933">
                  <c:v>08/02/23</c:v>
                </c:pt>
                <c:pt idx="934">
                  <c:v>08/03/23</c:v>
                </c:pt>
                <c:pt idx="935">
                  <c:v>08/06/23</c:v>
                </c:pt>
                <c:pt idx="936">
                  <c:v>08/07/23</c:v>
                </c:pt>
                <c:pt idx="937">
                  <c:v>08/08/23</c:v>
                </c:pt>
                <c:pt idx="938">
                  <c:v>08/09/23</c:v>
                </c:pt>
                <c:pt idx="939">
                  <c:v>08/10/23</c:v>
                </c:pt>
                <c:pt idx="940">
                  <c:v>08/13/23</c:v>
                </c:pt>
                <c:pt idx="941">
                  <c:v>08/14/23</c:v>
                </c:pt>
                <c:pt idx="942">
                  <c:v>08/15/23</c:v>
                </c:pt>
                <c:pt idx="943">
                  <c:v>08/16/23</c:v>
                </c:pt>
                <c:pt idx="944">
                  <c:v>08/17/23</c:v>
                </c:pt>
                <c:pt idx="945">
                  <c:v>08/20/23</c:v>
                </c:pt>
                <c:pt idx="946">
                  <c:v>08/21/23</c:v>
                </c:pt>
                <c:pt idx="947">
                  <c:v>08/22/23</c:v>
                </c:pt>
                <c:pt idx="948">
                  <c:v>08/23/23</c:v>
                </c:pt>
                <c:pt idx="949">
                  <c:v>08/24/23</c:v>
                </c:pt>
                <c:pt idx="950">
                  <c:v>08/27/23</c:v>
                </c:pt>
                <c:pt idx="951">
                  <c:v>08/28/23</c:v>
                </c:pt>
                <c:pt idx="952">
                  <c:v>08/29/23</c:v>
                </c:pt>
                <c:pt idx="953">
                  <c:v>08/30/23</c:v>
                </c:pt>
                <c:pt idx="954">
                  <c:v>08/31/23</c:v>
                </c:pt>
                <c:pt idx="955">
                  <c:v>09/03/23</c:v>
                </c:pt>
                <c:pt idx="956">
                  <c:v>09/04/23</c:v>
                </c:pt>
                <c:pt idx="957">
                  <c:v>09/05/23</c:v>
                </c:pt>
                <c:pt idx="958">
                  <c:v>09/06/23</c:v>
                </c:pt>
                <c:pt idx="959">
                  <c:v>09/07/23</c:v>
                </c:pt>
                <c:pt idx="960">
                  <c:v>09/10/23</c:v>
                </c:pt>
                <c:pt idx="961">
                  <c:v>09/11/23</c:v>
                </c:pt>
                <c:pt idx="962">
                  <c:v>09/12/23</c:v>
                </c:pt>
                <c:pt idx="963">
                  <c:v>09/13/23</c:v>
                </c:pt>
                <c:pt idx="964">
                  <c:v>09/14/23</c:v>
                </c:pt>
                <c:pt idx="965">
                  <c:v>09/17/23</c:v>
                </c:pt>
                <c:pt idx="966">
                  <c:v>09/18/23</c:v>
                </c:pt>
                <c:pt idx="967">
                  <c:v>09/19/23</c:v>
                </c:pt>
                <c:pt idx="968">
                  <c:v>09/20/23</c:v>
                </c:pt>
                <c:pt idx="969">
                  <c:v>09/21/23</c:v>
                </c:pt>
                <c:pt idx="970">
                  <c:v>09/24/23</c:v>
                </c:pt>
                <c:pt idx="971">
                  <c:v>09/25/23</c:v>
                </c:pt>
                <c:pt idx="972">
                  <c:v>09/26/23</c:v>
                </c:pt>
                <c:pt idx="973">
                  <c:v>09/27/23</c:v>
                </c:pt>
                <c:pt idx="974">
                  <c:v>09/28/23</c:v>
                </c:pt>
                <c:pt idx="975">
                  <c:v>10/01/23</c:v>
                </c:pt>
                <c:pt idx="976">
                  <c:v>10/02/23</c:v>
                </c:pt>
                <c:pt idx="977">
                  <c:v>10/03/23</c:v>
                </c:pt>
                <c:pt idx="978">
                  <c:v>10/04/23</c:v>
                </c:pt>
                <c:pt idx="979">
                  <c:v>10/05/23</c:v>
                </c:pt>
                <c:pt idx="980">
                  <c:v>10/08/23</c:v>
                </c:pt>
                <c:pt idx="981">
                  <c:v>10/09/23</c:v>
                </c:pt>
                <c:pt idx="982">
                  <c:v>10/10/23</c:v>
                </c:pt>
                <c:pt idx="983">
                  <c:v>10/11/23</c:v>
                </c:pt>
                <c:pt idx="984">
                  <c:v>10/12/23</c:v>
                </c:pt>
                <c:pt idx="985">
                  <c:v>10/15/23</c:v>
                </c:pt>
                <c:pt idx="986">
                  <c:v>10/16/23</c:v>
                </c:pt>
                <c:pt idx="987">
                  <c:v>10/17/23</c:v>
                </c:pt>
                <c:pt idx="988">
                  <c:v>10/18/23</c:v>
                </c:pt>
                <c:pt idx="989">
                  <c:v>10/19/23</c:v>
                </c:pt>
                <c:pt idx="990">
                  <c:v>10/22/23</c:v>
                </c:pt>
                <c:pt idx="991">
                  <c:v>10/23/23</c:v>
                </c:pt>
                <c:pt idx="992">
                  <c:v>10/24/23</c:v>
                </c:pt>
                <c:pt idx="993">
                  <c:v>10/25/23</c:v>
                </c:pt>
                <c:pt idx="994">
                  <c:v>10/26/23</c:v>
                </c:pt>
                <c:pt idx="995">
                  <c:v>10/29/23</c:v>
                </c:pt>
                <c:pt idx="996">
                  <c:v>10/30/23</c:v>
                </c:pt>
                <c:pt idx="997">
                  <c:v>10/31/23</c:v>
                </c:pt>
                <c:pt idx="998">
                  <c:v>11/01/23</c:v>
                </c:pt>
                <c:pt idx="999">
                  <c:v>11/02/23</c:v>
                </c:pt>
                <c:pt idx="1000">
                  <c:v>11/05/23</c:v>
                </c:pt>
                <c:pt idx="1001">
                  <c:v>11/06/23</c:v>
                </c:pt>
                <c:pt idx="1002">
                  <c:v>11/07/23</c:v>
                </c:pt>
                <c:pt idx="1003">
                  <c:v>11/08/23</c:v>
                </c:pt>
                <c:pt idx="1004">
                  <c:v>11/09/23</c:v>
                </c:pt>
                <c:pt idx="1005">
                  <c:v>11/12/23</c:v>
                </c:pt>
                <c:pt idx="1006">
                  <c:v>11/13/23</c:v>
                </c:pt>
                <c:pt idx="1007">
                  <c:v>11/14/23</c:v>
                </c:pt>
                <c:pt idx="1008">
                  <c:v>11/15/23</c:v>
                </c:pt>
                <c:pt idx="1009">
                  <c:v>11/16/23</c:v>
                </c:pt>
                <c:pt idx="1010">
                  <c:v>11/19/23</c:v>
                </c:pt>
                <c:pt idx="1011">
                  <c:v>11/20/23</c:v>
                </c:pt>
                <c:pt idx="1012">
                  <c:v>11/21/23</c:v>
                </c:pt>
                <c:pt idx="1013">
                  <c:v>11/22/23</c:v>
                </c:pt>
                <c:pt idx="1014">
                  <c:v>11/23/23</c:v>
                </c:pt>
                <c:pt idx="1015">
                  <c:v>11/26/23</c:v>
                </c:pt>
                <c:pt idx="1016">
                  <c:v>11/27/23</c:v>
                </c:pt>
                <c:pt idx="1017">
                  <c:v>11/28/23</c:v>
                </c:pt>
                <c:pt idx="1018">
                  <c:v>11/29/23</c:v>
                </c:pt>
                <c:pt idx="1019">
                  <c:v>11/30/23</c:v>
                </c:pt>
                <c:pt idx="1020">
                  <c:v>12/03/23</c:v>
                </c:pt>
                <c:pt idx="1021">
                  <c:v>12/04/23</c:v>
                </c:pt>
                <c:pt idx="1022">
                  <c:v>12/05/23</c:v>
                </c:pt>
                <c:pt idx="1023">
                  <c:v>12/06/23</c:v>
                </c:pt>
                <c:pt idx="1024">
                  <c:v>12/07/23</c:v>
                </c:pt>
                <c:pt idx="1025">
                  <c:v>12/10/23</c:v>
                </c:pt>
                <c:pt idx="1026">
                  <c:v>12/11/23</c:v>
                </c:pt>
                <c:pt idx="1027">
                  <c:v>12/12/23</c:v>
                </c:pt>
                <c:pt idx="1028">
                  <c:v>12/13/23</c:v>
                </c:pt>
                <c:pt idx="1029">
                  <c:v>12/14/23</c:v>
                </c:pt>
                <c:pt idx="1030">
                  <c:v>12/17/23</c:v>
                </c:pt>
                <c:pt idx="1031">
                  <c:v>12/18/23</c:v>
                </c:pt>
                <c:pt idx="1032">
                  <c:v>12/19/23</c:v>
                </c:pt>
                <c:pt idx="1033">
                  <c:v>12/20/23</c:v>
                </c:pt>
                <c:pt idx="1034">
                  <c:v>12/21/23</c:v>
                </c:pt>
                <c:pt idx="1035">
                  <c:v>12/25/23</c:v>
                </c:pt>
                <c:pt idx="1036">
                  <c:v>12/26/23</c:v>
                </c:pt>
                <c:pt idx="1037">
                  <c:v>12/27/23</c:v>
                </c:pt>
                <c:pt idx="1038">
                  <c:v>12/28/23</c:v>
                </c:pt>
                <c:pt idx="1039">
                  <c:v>01/01/24</c:v>
                </c:pt>
                <c:pt idx="1040">
                  <c:v>01/02/24</c:v>
                </c:pt>
                <c:pt idx="1041">
                  <c:v>01/03/24</c:v>
                </c:pt>
                <c:pt idx="1042">
                  <c:v>01/04/24</c:v>
                </c:pt>
                <c:pt idx="1043">
                  <c:v>01/07/24</c:v>
                </c:pt>
                <c:pt idx="1044">
                  <c:v>01/08/24</c:v>
                </c:pt>
                <c:pt idx="1045">
                  <c:v>01/09/24</c:v>
                </c:pt>
                <c:pt idx="1046">
                  <c:v>01/10/24</c:v>
                </c:pt>
                <c:pt idx="1047">
                  <c:v>01/11/24</c:v>
                </c:pt>
                <c:pt idx="1048">
                  <c:v>01/14/24</c:v>
                </c:pt>
                <c:pt idx="1049">
                  <c:v>01/15/24</c:v>
                </c:pt>
                <c:pt idx="1050">
                  <c:v>01/16/24</c:v>
                </c:pt>
                <c:pt idx="1051">
                  <c:v>01/17/24</c:v>
                </c:pt>
                <c:pt idx="1052">
                  <c:v>01/18/24</c:v>
                </c:pt>
                <c:pt idx="1053">
                  <c:v>01/21/24</c:v>
                </c:pt>
                <c:pt idx="1054">
                  <c:v>01/22/24</c:v>
                </c:pt>
                <c:pt idx="1055">
                  <c:v>01/23/24</c:v>
                </c:pt>
                <c:pt idx="1056">
                  <c:v>01/24/24</c:v>
                </c:pt>
                <c:pt idx="1057">
                  <c:v>01/25/24</c:v>
                </c:pt>
                <c:pt idx="1058">
                  <c:v>01/28/24</c:v>
                </c:pt>
                <c:pt idx="1059">
                  <c:v>01/29/24</c:v>
                </c:pt>
                <c:pt idx="1060">
                  <c:v>01/30/24</c:v>
                </c:pt>
                <c:pt idx="1061">
                  <c:v>01/31/24</c:v>
                </c:pt>
                <c:pt idx="1062">
                  <c:v>02/01/24</c:v>
                </c:pt>
                <c:pt idx="1063">
                  <c:v>02/04/24</c:v>
                </c:pt>
                <c:pt idx="1064">
                  <c:v>02/05/24</c:v>
                </c:pt>
                <c:pt idx="1065">
                  <c:v>02/06/24</c:v>
                </c:pt>
                <c:pt idx="1066">
                  <c:v>02/07/24</c:v>
                </c:pt>
                <c:pt idx="1067">
                  <c:v>02/08/24</c:v>
                </c:pt>
                <c:pt idx="1068">
                  <c:v>02/11/24</c:v>
                </c:pt>
                <c:pt idx="1069">
                  <c:v>02/12/24</c:v>
                </c:pt>
                <c:pt idx="1070">
                  <c:v>02/13/24</c:v>
                </c:pt>
                <c:pt idx="1071">
                  <c:v>02/14/24</c:v>
                </c:pt>
                <c:pt idx="1072">
                  <c:v>02/15/24</c:v>
                </c:pt>
                <c:pt idx="1073">
                  <c:v>02/18/24</c:v>
                </c:pt>
                <c:pt idx="1074">
                  <c:v>02/19/24</c:v>
                </c:pt>
                <c:pt idx="1075">
                  <c:v>02/20/24</c:v>
                </c:pt>
                <c:pt idx="1076">
                  <c:v>02/21/24</c:v>
                </c:pt>
                <c:pt idx="1077">
                  <c:v>02/22/24</c:v>
                </c:pt>
                <c:pt idx="1078">
                  <c:v>02/25/24</c:v>
                </c:pt>
                <c:pt idx="1079">
                  <c:v>02/26/24</c:v>
                </c:pt>
                <c:pt idx="1080">
                  <c:v>02/27/24</c:v>
                </c:pt>
                <c:pt idx="1081">
                  <c:v>02/28/24</c:v>
                </c:pt>
                <c:pt idx="1082">
                  <c:v>02/29/24</c:v>
                </c:pt>
                <c:pt idx="1083">
                  <c:v>03/03/24</c:v>
                </c:pt>
                <c:pt idx="1084">
                  <c:v>03/04/24</c:v>
                </c:pt>
                <c:pt idx="1085">
                  <c:v>03/05/24</c:v>
                </c:pt>
                <c:pt idx="1086">
                  <c:v>03/06/24</c:v>
                </c:pt>
                <c:pt idx="1087">
                  <c:v>03/07/24</c:v>
                </c:pt>
                <c:pt idx="1088">
                  <c:v>03/10/24</c:v>
                </c:pt>
                <c:pt idx="1089">
                  <c:v>03/11/24</c:v>
                </c:pt>
                <c:pt idx="1090">
                  <c:v>03/12/24</c:v>
                </c:pt>
                <c:pt idx="1091">
                  <c:v>03/13/24</c:v>
                </c:pt>
                <c:pt idx="1092">
                  <c:v>03/14/24</c:v>
                </c:pt>
                <c:pt idx="1093">
                  <c:v>03/17/24</c:v>
                </c:pt>
                <c:pt idx="1094">
                  <c:v>03/18/24</c:v>
                </c:pt>
                <c:pt idx="1095">
                  <c:v>03/19/24</c:v>
                </c:pt>
                <c:pt idx="1096">
                  <c:v>03/20/24</c:v>
                </c:pt>
                <c:pt idx="1097">
                  <c:v>03/21/24</c:v>
                </c:pt>
                <c:pt idx="1098">
                  <c:v>03/24/24</c:v>
                </c:pt>
                <c:pt idx="1099">
                  <c:v>03/25/24</c:v>
                </c:pt>
                <c:pt idx="1100">
                  <c:v>03/26/24</c:v>
                </c:pt>
                <c:pt idx="1101">
                  <c:v>03/27/24</c:v>
                </c:pt>
                <c:pt idx="1102">
                  <c:v>03/28/24</c:v>
                </c:pt>
                <c:pt idx="1103">
                  <c:v>03/31/24</c:v>
                </c:pt>
                <c:pt idx="1104">
                  <c:v>04/01/24</c:v>
                </c:pt>
                <c:pt idx="1105">
                  <c:v>04/02/24</c:v>
                </c:pt>
                <c:pt idx="1106">
                  <c:v>04/03/24</c:v>
                </c:pt>
                <c:pt idx="1107">
                  <c:v>04/04/24</c:v>
                </c:pt>
                <c:pt idx="1108">
                  <c:v>04/07/24</c:v>
                </c:pt>
                <c:pt idx="1109">
                  <c:v>04/08/24</c:v>
                </c:pt>
                <c:pt idx="1110">
                  <c:v>04/09/24</c:v>
                </c:pt>
                <c:pt idx="1111">
                  <c:v>04/10/24</c:v>
                </c:pt>
                <c:pt idx="1112">
                  <c:v>04/11/24</c:v>
                </c:pt>
                <c:pt idx="1113">
                  <c:v>04/14/24</c:v>
                </c:pt>
                <c:pt idx="1114">
                  <c:v>04/15/24</c:v>
                </c:pt>
                <c:pt idx="1115">
                  <c:v>04/16/24</c:v>
                </c:pt>
                <c:pt idx="1116">
                  <c:v>04/17/24</c:v>
                </c:pt>
                <c:pt idx="1117">
                  <c:v>04/18/24</c:v>
                </c:pt>
                <c:pt idx="1118">
                  <c:v>04/21/24</c:v>
                </c:pt>
                <c:pt idx="1119">
                  <c:v>04/22/24</c:v>
                </c:pt>
                <c:pt idx="1120">
                  <c:v>04/23/24</c:v>
                </c:pt>
                <c:pt idx="1121">
                  <c:v>04/24/24</c:v>
                </c:pt>
                <c:pt idx="1122">
                  <c:v>04/25/24</c:v>
                </c:pt>
                <c:pt idx="1123">
                  <c:v>04/28/24</c:v>
                </c:pt>
                <c:pt idx="1124">
                  <c:v>04/29/24</c:v>
                </c:pt>
                <c:pt idx="1125">
                  <c:v>04/30/24</c:v>
                </c:pt>
                <c:pt idx="1126">
                  <c:v>05/01/24</c:v>
                </c:pt>
                <c:pt idx="1127">
                  <c:v>05/02/24</c:v>
                </c:pt>
                <c:pt idx="1128">
                  <c:v>05/05/24</c:v>
                </c:pt>
                <c:pt idx="1129">
                  <c:v>05/06/24</c:v>
                </c:pt>
                <c:pt idx="1130">
                  <c:v>05/07/24</c:v>
                </c:pt>
                <c:pt idx="1131">
                  <c:v>05/08/24</c:v>
                </c:pt>
                <c:pt idx="1132">
                  <c:v>05/09/24</c:v>
                </c:pt>
                <c:pt idx="1133">
                  <c:v>05/12/24</c:v>
                </c:pt>
                <c:pt idx="1134">
                  <c:v>05/13/24</c:v>
                </c:pt>
                <c:pt idx="1135">
                  <c:v>05/14/24</c:v>
                </c:pt>
                <c:pt idx="1136">
                  <c:v>05/15/24</c:v>
                </c:pt>
                <c:pt idx="1137">
                  <c:v>05/16/24</c:v>
                </c:pt>
                <c:pt idx="1138">
                  <c:v>05/19/24</c:v>
                </c:pt>
                <c:pt idx="1139">
                  <c:v>05/20/24</c:v>
                </c:pt>
                <c:pt idx="1140">
                  <c:v>05/21/24</c:v>
                </c:pt>
                <c:pt idx="1141">
                  <c:v>05/22/24</c:v>
                </c:pt>
                <c:pt idx="1142">
                  <c:v>05/23/24</c:v>
                </c:pt>
                <c:pt idx="1143">
                  <c:v>05/26/24</c:v>
                </c:pt>
                <c:pt idx="1144">
                  <c:v>05/27/24</c:v>
                </c:pt>
                <c:pt idx="1145">
                  <c:v>05/28/24</c:v>
                </c:pt>
                <c:pt idx="1146">
                  <c:v>05/29/24</c:v>
                </c:pt>
                <c:pt idx="1147">
                  <c:v>05/30/24</c:v>
                </c:pt>
                <c:pt idx="1148">
                  <c:v>06/02/24</c:v>
                </c:pt>
                <c:pt idx="1149">
                  <c:v>06/03/24</c:v>
                </c:pt>
                <c:pt idx="1150">
                  <c:v>06/04/24</c:v>
                </c:pt>
                <c:pt idx="1151">
                  <c:v>06/05/24</c:v>
                </c:pt>
                <c:pt idx="1152">
                  <c:v>06/06/24</c:v>
                </c:pt>
                <c:pt idx="1153">
                  <c:v>06/09/24</c:v>
                </c:pt>
                <c:pt idx="1154">
                  <c:v>06/10/24</c:v>
                </c:pt>
                <c:pt idx="1155">
                  <c:v>06/11/24</c:v>
                </c:pt>
                <c:pt idx="1156">
                  <c:v>06/12/24</c:v>
                </c:pt>
                <c:pt idx="1157">
                  <c:v>06/13/24</c:v>
                </c:pt>
                <c:pt idx="1158">
                  <c:v>06/16/24</c:v>
                </c:pt>
                <c:pt idx="1159">
                  <c:v>06/17/24</c:v>
                </c:pt>
                <c:pt idx="1160">
                  <c:v>06/18/24</c:v>
                </c:pt>
                <c:pt idx="1161">
                  <c:v>06/19/24</c:v>
                </c:pt>
                <c:pt idx="1162">
                  <c:v>06/20/24</c:v>
                </c:pt>
                <c:pt idx="1163">
                  <c:v>06/23/24</c:v>
                </c:pt>
                <c:pt idx="1164">
                  <c:v>06/24/24</c:v>
                </c:pt>
                <c:pt idx="1165">
                  <c:v>06/25/24</c:v>
                </c:pt>
                <c:pt idx="1166">
                  <c:v>06/26/24</c:v>
                </c:pt>
                <c:pt idx="1167">
                  <c:v>06/27/24</c:v>
                </c:pt>
                <c:pt idx="1168">
                  <c:v>06/30/24</c:v>
                </c:pt>
                <c:pt idx="1169">
                  <c:v>07/01/24</c:v>
                </c:pt>
                <c:pt idx="1170">
                  <c:v>07/02/24</c:v>
                </c:pt>
                <c:pt idx="1171">
                  <c:v>07/03/24</c:v>
                </c:pt>
                <c:pt idx="1172">
                  <c:v>07/04/24</c:v>
                </c:pt>
                <c:pt idx="1173">
                  <c:v>07/07/24</c:v>
                </c:pt>
                <c:pt idx="1174">
                  <c:v>07/08/24</c:v>
                </c:pt>
                <c:pt idx="1175">
                  <c:v>07/09/24</c:v>
                </c:pt>
                <c:pt idx="1176">
                  <c:v>07/10/24</c:v>
                </c:pt>
                <c:pt idx="1177">
                  <c:v>07/11/24</c:v>
                </c:pt>
                <c:pt idx="1178">
                  <c:v>07/14/24</c:v>
                </c:pt>
                <c:pt idx="1179">
                  <c:v>07/15/24</c:v>
                </c:pt>
                <c:pt idx="1180">
                  <c:v>07/16/24</c:v>
                </c:pt>
                <c:pt idx="1181">
                  <c:v>07/17/24</c:v>
                </c:pt>
                <c:pt idx="1182">
                  <c:v>07/18/24</c:v>
                </c:pt>
                <c:pt idx="1183">
                  <c:v>07/21/24</c:v>
                </c:pt>
                <c:pt idx="1184">
                  <c:v>07/22/24</c:v>
                </c:pt>
                <c:pt idx="1185">
                  <c:v>07/23/24</c:v>
                </c:pt>
                <c:pt idx="1186">
                  <c:v>07/24/24</c:v>
                </c:pt>
                <c:pt idx="1187">
                  <c:v>07/25/24</c:v>
                </c:pt>
                <c:pt idx="1188">
                  <c:v>07/28/24</c:v>
                </c:pt>
                <c:pt idx="1189">
                  <c:v>07/29/24</c:v>
                </c:pt>
                <c:pt idx="1190">
                  <c:v>07/30/24</c:v>
                </c:pt>
                <c:pt idx="1191">
                  <c:v>07/31/24</c:v>
                </c:pt>
                <c:pt idx="1192">
                  <c:v>08/01/24</c:v>
                </c:pt>
                <c:pt idx="1193">
                  <c:v>08/04/24</c:v>
                </c:pt>
                <c:pt idx="1194">
                  <c:v>08/05/24</c:v>
                </c:pt>
                <c:pt idx="1195">
                  <c:v>08/06/24</c:v>
                </c:pt>
                <c:pt idx="1196">
                  <c:v>08/07/24</c:v>
                </c:pt>
                <c:pt idx="1197">
                  <c:v>08/08/24</c:v>
                </c:pt>
                <c:pt idx="1198">
                  <c:v>08/11/24</c:v>
                </c:pt>
                <c:pt idx="1199">
                  <c:v>08/12/24</c:v>
                </c:pt>
                <c:pt idx="1200">
                  <c:v>08/13/24</c:v>
                </c:pt>
                <c:pt idx="1201">
                  <c:v>08/14/24</c:v>
                </c:pt>
                <c:pt idx="1202">
                  <c:v>08/15/24</c:v>
                </c:pt>
                <c:pt idx="1203">
                  <c:v>08/18/24</c:v>
                </c:pt>
                <c:pt idx="1204">
                  <c:v>08/19/24</c:v>
                </c:pt>
                <c:pt idx="1205">
                  <c:v>08/20/24</c:v>
                </c:pt>
                <c:pt idx="1206">
                  <c:v>08/21/24</c:v>
                </c:pt>
                <c:pt idx="1207">
                  <c:v>08/22/24</c:v>
                </c:pt>
                <c:pt idx="1208">
                  <c:v>08/25/24</c:v>
                </c:pt>
                <c:pt idx="1209">
                  <c:v>08/26/24</c:v>
                </c:pt>
                <c:pt idx="1210">
                  <c:v>08/27/24</c:v>
                </c:pt>
                <c:pt idx="1211">
                  <c:v>08/28/24</c:v>
                </c:pt>
                <c:pt idx="1212">
                  <c:v>08/29/24</c:v>
                </c:pt>
                <c:pt idx="1213">
                  <c:v>09/01/24</c:v>
                </c:pt>
                <c:pt idx="1214">
                  <c:v>09/02/24</c:v>
                </c:pt>
                <c:pt idx="1215">
                  <c:v>09/03/24</c:v>
                </c:pt>
                <c:pt idx="1216">
                  <c:v>09/04/24</c:v>
                </c:pt>
                <c:pt idx="1217">
                  <c:v>09/05/24</c:v>
                </c:pt>
                <c:pt idx="1218">
                  <c:v>09/08/24</c:v>
                </c:pt>
                <c:pt idx="1219">
                  <c:v>09/09/24</c:v>
                </c:pt>
                <c:pt idx="1220">
                  <c:v>09/10/24</c:v>
                </c:pt>
                <c:pt idx="1221">
                  <c:v>09/11/24</c:v>
                </c:pt>
                <c:pt idx="1222">
                  <c:v>09/12/24</c:v>
                </c:pt>
                <c:pt idx="1223">
                  <c:v>09/15/24</c:v>
                </c:pt>
                <c:pt idx="1224">
                  <c:v>09/16/24</c:v>
                </c:pt>
                <c:pt idx="1225">
                  <c:v>09/17/24</c:v>
                </c:pt>
                <c:pt idx="1226">
                  <c:v>09/18/24</c:v>
                </c:pt>
                <c:pt idx="1227">
                  <c:v>09/19/24</c:v>
                </c:pt>
                <c:pt idx="1228">
                  <c:v>09/22/24</c:v>
                </c:pt>
                <c:pt idx="1229">
                  <c:v>09/23/24</c:v>
                </c:pt>
                <c:pt idx="1230">
                  <c:v>09/24/24</c:v>
                </c:pt>
                <c:pt idx="1231">
                  <c:v>09/25/24</c:v>
                </c:pt>
                <c:pt idx="1232">
                  <c:v>09/26/24</c:v>
                </c:pt>
                <c:pt idx="1233">
                  <c:v>09/29/24</c:v>
                </c:pt>
                <c:pt idx="1234">
                  <c:v>09/30/24</c:v>
                </c:pt>
                <c:pt idx="1235">
                  <c:v>10/01/24</c:v>
                </c:pt>
                <c:pt idx="1236">
                  <c:v>10/02/24</c:v>
                </c:pt>
                <c:pt idx="1237">
                  <c:v>10/03/24</c:v>
                </c:pt>
                <c:pt idx="1238">
                  <c:v>10/06/24</c:v>
                </c:pt>
                <c:pt idx="1239">
                  <c:v>10/07/24</c:v>
                </c:pt>
                <c:pt idx="1240">
                  <c:v>10/08/24</c:v>
                </c:pt>
                <c:pt idx="1241">
                  <c:v>10/09/24</c:v>
                </c:pt>
                <c:pt idx="1242">
                  <c:v>10/10/24</c:v>
                </c:pt>
                <c:pt idx="1243">
                  <c:v>10/13/24</c:v>
                </c:pt>
                <c:pt idx="1244">
                  <c:v>10/14/24</c:v>
                </c:pt>
                <c:pt idx="1245">
                  <c:v>10/15/24</c:v>
                </c:pt>
                <c:pt idx="1246">
                  <c:v>10/16/24</c:v>
                </c:pt>
                <c:pt idx="1247">
                  <c:v>10/17/24</c:v>
                </c:pt>
                <c:pt idx="1248">
                  <c:v>10/20/24</c:v>
                </c:pt>
                <c:pt idx="1249">
                  <c:v>10/21/24</c:v>
                </c:pt>
                <c:pt idx="1250">
                  <c:v>10/22/24</c:v>
                </c:pt>
                <c:pt idx="1251">
                  <c:v>10/23/24</c:v>
                </c:pt>
                <c:pt idx="1252">
                  <c:v>10/24/24</c:v>
                </c:pt>
                <c:pt idx="1253">
                  <c:v>10/27/24</c:v>
                </c:pt>
                <c:pt idx="1254">
                  <c:v>10/28/24</c:v>
                </c:pt>
                <c:pt idx="1255">
                  <c:v>10/29/24</c:v>
                </c:pt>
                <c:pt idx="1256">
                  <c:v>10/30/24</c:v>
                </c:pt>
                <c:pt idx="1257">
                  <c:v>10/31/24</c:v>
                </c:pt>
                <c:pt idx="1258">
                  <c:v>11/03/24</c:v>
                </c:pt>
                <c:pt idx="1259">
                  <c:v>11/04/24</c:v>
                </c:pt>
                <c:pt idx="1260">
                  <c:v>11/05/24</c:v>
                </c:pt>
                <c:pt idx="1261">
                  <c:v>11/06/24</c:v>
                </c:pt>
                <c:pt idx="1262">
                  <c:v>11/07/24</c:v>
                </c:pt>
                <c:pt idx="1263">
                  <c:v>11/10/24</c:v>
                </c:pt>
                <c:pt idx="1264">
                  <c:v>11/11/24</c:v>
                </c:pt>
                <c:pt idx="1265">
                  <c:v>11/12/24</c:v>
                </c:pt>
                <c:pt idx="1266">
                  <c:v>11/13/24</c:v>
                </c:pt>
                <c:pt idx="1267">
                  <c:v>11/14/24</c:v>
                </c:pt>
                <c:pt idx="1268">
                  <c:v>11/17/24</c:v>
                </c:pt>
                <c:pt idx="1269">
                  <c:v>11/18/24</c:v>
                </c:pt>
                <c:pt idx="1270">
                  <c:v>11/19/24</c:v>
                </c:pt>
                <c:pt idx="1271">
                  <c:v>11/20/24</c:v>
                </c:pt>
                <c:pt idx="1272">
                  <c:v>11/21/24</c:v>
                </c:pt>
                <c:pt idx="1273">
                  <c:v>11/24/24</c:v>
                </c:pt>
                <c:pt idx="1274">
                  <c:v>11/25/24</c:v>
                </c:pt>
                <c:pt idx="1275">
                  <c:v>11/26/24</c:v>
                </c:pt>
                <c:pt idx="1276">
                  <c:v>11/27/24</c:v>
                </c:pt>
                <c:pt idx="1277">
                  <c:v>11/28/24</c:v>
                </c:pt>
                <c:pt idx="1278">
                  <c:v>12/01/24</c:v>
                </c:pt>
                <c:pt idx="1279">
                  <c:v>12/02/24</c:v>
                </c:pt>
                <c:pt idx="1280">
                  <c:v>12/03/24</c:v>
                </c:pt>
                <c:pt idx="1281">
                  <c:v>12/04/24</c:v>
                </c:pt>
                <c:pt idx="1282">
                  <c:v>12/05/24</c:v>
                </c:pt>
                <c:pt idx="1283">
                  <c:v>12/08/24</c:v>
                </c:pt>
                <c:pt idx="1284">
                  <c:v>12/09/24</c:v>
                </c:pt>
                <c:pt idx="1285">
                  <c:v>12/10/24</c:v>
                </c:pt>
                <c:pt idx="1286">
                  <c:v>12/11/24</c:v>
                </c:pt>
                <c:pt idx="1287">
                  <c:v>12/12/24</c:v>
                </c:pt>
                <c:pt idx="1288">
                  <c:v>12/15/24</c:v>
                </c:pt>
                <c:pt idx="1289">
                  <c:v>12/16/24</c:v>
                </c:pt>
                <c:pt idx="1290">
                  <c:v>12/17/24</c:v>
                </c:pt>
                <c:pt idx="1291">
                  <c:v>12/18/24</c:v>
                </c:pt>
                <c:pt idx="1292">
                  <c:v>12/19/24</c:v>
                </c:pt>
                <c:pt idx="1293">
                  <c:v>12/22/24</c:v>
                </c:pt>
                <c:pt idx="1294">
                  <c:v>12/23/24</c:v>
                </c:pt>
                <c:pt idx="1295">
                  <c:v>12/25/24</c:v>
                </c:pt>
                <c:pt idx="1296">
                  <c:v>12/26/24</c:v>
                </c:pt>
                <c:pt idx="1297">
                  <c:v>12/29/24</c:v>
                </c:pt>
                <c:pt idx="1298">
                  <c:v>12/30/24</c:v>
                </c:pt>
                <c:pt idx="1299">
                  <c:v>01/01/25</c:v>
                </c:pt>
                <c:pt idx="1300">
                  <c:v>01/02/25</c:v>
                </c:pt>
                <c:pt idx="1301">
                  <c:v>01/05/25</c:v>
                </c:pt>
                <c:pt idx="1302">
                  <c:v>01/06/25</c:v>
                </c:pt>
                <c:pt idx="1303">
                  <c:v>01/07/25</c:v>
                </c:pt>
                <c:pt idx="1304">
                  <c:v>01/08/25</c:v>
                </c:pt>
                <c:pt idx="1305">
                  <c:v>01/09/25</c:v>
                </c:pt>
                <c:pt idx="1306">
                  <c:v>01/12/25</c:v>
                </c:pt>
                <c:pt idx="1307">
                  <c:v>01/13/25</c:v>
                </c:pt>
                <c:pt idx="1308">
                  <c:v>01/14/25</c:v>
                </c:pt>
                <c:pt idx="1309">
                  <c:v>01/15/25</c:v>
                </c:pt>
                <c:pt idx="1310">
                  <c:v>01/16/25</c:v>
                </c:pt>
                <c:pt idx="1311">
                  <c:v>01/19/25</c:v>
                </c:pt>
                <c:pt idx="1312">
                  <c:v>01/20/25</c:v>
                </c:pt>
                <c:pt idx="1313">
                  <c:v>01/21/25</c:v>
                </c:pt>
                <c:pt idx="1314">
                  <c:v>01/22/25</c:v>
                </c:pt>
                <c:pt idx="1315">
                  <c:v>01/23/25</c:v>
                </c:pt>
                <c:pt idx="1316">
                  <c:v>01/26/25</c:v>
                </c:pt>
                <c:pt idx="1317">
                  <c:v>01/27/25</c:v>
                </c:pt>
                <c:pt idx="1318">
                  <c:v>01/28/25</c:v>
                </c:pt>
                <c:pt idx="1319">
                  <c:v>01/29/25</c:v>
                </c:pt>
                <c:pt idx="1320">
                  <c:v>01/30/25</c:v>
                </c:pt>
                <c:pt idx="1321">
                  <c:v>02/02/25</c:v>
                </c:pt>
                <c:pt idx="1322">
                  <c:v>02/03/25</c:v>
                </c:pt>
                <c:pt idx="1323">
                  <c:v>02/04/25</c:v>
                </c:pt>
                <c:pt idx="1324">
                  <c:v>02/05/25</c:v>
                </c:pt>
                <c:pt idx="1325">
                  <c:v>02/06/25</c:v>
                </c:pt>
                <c:pt idx="1326">
                  <c:v>02/09/25</c:v>
                </c:pt>
                <c:pt idx="1327">
                  <c:v>02/10/25</c:v>
                </c:pt>
                <c:pt idx="1328">
                  <c:v>02/11/25</c:v>
                </c:pt>
                <c:pt idx="1329">
                  <c:v>02/12/25</c:v>
                </c:pt>
                <c:pt idx="1330">
                  <c:v>02/13/25</c:v>
                </c:pt>
                <c:pt idx="1331">
                  <c:v>02/16/25</c:v>
                </c:pt>
                <c:pt idx="1332">
                  <c:v>02/17/25</c:v>
                </c:pt>
                <c:pt idx="1333">
                  <c:v>02/18/25</c:v>
                </c:pt>
                <c:pt idx="1334">
                  <c:v>02/19/25</c:v>
                </c:pt>
                <c:pt idx="1335">
                  <c:v>02/20/25</c:v>
                </c:pt>
                <c:pt idx="1336">
                  <c:v>02/23/25</c:v>
                </c:pt>
                <c:pt idx="1337">
                  <c:v>02/24/25</c:v>
                </c:pt>
                <c:pt idx="1338">
                  <c:v>02/25/25</c:v>
                </c:pt>
                <c:pt idx="1339">
                  <c:v>02/26/25</c:v>
                </c:pt>
                <c:pt idx="1340">
                  <c:v>02/27/25</c:v>
                </c:pt>
                <c:pt idx="1341">
                  <c:v>03/02/25</c:v>
                </c:pt>
                <c:pt idx="1342">
                  <c:v>03/03/25</c:v>
                </c:pt>
                <c:pt idx="1343">
                  <c:v>03/04/25</c:v>
                </c:pt>
                <c:pt idx="1344">
                  <c:v>03/05/25</c:v>
                </c:pt>
                <c:pt idx="1345">
                  <c:v>03/06/25</c:v>
                </c:pt>
                <c:pt idx="1346">
                  <c:v>03/09/25</c:v>
                </c:pt>
                <c:pt idx="1347">
                  <c:v>03/10/25</c:v>
                </c:pt>
                <c:pt idx="1348">
                  <c:v>03/11/25</c:v>
                </c:pt>
                <c:pt idx="1349">
                  <c:v>03/12/25</c:v>
                </c:pt>
                <c:pt idx="1350">
                  <c:v>03/13/25</c:v>
                </c:pt>
                <c:pt idx="1351">
                  <c:v>03/16/25</c:v>
                </c:pt>
                <c:pt idx="1352">
                  <c:v>03/17/25</c:v>
                </c:pt>
                <c:pt idx="1353">
                  <c:v>03/18/25</c:v>
                </c:pt>
                <c:pt idx="1354">
                  <c:v>03/19/25</c:v>
                </c:pt>
                <c:pt idx="1355">
                  <c:v>03/20/25</c:v>
                </c:pt>
                <c:pt idx="1356">
                  <c:v>03/23/25</c:v>
                </c:pt>
                <c:pt idx="1357">
                  <c:v>03/24/25</c:v>
                </c:pt>
                <c:pt idx="1358">
                  <c:v>03/25/25</c:v>
                </c:pt>
                <c:pt idx="1359">
                  <c:v>03/26/25</c:v>
                </c:pt>
                <c:pt idx="1360">
                  <c:v>03/27/25</c:v>
                </c:pt>
                <c:pt idx="1361">
                  <c:v>03/30/25</c:v>
                </c:pt>
                <c:pt idx="1362">
                  <c:v>03/31/25</c:v>
                </c:pt>
                <c:pt idx="1363">
                  <c:v>04/01/25</c:v>
                </c:pt>
                <c:pt idx="1364">
                  <c:v>04/02/25</c:v>
                </c:pt>
                <c:pt idx="1365">
                  <c:v>04/03/25</c:v>
                </c:pt>
                <c:pt idx="1366">
                  <c:v>04/06/25</c:v>
                </c:pt>
                <c:pt idx="1367">
                  <c:v>04/07/25</c:v>
                </c:pt>
                <c:pt idx="1368">
                  <c:v>04/08/25</c:v>
                </c:pt>
                <c:pt idx="1369">
                  <c:v>04/09/25</c:v>
                </c:pt>
                <c:pt idx="1370">
                  <c:v>04/10/25</c:v>
                </c:pt>
                <c:pt idx="1371">
                  <c:v>04/13/25</c:v>
                </c:pt>
                <c:pt idx="1372">
                  <c:v>04/14/25</c:v>
                </c:pt>
                <c:pt idx="1373">
                  <c:v>04/15/25</c:v>
                </c:pt>
                <c:pt idx="1374">
                  <c:v>04/16/25</c:v>
                </c:pt>
                <c:pt idx="1375">
                  <c:v>04/17/25</c:v>
                </c:pt>
                <c:pt idx="1376">
                  <c:v>04/20/25</c:v>
                </c:pt>
                <c:pt idx="1377">
                  <c:v>04/21/25</c:v>
                </c:pt>
                <c:pt idx="1378">
                  <c:v>04/22/25</c:v>
                </c:pt>
                <c:pt idx="1379">
                  <c:v>04/23/25</c:v>
                </c:pt>
                <c:pt idx="1380">
                  <c:v>04/24/25</c:v>
                </c:pt>
                <c:pt idx="1381">
                  <c:v>04/27/25</c:v>
                </c:pt>
                <c:pt idx="1382">
                  <c:v>04/28/25</c:v>
                </c:pt>
                <c:pt idx="1383">
                  <c:v>04/29/25</c:v>
                </c:pt>
                <c:pt idx="1384">
                  <c:v>04/30/25</c:v>
                </c:pt>
                <c:pt idx="1385">
                  <c:v>05/01/25</c:v>
                </c:pt>
                <c:pt idx="1386">
                  <c:v>05/04/25</c:v>
                </c:pt>
                <c:pt idx="1387">
                  <c:v>05/05/25</c:v>
                </c:pt>
                <c:pt idx="1388">
                  <c:v>05/06/25</c:v>
                </c:pt>
                <c:pt idx="1389">
                  <c:v>05/07/25</c:v>
                </c:pt>
                <c:pt idx="1390">
                  <c:v>05/08/25</c:v>
                </c:pt>
                <c:pt idx="1391">
                  <c:v>05/11/25</c:v>
                </c:pt>
                <c:pt idx="1392">
                  <c:v>05/12/25</c:v>
                </c:pt>
                <c:pt idx="1393">
                  <c:v>05/13/25</c:v>
                </c:pt>
                <c:pt idx="1394">
                  <c:v>05/14/25</c:v>
                </c:pt>
                <c:pt idx="1395">
                  <c:v>05/15/25</c:v>
                </c:pt>
                <c:pt idx="1396">
                  <c:v>05/18/25</c:v>
                </c:pt>
                <c:pt idx="1397">
                  <c:v>05/19/25</c:v>
                </c:pt>
                <c:pt idx="1398">
                  <c:v>05/20/25</c:v>
                </c:pt>
                <c:pt idx="1399">
                  <c:v>05/21/25</c:v>
                </c:pt>
                <c:pt idx="1400">
                  <c:v>05/22/25</c:v>
                </c:pt>
                <c:pt idx="1401">
                  <c:v>05/25/25</c:v>
                </c:pt>
                <c:pt idx="1402">
                  <c:v>05/26/25</c:v>
                </c:pt>
                <c:pt idx="1403">
                  <c:v>05/27/25</c:v>
                </c:pt>
                <c:pt idx="1404">
                  <c:v>05/28/25</c:v>
                </c:pt>
                <c:pt idx="1405">
                  <c:v>05/29/25</c:v>
                </c:pt>
                <c:pt idx="1406">
                  <c:v>06/01/25</c:v>
                </c:pt>
                <c:pt idx="1407">
                  <c:v>06/02/25</c:v>
                </c:pt>
                <c:pt idx="1408">
                  <c:v>06/03/25</c:v>
                </c:pt>
                <c:pt idx="1409">
                  <c:v>06/04/25</c:v>
                </c:pt>
                <c:pt idx="1410">
                  <c:v>06/05/25</c:v>
                </c:pt>
                <c:pt idx="1411">
                  <c:v>06/08/25</c:v>
                </c:pt>
                <c:pt idx="1412">
                  <c:v>06/09/25</c:v>
                </c:pt>
                <c:pt idx="1413">
                  <c:v>06/10/25</c:v>
                </c:pt>
                <c:pt idx="1414">
                  <c:v>06/11/25</c:v>
                </c:pt>
                <c:pt idx="1415">
                  <c:v>06/12/25</c:v>
                </c:pt>
                <c:pt idx="1416">
                  <c:v>06/15/25</c:v>
                </c:pt>
                <c:pt idx="1417">
                  <c:v>06/16/25</c:v>
                </c:pt>
                <c:pt idx="1418">
                  <c:v>06/17/25</c:v>
                </c:pt>
                <c:pt idx="1419">
                  <c:v>06/18/25</c:v>
                </c:pt>
                <c:pt idx="1420">
                  <c:v>06/19/25</c:v>
                </c:pt>
                <c:pt idx="1421">
                  <c:v>06/22/25</c:v>
                </c:pt>
                <c:pt idx="1422">
                  <c:v>06/23/25</c:v>
                </c:pt>
                <c:pt idx="1423">
                  <c:v>06/24/25</c:v>
                </c:pt>
                <c:pt idx="1424">
                  <c:v>06/25/25</c:v>
                </c:pt>
                <c:pt idx="1425">
                  <c:v>06/26/25</c:v>
                </c:pt>
                <c:pt idx="1426">
                  <c:v>06/29/25</c:v>
                </c:pt>
                <c:pt idx="1427">
                  <c:v>06/30/25</c:v>
                </c:pt>
                <c:pt idx="1428">
                  <c:v>07/01/25</c:v>
                </c:pt>
                <c:pt idx="1429">
                  <c:v>07/02/25</c:v>
                </c:pt>
                <c:pt idx="1430">
                  <c:v>07/03/25</c:v>
                </c:pt>
                <c:pt idx="1431">
                  <c:v>07/06/25</c:v>
                </c:pt>
                <c:pt idx="1432">
                  <c:v>07/07/25</c:v>
                </c:pt>
                <c:pt idx="1433">
                  <c:v>07/08/25</c:v>
                </c:pt>
                <c:pt idx="1434">
                  <c:v>07/09/25</c:v>
                </c:pt>
                <c:pt idx="1435">
                  <c:v>07/10/25</c:v>
                </c:pt>
                <c:pt idx="1436">
                  <c:v>07/13/25</c:v>
                </c:pt>
                <c:pt idx="1437">
                  <c:v>07/14/25</c:v>
                </c:pt>
                <c:pt idx="1438">
                  <c:v>07/15/25</c:v>
                </c:pt>
                <c:pt idx="1439">
                  <c:v>07/16/25</c:v>
                </c:pt>
                <c:pt idx="1440">
                  <c:v>07/17/25</c:v>
                </c:pt>
                <c:pt idx="1441">
                  <c:v>07/20/25</c:v>
                </c:pt>
                <c:pt idx="1442">
                  <c:v>07/21/25</c:v>
                </c:pt>
                <c:pt idx="1443">
                  <c:v>07/22/25</c:v>
                </c:pt>
                <c:pt idx="1444">
                  <c:v>07/23/25</c:v>
                </c:pt>
                <c:pt idx="1445">
                  <c:v>07/24/25</c:v>
                </c:pt>
                <c:pt idx="1446">
                  <c:v>07/27/25</c:v>
                </c:pt>
                <c:pt idx="1447">
                  <c:v>07/28/25</c:v>
                </c:pt>
                <c:pt idx="1448">
                  <c:v>07/29/25</c:v>
                </c:pt>
                <c:pt idx="1449">
                  <c:v>07/30/25</c:v>
                </c:pt>
                <c:pt idx="1450">
                  <c:v>07/31/25</c:v>
                </c:pt>
                <c:pt idx="1451">
                  <c:v>08/03/25</c:v>
                </c:pt>
                <c:pt idx="1452">
                  <c:v>08/04/25</c:v>
                </c:pt>
                <c:pt idx="1453">
                  <c:v>08/05/25</c:v>
                </c:pt>
                <c:pt idx="1454">
                  <c:v>08/06/25</c:v>
                </c:pt>
                <c:pt idx="1455">
                  <c:v>08/07/25</c:v>
                </c:pt>
                <c:pt idx="1456">
                  <c:v>08/10/25</c:v>
                </c:pt>
                <c:pt idx="1457">
                  <c:v>08/11/25</c:v>
                </c:pt>
                <c:pt idx="1458">
                  <c:v>08/12/25</c:v>
                </c:pt>
                <c:pt idx="1459">
                  <c:v>08/13/25</c:v>
                </c:pt>
                <c:pt idx="1460">
                  <c:v>08/14/25</c:v>
                </c:pt>
                <c:pt idx="1461">
                  <c:v>08/17/25</c:v>
                </c:pt>
                <c:pt idx="1462">
                  <c:v>08/18/25</c:v>
                </c:pt>
                <c:pt idx="1463">
                  <c:v>08/19/25</c:v>
                </c:pt>
                <c:pt idx="1464">
                  <c:v>08/20/25</c:v>
                </c:pt>
                <c:pt idx="1465">
                  <c:v>08/21/25</c:v>
                </c:pt>
                <c:pt idx="1466">
                  <c:v>08/24/25</c:v>
                </c:pt>
                <c:pt idx="1467">
                  <c:v>08/25/25</c:v>
                </c:pt>
                <c:pt idx="1468">
                  <c:v>08/26/25</c:v>
                </c:pt>
                <c:pt idx="1469">
                  <c:v>08/27/25</c:v>
                </c:pt>
                <c:pt idx="1470">
                  <c:v>08/28/25</c:v>
                </c:pt>
                <c:pt idx="1471">
                  <c:v>08/31/25</c:v>
                </c:pt>
                <c:pt idx="1472">
                  <c:v>09/01/25</c:v>
                </c:pt>
                <c:pt idx="1473">
                  <c:v>09/02/25</c:v>
                </c:pt>
                <c:pt idx="1474">
                  <c:v>09/03/25</c:v>
                </c:pt>
                <c:pt idx="1475">
                  <c:v>09/04/25</c:v>
                </c:pt>
                <c:pt idx="1476">
                  <c:v>09/07/25</c:v>
                </c:pt>
                <c:pt idx="1477">
                  <c:v>09/08/25</c:v>
                </c:pt>
                <c:pt idx="1478">
                  <c:v>09/09/25</c:v>
                </c:pt>
                <c:pt idx="1479">
                  <c:v>09/10/25</c:v>
                </c:pt>
                <c:pt idx="1480">
                  <c:v>09/11/25</c:v>
                </c:pt>
                <c:pt idx="1481">
                  <c:v>09/14/25</c:v>
                </c:pt>
                <c:pt idx="1482">
                  <c:v>09/15/25</c:v>
                </c:pt>
                <c:pt idx="1483">
                  <c:v>09/16/25</c:v>
                </c:pt>
                <c:pt idx="1484">
                  <c:v>09/17/25</c:v>
                </c:pt>
                <c:pt idx="1485">
                  <c:v>09/18/25</c:v>
                </c:pt>
                <c:pt idx="1486">
                  <c:v>09/21/25</c:v>
                </c:pt>
                <c:pt idx="1487">
                  <c:v>09/22/25</c:v>
                </c:pt>
                <c:pt idx="1488">
                  <c:v>09/23/25</c:v>
                </c:pt>
                <c:pt idx="1489">
                  <c:v>09/24/25</c:v>
                </c:pt>
                <c:pt idx="1490">
                  <c:v>09/25/25</c:v>
                </c:pt>
                <c:pt idx="1491">
                  <c:v>09/28/25</c:v>
                </c:pt>
                <c:pt idx="1492">
                  <c:v>09/29/25</c:v>
                </c:pt>
                <c:pt idx="1493">
                  <c:v>09/30/25</c:v>
                </c:pt>
                <c:pt idx="1494">
                  <c:v>10/01/25</c:v>
                </c:pt>
                <c:pt idx="1495">
                  <c:v>10/02/25</c:v>
                </c:pt>
                <c:pt idx="1496">
                  <c:v>10/05/25</c:v>
                </c:pt>
                <c:pt idx="1497">
                  <c:v>10/06/25</c:v>
                </c:pt>
                <c:pt idx="1498">
                  <c:v>10/07/25</c:v>
                </c:pt>
                <c:pt idx="1499">
                  <c:v>10/08/25</c:v>
                </c:pt>
                <c:pt idx="1500">
                  <c:v>10/09/25</c:v>
                </c:pt>
                <c:pt idx="1501">
                  <c:v>10/12/25</c:v>
                </c:pt>
                <c:pt idx="1502">
                  <c:v>10/13/25</c:v>
                </c:pt>
                <c:pt idx="1503">
                  <c:v>10/14/25</c:v>
                </c:pt>
                <c:pt idx="1504">
                  <c:v>10/15/25</c:v>
                </c:pt>
                <c:pt idx="1505">
                  <c:v>10/16/25</c:v>
                </c:pt>
                <c:pt idx="1506">
                  <c:v>10/19/25</c:v>
                </c:pt>
                <c:pt idx="1507">
                  <c:v>10/20/25</c:v>
                </c:pt>
                <c:pt idx="1508">
                  <c:v>10/21/25</c:v>
                </c:pt>
                <c:pt idx="1509">
                  <c:v>10/22/25</c:v>
                </c:pt>
                <c:pt idx="1510">
                  <c:v>10/23/25</c:v>
                </c:pt>
                <c:pt idx="1511">
                  <c:v>10/26/25</c:v>
                </c:pt>
                <c:pt idx="1512">
                  <c:v>10/27/25</c:v>
                </c:pt>
                <c:pt idx="1513">
                  <c:v>10/28/25</c:v>
                </c:pt>
                <c:pt idx="1514">
                  <c:v>10/29/25</c:v>
                </c:pt>
                <c:pt idx="1515">
                  <c:v>10/30/25</c:v>
                </c:pt>
                <c:pt idx="1516">
                  <c:v>11/02/25</c:v>
                </c:pt>
                <c:pt idx="1517">
                  <c:v>11/03/25</c:v>
                </c:pt>
                <c:pt idx="1518">
                  <c:v>11/04/25</c:v>
                </c:pt>
                <c:pt idx="1519">
                  <c:v>11/05/25</c:v>
                </c:pt>
                <c:pt idx="1520">
                  <c:v>11/06/25</c:v>
                </c:pt>
                <c:pt idx="1521">
                  <c:v>11/09/25</c:v>
                </c:pt>
                <c:pt idx="1522">
                  <c:v>11/10/25</c:v>
                </c:pt>
                <c:pt idx="1523">
                  <c:v>11/11/25</c:v>
                </c:pt>
                <c:pt idx="1524">
                  <c:v>11/12/25</c:v>
                </c:pt>
                <c:pt idx="1525">
                  <c:v>11/13/25</c:v>
                </c:pt>
                <c:pt idx="1526">
                  <c:v>11/16/25</c:v>
                </c:pt>
                <c:pt idx="1527">
                  <c:v>11/17/25</c:v>
                </c:pt>
                <c:pt idx="1528">
                  <c:v>11/18/25</c:v>
                </c:pt>
                <c:pt idx="1529">
                  <c:v>11/19/25</c:v>
                </c:pt>
                <c:pt idx="1530">
                  <c:v>11/20/25</c:v>
                </c:pt>
                <c:pt idx="1531">
                  <c:v>11/23/25</c:v>
                </c:pt>
                <c:pt idx="1532">
                  <c:v>11/24/25</c:v>
                </c:pt>
                <c:pt idx="1533">
                  <c:v>11/25/25</c:v>
                </c:pt>
                <c:pt idx="1534">
                  <c:v>11/26/25</c:v>
                </c:pt>
                <c:pt idx="1535">
                  <c:v>11/27/25</c:v>
                </c:pt>
                <c:pt idx="1536">
                  <c:v>11/30/25</c:v>
                </c:pt>
                <c:pt idx="1537">
                  <c:v>12/01/25</c:v>
                </c:pt>
                <c:pt idx="1538">
                  <c:v>12/02/25</c:v>
                </c:pt>
                <c:pt idx="1539">
                  <c:v>12/03/25</c:v>
                </c:pt>
                <c:pt idx="1540">
                  <c:v>12/04/25</c:v>
                </c:pt>
                <c:pt idx="1541">
                  <c:v>12/07/25</c:v>
                </c:pt>
                <c:pt idx="1542">
                  <c:v>12/08/25</c:v>
                </c:pt>
                <c:pt idx="1543">
                  <c:v>12/09/25</c:v>
                </c:pt>
                <c:pt idx="1544">
                  <c:v>12/10/25</c:v>
                </c:pt>
                <c:pt idx="1545">
                  <c:v>12/11/25</c:v>
                </c:pt>
                <c:pt idx="1546">
                  <c:v>12/14/25</c:v>
                </c:pt>
                <c:pt idx="1547">
                  <c:v/>
                </c:pt>
              </c:strCache>
            </c:strRef>
          </c:cat>
          <c:val>
            <c:numRef>
              <c:f>FX_USDMXN_1D!$F$2:$F$4816</c:f>
              <c:numCache>
                <c:formatCode>General</c:formatCode>
                <c:ptCount val="1548"/>
                <c:pt idx="0">
                  <c:v>18.8333</c:v>
                </c:pt>
                <c:pt idx="1">
                  <c:v>18.926101</c:v>
                </c:pt>
                <c:pt idx="2">
                  <c:v>18.8401</c:v>
                </c:pt>
                <c:pt idx="3">
                  <c:v>18.8856</c:v>
                </c:pt>
                <c:pt idx="4">
                  <c:v>18.812699</c:v>
                </c:pt>
                <c:pt idx="5">
                  <c:v>18.836499</c:v>
                </c:pt>
                <c:pt idx="6">
                  <c:v>18.8</c:v>
                </c:pt>
                <c:pt idx="7">
                  <c:v>18.799201</c:v>
                </c:pt>
                <c:pt idx="8">
                  <c:v>18.7816</c:v>
                </c:pt>
                <c:pt idx="9">
                  <c:v>18.792001</c:v>
                </c:pt>
                <c:pt idx="10">
                  <c:v>18.7797</c:v>
                </c:pt>
                <c:pt idx="11">
                  <c:v>18.668099</c:v>
                </c:pt>
                <c:pt idx="12">
                  <c:v>18.6601</c:v>
                </c:pt>
                <c:pt idx="13">
                  <c:v>18.772799</c:v>
                </c:pt>
                <c:pt idx="14">
                  <c:v>18.6892</c:v>
                </c:pt>
                <c:pt idx="15">
                  <c:v>18.7538</c:v>
                </c:pt>
                <c:pt idx="16">
                  <c:v>18.784791</c:v>
                </c:pt>
                <c:pt idx="17">
                  <c:v>18.9089</c:v>
                </c:pt>
                <c:pt idx="18">
                  <c:v>18.7196</c:v>
                </c:pt>
                <c:pt idx="19">
                  <c:v>18.696401</c:v>
                </c:pt>
                <c:pt idx="20">
                  <c:v>18.7788</c:v>
                </c:pt>
                <c:pt idx="21">
                  <c:v>18.871899</c:v>
                </c:pt>
                <c:pt idx="22">
                  <c:v>18.816899</c:v>
                </c:pt>
                <c:pt idx="23">
                  <c:v>18.663001</c:v>
                </c:pt>
                <c:pt idx="24">
                  <c:v>18.5952</c:v>
                </c:pt>
                <c:pt idx="25">
                  <c:v>18.658</c:v>
                </c:pt>
                <c:pt idx="26">
                  <c:v>18.7725</c:v>
                </c:pt>
                <c:pt idx="27">
                  <c:v>18.6951</c:v>
                </c:pt>
                <c:pt idx="28">
                  <c:v>18.653399</c:v>
                </c:pt>
                <c:pt idx="29">
                  <c:v>18.619599</c:v>
                </c:pt>
                <c:pt idx="30">
                  <c:v>18.5983</c:v>
                </c:pt>
                <c:pt idx="31">
                  <c:v>18.540101</c:v>
                </c:pt>
                <c:pt idx="32">
                  <c:v>18.558801</c:v>
                </c:pt>
                <c:pt idx="33">
                  <c:v>18.5889</c:v>
                </c:pt>
                <c:pt idx="34">
                  <c:v>18.562899</c:v>
                </c:pt>
                <c:pt idx="35">
                  <c:v>18.831799</c:v>
                </c:pt>
                <c:pt idx="36">
                  <c:v>18.886001</c:v>
                </c:pt>
                <c:pt idx="37">
                  <c:v>19.0696</c:v>
                </c:pt>
                <c:pt idx="38">
                  <c:v>19.0771</c:v>
                </c:pt>
                <c:pt idx="39">
                  <c:v>19.279799</c:v>
                </c:pt>
                <c:pt idx="40">
                  <c:v>19.4968</c:v>
                </c:pt>
                <c:pt idx="41">
                  <c:v>19.64737</c:v>
                </c:pt>
                <c:pt idx="42">
                  <c:v>19.3886</c:v>
                </c:pt>
                <c:pt idx="43">
                  <c:v>19.4509</c:v>
                </c:pt>
                <c:pt idx="44">
                  <c:v>19.5338</c:v>
                </c:pt>
                <c:pt idx="45">
                  <c:v>19.8438</c:v>
                </c:pt>
                <c:pt idx="46">
                  <c:v>20.1052</c:v>
                </c:pt>
                <c:pt idx="47">
                  <c:v>20.7749</c:v>
                </c:pt>
                <c:pt idx="48">
                  <c:v>20.8333</c:v>
                </c:pt>
                <c:pt idx="49">
                  <c:v>21.3777</c:v>
                </c:pt>
                <c:pt idx="50">
                  <c:v>21.9171</c:v>
                </c:pt>
                <c:pt idx="51">
                  <c:v>21.8909</c:v>
                </c:pt>
                <c:pt idx="52">
                  <c:v>22.8427</c:v>
                </c:pt>
                <c:pt idx="53">
                  <c:v>22.938</c:v>
                </c:pt>
                <c:pt idx="54">
                  <c:v>23.7148</c:v>
                </c:pt>
                <c:pt idx="55">
                  <c:v>24.0128</c:v>
                </c:pt>
                <c:pt idx="56">
                  <c:v>24.4251</c:v>
                </c:pt>
                <c:pt idx="57">
                  <c:v>25.3543</c:v>
                </c:pt>
                <c:pt idx="58">
                  <c:v>24.8379</c:v>
                </c:pt>
                <c:pt idx="59">
                  <c:v>23.9211</c:v>
                </c:pt>
                <c:pt idx="60">
                  <c:v>22.943</c:v>
                </c:pt>
                <c:pt idx="61">
                  <c:v>23.3547</c:v>
                </c:pt>
                <c:pt idx="62">
                  <c:v>23.7868</c:v>
                </c:pt>
                <c:pt idx="63">
                  <c:v>23.6988</c:v>
                </c:pt>
                <c:pt idx="64">
                  <c:v>24.2221</c:v>
                </c:pt>
                <c:pt idx="65">
                  <c:v>24.2236</c:v>
                </c:pt>
                <c:pt idx="66">
                  <c:v>24.9734</c:v>
                </c:pt>
                <c:pt idx="67">
                  <c:v>24.6147</c:v>
                </c:pt>
                <c:pt idx="68">
                  <c:v>24.3099</c:v>
                </c:pt>
                <c:pt idx="69">
                  <c:v>24.0328</c:v>
                </c:pt>
                <c:pt idx="70">
                  <c:v>23.5685</c:v>
                </c:pt>
                <c:pt idx="71">
                  <c:v>23.3375</c:v>
                </c:pt>
                <c:pt idx="72">
                  <c:v>23.6184</c:v>
                </c:pt>
                <c:pt idx="73">
                  <c:v>23.3888</c:v>
                </c:pt>
                <c:pt idx="74">
                  <c:v>23.9649</c:v>
                </c:pt>
                <c:pt idx="75">
                  <c:v>24.0219</c:v>
                </c:pt>
                <c:pt idx="76">
                  <c:v>23.7175</c:v>
                </c:pt>
                <c:pt idx="77">
                  <c:v>24.0426</c:v>
                </c:pt>
                <c:pt idx="78">
                  <c:v>24.3896</c:v>
                </c:pt>
                <c:pt idx="79">
                  <c:v>24.4773</c:v>
                </c:pt>
                <c:pt idx="80">
                  <c:v>24.8088</c:v>
                </c:pt>
                <c:pt idx="81">
                  <c:v>24.9658</c:v>
                </c:pt>
                <c:pt idx="82">
                  <c:v>24.6941</c:v>
                </c:pt>
                <c:pt idx="83">
                  <c:v>24.294</c:v>
                </c:pt>
                <c:pt idx="84">
                  <c:v>23.7413</c:v>
                </c:pt>
                <c:pt idx="85">
                  <c:v>24.1665</c:v>
                </c:pt>
                <c:pt idx="86">
                  <c:v>24.5947</c:v>
                </c:pt>
                <c:pt idx="87">
                  <c:v>24.0642</c:v>
                </c:pt>
                <c:pt idx="88">
                  <c:v>23.9839</c:v>
                </c:pt>
                <c:pt idx="89">
                  <c:v>24.368</c:v>
                </c:pt>
                <c:pt idx="90">
                  <c:v>24.0316</c:v>
                </c:pt>
                <c:pt idx="91">
                  <c:v>23.6552</c:v>
                </c:pt>
                <c:pt idx="92">
                  <c:v>23.9325</c:v>
                </c:pt>
                <c:pt idx="93">
                  <c:v>24.3816</c:v>
                </c:pt>
                <c:pt idx="94">
                  <c:v>24.1651</c:v>
                </c:pt>
                <c:pt idx="95">
                  <c:v>23.859</c:v>
                </c:pt>
                <c:pt idx="96">
                  <c:v>23.958</c:v>
                </c:pt>
                <c:pt idx="97">
                  <c:v>23.7558</c:v>
                </c:pt>
                <c:pt idx="98">
                  <c:v>23.6679</c:v>
                </c:pt>
                <c:pt idx="99">
                  <c:v>23.1983</c:v>
                </c:pt>
                <c:pt idx="100">
                  <c:v>22.8639</c:v>
                </c:pt>
                <c:pt idx="101">
                  <c:v>22.7243</c:v>
                </c:pt>
                <c:pt idx="102">
                  <c:v>22.5386</c:v>
                </c:pt>
                <c:pt idx="103">
                  <c:v>22.1959</c:v>
                </c:pt>
                <c:pt idx="104">
                  <c:v>22.295</c:v>
                </c:pt>
                <c:pt idx="105">
                  <c:v>22.1963</c:v>
                </c:pt>
                <c:pt idx="106">
                  <c:v>22.1495</c:v>
                </c:pt>
                <c:pt idx="107">
                  <c:v>22.0269</c:v>
                </c:pt>
                <c:pt idx="108">
                  <c:v>21.7801</c:v>
                </c:pt>
                <c:pt idx="109">
                  <c:v>21.7675</c:v>
                </c:pt>
                <c:pt idx="110">
                  <c:v>21.9064</c:v>
                </c:pt>
                <c:pt idx="111">
                  <c:v>21.5627</c:v>
                </c:pt>
                <c:pt idx="112">
                  <c:v>21.4968</c:v>
                </c:pt>
                <c:pt idx="113">
                  <c:v>21.8952</c:v>
                </c:pt>
                <c:pt idx="114">
                  <c:v>21.8594</c:v>
                </c:pt>
                <c:pt idx="115">
                  <c:v>22.7364</c:v>
                </c:pt>
                <c:pt idx="116">
                  <c:v>22.1942</c:v>
                </c:pt>
                <c:pt idx="117">
                  <c:v>22.1876</c:v>
                </c:pt>
                <c:pt idx="118">
                  <c:v>22.3103</c:v>
                </c:pt>
                <c:pt idx="119">
                  <c:v>22.3128</c:v>
                </c:pt>
                <c:pt idx="120">
                  <c:v>22.7292</c:v>
                </c:pt>
                <c:pt idx="121">
                  <c:v>22.6264</c:v>
                </c:pt>
                <c:pt idx="122">
                  <c:v>22.4887</c:v>
                </c:pt>
                <c:pt idx="123">
                  <c:v>22.403</c:v>
                </c:pt>
                <c:pt idx="124">
                  <c:v>22.76403</c:v>
                </c:pt>
                <c:pt idx="125">
                  <c:v>22.64708</c:v>
                </c:pt>
                <c:pt idx="126">
                  <c:v>23.0148</c:v>
                </c:pt>
                <c:pt idx="127">
                  <c:v>23.05996</c:v>
                </c:pt>
                <c:pt idx="128">
                  <c:v>22.9773</c:v>
                </c:pt>
                <c:pt idx="129">
                  <c:v>22.67401</c:v>
                </c:pt>
                <c:pt idx="130">
                  <c:v>22.46252</c:v>
                </c:pt>
                <c:pt idx="131">
                  <c:v>22.3795</c:v>
                </c:pt>
                <c:pt idx="132">
                  <c:v>22.33221</c:v>
                </c:pt>
                <c:pt idx="133">
                  <c:v>22.8392</c:v>
                </c:pt>
                <c:pt idx="134">
                  <c:v>22.6607</c:v>
                </c:pt>
                <c:pt idx="135">
                  <c:v>22.6163</c:v>
                </c:pt>
                <c:pt idx="136">
                  <c:v>22.4392</c:v>
                </c:pt>
                <c:pt idx="137">
                  <c:v>22.7595</c:v>
                </c:pt>
                <c:pt idx="138">
                  <c:v>22.4289</c:v>
                </c:pt>
                <c:pt idx="139">
                  <c:v>22.3108</c:v>
                </c:pt>
                <c:pt idx="140">
                  <c:v>22.4168</c:v>
                </c:pt>
                <c:pt idx="141">
                  <c:v>22.532</c:v>
                </c:pt>
                <c:pt idx="142">
                  <c:v>22.4833</c:v>
                </c:pt>
                <c:pt idx="143">
                  <c:v>22.3209</c:v>
                </c:pt>
                <c:pt idx="144">
                  <c:v>22.3586</c:v>
                </c:pt>
                <c:pt idx="145">
                  <c:v>22.5008</c:v>
                </c:pt>
                <c:pt idx="146">
                  <c:v>22.2732</c:v>
                </c:pt>
                <c:pt idx="147">
                  <c:v>21.9197</c:v>
                </c:pt>
                <c:pt idx="148">
                  <c:v>21.9291</c:v>
                </c:pt>
                <c:pt idx="149">
                  <c:v>21.9652</c:v>
                </c:pt>
                <c:pt idx="150">
                  <c:v>22.00971</c:v>
                </c:pt>
                <c:pt idx="151">
                  <c:v>22.2589</c:v>
                </c:pt>
                <c:pt idx="152">
                  <c:v>22.59731</c:v>
                </c:pt>
                <c:pt idx="153">
                  <c:v>22.6667</c:v>
                </c:pt>
                <c:pt idx="154">
                  <c:v>22.357</c:v>
                </c:pt>
                <c:pt idx="155">
                  <c:v>22.3762</c:v>
                </c:pt>
                <c:pt idx="156">
                  <c:v>22.3592</c:v>
                </c:pt>
                <c:pt idx="157">
                  <c:v>22.463</c:v>
                </c:pt>
                <c:pt idx="158">
                  <c:v>22.3938</c:v>
                </c:pt>
                <c:pt idx="159">
                  <c:v>22.3515</c:v>
                </c:pt>
                <c:pt idx="160">
                  <c:v>22.1486</c:v>
                </c:pt>
                <c:pt idx="161">
                  <c:v>21.9434</c:v>
                </c:pt>
                <c:pt idx="162">
                  <c:v>22.1725</c:v>
                </c:pt>
                <c:pt idx="163">
                  <c:v>22.16486</c:v>
                </c:pt>
                <c:pt idx="164">
                  <c:v>22.095</c:v>
                </c:pt>
                <c:pt idx="165">
                  <c:v>22.07407</c:v>
                </c:pt>
                <c:pt idx="166">
                  <c:v>21.9518</c:v>
                </c:pt>
                <c:pt idx="167">
                  <c:v>21.9945</c:v>
                </c:pt>
                <c:pt idx="168">
                  <c:v>21.8961</c:v>
                </c:pt>
                <c:pt idx="169">
                  <c:v>21.9089</c:v>
                </c:pt>
                <c:pt idx="170">
                  <c:v>22.12849</c:v>
                </c:pt>
                <c:pt idx="171">
                  <c:v>21.735</c:v>
                </c:pt>
                <c:pt idx="172">
                  <c:v>21.8779</c:v>
                </c:pt>
                <c:pt idx="173">
                  <c:v>21.77293</c:v>
                </c:pt>
                <c:pt idx="174">
                  <c:v>21.7201</c:v>
                </c:pt>
                <c:pt idx="175">
                  <c:v>21.643</c:v>
                </c:pt>
                <c:pt idx="176">
                  <c:v>21.5374</c:v>
                </c:pt>
                <c:pt idx="177">
                  <c:v>21.5874</c:v>
                </c:pt>
                <c:pt idx="178">
                  <c:v>21.7601</c:v>
                </c:pt>
                <c:pt idx="179">
                  <c:v>21.3567</c:v>
                </c:pt>
                <c:pt idx="180">
                  <c:v>21.4401</c:v>
                </c:pt>
                <c:pt idx="181">
                  <c:v>21.2621</c:v>
                </c:pt>
                <c:pt idx="182">
                  <c:v>21.0824</c:v>
                </c:pt>
                <c:pt idx="183">
                  <c:v>21.14139</c:v>
                </c:pt>
                <c:pt idx="184">
                  <c:v>20.9357</c:v>
                </c:pt>
                <c:pt idx="185">
                  <c:v>20.8547</c:v>
                </c:pt>
                <c:pt idx="186">
                  <c:v>21.1167</c:v>
                </c:pt>
                <c:pt idx="187">
                  <c:v>21.3102</c:v>
                </c:pt>
                <c:pt idx="188">
                  <c:v>21.6828</c:v>
                </c:pt>
                <c:pt idx="189">
                  <c:v>22.3649</c:v>
                </c:pt>
                <c:pt idx="190">
                  <c:v>22.1441</c:v>
                </c:pt>
                <c:pt idx="191">
                  <c:v>22.3223</c:v>
                </c:pt>
                <c:pt idx="192">
                  <c:v>22.4079</c:v>
                </c:pt>
                <c:pt idx="193">
                  <c:v>22.4359</c:v>
                </c:pt>
                <c:pt idx="194">
                  <c:v>22.0895</c:v>
                </c:pt>
                <c:pt idx="195">
                  <c:v>21.805</c:v>
                </c:pt>
                <c:pt idx="196">
                  <c:v>21.5997</c:v>
                </c:pt>
                <c:pt idx="197">
                  <c:v>21.38036</c:v>
                </c:pt>
                <c:pt idx="198">
                  <c:v>21.7203</c:v>
                </c:pt>
                <c:pt idx="199">
                  <c:v>21.45815</c:v>
                </c:pt>
                <c:pt idx="200">
                  <c:v>21.378</c:v>
                </c:pt>
                <c:pt idx="201">
                  <c:v>21.1091</c:v>
                </c:pt>
                <c:pt idx="202">
                  <c:v>21.1881</c:v>
                </c:pt>
                <c:pt idx="203">
                  <c:v>21.33372</c:v>
                </c:pt>
                <c:pt idx="204">
                  <c:v>21.29432</c:v>
                </c:pt>
                <c:pt idx="205">
                  <c:v>21.2722</c:v>
                </c:pt>
                <c:pt idx="206">
                  <c:v>21.1351</c:v>
                </c:pt>
                <c:pt idx="207">
                  <c:v>21.1902</c:v>
                </c:pt>
                <c:pt idx="208">
                  <c:v>21.1198</c:v>
                </c:pt>
                <c:pt idx="209">
                  <c:v>21.1006</c:v>
                </c:pt>
                <c:pt idx="210">
                  <c:v>20.96144</c:v>
                </c:pt>
                <c:pt idx="211">
                  <c:v>20.8491</c:v>
                </c:pt>
                <c:pt idx="212">
                  <c:v>20.9249</c:v>
                </c:pt>
                <c:pt idx="213">
                  <c:v>20.9838</c:v>
                </c:pt>
                <c:pt idx="214">
                  <c:v>21.28161</c:v>
                </c:pt>
                <c:pt idx="215">
                  <c:v>21.34951</c:v>
                </c:pt>
                <c:pt idx="216">
                  <c:v>21.1653</c:v>
                </c:pt>
                <c:pt idx="217">
                  <c:v>21.3755</c:v>
                </c:pt>
                <c:pt idx="218">
                  <c:v>21.07782</c:v>
                </c:pt>
                <c:pt idx="219">
                  <c:v>20.9094</c:v>
                </c:pt>
                <c:pt idx="220">
                  <c:v>20.69262</c:v>
                </c:pt>
                <c:pt idx="221">
                  <c:v>20.5749</c:v>
                </c:pt>
                <c:pt idx="222">
                  <c:v>20.3299</c:v>
                </c:pt>
                <c:pt idx="223">
                  <c:v>20.328</c:v>
                </c:pt>
                <c:pt idx="224">
                  <c:v>20.46914</c:v>
                </c:pt>
                <c:pt idx="225">
                  <c:v>20.6091</c:v>
                </c:pt>
                <c:pt idx="226">
                  <c:v>20.353</c:v>
                </c:pt>
                <c:pt idx="227">
                  <c:v>20.26608</c:v>
                </c:pt>
                <c:pt idx="228">
                  <c:v>20.24086</c:v>
                </c:pt>
                <c:pt idx="229">
                  <c:v>20.3057</c:v>
                </c:pt>
                <c:pt idx="230">
                  <c:v>20.1905</c:v>
                </c:pt>
                <c:pt idx="231">
                  <c:v>20.064</c:v>
                </c:pt>
                <c:pt idx="232">
                  <c:v>20.1413</c:v>
                </c:pt>
                <c:pt idx="233">
                  <c:v>20.02117</c:v>
                </c:pt>
                <c:pt idx="234">
                  <c:v>19.9573</c:v>
                </c:pt>
                <c:pt idx="235">
                  <c:v>20.034</c:v>
                </c:pt>
                <c:pt idx="236">
                  <c:v>20.0202</c:v>
                </c:pt>
                <c:pt idx="237">
                  <c:v>20.1716</c:v>
                </c:pt>
                <c:pt idx="238">
                  <c:v>20.0248</c:v>
                </c:pt>
                <c:pt idx="239">
                  <c:v>19.9632</c:v>
                </c:pt>
                <c:pt idx="240">
                  <c:v>19.88904</c:v>
                </c:pt>
                <c:pt idx="241">
                  <c:v>19.7639</c:v>
                </c:pt>
                <c:pt idx="242">
                  <c:v>19.86979</c:v>
                </c:pt>
                <c:pt idx="243">
                  <c:v>19.78441</c:v>
                </c:pt>
                <c:pt idx="244">
                  <c:v>19.8567</c:v>
                </c:pt>
                <c:pt idx="245">
                  <c:v>20.00316</c:v>
                </c:pt>
                <c:pt idx="246">
                  <c:v>20.1246</c:v>
                </c:pt>
                <c:pt idx="247">
                  <c:v>20.2389</c:v>
                </c:pt>
                <c:pt idx="248">
                  <c:v>19.90696</c:v>
                </c:pt>
                <c:pt idx="249">
                  <c:v>19.839</c:v>
                </c:pt>
                <c:pt idx="250">
                  <c:v>19.7824</c:v>
                </c:pt>
                <c:pt idx="251">
                  <c:v>19.9195</c:v>
                </c:pt>
                <c:pt idx="252">
                  <c:v>19.9577</c:v>
                </c:pt>
                <c:pt idx="253">
                  <c:v>20.135</c:v>
                </c:pt>
                <c:pt idx="254">
                  <c:v>20.0368</c:v>
                </c:pt>
                <c:pt idx="255">
                  <c:v>19.90727</c:v>
                </c:pt>
                <c:pt idx="256">
                  <c:v>20.0095</c:v>
                </c:pt>
                <c:pt idx="257">
                  <c:v>19.8981</c:v>
                </c:pt>
                <c:pt idx="258">
                  <c:v>19.881</c:v>
                </c:pt>
                <c:pt idx="259">
                  <c:v>19.94421</c:v>
                </c:pt>
                <c:pt idx="260">
                  <c:v>19.96177</c:v>
                </c:pt>
                <c:pt idx="261">
                  <c:v>19.88905</c:v>
                </c:pt>
                <c:pt idx="262">
                  <c:v>19.647</c:v>
                </c:pt>
                <c:pt idx="263">
                  <c:v>20.00448</c:v>
                </c:pt>
                <c:pt idx="264">
                  <c:v>19.9783</c:v>
                </c:pt>
                <c:pt idx="265">
                  <c:v>20.04374</c:v>
                </c:pt>
                <c:pt idx="266">
                  <c:v>19.7914</c:v>
                </c:pt>
                <c:pt idx="267">
                  <c:v>19.8294</c:v>
                </c:pt>
                <c:pt idx="268">
                  <c:v>19.6644</c:v>
                </c:pt>
                <c:pt idx="269">
                  <c:v>19.7789</c:v>
                </c:pt>
                <c:pt idx="270">
                  <c:v>19.6711</c:v>
                </c:pt>
                <c:pt idx="271">
                  <c:v>19.6552</c:v>
                </c:pt>
                <c:pt idx="272">
                  <c:v>19.60085</c:v>
                </c:pt>
                <c:pt idx="273">
                  <c:v>19.7222</c:v>
                </c:pt>
                <c:pt idx="274">
                  <c:v>19.9457</c:v>
                </c:pt>
                <c:pt idx="275">
                  <c:v>20.0968</c:v>
                </c:pt>
                <c:pt idx="276">
                  <c:v>19.9709</c:v>
                </c:pt>
                <c:pt idx="277">
                  <c:v>20.2803</c:v>
                </c:pt>
                <c:pt idx="278">
                  <c:v>20.2265</c:v>
                </c:pt>
                <c:pt idx="279">
                  <c:v>20.5851</c:v>
                </c:pt>
                <c:pt idx="280">
                  <c:v>20.3758</c:v>
                </c:pt>
                <c:pt idx="281">
                  <c:v>20.1241</c:v>
                </c:pt>
                <c:pt idx="282">
                  <c:v>20.1871</c:v>
                </c:pt>
                <c:pt idx="283">
                  <c:v>20.3804</c:v>
                </c:pt>
                <c:pt idx="284">
                  <c:v>20.0803</c:v>
                </c:pt>
                <c:pt idx="285">
                  <c:v>20.10643</c:v>
                </c:pt>
                <c:pt idx="286">
                  <c:v>20.08817</c:v>
                </c:pt>
                <c:pt idx="287">
                  <c:v>20.0217</c:v>
                </c:pt>
                <c:pt idx="288">
                  <c:v>19.9626</c:v>
                </c:pt>
                <c:pt idx="289">
                  <c:v>19.9284</c:v>
                </c:pt>
                <c:pt idx="290">
                  <c:v>19.9568</c:v>
                </c:pt>
                <c:pt idx="291">
                  <c:v>20.1465</c:v>
                </c:pt>
                <c:pt idx="292">
                  <c:v>20.2125</c:v>
                </c:pt>
                <c:pt idx="293">
                  <c:v>20.2955</c:v>
                </c:pt>
                <c:pt idx="294">
                  <c:v>20.4158</c:v>
                </c:pt>
                <c:pt idx="295">
                  <c:v>20.7206</c:v>
                </c:pt>
                <c:pt idx="296">
                  <c:v>20.50809</c:v>
                </c:pt>
                <c:pt idx="297">
                  <c:v>20.3658</c:v>
                </c:pt>
                <c:pt idx="298">
                  <c:v>20.8407</c:v>
                </c:pt>
                <c:pt idx="299">
                  <c:v>20.851</c:v>
                </c:pt>
                <c:pt idx="300">
                  <c:v>20.6476</c:v>
                </c:pt>
                <c:pt idx="301">
                  <c:v>20.5991</c:v>
                </c:pt>
                <c:pt idx="302">
                  <c:v>20.93759</c:v>
                </c:pt>
                <c:pt idx="303">
                  <c:v>21.0973</c:v>
                </c:pt>
                <c:pt idx="304">
                  <c:v>21.2924</c:v>
                </c:pt>
                <c:pt idx="305">
                  <c:v>21.4614</c:v>
                </c:pt>
                <c:pt idx="306">
                  <c:v>21.1518</c:v>
                </c:pt>
                <c:pt idx="307">
                  <c:v>20.8741</c:v>
                </c:pt>
                <c:pt idx="308">
                  <c:v>20.6013</c:v>
                </c:pt>
                <c:pt idx="309">
                  <c:v>20.67562</c:v>
                </c:pt>
                <c:pt idx="310">
                  <c:v>20.6382</c:v>
                </c:pt>
                <c:pt idx="311">
                  <c:v>20.616</c:v>
                </c:pt>
                <c:pt idx="312">
                  <c:v>20.38906</c:v>
                </c:pt>
                <c:pt idx="313">
                  <c:v>20.4805</c:v>
                </c:pt>
                <c:pt idx="314">
                  <c:v>20.4779</c:v>
                </c:pt>
                <c:pt idx="315">
                  <c:v>20.5655</c:v>
                </c:pt>
                <c:pt idx="316">
                  <c:v>20.8344</c:v>
                </c:pt>
                <c:pt idx="317">
                  <c:v>20.9261</c:v>
                </c:pt>
                <c:pt idx="318">
                  <c:v>20.6611</c:v>
                </c:pt>
                <c:pt idx="319">
                  <c:v>20.555</c:v>
                </c:pt>
                <c:pt idx="320">
                  <c:v>20.6146</c:v>
                </c:pt>
                <c:pt idx="321">
                  <c:v>20.5711</c:v>
                </c:pt>
                <c:pt idx="322">
                  <c:v>20.4157</c:v>
                </c:pt>
                <c:pt idx="323">
                  <c:v>20.28101</c:v>
                </c:pt>
                <c:pt idx="324">
                  <c:v>20.3057</c:v>
                </c:pt>
                <c:pt idx="325">
                  <c:v>20.312</c:v>
                </c:pt>
                <c:pt idx="326">
                  <c:v>20.1613</c:v>
                </c:pt>
                <c:pt idx="327">
                  <c:v>20.201</c:v>
                </c:pt>
                <c:pt idx="328">
                  <c:v>20.0825</c:v>
                </c:pt>
                <c:pt idx="329">
                  <c:v>20.149</c:v>
                </c:pt>
                <c:pt idx="330">
                  <c:v>20.1342</c:v>
                </c:pt>
                <c:pt idx="331">
                  <c:v>20.08375</c:v>
                </c:pt>
                <c:pt idx="332">
                  <c:v>20.06185</c:v>
                </c:pt>
                <c:pt idx="333">
                  <c:v>19.94045</c:v>
                </c:pt>
                <c:pt idx="334">
                  <c:v>19.90265</c:v>
                </c:pt>
                <c:pt idx="335">
                  <c:v>19.81555</c:v>
                </c:pt>
                <c:pt idx="336">
                  <c:v>19.96135</c:v>
                </c:pt>
                <c:pt idx="337">
                  <c:v>19.87615</c:v>
                </c:pt>
                <c:pt idx="338">
                  <c:v>19.92075</c:v>
                </c:pt>
                <c:pt idx="339">
                  <c:v>19.82805</c:v>
                </c:pt>
                <c:pt idx="340">
                  <c:v>19.8546</c:v>
                </c:pt>
                <c:pt idx="341">
                  <c:v>20.0472</c:v>
                </c:pt>
                <c:pt idx="342">
                  <c:v>19.9041</c:v>
                </c:pt>
                <c:pt idx="343">
                  <c:v>20.0362</c:v>
                </c:pt>
                <c:pt idx="344">
                  <c:v>20.2158</c:v>
                </c:pt>
                <c:pt idx="345">
                  <c:v>20.1475</c:v>
                </c:pt>
                <c:pt idx="346">
                  <c:v>20.187</c:v>
                </c:pt>
                <c:pt idx="347">
                  <c:v>20.2497</c:v>
                </c:pt>
                <c:pt idx="348">
                  <c:v>20.0835</c:v>
                </c:pt>
                <c:pt idx="349">
                  <c:v>19.8877</c:v>
                </c:pt>
                <c:pt idx="350">
                  <c:v>19.9269</c:v>
                </c:pt>
                <c:pt idx="351">
                  <c:v>19.9408</c:v>
                </c:pt>
                <c:pt idx="352">
                  <c:v>20.1511</c:v>
                </c:pt>
                <c:pt idx="353">
                  <c:v>19.9356</c:v>
                </c:pt>
                <c:pt idx="354">
                  <c:v>19.8573</c:v>
                </c:pt>
                <c:pt idx="355">
                  <c:v>19.7639</c:v>
                </c:pt>
                <c:pt idx="356">
                  <c:v>19.8239</c:v>
                </c:pt>
                <c:pt idx="357">
                  <c:v>19.9272</c:v>
                </c:pt>
                <c:pt idx="358">
                  <c:v>19.8601</c:v>
                </c:pt>
                <c:pt idx="359">
                  <c:v>19.9405</c:v>
                </c:pt>
                <c:pt idx="360">
                  <c:v>19.8588</c:v>
                </c:pt>
                <c:pt idx="361">
                  <c:v>19.8776</c:v>
                </c:pt>
                <c:pt idx="362">
                  <c:v>19.869</c:v>
                </c:pt>
                <c:pt idx="363">
                  <c:v>19.947</c:v>
                </c:pt>
                <c:pt idx="364">
                  <c:v>19.9108</c:v>
                </c:pt>
                <c:pt idx="365">
                  <c:v>19.9484</c:v>
                </c:pt>
                <c:pt idx="366">
                  <c:v>19.961</c:v>
                </c:pt>
                <c:pt idx="367">
                  <c:v>19.8951</c:v>
                </c:pt>
                <c:pt idx="368">
                  <c:v>20.1514</c:v>
                </c:pt>
                <c:pt idx="369">
                  <c:v>19.9367</c:v>
                </c:pt>
                <c:pt idx="370">
                  <c:v>19.8054</c:v>
                </c:pt>
                <c:pt idx="371">
                  <c:v>19.6983</c:v>
                </c:pt>
                <c:pt idx="372">
                  <c:v>19.7252</c:v>
                </c:pt>
                <c:pt idx="373">
                  <c:v>19.6822</c:v>
                </c:pt>
                <c:pt idx="374">
                  <c:v>19.866</c:v>
                </c:pt>
                <c:pt idx="375">
                  <c:v>19.953</c:v>
                </c:pt>
                <c:pt idx="376">
                  <c:v>20.013</c:v>
                </c:pt>
                <c:pt idx="377">
                  <c:v>20.3695</c:v>
                </c:pt>
                <c:pt idx="378">
                  <c:v>20.4206</c:v>
                </c:pt>
                <c:pt idx="379">
                  <c:v>20.6414</c:v>
                </c:pt>
                <c:pt idx="380">
                  <c:v>20.4791</c:v>
                </c:pt>
                <c:pt idx="381">
                  <c:v>20.3367</c:v>
                </c:pt>
                <c:pt idx="382">
                  <c:v>20.1821</c:v>
                </c:pt>
                <c:pt idx="383">
                  <c:v>19.8354</c:v>
                </c:pt>
                <c:pt idx="384">
                  <c:v>19.7989</c:v>
                </c:pt>
                <c:pt idx="385">
                  <c:v>19.7911</c:v>
                </c:pt>
                <c:pt idx="386">
                  <c:v>19.8055</c:v>
                </c:pt>
                <c:pt idx="387">
                  <c:v>19.9371</c:v>
                </c:pt>
                <c:pt idx="388">
                  <c:v>19.991</c:v>
                </c:pt>
                <c:pt idx="389">
                  <c:v>19.7457</c:v>
                </c:pt>
                <c:pt idx="390">
                  <c:v>19.8362</c:v>
                </c:pt>
                <c:pt idx="391">
                  <c:v>20.0179</c:v>
                </c:pt>
                <c:pt idx="392">
                  <c:v>19.9305</c:v>
                </c:pt>
                <c:pt idx="393">
                  <c:v>19.976</c:v>
                </c:pt>
                <c:pt idx="394">
                  <c:v>19.8567</c:v>
                </c:pt>
                <c:pt idx="395">
                  <c:v>19.8493</c:v>
                </c:pt>
                <c:pt idx="396">
                  <c:v>20.0239</c:v>
                </c:pt>
                <c:pt idx="397">
                  <c:v>19.8707</c:v>
                </c:pt>
                <c:pt idx="398">
                  <c:v>19.9347</c:v>
                </c:pt>
                <c:pt idx="399">
                  <c:v>19.865</c:v>
                </c:pt>
                <c:pt idx="400">
                  <c:v>20.072</c:v>
                </c:pt>
                <c:pt idx="401">
                  <c:v>20.1457</c:v>
                </c:pt>
                <c:pt idx="402">
                  <c:v>20.1364</c:v>
                </c:pt>
                <c:pt idx="403">
                  <c:v>20.1092</c:v>
                </c:pt>
                <c:pt idx="404">
                  <c:v>20.0376</c:v>
                </c:pt>
                <c:pt idx="405">
                  <c:v>20.0361</c:v>
                </c:pt>
                <c:pt idx="406">
                  <c:v>19.9671</c:v>
                </c:pt>
                <c:pt idx="407">
                  <c:v>19.9155</c:v>
                </c:pt>
                <c:pt idx="408">
                  <c:v>19.8446</c:v>
                </c:pt>
                <c:pt idx="409">
                  <c:v>19.883</c:v>
                </c:pt>
                <c:pt idx="410">
                  <c:v>19.8956</c:v>
                </c:pt>
                <c:pt idx="411">
                  <c:v>19.8784</c:v>
                </c:pt>
                <c:pt idx="412">
                  <c:v>19.9599</c:v>
                </c:pt>
                <c:pt idx="413">
                  <c:v>19.9191</c:v>
                </c:pt>
                <c:pt idx="414">
                  <c:v>20.0278</c:v>
                </c:pt>
                <c:pt idx="415">
                  <c:v>20.0742</c:v>
                </c:pt>
                <c:pt idx="416">
                  <c:v>20.0795</c:v>
                </c:pt>
                <c:pt idx="417">
                  <c:v>19.9248</c:v>
                </c:pt>
                <c:pt idx="418">
                  <c:v>19.9539</c:v>
                </c:pt>
                <c:pt idx="419">
                  <c:v>19.8701</c:v>
                </c:pt>
                <c:pt idx="420">
                  <c:v>19.8908</c:v>
                </c:pt>
                <c:pt idx="421">
                  <c:v>20.001</c:v>
                </c:pt>
                <c:pt idx="422">
                  <c:v>20.0386</c:v>
                </c:pt>
                <c:pt idx="423">
                  <c:v>20.1612</c:v>
                </c:pt>
                <c:pt idx="424">
                  <c:v>20.3623</c:v>
                </c:pt>
                <c:pt idx="425">
                  <c:v>20.3078</c:v>
                </c:pt>
                <c:pt idx="426">
                  <c:v>20.2009</c:v>
                </c:pt>
                <c:pt idx="427">
                  <c:v>20.2236</c:v>
                </c:pt>
                <c:pt idx="428">
                  <c:v>20.3585</c:v>
                </c:pt>
                <c:pt idx="429">
                  <c:v>20.1759</c:v>
                </c:pt>
                <c:pt idx="430">
                  <c:v>20.1389</c:v>
                </c:pt>
                <c:pt idx="431">
                  <c:v>20.0676</c:v>
                </c:pt>
                <c:pt idx="432">
                  <c:v>19.9893</c:v>
                </c:pt>
                <c:pt idx="433">
                  <c:v>19.9588</c:v>
                </c:pt>
                <c:pt idx="434">
                  <c:v>19.9162</c:v>
                </c:pt>
                <c:pt idx="435">
                  <c:v>19.9082</c:v>
                </c:pt>
                <c:pt idx="436">
                  <c:v>19.9283</c:v>
                </c:pt>
                <c:pt idx="437">
                  <c:v>19.9391</c:v>
                </c:pt>
                <c:pt idx="438">
                  <c:v>19.9263</c:v>
                </c:pt>
                <c:pt idx="439">
                  <c:v>19.8842</c:v>
                </c:pt>
                <c:pt idx="440">
                  <c:v>19.8698</c:v>
                </c:pt>
                <c:pt idx="441">
                  <c:v>19.9089</c:v>
                </c:pt>
                <c:pt idx="442">
                  <c:v>19.8525</c:v>
                </c:pt>
                <c:pt idx="443">
                  <c:v>19.9375</c:v>
                </c:pt>
                <c:pt idx="444">
                  <c:v>20.0185</c:v>
                </c:pt>
                <c:pt idx="445">
                  <c:v>20.1292</c:v>
                </c:pt>
                <c:pt idx="446">
                  <c:v>20.1312</c:v>
                </c:pt>
                <c:pt idx="447">
                  <c:v>20.0873</c:v>
                </c:pt>
                <c:pt idx="448">
                  <c:v>20.0425</c:v>
                </c:pt>
                <c:pt idx="449">
                  <c:v>20.0527</c:v>
                </c:pt>
                <c:pt idx="450">
                  <c:v>20.1006</c:v>
                </c:pt>
                <c:pt idx="451">
                  <c:v>20.3285</c:v>
                </c:pt>
                <c:pt idx="452">
                  <c:v>20.5079</c:v>
                </c:pt>
                <c:pt idx="453">
                  <c:v>20.6376</c:v>
                </c:pt>
                <c:pt idx="454">
                  <c:v>20.435</c:v>
                </c:pt>
                <c:pt idx="455">
                  <c:v>20.4772</c:v>
                </c:pt>
                <c:pt idx="456">
                  <c:v>20.5636</c:v>
                </c:pt>
                <c:pt idx="457">
                  <c:v>20.5529</c:v>
                </c:pt>
                <c:pt idx="458">
                  <c:v>20.637</c:v>
                </c:pt>
                <c:pt idx="459">
                  <c:v>20.6816</c:v>
                </c:pt>
                <c:pt idx="460">
                  <c:v>20.8475</c:v>
                </c:pt>
                <c:pt idx="461">
                  <c:v>20.7797</c:v>
                </c:pt>
                <c:pt idx="462">
                  <c:v>20.5515</c:v>
                </c:pt>
                <c:pt idx="463">
                  <c:v>20.542</c:v>
                </c:pt>
                <c:pt idx="464">
                  <c:v>20.322</c:v>
                </c:pt>
                <c:pt idx="465">
                  <c:v>20.4091</c:v>
                </c:pt>
                <c:pt idx="466">
                  <c:v>20.2395</c:v>
                </c:pt>
                <c:pt idx="467">
                  <c:v>20.2005</c:v>
                </c:pt>
                <c:pt idx="468">
                  <c:v>20.3006</c:v>
                </c:pt>
                <c:pt idx="469">
                  <c:v>20.1542</c:v>
                </c:pt>
                <c:pt idx="470">
                  <c:v>20.1596</c:v>
                </c:pt>
                <c:pt idx="471">
                  <c:v>20.2065</c:v>
                </c:pt>
                <c:pt idx="472">
                  <c:v>20.3063</c:v>
                </c:pt>
                <c:pt idx="473">
                  <c:v>20.3707</c:v>
                </c:pt>
                <c:pt idx="474">
                  <c:v>20.5349</c:v>
                </c:pt>
                <c:pt idx="475">
                  <c:v>20.8376</c:v>
                </c:pt>
                <c:pt idx="476">
                  <c:v>20.764</c:v>
                </c:pt>
                <c:pt idx="477">
                  <c:v>20.5335</c:v>
                </c:pt>
                <c:pt idx="478">
                  <c:v>20.5427</c:v>
                </c:pt>
                <c:pt idx="479">
                  <c:v>20.3189</c:v>
                </c:pt>
                <c:pt idx="480">
                  <c:v>20.3266</c:v>
                </c:pt>
                <c:pt idx="481">
                  <c:v>20.3076</c:v>
                </c:pt>
                <c:pt idx="482">
                  <c:v>20.6264</c:v>
                </c:pt>
                <c:pt idx="483">
                  <c:v>20.601</c:v>
                </c:pt>
                <c:pt idx="484">
                  <c:v>20.5161</c:v>
                </c:pt>
                <c:pt idx="485">
                  <c:v>20.6076</c:v>
                </c:pt>
                <c:pt idx="486">
                  <c:v>20.7369</c:v>
                </c:pt>
                <c:pt idx="487">
                  <c:v>20.6446</c:v>
                </c:pt>
                <c:pt idx="488">
                  <c:v>20.7683</c:v>
                </c:pt>
                <c:pt idx="489">
                  <c:v>20.8238</c:v>
                </c:pt>
                <c:pt idx="490">
                  <c:v>20.9903</c:v>
                </c:pt>
                <c:pt idx="491">
                  <c:v>21.1839</c:v>
                </c:pt>
                <c:pt idx="492">
                  <c:v>21.4105</c:v>
                </c:pt>
                <c:pt idx="493">
                  <c:v>21.55241</c:v>
                </c:pt>
                <c:pt idx="494">
                  <c:v>21.8998</c:v>
                </c:pt>
                <c:pt idx="495">
                  <c:v>21.6707</c:v>
                </c:pt>
                <c:pt idx="496">
                  <c:v>21.4451</c:v>
                </c:pt>
                <c:pt idx="497">
                  <c:v>21.5136</c:v>
                </c:pt>
                <c:pt idx="498">
                  <c:v>21.2537</c:v>
                </c:pt>
                <c:pt idx="499">
                  <c:v>21.2556</c:v>
                </c:pt>
                <c:pt idx="500">
                  <c:v>21.2142</c:v>
                </c:pt>
                <c:pt idx="501">
                  <c:v>21.0282</c:v>
                </c:pt>
                <c:pt idx="502">
                  <c:v>20.9263</c:v>
                </c:pt>
                <c:pt idx="503">
                  <c:v>20.945</c:v>
                </c:pt>
                <c:pt idx="504">
                  <c:v>20.8714</c:v>
                </c:pt>
                <c:pt idx="505">
                  <c:v>21.0101</c:v>
                </c:pt>
                <c:pt idx="506">
                  <c:v>21.2258</c:v>
                </c:pt>
                <c:pt idx="507">
                  <c:v>21.0055</c:v>
                </c:pt>
                <c:pt idx="508">
                  <c:v>20.8016</c:v>
                </c:pt>
                <c:pt idx="509">
                  <c:v>20.811</c:v>
                </c:pt>
                <c:pt idx="510">
                  <c:v>20.7767</c:v>
                </c:pt>
                <c:pt idx="511">
                  <c:v>20.7869</c:v>
                </c:pt>
                <c:pt idx="512">
                  <c:v>20.7072</c:v>
                </c:pt>
                <c:pt idx="513">
                  <c:v>20.6219</c:v>
                </c:pt>
                <c:pt idx="514">
                  <c:v>20.6126</c:v>
                </c:pt>
                <c:pt idx="515">
                  <c:v>20.6799</c:v>
                </c:pt>
                <c:pt idx="516">
                  <c:v>20.6181</c:v>
                </c:pt>
                <c:pt idx="517">
                  <c:v>20.5624</c:v>
                </c:pt>
                <c:pt idx="518">
                  <c:v>20.4585</c:v>
                </c:pt>
                <c:pt idx="519">
                  <c:v>20.50191</c:v>
                </c:pt>
                <c:pt idx="520">
                  <c:v>20.5117</c:v>
                </c:pt>
                <c:pt idx="521">
                  <c:v>20.5072</c:v>
                </c:pt>
                <c:pt idx="522">
                  <c:v>20.5506</c:v>
                </c:pt>
                <c:pt idx="523">
                  <c:v>20.4869</c:v>
                </c:pt>
                <c:pt idx="524">
                  <c:v>20.3662</c:v>
                </c:pt>
                <c:pt idx="525">
                  <c:v>20.3672</c:v>
                </c:pt>
                <c:pt idx="526">
                  <c:v>20.381</c:v>
                </c:pt>
                <c:pt idx="527">
                  <c:v>20.3436</c:v>
                </c:pt>
                <c:pt idx="528">
                  <c:v>20.339</c:v>
                </c:pt>
                <c:pt idx="529">
                  <c:v>20.295</c:v>
                </c:pt>
                <c:pt idx="530">
                  <c:v>20.2858</c:v>
                </c:pt>
                <c:pt idx="531">
                  <c:v>20.4013</c:v>
                </c:pt>
                <c:pt idx="532">
                  <c:v>20.5069</c:v>
                </c:pt>
                <c:pt idx="533">
                  <c:v>20.53458</c:v>
                </c:pt>
                <c:pt idx="534">
                  <c:v>20.4573</c:v>
                </c:pt>
                <c:pt idx="535">
                  <c:v>20.56717</c:v>
                </c:pt>
                <c:pt idx="536">
                  <c:v>20.6079</c:v>
                </c:pt>
                <c:pt idx="537">
                  <c:v>20.7379</c:v>
                </c:pt>
                <c:pt idx="538">
                  <c:v>20.76877</c:v>
                </c:pt>
                <c:pt idx="539">
                  <c:v>20.7814</c:v>
                </c:pt>
                <c:pt idx="540">
                  <c:v>20.6312</c:v>
                </c:pt>
                <c:pt idx="541">
                  <c:v>20.5361</c:v>
                </c:pt>
                <c:pt idx="542">
                  <c:v>20.5709</c:v>
                </c:pt>
                <c:pt idx="543">
                  <c:v>20.5451</c:v>
                </c:pt>
                <c:pt idx="544">
                  <c:v>20.6488</c:v>
                </c:pt>
                <c:pt idx="545">
                  <c:v>20.58704</c:v>
                </c:pt>
                <c:pt idx="546">
                  <c:v>20.60591</c:v>
                </c:pt>
                <c:pt idx="547">
                  <c:v>20.46591</c:v>
                </c:pt>
                <c:pt idx="548">
                  <c:v>20.554</c:v>
                </c:pt>
                <c:pt idx="549">
                  <c:v>20.5159</c:v>
                </c:pt>
                <c:pt idx="550">
                  <c:v>20.4155</c:v>
                </c:pt>
                <c:pt idx="551">
                  <c:v>20.39172</c:v>
                </c:pt>
                <c:pt idx="552">
                  <c:v>20.2749</c:v>
                </c:pt>
                <c:pt idx="553">
                  <c:v>20.2907</c:v>
                </c:pt>
                <c:pt idx="554">
                  <c:v>20.2704</c:v>
                </c:pt>
                <c:pt idx="555">
                  <c:v>20.3004</c:v>
                </c:pt>
                <c:pt idx="556">
                  <c:v>20.29022</c:v>
                </c:pt>
                <c:pt idx="557">
                  <c:v>20.23369</c:v>
                </c:pt>
                <c:pt idx="558">
                  <c:v>20.5433</c:v>
                </c:pt>
                <c:pt idx="559">
                  <c:v>20.3188</c:v>
                </c:pt>
                <c:pt idx="560">
                  <c:v>20.467</c:v>
                </c:pt>
                <c:pt idx="561">
                  <c:v>20.6433</c:v>
                </c:pt>
                <c:pt idx="562">
                  <c:v>20.5999</c:v>
                </c:pt>
                <c:pt idx="563">
                  <c:v>20.6375</c:v>
                </c:pt>
                <c:pt idx="564">
                  <c:v>20.9215</c:v>
                </c:pt>
                <c:pt idx="565">
                  <c:v>21.3071</c:v>
                </c:pt>
                <c:pt idx="566">
                  <c:v>21.3751</c:v>
                </c:pt>
                <c:pt idx="567">
                  <c:v>20.8989</c:v>
                </c:pt>
                <c:pt idx="568">
                  <c:v>20.9348</c:v>
                </c:pt>
                <c:pt idx="569">
                  <c:v>20.9053</c:v>
                </c:pt>
                <c:pt idx="570">
                  <c:v>20.9075</c:v>
                </c:pt>
                <c:pt idx="571">
                  <c:v>20.8214</c:v>
                </c:pt>
                <c:pt idx="572">
                  <c:v>20.6279</c:v>
                </c:pt>
                <c:pt idx="573">
                  <c:v>20.5214</c:v>
                </c:pt>
                <c:pt idx="574">
                  <c:v>20.3565</c:v>
                </c:pt>
                <c:pt idx="575">
                  <c:v>20.33331</c:v>
                </c:pt>
                <c:pt idx="576">
                  <c:v>20.2775</c:v>
                </c:pt>
                <c:pt idx="577">
                  <c:v>20.2186</c:v>
                </c:pt>
                <c:pt idx="578">
                  <c:v>20.0847</c:v>
                </c:pt>
                <c:pt idx="579">
                  <c:v>20.0263</c:v>
                </c:pt>
                <c:pt idx="580">
                  <c:v>20.1159</c:v>
                </c:pt>
                <c:pt idx="581">
                  <c:v>19.9524</c:v>
                </c:pt>
                <c:pt idx="582">
                  <c:v>19.8649</c:v>
                </c:pt>
                <c:pt idx="583">
                  <c:v>19.8573</c:v>
                </c:pt>
                <c:pt idx="584">
                  <c:v>19.8423</c:v>
                </c:pt>
                <c:pt idx="585">
                  <c:v>19.7954</c:v>
                </c:pt>
                <c:pt idx="586">
                  <c:v>19.9967</c:v>
                </c:pt>
                <c:pt idx="587">
                  <c:v>20.1524</c:v>
                </c:pt>
                <c:pt idx="588">
                  <c:v>20.1341</c:v>
                </c:pt>
                <c:pt idx="589">
                  <c:v>20.04</c:v>
                </c:pt>
                <c:pt idx="590">
                  <c:v>19.9339</c:v>
                </c:pt>
                <c:pt idx="591">
                  <c:v>19.8008</c:v>
                </c:pt>
                <c:pt idx="592">
                  <c:v>19.7819</c:v>
                </c:pt>
                <c:pt idx="593">
                  <c:v>19.9683</c:v>
                </c:pt>
                <c:pt idx="594">
                  <c:v>19.9035</c:v>
                </c:pt>
                <c:pt idx="595">
                  <c:v>19.818</c:v>
                </c:pt>
                <c:pt idx="596">
                  <c:v>20.0126</c:v>
                </c:pt>
                <c:pt idx="597">
                  <c:v>19.9914</c:v>
                </c:pt>
                <c:pt idx="598">
                  <c:v>20.1673</c:v>
                </c:pt>
                <c:pt idx="599">
                  <c:v>20.2116</c:v>
                </c:pt>
                <c:pt idx="600">
                  <c:v>20.1723</c:v>
                </c:pt>
                <c:pt idx="601">
                  <c:v>20.4273</c:v>
                </c:pt>
                <c:pt idx="602">
                  <c:v>20.3866</c:v>
                </c:pt>
                <c:pt idx="603">
                  <c:v>20.4355</c:v>
                </c:pt>
                <c:pt idx="604">
                  <c:v>20.4121</c:v>
                </c:pt>
                <c:pt idx="605">
                  <c:v>20.4694</c:v>
                </c:pt>
                <c:pt idx="606">
                  <c:v>20.2667</c:v>
                </c:pt>
                <c:pt idx="607">
                  <c:v>19.9928</c:v>
                </c:pt>
                <c:pt idx="608">
                  <c:v>20.2205</c:v>
                </c:pt>
                <c:pt idx="609">
                  <c:v>20.1402</c:v>
                </c:pt>
                <c:pt idx="610">
                  <c:v>20.3949</c:v>
                </c:pt>
                <c:pt idx="611">
                  <c:v>20.3835</c:v>
                </c:pt>
                <c:pt idx="612">
                  <c:v>20.3042</c:v>
                </c:pt>
                <c:pt idx="613">
                  <c:v>20.2448</c:v>
                </c:pt>
                <c:pt idx="614">
                  <c:v>20.0926</c:v>
                </c:pt>
                <c:pt idx="615">
                  <c:v>20.0218</c:v>
                </c:pt>
                <c:pt idx="616">
                  <c:v>19.9365</c:v>
                </c:pt>
                <c:pt idx="617">
                  <c:v>20.0197</c:v>
                </c:pt>
                <c:pt idx="618">
                  <c:v>19.8869</c:v>
                </c:pt>
                <c:pt idx="619">
                  <c:v>19.8493</c:v>
                </c:pt>
                <c:pt idx="620">
                  <c:v>19.8537</c:v>
                </c:pt>
                <c:pt idx="621">
                  <c:v>19.8397</c:v>
                </c:pt>
                <c:pt idx="622">
                  <c:v>19.8141</c:v>
                </c:pt>
                <c:pt idx="623">
                  <c:v>19.7655</c:v>
                </c:pt>
                <c:pt idx="624">
                  <c:v>19.57</c:v>
                </c:pt>
                <c:pt idx="625">
                  <c:v>19.5137</c:v>
                </c:pt>
                <c:pt idx="626">
                  <c:v>19.6524</c:v>
                </c:pt>
                <c:pt idx="627">
                  <c:v>19.6894</c:v>
                </c:pt>
                <c:pt idx="628">
                  <c:v>19.506</c:v>
                </c:pt>
                <c:pt idx="629">
                  <c:v>19.5447</c:v>
                </c:pt>
                <c:pt idx="630">
                  <c:v>19.5273</c:v>
                </c:pt>
                <c:pt idx="631">
                  <c:v>19.5828</c:v>
                </c:pt>
                <c:pt idx="632">
                  <c:v>19.5652</c:v>
                </c:pt>
                <c:pt idx="633">
                  <c:v>19.6617</c:v>
                </c:pt>
                <c:pt idx="634">
                  <c:v>19.9625</c:v>
                </c:pt>
                <c:pt idx="635">
                  <c:v>20.4545</c:v>
                </c:pt>
                <c:pt idx="636">
                  <c:v>20.5716</c:v>
                </c:pt>
                <c:pt idx="637">
                  <c:v>20.2431</c:v>
                </c:pt>
                <c:pt idx="638">
                  <c:v>20.3961</c:v>
                </c:pt>
                <c:pt idx="639">
                  <c:v>20.3307</c:v>
                </c:pt>
                <c:pt idx="640">
                  <c:v>20.266</c:v>
                </c:pt>
                <c:pt idx="641">
                  <c:v>20.1214</c:v>
                </c:pt>
                <c:pt idx="642">
                  <c:v>20.0457</c:v>
                </c:pt>
                <c:pt idx="643">
                  <c:v>20.0074</c:v>
                </c:pt>
                <c:pt idx="644">
                  <c:v>19.8566</c:v>
                </c:pt>
                <c:pt idx="645">
                  <c:v>19.8977</c:v>
                </c:pt>
                <c:pt idx="646">
                  <c:v>20.1101</c:v>
                </c:pt>
                <c:pt idx="647">
                  <c:v>20.1185</c:v>
                </c:pt>
                <c:pt idx="648">
                  <c:v>20.0957</c:v>
                </c:pt>
                <c:pt idx="649">
                  <c:v>20.2536</c:v>
                </c:pt>
                <c:pt idx="650">
                  <c:v>20.2644</c:v>
                </c:pt>
                <c:pt idx="651">
                  <c:v>20.5105</c:v>
                </c:pt>
                <c:pt idx="652">
                  <c:v>20.6536</c:v>
                </c:pt>
                <c:pt idx="653">
                  <c:v>20.5131</c:v>
                </c:pt>
                <c:pt idx="654">
                  <c:v>20.4517</c:v>
                </c:pt>
                <c:pt idx="655">
                  <c:v>20.7234</c:v>
                </c:pt>
                <c:pt idx="656">
                  <c:v>20.846</c:v>
                </c:pt>
                <c:pt idx="657">
                  <c:v>20.7231</c:v>
                </c:pt>
                <c:pt idx="658">
                  <c:v>20.7926</c:v>
                </c:pt>
                <c:pt idx="659">
                  <c:v>20.5335</c:v>
                </c:pt>
                <c:pt idx="660">
                  <c:v>20.4614</c:v>
                </c:pt>
                <c:pt idx="661">
                  <c:v>20.4986</c:v>
                </c:pt>
                <c:pt idx="662">
                  <c:v>20.524</c:v>
                </c:pt>
                <c:pt idx="663">
                  <c:v>20.6239</c:v>
                </c:pt>
                <c:pt idx="664">
                  <c:v>20.5254</c:v>
                </c:pt>
                <c:pt idx="665">
                  <c:v>20.4551</c:v>
                </c:pt>
                <c:pt idx="666">
                  <c:v>20.4556</c:v>
                </c:pt>
                <c:pt idx="667">
                  <c:v>20.3729</c:v>
                </c:pt>
                <c:pt idx="668">
                  <c:v>20.2735</c:v>
                </c:pt>
                <c:pt idx="669">
                  <c:v>20.3452</c:v>
                </c:pt>
                <c:pt idx="670">
                  <c:v>20.3322</c:v>
                </c:pt>
                <c:pt idx="671">
                  <c:v>20.7794</c:v>
                </c:pt>
                <c:pt idx="672">
                  <c:v>20.4484</c:v>
                </c:pt>
                <c:pt idx="673">
                  <c:v>20.3313</c:v>
                </c:pt>
                <c:pt idx="674">
                  <c:v>20.4177</c:v>
                </c:pt>
                <c:pt idx="675">
                  <c:v>20.2509</c:v>
                </c:pt>
                <c:pt idx="676">
                  <c:v>20.2256</c:v>
                </c:pt>
                <c:pt idx="677">
                  <c:v>20.0243</c:v>
                </c:pt>
                <c:pt idx="678">
                  <c:v>19.9412</c:v>
                </c:pt>
                <c:pt idx="679">
                  <c:v>19.8437</c:v>
                </c:pt>
                <c:pt idx="680">
                  <c:v>19.8187</c:v>
                </c:pt>
                <c:pt idx="681">
                  <c:v>19.9039</c:v>
                </c:pt>
                <c:pt idx="682">
                  <c:v>19.9764</c:v>
                </c:pt>
                <c:pt idx="683">
                  <c:v>20.0996</c:v>
                </c:pt>
                <c:pt idx="684">
                  <c:v>20.1224</c:v>
                </c:pt>
                <c:pt idx="685">
                  <c:v>20.12568</c:v>
                </c:pt>
                <c:pt idx="686">
                  <c:v>19.9602</c:v>
                </c:pt>
                <c:pt idx="687">
                  <c:v>19.8891</c:v>
                </c:pt>
                <c:pt idx="688">
                  <c:v>19.9198</c:v>
                </c:pt>
                <c:pt idx="689">
                  <c:v>20.019</c:v>
                </c:pt>
                <c:pt idx="690">
                  <c:v>20.0054</c:v>
                </c:pt>
                <c:pt idx="691">
                  <c:v>20.1485</c:v>
                </c:pt>
                <c:pt idx="692">
                  <c:v>20.1367</c:v>
                </c:pt>
                <c:pt idx="693">
                  <c:v>20.1692</c:v>
                </c:pt>
                <c:pt idx="694">
                  <c:v>19.9417</c:v>
                </c:pt>
                <c:pt idx="695">
                  <c:v>19.96745</c:v>
                </c:pt>
                <c:pt idx="696">
                  <c:v>20.123</c:v>
                </c:pt>
                <c:pt idx="697">
                  <c:v>19.9721</c:v>
                </c:pt>
                <c:pt idx="698">
                  <c:v>19.9605</c:v>
                </c:pt>
                <c:pt idx="699">
                  <c:v>19.8794</c:v>
                </c:pt>
                <c:pt idx="700">
                  <c:v>19.8219</c:v>
                </c:pt>
                <c:pt idx="701">
                  <c:v>20.0724</c:v>
                </c:pt>
                <c:pt idx="702">
                  <c:v>19.9298</c:v>
                </c:pt>
                <c:pt idx="703">
                  <c:v>20.0584</c:v>
                </c:pt>
                <c:pt idx="704">
                  <c:v>20.0351</c:v>
                </c:pt>
                <c:pt idx="705">
                  <c:v>19.9139</c:v>
                </c:pt>
                <c:pt idx="706">
                  <c:v>19.9904</c:v>
                </c:pt>
                <c:pt idx="707">
                  <c:v>20.0097</c:v>
                </c:pt>
                <c:pt idx="708">
                  <c:v>19.935</c:v>
                </c:pt>
                <c:pt idx="709">
                  <c:v>20.1751</c:v>
                </c:pt>
                <c:pt idx="710">
                  <c:v>20.371</c:v>
                </c:pt>
                <c:pt idx="711">
                  <c:v>20.3658</c:v>
                </c:pt>
                <c:pt idx="712">
                  <c:v>20.1062</c:v>
                </c:pt>
                <c:pt idx="713">
                  <c:v>20.163</c:v>
                </c:pt>
                <c:pt idx="714">
                  <c:v>20.1358</c:v>
                </c:pt>
                <c:pt idx="715">
                  <c:v>20.023</c:v>
                </c:pt>
                <c:pt idx="716">
                  <c:v>19.9648</c:v>
                </c:pt>
                <c:pt idx="717">
                  <c:v>20.0651</c:v>
                </c:pt>
                <c:pt idx="718">
                  <c:v>20.1169</c:v>
                </c:pt>
                <c:pt idx="719">
                  <c:v>20.0371</c:v>
                </c:pt>
                <c:pt idx="720">
                  <c:v>19.9583</c:v>
                </c:pt>
                <c:pt idx="721">
                  <c:v>20.0787</c:v>
                </c:pt>
                <c:pt idx="722">
                  <c:v>19.983</c:v>
                </c:pt>
                <c:pt idx="723">
                  <c:v>19.9792</c:v>
                </c:pt>
                <c:pt idx="724">
                  <c:v>20.0676</c:v>
                </c:pt>
                <c:pt idx="725">
                  <c:v>19.9886</c:v>
                </c:pt>
                <c:pt idx="726">
                  <c:v>20.0241</c:v>
                </c:pt>
                <c:pt idx="727">
                  <c:v>20.108</c:v>
                </c:pt>
                <c:pt idx="728">
                  <c:v>20.0341</c:v>
                </c:pt>
                <c:pt idx="729">
                  <c:v>19.914</c:v>
                </c:pt>
                <c:pt idx="730">
                  <c:v>19.934</c:v>
                </c:pt>
                <c:pt idx="731">
                  <c:v>19.8758</c:v>
                </c:pt>
                <c:pt idx="732">
                  <c:v>19.936</c:v>
                </c:pt>
                <c:pt idx="733">
                  <c:v>19.8299</c:v>
                </c:pt>
                <c:pt idx="734">
                  <c:v>19.788</c:v>
                </c:pt>
                <c:pt idx="735">
                  <c:v>19.7986</c:v>
                </c:pt>
                <c:pt idx="736">
                  <c:v>19.7463</c:v>
                </c:pt>
                <c:pt idx="737">
                  <c:v>19.6668</c:v>
                </c:pt>
                <c:pt idx="738">
                  <c:v>19.6418</c:v>
                </c:pt>
                <c:pt idx="739">
                  <c:v>19.5279</c:v>
                </c:pt>
                <c:pt idx="740">
                  <c:v>19.4394</c:v>
                </c:pt>
                <c:pt idx="741">
                  <c:v>19.5185</c:v>
                </c:pt>
                <c:pt idx="742">
                  <c:v>19.5739</c:v>
                </c:pt>
                <c:pt idx="743">
                  <c:v>19.3157</c:v>
                </c:pt>
                <c:pt idx="744">
                  <c:v>19.4949</c:v>
                </c:pt>
                <c:pt idx="745">
                  <c:v>19.3383</c:v>
                </c:pt>
                <c:pt idx="746">
                  <c:v>19.3606</c:v>
                </c:pt>
                <c:pt idx="747">
                  <c:v>19.3194</c:v>
                </c:pt>
                <c:pt idx="748">
                  <c:v>19.4139</c:v>
                </c:pt>
                <c:pt idx="749">
                  <c:v>19.4431</c:v>
                </c:pt>
                <c:pt idx="750">
                  <c:v>19.5417</c:v>
                </c:pt>
                <c:pt idx="751">
                  <c:v>19.4237</c:v>
                </c:pt>
                <c:pt idx="752">
                  <c:v>19.3533</c:v>
                </c:pt>
                <c:pt idx="753">
                  <c:v>19.3594</c:v>
                </c:pt>
                <c:pt idx="754">
                  <c:v>19.3265</c:v>
                </c:pt>
                <c:pt idx="755">
                  <c:v>19.3023</c:v>
                </c:pt>
                <c:pt idx="756">
                  <c:v>19.223</c:v>
                </c:pt>
                <c:pt idx="757">
                  <c:v>19.258</c:v>
                </c:pt>
                <c:pt idx="758">
                  <c:v>19.1219</c:v>
                </c:pt>
                <c:pt idx="759">
                  <c:v>19.3867</c:v>
                </c:pt>
                <c:pt idx="760">
                  <c:v>19.7341</c:v>
                </c:pt>
                <c:pt idx="761">
                  <c:v>19.7528</c:v>
                </c:pt>
                <c:pt idx="762">
                  <c:v>19.6635</c:v>
                </c:pt>
                <c:pt idx="763">
                  <c:v>19.6209</c:v>
                </c:pt>
                <c:pt idx="764">
                  <c:v>19.768</c:v>
                </c:pt>
                <c:pt idx="765">
                  <c:v>19.8555</c:v>
                </c:pt>
                <c:pt idx="766">
                  <c:v>19.5305</c:v>
                </c:pt>
                <c:pt idx="767">
                  <c:v>19.6093</c:v>
                </c:pt>
                <c:pt idx="768">
                  <c:v>19.7537</c:v>
                </c:pt>
                <c:pt idx="769">
                  <c:v>19.7786</c:v>
                </c:pt>
                <c:pt idx="770">
                  <c:v>19.792</c:v>
                </c:pt>
                <c:pt idx="771">
                  <c:v>19.75745</c:v>
                </c:pt>
                <c:pt idx="772">
                  <c:v>19.6454</c:v>
                </c:pt>
                <c:pt idx="773">
                  <c:v>19.5489</c:v>
                </c:pt>
                <c:pt idx="774">
                  <c:v>19.3576</c:v>
                </c:pt>
                <c:pt idx="775">
                  <c:v>19.3775</c:v>
                </c:pt>
                <c:pt idx="776">
                  <c:v>19.4767</c:v>
                </c:pt>
                <c:pt idx="777">
                  <c:v>19.4224</c:v>
                </c:pt>
                <c:pt idx="778">
                  <c:v>19.4461</c:v>
                </c:pt>
                <c:pt idx="779">
                  <c:v>19.4631</c:v>
                </c:pt>
                <c:pt idx="780">
                  <c:v>19.444</c:v>
                </c:pt>
                <c:pt idx="781">
                  <c:v>19.4035</c:v>
                </c:pt>
                <c:pt idx="782">
                  <c:v>19.3707</c:v>
                </c:pt>
                <c:pt idx="783">
                  <c:v>19.3149</c:v>
                </c:pt>
                <c:pt idx="784">
                  <c:v>19.1307</c:v>
                </c:pt>
                <c:pt idx="785">
                  <c:v>19.1439</c:v>
                </c:pt>
                <c:pt idx="786">
                  <c:v>19.059</c:v>
                </c:pt>
                <c:pt idx="787">
                  <c:v>18.9182</c:v>
                </c:pt>
                <c:pt idx="788">
                  <c:v>18.8258</c:v>
                </c:pt>
                <c:pt idx="789">
                  <c:v>18.757</c:v>
                </c:pt>
                <c:pt idx="790">
                  <c:v>18.7655</c:v>
                </c:pt>
                <c:pt idx="791">
                  <c:v>18.655</c:v>
                </c:pt>
                <c:pt idx="792">
                  <c:v>18.8675</c:v>
                </c:pt>
                <c:pt idx="793">
                  <c:v>18.9895</c:v>
                </c:pt>
                <c:pt idx="794">
                  <c:v>18.8693</c:v>
                </c:pt>
                <c:pt idx="795">
                  <c:v>18.7763</c:v>
                </c:pt>
                <c:pt idx="796">
                  <c:v>18.7832</c:v>
                </c:pt>
                <c:pt idx="797">
                  <c:v>18.7847</c:v>
                </c:pt>
                <c:pt idx="798">
                  <c:v>18.7853</c:v>
                </c:pt>
                <c:pt idx="799">
                  <c:v>18.7445</c:v>
                </c:pt>
                <c:pt idx="800">
                  <c:v>18.7669</c:v>
                </c:pt>
                <c:pt idx="801">
                  <c:v>18.8283</c:v>
                </c:pt>
                <c:pt idx="802">
                  <c:v>18.6008</c:v>
                </c:pt>
                <c:pt idx="803">
                  <c:v>18.6549</c:v>
                </c:pt>
                <c:pt idx="804">
                  <c:v>18.9623</c:v>
                </c:pt>
                <c:pt idx="805">
                  <c:v>19.1638</c:v>
                </c:pt>
                <c:pt idx="806">
                  <c:v>18.883</c:v>
                </c:pt>
                <c:pt idx="807">
                  <c:v>18.9344</c:v>
                </c:pt>
                <c:pt idx="808">
                  <c:v>18.7609</c:v>
                </c:pt>
                <c:pt idx="809">
                  <c:v>18.6358</c:v>
                </c:pt>
                <c:pt idx="810">
                  <c:v>18.5614</c:v>
                </c:pt>
                <c:pt idx="811">
                  <c:v>18.5226</c:v>
                </c:pt>
                <c:pt idx="812">
                  <c:v>18.5797</c:v>
                </c:pt>
                <c:pt idx="813">
                  <c:v>18.5176</c:v>
                </c:pt>
                <c:pt idx="814">
                  <c:v>18.3611</c:v>
                </c:pt>
                <c:pt idx="815">
                  <c:v>18.3556</c:v>
                </c:pt>
                <c:pt idx="816">
                  <c:v>18.4567</c:v>
                </c:pt>
                <c:pt idx="817">
                  <c:v>18.3512</c:v>
                </c:pt>
                <c:pt idx="818">
                  <c:v>18.3751</c:v>
                </c:pt>
                <c:pt idx="819">
                  <c:v>18.3597</c:v>
                </c:pt>
                <c:pt idx="820">
                  <c:v>18.3641</c:v>
                </c:pt>
                <c:pt idx="821">
                  <c:v>18.3052</c:v>
                </c:pt>
                <c:pt idx="822">
                  <c:v>18.0965</c:v>
                </c:pt>
                <c:pt idx="823">
                  <c:v>18.1208</c:v>
                </c:pt>
                <c:pt idx="824">
                  <c:v>17.9542</c:v>
                </c:pt>
                <c:pt idx="825">
                  <c:v>17.9975</c:v>
                </c:pt>
                <c:pt idx="826">
                  <c:v>18.0994</c:v>
                </c:pt>
                <c:pt idx="827">
                  <c:v>17.9765</c:v>
                </c:pt>
                <c:pt idx="828">
                  <c:v>18.3483</c:v>
                </c:pt>
                <c:pt idx="829">
                  <c:v>18.4827</c:v>
                </c:pt>
                <c:pt idx="830">
                  <c:v>18.9094</c:v>
                </c:pt>
                <c:pt idx="831">
                  <c:v>18.591</c:v>
                </c:pt>
                <c:pt idx="832">
                  <c:v>18.953</c:v>
                </c:pt>
                <c:pt idx="833">
                  <c:v>18.6942</c:v>
                </c:pt>
                <c:pt idx="834">
                  <c:v>18.8731</c:v>
                </c:pt>
                <c:pt idx="835">
                  <c:v>18.8087</c:v>
                </c:pt>
                <c:pt idx="836">
                  <c:v>18.5949</c:v>
                </c:pt>
                <c:pt idx="837">
                  <c:v>18.5965</c:v>
                </c:pt>
                <c:pt idx="838">
                  <c:v>18.5746</c:v>
                </c:pt>
                <c:pt idx="839">
                  <c:v>18.3989</c:v>
                </c:pt>
                <c:pt idx="840">
                  <c:v>18.3348</c:v>
                </c:pt>
                <c:pt idx="841">
                  <c:v>18.2312</c:v>
                </c:pt>
                <c:pt idx="842">
                  <c:v>18.0834</c:v>
                </c:pt>
                <c:pt idx="843">
                  <c:v>18.0875</c:v>
                </c:pt>
                <c:pt idx="844">
                  <c:v>18.0102</c:v>
                </c:pt>
                <c:pt idx="845">
                  <c:v>18.0562</c:v>
                </c:pt>
                <c:pt idx="846">
                  <c:v>18.1334</c:v>
                </c:pt>
                <c:pt idx="847">
                  <c:v>18.2969</c:v>
                </c:pt>
                <c:pt idx="848">
                  <c:v>18.2359</c:v>
                </c:pt>
                <c:pt idx="849">
                  <c:v>18.0992</c:v>
                </c:pt>
                <c:pt idx="850">
                  <c:v>18.15</c:v>
                </c:pt>
                <c:pt idx="851">
                  <c:v>18.1737</c:v>
                </c:pt>
                <c:pt idx="852">
                  <c:v>18.0717</c:v>
                </c:pt>
                <c:pt idx="853">
                  <c:v>18.0098</c:v>
                </c:pt>
                <c:pt idx="854">
                  <c:v>17.9884</c:v>
                </c:pt>
                <c:pt idx="855">
                  <c:v>18.0155</c:v>
                </c:pt>
                <c:pt idx="856">
                  <c:v>18.0517</c:v>
                </c:pt>
                <c:pt idx="857">
                  <c:v>18.0454</c:v>
                </c:pt>
                <c:pt idx="858">
                  <c:v>17.9976</c:v>
                </c:pt>
                <c:pt idx="859">
                  <c:v>17.9853</c:v>
                </c:pt>
                <c:pt idx="860">
                  <c:v>17.9782</c:v>
                </c:pt>
                <c:pt idx="861">
                  <c:v>18.0734</c:v>
                </c:pt>
                <c:pt idx="862">
                  <c:v>18.1457</c:v>
                </c:pt>
                <c:pt idx="863">
                  <c:v>18.0356</c:v>
                </c:pt>
                <c:pt idx="864">
                  <c:v>17.9878</c:v>
                </c:pt>
                <c:pt idx="865">
                  <c:v>17.9365</c:v>
                </c:pt>
                <c:pt idx="866">
                  <c:v>17.9772</c:v>
                </c:pt>
                <c:pt idx="867">
                  <c:v>17.9247</c:v>
                </c:pt>
                <c:pt idx="868">
                  <c:v>17.9089</c:v>
                </c:pt>
                <c:pt idx="869">
                  <c:v>17.7483</c:v>
                </c:pt>
                <c:pt idx="870">
                  <c:v>17.7933</c:v>
                </c:pt>
                <c:pt idx="871">
                  <c:v>17.7724</c:v>
                </c:pt>
                <c:pt idx="872">
                  <c:v>17.5484</c:v>
                </c:pt>
                <c:pt idx="873">
                  <c:v>17.5749</c:v>
                </c:pt>
                <c:pt idx="874">
                  <c:v>17.5902</c:v>
                </c:pt>
                <c:pt idx="875">
                  <c:v>17.4088</c:v>
                </c:pt>
                <c:pt idx="876">
                  <c:v>17.4996</c:v>
                </c:pt>
                <c:pt idx="877">
                  <c:v>17.5917</c:v>
                </c:pt>
                <c:pt idx="878">
                  <c:v>17.7127</c:v>
                </c:pt>
                <c:pt idx="879">
                  <c:v>17.7911</c:v>
                </c:pt>
                <c:pt idx="880">
                  <c:v>17.8871</c:v>
                </c:pt>
                <c:pt idx="881">
                  <c:v>17.9718</c:v>
                </c:pt>
                <c:pt idx="882">
                  <c:v>17.7988</c:v>
                </c:pt>
                <c:pt idx="883">
                  <c:v>17.8532</c:v>
                </c:pt>
                <c:pt idx="884">
                  <c:v>17.6177</c:v>
                </c:pt>
                <c:pt idx="885">
                  <c:v>17.5831</c:v>
                </c:pt>
                <c:pt idx="886">
                  <c:v>17.6574</c:v>
                </c:pt>
                <c:pt idx="887">
                  <c:v>17.6847</c:v>
                </c:pt>
                <c:pt idx="888">
                  <c:v>17.5477</c:v>
                </c:pt>
                <c:pt idx="889">
                  <c:v>17.5467</c:v>
                </c:pt>
                <c:pt idx="890">
                  <c:v>17.4649</c:v>
                </c:pt>
                <c:pt idx="891">
                  <c:v>17.383</c:v>
                </c:pt>
                <c:pt idx="892">
                  <c:v>17.3591</c:v>
                </c:pt>
                <c:pt idx="893">
                  <c:v>17.3791</c:v>
                </c:pt>
                <c:pt idx="894">
                  <c:v>17.2818</c:v>
                </c:pt>
                <c:pt idx="895">
                  <c:v>17.278</c:v>
                </c:pt>
                <c:pt idx="896">
                  <c:v>17.2207</c:v>
                </c:pt>
                <c:pt idx="897">
                  <c:v>17.1052</c:v>
                </c:pt>
                <c:pt idx="898">
                  <c:v>17.1142</c:v>
                </c:pt>
                <c:pt idx="899">
                  <c:v>17.0674</c:v>
                </c:pt>
                <c:pt idx="900">
                  <c:v>17.0752</c:v>
                </c:pt>
                <c:pt idx="901">
                  <c:v>17.1888</c:v>
                </c:pt>
                <c:pt idx="902">
                  <c:v>17.118</c:v>
                </c:pt>
                <c:pt idx="903">
                  <c:v>17.1838</c:v>
                </c:pt>
                <c:pt idx="904">
                  <c:v>17.1731</c:v>
                </c:pt>
                <c:pt idx="905">
                  <c:v>17.135</c:v>
                </c:pt>
                <c:pt idx="906">
                  <c:v>17.0816</c:v>
                </c:pt>
                <c:pt idx="907">
                  <c:v>17.0864</c:v>
                </c:pt>
                <c:pt idx="908">
                  <c:v>17.1244</c:v>
                </c:pt>
                <c:pt idx="909">
                  <c:v>17.1139</c:v>
                </c:pt>
                <c:pt idx="910">
                  <c:v>17.0592</c:v>
                </c:pt>
                <c:pt idx="911">
                  <c:v>17.0287</c:v>
                </c:pt>
                <c:pt idx="912">
                  <c:v>17.0032</c:v>
                </c:pt>
                <c:pt idx="913">
                  <c:v>17.2334</c:v>
                </c:pt>
                <c:pt idx="914">
                  <c:v>17.1195</c:v>
                </c:pt>
                <c:pt idx="915">
                  <c:v>17.0497</c:v>
                </c:pt>
                <c:pt idx="916">
                  <c:v>17.0407</c:v>
                </c:pt>
                <c:pt idx="917">
                  <c:v>16.8988</c:v>
                </c:pt>
                <c:pt idx="918">
                  <c:v>16.8385</c:v>
                </c:pt>
                <c:pt idx="919">
                  <c:v>16.7346</c:v>
                </c:pt>
                <c:pt idx="920">
                  <c:v>16.7212</c:v>
                </c:pt>
                <c:pt idx="921">
                  <c:v>16.7509</c:v>
                </c:pt>
                <c:pt idx="922">
                  <c:v>16.7117</c:v>
                </c:pt>
                <c:pt idx="923">
                  <c:v>16.8791</c:v>
                </c:pt>
                <c:pt idx="924">
                  <c:v>16.9846</c:v>
                </c:pt>
                <c:pt idx="925">
                  <c:v>16.8245</c:v>
                </c:pt>
                <c:pt idx="926">
                  <c:v>16.9265</c:v>
                </c:pt>
                <c:pt idx="927">
                  <c:v>16.8421</c:v>
                </c:pt>
                <c:pt idx="928">
                  <c:v>16.8661</c:v>
                </c:pt>
                <c:pt idx="929">
                  <c:v>16.6809</c:v>
                </c:pt>
                <c:pt idx="930">
                  <c:v>16.7359</c:v>
                </c:pt>
                <c:pt idx="931">
                  <c:v>16.8512</c:v>
                </c:pt>
                <c:pt idx="932">
                  <c:v>17.0178</c:v>
                </c:pt>
                <c:pt idx="933">
                  <c:v>17.3258</c:v>
                </c:pt>
                <c:pt idx="934">
                  <c:v>17.0598</c:v>
                </c:pt>
                <c:pt idx="935">
                  <c:v>17.0602</c:v>
                </c:pt>
                <c:pt idx="936">
                  <c:v>17.0805</c:v>
                </c:pt>
                <c:pt idx="937">
                  <c:v>17.0555</c:v>
                </c:pt>
                <c:pt idx="938">
                  <c:v>17.1315</c:v>
                </c:pt>
                <c:pt idx="939">
                  <c:v>16.9977</c:v>
                </c:pt>
                <c:pt idx="940">
                  <c:v>17.0397</c:v>
                </c:pt>
                <c:pt idx="941">
                  <c:v>17.1451</c:v>
                </c:pt>
                <c:pt idx="942">
                  <c:v>17.1344</c:v>
                </c:pt>
                <c:pt idx="943">
                  <c:v>17.1037</c:v>
                </c:pt>
                <c:pt idx="944">
                  <c:v>17.0467</c:v>
                </c:pt>
                <c:pt idx="945">
                  <c:v>17.0042</c:v>
                </c:pt>
                <c:pt idx="946">
                  <c:v>16.9077</c:v>
                </c:pt>
                <c:pt idx="947">
                  <c:v>16.7882</c:v>
                </c:pt>
                <c:pt idx="948">
                  <c:v>16.824</c:v>
                </c:pt>
                <c:pt idx="949">
                  <c:v>16.7412</c:v>
                </c:pt>
                <c:pt idx="950">
                  <c:v>16.7831</c:v>
                </c:pt>
                <c:pt idx="951">
                  <c:v>16.7939</c:v>
                </c:pt>
                <c:pt idx="952">
                  <c:v>16.737</c:v>
                </c:pt>
                <c:pt idx="953">
                  <c:v>17.0313</c:v>
                </c:pt>
                <c:pt idx="954">
                  <c:v>17.0841</c:v>
                </c:pt>
                <c:pt idx="955">
                  <c:v>17.1766</c:v>
                </c:pt>
                <c:pt idx="956">
                  <c:v>17.4139</c:v>
                </c:pt>
                <c:pt idx="957">
                  <c:v>17.5823</c:v>
                </c:pt>
                <c:pt idx="958">
                  <c:v>17.5832</c:v>
                </c:pt>
                <c:pt idx="959">
                  <c:v>17.5873</c:v>
                </c:pt>
                <c:pt idx="960">
                  <c:v>17.2695</c:v>
                </c:pt>
                <c:pt idx="961">
                  <c:v>17.2097</c:v>
                </c:pt>
                <c:pt idx="962">
                  <c:v>17.1504</c:v>
                </c:pt>
                <c:pt idx="963">
                  <c:v>17.1068</c:v>
                </c:pt>
                <c:pt idx="964">
                  <c:v>17.0714</c:v>
                </c:pt>
                <c:pt idx="965">
                  <c:v>17.133</c:v>
                </c:pt>
                <c:pt idx="966">
                  <c:v>17.079</c:v>
                </c:pt>
                <c:pt idx="967">
                  <c:v>17.0898</c:v>
                </c:pt>
                <c:pt idx="968">
                  <c:v>17.2311</c:v>
                </c:pt>
                <c:pt idx="969">
                  <c:v>17.2112</c:v>
                </c:pt>
                <c:pt idx="970">
                  <c:v>17.3937</c:v>
                </c:pt>
                <c:pt idx="971">
                  <c:v>17.5436</c:v>
                </c:pt>
                <c:pt idx="972">
                  <c:v>17.668</c:v>
                </c:pt>
                <c:pt idx="973">
                  <c:v>17.5383</c:v>
                </c:pt>
                <c:pt idx="974">
                  <c:v>17.412</c:v>
                </c:pt>
                <c:pt idx="975">
                  <c:v>17.6719</c:v>
                </c:pt>
                <c:pt idx="976">
                  <c:v>18.0718</c:v>
                </c:pt>
                <c:pt idx="977">
                  <c:v>17.9486</c:v>
                </c:pt>
                <c:pt idx="978">
                  <c:v>18.2526</c:v>
                </c:pt>
                <c:pt idx="979">
                  <c:v>18.1624</c:v>
                </c:pt>
                <c:pt idx="980">
                  <c:v>18.174</c:v>
                </c:pt>
                <c:pt idx="981">
                  <c:v>17.9282</c:v>
                </c:pt>
                <c:pt idx="982">
                  <c:v>17.832</c:v>
                </c:pt>
                <c:pt idx="983">
                  <c:v>17.9737</c:v>
                </c:pt>
                <c:pt idx="984">
                  <c:v>18.0921</c:v>
                </c:pt>
                <c:pt idx="985">
                  <c:v>17.8675</c:v>
                </c:pt>
                <c:pt idx="986">
                  <c:v>18.0131</c:v>
                </c:pt>
                <c:pt idx="987">
                  <c:v>18.2456</c:v>
                </c:pt>
                <c:pt idx="988">
                  <c:v>18.3221</c:v>
                </c:pt>
                <c:pt idx="989">
                  <c:v>18.2274</c:v>
                </c:pt>
                <c:pt idx="990">
                  <c:v>18.141</c:v>
                </c:pt>
                <c:pt idx="991">
                  <c:v>18.2496</c:v>
                </c:pt>
                <c:pt idx="992">
                  <c:v>18.3226</c:v>
                </c:pt>
                <c:pt idx="993">
                  <c:v>18.14264</c:v>
                </c:pt>
                <c:pt idx="994">
                  <c:v>18.10401</c:v>
                </c:pt>
                <c:pt idx="995">
                  <c:v>18.0474</c:v>
                </c:pt>
                <c:pt idx="996">
                  <c:v>18.0394</c:v>
                </c:pt>
                <c:pt idx="997">
                  <c:v>17.7652</c:v>
                </c:pt>
                <c:pt idx="998">
                  <c:v>17.5097</c:v>
                </c:pt>
                <c:pt idx="999">
                  <c:v>17.4539</c:v>
                </c:pt>
                <c:pt idx="1000">
                  <c:v>17.5465</c:v>
                </c:pt>
                <c:pt idx="1001">
                  <c:v>17.4754</c:v>
                </c:pt>
                <c:pt idx="1002">
                  <c:v>17.5337</c:v>
                </c:pt>
                <c:pt idx="1003">
                  <c:v>17.78576</c:v>
                </c:pt>
                <c:pt idx="1004">
                  <c:v>17.6355</c:v>
                </c:pt>
                <c:pt idx="1005">
                  <c:v>17.604</c:v>
                </c:pt>
                <c:pt idx="1006">
                  <c:v>17.338</c:v>
                </c:pt>
                <c:pt idx="1007">
                  <c:v>17.2944</c:v>
                </c:pt>
                <c:pt idx="1008">
                  <c:v>17.2256</c:v>
                </c:pt>
                <c:pt idx="1009">
                  <c:v>17.19379</c:v>
                </c:pt>
                <c:pt idx="1010">
                  <c:v>17.1037</c:v>
                </c:pt>
                <c:pt idx="1011">
                  <c:v>17.1924</c:v>
                </c:pt>
                <c:pt idx="1012">
                  <c:v>17.1966</c:v>
                </c:pt>
                <c:pt idx="1013">
                  <c:v>17.1835</c:v>
                </c:pt>
                <c:pt idx="1014">
                  <c:v>17.09023</c:v>
                </c:pt>
                <c:pt idx="1015">
                  <c:v>17.1444</c:v>
                </c:pt>
                <c:pt idx="1016">
                  <c:v>17.1398</c:v>
                </c:pt>
                <c:pt idx="1017">
                  <c:v>17.2547</c:v>
                </c:pt>
                <c:pt idx="1018">
                  <c:v>17.3807</c:v>
                </c:pt>
                <c:pt idx="1019">
                  <c:v>17.16135</c:v>
                </c:pt>
                <c:pt idx="1020">
                  <c:v>17.4477</c:v>
                </c:pt>
                <c:pt idx="1021">
                  <c:v>17.3809</c:v>
                </c:pt>
                <c:pt idx="1022">
                  <c:v>17.2752</c:v>
                </c:pt>
                <c:pt idx="1023">
                  <c:v>17.4643</c:v>
                </c:pt>
                <c:pt idx="1024">
                  <c:v>17.32806</c:v>
                </c:pt>
                <c:pt idx="1025">
                  <c:v>17.3794</c:v>
                </c:pt>
                <c:pt idx="1026">
                  <c:v>17.3053</c:v>
                </c:pt>
                <c:pt idx="1027">
                  <c:v>17.2387</c:v>
                </c:pt>
                <c:pt idx="1028">
                  <c:v>17.189</c:v>
                </c:pt>
                <c:pt idx="1029">
                  <c:v>17.1777</c:v>
                </c:pt>
                <c:pt idx="1030">
                  <c:v>17.1618</c:v>
                </c:pt>
                <c:pt idx="1031">
                  <c:v>17.0692</c:v>
                </c:pt>
                <c:pt idx="1032">
                  <c:v>17.1456</c:v>
                </c:pt>
                <c:pt idx="1033">
                  <c:v>17.0232</c:v>
                </c:pt>
                <c:pt idx="1034">
                  <c:v>16.9772</c:v>
                </c:pt>
                <c:pt idx="1035">
                  <c:v>16.9776</c:v>
                </c:pt>
                <c:pt idx="1036">
                  <c:v>16.9202</c:v>
                </c:pt>
                <c:pt idx="1037">
                  <c:v>16.9524</c:v>
                </c:pt>
                <c:pt idx="1038">
                  <c:v>16.9645</c:v>
                </c:pt>
                <c:pt idx="1039">
                  <c:v>17.0248</c:v>
                </c:pt>
                <c:pt idx="1040">
                  <c:v>17.013</c:v>
                </c:pt>
                <c:pt idx="1041">
                  <c:v>17.0125</c:v>
                </c:pt>
                <c:pt idx="1042">
                  <c:v>16.8718</c:v>
                </c:pt>
                <c:pt idx="1043">
                  <c:v>16.826</c:v>
                </c:pt>
                <c:pt idx="1044">
                  <c:v>16.9402</c:v>
                </c:pt>
                <c:pt idx="1045">
                  <c:v>16.9725</c:v>
                </c:pt>
                <c:pt idx="1046">
                  <c:v>16.9109</c:v>
                </c:pt>
                <c:pt idx="1047">
                  <c:v>16.8705</c:v>
                </c:pt>
                <c:pt idx="1048">
                  <c:v>16.8801</c:v>
                </c:pt>
                <c:pt idx="1049">
                  <c:v>17.2122</c:v>
                </c:pt>
                <c:pt idx="1050">
                  <c:v>17.195</c:v>
                </c:pt>
                <c:pt idx="1051">
                  <c:v>17.1644</c:v>
                </c:pt>
                <c:pt idx="1052">
                  <c:v>17.0698</c:v>
                </c:pt>
                <c:pt idx="1053">
                  <c:v>17.1817</c:v>
                </c:pt>
                <c:pt idx="1054">
                  <c:v>17.3109</c:v>
                </c:pt>
                <c:pt idx="1055">
                  <c:v>17.2245</c:v>
                </c:pt>
                <c:pt idx="1056">
                  <c:v>17.1993</c:v>
                </c:pt>
                <c:pt idx="1057">
                  <c:v>17.16</c:v>
                </c:pt>
                <c:pt idx="1058">
                  <c:v>17.2268</c:v>
                </c:pt>
                <c:pt idx="1059">
                  <c:v>17.1508</c:v>
                </c:pt>
                <c:pt idx="1060">
                  <c:v>17.2155</c:v>
                </c:pt>
                <c:pt idx="1061">
                  <c:v>17.0778</c:v>
                </c:pt>
                <c:pt idx="1062">
                  <c:v>17.1357</c:v>
                </c:pt>
                <c:pt idx="1063">
                  <c:v>17.1082</c:v>
                </c:pt>
                <c:pt idx="1064">
                  <c:v>17.0274</c:v>
                </c:pt>
                <c:pt idx="1065">
                  <c:v>17.0358</c:v>
                </c:pt>
                <c:pt idx="1066">
                  <c:v>17.1454</c:v>
                </c:pt>
                <c:pt idx="1067">
                  <c:v>17.0854</c:v>
                </c:pt>
                <c:pt idx="1068">
                  <c:v>17.0667</c:v>
                </c:pt>
                <c:pt idx="1069">
                  <c:v>17.1963</c:v>
                </c:pt>
                <c:pt idx="1070">
                  <c:v>17.0783</c:v>
                </c:pt>
                <c:pt idx="1071">
                  <c:v>17.0418</c:v>
                </c:pt>
                <c:pt idx="1072">
                  <c:v>17.0527</c:v>
                </c:pt>
                <c:pt idx="1073">
                  <c:v>17.0354</c:v>
                </c:pt>
                <c:pt idx="1074">
                  <c:v>17.0598</c:v>
                </c:pt>
                <c:pt idx="1075">
                  <c:v>17.0416</c:v>
                </c:pt>
                <c:pt idx="1076">
                  <c:v>17.1073</c:v>
                </c:pt>
                <c:pt idx="1077">
                  <c:v>17.0979</c:v>
                </c:pt>
                <c:pt idx="1078">
                  <c:v>17.0982</c:v>
                </c:pt>
                <c:pt idx="1079">
                  <c:v>17.063</c:v>
                </c:pt>
                <c:pt idx="1080">
                  <c:v>17.0903</c:v>
                </c:pt>
                <c:pt idx="1081">
                  <c:v>17.0518</c:v>
                </c:pt>
                <c:pt idx="1082">
                  <c:v>17.0116</c:v>
                </c:pt>
                <c:pt idx="1083">
                  <c:v>16.9519</c:v>
                </c:pt>
                <c:pt idx="1084">
                  <c:v>16.9474</c:v>
                </c:pt>
                <c:pt idx="1085">
                  <c:v>16.877</c:v>
                </c:pt>
                <c:pt idx="1086">
                  <c:v>16.8755</c:v>
                </c:pt>
                <c:pt idx="1087">
                  <c:v>16.79235</c:v>
                </c:pt>
                <c:pt idx="1088">
                  <c:v>16.7946</c:v>
                </c:pt>
                <c:pt idx="1089">
                  <c:v>16.799</c:v>
                </c:pt>
                <c:pt idx="1090">
                  <c:v>16.663</c:v>
                </c:pt>
                <c:pt idx="1091">
                  <c:v>16.6989</c:v>
                </c:pt>
                <c:pt idx="1092">
                  <c:v>16.7063</c:v>
                </c:pt>
                <c:pt idx="1093">
                  <c:v>16.8281</c:v>
                </c:pt>
                <c:pt idx="1094">
                  <c:v>16.8045</c:v>
                </c:pt>
                <c:pt idx="1095">
                  <c:v>16.6802</c:v>
                </c:pt>
                <c:pt idx="1096">
                  <c:v>16.7401</c:v>
                </c:pt>
                <c:pt idx="1097">
                  <c:v>16.7375</c:v>
                </c:pt>
                <c:pt idx="1098">
                  <c:v>16.675</c:v>
                </c:pt>
                <c:pt idx="1099">
                  <c:v>16.6412</c:v>
                </c:pt>
                <c:pt idx="1100">
                  <c:v>16.5404</c:v>
                </c:pt>
                <c:pt idx="1101">
                  <c:v>16.6235</c:v>
                </c:pt>
                <c:pt idx="1102">
                  <c:v>16.55344</c:v>
                </c:pt>
                <c:pt idx="1103">
                  <c:v>16.6132</c:v>
                </c:pt>
                <c:pt idx="1104">
                  <c:v>16.5527</c:v>
                </c:pt>
                <c:pt idx="1105">
                  <c:v>16.5356</c:v>
                </c:pt>
                <c:pt idx="1106">
                  <c:v>16.586</c:v>
                </c:pt>
                <c:pt idx="1107">
                  <c:v>16.4481</c:v>
                </c:pt>
                <c:pt idx="1108">
                  <c:v>16.3173</c:v>
                </c:pt>
                <c:pt idx="1109">
                  <c:v>16.3868</c:v>
                </c:pt>
                <c:pt idx="1110">
                  <c:v>16.4399</c:v>
                </c:pt>
                <c:pt idx="1111">
                  <c:v>16.4396</c:v>
                </c:pt>
                <c:pt idx="1112">
                  <c:v>16.6294</c:v>
                </c:pt>
                <c:pt idx="1113">
                  <c:v>16.7166</c:v>
                </c:pt>
                <c:pt idx="1114">
                  <c:v>17.0709</c:v>
                </c:pt>
                <c:pt idx="1115">
                  <c:v>16.9605</c:v>
                </c:pt>
                <c:pt idx="1116">
                  <c:v>17.0659</c:v>
                </c:pt>
                <c:pt idx="1117">
                  <c:v>17.0694</c:v>
                </c:pt>
                <c:pt idx="1118">
                  <c:v>17.1357</c:v>
                </c:pt>
                <c:pt idx="1119">
                  <c:v>16.9576</c:v>
                </c:pt>
                <c:pt idx="1120">
                  <c:v>17.0713</c:v>
                </c:pt>
                <c:pt idx="1121">
                  <c:v>17.1991</c:v>
                </c:pt>
                <c:pt idx="1122">
                  <c:v>17.1328</c:v>
                </c:pt>
                <c:pt idx="1123">
                  <c:v>17.0052</c:v>
                </c:pt>
                <c:pt idx="1124">
                  <c:v>17.1365</c:v>
                </c:pt>
                <c:pt idx="1125">
                  <c:v>16.9939</c:v>
                </c:pt>
                <c:pt idx="1126">
                  <c:v>16.9825</c:v>
                </c:pt>
                <c:pt idx="1127">
                  <c:v>16.9473</c:v>
                </c:pt>
                <c:pt idx="1128">
                  <c:v>16.8782</c:v>
                </c:pt>
                <c:pt idx="1129">
                  <c:v>16.9011</c:v>
                </c:pt>
                <c:pt idx="1130">
                  <c:v>16.8983</c:v>
                </c:pt>
                <c:pt idx="1131">
                  <c:v>16.7714</c:v>
                </c:pt>
                <c:pt idx="1132">
                  <c:v>16.7554</c:v>
                </c:pt>
                <c:pt idx="1133">
                  <c:v>16.8015</c:v>
                </c:pt>
                <c:pt idx="1134">
                  <c:v>16.8507</c:v>
                </c:pt>
                <c:pt idx="1135">
                  <c:v>16.6837</c:v>
                </c:pt>
                <c:pt idx="1136">
                  <c:v>16.6881</c:v>
                </c:pt>
                <c:pt idx="1137">
                  <c:v>16.5923</c:v>
                </c:pt>
                <c:pt idx="1138">
                  <c:v>16.5583</c:v>
                </c:pt>
                <c:pt idx="1139">
                  <c:v>16.6382</c:v>
                </c:pt>
                <c:pt idx="1140">
                  <c:v>16.6572</c:v>
                </c:pt>
                <c:pt idx="1141">
                  <c:v>16.7183</c:v>
                </c:pt>
                <c:pt idx="1142">
                  <c:v>16.6691</c:v>
                </c:pt>
                <c:pt idx="1143">
                  <c:v>16.6345</c:v>
                </c:pt>
                <c:pt idx="1144">
                  <c:v>16.7931</c:v>
                </c:pt>
                <c:pt idx="1145">
                  <c:v>16.9668</c:v>
                </c:pt>
                <c:pt idx="1146">
                  <c:v>17.02</c:v>
                </c:pt>
                <c:pt idx="1147">
                  <c:v>16.988</c:v>
                </c:pt>
                <c:pt idx="1148">
                  <c:v>17.681</c:v>
                </c:pt>
                <c:pt idx="1149">
                  <c:v>17.8566</c:v>
                </c:pt>
                <c:pt idx="1150">
                  <c:v>17.5045</c:v>
                </c:pt>
                <c:pt idx="1151">
                  <c:v>17.9797</c:v>
                </c:pt>
                <c:pt idx="1152">
                  <c:v>18.3975</c:v>
                </c:pt>
                <c:pt idx="1153">
                  <c:v>18.21</c:v>
                </c:pt>
                <c:pt idx="1154">
                  <c:v>18.5492</c:v>
                </c:pt>
                <c:pt idx="1155">
                  <c:v>18.7245</c:v>
                </c:pt>
                <c:pt idx="1156">
                  <c:v>18.355</c:v>
                </c:pt>
                <c:pt idx="1157">
                  <c:v>18.4513</c:v>
                </c:pt>
                <c:pt idx="1158">
                  <c:v>18.5224</c:v>
                </c:pt>
                <c:pt idx="1159">
                  <c:v>18.4033</c:v>
                </c:pt>
                <c:pt idx="1160">
                  <c:v>18.4098</c:v>
                </c:pt>
                <c:pt idx="1161">
                  <c:v>18.3632</c:v>
                </c:pt>
                <c:pt idx="1162">
                  <c:v>18.08446</c:v>
                </c:pt>
                <c:pt idx="1163">
                  <c:v>17.942</c:v>
                </c:pt>
                <c:pt idx="1164">
                  <c:v>18.0959</c:v>
                </c:pt>
                <c:pt idx="1165">
                  <c:v>18.3265</c:v>
                </c:pt>
                <c:pt idx="1166">
                  <c:v>18.435</c:v>
                </c:pt>
                <c:pt idx="1167">
                  <c:v>18.3</c:v>
                </c:pt>
                <c:pt idx="1168">
                  <c:v>18.3516</c:v>
                </c:pt>
                <c:pt idx="1169">
                  <c:v>18.2589</c:v>
                </c:pt>
                <c:pt idx="1170">
                  <c:v>18.1492</c:v>
                </c:pt>
                <c:pt idx="1171">
                  <c:v>18.085</c:v>
                </c:pt>
                <c:pt idx="1172">
                  <c:v>18.07817</c:v>
                </c:pt>
                <c:pt idx="1173">
                  <c:v>18.0083</c:v>
                </c:pt>
                <c:pt idx="1174">
                  <c:v>17.913</c:v>
                </c:pt>
                <c:pt idx="1175">
                  <c:v>17.833</c:v>
                </c:pt>
                <c:pt idx="1176">
                  <c:v>17.7674</c:v>
                </c:pt>
                <c:pt idx="1177">
                  <c:v>17.59175</c:v>
                </c:pt>
                <c:pt idx="1178">
                  <c:v>17.726</c:v>
                </c:pt>
                <c:pt idx="1179">
                  <c:v>17.6625</c:v>
                </c:pt>
                <c:pt idx="1180">
                  <c:v>17.6947</c:v>
                </c:pt>
                <c:pt idx="1181">
                  <c:v>17.961</c:v>
                </c:pt>
                <c:pt idx="1182">
                  <c:v>18.02289</c:v>
                </c:pt>
                <c:pt idx="1183">
                  <c:v>17.9422</c:v>
                </c:pt>
                <c:pt idx="1184">
                  <c:v>18.1438</c:v>
                </c:pt>
                <c:pt idx="1185">
                  <c:v>18.3623</c:v>
                </c:pt>
                <c:pt idx="1186">
                  <c:v>18.4492</c:v>
                </c:pt>
                <c:pt idx="1187">
                  <c:v>18.44395</c:v>
                </c:pt>
                <c:pt idx="1188">
                  <c:v>18.632</c:v>
                </c:pt>
                <c:pt idx="1189">
                  <c:v>18.7554</c:v>
                </c:pt>
                <c:pt idx="1190">
                  <c:v>18.6156</c:v>
                </c:pt>
                <c:pt idx="1191">
                  <c:v>18.8536</c:v>
                </c:pt>
                <c:pt idx="1192">
                  <c:v>19.16312</c:v>
                </c:pt>
                <c:pt idx="1193">
                  <c:v>19.3196</c:v>
                </c:pt>
                <c:pt idx="1194">
                  <c:v>19.5739</c:v>
                </c:pt>
                <c:pt idx="1195">
                  <c:v>19.2791</c:v>
                </c:pt>
                <c:pt idx="1196">
                  <c:v>18.8691</c:v>
                </c:pt>
                <c:pt idx="1197">
                  <c:v>18.81188</c:v>
                </c:pt>
                <c:pt idx="1198">
                  <c:v>19.0594</c:v>
                </c:pt>
                <c:pt idx="1199">
                  <c:v>19.0104</c:v>
                </c:pt>
                <c:pt idx="1200">
                  <c:v>18.7933</c:v>
                </c:pt>
                <c:pt idx="1201">
                  <c:v>18.6408</c:v>
                </c:pt>
                <c:pt idx="1202">
                  <c:v>18.61828</c:v>
                </c:pt>
                <c:pt idx="1203">
                  <c:v>18.6635</c:v>
                </c:pt>
                <c:pt idx="1204">
                  <c:v>18.988</c:v>
                </c:pt>
                <c:pt idx="1205">
                  <c:v>19.2676</c:v>
                </c:pt>
                <c:pt idx="1206">
                  <c:v>19.515</c:v>
                </c:pt>
                <c:pt idx="1207">
                  <c:v>19.08448</c:v>
                </c:pt>
                <c:pt idx="1208">
                  <c:v>19.3985</c:v>
                </c:pt>
                <c:pt idx="1209">
                  <c:v>19.7291</c:v>
                </c:pt>
                <c:pt idx="1210">
                  <c:v>19.6431</c:v>
                </c:pt>
                <c:pt idx="1211">
                  <c:v>19.8405</c:v>
                </c:pt>
                <c:pt idx="1212">
                  <c:v>19.7032</c:v>
                </c:pt>
                <c:pt idx="1213">
                  <c:v>19.794</c:v>
                </c:pt>
                <c:pt idx="1214">
                  <c:v>19.7839</c:v>
                </c:pt>
                <c:pt idx="1215">
                  <c:v>19.9374</c:v>
                </c:pt>
                <c:pt idx="1216">
                  <c:v>19.8542</c:v>
                </c:pt>
                <c:pt idx="1217">
                  <c:v>19.95009</c:v>
                </c:pt>
                <c:pt idx="1218">
                  <c:v>19.8818</c:v>
                </c:pt>
                <c:pt idx="1219">
                  <c:v>20.0768</c:v>
                </c:pt>
                <c:pt idx="1220">
                  <c:v>19.8053</c:v>
                </c:pt>
                <c:pt idx="1221">
                  <c:v>19.5055</c:v>
                </c:pt>
                <c:pt idx="1222">
                  <c:v>19.1742</c:v>
                </c:pt>
                <c:pt idx="1223">
                  <c:v>19.2116</c:v>
                </c:pt>
                <c:pt idx="1224">
                  <c:v>19.08245</c:v>
                </c:pt>
                <c:pt idx="1225">
                  <c:v>19.27665</c:v>
                </c:pt>
                <c:pt idx="1226">
                  <c:v>19.30225</c:v>
                </c:pt>
                <c:pt idx="1227">
                  <c:v>19.40855</c:v>
                </c:pt>
                <c:pt idx="1228">
                  <c:v>19.42105</c:v>
                </c:pt>
                <c:pt idx="1229">
                  <c:v>19.31375</c:v>
                </c:pt>
                <c:pt idx="1230">
                  <c:v>19.62355</c:v>
                </c:pt>
                <c:pt idx="1231">
                  <c:v>19.62275</c:v>
                </c:pt>
                <c:pt idx="1232">
                  <c:v>19.66345</c:v>
                </c:pt>
                <c:pt idx="1233">
                  <c:v>19.68075</c:v>
                </c:pt>
                <c:pt idx="1234">
                  <c:v>19.61345</c:v>
                </c:pt>
                <c:pt idx="1235">
                  <c:v>19.40965</c:v>
                </c:pt>
                <c:pt idx="1236">
                  <c:v>19.32825</c:v>
                </c:pt>
                <c:pt idx="1237">
                  <c:v>19.26675</c:v>
                </c:pt>
                <c:pt idx="1238">
                  <c:v>19.25985</c:v>
                </c:pt>
                <c:pt idx="1239">
                  <c:v>19.33865</c:v>
                </c:pt>
                <c:pt idx="1240">
                  <c:v>19.49235</c:v>
                </c:pt>
                <c:pt idx="1241">
                  <c:v>19.45595</c:v>
                </c:pt>
                <c:pt idx="1242">
                  <c:v>19.25438</c:v>
                </c:pt>
                <c:pt idx="1243">
                  <c:v>19.36815</c:v>
                </c:pt>
                <c:pt idx="1244">
                  <c:v>19.67215</c:v>
                </c:pt>
                <c:pt idx="1245">
                  <c:v>19.87075</c:v>
                </c:pt>
                <c:pt idx="1246">
                  <c:v>19.82295</c:v>
                </c:pt>
                <c:pt idx="1247">
                  <c:v>19.85025</c:v>
                </c:pt>
                <c:pt idx="1248">
                  <c:v>19.96795</c:v>
                </c:pt>
                <c:pt idx="1249">
                  <c:v>19.94645</c:v>
                </c:pt>
                <c:pt idx="1250">
                  <c:v>19.83595</c:v>
                </c:pt>
                <c:pt idx="1251">
                  <c:v>19.79875</c:v>
                </c:pt>
                <c:pt idx="1252">
                  <c:v>19.95741</c:v>
                </c:pt>
                <c:pt idx="1253">
                  <c:v>20.03445</c:v>
                </c:pt>
                <c:pt idx="1254">
                  <c:v>20.05135</c:v>
                </c:pt>
                <c:pt idx="1255">
                  <c:v>20.14715</c:v>
                </c:pt>
                <c:pt idx="1256">
                  <c:v>20.02535</c:v>
                </c:pt>
                <c:pt idx="1257">
                  <c:v>20.26409</c:v>
                </c:pt>
                <c:pt idx="1258">
                  <c:v>20.08835</c:v>
                </c:pt>
                <c:pt idx="1259">
                  <c:v>20.08445</c:v>
                </c:pt>
                <c:pt idx="1260">
                  <c:v>20.07335</c:v>
                </c:pt>
                <c:pt idx="1261">
                  <c:v>19.78755</c:v>
                </c:pt>
                <c:pt idx="1262">
                  <c:v>20.15773</c:v>
                </c:pt>
                <c:pt idx="1263">
                  <c:v>20.31595</c:v>
                </c:pt>
                <c:pt idx="1264">
                  <c:v>20.57525</c:v>
                </c:pt>
                <c:pt idx="1265">
                  <c:v>20.49755</c:v>
                </c:pt>
                <c:pt idx="1266">
                  <c:v>20.39785</c:v>
                </c:pt>
                <c:pt idx="1267">
                  <c:v>20.34305</c:v>
                </c:pt>
                <c:pt idx="1268">
                  <c:v>20.20905</c:v>
                </c:pt>
                <c:pt idx="1269">
                  <c:v>20.09235</c:v>
                </c:pt>
                <c:pt idx="1270">
                  <c:v>20.25255</c:v>
                </c:pt>
                <c:pt idx="1271">
                  <c:v>20.40485</c:v>
                </c:pt>
                <c:pt idx="1272">
                  <c:v>20.39642</c:v>
                </c:pt>
                <c:pt idx="1273">
                  <c:v>20.28575</c:v>
                </c:pt>
                <c:pt idx="1274">
                  <c:v>20.64557</c:v>
                </c:pt>
                <c:pt idx="1275">
                  <c:v>20.57275</c:v>
                </c:pt>
                <c:pt idx="1276">
                  <c:v>20.41505</c:v>
                </c:pt>
                <c:pt idx="1277">
                  <c:v>20.36995</c:v>
                </c:pt>
                <c:pt idx="1278">
                  <c:v>20.37405</c:v>
                </c:pt>
                <c:pt idx="1279">
                  <c:v>20.30435</c:v>
                </c:pt>
                <c:pt idx="1280">
                  <c:v>20.28575</c:v>
                </c:pt>
                <c:pt idx="1281">
                  <c:v>20.18845</c:v>
                </c:pt>
                <c:pt idx="1282">
                  <c:v>20.15725</c:v>
                </c:pt>
                <c:pt idx="1283">
                  <c:v>20.23435</c:v>
                </c:pt>
                <c:pt idx="1284">
                  <c:v>20.15795</c:v>
                </c:pt>
                <c:pt idx="1285">
                  <c:v>20.11835</c:v>
                </c:pt>
                <c:pt idx="1286">
                  <c:v>20.19045</c:v>
                </c:pt>
                <c:pt idx="1287">
                  <c:v>20.09633</c:v>
                </c:pt>
                <c:pt idx="1288">
                  <c:v>20.12255</c:v>
                </c:pt>
                <c:pt idx="1289">
                  <c:v>20.17015</c:v>
                </c:pt>
                <c:pt idx="1290">
                  <c:v>20.36335</c:v>
                </c:pt>
                <c:pt idx="1291">
                  <c:v>20.30385</c:v>
                </c:pt>
                <c:pt idx="1292">
                  <c:v>20.04747</c:v>
                </c:pt>
                <c:pt idx="1293">
                  <c:v>20.16305</c:v>
                </c:pt>
                <c:pt idx="1294">
                  <c:v>20.15755</c:v>
                </c:pt>
                <c:pt idx="1295">
                  <c:v>20.22635</c:v>
                </c:pt>
                <c:pt idx="1296">
                  <c:v>20.31955</c:v>
                </c:pt>
                <c:pt idx="1297">
                  <c:v>20.61835</c:v>
                </c:pt>
                <c:pt idx="1298">
                  <c:v>20.87479</c:v>
                </c:pt>
                <c:pt idx="1299">
                  <c:v>20.59985</c:v>
                </c:pt>
                <c:pt idx="1300">
                  <c:v>20.60351</c:v>
                </c:pt>
                <c:pt idx="1301">
                  <c:v>20.30735</c:v>
                </c:pt>
                <c:pt idx="1302">
                  <c:v>20.32085</c:v>
                </c:pt>
                <c:pt idx="1303">
                  <c:v>20.39295</c:v>
                </c:pt>
                <c:pt idx="1304">
                  <c:v>20.50355</c:v>
                </c:pt>
                <c:pt idx="1305">
                  <c:v>20.70555</c:v>
                </c:pt>
                <c:pt idx="1306">
                  <c:v>20.64665</c:v>
                </c:pt>
                <c:pt idx="1307">
                  <c:v>20.50085</c:v>
                </c:pt>
                <c:pt idx="1308">
                  <c:v>20.45775</c:v>
                </c:pt>
                <c:pt idx="1309">
                  <c:v>20.84115</c:v>
                </c:pt>
                <c:pt idx="1310">
                  <c:v>20.75245</c:v>
                </c:pt>
                <c:pt idx="1311">
                  <c:v>20.47335</c:v>
                </c:pt>
                <c:pt idx="1312">
                  <c:v>20.61675</c:v>
                </c:pt>
                <c:pt idx="1313">
                  <c:v>20.47905</c:v>
                </c:pt>
                <c:pt idx="1314">
                  <c:v>20.36425</c:v>
                </c:pt>
                <c:pt idx="1315">
                  <c:v>20.26275</c:v>
                </c:pt>
                <c:pt idx="1316">
                  <c:v>20.64605</c:v>
                </c:pt>
                <c:pt idx="1317">
                  <c:v>20.54055</c:v>
                </c:pt>
                <c:pt idx="1318">
                  <c:v>20.49885</c:v>
                </c:pt>
                <c:pt idx="1319">
                  <c:v>20.68585</c:v>
                </c:pt>
                <c:pt idx="1320">
                  <c:v>20.64965</c:v>
                </c:pt>
                <c:pt idx="1321">
                  <c:v>20.33075</c:v>
                </c:pt>
                <c:pt idx="1322">
                  <c:v>20.48225</c:v>
                </c:pt>
                <c:pt idx="1323">
                  <c:v>20.55285</c:v>
                </c:pt>
                <c:pt idx="1324">
                  <c:v>20.42945</c:v>
                </c:pt>
                <c:pt idx="1325">
                  <c:v>20.53805</c:v>
                </c:pt>
                <c:pt idx="1326">
                  <c:v>20.59005</c:v>
                </c:pt>
                <c:pt idx="1327">
                  <c:v>20.53065</c:v>
                </c:pt>
                <c:pt idx="1328">
                  <c:v>20.52265</c:v>
                </c:pt>
                <c:pt idx="1329">
                  <c:v>20.39955</c:v>
                </c:pt>
                <c:pt idx="1330">
                  <c:v>20.29425</c:v>
                </c:pt>
                <c:pt idx="1331">
                  <c:v>20.28315</c:v>
                </c:pt>
                <c:pt idx="1332">
                  <c:v>20.24745</c:v>
                </c:pt>
                <c:pt idx="1333">
                  <c:v>20.44285</c:v>
                </c:pt>
                <c:pt idx="1334">
                  <c:v>20.30725</c:v>
                </c:pt>
                <c:pt idx="1335">
                  <c:v>20.40775</c:v>
                </c:pt>
                <c:pt idx="1336">
                  <c:v>20.47295</c:v>
                </c:pt>
                <c:pt idx="1337">
                  <c:v>20.46745</c:v>
                </c:pt>
                <c:pt idx="1338">
                  <c:v>20.41365</c:v>
                </c:pt>
                <c:pt idx="1339">
                  <c:v>20.47715</c:v>
                </c:pt>
                <c:pt idx="1340">
                  <c:v>20.53165</c:v>
                </c:pt>
                <c:pt idx="1341">
                  <c:v>20.68245</c:v>
                </c:pt>
                <c:pt idx="1342">
                  <c:v>20.57225</c:v>
                </c:pt>
                <c:pt idx="1343">
                  <c:v>20.39635</c:v>
                </c:pt>
                <c:pt idx="1344">
                  <c:v>20.27505</c:v>
                </c:pt>
                <c:pt idx="1345">
                  <c:v>20.25085</c:v>
                </c:pt>
                <c:pt idx="1346">
                  <c:v>20.35105</c:v>
                </c:pt>
                <c:pt idx="1347">
                  <c:v>20.26205</c:v>
                </c:pt>
                <c:pt idx="1348">
                  <c:v>20.17595</c:v>
                </c:pt>
                <c:pt idx="1349">
                  <c:v>20.07915</c:v>
                </c:pt>
                <c:pt idx="1350">
                  <c:v>19.92785</c:v>
                </c:pt>
                <c:pt idx="1351">
                  <c:v>19.92555</c:v>
                </c:pt>
                <c:pt idx="1352">
                  <c:v>19.91265</c:v>
                </c:pt>
                <c:pt idx="1353">
                  <c:v>20.04245</c:v>
                </c:pt>
                <c:pt idx="1354">
                  <c:v>20.13895</c:v>
                </c:pt>
                <c:pt idx="1355">
                  <c:v>20.22505</c:v>
                </c:pt>
                <c:pt idx="1356">
                  <c:v>20.02845</c:v>
                </c:pt>
                <c:pt idx="1357">
                  <c:v>20.04545</c:v>
                </c:pt>
                <c:pt idx="1358">
                  <c:v>20.10005</c:v>
                </c:pt>
                <c:pt idx="1359">
                  <c:v>20.29795</c:v>
                </c:pt>
                <c:pt idx="1360">
                  <c:v>20.34925</c:v>
                </c:pt>
                <c:pt idx="1361">
                  <c:v>20.46125</c:v>
                </c:pt>
                <c:pt idx="1362">
                  <c:v>20.35105</c:v>
                </c:pt>
                <c:pt idx="1363">
                  <c:v>20.17575</c:v>
                </c:pt>
                <c:pt idx="1364">
                  <c:v>19.93115</c:v>
                </c:pt>
                <c:pt idx="1365">
                  <c:v>20.41405</c:v>
                </c:pt>
                <c:pt idx="1366">
                  <c:v>20.67365</c:v>
                </c:pt>
                <c:pt idx="1367">
                  <c:v>20.82895</c:v>
                </c:pt>
                <c:pt idx="1368">
                  <c:v>20.22005</c:v>
                </c:pt>
                <c:pt idx="1369">
                  <c:v>20.42085</c:v>
                </c:pt>
                <c:pt idx="1370">
                  <c:v>20.30715</c:v>
                </c:pt>
                <c:pt idx="1371">
                  <c:v>20.07295</c:v>
                </c:pt>
                <c:pt idx="1372">
                  <c:v>20.09105</c:v>
                </c:pt>
                <c:pt idx="1373">
                  <c:v>19.91595</c:v>
                </c:pt>
                <c:pt idx="1374">
                  <c:v>19.67105</c:v>
                </c:pt>
                <c:pt idx="1375">
                  <c:v>19.70467</c:v>
                </c:pt>
                <c:pt idx="1376">
                  <c:v>19.7071</c:v>
                </c:pt>
                <c:pt idx="1377">
                  <c:v>19.59335</c:v>
                </c:pt>
                <c:pt idx="1378">
                  <c:v>19.61915</c:v>
                </c:pt>
                <c:pt idx="1379">
                  <c:v>19.58645</c:v>
                </c:pt>
                <c:pt idx="1380">
                  <c:v>19.49715</c:v>
                </c:pt>
                <c:pt idx="1381">
                  <c:v>19.57935</c:v>
                </c:pt>
                <c:pt idx="1382">
                  <c:v>19.54955</c:v>
                </c:pt>
                <c:pt idx="1383">
                  <c:v>19.58565</c:v>
                </c:pt>
                <c:pt idx="1384">
                  <c:v>19.58855</c:v>
                </c:pt>
                <c:pt idx="1385">
                  <c:v>19.57375</c:v>
                </c:pt>
                <c:pt idx="1386">
                  <c:v>19.68745</c:v>
                </c:pt>
                <c:pt idx="1387">
                  <c:v>19.66645</c:v>
                </c:pt>
                <c:pt idx="1388">
                  <c:v>19.58225</c:v>
                </c:pt>
                <c:pt idx="1389">
                  <c:v>19.53265</c:v>
                </c:pt>
                <c:pt idx="1390">
                  <c:v>19.43265</c:v>
                </c:pt>
                <c:pt idx="1391">
                  <c:v>19.63375</c:v>
                </c:pt>
                <c:pt idx="1392">
                  <c:v>19.41695</c:v>
                </c:pt>
                <c:pt idx="1393">
                  <c:v>19.37855</c:v>
                </c:pt>
                <c:pt idx="1394">
                  <c:v>19.48735</c:v>
                </c:pt>
                <c:pt idx="1395">
                  <c:v>19.45915</c:v>
                </c:pt>
                <c:pt idx="1396">
                  <c:v>19.30445</c:v>
                </c:pt>
                <c:pt idx="1397">
                  <c:v>19.25835</c:v>
                </c:pt>
                <c:pt idx="1398">
                  <c:v>19.36045</c:v>
                </c:pt>
                <c:pt idx="1399">
                  <c:v>19.31045</c:v>
                </c:pt>
                <c:pt idx="1400">
                  <c:v>19.23425</c:v>
                </c:pt>
                <c:pt idx="1401">
                  <c:v>19.24215</c:v>
                </c:pt>
                <c:pt idx="1402">
                  <c:v>19.26355</c:v>
                </c:pt>
                <c:pt idx="1403">
                  <c:v>19.38295</c:v>
                </c:pt>
                <c:pt idx="1404">
                  <c:v>19.31655</c:v>
                </c:pt>
                <c:pt idx="1405">
                  <c:v>19.42885</c:v>
                </c:pt>
                <c:pt idx="1406">
                  <c:v>19.20875</c:v>
                </c:pt>
                <c:pt idx="1407">
                  <c:v>19.23915</c:v>
                </c:pt>
                <c:pt idx="1408">
                  <c:v>19.19205</c:v>
                </c:pt>
                <c:pt idx="1409">
                  <c:v>19.15385</c:v>
                </c:pt>
                <c:pt idx="1410">
                  <c:v>19.10255</c:v>
                </c:pt>
                <c:pt idx="1411">
                  <c:v>19.03865</c:v>
                </c:pt>
                <c:pt idx="1412">
                  <c:v>19.05135</c:v>
                </c:pt>
                <c:pt idx="1413">
                  <c:v>18.90655</c:v>
                </c:pt>
                <c:pt idx="1414">
                  <c:v>18.87105</c:v>
                </c:pt>
                <c:pt idx="1415">
                  <c:v>18.93745</c:v>
                </c:pt>
                <c:pt idx="1416">
                  <c:v>18.90455</c:v>
                </c:pt>
                <c:pt idx="1417">
                  <c:v>18.98895</c:v>
                </c:pt>
                <c:pt idx="1418">
                  <c:v>18.97395</c:v>
                </c:pt>
                <c:pt idx="1419">
                  <c:v>19.01845</c:v>
                </c:pt>
                <c:pt idx="1420">
                  <c:v>19.17435</c:v>
                </c:pt>
                <c:pt idx="1421">
                  <c:v>19.11015</c:v>
                </c:pt>
                <c:pt idx="1422">
                  <c:v>18.98065</c:v>
                </c:pt>
                <c:pt idx="1423">
                  <c:v>18.92185</c:v>
                </c:pt>
                <c:pt idx="1424">
                  <c:v>18.86525</c:v>
                </c:pt>
                <c:pt idx="1425">
                  <c:v>18.81445</c:v>
                </c:pt>
                <c:pt idx="1426">
                  <c:v>18.74595</c:v>
                </c:pt>
                <c:pt idx="1427">
                  <c:v>18.7355</c:v>
                </c:pt>
                <c:pt idx="1428">
                  <c:v>18.7815</c:v>
                </c:pt>
                <c:pt idx="1429">
                  <c:v>18.6338</c:v>
                </c:pt>
                <c:pt idx="1430">
                  <c:v>18.6267</c:v>
                </c:pt>
                <c:pt idx="1431">
                  <c:v>18.6642</c:v>
                </c:pt>
                <c:pt idx="1432">
                  <c:v>18.6053</c:v>
                </c:pt>
                <c:pt idx="1433">
                  <c:v>18.6301</c:v>
                </c:pt>
                <c:pt idx="1434">
                  <c:v>18.604</c:v>
                </c:pt>
                <c:pt idx="1435">
                  <c:v>18.6335</c:v>
                </c:pt>
                <c:pt idx="1436">
                  <c:v>18.7343</c:v>
                </c:pt>
                <c:pt idx="1437">
                  <c:v>18.8152</c:v>
                </c:pt>
                <c:pt idx="1438">
                  <c:v>18.7109</c:v>
                </c:pt>
                <c:pt idx="1439">
                  <c:v>18.7715</c:v>
                </c:pt>
                <c:pt idx="1440">
                  <c:v>18.733</c:v>
                </c:pt>
                <c:pt idx="1441">
                  <c:v>18.6694</c:v>
                </c:pt>
                <c:pt idx="1442">
                  <c:v>18.6444</c:v>
                </c:pt>
                <c:pt idx="1443">
                  <c:v>18.5373</c:v>
                </c:pt>
                <c:pt idx="1444">
                  <c:v>18.5442</c:v>
                </c:pt>
                <c:pt idx="1445">
                  <c:v>18.5469</c:v>
                </c:pt>
                <c:pt idx="1446">
                  <c:v>18.7671</c:v>
                </c:pt>
                <c:pt idx="1447">
                  <c:v>18.737</c:v>
                </c:pt>
                <c:pt idx="1448">
                  <c:v>18.8744</c:v>
                </c:pt>
                <c:pt idx="1449">
                  <c:v>18.87</c:v>
                </c:pt>
                <c:pt idx="1450">
                  <c:v>18.853</c:v>
                </c:pt>
                <c:pt idx="1451">
                  <c:v>18.8952</c:v>
                </c:pt>
                <c:pt idx="1452">
                  <c:v>18.7384</c:v>
                </c:pt>
                <c:pt idx="1453">
                  <c:v>18.6021</c:v>
                </c:pt>
                <c:pt idx="1454">
                  <c:v>18.6065</c:v>
                </c:pt>
                <c:pt idx="1455">
                  <c:v>18.5724</c:v>
                </c:pt>
                <c:pt idx="1456">
                  <c:v>18.6505</c:v>
                </c:pt>
                <c:pt idx="1457">
                  <c:v>18.595</c:v>
                </c:pt>
                <c:pt idx="1458">
                  <c:v>18.6222</c:v>
                </c:pt>
                <c:pt idx="1459">
                  <c:v>18.7778</c:v>
                </c:pt>
                <c:pt idx="1460">
                  <c:v>18.7357</c:v>
                </c:pt>
                <c:pt idx="1461">
                  <c:v>18.7811</c:v>
                </c:pt>
                <c:pt idx="1462">
                  <c:v>18.812</c:v>
                </c:pt>
                <c:pt idx="1463">
                  <c:v>18.758</c:v>
                </c:pt>
                <c:pt idx="1464">
                  <c:v>18.7517</c:v>
                </c:pt>
                <c:pt idx="1465">
                  <c:v>18.5782</c:v>
                </c:pt>
                <c:pt idx="1466">
                  <c:v>18.6645</c:v>
                </c:pt>
                <c:pt idx="1467">
                  <c:v>18.6614</c:v>
                </c:pt>
                <c:pt idx="1468">
                  <c:v>18.6479</c:v>
                </c:pt>
                <c:pt idx="1469">
                  <c:v>18.6475</c:v>
                </c:pt>
                <c:pt idx="1470">
                  <c:v>18.656</c:v>
                </c:pt>
                <c:pt idx="1471">
                  <c:v>18.6421</c:v>
                </c:pt>
                <c:pt idx="1472">
                  <c:v>18.7191</c:v>
                </c:pt>
                <c:pt idx="1473">
                  <c:v>18.6991</c:v>
                </c:pt>
                <c:pt idx="1474">
                  <c:v>18.7152</c:v>
                </c:pt>
                <c:pt idx="1475">
                  <c:v>18.7007</c:v>
                </c:pt>
                <c:pt idx="1476">
                  <c:v>18.6573</c:v>
                </c:pt>
                <c:pt idx="1477">
                  <c:v>18.6186</c:v>
                </c:pt>
                <c:pt idx="1478">
                  <c:v>18.5791</c:v>
                </c:pt>
                <c:pt idx="1479">
                  <c:v>18.4547</c:v>
                </c:pt>
                <c:pt idx="1480">
                  <c:v>18.4407</c:v>
                </c:pt>
                <c:pt idx="1481">
                  <c:v>18.3664</c:v>
                </c:pt>
                <c:pt idx="1482">
                  <c:v>18.2857</c:v>
                </c:pt>
                <c:pt idx="1483">
                  <c:v>18.3015</c:v>
                </c:pt>
                <c:pt idx="1484">
                  <c:v>18.3591</c:v>
                </c:pt>
                <c:pt idx="1485">
                  <c:v>18.4017</c:v>
                </c:pt>
                <c:pt idx="1486">
                  <c:v>18.3564</c:v>
                </c:pt>
                <c:pt idx="1487">
                  <c:v>18.3522</c:v>
                </c:pt>
                <c:pt idx="1488">
                  <c:v>18.4019</c:v>
                </c:pt>
                <c:pt idx="1489">
                  <c:v>18.4722</c:v>
                </c:pt>
                <c:pt idx="1490">
                  <c:v>18.3589</c:v>
                </c:pt>
                <c:pt idx="1491">
                  <c:v>18.3633</c:v>
                </c:pt>
                <c:pt idx="1492">
                  <c:v>18.3097</c:v>
                </c:pt>
                <c:pt idx="1493">
                  <c:v>18.3435</c:v>
                </c:pt>
                <c:pt idx="1494">
                  <c:v>18.4234</c:v>
                </c:pt>
                <c:pt idx="1495">
                  <c:v>18.4021</c:v>
                </c:pt>
                <c:pt idx="1496">
                  <c:v>18.337</c:v>
                </c:pt>
                <c:pt idx="1497">
                  <c:v>18.3894</c:v>
                </c:pt>
                <c:pt idx="1498">
                  <c:v>18.3326</c:v>
                </c:pt>
                <c:pt idx="1499">
                  <c:v>18.3873</c:v>
                </c:pt>
                <c:pt idx="1500">
                  <c:v>18.5742</c:v>
                </c:pt>
                <c:pt idx="1501">
                  <c:v>18.4672</c:v>
                </c:pt>
                <c:pt idx="1502">
                  <c:v>18.4848</c:v>
                </c:pt>
                <c:pt idx="1503">
                  <c:v>18.4571</c:v>
                </c:pt>
                <c:pt idx="1504">
                  <c:v>18.4329</c:v>
                </c:pt>
                <c:pt idx="1505">
                  <c:v>18.3708</c:v>
                </c:pt>
                <c:pt idx="1506">
                  <c:v>18.3813</c:v>
                </c:pt>
                <c:pt idx="1507">
                  <c:v>18.4342</c:v>
                </c:pt>
                <c:pt idx="1508">
                  <c:v>18.429</c:v>
                </c:pt>
                <c:pt idx="1509">
                  <c:v>18.399</c:v>
                </c:pt>
                <c:pt idx="1510">
                  <c:v>18.4553</c:v>
                </c:pt>
                <c:pt idx="1511">
                  <c:v>18.3892</c:v>
                </c:pt>
                <c:pt idx="1512">
                  <c:v>18.4221</c:v>
                </c:pt>
                <c:pt idx="1513">
                  <c:v>18.4774</c:v>
                </c:pt>
                <c:pt idx="1514">
                  <c:v>18.5277</c:v>
                </c:pt>
                <c:pt idx="1515">
                  <c:v>18.5713</c:v>
                </c:pt>
                <c:pt idx="1516">
                  <c:v>18.4755</c:v>
                </c:pt>
                <c:pt idx="1517">
                  <c:v>18.6888</c:v>
                </c:pt>
                <c:pt idx="1518">
                  <c:v>18.5962</c:v>
                </c:pt>
                <c:pt idx="1519">
                  <c:v>18.562</c:v>
                </c:pt>
                <c:pt idx="1520">
                  <c:v>18.4427</c:v>
                </c:pt>
                <c:pt idx="1521">
                  <c:v>18.3696</c:v>
                </c:pt>
                <c:pt idx="1522">
                  <c:v>18.3129</c:v>
                </c:pt>
                <c:pt idx="1523">
                  <c:v>18.2917</c:v>
                </c:pt>
                <c:pt idx="1524">
                  <c:v>18.315</c:v>
                </c:pt>
                <c:pt idx="1525">
                  <c:v>18.3033</c:v>
                </c:pt>
                <c:pt idx="1526">
                  <c:v>18.4244</c:v>
                </c:pt>
                <c:pt idx="1527">
                  <c:v>18.3443</c:v>
                </c:pt>
                <c:pt idx="1528">
                  <c:v>18.3375</c:v>
                </c:pt>
                <c:pt idx="1529">
                  <c:v>18.3828</c:v>
                </c:pt>
                <c:pt idx="1530">
                  <c:v>18.4834</c:v>
                </c:pt>
                <c:pt idx="1531">
                  <c:v>18.5071</c:v>
                </c:pt>
                <c:pt idx="1532">
                  <c:v>18.3814</c:v>
                </c:pt>
                <c:pt idx="1533">
                  <c:v>18.3384</c:v>
                </c:pt>
                <c:pt idx="1534">
                  <c:v>18.3498</c:v>
                </c:pt>
                <c:pt idx="1535">
                  <c:v>18.2878</c:v>
                </c:pt>
                <c:pt idx="1536">
                  <c:v>18.3018</c:v>
                </c:pt>
                <c:pt idx="1537">
                  <c:v>18.2823</c:v>
                </c:pt>
                <c:pt idx="1538">
                  <c:v>18.2815</c:v>
                </c:pt>
                <c:pt idx="1539">
                  <c:v>18.2331</c:v>
                </c:pt>
                <c:pt idx="1540">
                  <c:v>18.1756</c:v>
                </c:pt>
                <c:pt idx="1541">
                  <c:v>18.2626</c:v>
                </c:pt>
                <c:pt idx="1542">
                  <c:v>18.1953</c:v>
                </c:pt>
                <c:pt idx="1543">
                  <c:v>18.1643</c:v>
                </c:pt>
                <c:pt idx="1544">
                  <c:v>18.0468</c:v>
                </c:pt>
                <c:pt idx="1545">
                  <c:v>18.0109</c:v>
                </c:pt>
                <c:pt idx="1546">
                  <c:v>17.98249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325389"/>
        <c:axId val="528646"/>
      </c:lineChart>
      <c:catAx>
        <c:axId val="67325389"/>
        <c:scaling>
          <c:orientation val="minMax"/>
        </c:scaling>
        <c:delete val="0"/>
        <c:axPos val="b"/>
        <c:numFmt formatCode="mm/dd/yy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8646"/>
        <c:crosses val="autoZero"/>
        <c:auto val="1"/>
        <c:lblAlgn val="ctr"/>
        <c:lblOffset val="100"/>
        <c:noMultiLvlLbl val="0"/>
      </c:catAx>
      <c:valAx>
        <c:axId val="5286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$-409]#,##0.00;[RED]\-[$$-409]#,##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3253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44280</xdr:colOff>
      <xdr:row>0</xdr:row>
      <xdr:rowOff>17280</xdr:rowOff>
    </xdr:from>
    <xdr:to>
      <xdr:col>23</xdr:col>
      <xdr:colOff>423000</xdr:colOff>
      <xdr:row>9</xdr:row>
      <xdr:rowOff>6840</xdr:rowOff>
    </xdr:to>
    <xdr:graphicFrame>
      <xdr:nvGraphicFramePr>
        <xdr:cNvPr id="0" name=""/>
        <xdr:cNvGraphicFramePr/>
      </xdr:nvGraphicFramePr>
      <xdr:xfrm>
        <a:off x="15131880" y="17280"/>
        <a:ext cx="5718600" cy="145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24</xdr:col>
      <xdr:colOff>82080</xdr:colOff>
      <xdr:row>0</xdr:row>
      <xdr:rowOff>75240</xdr:rowOff>
    </xdr:from>
    <xdr:to>
      <xdr:col>30</xdr:col>
      <xdr:colOff>649440</xdr:colOff>
      <xdr:row>9</xdr:row>
      <xdr:rowOff>124920</xdr:rowOff>
    </xdr:to>
    <xdr:graphicFrame>
      <xdr:nvGraphicFramePr>
        <xdr:cNvPr id="1" name=""/>
        <xdr:cNvGraphicFramePr/>
      </xdr:nvGraphicFramePr>
      <xdr:xfrm>
        <a:off x="21322080" y="75240"/>
        <a:ext cx="5760360" cy="151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895680</xdr:colOff>
      <xdr:row>1</xdr:row>
      <xdr:rowOff>0</xdr:rowOff>
    </xdr:from>
    <xdr:to>
      <xdr:col>13</xdr:col>
      <xdr:colOff>858960</xdr:colOff>
      <xdr:row>6</xdr:row>
      <xdr:rowOff>101880</xdr:rowOff>
    </xdr:to>
    <xdr:pic>
      <xdr:nvPicPr>
        <xdr:cNvPr id="2" name="Image 2" descr=""/>
        <xdr:cNvPicPr/>
      </xdr:nvPicPr>
      <xdr:blipFill>
        <a:blip r:embed="rId3"/>
        <a:stretch/>
      </xdr:blipFill>
      <xdr:spPr>
        <a:xfrm>
          <a:off x="11411280" y="162720"/>
          <a:ext cx="877680" cy="91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29160</xdr:colOff>
      <xdr:row>0</xdr:row>
      <xdr:rowOff>360</xdr:rowOff>
    </xdr:from>
    <xdr:to>
      <xdr:col>8</xdr:col>
      <xdr:colOff>906840</xdr:colOff>
      <xdr:row>5</xdr:row>
      <xdr:rowOff>101880</xdr:rowOff>
    </xdr:to>
    <xdr:pic>
      <xdr:nvPicPr>
        <xdr:cNvPr id="3" name="Image 3" descr=""/>
        <xdr:cNvPicPr/>
      </xdr:nvPicPr>
      <xdr:blipFill>
        <a:blip r:embed="rId1"/>
        <a:stretch/>
      </xdr:blipFill>
      <xdr:spPr>
        <a:xfrm>
          <a:off x="7344360" y="360"/>
          <a:ext cx="877680" cy="91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44280</xdr:colOff>
      <xdr:row>11</xdr:row>
      <xdr:rowOff>0</xdr:rowOff>
    </xdr:from>
    <xdr:to>
      <xdr:col>13</xdr:col>
      <xdr:colOff>3960</xdr:colOff>
      <xdr:row>16</xdr:row>
      <xdr:rowOff>101520</xdr:rowOff>
    </xdr:to>
    <xdr:pic>
      <xdr:nvPicPr>
        <xdr:cNvPr id="4" name="Image 4" descr=""/>
        <xdr:cNvPicPr/>
      </xdr:nvPicPr>
      <xdr:blipFill>
        <a:blip r:embed="rId1"/>
        <a:stretch/>
      </xdr:blipFill>
      <xdr:spPr>
        <a:xfrm>
          <a:off x="11021040" y="1788120"/>
          <a:ext cx="877680" cy="914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32760</xdr:colOff>
      <xdr:row>3650</xdr:row>
      <xdr:rowOff>63000</xdr:rowOff>
    </xdr:from>
    <xdr:to>
      <xdr:col>27</xdr:col>
      <xdr:colOff>528840</xdr:colOff>
      <xdr:row>3689</xdr:row>
      <xdr:rowOff>37800</xdr:rowOff>
    </xdr:to>
    <xdr:graphicFrame>
      <xdr:nvGraphicFramePr>
        <xdr:cNvPr id="5" name=""/>
        <xdr:cNvGraphicFramePr/>
      </xdr:nvGraphicFramePr>
      <xdr:xfrm>
        <a:off x="10599120" y="388080"/>
        <a:ext cx="11875320" cy="631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12960</xdr:colOff>
      <xdr:row>3269</xdr:row>
      <xdr:rowOff>27360</xdr:rowOff>
    </xdr:from>
    <xdr:to>
      <xdr:col>16</xdr:col>
      <xdr:colOff>671040</xdr:colOff>
      <xdr:row>3299</xdr:row>
      <xdr:rowOff>67680</xdr:rowOff>
    </xdr:to>
    <xdr:graphicFrame>
      <xdr:nvGraphicFramePr>
        <xdr:cNvPr id="6" name=""/>
        <xdr:cNvGraphicFramePr/>
      </xdr:nvGraphicFramePr>
      <xdr:xfrm>
        <a:off x="5702400" y="352440"/>
        <a:ext cx="7973280" cy="4917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X_USDMXN_1D" displayName="FX_USDMXN_1D" ref="A1:F4815" headerRowCount="1" totalsRowCount="0" totalsRowShown="0">
  <tableColumns count="6">
    <tableColumn id="1" name="unix time"/>
    <tableColumn id="2" name="matrix time"/>
    <tableColumn id="3" name="open"/>
    <tableColumn id="4" name="high"/>
    <tableColumn id="5" name="low"/>
    <tableColumn id="6" name="close"/>
  </tableColumns>
</table>
</file>

<file path=xl/tables/table2.xml><?xml version="1.0" encoding="utf-8"?>
<table xmlns="http://schemas.openxmlformats.org/spreadsheetml/2006/main" id="2" name="INDEX_BTCUSD_1D" displayName="INDEX_BTCUSD_1D" ref="A1:L5825" headerRowCount="1" totalsRowCount="0" totalsRowShown="0">
  <tableColumns count="12">
    <tableColumn id="1" name="unix time"/>
    <tableColumn id="2" name="matrix time"/>
    <tableColumn id="3" name="year"/>
    <tableColumn id="4" name="month"/>
    <tableColumn id="5" name="day"/>
    <tableColumn id="6" name="open"/>
    <tableColumn id="7" name="high"/>
    <tableColumn id="8" name="low"/>
    <tableColumn id="9" name="close"/>
    <tableColumn id="10" name=" ath"/>
    <tableColumn id="11" name="days after"/>
    <tableColumn id="12" name="close/ath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3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5" topLeftCell="A16" activePane="bottomLeft" state="frozen"/>
      <selection pane="topLeft" activeCell="A1" activeCellId="0" sqref="A1"/>
      <selection pane="bottomLeft" activeCell="L8" activeCellId="0" sqref="L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49"/>
    <col collapsed="false" customWidth="true" hidden="false" outlineLevel="0" max="2" min="2" style="0" width="12.97"/>
    <col collapsed="false" customWidth="true" hidden="false" outlineLevel="0" max="3" min="3" style="1" width="12.97"/>
    <col collapsed="false" customWidth="true" hidden="false" outlineLevel="0" max="5" min="4" style="0" width="12.97"/>
    <col collapsed="false" customWidth="true" hidden="false" outlineLevel="0" max="6" min="6" style="1" width="12.97"/>
    <col collapsed="false" customWidth="true" hidden="false" outlineLevel="0" max="7" min="7" style="0" width="12.97"/>
    <col collapsed="false" customWidth="true" hidden="false" outlineLevel="0" max="9" min="8" style="1" width="12.97"/>
    <col collapsed="false" customWidth="true" hidden="false" outlineLevel="0" max="10" min="10" style="2" width="12.97"/>
    <col collapsed="false" customWidth="true" hidden="false" outlineLevel="0" max="16" min="11" style="0" width="12.97"/>
    <col collapsed="false" customWidth="true" hidden="false" outlineLevel="0" max="17" min="17" style="3" width="12.97"/>
    <col collapsed="false" customWidth="true" hidden="false" outlineLevel="0" max="18" min="18" style="0" width="14.22"/>
    <col collapsed="false" customWidth="true" hidden="false" outlineLevel="0" max="19" min="19" style="0" width="16.69"/>
    <col collapsed="false" customWidth="true" hidden="false" outlineLevel="0" max="20" min="20" style="0" width="13.03"/>
    <col collapsed="false" customWidth="true" hidden="false" outlineLevel="0" max="21" min="21" style="0" width="8.76"/>
    <col collapsed="false" customWidth="true" hidden="false" outlineLevel="0" max="27" min="25" style="0" width="13.03"/>
    <col collapsed="false" customWidth="false" hidden="false" outlineLevel="0" max="29" min="29" style="4" width="11.53"/>
    <col collapsed="false" customWidth="false" hidden="false" outlineLevel="0" max="30" min="30" style="5" width="11.53"/>
    <col collapsed="false" customWidth="false" hidden="false" outlineLevel="0" max="32" min="31" style="1" width="11.53"/>
    <col collapsed="false" customWidth="true" hidden="false" outlineLevel="0" max="33" min="33" style="6" width="21.04"/>
    <col collapsed="false" customWidth="false" hidden="false" outlineLevel="0" max="34" min="34" style="1" width="11.53"/>
    <col collapsed="false" customWidth="true" hidden="false" outlineLevel="0" max="36" min="36" style="1" width="18.2"/>
    <col collapsed="false" customWidth="true" hidden="false" outlineLevel="0" max="37" min="37" style="5" width="16.2"/>
    <col collapsed="false" customWidth="false" hidden="false" outlineLevel="0" max="38" min="38" style="1" width="11.53"/>
  </cols>
  <sheetData>
    <row r="1" customFormat="false" ht="12.8" hidden="false" customHeight="false" outlineLevel="0" collapsed="false">
      <c r="A1" s="7" t="s">
        <v>0</v>
      </c>
      <c r="B1" s="7"/>
      <c r="C1" s="8" t="n">
        <v>4500000</v>
      </c>
      <c r="D1" s="9" t="str">
        <f aca="false">$K$2</f>
        <v>USD</v>
      </c>
      <c r="E1" s="10" t="s">
        <v>1</v>
      </c>
      <c r="F1" s="11" t="n">
        <v>20000</v>
      </c>
      <c r="G1" s="12" t="str">
        <f aca="false">$K$2</f>
        <v>USD</v>
      </c>
      <c r="H1" s="13"/>
      <c r="I1" s="10" t="s">
        <v>2</v>
      </c>
      <c r="J1" s="14" t="n">
        <v>0</v>
      </c>
      <c r="K1" s="15"/>
      <c r="L1" s="15" t="s">
        <v>3</v>
      </c>
      <c r="M1" s="13"/>
      <c r="N1" s="16"/>
      <c r="O1" s="17"/>
      <c r="P1" s="18" t="s">
        <v>4</v>
      </c>
    </row>
    <row r="2" customFormat="false" ht="12.8" hidden="false" customHeight="false" outlineLevel="0" collapsed="false">
      <c r="A2" s="19" t="s">
        <v>5</v>
      </c>
      <c r="B2" s="19"/>
      <c r="C2" s="20" t="n">
        <v>0.7</v>
      </c>
      <c r="D2" s="21"/>
      <c r="E2" s="22"/>
      <c r="F2" s="23"/>
      <c r="G2" s="22"/>
      <c r="H2" s="24"/>
      <c r="I2" s="25" t="s">
        <v>6</v>
      </c>
      <c r="J2" s="26" t="n">
        <v>1</v>
      </c>
      <c r="K2" s="21" t="str">
        <f aca="false">IF(J2=0,"MXN",IF(J2=1,"USD","ERROR"))</f>
        <v>USD</v>
      </c>
      <c r="L2" s="27" t="s">
        <v>7</v>
      </c>
      <c r="M2" s="24"/>
      <c r="N2" s="22"/>
      <c r="O2" s="22"/>
      <c r="P2" s="28"/>
      <c r="AH2" s="1" t="s">
        <v>8</v>
      </c>
    </row>
    <row r="3" customFormat="false" ht="12.8" hidden="false" customHeight="false" outlineLevel="0" collapsed="false">
      <c r="A3" s="29"/>
      <c r="B3" s="30"/>
      <c r="C3" s="31"/>
      <c r="D3" s="32"/>
      <c r="E3" s="33"/>
      <c r="F3" s="23"/>
      <c r="G3" s="22"/>
      <c r="H3" s="25" t="s">
        <v>9</v>
      </c>
      <c r="I3" s="25" t="s">
        <v>10</v>
      </c>
      <c r="J3" s="34" t="n">
        <v>6</v>
      </c>
      <c r="K3" s="24"/>
      <c r="L3" s="24" t="s">
        <v>11</v>
      </c>
      <c r="M3" s="24"/>
      <c r="N3" s="22"/>
      <c r="O3" s="22"/>
      <c r="P3" s="28"/>
      <c r="AH3" s="1" t="s">
        <v>12</v>
      </c>
      <c r="AI3" s="0" t="s">
        <v>13</v>
      </c>
    </row>
    <row r="4" customFormat="false" ht="12.8" hidden="false" customHeight="false" outlineLevel="0" collapsed="false">
      <c r="A4" s="19" t="s">
        <v>14</v>
      </c>
      <c r="B4" s="19"/>
      <c r="C4" s="35" t="n">
        <f aca="false">IF(J1=1,C2*C1,F1)</f>
        <v>20000</v>
      </c>
      <c r="D4" s="32" t="str">
        <f aca="false">$K$2</f>
        <v>USD</v>
      </c>
      <c r="E4" s="22"/>
      <c r="F4" s="22"/>
      <c r="G4" s="36"/>
      <c r="H4" s="34"/>
      <c r="I4" s="25" t="s">
        <v>15</v>
      </c>
      <c r="J4" s="34" t="n">
        <v>9</v>
      </c>
      <c r="K4" s="24"/>
      <c r="L4" s="24"/>
      <c r="M4" s="24"/>
      <c r="N4" s="22"/>
      <c r="O4" s="22"/>
      <c r="P4" s="28"/>
    </row>
    <row r="5" customFormat="false" ht="12.8" hidden="false" customHeight="false" outlineLevel="0" collapsed="false">
      <c r="A5" s="19" t="s">
        <v>16</v>
      </c>
      <c r="B5" s="19"/>
      <c r="C5" s="37" t="n">
        <v>0.09</v>
      </c>
      <c r="D5" s="22"/>
      <c r="E5" s="22"/>
      <c r="F5" s="22"/>
      <c r="G5" s="38"/>
      <c r="H5" s="25" t="s">
        <v>17</v>
      </c>
      <c r="I5" s="25" t="s">
        <v>10</v>
      </c>
      <c r="J5" s="34" t="n">
        <v>3</v>
      </c>
      <c r="K5" s="27" t="s">
        <v>17</v>
      </c>
      <c r="L5" s="24" t="s">
        <v>18</v>
      </c>
      <c r="M5" s="24"/>
      <c r="N5" s="22"/>
      <c r="O5" s="22"/>
      <c r="P5" s="28"/>
    </row>
    <row r="6" customFormat="false" ht="12.8" hidden="false" customHeight="false" outlineLevel="0" collapsed="false">
      <c r="A6" s="19" t="s">
        <v>19</v>
      </c>
      <c r="B6" s="19"/>
      <c r="C6" s="39" t="n">
        <v>60</v>
      </c>
      <c r="D6" s="22"/>
      <c r="E6" s="22"/>
      <c r="F6" s="22"/>
      <c r="G6" s="22"/>
      <c r="H6" s="34"/>
      <c r="I6" s="25" t="s">
        <v>15</v>
      </c>
      <c r="J6" s="34" t="n">
        <v>6</v>
      </c>
      <c r="K6" s="27"/>
      <c r="L6" s="24"/>
      <c r="M6" s="24"/>
      <c r="N6" s="22"/>
      <c r="O6" s="22"/>
      <c r="P6" s="28"/>
    </row>
    <row r="7" customFormat="false" ht="12.8" hidden="false" customHeight="false" outlineLevel="0" collapsed="false">
      <c r="A7" s="19" t="s">
        <v>20</v>
      </c>
      <c r="B7" s="19"/>
      <c r="C7" s="23" t="n">
        <v>30</v>
      </c>
      <c r="D7" s="22" t="s">
        <v>21</v>
      </c>
      <c r="E7" s="33"/>
      <c r="F7" s="23"/>
      <c r="G7" s="22"/>
      <c r="H7" s="22"/>
      <c r="I7" s="40"/>
      <c r="J7" s="35"/>
      <c r="K7" s="41"/>
      <c r="L7" s="22"/>
      <c r="M7" s="22"/>
      <c r="N7" s="22"/>
      <c r="O7" s="42"/>
      <c r="P7" s="43"/>
      <c r="Q7" s="44"/>
    </row>
    <row r="8" customFormat="false" ht="12.8" hidden="false" customHeight="false" outlineLevel="0" collapsed="false">
      <c r="A8" s="29"/>
      <c r="B8" s="30"/>
      <c r="C8" s="23"/>
      <c r="D8" s="22"/>
      <c r="E8" s="22"/>
      <c r="F8" s="23"/>
      <c r="G8" s="22"/>
      <c r="H8" s="22"/>
      <c r="I8" s="23"/>
      <c r="J8" s="35"/>
      <c r="K8" s="41"/>
      <c r="L8" s="33" t="s">
        <v>22</v>
      </c>
      <c r="M8" s="23"/>
      <c r="N8" s="23"/>
      <c r="O8" s="42"/>
      <c r="P8" s="28"/>
    </row>
    <row r="9" customFormat="false" ht="12.8" hidden="false" customHeight="false" outlineLevel="0" collapsed="false">
      <c r="A9" s="19" t="s">
        <v>23</v>
      </c>
      <c r="B9" s="19"/>
      <c r="C9" s="45" t="n">
        <v>44301</v>
      </c>
      <c r="D9" s="24"/>
      <c r="E9" s="25" t="s">
        <v>24</v>
      </c>
      <c r="F9" s="46" t="n">
        <f aca="false">G9/(24*60*60)+DATE(1970,1,1)</f>
        <v>46005</v>
      </c>
      <c r="G9" s="34" t="n">
        <f aca="false">INDEX_BTCUSD_1D!P1</f>
        <v>1765670400</v>
      </c>
      <c r="H9" s="22"/>
      <c r="I9" s="35"/>
      <c r="J9" s="35"/>
      <c r="K9" s="41"/>
      <c r="L9" s="47" t="s">
        <v>25</v>
      </c>
      <c r="M9" s="48" t="s">
        <v>26</v>
      </c>
      <c r="N9" s="22"/>
      <c r="O9" s="42"/>
      <c r="P9" s="43"/>
    </row>
    <row r="10" customFormat="false" ht="12.8" hidden="false" customHeight="false" outlineLevel="0" collapsed="false">
      <c r="A10" s="29"/>
      <c r="B10" s="30"/>
      <c r="C10" s="49"/>
      <c r="D10" s="24"/>
      <c r="E10" s="25" t="s">
        <v>27</v>
      </c>
      <c r="F10" s="50" t="n">
        <f aca="false">C6-COUNTIF(C17:C136,"&lt;"&amp;$F$9)</f>
        <v>4</v>
      </c>
      <c r="G10" s="51" t="n">
        <f aca="false">I17*F10</f>
        <v>-1660.66841810832</v>
      </c>
      <c r="H10" s="42"/>
      <c r="I10" s="35"/>
      <c r="J10" s="35"/>
      <c r="K10" s="48"/>
      <c r="L10" s="33" t="s">
        <v>28</v>
      </c>
      <c r="M10" s="52" t="n">
        <v>888659</v>
      </c>
      <c r="N10" s="23" t="s">
        <v>29</v>
      </c>
      <c r="O10" s="42"/>
      <c r="P10" s="43"/>
    </row>
    <row r="11" customFormat="false" ht="12.8" hidden="false" customHeight="false" outlineLevel="0" collapsed="false">
      <c r="A11" s="53"/>
      <c r="B11" s="54"/>
      <c r="C11" s="55"/>
      <c r="D11" s="56"/>
      <c r="E11" s="56"/>
      <c r="F11" s="55"/>
      <c r="G11" s="56"/>
      <c r="H11" s="56"/>
      <c r="I11" s="55"/>
      <c r="J11" s="55"/>
      <c r="K11" s="54"/>
      <c r="L11" s="56"/>
      <c r="M11" s="56"/>
      <c r="N11" s="56"/>
      <c r="O11" s="56"/>
      <c r="P11" s="57"/>
    </row>
    <row r="12" customFormat="false" ht="12.8" hidden="false" customHeight="false" outlineLevel="0" collapsed="false">
      <c r="A12" s="58"/>
      <c r="B12" s="59"/>
      <c r="C12" s="60"/>
      <c r="D12" s="61" t="s">
        <v>30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R12" s="61" t="s">
        <v>31</v>
      </c>
      <c r="S12" s="61"/>
      <c r="T12" s="61"/>
      <c r="U12" s="61"/>
      <c r="V12" s="61"/>
      <c r="W12" s="61"/>
      <c r="X12" s="61"/>
      <c r="Y12" s="61"/>
      <c r="Z12" s="61"/>
      <c r="AA12" s="61"/>
      <c r="AH12" s="62"/>
    </row>
    <row r="13" customFormat="false" ht="12.8" hidden="false" customHeight="false" outlineLevel="0" collapsed="false">
      <c r="A13" s="63"/>
      <c r="B13" s="41"/>
      <c r="C13" s="64"/>
      <c r="D13" s="61" t="s">
        <v>32</v>
      </c>
      <c r="E13" s="61"/>
      <c r="F13" s="61"/>
      <c r="G13" s="61"/>
      <c r="H13" s="61"/>
      <c r="I13" s="61" t="s">
        <v>33</v>
      </c>
      <c r="J13" s="61"/>
      <c r="K13" s="61"/>
      <c r="L13" s="61"/>
      <c r="M13" s="61"/>
      <c r="N13" s="61"/>
      <c r="O13" s="61"/>
      <c r="P13" s="61"/>
      <c r="R13" s="61" t="s">
        <v>32</v>
      </c>
      <c r="S13" s="61"/>
      <c r="T13" s="61"/>
      <c r="U13" s="61" t="s">
        <v>33</v>
      </c>
      <c r="V13" s="61"/>
      <c r="W13" s="61"/>
      <c r="X13" s="61"/>
      <c r="Y13" s="61"/>
      <c r="Z13" s="61"/>
      <c r="AA13" s="61"/>
    </row>
    <row r="14" customFormat="false" ht="12.8" hidden="false" customHeight="false" outlineLevel="0" collapsed="false">
      <c r="A14" s="63"/>
      <c r="B14" s="41"/>
      <c r="C14" s="64"/>
      <c r="D14" s="61" t="s">
        <v>34</v>
      </c>
      <c r="E14" s="61"/>
      <c r="F14" s="17" t="s">
        <v>35</v>
      </c>
      <c r="G14" s="17" t="s">
        <v>36</v>
      </c>
      <c r="H14" s="65" t="s">
        <v>37</v>
      </c>
      <c r="I14" s="66" t="s">
        <v>38</v>
      </c>
      <c r="J14" s="17" t="s">
        <v>39</v>
      </c>
      <c r="K14" s="60" t="s">
        <v>37</v>
      </c>
      <c r="L14" s="61" t="s">
        <v>34</v>
      </c>
      <c r="M14" s="61"/>
      <c r="N14" s="66" t="s">
        <v>35</v>
      </c>
      <c r="O14" s="60" t="s">
        <v>36</v>
      </c>
      <c r="P14" s="65" t="s">
        <v>37</v>
      </c>
      <c r="R14" s="61" t="s">
        <v>34</v>
      </c>
      <c r="S14" s="61"/>
      <c r="T14" s="61"/>
      <c r="U14" s="61" t="s">
        <v>40</v>
      </c>
      <c r="V14" s="61"/>
      <c r="W14" s="61"/>
      <c r="X14" s="61"/>
      <c r="Y14" s="61" t="s">
        <v>34</v>
      </c>
      <c r="Z14" s="61"/>
      <c r="AA14" s="61"/>
    </row>
    <row r="15" customFormat="false" ht="12.8" hidden="false" customHeight="false" outlineLevel="0" collapsed="false">
      <c r="A15" s="67" t="s">
        <v>41</v>
      </c>
      <c r="B15" s="55" t="s">
        <v>42</v>
      </c>
      <c r="C15" s="68" t="s">
        <v>43</v>
      </c>
      <c r="D15" s="67" t="str">
        <f aca="false">$K$2</f>
        <v>USD</v>
      </c>
      <c r="E15" s="69" t="str">
        <f aca="false">$H$3</f>
        <v>bitcoin</v>
      </c>
      <c r="F15" s="70" t="str">
        <f aca="false">_xlfn.CONCAT($H$3,"/",$K$2)</f>
        <v>bitcoin/USD</v>
      </c>
      <c r="G15" s="71" t="str">
        <f aca="false">$K$2</f>
        <v>USD</v>
      </c>
      <c r="H15" s="72" t="str">
        <f aca="false">$K$2</f>
        <v>USD</v>
      </c>
      <c r="I15" s="67" t="str">
        <f aca="false">$K$2</f>
        <v>USD</v>
      </c>
      <c r="J15" s="70" t="str">
        <f aca="false">$H$3</f>
        <v>bitcoin</v>
      </c>
      <c r="K15" s="73" t="str">
        <f aca="false">$K$2</f>
        <v>USD</v>
      </c>
      <c r="L15" s="74" t="str">
        <f aca="false">$K$2</f>
        <v>USD</v>
      </c>
      <c r="M15" s="75" t="str">
        <f aca="false">$H$3</f>
        <v>bitcoin</v>
      </c>
      <c r="N15" s="76" t="str">
        <f aca="false">_xlfn.CONCAT($H$3,"/",$K$2)</f>
        <v>bitcoin/USD</v>
      </c>
      <c r="O15" s="71" t="str">
        <f aca="false">$K$2</f>
        <v>USD</v>
      </c>
      <c r="P15" s="72" t="str">
        <f aca="false">$K$2</f>
        <v>USD</v>
      </c>
      <c r="Q15" s="3" t="s">
        <v>44</v>
      </c>
      <c r="R15" s="74" t="str">
        <f aca="false">$K$2</f>
        <v>USD</v>
      </c>
      <c r="S15" s="77" t="s">
        <v>45</v>
      </c>
      <c r="T15" s="78" t="s">
        <v>37</v>
      </c>
      <c r="U15" s="79" t="s">
        <v>46</v>
      </c>
      <c r="V15" s="77" t="str">
        <f aca="false">$K$2</f>
        <v>USD</v>
      </c>
      <c r="W15" s="77" t="s">
        <v>47</v>
      </c>
      <c r="X15" s="78" t="s">
        <v>48</v>
      </c>
      <c r="Y15" s="74" t="str">
        <f aca="false">$K$2</f>
        <v>USD</v>
      </c>
      <c r="Z15" s="77" t="s">
        <v>45</v>
      </c>
      <c r="AA15" s="78" t="s">
        <v>37</v>
      </c>
      <c r="AF15" s="4"/>
      <c r="AJ15" s="4"/>
      <c r="AL15" s="5"/>
    </row>
    <row r="16" customFormat="false" ht="12.8" hidden="false" customHeight="false" outlineLevel="0" collapsed="false">
      <c r="A16" s="82" t="n">
        <v>0</v>
      </c>
      <c r="B16" s="83" t="n">
        <f aca="false">(C16-DATE(1970,1,1))*(24*60*60)</f>
        <v>1618444800</v>
      </c>
      <c r="C16" s="84" t="n">
        <f aca="false">C9</f>
        <v>44301</v>
      </c>
      <c r="D16" s="85" t="n">
        <f aca="false">C4</f>
        <v>20000</v>
      </c>
      <c r="E16" s="86" t="n">
        <v>0</v>
      </c>
      <c r="F16" s="87" t="n">
        <f aca="false">IF($J$2=1,IFERROR(VLOOKUP(B16,INDEX_BTCUSD_1D!$A$1:$I$5543,$J$3,0),0),IFERROR(VLOOKUP(B16,INDEX_BTCUSD_1D!$A$1:$I$5543,$J$3,0),0)*IFERROR(VLOOKUP(B16,FX_USDMXN_1D!$A$1:$F$4614,$J$5),0))</f>
        <v>62966.465</v>
      </c>
      <c r="G16" s="88" t="n">
        <f aca="false">E16*F16</f>
        <v>0</v>
      </c>
      <c r="H16" s="89" t="n">
        <f aca="false">D16+G16</f>
        <v>20000</v>
      </c>
      <c r="I16" s="85" t="n">
        <v>0</v>
      </c>
      <c r="J16" s="90" t="n">
        <v>0</v>
      </c>
      <c r="K16" s="88" t="n">
        <f aca="false">-J16*F16</f>
        <v>-0</v>
      </c>
      <c r="L16" s="91" t="n">
        <f aca="false">D16+I16+K16</f>
        <v>20000</v>
      </c>
      <c r="M16" s="92" t="n">
        <f aca="false">E16+J16</f>
        <v>0</v>
      </c>
      <c r="N16" s="87" t="n">
        <f aca="false">IF($J$2=1,IFERROR(VLOOKUP(B16,INDEX_BTCUSD_1D!$A$1:$I$5543,$J$4,0),0),IFERROR(VLOOKUP(B16,INDEX_BTCUSD_1D!$A$1:$I$5543,$J$4,0),0)*IFERROR(VLOOKUP(B16,FX_USDMXN_1D!$A$1:$F$4614,$J$6),0))</f>
        <v>63237.2225</v>
      </c>
      <c r="O16" s="93" t="n">
        <f aca="false">M16*N16</f>
        <v>0</v>
      </c>
      <c r="P16" s="94" t="n">
        <f aca="false">L16+O16</f>
        <v>20000</v>
      </c>
      <c r="Q16" s="3" t="n">
        <f aca="false">IF(AND(ISNUMBER(A16)=1,C16&lt;$F$9),(P16+R16)/$C$4,"")</f>
        <v>0</v>
      </c>
      <c r="R16" s="95" t="n">
        <f aca="false">-C4</f>
        <v>-20000</v>
      </c>
      <c r="S16" s="96" t="n">
        <f aca="false">CUMIPMT($C$5/12,$C$6,$C$4,1,$C$6,0)</f>
        <v>-4910.02627162477</v>
      </c>
      <c r="T16" s="97" t="n">
        <f aca="false">R16+S16</f>
        <v>-24910.0262716248</v>
      </c>
      <c r="U16" s="98" t="n">
        <f aca="false">C6</f>
        <v>60</v>
      </c>
      <c r="V16" s="99" t="n">
        <v>0</v>
      </c>
      <c r="W16" s="99" t="n">
        <v>0</v>
      </c>
      <c r="X16" s="100" t="n">
        <v>0</v>
      </c>
      <c r="Y16" s="101" t="n">
        <f aca="false">R16+X16</f>
        <v>-20000</v>
      </c>
      <c r="Z16" s="11" t="n">
        <f aca="false">S16+W16</f>
        <v>-4910.02627162477</v>
      </c>
      <c r="AA16" s="97" t="n">
        <f aca="false">Y16+Z16</f>
        <v>-24910.0262716248</v>
      </c>
      <c r="AF16" s="4"/>
      <c r="AG16" s="102"/>
      <c r="AH16" s="6"/>
      <c r="AI16" s="81"/>
      <c r="AJ16" s="4"/>
      <c r="AL16" s="5"/>
      <c r="AM16" s="80"/>
      <c r="AN16" s="81"/>
      <c r="AO16" s="81"/>
      <c r="AP16" s="81"/>
      <c r="AQ16" s="62"/>
    </row>
    <row r="17" customFormat="false" ht="12.8" hidden="false" customHeight="false" outlineLevel="0" collapsed="false">
      <c r="A17" s="103" t="n">
        <f aca="false">IF(A16&lt;$C$6,A16+1,"")</f>
        <v>1</v>
      </c>
      <c r="B17" s="104" t="n">
        <f aca="false">(C17-DATE(1970,1,1))*(24*60*60)</f>
        <v>1621036800</v>
      </c>
      <c r="C17" s="105" t="n">
        <f aca="false">C16+$C$7</f>
        <v>44331</v>
      </c>
      <c r="D17" s="106" t="n">
        <f aca="false">L16</f>
        <v>20000</v>
      </c>
      <c r="E17" s="107" t="n">
        <f aca="false">M16</f>
        <v>0</v>
      </c>
      <c r="F17" s="106" t="n">
        <f aca="false">IF($J$2=1,IFERROR(VLOOKUP(B17,INDEX_BTCUSD_1D!$A$1:$I$5543,$J$3,0),0),IFERROR(VLOOKUP(B17,INDEX_BTCUSD_1D!$A$1:$I$5543,$J$3,0),0)*IFERROR(VLOOKUP(B17,FX_USDMXN_1D!$A$1:$F$4614,$J$5),0))</f>
        <v>49895.6275</v>
      </c>
      <c r="G17" s="108" t="n">
        <f aca="false">E17*F17</f>
        <v>0</v>
      </c>
      <c r="H17" s="109" t="n">
        <f aca="false">D17+G17</f>
        <v>20000</v>
      </c>
      <c r="I17" s="106" t="n">
        <f aca="false">-V17</f>
        <v>-415.16710452708</v>
      </c>
      <c r="J17" s="110" t="n">
        <f aca="false">(-I17)/F17</f>
        <v>0.00832071115905056</v>
      </c>
      <c r="K17" s="108" t="n">
        <f aca="false">-J17*F17</f>
        <v>-415.16710452708</v>
      </c>
      <c r="L17" s="106" t="n">
        <f aca="false">D17+I17+K17</f>
        <v>19169.6657909458</v>
      </c>
      <c r="M17" s="107" t="n">
        <f aca="false">E17+J17</f>
        <v>0.00832071115905056</v>
      </c>
      <c r="N17" s="106" t="n">
        <f aca="false">IF($J$2=1,IFERROR(VLOOKUP(B17,INDEX_BTCUSD_1D!$A$1:$I$5543,$J$4,0),0),IFERROR(VLOOKUP(B17,INDEX_BTCUSD_1D!$A$1:$I$5543,$J$4,0),0)*IFERROR(VLOOKUP(B17,FX_USDMXN_1D!$A$1:$F$4614,$J$6),0))</f>
        <v>46756.4075</v>
      </c>
      <c r="O17" s="108" t="n">
        <f aca="false">M17*N17</f>
        <v>389.046561642365</v>
      </c>
      <c r="P17" s="109" t="n">
        <f aca="false">L17+O17</f>
        <v>19558.7123525882</v>
      </c>
      <c r="Q17" s="3" t="n">
        <f aca="false">IF(AND(ISNUMBER(A17)=1,C17&lt;$F$9),(P17+R17)/$C$4,"")</f>
        <v>-0.0220643823705899</v>
      </c>
      <c r="R17" s="106" t="n">
        <f aca="false">Y16</f>
        <v>-20000</v>
      </c>
      <c r="S17" s="111" t="n">
        <f aca="false">Z16</f>
        <v>-4910.02627162477</v>
      </c>
      <c r="T17" s="108" t="n">
        <f aca="false">AA16</f>
        <v>-24910.0262716248</v>
      </c>
      <c r="U17" s="103" t="n">
        <f aca="false">U16-1</f>
        <v>59</v>
      </c>
      <c r="V17" s="111" t="n">
        <f aca="false">IF(U17&gt;=0,-PMT($C$5/12,$C$6,$C$4,,0))</f>
        <v>415.16710452708</v>
      </c>
      <c r="W17" s="111" t="n">
        <f aca="false">IF(U17&gt;=0,-CUMIPMT($C$5/12,$C$6,$C$4,A17,A17,0))</f>
        <v>150</v>
      </c>
      <c r="X17" s="108" t="n">
        <f aca="false">V17-W17</f>
        <v>265.16710452708</v>
      </c>
      <c r="Y17" s="106" t="n">
        <f aca="false">R17+X17</f>
        <v>-19734.8328954729</v>
      </c>
      <c r="Z17" s="111" t="n">
        <f aca="false">S17+W17</f>
        <v>-4760.02627162477</v>
      </c>
      <c r="AA17" s="108" t="n">
        <f aca="false">Y17+Z17</f>
        <v>-24494.8591670977</v>
      </c>
      <c r="AF17" s="4"/>
      <c r="AJ17" s="4"/>
      <c r="AL17" s="5"/>
      <c r="AM17" s="80"/>
      <c r="AN17" s="81"/>
      <c r="AO17" s="81"/>
    </row>
    <row r="18" customFormat="false" ht="12.8" hidden="false" customHeight="false" outlineLevel="0" collapsed="false">
      <c r="A18" s="103" t="n">
        <f aca="false">IF(A17&lt;$C$6,A17+1,"")</f>
        <v>2</v>
      </c>
      <c r="B18" s="104" t="n">
        <f aca="false">(C18-DATE(1970,1,1))*(24*60*60)</f>
        <v>1623628800</v>
      </c>
      <c r="C18" s="105" t="n">
        <f aca="false">C17+$C$7</f>
        <v>44361</v>
      </c>
      <c r="D18" s="106" t="n">
        <f aca="false">L17</f>
        <v>19169.6657909458</v>
      </c>
      <c r="E18" s="107" t="n">
        <f aca="false">M17</f>
        <v>0.00832071115905056</v>
      </c>
      <c r="F18" s="106" t="n">
        <f aca="false">IF($J$2=1,IFERROR(VLOOKUP(B18,INDEX_BTCUSD_1D!$A$1:$I$5543,$J$3,0),0),IFERROR(VLOOKUP(B18,INDEX_BTCUSD_1D!$A$1:$I$5543,$J$3,0),0)*IFERROR(VLOOKUP(B18,FX_USDMXN_1D!$A$1:$F$4614,$J$5),0))</f>
        <v>39026.76</v>
      </c>
      <c r="G18" s="108" t="n">
        <f aca="false">E18*F18</f>
        <v>324.730397433588</v>
      </c>
      <c r="H18" s="109" t="n">
        <f aca="false">D18+G18</f>
        <v>19494.3961883794</v>
      </c>
      <c r="I18" s="106" t="n">
        <f aca="false">-V18</f>
        <v>-415.16710452708</v>
      </c>
      <c r="J18" s="110" t="n">
        <f aca="false">(-I18)/F18</f>
        <v>0.0106380110602848</v>
      </c>
      <c r="K18" s="108" t="n">
        <f aca="false">-J18*F18</f>
        <v>-415.16710452708</v>
      </c>
      <c r="L18" s="106" t="n">
        <f aca="false">D18+I18+K18</f>
        <v>18339.3315818917</v>
      </c>
      <c r="M18" s="107" t="n">
        <f aca="false">E18+J18</f>
        <v>0.0189587222193354</v>
      </c>
      <c r="N18" s="106" t="n">
        <f aca="false">IF($J$2=1,IFERROR(VLOOKUP(B18,INDEX_BTCUSD_1D!$A$1:$I$5543,$J$4,0),0),IFERROR(VLOOKUP(B18,INDEX_BTCUSD_1D!$A$1:$I$5543,$J$4,0),0)*IFERROR(VLOOKUP(B18,FX_USDMXN_1D!$A$1:$F$4614,$J$6),0))</f>
        <v>40534.765</v>
      </c>
      <c r="O18" s="108" t="n">
        <f aca="false">M18*N18</f>
        <v>768.487349861037</v>
      </c>
      <c r="P18" s="109" t="n">
        <f aca="false">L18+O18</f>
        <v>19107.8189317527</v>
      </c>
      <c r="Q18" s="3" t="n">
        <f aca="false">IF(AND(ISNUMBER(A18)=1,C18&lt;$F$9),(P18+R18)/$C$4,"")</f>
        <v>-0.0313506981860095</v>
      </c>
      <c r="R18" s="106" t="n">
        <f aca="false">Y17</f>
        <v>-19734.8328954729</v>
      </c>
      <c r="S18" s="111" t="n">
        <f aca="false">Z17</f>
        <v>-4760.02627162477</v>
      </c>
      <c r="T18" s="108" t="n">
        <f aca="false">AA17</f>
        <v>-24494.8591670977</v>
      </c>
      <c r="U18" s="103" t="n">
        <f aca="false">U17-1</f>
        <v>58</v>
      </c>
      <c r="V18" s="111" t="n">
        <f aca="false">IF(U18&gt;=0,-PMT($C$5/12,$C$6,$C$4,,0))</f>
        <v>415.16710452708</v>
      </c>
      <c r="W18" s="111" t="n">
        <f aca="false">IF(U18&gt;=0,-CUMIPMT($C$5/12,$C$6,$C$4,A18,A18,0))</f>
        <v>148.011246716047</v>
      </c>
      <c r="X18" s="108" t="n">
        <f aca="false">V18-W18</f>
        <v>267.155857811033</v>
      </c>
      <c r="Y18" s="106" t="n">
        <f aca="false">R18+X18</f>
        <v>-19467.6770376619</v>
      </c>
      <c r="Z18" s="111" t="n">
        <f aca="false">S18+W18</f>
        <v>-4612.01502490873</v>
      </c>
      <c r="AA18" s="108" t="n">
        <f aca="false">Y18+Z18</f>
        <v>-24079.6920625706</v>
      </c>
      <c r="AF18" s="4"/>
      <c r="AJ18" s="4"/>
      <c r="AL18" s="5"/>
      <c r="AM18" s="80"/>
      <c r="AN18" s="81"/>
      <c r="AO18" s="81"/>
    </row>
    <row r="19" customFormat="false" ht="12.8" hidden="false" customHeight="false" outlineLevel="0" collapsed="false">
      <c r="A19" s="103" t="n">
        <f aca="false">IF(A18&lt;$C$6,A18+1,"")</f>
        <v>3</v>
      </c>
      <c r="B19" s="104" t="n">
        <f aca="false">(C19-DATE(1970,1,1))*(24*60*60)</f>
        <v>1626220800</v>
      </c>
      <c r="C19" s="105" t="n">
        <f aca="false">C18+$C$7</f>
        <v>44391</v>
      </c>
      <c r="D19" s="106" t="n">
        <f aca="false">L18</f>
        <v>18339.3315818917</v>
      </c>
      <c r="E19" s="107" t="n">
        <f aca="false">M18</f>
        <v>0.0189587222193354</v>
      </c>
      <c r="F19" s="106" t="n">
        <f aca="false">IF($J$2=1,IFERROR(VLOOKUP(B19,INDEX_BTCUSD_1D!$A$1:$I$5543,$J$3,0),0),IFERROR(VLOOKUP(B19,INDEX_BTCUSD_1D!$A$1:$I$5543,$J$3,0),0)*IFERROR(VLOOKUP(B19,FX_USDMXN_1D!$A$1:$F$4614,$J$5),0))</f>
        <v>32733.18</v>
      </c>
      <c r="G19" s="108" t="n">
        <f aca="false">E19*F19</f>
        <v>620.579266975504</v>
      </c>
      <c r="H19" s="109" t="n">
        <f aca="false">D19+G19</f>
        <v>18959.9108488672</v>
      </c>
      <c r="I19" s="106" t="n">
        <f aca="false">-V19</f>
        <v>-415.16710452708</v>
      </c>
      <c r="J19" s="110" t="n">
        <f aca="false">(-I19)/F19</f>
        <v>0.0126833721785381</v>
      </c>
      <c r="K19" s="108" t="n">
        <f aca="false">-J19*F19</f>
        <v>-415.16710452708</v>
      </c>
      <c r="L19" s="106" t="n">
        <f aca="false">D19+I19+K19</f>
        <v>17508.9973728375</v>
      </c>
      <c r="M19" s="107" t="n">
        <f aca="false">E19+J19</f>
        <v>0.0316420943978735</v>
      </c>
      <c r="N19" s="106" t="n">
        <f aca="false">IF($J$2=1,IFERROR(VLOOKUP(B19,INDEX_BTCUSD_1D!$A$1:$I$5543,$J$4,0),0),IFERROR(VLOOKUP(B19,INDEX_BTCUSD_1D!$A$1:$I$5543,$J$4,0),0)*IFERROR(VLOOKUP(B19,FX_USDMXN_1D!$A$1:$F$4614,$J$6),0))</f>
        <v>32819.0775</v>
      </c>
      <c r="O19" s="108" t="n">
        <f aca="false">M19*N19</f>
        <v>1038.46434830613</v>
      </c>
      <c r="P19" s="109" t="n">
        <f aca="false">L19+O19</f>
        <v>18547.4617211436</v>
      </c>
      <c r="Q19" s="3" t="n">
        <f aca="false">IF(AND(ISNUMBER(A19)=1,C19&lt;$F$9),(P19+R19)/$C$4,"")</f>
        <v>-0.046010765825913</v>
      </c>
      <c r="R19" s="106" t="n">
        <f aca="false">Y18</f>
        <v>-19467.6770376619</v>
      </c>
      <c r="S19" s="111" t="n">
        <f aca="false">Z18</f>
        <v>-4612.01502490873</v>
      </c>
      <c r="T19" s="108" t="n">
        <f aca="false">AA18</f>
        <v>-24079.6920625706</v>
      </c>
      <c r="U19" s="103" t="n">
        <f aca="false">U18-1</f>
        <v>57</v>
      </c>
      <c r="V19" s="111" t="n">
        <f aca="false">IF(U19&gt;=0,-PMT($C$5/12,$C$6,$C$4,,0))</f>
        <v>415.16710452708</v>
      </c>
      <c r="W19" s="111" t="n">
        <f aca="false">IF(U19&gt;=0,-CUMIPMT($C$5/12,$C$6,$C$4,A19,A19,0))</f>
        <v>146.007577782464</v>
      </c>
      <c r="X19" s="108" t="n">
        <f aca="false">V19-W19</f>
        <v>269.159526744616</v>
      </c>
      <c r="Y19" s="106" t="n">
        <f aca="false">R19+X19</f>
        <v>-19198.5175109173</v>
      </c>
      <c r="Z19" s="111" t="n">
        <f aca="false">S19+W19</f>
        <v>-4466.00744712626</v>
      </c>
      <c r="AA19" s="108" t="n">
        <f aca="false">Y19+Z19</f>
        <v>-23664.5249580435</v>
      </c>
      <c r="AF19" s="4"/>
      <c r="AJ19" s="4"/>
      <c r="AL19" s="5"/>
      <c r="AM19" s="80"/>
      <c r="AN19" s="81"/>
      <c r="AO19" s="81"/>
    </row>
    <row r="20" customFormat="false" ht="12.8" hidden="false" customHeight="false" outlineLevel="0" collapsed="false">
      <c r="A20" s="103" t="n">
        <f aca="false">IF(A19&lt;$C$6,A19+1,"")</f>
        <v>4</v>
      </c>
      <c r="B20" s="104" t="n">
        <f aca="false">(C20-DATE(1970,1,1))*(24*60*60)</f>
        <v>1628812800</v>
      </c>
      <c r="C20" s="105" t="n">
        <f aca="false">C19+$C$7</f>
        <v>44421</v>
      </c>
      <c r="D20" s="106" t="n">
        <f aca="false">L19</f>
        <v>17508.9973728375</v>
      </c>
      <c r="E20" s="107" t="n">
        <f aca="false">M19</f>
        <v>0.0316420943978735</v>
      </c>
      <c r="F20" s="106" t="n">
        <f aca="false">IF($J$2=1,IFERROR(VLOOKUP(B20,INDEX_BTCUSD_1D!$A$1:$I$5543,$J$3,0),0),IFERROR(VLOOKUP(B20,INDEX_BTCUSD_1D!$A$1:$I$5543,$J$3,0),0)*IFERROR(VLOOKUP(B20,FX_USDMXN_1D!$A$1:$F$4614,$J$5),0))</f>
        <v>44415.9</v>
      </c>
      <c r="G20" s="108" t="n">
        <f aca="false">E20*F20</f>
        <v>1405.41210056651</v>
      </c>
      <c r="H20" s="109" t="n">
        <f aca="false">D20+G20</f>
        <v>18914.409473404</v>
      </c>
      <c r="I20" s="106" t="n">
        <f aca="false">-V20</f>
        <v>-415.16710452708</v>
      </c>
      <c r="J20" s="110" t="n">
        <f aca="false">(-I20)/F20</f>
        <v>0.00934726313160557</v>
      </c>
      <c r="K20" s="108" t="n">
        <f aca="false">-J20*F20</f>
        <v>-415.16710452708</v>
      </c>
      <c r="L20" s="106" t="n">
        <f aca="false">D20+I20+K20</f>
        <v>16678.6631637834</v>
      </c>
      <c r="M20" s="107" t="n">
        <f aca="false">E20+J20</f>
        <v>0.040989357529479</v>
      </c>
      <c r="N20" s="106" t="n">
        <f aca="false">IF($J$2=1,IFERROR(VLOOKUP(B20,INDEX_BTCUSD_1D!$A$1:$I$5543,$J$4,0),0),IFERROR(VLOOKUP(B20,INDEX_BTCUSD_1D!$A$1:$I$5543,$J$4,0),0)*IFERROR(VLOOKUP(B20,FX_USDMXN_1D!$A$1:$F$4614,$J$6),0))</f>
        <v>47838.4075</v>
      </c>
      <c r="O20" s="108" t="n">
        <f aca="false">M20*N20</f>
        <v>1960.86558865841</v>
      </c>
      <c r="P20" s="109" t="n">
        <f aca="false">L20+O20</f>
        <v>18639.5287524418</v>
      </c>
      <c r="Q20" s="3" t="n">
        <f aca="false">IF(AND(ISNUMBER(A20)=1,C20&lt;$F$9),(P20+R20)/$C$4,"")</f>
        <v>-0.0279494379237769</v>
      </c>
      <c r="R20" s="106" t="n">
        <f aca="false">Y19</f>
        <v>-19198.5175109173</v>
      </c>
      <c r="S20" s="111" t="n">
        <f aca="false">Z19</f>
        <v>-4466.00744712626</v>
      </c>
      <c r="T20" s="108" t="n">
        <f aca="false">AA19</f>
        <v>-23664.5249580435</v>
      </c>
      <c r="U20" s="103" t="n">
        <f aca="false">U19-1</f>
        <v>56</v>
      </c>
      <c r="V20" s="111" t="n">
        <f aca="false">IF(U20&gt;=0,-PMT($C$5/12,$C$6,$C$4,,0))</f>
        <v>415.16710452708</v>
      </c>
      <c r="W20" s="111" t="n">
        <f aca="false">IF(U20&gt;=0,-CUMIPMT($C$5/12,$C$6,$C$4,A20,A20,0))</f>
        <v>143.988881331879</v>
      </c>
      <c r="X20" s="108" t="n">
        <f aca="false">V20-W20</f>
        <v>271.178223195201</v>
      </c>
      <c r="Y20" s="106" t="n">
        <f aca="false">R20+X20</f>
        <v>-18927.3392877221</v>
      </c>
      <c r="Z20" s="111" t="n">
        <f aca="false">S20+W20</f>
        <v>-4322.01856579438</v>
      </c>
      <c r="AA20" s="108" t="n">
        <f aca="false">Y20+Z20</f>
        <v>-23249.3578535165</v>
      </c>
      <c r="AF20" s="4"/>
      <c r="AJ20" s="4"/>
      <c r="AL20" s="5"/>
      <c r="AM20" s="80"/>
      <c r="AN20" s="81"/>
      <c r="AO20" s="81"/>
      <c r="AP20" s="81"/>
    </row>
    <row r="21" customFormat="false" ht="12.8" hidden="false" customHeight="false" outlineLevel="0" collapsed="false">
      <c r="A21" s="103" t="n">
        <f aca="false">IF(A20&lt;$C$6,A20+1,"")</f>
        <v>5</v>
      </c>
      <c r="B21" s="104" t="n">
        <f aca="false">(C21-DATE(1970,1,1))*(24*60*60)</f>
        <v>1631404800</v>
      </c>
      <c r="C21" s="105" t="n">
        <f aca="false">C20+$C$7</f>
        <v>44451</v>
      </c>
      <c r="D21" s="106" t="n">
        <f aca="false">L20</f>
        <v>16678.6631637834</v>
      </c>
      <c r="E21" s="107" t="n">
        <f aca="false">M20</f>
        <v>0.040989357529479</v>
      </c>
      <c r="F21" s="106" t="n">
        <f aca="false">IF($J$2=1,IFERROR(VLOOKUP(B21,INDEX_BTCUSD_1D!$A$1:$I$5543,$J$3,0),0),IFERROR(VLOOKUP(B21,INDEX_BTCUSD_1D!$A$1:$I$5543,$J$3,0),0)*IFERROR(VLOOKUP(B21,FX_USDMXN_1D!$A$1:$F$4614,$J$5),0))</f>
        <v>45166.2275</v>
      </c>
      <c r="G21" s="108" t="n">
        <f aca="false">E21*F21</f>
        <v>1851.33464725529</v>
      </c>
      <c r="H21" s="109" t="n">
        <f aca="false">D21+G21</f>
        <v>18529.9978110386</v>
      </c>
      <c r="I21" s="106" t="n">
        <f aca="false">-V21</f>
        <v>-415.16710452708</v>
      </c>
      <c r="J21" s="110" t="n">
        <f aca="false">(-I21)/F21</f>
        <v>0.0091919809890494</v>
      </c>
      <c r="K21" s="108" t="n">
        <f aca="false">-J21*F21</f>
        <v>-415.16710452708</v>
      </c>
      <c r="L21" s="106" t="n">
        <f aca="false">D21+I21+K21</f>
        <v>15848.3289547292</v>
      </c>
      <c r="M21" s="107" t="n">
        <f aca="false">E21+J21</f>
        <v>0.0501813385185284</v>
      </c>
      <c r="N21" s="106" t="n">
        <f aca="false">IF($J$2=1,IFERROR(VLOOKUP(B21,INDEX_BTCUSD_1D!$A$1:$I$5543,$J$4,0),0),IFERROR(VLOOKUP(B21,INDEX_BTCUSD_1D!$A$1:$I$5543,$J$4,0),0)*IFERROR(VLOOKUP(B21,FX_USDMXN_1D!$A$1:$F$4614,$J$6),0))</f>
        <v>46038.8925</v>
      </c>
      <c r="O21" s="108" t="n">
        <f aca="false">M21*N21</f>
        <v>2310.29324956064</v>
      </c>
      <c r="P21" s="109" t="n">
        <f aca="false">L21+O21</f>
        <v>18158.6222042898</v>
      </c>
      <c r="Q21" s="3" t="n">
        <f aca="false">IF(AND(ISNUMBER(A21)=1,C21&lt;$F$9),(P21+R21)/$C$4,"")</f>
        <v>-0.0384358541716136</v>
      </c>
      <c r="R21" s="106" t="n">
        <f aca="false">Y20</f>
        <v>-18927.3392877221</v>
      </c>
      <c r="S21" s="111" t="n">
        <f aca="false">Z20</f>
        <v>-4322.01856579438</v>
      </c>
      <c r="T21" s="108" t="n">
        <f aca="false">AA20</f>
        <v>-23249.3578535165</v>
      </c>
      <c r="U21" s="103" t="n">
        <f aca="false">U20-1</f>
        <v>55</v>
      </c>
      <c r="V21" s="111" t="n">
        <f aca="false">IF(U21&gt;=0,-PMT($C$5/12,$C$6,$C$4,,0))</f>
        <v>415.16710452708</v>
      </c>
      <c r="W21" s="111" t="n">
        <f aca="false">IF(U21&gt;=0,-CUMIPMT($C$5/12,$C$6,$C$4,A21,A21,0))</f>
        <v>141.955044657916</v>
      </c>
      <c r="X21" s="108" t="n">
        <f aca="false">V21-W21</f>
        <v>273.212059869165</v>
      </c>
      <c r="Y21" s="106" t="n">
        <f aca="false">R21+X21</f>
        <v>-18654.1272278529</v>
      </c>
      <c r="Z21" s="111" t="n">
        <f aca="false">S21+W21</f>
        <v>-4180.06352113647</v>
      </c>
      <c r="AA21" s="108" t="n">
        <f aca="false">Y21+Z21</f>
        <v>-22834.1907489894</v>
      </c>
      <c r="AF21" s="4"/>
      <c r="AJ21" s="4"/>
      <c r="AL21" s="5"/>
      <c r="AM21" s="80"/>
      <c r="AN21" s="81"/>
      <c r="AO21" s="81"/>
    </row>
    <row r="22" customFormat="false" ht="12.8" hidden="false" customHeight="false" outlineLevel="0" collapsed="false">
      <c r="A22" s="103" t="n">
        <f aca="false">IF(A21&lt;$C$6,A21+1,"")</f>
        <v>6</v>
      </c>
      <c r="B22" s="104" t="n">
        <f aca="false">(C22-DATE(1970,1,1))*(24*60*60)</f>
        <v>1633996800</v>
      </c>
      <c r="C22" s="105" t="n">
        <f aca="false">C21+$C$7</f>
        <v>44481</v>
      </c>
      <c r="D22" s="106" t="n">
        <f aca="false">L21</f>
        <v>15848.3289547292</v>
      </c>
      <c r="E22" s="107" t="n">
        <f aca="false">M21</f>
        <v>0.0501813385185284</v>
      </c>
      <c r="F22" s="106" t="n">
        <f aca="false">IF($J$2=1,IFERROR(VLOOKUP(B22,INDEX_BTCUSD_1D!$A$1:$I$5543,$J$3,0),0),IFERROR(VLOOKUP(B22,INDEX_BTCUSD_1D!$A$1:$I$5543,$J$3,0),0)*IFERROR(VLOOKUP(B22,FX_USDMXN_1D!$A$1:$F$4614,$J$5),0))</f>
        <v>57487.2875</v>
      </c>
      <c r="G22" s="108" t="n">
        <f aca="false">E22*F22</f>
        <v>2884.78903454947</v>
      </c>
      <c r="H22" s="109" t="n">
        <f aca="false">D22+G22</f>
        <v>18733.1179892787</v>
      </c>
      <c r="I22" s="106" t="n">
        <f aca="false">-V22</f>
        <v>-415.16710452708</v>
      </c>
      <c r="J22" s="110" t="n">
        <f aca="false">(-I22)/F22</f>
        <v>0.00722189413663116</v>
      </c>
      <c r="K22" s="108" t="n">
        <f aca="false">-J22*F22</f>
        <v>-415.16710452708</v>
      </c>
      <c r="L22" s="106" t="n">
        <f aca="false">D22+I22+K22</f>
        <v>15017.994745675</v>
      </c>
      <c r="M22" s="107" t="n">
        <f aca="false">E22+J22</f>
        <v>0.0574032326551596</v>
      </c>
      <c r="N22" s="106" t="n">
        <f aca="false">IF($J$2=1,IFERROR(VLOOKUP(B22,INDEX_BTCUSD_1D!$A$1:$I$5543,$J$4,0),0),IFERROR(VLOOKUP(B22,INDEX_BTCUSD_1D!$A$1:$I$5543,$J$4,0),0)*IFERROR(VLOOKUP(B22,FX_USDMXN_1D!$A$1:$F$4614,$J$6),0))</f>
        <v>56007.4425</v>
      </c>
      <c r="O22" s="108" t="n">
        <f aca="false">M22*N22</f>
        <v>3215.00825224797</v>
      </c>
      <c r="P22" s="109" t="n">
        <f aca="false">L22+O22</f>
        <v>18233.002997923</v>
      </c>
      <c r="Q22" s="3" t="n">
        <f aca="false">IF(AND(ISNUMBER(A22)=1,C22&lt;$F$9),(P22+R22)/$C$4,"")</f>
        <v>-0.0210562114964949</v>
      </c>
      <c r="R22" s="106" t="n">
        <f aca="false">Y21</f>
        <v>-18654.1272278529</v>
      </c>
      <c r="S22" s="111" t="n">
        <f aca="false">Z21</f>
        <v>-4180.06352113647</v>
      </c>
      <c r="T22" s="108" t="n">
        <f aca="false">AA21</f>
        <v>-22834.1907489894</v>
      </c>
      <c r="U22" s="103" t="n">
        <f aca="false">U21-1</f>
        <v>54</v>
      </c>
      <c r="V22" s="111" t="n">
        <f aca="false">IF(U22&gt;=0,-PMT($C$5/12,$C$6,$C$4,,0))</f>
        <v>415.16710452708</v>
      </c>
      <c r="W22" s="111" t="n">
        <f aca="false">IF(U22&gt;=0,-CUMIPMT($C$5/12,$C$6,$C$4,A22,A22,0))</f>
        <v>139.905954208897</v>
      </c>
      <c r="X22" s="108" t="n">
        <f aca="false">V22-W22</f>
        <v>275.261150318183</v>
      </c>
      <c r="Y22" s="106" t="n">
        <f aca="false">R22+X22</f>
        <v>-18378.8660775347</v>
      </c>
      <c r="Z22" s="111" t="n">
        <f aca="false">S22+W22</f>
        <v>-4040.15756692757</v>
      </c>
      <c r="AA22" s="108" t="n">
        <f aca="false">Y22+Z22</f>
        <v>-22419.0236444623</v>
      </c>
      <c r="AF22" s="4"/>
      <c r="AJ22" s="4"/>
      <c r="AL22" s="5"/>
      <c r="AM22" s="80"/>
      <c r="AN22" s="81"/>
      <c r="AO22" s="81"/>
    </row>
    <row r="23" customFormat="false" ht="12.8" hidden="false" customHeight="false" outlineLevel="0" collapsed="false">
      <c r="A23" s="103" t="n">
        <f aca="false">IF(A22&lt;$C$6,A22+1,"")</f>
        <v>7</v>
      </c>
      <c r="B23" s="104" t="n">
        <f aca="false">(C23-DATE(1970,1,1))*(24*60*60)</f>
        <v>1636588800</v>
      </c>
      <c r="C23" s="105" t="n">
        <f aca="false">C22+$C$7</f>
        <v>44511</v>
      </c>
      <c r="D23" s="106" t="n">
        <f aca="false">L22</f>
        <v>15017.994745675</v>
      </c>
      <c r="E23" s="107" t="n">
        <f aca="false">M22</f>
        <v>0.0574032326551596</v>
      </c>
      <c r="F23" s="106" t="n">
        <f aca="false">IF($J$2=1,IFERROR(VLOOKUP(B23,INDEX_BTCUSD_1D!$A$1:$I$5543,$J$3,0),0),IFERROR(VLOOKUP(B23,INDEX_BTCUSD_1D!$A$1:$I$5543,$J$3,0),0)*IFERROR(VLOOKUP(B23,FX_USDMXN_1D!$A$1:$F$4614,$J$5),0))</f>
        <v>64929.27</v>
      </c>
      <c r="G23" s="108" t="n">
        <f aca="false">E23*F23</f>
        <v>3727.14999193967</v>
      </c>
      <c r="H23" s="109" t="n">
        <f aca="false">D23+G23</f>
        <v>18745.1447376147</v>
      </c>
      <c r="I23" s="106" t="n">
        <f aca="false">-V23</f>
        <v>-415.16710452708</v>
      </c>
      <c r="J23" s="110" t="n">
        <f aca="false">(-I23)/F23</f>
        <v>0.00639414403591909</v>
      </c>
      <c r="K23" s="108" t="n">
        <f aca="false">-J23*F23</f>
        <v>-415.16710452708</v>
      </c>
      <c r="L23" s="106" t="n">
        <f aca="false">D23+I23+K23</f>
        <v>14187.6605366209</v>
      </c>
      <c r="M23" s="107" t="n">
        <f aca="false">E23+J23</f>
        <v>0.0637973766910787</v>
      </c>
      <c r="N23" s="106" t="n">
        <f aca="false">IF($J$2=1,IFERROR(VLOOKUP(B23,INDEX_BTCUSD_1D!$A$1:$I$5543,$J$4,0),0),IFERROR(VLOOKUP(B23,INDEX_BTCUSD_1D!$A$1:$I$5543,$J$4,0),0)*IFERROR(VLOOKUP(B23,FX_USDMXN_1D!$A$1:$F$4614,$J$6),0))</f>
        <v>64822.07</v>
      </c>
      <c r="O23" s="108" t="n">
        <f aca="false">M23*N23</f>
        <v>4135.47801768547</v>
      </c>
      <c r="P23" s="109" t="n">
        <f aca="false">L23+O23</f>
        <v>18323.1385543063</v>
      </c>
      <c r="Q23" s="3" t="n">
        <f aca="false">IF(AND(ISNUMBER(A23)=1,C23&lt;$F$9),(P23+R23)/$C$4,"")</f>
        <v>-0.00278637616141787</v>
      </c>
      <c r="R23" s="106" t="n">
        <f aca="false">Y22</f>
        <v>-18378.8660775347</v>
      </c>
      <c r="S23" s="111" t="n">
        <f aca="false">Z22</f>
        <v>-4040.15756692757</v>
      </c>
      <c r="T23" s="108" t="n">
        <f aca="false">AA22</f>
        <v>-22419.0236444623</v>
      </c>
      <c r="U23" s="103" t="n">
        <f aca="false">U22-1</f>
        <v>53</v>
      </c>
      <c r="V23" s="111" t="n">
        <f aca="false">IF(U23&gt;=0,-PMT($C$5/12,$C$6,$C$4,,0))</f>
        <v>415.16710452708</v>
      </c>
      <c r="W23" s="111" t="n">
        <f aca="false">IF(U23&gt;=0,-CUMIPMT($C$5/12,$C$6,$C$4,A23,A23,0))</f>
        <v>137.84149558151</v>
      </c>
      <c r="X23" s="108" t="n">
        <f aca="false">V23-W23</f>
        <v>277.32560894557</v>
      </c>
      <c r="Y23" s="106" t="n">
        <f aca="false">R23+X23</f>
        <v>-18101.5404685891</v>
      </c>
      <c r="Z23" s="111" t="n">
        <f aca="false">S23+W23</f>
        <v>-3902.31607134606</v>
      </c>
      <c r="AA23" s="108" t="n">
        <f aca="false">Y23+Z23</f>
        <v>-22003.8565399352</v>
      </c>
      <c r="AF23" s="4"/>
      <c r="AJ23" s="4"/>
      <c r="AL23" s="5"/>
      <c r="AM23" s="80"/>
      <c r="AN23" s="81"/>
      <c r="AO23" s="81"/>
    </row>
    <row r="24" customFormat="false" ht="12.8" hidden="false" customHeight="false" outlineLevel="0" collapsed="false">
      <c r="A24" s="103" t="n">
        <f aca="false">IF(A23&lt;$C$6,A23+1,"")</f>
        <v>8</v>
      </c>
      <c r="B24" s="104" t="n">
        <f aca="false">(C24-DATE(1970,1,1))*(24*60*60)</f>
        <v>1639180800</v>
      </c>
      <c r="C24" s="105" t="n">
        <f aca="false">C23+$C$7</f>
        <v>44541</v>
      </c>
      <c r="D24" s="106" t="n">
        <f aca="false">L23</f>
        <v>14187.6605366209</v>
      </c>
      <c r="E24" s="107" t="n">
        <f aca="false">M23</f>
        <v>0.0637973766910787</v>
      </c>
      <c r="F24" s="106" t="n">
        <f aca="false">IF($J$2=1,IFERROR(VLOOKUP(B24,INDEX_BTCUSD_1D!$A$1:$I$5543,$J$3,0),0),IFERROR(VLOOKUP(B24,INDEX_BTCUSD_1D!$A$1:$I$5543,$J$3,0),0)*IFERROR(VLOOKUP(B24,FX_USDMXN_1D!$A$1:$F$4614,$J$5),0))</f>
        <v>47492.5</v>
      </c>
      <c r="G24" s="108" t="n">
        <f aca="false">E24*F24</f>
        <v>3029.89691250105</v>
      </c>
      <c r="H24" s="109" t="n">
        <f aca="false">D24+G24</f>
        <v>17217.5574491219</v>
      </c>
      <c r="I24" s="106" t="n">
        <f aca="false">-V24</f>
        <v>-415.16710452708</v>
      </c>
      <c r="J24" s="110" t="n">
        <f aca="false">(-I24)/F24</f>
        <v>0.00874174037010223</v>
      </c>
      <c r="K24" s="108" t="n">
        <f aca="false">-J24*F24</f>
        <v>-415.16710452708</v>
      </c>
      <c r="L24" s="106" t="n">
        <f aca="false">D24+I24+K24</f>
        <v>13357.3263275667</v>
      </c>
      <c r="M24" s="107" t="n">
        <f aca="false">E24+J24</f>
        <v>0.0725391170611809</v>
      </c>
      <c r="N24" s="106" t="n">
        <f aca="false">IF($J$2=1,IFERROR(VLOOKUP(B24,INDEX_BTCUSD_1D!$A$1:$I$5543,$J$4,0),0),IFERROR(VLOOKUP(B24,INDEX_BTCUSD_1D!$A$1:$I$5543,$J$4,0),0)*IFERROR(VLOOKUP(B24,FX_USDMXN_1D!$A$1:$F$4614,$J$6),0))</f>
        <v>49369.71</v>
      </c>
      <c r="O24" s="108" t="n">
        <f aca="false">M24*N24</f>
        <v>3581.23517296655</v>
      </c>
      <c r="P24" s="109" t="n">
        <f aca="false">L24+O24</f>
        <v>16938.5615005333</v>
      </c>
      <c r="Q24" s="3" t="n">
        <f aca="false">IF(AND(ISNUMBER(A24)=1,C24&lt;$F$9),(P24+R24)/$C$4,"")</f>
        <v>-0.0581489484027918</v>
      </c>
      <c r="R24" s="106" t="n">
        <f aca="false">Y23</f>
        <v>-18101.5404685891</v>
      </c>
      <c r="S24" s="111" t="n">
        <f aca="false">Z23</f>
        <v>-3902.31607134606</v>
      </c>
      <c r="T24" s="108" t="n">
        <f aca="false">AA23</f>
        <v>-22003.8565399352</v>
      </c>
      <c r="U24" s="103" t="n">
        <f aca="false">U23-1</f>
        <v>52</v>
      </c>
      <c r="V24" s="111" t="n">
        <f aca="false">IF(U24&gt;=0,-PMT($C$5/12,$C$6,$C$4,,0))</f>
        <v>415.16710452708</v>
      </c>
      <c r="W24" s="111" t="n">
        <f aca="false">IF(U24&gt;=0,-CUMIPMT($C$5/12,$C$6,$C$4,A24,A24,0))</f>
        <v>135.761553514419</v>
      </c>
      <c r="X24" s="108" t="n">
        <f aca="false">V24-W24</f>
        <v>279.405551012662</v>
      </c>
      <c r="Y24" s="106" t="n">
        <f aca="false">R24+X24</f>
        <v>-17822.1349175765</v>
      </c>
      <c r="Z24" s="111" t="n">
        <f aca="false">S24+W24</f>
        <v>-3766.55451783164</v>
      </c>
      <c r="AA24" s="108" t="n">
        <f aca="false">Y24+Z24</f>
        <v>-21588.6894354081</v>
      </c>
      <c r="AF24" s="4"/>
      <c r="AJ24" s="4"/>
      <c r="AL24" s="5"/>
      <c r="AM24" s="80"/>
      <c r="AN24" s="81"/>
      <c r="AO24" s="81"/>
    </row>
    <row r="25" customFormat="false" ht="12.8" hidden="false" customHeight="false" outlineLevel="0" collapsed="false">
      <c r="A25" s="103" t="n">
        <f aca="false">IF(A24&lt;$C$6,A24+1,"")</f>
        <v>9</v>
      </c>
      <c r="B25" s="104" t="n">
        <f aca="false">(C25-DATE(1970,1,1))*(24*60*60)</f>
        <v>1641772800</v>
      </c>
      <c r="C25" s="105" t="n">
        <f aca="false">C24+$C$7</f>
        <v>44571</v>
      </c>
      <c r="D25" s="106" t="n">
        <f aca="false">L24</f>
        <v>13357.3263275667</v>
      </c>
      <c r="E25" s="107" t="n">
        <f aca="false">M24</f>
        <v>0.0725391170611809</v>
      </c>
      <c r="F25" s="106" t="n">
        <f aca="false">IF($J$2=1,IFERROR(VLOOKUP(B25,INDEX_BTCUSD_1D!$A$1:$I$5543,$J$3,0),0),IFERROR(VLOOKUP(B25,INDEX_BTCUSD_1D!$A$1:$I$5543,$J$3,0),0)*IFERROR(VLOOKUP(B25,FX_USDMXN_1D!$A$1:$F$4614,$J$5),0))</f>
        <v>41883.5</v>
      </c>
      <c r="G25" s="108" t="n">
        <f aca="false">E25*F25</f>
        <v>3038.19210943197</v>
      </c>
      <c r="H25" s="109" t="n">
        <f aca="false">D25+G25</f>
        <v>16395.5184369987</v>
      </c>
      <c r="I25" s="106" t="n">
        <f aca="false">-V25</f>
        <v>-415.16710452708</v>
      </c>
      <c r="J25" s="110" t="n">
        <f aca="false">(-I25)/F25</f>
        <v>0.00991242624248403</v>
      </c>
      <c r="K25" s="108" t="n">
        <f aca="false">-J25*F25</f>
        <v>-415.16710452708</v>
      </c>
      <c r="L25" s="106" t="n">
        <f aca="false">D25+I25+K25</f>
        <v>12526.9921185126</v>
      </c>
      <c r="M25" s="107" t="n">
        <f aca="false">E25+J25</f>
        <v>0.0824515433036649</v>
      </c>
      <c r="N25" s="106" t="n">
        <f aca="false">IF($J$2=1,IFERROR(VLOOKUP(B25,INDEX_BTCUSD_1D!$A$1:$I$5543,$J$4,0),0),IFERROR(VLOOKUP(B25,INDEX_BTCUSD_1D!$A$1:$I$5543,$J$4,0),0)*IFERROR(VLOOKUP(B25,FX_USDMXN_1D!$A$1:$F$4614,$J$6),0))</f>
        <v>41837.29</v>
      </c>
      <c r="O25" s="108" t="n">
        <f aca="false">M25*N25</f>
        <v>3449.54912814299</v>
      </c>
      <c r="P25" s="109" t="n">
        <f aca="false">L25+O25</f>
        <v>15976.5412466555</v>
      </c>
      <c r="Q25" s="3" t="n">
        <f aca="false">IF(AND(ISNUMBER(A25)=1,C25&lt;$F$9),(P25+R25)/$C$4,"")</f>
        <v>-0.0922796835460479</v>
      </c>
      <c r="R25" s="106" t="n">
        <f aca="false">Y24</f>
        <v>-17822.1349175765</v>
      </c>
      <c r="S25" s="111" t="n">
        <f aca="false">Z24</f>
        <v>-3766.55451783164</v>
      </c>
      <c r="T25" s="108" t="n">
        <f aca="false">AA24</f>
        <v>-21588.6894354081</v>
      </c>
      <c r="U25" s="103" t="n">
        <f aca="false">U24-1</f>
        <v>51</v>
      </c>
      <c r="V25" s="111" t="n">
        <f aca="false">IF(U25&gt;=0,-PMT($C$5/12,$C$6,$C$4,,0))</f>
        <v>415.16710452708</v>
      </c>
      <c r="W25" s="111" t="n">
        <f aca="false">IF(U25&gt;=0,-CUMIPMT($C$5/12,$C$6,$C$4,A25,A25,0))</f>
        <v>133.666011881824</v>
      </c>
      <c r="X25" s="108" t="n">
        <f aca="false">V25-W25</f>
        <v>281.501092645257</v>
      </c>
      <c r="Y25" s="106" t="n">
        <f aca="false">R25+X25</f>
        <v>-17540.6338249312</v>
      </c>
      <c r="Z25" s="111" t="n">
        <f aca="false">S25+W25</f>
        <v>-3632.88850594982</v>
      </c>
      <c r="AA25" s="108" t="n">
        <f aca="false">Y25+Z25</f>
        <v>-21173.5223308811</v>
      </c>
      <c r="AF25" s="4"/>
      <c r="AJ25" s="4"/>
      <c r="AL25" s="5"/>
      <c r="AM25" s="80"/>
      <c r="AN25" s="81"/>
      <c r="AO25" s="81"/>
    </row>
    <row r="26" customFormat="false" ht="12.8" hidden="false" customHeight="false" outlineLevel="0" collapsed="false">
      <c r="A26" s="103" t="n">
        <f aca="false">IF(A25&lt;$C$6,A25+1,"")</f>
        <v>10</v>
      </c>
      <c r="B26" s="104" t="n">
        <f aca="false">(C26-DATE(1970,1,1))*(24*60*60)</f>
        <v>1644364800</v>
      </c>
      <c r="C26" s="105" t="n">
        <f aca="false">C25+$C$7</f>
        <v>44601</v>
      </c>
      <c r="D26" s="106" t="n">
        <f aca="false">L25</f>
        <v>12526.9921185126</v>
      </c>
      <c r="E26" s="107" t="n">
        <f aca="false">M25</f>
        <v>0.0824515433036649</v>
      </c>
      <c r="F26" s="106" t="n">
        <f aca="false">IF($J$2=1,IFERROR(VLOOKUP(B26,INDEX_BTCUSD_1D!$A$1:$I$5543,$J$3,0),0),IFERROR(VLOOKUP(B26,INDEX_BTCUSD_1D!$A$1:$I$5543,$J$3,0),0)*IFERROR(VLOOKUP(B26,FX_USDMXN_1D!$A$1:$F$4614,$J$5),0))</f>
        <v>44089.95</v>
      </c>
      <c r="G26" s="108" t="n">
        <f aca="false">E26*F26</f>
        <v>3635.28442168142</v>
      </c>
      <c r="H26" s="109" t="n">
        <f aca="false">D26+G26</f>
        <v>16162.276540194</v>
      </c>
      <c r="I26" s="106" t="n">
        <f aca="false">-V26</f>
        <v>-415.16710452708</v>
      </c>
      <c r="J26" s="110" t="n">
        <f aca="false">(-I26)/F26</f>
        <v>0.00941636596383258</v>
      </c>
      <c r="K26" s="108" t="n">
        <f aca="false">-J26*F26</f>
        <v>-415.16710452708</v>
      </c>
      <c r="L26" s="106" t="n">
        <f aca="false">D26+I26+K26</f>
        <v>11696.6579094584</v>
      </c>
      <c r="M26" s="107" t="n">
        <f aca="false">E26+J26</f>
        <v>0.0918679092674975</v>
      </c>
      <c r="N26" s="106" t="n">
        <f aca="false">IF($J$2=1,IFERROR(VLOOKUP(B26,INDEX_BTCUSD_1D!$A$1:$I$5543,$J$4,0),0),IFERROR(VLOOKUP(B26,INDEX_BTCUSD_1D!$A$1:$I$5543,$J$4,0),0)*IFERROR(VLOOKUP(B26,FX_USDMXN_1D!$A$1:$F$4614,$J$6),0))</f>
        <v>44420.56</v>
      </c>
      <c r="O26" s="108" t="n">
        <f aca="false">M26*N26</f>
        <v>4080.82397569143</v>
      </c>
      <c r="P26" s="109" t="n">
        <f aca="false">L26+O26</f>
        <v>15777.4818851498</v>
      </c>
      <c r="Q26" s="3" t="n">
        <f aca="false">IF(AND(ISNUMBER(A26)=1,C26&lt;$F$9),(P26+R26)/$C$4,"")</f>
        <v>-0.0881575969890688</v>
      </c>
      <c r="R26" s="106" t="n">
        <f aca="false">Y25</f>
        <v>-17540.6338249312</v>
      </c>
      <c r="S26" s="111" t="n">
        <f aca="false">Z25</f>
        <v>-3632.88850594982</v>
      </c>
      <c r="T26" s="108" t="n">
        <f aca="false">AA25</f>
        <v>-21173.5223308811</v>
      </c>
      <c r="U26" s="103" t="n">
        <f aca="false">U25-1</f>
        <v>50</v>
      </c>
      <c r="V26" s="111" t="n">
        <f aca="false">IF(U26&gt;=0,-PMT($C$5/12,$C$6,$C$4,,0))</f>
        <v>415.16710452708</v>
      </c>
      <c r="W26" s="111" t="n">
        <f aca="false">IF(U26&gt;=0,-CUMIPMT($C$5/12,$C$6,$C$4,A26,A26,0))</f>
        <v>131.554753686984</v>
      </c>
      <c r="X26" s="108" t="n">
        <f aca="false">V26-W26</f>
        <v>283.612350840096</v>
      </c>
      <c r="Y26" s="106" t="n">
        <f aca="false">R26+X26</f>
        <v>-17257.0214740911</v>
      </c>
      <c r="Z26" s="111" t="n">
        <f aca="false">S26+W26</f>
        <v>-3501.33375226283</v>
      </c>
      <c r="AA26" s="108" t="n">
        <f aca="false">Y26+Z26</f>
        <v>-20758.355226354</v>
      </c>
      <c r="AF26" s="4"/>
      <c r="AJ26" s="4"/>
      <c r="AL26" s="5"/>
      <c r="AM26" s="80"/>
      <c r="AN26" s="81"/>
      <c r="AO26" s="81"/>
    </row>
    <row r="27" customFormat="false" ht="12.8" hidden="false" customHeight="false" outlineLevel="0" collapsed="false">
      <c r="A27" s="103" t="n">
        <f aca="false">IF(A26&lt;$C$6,A26+1,"")</f>
        <v>11</v>
      </c>
      <c r="B27" s="104" t="n">
        <f aca="false">(C27-DATE(1970,1,1))*(24*60*60)</f>
        <v>1646956800</v>
      </c>
      <c r="C27" s="105" t="n">
        <f aca="false">C26+$C$7</f>
        <v>44631</v>
      </c>
      <c r="D27" s="106" t="n">
        <f aca="false">L26</f>
        <v>11696.6579094584</v>
      </c>
      <c r="E27" s="107" t="n">
        <f aca="false">M26</f>
        <v>0.0918679092674975</v>
      </c>
      <c r="F27" s="106" t="n">
        <f aca="false">IF($J$2=1,IFERROR(VLOOKUP(B27,INDEX_BTCUSD_1D!$A$1:$I$5543,$J$3,0),0),IFERROR(VLOOKUP(B27,INDEX_BTCUSD_1D!$A$1:$I$5543,$J$3,0),0)*IFERROR(VLOOKUP(B27,FX_USDMXN_1D!$A$1:$F$4614,$J$5),0))</f>
        <v>39433.9</v>
      </c>
      <c r="G27" s="108" t="n">
        <f aca="false">E27*F27</f>
        <v>3622.70994726357</v>
      </c>
      <c r="H27" s="109" t="n">
        <f aca="false">D27+G27</f>
        <v>15319.367856722</v>
      </c>
      <c r="I27" s="106" t="n">
        <f aca="false">-V27</f>
        <v>-415.16710452708</v>
      </c>
      <c r="J27" s="110" t="n">
        <f aca="false">(-I27)/F27</f>
        <v>0.0105281776473309</v>
      </c>
      <c r="K27" s="108" t="n">
        <f aca="false">-J27*F27</f>
        <v>-415.16710452708</v>
      </c>
      <c r="L27" s="106" t="n">
        <f aca="false">D27+I27+K27</f>
        <v>10866.3237004042</v>
      </c>
      <c r="M27" s="107" t="n">
        <f aca="false">E27+J27</f>
        <v>0.102396086914828</v>
      </c>
      <c r="N27" s="106" t="n">
        <f aca="false">IF($J$2=1,IFERROR(VLOOKUP(B27,INDEX_BTCUSD_1D!$A$1:$I$5543,$J$4,0),0),IFERROR(VLOOKUP(B27,INDEX_BTCUSD_1D!$A$1:$I$5543,$J$4,0),0)*IFERROR(VLOOKUP(B27,FX_USDMXN_1D!$A$1:$F$4614,$J$6),0))</f>
        <v>38735.35</v>
      </c>
      <c r="O27" s="108" t="n">
        <f aca="false">M27*N27</f>
        <v>3966.3482652763</v>
      </c>
      <c r="P27" s="109" t="n">
        <f aca="false">L27+O27</f>
        <v>14832.6719656805</v>
      </c>
      <c r="Q27" s="3" t="n">
        <f aca="false">IF(AND(ISNUMBER(A27)=1,C27&lt;$F$9),(P27+R27)/$C$4,"")</f>
        <v>-0.121217475420528</v>
      </c>
      <c r="R27" s="106" t="n">
        <f aca="false">Y26</f>
        <v>-17257.0214740911</v>
      </c>
      <c r="S27" s="111" t="n">
        <f aca="false">Z26</f>
        <v>-3501.33375226283</v>
      </c>
      <c r="T27" s="108" t="n">
        <f aca="false">AA26</f>
        <v>-20758.355226354</v>
      </c>
      <c r="U27" s="103" t="n">
        <f aca="false">U26-1</f>
        <v>49</v>
      </c>
      <c r="V27" s="111" t="n">
        <f aca="false">IF(U27&gt;=0,-PMT($C$5/12,$C$6,$C$4,,0))</f>
        <v>415.16710452708</v>
      </c>
      <c r="W27" s="111" t="n">
        <f aca="false">IF(U27&gt;=0,-CUMIPMT($C$5/12,$C$6,$C$4,A27,A27,0))</f>
        <v>129.427661055683</v>
      </c>
      <c r="X27" s="108" t="n">
        <f aca="false">V27-W27</f>
        <v>285.739443471397</v>
      </c>
      <c r="Y27" s="106" t="n">
        <f aca="false">R27+X27</f>
        <v>-16971.2820306197</v>
      </c>
      <c r="Z27" s="111" t="n">
        <f aca="false">S27+W27</f>
        <v>-3371.90609120715</v>
      </c>
      <c r="AA27" s="108" t="n">
        <f aca="false">Y27+Z27</f>
        <v>-20343.1881218269</v>
      </c>
      <c r="AF27" s="4"/>
      <c r="AJ27" s="4"/>
      <c r="AL27" s="5"/>
      <c r="AM27" s="80"/>
      <c r="AN27" s="81"/>
      <c r="AO27" s="81"/>
    </row>
    <row r="28" customFormat="false" ht="12.8" hidden="false" customHeight="false" outlineLevel="0" collapsed="false">
      <c r="A28" s="112" t="n">
        <f aca="false">IF(A27&lt;$C$6,A27+1,"")</f>
        <v>12</v>
      </c>
      <c r="B28" s="113" t="n">
        <f aca="false">(C28-DATE(1970,1,1))*(24*60*60)</f>
        <v>1649548800</v>
      </c>
      <c r="C28" s="114" t="n">
        <f aca="false">C27+$C$7</f>
        <v>44661</v>
      </c>
      <c r="D28" s="91" t="n">
        <f aca="false">L27</f>
        <v>10866.3237004042</v>
      </c>
      <c r="E28" s="92" t="n">
        <f aca="false">M27</f>
        <v>0.102396086914828</v>
      </c>
      <c r="F28" s="91" t="n">
        <f aca="false">IF($J$2=1,IFERROR(VLOOKUP(B28,INDEX_BTCUSD_1D!$A$1:$I$5543,$J$3,0),0),IFERROR(VLOOKUP(B28,INDEX_BTCUSD_1D!$A$1:$I$5543,$J$3,0),0)*IFERROR(VLOOKUP(B28,FX_USDMXN_1D!$A$1:$F$4614,$J$5),0))</f>
        <v>42774.7</v>
      </c>
      <c r="G28" s="93" t="n">
        <f aca="false">E28*F28</f>
        <v>4379.96189895571</v>
      </c>
      <c r="H28" s="94" t="n">
        <f aca="false">D28+G28</f>
        <v>15246.2855993599</v>
      </c>
      <c r="I28" s="91" t="n">
        <f aca="false">-V28</f>
        <v>-415.16710452708</v>
      </c>
      <c r="J28" s="115" t="n">
        <f aca="false">(-I28)/F28</f>
        <v>0.00970590336173205</v>
      </c>
      <c r="K28" s="93" t="n">
        <f aca="false">-J28*F28</f>
        <v>-415.16710452708</v>
      </c>
      <c r="L28" s="91" t="n">
        <f aca="false">D28+I28+K28</f>
        <v>10035.9894913501</v>
      </c>
      <c r="M28" s="92" t="n">
        <f aca="false">E28+J28</f>
        <v>0.11210199027656</v>
      </c>
      <c r="N28" s="91" t="n">
        <f aca="false">IF($J$2=1,IFERROR(VLOOKUP(B28,INDEX_BTCUSD_1D!$A$1:$I$5543,$J$4,0),0),IFERROR(VLOOKUP(B28,INDEX_BTCUSD_1D!$A$1:$I$5543,$J$4,0),0)*IFERROR(VLOOKUP(B28,FX_USDMXN_1D!$A$1:$F$4614,$J$6),0))</f>
        <v>42155.88</v>
      </c>
      <c r="O28" s="93" t="n">
        <f aca="false">M28*N28</f>
        <v>4725.75804985985</v>
      </c>
      <c r="P28" s="94" t="n">
        <f aca="false">L28+O28</f>
        <v>14761.7475412099</v>
      </c>
      <c r="Q28" s="3" t="n">
        <f aca="false">IF(AND(ISNUMBER(A28)=1,C28&lt;$F$9),(P28+R28)/$C$4,"")</f>
        <v>-0.110476724470489</v>
      </c>
      <c r="R28" s="91" t="n">
        <f aca="false">Y27</f>
        <v>-16971.2820306197</v>
      </c>
      <c r="S28" s="35" t="n">
        <f aca="false">Z27</f>
        <v>-3371.90609120715</v>
      </c>
      <c r="T28" s="93" t="n">
        <f aca="false">AA27</f>
        <v>-20343.1881218269</v>
      </c>
      <c r="U28" s="112" t="n">
        <f aca="false">U27-1</f>
        <v>48</v>
      </c>
      <c r="V28" s="35" t="n">
        <f aca="false">IF(U28&gt;=0,-PMT($C$5/12,$C$6,$C$4,,0))</f>
        <v>415.16710452708</v>
      </c>
      <c r="W28" s="35" t="n">
        <f aca="false">IF(U28&gt;=0,-CUMIPMT($C$5/12,$C$6,$C$4,A28,A28,0))</f>
        <v>127.284615229648</v>
      </c>
      <c r="X28" s="93" t="n">
        <f aca="false">V28-W28</f>
        <v>287.882489297432</v>
      </c>
      <c r="Y28" s="91" t="n">
        <f aca="false">R28+X28</f>
        <v>-16683.3995413223</v>
      </c>
      <c r="Z28" s="35" t="n">
        <f aca="false">S28+W28</f>
        <v>-3244.6214759775</v>
      </c>
      <c r="AA28" s="93" t="n">
        <f aca="false">Y28+Z28</f>
        <v>-19928.0210172998</v>
      </c>
      <c r="AF28" s="4"/>
      <c r="AH28" s="116"/>
      <c r="AJ28" s="4"/>
      <c r="AL28" s="5"/>
      <c r="AM28" s="80"/>
      <c r="AN28" s="81"/>
      <c r="AO28" s="81"/>
    </row>
    <row r="29" customFormat="false" ht="12.8" hidden="false" customHeight="false" outlineLevel="0" collapsed="false">
      <c r="A29" s="103" t="n">
        <f aca="false">IF(A28&lt;$C$6,A28+1,"")</f>
        <v>13</v>
      </c>
      <c r="B29" s="104" t="n">
        <f aca="false">(C29-DATE(1970,1,1))*(24*60*60)</f>
        <v>1652140800</v>
      </c>
      <c r="C29" s="105" t="n">
        <f aca="false">C28+$C$7</f>
        <v>44691</v>
      </c>
      <c r="D29" s="106" t="n">
        <f aca="false">L28</f>
        <v>10035.9894913501</v>
      </c>
      <c r="E29" s="107" t="n">
        <f aca="false">M28</f>
        <v>0.11210199027656</v>
      </c>
      <c r="F29" s="106" t="n">
        <f aca="false">IF($J$2=1,IFERROR(VLOOKUP(B29,INDEX_BTCUSD_1D!$A$1:$I$5543,$J$3,0),0),IFERROR(VLOOKUP(B29,INDEX_BTCUSD_1D!$A$1:$I$5543,$J$3,0),0)*IFERROR(VLOOKUP(B29,FX_USDMXN_1D!$A$1:$F$4614,$J$5),0))</f>
        <v>30067.43</v>
      </c>
      <c r="G29" s="108" t="n">
        <f aca="false">E29*F29</f>
        <v>3370.61874550116</v>
      </c>
      <c r="H29" s="109" t="n">
        <f aca="false">D29+G29</f>
        <v>13406.6082368512</v>
      </c>
      <c r="I29" s="106" t="n">
        <f aca="false">-V29</f>
        <v>-415.16710452708</v>
      </c>
      <c r="J29" s="110" t="n">
        <f aca="false">(-I29)/F29</f>
        <v>0.0138078679995956</v>
      </c>
      <c r="K29" s="108" t="n">
        <f aca="false">-J29*F29</f>
        <v>-415.16710452708</v>
      </c>
      <c r="L29" s="106" t="n">
        <f aca="false">D29+I29+K29</f>
        <v>9205.65528229592</v>
      </c>
      <c r="M29" s="107" t="n">
        <f aca="false">E29+J29</f>
        <v>0.125909858276156</v>
      </c>
      <c r="N29" s="106" t="n">
        <f aca="false">IF($J$2=1,IFERROR(VLOOKUP(B29,INDEX_BTCUSD_1D!$A$1:$I$5543,$J$4,0),0),IFERROR(VLOOKUP(B29,INDEX_BTCUSD_1D!$A$1:$I$5543,$J$4,0),0)*IFERROR(VLOOKUP(B29,FX_USDMXN_1D!$A$1:$F$4614,$J$6),0))</f>
        <v>31001.31</v>
      </c>
      <c r="O29" s="108" t="n">
        <f aca="false">M29*N29</f>
        <v>3903.37054847518</v>
      </c>
      <c r="P29" s="109" t="n">
        <f aca="false">L29+O29</f>
        <v>13109.0258307711</v>
      </c>
      <c r="Q29" s="3" t="n">
        <f aca="false">IF(AND(ISNUMBER(A29)=1,C29&lt;$F$9),(P29+R29)/$C$4,"")</f>
        <v>-0.17871868552756</v>
      </c>
      <c r="R29" s="106" t="n">
        <f aca="false">Y28</f>
        <v>-16683.3995413223</v>
      </c>
      <c r="S29" s="111" t="n">
        <f aca="false">Z28</f>
        <v>-3244.6214759775</v>
      </c>
      <c r="T29" s="108" t="n">
        <f aca="false">AA28</f>
        <v>-19928.0210172998</v>
      </c>
      <c r="U29" s="103" t="n">
        <f aca="false">U28-1</f>
        <v>47</v>
      </c>
      <c r="V29" s="111" t="n">
        <f aca="false">IF(U29&gt;=0,-PMT($C$5/12,$C$6,$C$4,,0))</f>
        <v>415.16710452708</v>
      </c>
      <c r="W29" s="111" t="n">
        <f aca="false">IF(U29&gt;=0,-CUMIPMT($C$5/12,$C$6,$C$4,A29,A29,0))</f>
        <v>125.125496559917</v>
      </c>
      <c r="X29" s="108" t="n">
        <f aca="false">V29-W29</f>
        <v>290.041607967163</v>
      </c>
      <c r="Y29" s="106" t="n">
        <f aca="false">R29+X29</f>
        <v>-16393.3579333551</v>
      </c>
      <c r="Z29" s="111" t="n">
        <f aca="false">S29+W29</f>
        <v>-3119.49597941759</v>
      </c>
      <c r="AA29" s="108" t="n">
        <f aca="false">Y29+Z29</f>
        <v>-19512.8539127727</v>
      </c>
      <c r="AF29" s="4"/>
      <c r="AH29" s="116"/>
      <c r="AJ29" s="4"/>
      <c r="AL29" s="5"/>
      <c r="AM29" s="80"/>
      <c r="AN29" s="81"/>
      <c r="AO29" s="81"/>
    </row>
    <row r="30" customFormat="false" ht="12.8" hidden="false" customHeight="false" outlineLevel="0" collapsed="false">
      <c r="A30" s="103" t="n">
        <f aca="false">IF(A29&lt;$C$6,A29+1,"")</f>
        <v>14</v>
      </c>
      <c r="B30" s="104" t="n">
        <f aca="false">(C30-DATE(1970,1,1))*(24*60*60)</f>
        <v>1654732800</v>
      </c>
      <c r="C30" s="105" t="n">
        <f aca="false">C29+$C$7</f>
        <v>44721</v>
      </c>
      <c r="D30" s="106" t="n">
        <f aca="false">L29</f>
        <v>9205.65528229592</v>
      </c>
      <c r="E30" s="107" t="n">
        <f aca="false">M29</f>
        <v>0.125909858276156</v>
      </c>
      <c r="F30" s="106" t="n">
        <f aca="false">IF($J$2=1,IFERROR(VLOOKUP(B30,INDEX_BTCUSD_1D!$A$1:$I$5543,$J$3,0),0),IFERROR(VLOOKUP(B30,INDEX_BTCUSD_1D!$A$1:$I$5543,$J$3,0),0)*IFERROR(VLOOKUP(B30,FX_USDMXN_1D!$A$1:$F$4614,$J$5),0))</f>
        <v>30187.24</v>
      </c>
      <c r="G30" s="108" t="n">
        <f aca="false">E30*F30</f>
        <v>3800.87111014831</v>
      </c>
      <c r="H30" s="109" t="n">
        <f aca="false">D30+G30</f>
        <v>13006.5263924442</v>
      </c>
      <c r="I30" s="106" t="n">
        <f aca="false">-V30</f>
        <v>-415.16710452708</v>
      </c>
      <c r="J30" s="110" t="n">
        <f aca="false">(-I30)/F30</f>
        <v>0.0137530660148818</v>
      </c>
      <c r="K30" s="108" t="n">
        <f aca="false">-J30*F30</f>
        <v>-415.16710452708</v>
      </c>
      <c r="L30" s="106" t="n">
        <f aca="false">D30+I30+K30</f>
        <v>8375.32107324176</v>
      </c>
      <c r="M30" s="107" t="n">
        <f aca="false">E30+J30</f>
        <v>0.139662924291038</v>
      </c>
      <c r="N30" s="106" t="n">
        <f aca="false">IF($J$2=1,IFERROR(VLOOKUP(B30,INDEX_BTCUSD_1D!$A$1:$I$5543,$J$4,0),0),IFERROR(VLOOKUP(B30,INDEX_BTCUSD_1D!$A$1:$I$5543,$J$4,0),0)*IFERROR(VLOOKUP(B30,FX_USDMXN_1D!$A$1:$F$4614,$J$6),0))</f>
        <v>30080.69</v>
      </c>
      <c r="O30" s="108" t="n">
        <f aca="false">M30*N30</f>
        <v>4201.15713009218</v>
      </c>
      <c r="P30" s="109" t="n">
        <f aca="false">L30+O30</f>
        <v>12576.4782033339</v>
      </c>
      <c r="Q30" s="3" t="n">
        <f aca="false">IF(AND(ISNUMBER(A30)=1,C30&lt;$F$9),(P30+R30)/$C$4,"")</f>
        <v>-0.190843986501058</v>
      </c>
      <c r="R30" s="106" t="n">
        <f aca="false">Y29</f>
        <v>-16393.3579333551</v>
      </c>
      <c r="S30" s="111" t="n">
        <f aca="false">Z29</f>
        <v>-3119.49597941759</v>
      </c>
      <c r="T30" s="108" t="n">
        <f aca="false">AA29</f>
        <v>-19512.8539127727</v>
      </c>
      <c r="U30" s="103" t="n">
        <f aca="false">U29-1</f>
        <v>46</v>
      </c>
      <c r="V30" s="111" t="n">
        <f aca="false">IF(U30&gt;=0,-PMT($C$5/12,$C$6,$C$4,,0))</f>
        <v>415.16710452708</v>
      </c>
      <c r="W30" s="111" t="n">
        <f aca="false">IF(U30&gt;=0,-CUMIPMT($C$5/12,$C$6,$C$4,A30,A30,0))</f>
        <v>122.950184500163</v>
      </c>
      <c r="X30" s="108" t="n">
        <f aca="false">V30-W30</f>
        <v>292.216920026917</v>
      </c>
      <c r="Y30" s="106" t="n">
        <f aca="false">R30+X30</f>
        <v>-16101.1410133282</v>
      </c>
      <c r="Z30" s="111" t="n">
        <f aca="false">S30+W30</f>
        <v>-2996.54579491742</v>
      </c>
      <c r="AA30" s="108" t="n">
        <f aca="false">Y30+Z30</f>
        <v>-19097.6868082457</v>
      </c>
      <c r="AF30" s="4"/>
      <c r="AH30" s="116"/>
      <c r="AJ30" s="4"/>
      <c r="AL30" s="5"/>
      <c r="AM30" s="80"/>
      <c r="AN30" s="81"/>
      <c r="AO30" s="81"/>
    </row>
    <row r="31" customFormat="false" ht="12.8" hidden="false" customHeight="false" outlineLevel="0" collapsed="false">
      <c r="A31" s="103" t="n">
        <f aca="false">IF(A30&lt;$C$6,A30+1,"")</f>
        <v>15</v>
      </c>
      <c r="B31" s="104" t="n">
        <f aca="false">(C31-DATE(1970,1,1))*(24*60*60)</f>
        <v>1657324800</v>
      </c>
      <c r="C31" s="105" t="n">
        <f aca="false">C30+$C$7</f>
        <v>44751</v>
      </c>
      <c r="D31" s="106" t="n">
        <f aca="false">L30</f>
        <v>8375.32107324176</v>
      </c>
      <c r="E31" s="107" t="n">
        <f aca="false">M30</f>
        <v>0.139662924291038</v>
      </c>
      <c r="F31" s="106" t="n">
        <f aca="false">IF($J$2=1,IFERROR(VLOOKUP(B31,INDEX_BTCUSD_1D!$A$1:$I$5543,$J$3,0),0),IFERROR(VLOOKUP(B31,INDEX_BTCUSD_1D!$A$1:$I$5543,$J$3,0),0)*IFERROR(VLOOKUP(B31,FX_USDMXN_1D!$A$1:$F$4614,$J$5),0))</f>
        <v>21583.22</v>
      </c>
      <c r="G31" s="108" t="n">
        <f aca="false">E31*F31</f>
        <v>3014.37562081681</v>
      </c>
      <c r="H31" s="109" t="n">
        <f aca="false">D31+G31</f>
        <v>11389.6966940586</v>
      </c>
      <c r="I31" s="106" t="n">
        <f aca="false">-V31</f>
        <v>-415.16710452708</v>
      </c>
      <c r="J31" s="110" t="n">
        <f aca="false">(-I31)/F31</f>
        <v>0.0192356425281807</v>
      </c>
      <c r="K31" s="108" t="n">
        <f aca="false">-J31*F31</f>
        <v>-415.16710452708</v>
      </c>
      <c r="L31" s="106" t="n">
        <f aca="false">D31+I31+K31</f>
        <v>7544.9868641876</v>
      </c>
      <c r="M31" s="107" t="n">
        <f aca="false">E31+J31</f>
        <v>0.158898566819218</v>
      </c>
      <c r="N31" s="106" t="n">
        <f aca="false">IF($J$2=1,IFERROR(VLOOKUP(B31,INDEX_BTCUSD_1D!$A$1:$I$5543,$J$4,0),0),IFERROR(VLOOKUP(B31,INDEX_BTCUSD_1D!$A$1:$I$5543,$J$4,0),0)*IFERROR(VLOOKUP(B31,FX_USDMXN_1D!$A$1:$F$4614,$J$6),0))</f>
        <v>21582.02</v>
      </c>
      <c r="O31" s="108" t="n">
        <f aca="false">M31*N31</f>
        <v>3429.35204706371</v>
      </c>
      <c r="P31" s="109" t="n">
        <f aca="false">L31+O31</f>
        <v>10974.3389112513</v>
      </c>
      <c r="Q31" s="3" t="n">
        <f aca="false">IF(AND(ISNUMBER(A31)=1,C31&lt;$F$9),(P31+R31)/$C$4,"")</f>
        <v>-0.256340105103845</v>
      </c>
      <c r="R31" s="106" t="n">
        <f aca="false">Y30</f>
        <v>-16101.1410133282</v>
      </c>
      <c r="S31" s="111" t="n">
        <f aca="false">Z30</f>
        <v>-2996.54579491742</v>
      </c>
      <c r="T31" s="108" t="n">
        <f aca="false">AA30</f>
        <v>-19097.6868082457</v>
      </c>
      <c r="U31" s="103" t="n">
        <f aca="false">U30-1</f>
        <v>45</v>
      </c>
      <c r="V31" s="111" t="n">
        <f aca="false">IF(U31&gt;=0,-PMT($C$5/12,$C$6,$C$4,,0))</f>
        <v>415.16710452708</v>
      </c>
      <c r="W31" s="111" t="n">
        <f aca="false">IF(U31&gt;=0,-CUMIPMT($C$5/12,$C$6,$C$4,A31,A31,0))</f>
        <v>120.758557599961</v>
      </c>
      <c r="X31" s="108" t="n">
        <f aca="false">V31-W31</f>
        <v>294.408546927119</v>
      </c>
      <c r="Y31" s="106" t="n">
        <f aca="false">R31+X31</f>
        <v>-15806.7324664011</v>
      </c>
      <c r="Z31" s="111" t="n">
        <f aca="false">S31+W31</f>
        <v>-2875.78723731746</v>
      </c>
      <c r="AA31" s="108" t="n">
        <f aca="false">Y31+Z31</f>
        <v>-18682.5197037186</v>
      </c>
      <c r="AF31" s="4"/>
      <c r="AJ31" s="4"/>
      <c r="AL31" s="5"/>
      <c r="AM31" s="80"/>
      <c r="AN31" s="81"/>
      <c r="AO31" s="81"/>
    </row>
    <row r="32" customFormat="false" ht="12.8" hidden="false" customHeight="false" outlineLevel="0" collapsed="false">
      <c r="A32" s="103" t="n">
        <f aca="false">IF(A31&lt;$C$6,A31+1,"")</f>
        <v>16</v>
      </c>
      <c r="B32" s="104" t="n">
        <f aca="false">(C32-DATE(1970,1,1))*(24*60*60)</f>
        <v>1659916800</v>
      </c>
      <c r="C32" s="105" t="n">
        <f aca="false">C31+$C$7</f>
        <v>44781</v>
      </c>
      <c r="D32" s="106" t="n">
        <f aca="false">L31</f>
        <v>7544.9868641876</v>
      </c>
      <c r="E32" s="107" t="n">
        <f aca="false">M31</f>
        <v>0.158898566819218</v>
      </c>
      <c r="F32" s="106" t="n">
        <f aca="false">IF($J$2=1,IFERROR(VLOOKUP(B32,INDEX_BTCUSD_1D!$A$1:$I$5543,$J$3,0),0),IFERROR(VLOOKUP(B32,INDEX_BTCUSD_1D!$A$1:$I$5543,$J$3,0),0)*IFERROR(VLOOKUP(B32,FX_USDMXN_1D!$A$1:$F$4614,$J$5),0))</f>
        <v>23179.86</v>
      </c>
      <c r="G32" s="108" t="n">
        <f aca="false">E32*F32</f>
        <v>3683.24653307013</v>
      </c>
      <c r="H32" s="109" t="n">
        <f aca="false">D32+G32</f>
        <v>11228.2333972577</v>
      </c>
      <c r="I32" s="106" t="n">
        <f aca="false">-V32</f>
        <v>-415.16710452708</v>
      </c>
      <c r="J32" s="110" t="n">
        <f aca="false">(-I32)/F32</f>
        <v>0.0179106821407498</v>
      </c>
      <c r="K32" s="108" t="n">
        <f aca="false">-J32*F32</f>
        <v>-415.16710452708</v>
      </c>
      <c r="L32" s="106" t="n">
        <f aca="false">D32+I32+K32</f>
        <v>6714.65265513344</v>
      </c>
      <c r="M32" s="107" t="n">
        <f aca="false">E32+J32</f>
        <v>0.176809248959968</v>
      </c>
      <c r="N32" s="106" t="n">
        <f aca="false">IF($J$2=1,IFERROR(VLOOKUP(B32,INDEX_BTCUSD_1D!$A$1:$I$5543,$J$4,0),0),IFERROR(VLOOKUP(B32,INDEX_BTCUSD_1D!$A$1:$I$5543,$J$4,0),0)*IFERROR(VLOOKUP(B32,FX_USDMXN_1D!$A$1:$F$4614,$J$6),0))</f>
        <v>23820.8</v>
      </c>
      <c r="O32" s="108" t="n">
        <f aca="false">M32*N32</f>
        <v>4211.73775762561</v>
      </c>
      <c r="P32" s="109" t="n">
        <f aca="false">L32+O32</f>
        <v>10926.3904127591</v>
      </c>
      <c r="Q32" s="3" t="n">
        <f aca="false">IF(AND(ISNUMBER(A32)=1,C32&lt;$F$9),(P32+R32)/$C$4,"")</f>
        <v>-0.244017102682102</v>
      </c>
      <c r="R32" s="106" t="n">
        <f aca="false">Y31</f>
        <v>-15806.7324664011</v>
      </c>
      <c r="S32" s="111" t="n">
        <f aca="false">Z31</f>
        <v>-2875.78723731746</v>
      </c>
      <c r="T32" s="108" t="n">
        <f aca="false">AA31</f>
        <v>-18682.5197037186</v>
      </c>
      <c r="U32" s="103" t="n">
        <f aca="false">U31-1</f>
        <v>44</v>
      </c>
      <c r="V32" s="111" t="n">
        <f aca="false">IF(U32&gt;=0,-PMT($C$5/12,$C$6,$C$4,,0))</f>
        <v>415.16710452708</v>
      </c>
      <c r="W32" s="111" t="n">
        <f aca="false">IF(U32&gt;=0,-CUMIPMT($C$5/12,$C$6,$C$4,A32,A32,0))</f>
        <v>118.550493498008</v>
      </c>
      <c r="X32" s="108" t="n">
        <f aca="false">V32-W32</f>
        <v>296.616611029072</v>
      </c>
      <c r="Y32" s="106" t="n">
        <f aca="false">R32+X32</f>
        <v>-15510.115855372</v>
      </c>
      <c r="Z32" s="111" t="n">
        <f aca="false">S32+W32</f>
        <v>-2757.23674381945</v>
      </c>
      <c r="AA32" s="108" t="n">
        <f aca="false">Y32+Z32</f>
        <v>-18267.3525991915</v>
      </c>
      <c r="AF32" s="4"/>
      <c r="AJ32" s="4"/>
      <c r="AL32" s="5"/>
      <c r="AM32" s="80"/>
      <c r="AN32" s="81"/>
      <c r="AO32" s="81"/>
    </row>
    <row r="33" customFormat="false" ht="12.8" hidden="false" customHeight="false" outlineLevel="0" collapsed="false">
      <c r="A33" s="103" t="n">
        <f aca="false">IF(A32&lt;$C$6,A32+1,"")</f>
        <v>17</v>
      </c>
      <c r="B33" s="104" t="n">
        <f aca="false">(C33-DATE(1970,1,1))*(24*60*60)</f>
        <v>1662508800</v>
      </c>
      <c r="C33" s="105" t="n">
        <f aca="false">C32+$C$7</f>
        <v>44811</v>
      </c>
      <c r="D33" s="106" t="n">
        <f aca="false">L32</f>
        <v>6714.65265513344</v>
      </c>
      <c r="E33" s="107" t="n">
        <f aca="false">M32</f>
        <v>0.176809248959968</v>
      </c>
      <c r="F33" s="106" t="n">
        <f aca="false">IF($J$2=1,IFERROR(VLOOKUP(B33,INDEX_BTCUSD_1D!$A$1:$I$5543,$J$3,0),0),IFERROR(VLOOKUP(B33,INDEX_BTCUSD_1D!$A$1:$I$5543,$J$3,0),0)*IFERROR(VLOOKUP(B33,FX_USDMXN_1D!$A$1:$F$4614,$J$5),0))</f>
        <v>18795.9</v>
      </c>
      <c r="G33" s="108" t="n">
        <f aca="false">E33*F33</f>
        <v>3323.28896252667</v>
      </c>
      <c r="H33" s="109" t="n">
        <f aca="false">D33+G33</f>
        <v>10037.9416176601</v>
      </c>
      <c r="I33" s="106" t="n">
        <f aca="false">-V33</f>
        <v>-415.16710452708</v>
      </c>
      <c r="J33" s="110" t="n">
        <f aca="false">(-I33)/F33</f>
        <v>0.0220881737254976</v>
      </c>
      <c r="K33" s="108" t="n">
        <f aca="false">-J33*F33</f>
        <v>-415.16710452708</v>
      </c>
      <c r="L33" s="106" t="n">
        <f aca="false">D33+I33+K33</f>
        <v>5884.31844607928</v>
      </c>
      <c r="M33" s="107" t="n">
        <f aca="false">E33+J33</f>
        <v>0.198897422685466</v>
      </c>
      <c r="N33" s="106" t="n">
        <f aca="false">IF($J$2=1,IFERROR(VLOOKUP(B33,INDEX_BTCUSD_1D!$A$1:$I$5543,$J$4,0),0),IFERROR(VLOOKUP(B33,INDEX_BTCUSD_1D!$A$1:$I$5543,$J$4,0),0)*IFERROR(VLOOKUP(B33,FX_USDMXN_1D!$A$1:$F$4614,$J$6),0))</f>
        <v>19285.24</v>
      </c>
      <c r="O33" s="108" t="n">
        <f aca="false">M33*N33</f>
        <v>3835.78453187065</v>
      </c>
      <c r="P33" s="109" t="n">
        <f aca="false">L33+O33</f>
        <v>9720.10297794993</v>
      </c>
      <c r="Q33" s="3" t="n">
        <f aca="false">IF(AND(ISNUMBER(A33)=1,C33&lt;$F$9),(P33+R33)/$C$4,"")</f>
        <v>-0.289500643871103</v>
      </c>
      <c r="R33" s="106" t="n">
        <f aca="false">Y32</f>
        <v>-15510.115855372</v>
      </c>
      <c r="S33" s="111" t="n">
        <f aca="false">Z32</f>
        <v>-2757.23674381945</v>
      </c>
      <c r="T33" s="108" t="n">
        <f aca="false">AA32</f>
        <v>-18267.3525991915</v>
      </c>
      <c r="U33" s="103" t="n">
        <f aca="false">U32-1</f>
        <v>43</v>
      </c>
      <c r="V33" s="111" t="n">
        <f aca="false">IF(U33&gt;=0,-PMT($C$5/12,$C$6,$C$4,,0))</f>
        <v>415.16710452708</v>
      </c>
      <c r="W33" s="111" t="n">
        <f aca="false">IF(U33&gt;=0,-CUMIPMT($C$5/12,$C$6,$C$4,A33,A33,0))</f>
        <v>116.32586891529</v>
      </c>
      <c r="X33" s="108" t="n">
        <f aca="false">V33-W33</f>
        <v>298.84123561179</v>
      </c>
      <c r="Y33" s="106" t="n">
        <f aca="false">R33+X33</f>
        <v>-15211.2746197602</v>
      </c>
      <c r="Z33" s="111" t="n">
        <f aca="false">S33+W33</f>
        <v>-2640.91087490416</v>
      </c>
      <c r="AA33" s="108" t="n">
        <f aca="false">Y33+Z33</f>
        <v>-17852.1854946644</v>
      </c>
      <c r="AF33" s="4"/>
      <c r="AJ33" s="4"/>
      <c r="AL33" s="5"/>
      <c r="AM33" s="80"/>
      <c r="AN33" s="81"/>
      <c r="AO33" s="81"/>
    </row>
    <row r="34" customFormat="false" ht="12.8" hidden="false" customHeight="false" outlineLevel="0" collapsed="false">
      <c r="A34" s="103" t="n">
        <f aca="false">IF(A33&lt;$C$6,A33+1,"")</f>
        <v>18</v>
      </c>
      <c r="B34" s="104" t="n">
        <f aca="false">(C34-DATE(1970,1,1))*(24*60*60)</f>
        <v>1665100800</v>
      </c>
      <c r="C34" s="105" t="n">
        <f aca="false">C33+$C$7</f>
        <v>44841</v>
      </c>
      <c r="D34" s="106" t="n">
        <f aca="false">L33</f>
        <v>5884.31844607928</v>
      </c>
      <c r="E34" s="107" t="n">
        <f aca="false">M33</f>
        <v>0.198897422685466</v>
      </c>
      <c r="F34" s="106" t="n">
        <f aca="false">IF($J$2=1,IFERROR(VLOOKUP(B34,INDEX_BTCUSD_1D!$A$1:$I$5543,$J$3,0),0),IFERROR(VLOOKUP(B34,INDEX_BTCUSD_1D!$A$1:$I$5543,$J$3,0),0)*IFERROR(VLOOKUP(B34,FX_USDMXN_1D!$A$1:$F$4614,$J$5),0))</f>
        <v>19960.63</v>
      </c>
      <c r="G34" s="108" t="n">
        <f aca="false">E34*F34</f>
        <v>3970.11786217819</v>
      </c>
      <c r="H34" s="109" t="n">
        <f aca="false">D34+G34</f>
        <v>9854.43630825747</v>
      </c>
      <c r="I34" s="106" t="n">
        <f aca="false">-V34</f>
        <v>-415.16710452708</v>
      </c>
      <c r="J34" s="110" t="n">
        <f aca="false">(-I34)/F34</f>
        <v>0.0207992986457381</v>
      </c>
      <c r="K34" s="108" t="n">
        <f aca="false">-J34*F34</f>
        <v>-415.16710452708</v>
      </c>
      <c r="L34" s="106" t="n">
        <f aca="false">D34+I34+K34</f>
        <v>5053.98423702512</v>
      </c>
      <c r="M34" s="107" t="n">
        <f aca="false">E34+J34</f>
        <v>0.219696721331204</v>
      </c>
      <c r="N34" s="106" t="n">
        <f aca="false">IF($J$2=1,IFERROR(VLOOKUP(B34,INDEX_BTCUSD_1D!$A$1:$I$5543,$J$4,0),0),IFERROR(VLOOKUP(B34,INDEX_BTCUSD_1D!$A$1:$I$5543,$J$4,0),0)*IFERROR(VLOOKUP(B34,FX_USDMXN_1D!$A$1:$F$4614,$J$6),0))</f>
        <v>19532.76</v>
      </c>
      <c r="O34" s="108" t="n">
        <f aca="false">M34*N34</f>
        <v>4291.28333054929</v>
      </c>
      <c r="P34" s="109" t="n">
        <f aca="false">L34+O34</f>
        <v>9345.26756757441</v>
      </c>
      <c r="Q34" s="3" t="n">
        <f aca="false">IF(AND(ISNUMBER(A34)=1,C34&lt;$F$9),(P34+R34)/$C$4,"")</f>
        <v>-0.29330035260929</v>
      </c>
      <c r="R34" s="106" t="n">
        <f aca="false">Y33</f>
        <v>-15211.2746197602</v>
      </c>
      <c r="S34" s="111" t="n">
        <f aca="false">Z33</f>
        <v>-2640.91087490416</v>
      </c>
      <c r="T34" s="108" t="n">
        <f aca="false">AA33</f>
        <v>-17852.1854946644</v>
      </c>
      <c r="U34" s="103" t="n">
        <f aca="false">U33-1</f>
        <v>42</v>
      </c>
      <c r="V34" s="111" t="n">
        <f aca="false">IF(U34&gt;=0,-PMT($C$5/12,$C$6,$C$4,,0))</f>
        <v>415.16710452708</v>
      </c>
      <c r="W34" s="111" t="n">
        <f aca="false">IF(U34&gt;=0,-CUMIPMT($C$5/12,$C$6,$C$4,A34,A34,0))</f>
        <v>114.084559648202</v>
      </c>
      <c r="X34" s="108" t="n">
        <f aca="false">V34-W34</f>
        <v>301.082544878879</v>
      </c>
      <c r="Y34" s="106" t="n">
        <f aca="false">R34+X34</f>
        <v>-14910.1920748814</v>
      </c>
      <c r="Z34" s="111" t="n">
        <f aca="false">S34+W34</f>
        <v>-2526.82631525596</v>
      </c>
      <c r="AA34" s="108" t="n">
        <f aca="false">Y34+Z34</f>
        <v>-17437.0183901373</v>
      </c>
      <c r="AF34" s="4"/>
      <c r="AJ34" s="4"/>
      <c r="AL34" s="5"/>
      <c r="AM34" s="80"/>
      <c r="AN34" s="81"/>
      <c r="AO34" s="81"/>
    </row>
    <row r="35" customFormat="false" ht="12.8" hidden="false" customHeight="false" outlineLevel="0" collapsed="false">
      <c r="A35" s="103" t="n">
        <f aca="false">IF(A34&lt;$C$6,A34+1,"")</f>
        <v>19</v>
      </c>
      <c r="B35" s="104" t="n">
        <f aca="false">(C35-DATE(1970,1,1))*(24*60*60)</f>
        <v>1667692800</v>
      </c>
      <c r="C35" s="105" t="n">
        <f aca="false">C34+$C$7</f>
        <v>44871</v>
      </c>
      <c r="D35" s="106" t="n">
        <f aca="false">L34</f>
        <v>5053.98423702512</v>
      </c>
      <c r="E35" s="107" t="n">
        <f aca="false">M34</f>
        <v>0.219696721331204</v>
      </c>
      <c r="F35" s="106" t="n">
        <f aca="false">IF($J$2=1,IFERROR(VLOOKUP(B35,INDEX_BTCUSD_1D!$A$1:$I$5543,$J$3,0),0),IFERROR(VLOOKUP(B35,INDEX_BTCUSD_1D!$A$1:$I$5543,$J$3,0),0)*IFERROR(VLOOKUP(B35,FX_USDMXN_1D!$A$1:$F$4614,$J$5),0))</f>
        <v>21300.8</v>
      </c>
      <c r="G35" s="108" t="n">
        <f aca="false">E35*F35</f>
        <v>4679.71592173171</v>
      </c>
      <c r="H35" s="109" t="n">
        <f aca="false">D35+G35</f>
        <v>9733.70015875683</v>
      </c>
      <c r="I35" s="106" t="n">
        <f aca="false">-V35</f>
        <v>-415.16710452708</v>
      </c>
      <c r="J35" s="110" t="n">
        <f aca="false">(-I35)/F35</f>
        <v>0.0194906813137103</v>
      </c>
      <c r="K35" s="108" t="n">
        <f aca="false">-J35*F35</f>
        <v>-415.16710452708</v>
      </c>
      <c r="L35" s="106" t="n">
        <f aca="false">D35+I35+K35</f>
        <v>4223.65002797096</v>
      </c>
      <c r="M35" s="107" t="n">
        <f aca="false">E35+J35</f>
        <v>0.239187402644914</v>
      </c>
      <c r="N35" s="106" t="n">
        <f aca="false">IF($J$2=1,IFERROR(VLOOKUP(B35,INDEX_BTCUSD_1D!$A$1:$I$5543,$J$4,0),0),IFERROR(VLOOKUP(B35,INDEX_BTCUSD_1D!$A$1:$I$5543,$J$4,0),0)*IFERROR(VLOOKUP(B35,FX_USDMXN_1D!$A$1:$F$4614,$J$6),0))</f>
        <v>20914.74</v>
      </c>
      <c r="O35" s="108" t="n">
        <f aca="false">M35*N35</f>
        <v>5002.5423375937</v>
      </c>
      <c r="P35" s="109" t="n">
        <f aca="false">L35+O35</f>
        <v>9226.19236556465</v>
      </c>
      <c r="Q35" s="3" t="n">
        <f aca="false">IF(AND(ISNUMBER(A35)=1,C35&lt;$F$9),(P35+R35)/$C$4,"")</f>
        <v>-0.284199985465837</v>
      </c>
      <c r="R35" s="106" t="n">
        <f aca="false">Y34</f>
        <v>-14910.1920748814</v>
      </c>
      <c r="S35" s="111" t="n">
        <f aca="false">Z34</f>
        <v>-2526.82631525596</v>
      </c>
      <c r="T35" s="108" t="n">
        <f aca="false">AA34</f>
        <v>-17437.0183901373</v>
      </c>
      <c r="U35" s="103" t="n">
        <f aca="false">U34-1</f>
        <v>41</v>
      </c>
      <c r="V35" s="111" t="n">
        <f aca="false">IF(U35&gt;=0,-PMT($C$5/12,$C$6,$C$4,,0))</f>
        <v>415.16710452708</v>
      </c>
      <c r="W35" s="111" t="n">
        <f aca="false">IF(U35&gt;=0,-CUMIPMT($C$5/12,$C$6,$C$4,A35,A35,0))</f>
        <v>111.82644056161</v>
      </c>
      <c r="X35" s="108" t="n">
        <f aca="false">V35-W35</f>
        <v>303.34066396547</v>
      </c>
      <c r="Y35" s="106" t="n">
        <f aca="false">R35+X35</f>
        <v>-14606.8514109159</v>
      </c>
      <c r="Z35" s="111" t="n">
        <f aca="false">S35+W35</f>
        <v>-2414.99987469435</v>
      </c>
      <c r="AA35" s="108" t="n">
        <f aca="false">Y35+Z35</f>
        <v>-17021.8512856102</v>
      </c>
      <c r="AF35" s="4"/>
      <c r="AJ35" s="4"/>
      <c r="AL35" s="5"/>
      <c r="AM35" s="80"/>
      <c r="AN35" s="81"/>
      <c r="AO35" s="81"/>
    </row>
    <row r="36" customFormat="false" ht="12.8" hidden="false" customHeight="false" outlineLevel="0" collapsed="false">
      <c r="A36" s="103" t="n">
        <f aca="false">IF(A35&lt;$C$6,A35+1,"")</f>
        <v>20</v>
      </c>
      <c r="B36" s="104" t="n">
        <f aca="false">(C36-DATE(1970,1,1))*(24*60*60)</f>
        <v>1670284800</v>
      </c>
      <c r="C36" s="105" t="n">
        <f aca="false">C35+$C$7</f>
        <v>44901</v>
      </c>
      <c r="D36" s="106" t="n">
        <f aca="false">L35</f>
        <v>4223.65002797096</v>
      </c>
      <c r="E36" s="107" t="n">
        <f aca="false">M35</f>
        <v>0.239187402644914</v>
      </c>
      <c r="F36" s="106" t="n">
        <f aca="false">IF($J$2=1,IFERROR(VLOOKUP(B36,INDEX_BTCUSD_1D!$A$1:$I$5543,$J$3,0),0),IFERROR(VLOOKUP(B36,INDEX_BTCUSD_1D!$A$1:$I$5543,$J$3,0),0)*IFERROR(VLOOKUP(B36,FX_USDMXN_1D!$A$1:$F$4614,$J$5),0))</f>
        <v>16967.05</v>
      </c>
      <c r="G36" s="108" t="n">
        <f aca="false">E36*F36</f>
        <v>4058.30462004639</v>
      </c>
      <c r="H36" s="109" t="n">
        <f aca="false">D36+G36</f>
        <v>8281.95464801735</v>
      </c>
      <c r="I36" s="106" t="n">
        <f aca="false">-V36</f>
        <v>-415.16710452708</v>
      </c>
      <c r="J36" s="110" t="n">
        <f aca="false">(-I36)/F36</f>
        <v>0.0244690211042627</v>
      </c>
      <c r="K36" s="108" t="n">
        <f aca="false">-J36*F36</f>
        <v>-415.16710452708</v>
      </c>
      <c r="L36" s="106" t="n">
        <f aca="false">D36+I36+K36</f>
        <v>3393.3158189168</v>
      </c>
      <c r="M36" s="107" t="n">
        <f aca="false">E36+J36</f>
        <v>0.263656423749177</v>
      </c>
      <c r="N36" s="106" t="n">
        <f aca="false">IF($J$2=1,IFERROR(VLOOKUP(B36,INDEX_BTCUSD_1D!$A$1:$I$5543,$J$4,0),0),IFERROR(VLOOKUP(B36,INDEX_BTCUSD_1D!$A$1:$I$5543,$J$4,0),0)*IFERROR(VLOOKUP(B36,FX_USDMXN_1D!$A$1:$F$4614,$J$6),0))</f>
        <v>17088.31</v>
      </c>
      <c r="O36" s="108" t="n">
        <f aca="false">M36*N36</f>
        <v>4505.4427025173</v>
      </c>
      <c r="P36" s="109" t="n">
        <f aca="false">L36+O36</f>
        <v>7898.7585214341</v>
      </c>
      <c r="Q36" s="3" t="n">
        <f aca="false">IF(AND(ISNUMBER(A36)=1,C36&lt;$F$9),(P36+R36)/$C$4,"")</f>
        <v>-0.33540464447409</v>
      </c>
      <c r="R36" s="106" t="n">
        <f aca="false">Y35</f>
        <v>-14606.8514109159</v>
      </c>
      <c r="S36" s="111" t="n">
        <f aca="false">Z35</f>
        <v>-2414.99987469435</v>
      </c>
      <c r="T36" s="108" t="n">
        <f aca="false">AA35</f>
        <v>-17021.8512856102</v>
      </c>
      <c r="U36" s="103" t="n">
        <f aca="false">U35-1</f>
        <v>40</v>
      </c>
      <c r="V36" s="111" t="n">
        <f aca="false">IF(U36&gt;=0,-PMT($C$5/12,$C$6,$C$4,,0))</f>
        <v>415.16710452708</v>
      </c>
      <c r="W36" s="111" t="n">
        <f aca="false">IF(U36&gt;=0,-CUMIPMT($C$5/12,$C$6,$C$4,A36,A36,0))</f>
        <v>109.551385581869</v>
      </c>
      <c r="X36" s="108" t="n">
        <f aca="false">V36-W36</f>
        <v>305.615718945211</v>
      </c>
      <c r="Y36" s="106" t="n">
        <f aca="false">R36+X36</f>
        <v>-14301.2356919707</v>
      </c>
      <c r="Z36" s="111" t="n">
        <f aca="false">S36+W36</f>
        <v>-2305.44848911248</v>
      </c>
      <c r="AA36" s="108" t="n">
        <f aca="false">Y36+Z36</f>
        <v>-16606.6841810832</v>
      </c>
      <c r="AF36" s="4"/>
      <c r="AJ36" s="4"/>
      <c r="AL36" s="5"/>
      <c r="AM36" s="80"/>
      <c r="AN36" s="81"/>
      <c r="AO36" s="81"/>
    </row>
    <row r="37" customFormat="false" ht="12.8" hidden="false" customHeight="false" outlineLevel="0" collapsed="false">
      <c r="A37" s="103" t="n">
        <f aca="false">IF(A36&lt;$C$6,A36+1,"")</f>
        <v>21</v>
      </c>
      <c r="B37" s="104" t="n">
        <f aca="false">(C37-DATE(1970,1,1))*(24*60*60)</f>
        <v>1672876800</v>
      </c>
      <c r="C37" s="105" t="n">
        <f aca="false">C36+$C$7</f>
        <v>44931</v>
      </c>
      <c r="D37" s="106" t="n">
        <f aca="false">L36</f>
        <v>3393.3158189168</v>
      </c>
      <c r="E37" s="107" t="n">
        <f aca="false">M36</f>
        <v>0.263656423749177</v>
      </c>
      <c r="F37" s="106" t="n">
        <f aca="false">IF($J$2=1,IFERROR(VLOOKUP(B37,INDEX_BTCUSD_1D!$A$1:$I$5543,$J$3,0),0),IFERROR(VLOOKUP(B37,INDEX_BTCUSD_1D!$A$1:$I$5543,$J$3,0),0)*IFERROR(VLOOKUP(B37,FX_USDMXN_1D!$A$1:$F$4614,$J$5),0))</f>
        <v>16848.84</v>
      </c>
      <c r="G37" s="108" t="n">
        <f aca="false">E37*F37</f>
        <v>4442.30489872208</v>
      </c>
      <c r="H37" s="109" t="n">
        <f aca="false">D37+G37</f>
        <v>7835.62071763888</v>
      </c>
      <c r="I37" s="106" t="n">
        <f aca="false">-V37</f>
        <v>-415.16710452708</v>
      </c>
      <c r="J37" s="110" t="n">
        <f aca="false">(-I37)/F37</f>
        <v>0.0246406936339285</v>
      </c>
      <c r="K37" s="108" t="n">
        <f aca="false">-J37*F37</f>
        <v>-415.16710452708</v>
      </c>
      <c r="L37" s="106" t="n">
        <f aca="false">D37+I37+K37</f>
        <v>2562.98160986264</v>
      </c>
      <c r="M37" s="107" t="n">
        <f aca="false">E37+J37</f>
        <v>0.288297117383106</v>
      </c>
      <c r="N37" s="106" t="n">
        <f aca="false">IF($J$2=1,IFERROR(VLOOKUP(B37,INDEX_BTCUSD_1D!$A$1:$I$5543,$J$4,0),0),IFERROR(VLOOKUP(B37,INDEX_BTCUSD_1D!$A$1:$I$5543,$J$4,0),0)*IFERROR(VLOOKUP(B37,FX_USDMXN_1D!$A$1:$F$4614,$J$6),0))</f>
        <v>16825.82</v>
      </c>
      <c r="O37" s="108" t="n">
        <f aca="false">M37*N37</f>
        <v>4850.835403607</v>
      </c>
      <c r="P37" s="109" t="n">
        <f aca="false">L37+O37</f>
        <v>7413.81701346964</v>
      </c>
      <c r="Q37" s="3" t="n">
        <f aca="false">IF(AND(ISNUMBER(A37)=1,C37&lt;$F$9),(P37+R37)/$C$4,"")</f>
        <v>-0.344370933925053</v>
      </c>
      <c r="R37" s="106" t="n">
        <f aca="false">Y36</f>
        <v>-14301.2356919707</v>
      </c>
      <c r="S37" s="111" t="n">
        <f aca="false">Z36</f>
        <v>-2305.44848911248</v>
      </c>
      <c r="T37" s="108" t="n">
        <f aca="false">AA36</f>
        <v>-16606.6841810832</v>
      </c>
      <c r="U37" s="103" t="n">
        <f aca="false">U36-1</f>
        <v>39</v>
      </c>
      <c r="V37" s="111" t="n">
        <f aca="false">IF(U37&gt;=0,-PMT($C$5/12,$C$6,$C$4,,0))</f>
        <v>415.16710452708</v>
      </c>
      <c r="W37" s="111" t="n">
        <f aca="false">IF(U37&gt;=0,-CUMIPMT($C$5/12,$C$6,$C$4,A37,A37,0))</f>
        <v>107.25926768978</v>
      </c>
      <c r="X37" s="108" t="n">
        <f aca="false">V37-W37</f>
        <v>307.9078368373</v>
      </c>
      <c r="Y37" s="106" t="n">
        <f aca="false">R37+X37</f>
        <v>-13993.3278551334</v>
      </c>
      <c r="Z37" s="111" t="n">
        <f aca="false">S37+W37</f>
        <v>-2198.1892214227</v>
      </c>
      <c r="AA37" s="108" t="n">
        <f aca="false">Y37+Z37</f>
        <v>-16191.5170765561</v>
      </c>
      <c r="AF37" s="4"/>
      <c r="AJ37" s="4"/>
      <c r="AL37" s="5"/>
      <c r="AM37" s="80"/>
      <c r="AN37" s="81"/>
      <c r="AO37" s="81"/>
    </row>
    <row r="38" customFormat="false" ht="12.8" hidden="false" customHeight="false" outlineLevel="0" collapsed="false">
      <c r="A38" s="103" t="n">
        <f aca="false">IF(A37&lt;$C$6,A37+1,"")</f>
        <v>22</v>
      </c>
      <c r="B38" s="104" t="n">
        <f aca="false">(C38-DATE(1970,1,1))*(24*60*60)</f>
        <v>1675468800</v>
      </c>
      <c r="C38" s="105" t="n">
        <f aca="false">C37+$C$7</f>
        <v>44961</v>
      </c>
      <c r="D38" s="106" t="n">
        <f aca="false">L37</f>
        <v>2562.98160986264</v>
      </c>
      <c r="E38" s="107" t="n">
        <f aca="false">M37</f>
        <v>0.288297117383106</v>
      </c>
      <c r="F38" s="106" t="n">
        <f aca="false">IF($J$2=1,IFERROR(VLOOKUP(B38,INDEX_BTCUSD_1D!$A$1:$I$5543,$J$3,0),0),IFERROR(VLOOKUP(B38,INDEX_BTCUSD_1D!$A$1:$I$5543,$J$3,0),0)*IFERROR(VLOOKUP(B38,FX_USDMXN_1D!$A$1:$F$4614,$J$5),0))</f>
        <v>23430.62</v>
      </c>
      <c r="G38" s="108" t="n">
        <f aca="false">E38*F38</f>
        <v>6754.98020449894</v>
      </c>
      <c r="H38" s="109" t="n">
        <f aca="false">D38+G38</f>
        <v>9317.96181436158</v>
      </c>
      <c r="I38" s="106" t="n">
        <f aca="false">-V38</f>
        <v>-415.16710452708</v>
      </c>
      <c r="J38" s="110" t="n">
        <f aca="false">(-I38)/F38</f>
        <v>0.0177189978125666</v>
      </c>
      <c r="K38" s="108" t="n">
        <f aca="false">-J38*F38</f>
        <v>-415.16710452708</v>
      </c>
      <c r="L38" s="106" t="n">
        <f aca="false">D38+I38+K38</f>
        <v>1732.64740080848</v>
      </c>
      <c r="M38" s="107" t="n">
        <f aca="false">E38+J38</f>
        <v>0.306016115195672</v>
      </c>
      <c r="N38" s="106" t="n">
        <f aca="false">IF($J$2=1,IFERROR(VLOOKUP(B38,INDEX_BTCUSD_1D!$A$1:$I$5543,$J$4,0),0),IFERROR(VLOOKUP(B38,INDEX_BTCUSD_1D!$A$1:$I$5543,$J$4,0),0)*IFERROR(VLOOKUP(B38,FX_USDMXN_1D!$A$1:$F$4614,$J$6),0))</f>
        <v>23332.69</v>
      </c>
      <c r="O38" s="108" t="n">
        <f aca="false">M38*N38</f>
        <v>7140.17915086491</v>
      </c>
      <c r="P38" s="109" t="n">
        <f aca="false">L38+O38</f>
        <v>8872.82655167339</v>
      </c>
      <c r="Q38" s="3" t="n">
        <f aca="false">IF(AND(ISNUMBER(A38)=1,C38&lt;$F$9),(P38+R38)/$C$4,"")</f>
        <v>-0.256025065173001</v>
      </c>
      <c r="R38" s="106" t="n">
        <f aca="false">Y37</f>
        <v>-13993.3278551334</v>
      </c>
      <c r="S38" s="111" t="n">
        <f aca="false">Z37</f>
        <v>-2198.1892214227</v>
      </c>
      <c r="T38" s="108" t="n">
        <f aca="false">AA37</f>
        <v>-16191.5170765561</v>
      </c>
      <c r="U38" s="103" t="n">
        <f aca="false">U37-1</f>
        <v>38</v>
      </c>
      <c r="V38" s="111" t="n">
        <f aca="false">IF(U38&gt;=0,-PMT($C$5/12,$C$6,$C$4,,0))</f>
        <v>415.16710452708</v>
      </c>
      <c r="W38" s="111" t="n">
        <f aca="false">IF(U38&gt;=0,-CUMIPMT($C$5/12,$C$6,$C$4,A38,A38,0))</f>
        <v>104.9499589135</v>
      </c>
      <c r="X38" s="108" t="n">
        <f aca="false">V38-W38</f>
        <v>310.21714561358</v>
      </c>
      <c r="Y38" s="106" t="n">
        <f aca="false">R38+X38</f>
        <v>-13683.1107095198</v>
      </c>
      <c r="Z38" s="111" t="n">
        <f aca="false">S38+W38</f>
        <v>-2093.2392625092</v>
      </c>
      <c r="AA38" s="108" t="n">
        <f aca="false">Y38+Z38</f>
        <v>-15776.349972029</v>
      </c>
      <c r="AF38" s="4"/>
      <c r="AJ38" s="4"/>
      <c r="AL38" s="5"/>
      <c r="AM38" s="80"/>
      <c r="AN38" s="81"/>
      <c r="AO38" s="81"/>
    </row>
    <row r="39" customFormat="false" ht="12.8" hidden="false" customHeight="false" outlineLevel="0" collapsed="false">
      <c r="A39" s="103" t="n">
        <f aca="false">IF(A38&lt;$C$6,A38+1,"")</f>
        <v>23</v>
      </c>
      <c r="B39" s="104" t="n">
        <f aca="false">(C39-DATE(1970,1,1))*(24*60*60)</f>
        <v>1678060800</v>
      </c>
      <c r="C39" s="105" t="n">
        <f aca="false">C38+$C$7</f>
        <v>44991</v>
      </c>
      <c r="D39" s="106" t="n">
        <f aca="false">L38</f>
        <v>1732.64740080848</v>
      </c>
      <c r="E39" s="107" t="n">
        <f aca="false">M38</f>
        <v>0.306016115195672</v>
      </c>
      <c r="F39" s="106" t="n">
        <f aca="false">IF($J$2=1,IFERROR(VLOOKUP(B39,INDEX_BTCUSD_1D!$A$1:$I$5543,$J$3,0),0),IFERROR(VLOOKUP(B39,INDEX_BTCUSD_1D!$A$1:$I$5543,$J$3,0),0)*IFERROR(VLOOKUP(B39,FX_USDMXN_1D!$A$1:$F$4614,$J$5),0))</f>
        <v>22428.86</v>
      </c>
      <c r="G39" s="108" t="n">
        <f aca="false">E39*F39</f>
        <v>6863.5926054676</v>
      </c>
      <c r="H39" s="109" t="n">
        <f aca="false">D39+G39</f>
        <v>8596.24000627608</v>
      </c>
      <c r="I39" s="106" t="n">
        <f aca="false">-V39</f>
        <v>-415.16710452708</v>
      </c>
      <c r="J39" s="110" t="n">
        <f aca="false">(-I39)/F39</f>
        <v>0.0185103970744425</v>
      </c>
      <c r="K39" s="108" t="n">
        <f aca="false">-J39*F39</f>
        <v>-415.16710452708</v>
      </c>
      <c r="L39" s="106" t="n">
        <f aca="false">D39+I39+K39</f>
        <v>902.313191754318</v>
      </c>
      <c r="M39" s="107" t="n">
        <f aca="false">E39+J39</f>
        <v>0.324526512270115</v>
      </c>
      <c r="N39" s="106" t="n">
        <f aca="false">IF($J$2=1,IFERROR(VLOOKUP(B39,INDEX_BTCUSD_1D!$A$1:$I$5543,$J$4,0),0),IFERROR(VLOOKUP(B39,INDEX_BTCUSD_1D!$A$1:$I$5543,$J$4,0),0)*IFERROR(VLOOKUP(B39,FX_USDMXN_1D!$A$1:$F$4614,$J$6),0))</f>
        <v>22417.1</v>
      </c>
      <c r="O39" s="108" t="n">
        <f aca="false">M39*N39</f>
        <v>7274.94327821039</v>
      </c>
      <c r="P39" s="109" t="n">
        <f aca="false">L39+O39</f>
        <v>8177.2564699647</v>
      </c>
      <c r="Q39" s="3" t="n">
        <f aca="false">IF(AND(ISNUMBER(A39)=1,C39&lt;$F$9),(P39+R39)/$C$4,"")</f>
        <v>-0.275292711977755</v>
      </c>
      <c r="R39" s="106" t="n">
        <f aca="false">Y38</f>
        <v>-13683.1107095198</v>
      </c>
      <c r="S39" s="111" t="n">
        <f aca="false">Z38</f>
        <v>-2093.2392625092</v>
      </c>
      <c r="T39" s="108" t="n">
        <f aca="false">AA38</f>
        <v>-15776.349972029</v>
      </c>
      <c r="U39" s="103" t="n">
        <f aca="false">U38-1</f>
        <v>37</v>
      </c>
      <c r="V39" s="111" t="n">
        <f aca="false">IF(U39&gt;=0,-PMT($C$5/12,$C$6,$C$4,,0))</f>
        <v>415.16710452708</v>
      </c>
      <c r="W39" s="111" t="n">
        <f aca="false">IF(U39&gt;=0,-CUMIPMT($C$5/12,$C$6,$C$4,A39,A39,0))</f>
        <v>102.623330321398</v>
      </c>
      <c r="X39" s="108" t="n">
        <f aca="false">V39-W39</f>
        <v>312.543774205682</v>
      </c>
      <c r="Y39" s="106" t="n">
        <f aca="false">R39+X39</f>
        <v>-13370.5669353141</v>
      </c>
      <c r="Z39" s="111" t="n">
        <f aca="false">S39+W39</f>
        <v>-1990.6159321878</v>
      </c>
      <c r="AA39" s="108" t="n">
        <f aca="false">Y39+Z39</f>
        <v>-15361.1828675019</v>
      </c>
      <c r="AF39" s="4"/>
      <c r="AJ39" s="4"/>
      <c r="AL39" s="5"/>
      <c r="AM39" s="80"/>
      <c r="AN39" s="81"/>
      <c r="AO39" s="81"/>
    </row>
    <row r="40" customFormat="false" ht="12.8" hidden="false" customHeight="false" outlineLevel="0" collapsed="false">
      <c r="A40" s="112" t="n">
        <f aca="false">IF(A39&lt;$C$6,A39+1,"")</f>
        <v>24</v>
      </c>
      <c r="B40" s="113" t="n">
        <f aca="false">(C40-DATE(1970,1,1))*(24*60*60)</f>
        <v>1680652800</v>
      </c>
      <c r="C40" s="114" t="n">
        <f aca="false">C39+$C$7</f>
        <v>45021</v>
      </c>
      <c r="D40" s="91" t="n">
        <f aca="false">L39</f>
        <v>902.313191754318</v>
      </c>
      <c r="E40" s="92" t="n">
        <f aca="false">M39</f>
        <v>0.324526512270115</v>
      </c>
      <c r="F40" s="91" t="n">
        <f aca="false">IF($J$2=1,IFERROR(VLOOKUP(B40,INDEX_BTCUSD_1D!$A$1:$I$5543,$J$3,0),0),IFERROR(VLOOKUP(B40,INDEX_BTCUSD_1D!$A$1:$I$5543,$J$3,0),0)*IFERROR(VLOOKUP(B40,FX_USDMXN_1D!$A$1:$F$4614,$J$5),0))</f>
        <v>28176.04</v>
      </c>
      <c r="G40" s="93" t="n">
        <f aca="false">E40*F40</f>
        <v>9143.87199078324</v>
      </c>
      <c r="H40" s="94" t="n">
        <f aca="false">D40+G40</f>
        <v>10046.1851825376</v>
      </c>
      <c r="I40" s="91" t="n">
        <f aca="false">-V40</f>
        <v>-415.16710452708</v>
      </c>
      <c r="J40" s="115" t="n">
        <f aca="false">(-I40)/F40</f>
        <v>0.0147347570676035</v>
      </c>
      <c r="K40" s="93" t="n">
        <f aca="false">-J40*F40</f>
        <v>-415.16710452708</v>
      </c>
      <c r="L40" s="91" t="n">
        <f aca="false">D40+I40+K40</f>
        <v>71.9789827001578</v>
      </c>
      <c r="M40" s="92" t="n">
        <f aca="false">E40+J40</f>
        <v>0.339261269337718</v>
      </c>
      <c r="N40" s="91" t="n">
        <f aca="false">IF($J$2=1,IFERROR(VLOOKUP(B40,INDEX_BTCUSD_1D!$A$1:$I$5543,$J$4,0),0),IFERROR(VLOOKUP(B40,INDEX_BTCUSD_1D!$A$1:$I$5543,$J$4,0),0)*IFERROR(VLOOKUP(B40,FX_USDMXN_1D!$A$1:$F$4614,$J$6),0))</f>
        <v>28180.65</v>
      </c>
      <c r="O40" s="93" t="n">
        <f aca="false">M40*N40</f>
        <v>9560.60308976197</v>
      </c>
      <c r="P40" s="94" t="n">
        <f aca="false">L40+O40</f>
        <v>9632.58207246212</v>
      </c>
      <c r="Q40" s="3" t="n">
        <f aca="false">IF(AND(ISNUMBER(A40)=1,C40&lt;$F$9),(P40+R40)/$C$4,"")</f>
        <v>-0.186899243142599</v>
      </c>
      <c r="R40" s="91" t="n">
        <f aca="false">Y39</f>
        <v>-13370.5669353141</v>
      </c>
      <c r="S40" s="35" t="n">
        <f aca="false">Z39</f>
        <v>-1990.6159321878</v>
      </c>
      <c r="T40" s="93" t="n">
        <f aca="false">AA39</f>
        <v>-15361.1828675019</v>
      </c>
      <c r="U40" s="112" t="n">
        <f aca="false">U39-1</f>
        <v>36</v>
      </c>
      <c r="V40" s="35" t="n">
        <f aca="false">IF(U40&gt;=0,-PMT($C$5/12,$C$6,$C$4,,0))</f>
        <v>415.16710452708</v>
      </c>
      <c r="W40" s="35" t="n">
        <f aca="false">IF(U40&gt;=0,-CUMIPMT($C$5/12,$C$6,$C$4,A40,A40,0))</f>
        <v>100.279252014856</v>
      </c>
      <c r="X40" s="93" t="n">
        <f aca="false">V40-W40</f>
        <v>314.887852512225</v>
      </c>
      <c r="Y40" s="91" t="n">
        <f aca="false">R40+X40</f>
        <v>-13055.6790828019</v>
      </c>
      <c r="Z40" s="35" t="n">
        <f aca="false">S40+W40</f>
        <v>-1890.33668017295</v>
      </c>
      <c r="AA40" s="93" t="n">
        <f aca="false">Y40+Z40</f>
        <v>-14946.0157629748</v>
      </c>
      <c r="AF40" s="4"/>
      <c r="AJ40" s="4"/>
      <c r="AL40" s="5"/>
      <c r="AM40" s="80"/>
      <c r="AN40" s="81"/>
      <c r="AO40" s="81"/>
    </row>
    <row r="41" customFormat="false" ht="12.8" hidden="false" customHeight="false" outlineLevel="0" collapsed="false">
      <c r="A41" s="103" t="n">
        <f aca="false">IF(A40&lt;$C$6,A40+1,"")</f>
        <v>25</v>
      </c>
      <c r="B41" s="104" t="n">
        <f aca="false">(C41-DATE(1970,1,1))*(24*60*60)</f>
        <v>1683244800</v>
      </c>
      <c r="C41" s="105" t="n">
        <f aca="false">C40+$C$7</f>
        <v>45051</v>
      </c>
      <c r="D41" s="106" t="n">
        <f aca="false">L40</f>
        <v>71.9789827001578</v>
      </c>
      <c r="E41" s="107" t="n">
        <f aca="false">M40</f>
        <v>0.339261269337718</v>
      </c>
      <c r="F41" s="106" t="n">
        <f aca="false">IF($J$2=1,IFERROR(VLOOKUP(B41,INDEX_BTCUSD_1D!$A$1:$I$5543,$J$3,0),0),IFERROR(VLOOKUP(B41,INDEX_BTCUSD_1D!$A$1:$I$5543,$J$3,0),0)*IFERROR(VLOOKUP(B41,FX_USDMXN_1D!$A$1:$F$4614,$J$5),0))</f>
        <v>28872.99</v>
      </c>
      <c r="G41" s="108" t="n">
        <f aca="false">E41*F41</f>
        <v>9795.48723697524</v>
      </c>
      <c r="H41" s="109" t="n">
        <f aca="false">D41+G41</f>
        <v>9867.4662196754</v>
      </c>
      <c r="I41" s="106" t="n">
        <f aca="false">-V41</f>
        <v>-415.16710452708</v>
      </c>
      <c r="J41" s="110" t="n">
        <v>0</v>
      </c>
      <c r="K41" s="108" t="n">
        <f aca="false">-J41*F41</f>
        <v>-0</v>
      </c>
      <c r="L41" s="106" t="n">
        <f aca="false">D41+I41+K41</f>
        <v>-343.188121826922</v>
      </c>
      <c r="M41" s="107" t="n">
        <f aca="false">E41+J41</f>
        <v>0.339261269337718</v>
      </c>
      <c r="N41" s="106" t="n">
        <f aca="false">IF($J$2=1,IFERROR(VLOOKUP(B41,INDEX_BTCUSD_1D!$A$1:$I$5543,$J$4,0),0),IFERROR(VLOOKUP(B41,INDEX_BTCUSD_1D!$A$1:$I$5543,$J$4,0),0)*IFERROR(VLOOKUP(B41,FX_USDMXN_1D!$A$1:$F$4614,$J$6),0))</f>
        <v>29554.64</v>
      </c>
      <c r="O41" s="108" t="n">
        <f aca="false">M41*N41</f>
        <v>10026.7446812193</v>
      </c>
      <c r="P41" s="109" t="n">
        <f aca="false">L41+O41</f>
        <v>9683.55655939238</v>
      </c>
      <c r="Q41" s="3" t="n">
        <f aca="false">IF(AND(ISNUMBER(A41)=1,C41&lt;$F$9),(P41+R41)/$C$4,"")</f>
        <v>-0.168606126170476</v>
      </c>
      <c r="R41" s="106" t="n">
        <f aca="false">Y40</f>
        <v>-13055.6790828019</v>
      </c>
      <c r="S41" s="111" t="n">
        <f aca="false">Z40</f>
        <v>-1890.33668017295</v>
      </c>
      <c r="T41" s="108" t="n">
        <f aca="false">AA40</f>
        <v>-14946.0157629748</v>
      </c>
      <c r="U41" s="103" t="n">
        <f aca="false">U40-1</f>
        <v>35</v>
      </c>
      <c r="V41" s="111" t="n">
        <f aca="false">IF(U41&gt;=0,-PMT($C$5/12,$C$6,$C$4,,0))</f>
        <v>415.16710452708</v>
      </c>
      <c r="W41" s="111" t="n">
        <f aca="false">IF(U41&gt;=0,-CUMIPMT($C$5/12,$C$6,$C$4,A41,A41,0))</f>
        <v>97.9175931210138</v>
      </c>
      <c r="X41" s="108" t="n">
        <f aca="false">V41-W41</f>
        <v>317.249511406066</v>
      </c>
      <c r="Y41" s="106" t="n">
        <f aca="false">R41+X41</f>
        <v>-12738.4295713958</v>
      </c>
      <c r="Z41" s="111" t="n">
        <f aca="false">S41+W41</f>
        <v>-1792.41908705193</v>
      </c>
      <c r="AA41" s="108" t="n">
        <f aca="false">Y41+Z41</f>
        <v>-14530.8486584478</v>
      </c>
      <c r="AF41" s="4"/>
      <c r="AJ41" s="4"/>
      <c r="AL41" s="5"/>
    </row>
    <row r="42" customFormat="false" ht="12.8" hidden="false" customHeight="false" outlineLevel="0" collapsed="false">
      <c r="A42" s="103" t="n">
        <f aca="false">IF(A41&lt;$C$6,A41+1,"")</f>
        <v>26</v>
      </c>
      <c r="B42" s="104" t="n">
        <f aca="false">(C42-DATE(1970,1,1))*(24*60*60)</f>
        <v>1685836800</v>
      </c>
      <c r="C42" s="105" t="n">
        <f aca="false">C41+$C$7</f>
        <v>45081</v>
      </c>
      <c r="D42" s="106" t="n">
        <f aca="false">L41</f>
        <v>-343.188121826922</v>
      </c>
      <c r="E42" s="107" t="n">
        <f aca="false">M41</f>
        <v>0.339261269337718</v>
      </c>
      <c r="F42" s="106" t="n">
        <f aca="false">IF($J$2=1,IFERROR(VLOOKUP(B42,INDEX_BTCUSD_1D!$A$1:$I$5543,$J$3,0),0),IFERROR(VLOOKUP(B42,INDEX_BTCUSD_1D!$A$1:$I$5543,$J$3,0),0)*IFERROR(VLOOKUP(B42,FX_USDMXN_1D!$A$1:$F$4614,$J$5),0))</f>
        <v>27074.82</v>
      </c>
      <c r="G42" s="108" t="n">
        <f aca="false">E42*F42</f>
        <v>9185.43780029024</v>
      </c>
      <c r="H42" s="109" t="n">
        <f aca="false">D42+G42</f>
        <v>8842.24967846332</v>
      </c>
      <c r="I42" s="106" t="n">
        <f aca="false">-V42</f>
        <v>-415.16710452708</v>
      </c>
      <c r="J42" s="110" t="n">
        <v>0</v>
      </c>
      <c r="K42" s="108" t="n">
        <f aca="false">-J42*F42</f>
        <v>-0</v>
      </c>
      <c r="L42" s="106" t="n">
        <f aca="false">D42+I42+K42</f>
        <v>-758.355226354002</v>
      </c>
      <c r="M42" s="107" t="n">
        <f aca="false">E42+J42</f>
        <v>0.339261269337718</v>
      </c>
      <c r="N42" s="106" t="n">
        <f aca="false">IF($J$2=1,IFERROR(VLOOKUP(B42,INDEX_BTCUSD_1D!$A$1:$I$5543,$J$4,0),0),IFERROR(VLOOKUP(B42,INDEX_BTCUSD_1D!$A$1:$I$5543,$J$4,0),0)*IFERROR(VLOOKUP(B42,FX_USDMXN_1D!$A$1:$F$4614,$J$6),0))</f>
        <v>27123.99</v>
      </c>
      <c r="O42" s="108" t="n">
        <f aca="false">M42*N42</f>
        <v>9202.11927690357</v>
      </c>
      <c r="P42" s="109" t="n">
        <f aca="false">L42+O42</f>
        <v>8443.76405054957</v>
      </c>
      <c r="Q42" s="3" t="n">
        <f aca="false">IF(AND(ISNUMBER(A42)=1,C42&lt;$F$9),(P42+R42)/$C$4,"")</f>
        <v>-0.214733276042311</v>
      </c>
      <c r="R42" s="106" t="n">
        <f aca="false">Y41</f>
        <v>-12738.4295713958</v>
      </c>
      <c r="S42" s="111" t="n">
        <f aca="false">Z41</f>
        <v>-1792.41908705193</v>
      </c>
      <c r="T42" s="108" t="n">
        <f aca="false">AA41</f>
        <v>-14530.8486584478</v>
      </c>
      <c r="U42" s="103" t="n">
        <f aca="false">U41-1</f>
        <v>34</v>
      </c>
      <c r="V42" s="111" t="n">
        <f aca="false">IF(U42&gt;=0,-PMT($C$5/12,$C$6,$C$4,,0))</f>
        <v>415.16710452708</v>
      </c>
      <c r="W42" s="111" t="n">
        <f aca="false">IF(U42&gt;=0,-CUMIPMT($C$5/12,$C$6,$C$4,A42,A42,0))</f>
        <v>95.5382217854683</v>
      </c>
      <c r="X42" s="108" t="n">
        <f aca="false">V42-W42</f>
        <v>319.628882741612</v>
      </c>
      <c r="Y42" s="106" t="n">
        <f aca="false">R42+X42</f>
        <v>-12418.8006886542</v>
      </c>
      <c r="Z42" s="111" t="n">
        <f aca="false">S42+W42</f>
        <v>-1696.88086526647</v>
      </c>
      <c r="AA42" s="108" t="n">
        <f aca="false">Y42+Z42</f>
        <v>-14115.6815539207</v>
      </c>
      <c r="AF42" s="4"/>
    </row>
    <row r="43" customFormat="false" ht="12.8" hidden="false" customHeight="false" outlineLevel="0" collapsed="false">
      <c r="A43" s="103" t="n">
        <f aca="false">IF(A42&lt;$C$6,A42+1,"")</f>
        <v>27</v>
      </c>
      <c r="B43" s="104" t="n">
        <f aca="false">(C43-DATE(1970,1,1))*(24*60*60)</f>
        <v>1688428800</v>
      </c>
      <c r="C43" s="105" t="n">
        <f aca="false">C42+$C$7</f>
        <v>45111</v>
      </c>
      <c r="D43" s="106" t="n">
        <f aca="false">L42</f>
        <v>-758.355226354002</v>
      </c>
      <c r="E43" s="107" t="n">
        <f aca="false">M42</f>
        <v>0.339261269337718</v>
      </c>
      <c r="F43" s="106" t="n">
        <f aca="false">IF($J$2=1,IFERROR(VLOOKUP(B43,INDEX_BTCUSD_1D!$A$1:$I$5543,$J$3,0),0),IFERROR(VLOOKUP(B43,INDEX_BTCUSD_1D!$A$1:$I$5543,$J$3,0),0)*IFERROR(VLOOKUP(B43,FX_USDMXN_1D!$A$1:$F$4614,$J$5),0))</f>
        <v>31163.68</v>
      </c>
      <c r="G43" s="108" t="n">
        <f aca="false">E43*F43</f>
        <v>10572.6296340345</v>
      </c>
      <c r="H43" s="109" t="n">
        <f aca="false">D43+G43</f>
        <v>9814.27440768046</v>
      </c>
      <c r="I43" s="106" t="n">
        <f aca="false">-V43</f>
        <v>-415.16710452708</v>
      </c>
      <c r="J43" s="110" t="n">
        <v>0</v>
      </c>
      <c r="K43" s="108" t="n">
        <f aca="false">-J43*F43</f>
        <v>-0</v>
      </c>
      <c r="L43" s="106" t="n">
        <f aca="false">D43+I43+K43</f>
        <v>-1173.52233088108</v>
      </c>
      <c r="M43" s="107" t="n">
        <f aca="false">E43+J43</f>
        <v>0.339261269337718</v>
      </c>
      <c r="N43" s="106" t="n">
        <f aca="false">IF($J$2=1,IFERROR(VLOOKUP(B43,INDEX_BTCUSD_1D!$A$1:$I$5543,$J$4,0),0),IFERROR(VLOOKUP(B43,INDEX_BTCUSD_1D!$A$1:$I$5543,$J$4,0),0)*IFERROR(VLOOKUP(B43,FX_USDMXN_1D!$A$1:$F$4614,$J$6),0))</f>
        <v>30776.54</v>
      </c>
      <c r="O43" s="108" t="n">
        <f aca="false">M43*N43</f>
        <v>10441.2880262231</v>
      </c>
      <c r="P43" s="109" t="n">
        <f aca="false">L43+O43</f>
        <v>9267.76569534197</v>
      </c>
      <c r="Q43" s="3" t="n">
        <f aca="false">IF(AND(ISNUMBER(A43)=1,C43&lt;$F$9),(P43+R43)/$C$4,"")</f>
        <v>-0.157551749665611</v>
      </c>
      <c r="R43" s="106" t="n">
        <f aca="false">Y42</f>
        <v>-12418.8006886542</v>
      </c>
      <c r="S43" s="111" t="n">
        <f aca="false">Z42</f>
        <v>-1696.88086526647</v>
      </c>
      <c r="T43" s="108" t="n">
        <f aca="false">AA42</f>
        <v>-14115.6815539207</v>
      </c>
      <c r="U43" s="103" t="n">
        <f aca="false">U42-1</f>
        <v>33</v>
      </c>
      <c r="V43" s="111" t="n">
        <f aca="false">IF(U43&gt;=0,-PMT($C$5/12,$C$6,$C$4,,0))</f>
        <v>415.16710452708</v>
      </c>
      <c r="W43" s="111" t="n">
        <f aca="false">IF(U43&gt;=0,-CUMIPMT($C$5/12,$C$6,$C$4,A43,A43,0))</f>
        <v>93.1410051649062</v>
      </c>
      <c r="X43" s="108" t="n">
        <f aca="false">V43-W43</f>
        <v>322.026099362174</v>
      </c>
      <c r="Y43" s="106" t="n">
        <f aca="false">R43+X43</f>
        <v>-12096.774589292</v>
      </c>
      <c r="Z43" s="111" t="n">
        <f aca="false">S43+W43</f>
        <v>-1603.73986010156</v>
      </c>
      <c r="AA43" s="108" t="n">
        <f aca="false">Y43+Z43</f>
        <v>-13700.5144493936</v>
      </c>
      <c r="AF43" s="4"/>
    </row>
    <row r="44" customFormat="false" ht="12.8" hidden="false" customHeight="false" outlineLevel="0" collapsed="false">
      <c r="A44" s="103" t="n">
        <f aca="false">IF(A43&lt;$C$6,A43+1,"")</f>
        <v>28</v>
      </c>
      <c r="B44" s="104" t="n">
        <f aca="false">(C44-DATE(1970,1,1))*(24*60*60)</f>
        <v>1691020800</v>
      </c>
      <c r="C44" s="105" t="n">
        <f aca="false">C43+$C$7</f>
        <v>45141</v>
      </c>
      <c r="D44" s="106" t="n">
        <f aca="false">L43</f>
        <v>-1173.52233088108</v>
      </c>
      <c r="E44" s="107" t="n">
        <f aca="false">M43</f>
        <v>0.339261269337718</v>
      </c>
      <c r="F44" s="106" t="n">
        <f aca="false">IF($J$2=1,IFERROR(VLOOKUP(B44,INDEX_BTCUSD_1D!$A$1:$I$5543,$J$3,0),0),IFERROR(VLOOKUP(B44,INDEX_BTCUSD_1D!$A$1:$I$5543,$J$3,0),0)*IFERROR(VLOOKUP(B44,FX_USDMXN_1D!$A$1:$F$4614,$J$5),0))</f>
        <v>29170.04</v>
      </c>
      <c r="G44" s="108" t="n">
        <f aca="false">E44*F44</f>
        <v>9896.26479703201</v>
      </c>
      <c r="H44" s="109" t="n">
        <f aca="false">D44+G44</f>
        <v>8722.74246615093</v>
      </c>
      <c r="I44" s="106" t="n">
        <f aca="false">-V44</f>
        <v>-415.16710452708</v>
      </c>
      <c r="J44" s="110" t="n">
        <v>0</v>
      </c>
      <c r="K44" s="108" t="n">
        <f aca="false">-J44*F44</f>
        <v>-0</v>
      </c>
      <c r="L44" s="106" t="n">
        <f aca="false">D44+I44+K44</f>
        <v>-1588.68943540816</v>
      </c>
      <c r="M44" s="107" t="n">
        <f aca="false">E44+J44</f>
        <v>0.339261269337718</v>
      </c>
      <c r="N44" s="106" t="n">
        <f aca="false">IF($J$2=1,IFERROR(VLOOKUP(B44,INDEX_BTCUSD_1D!$A$1:$I$5543,$J$4,0),0),IFERROR(VLOOKUP(B44,INDEX_BTCUSD_1D!$A$1:$I$5543,$J$4,0),0)*IFERROR(VLOOKUP(B44,FX_USDMXN_1D!$A$1:$F$4614,$J$6),0))</f>
        <v>29185.84</v>
      </c>
      <c r="O44" s="108" t="n">
        <f aca="false">M44*N44</f>
        <v>9901.62512508755</v>
      </c>
      <c r="P44" s="109" t="n">
        <f aca="false">L44+O44</f>
        <v>8312.93568967938</v>
      </c>
      <c r="Q44" s="3" t="n">
        <f aca="false">IF(AND(ISNUMBER(A44)=1,C44&lt;$F$9),(P44+R44)/$C$4,"")</f>
        <v>-0.189191944980631</v>
      </c>
      <c r="R44" s="106" t="n">
        <f aca="false">Y43</f>
        <v>-12096.774589292</v>
      </c>
      <c r="S44" s="111" t="n">
        <f aca="false">Z43</f>
        <v>-1603.73986010156</v>
      </c>
      <c r="T44" s="108" t="n">
        <f aca="false">AA43</f>
        <v>-13700.5144493936</v>
      </c>
      <c r="U44" s="103" t="n">
        <f aca="false">U43-1</f>
        <v>32</v>
      </c>
      <c r="V44" s="111" t="n">
        <f aca="false">IF(U44&gt;=0,-PMT($C$5/12,$C$6,$C$4,,0))</f>
        <v>415.16710452708</v>
      </c>
      <c r="W44" s="111" t="n">
        <f aca="false">IF(U44&gt;=0,-CUMIPMT($C$5/12,$C$6,$C$4,A44,A44,0))</f>
        <v>90.7258094196899</v>
      </c>
      <c r="X44" s="108" t="n">
        <f aca="false">V44-W44</f>
        <v>324.44129510739</v>
      </c>
      <c r="Y44" s="106" t="n">
        <f aca="false">R44+X44</f>
        <v>-11772.3332941847</v>
      </c>
      <c r="Z44" s="111" t="n">
        <f aca="false">S44+W44</f>
        <v>-1513.01405068187</v>
      </c>
      <c r="AA44" s="108" t="n">
        <f aca="false">Y44+Z44</f>
        <v>-13285.3473448665</v>
      </c>
      <c r="AF44" s="4"/>
    </row>
    <row r="45" customFormat="false" ht="12.8" hidden="false" customHeight="false" outlineLevel="0" collapsed="false">
      <c r="A45" s="103" t="n">
        <f aca="false">IF(A44&lt;$C$6,A44+1,"")</f>
        <v>29</v>
      </c>
      <c r="B45" s="104" t="n">
        <f aca="false">(C45-DATE(1970,1,1))*(24*60*60)</f>
        <v>1693612800</v>
      </c>
      <c r="C45" s="105" t="n">
        <f aca="false">C44+$C$7</f>
        <v>45171</v>
      </c>
      <c r="D45" s="106" t="n">
        <f aca="false">L44</f>
        <v>-1588.68943540816</v>
      </c>
      <c r="E45" s="107" t="n">
        <f aca="false">M44</f>
        <v>0.339261269337718</v>
      </c>
      <c r="F45" s="106" t="n">
        <f aca="false">IF($J$2=1,IFERROR(VLOOKUP(B45,INDEX_BTCUSD_1D!$A$1:$I$5543,$J$3,0),0),IFERROR(VLOOKUP(B45,INDEX_BTCUSD_1D!$A$1:$I$5543,$J$3,0),0)*IFERROR(VLOOKUP(B45,FX_USDMXN_1D!$A$1:$F$4614,$J$5),0))</f>
        <v>25804.98</v>
      </c>
      <c r="G45" s="108" t="n">
        <f aca="false">E45*F45</f>
        <v>8754.63027003443</v>
      </c>
      <c r="H45" s="109" t="n">
        <f aca="false">D45+G45</f>
        <v>7165.94083462627</v>
      </c>
      <c r="I45" s="106" t="n">
        <f aca="false">-V45</f>
        <v>-415.16710452708</v>
      </c>
      <c r="J45" s="110" t="n">
        <v>0</v>
      </c>
      <c r="K45" s="108" t="n">
        <f aca="false">-J45*F45</f>
        <v>-0</v>
      </c>
      <c r="L45" s="106" t="n">
        <f aca="false">D45+I45+K45</f>
        <v>-2003.85653993524</v>
      </c>
      <c r="M45" s="107" t="n">
        <f aca="false">E45+J45</f>
        <v>0.339261269337718</v>
      </c>
      <c r="N45" s="106" t="n">
        <f aca="false">IF($J$2=1,IFERROR(VLOOKUP(B45,INDEX_BTCUSD_1D!$A$1:$I$5543,$J$4,0),0),IFERROR(VLOOKUP(B45,INDEX_BTCUSD_1D!$A$1:$I$5543,$J$4,0),0)*IFERROR(VLOOKUP(B45,FX_USDMXN_1D!$A$1:$F$4614,$J$6),0))</f>
        <v>25869.38</v>
      </c>
      <c r="O45" s="108" t="n">
        <f aca="false">M45*N45</f>
        <v>8776.47869577978</v>
      </c>
      <c r="P45" s="109" t="n">
        <f aca="false">L45+O45</f>
        <v>6772.62215584454</v>
      </c>
      <c r="Q45" s="3" t="n">
        <f aca="false">IF(AND(ISNUMBER(A45)=1,C45&lt;$F$9),(P45+R45)/$C$4,"")</f>
        <v>-0.249985556917008</v>
      </c>
      <c r="R45" s="106" t="n">
        <f aca="false">Y44</f>
        <v>-11772.3332941847</v>
      </c>
      <c r="S45" s="111" t="n">
        <f aca="false">Z44</f>
        <v>-1513.01405068187</v>
      </c>
      <c r="T45" s="108" t="n">
        <f aca="false">AA44</f>
        <v>-13285.3473448665</v>
      </c>
      <c r="U45" s="103" t="n">
        <f aca="false">U44-1</f>
        <v>31</v>
      </c>
      <c r="V45" s="111" t="n">
        <f aca="false">IF(U45&gt;=0,-PMT($C$5/12,$C$6,$C$4,,0))</f>
        <v>415.16710452708</v>
      </c>
      <c r="W45" s="111" t="n">
        <f aca="false">IF(U45&gt;=0,-CUMIPMT($C$5/12,$C$6,$C$4,A45,A45,0))</f>
        <v>88.2924997063844</v>
      </c>
      <c r="X45" s="108" t="n">
        <f aca="false">V45-W45</f>
        <v>326.874604820696</v>
      </c>
      <c r="Y45" s="106" t="n">
        <f aca="false">R45+X45</f>
        <v>-11445.458689364</v>
      </c>
      <c r="Z45" s="111" t="n">
        <f aca="false">S45+W45</f>
        <v>-1424.72155097549</v>
      </c>
      <c r="AA45" s="108" t="n">
        <f aca="false">Y45+Z45</f>
        <v>-12870.1802403394</v>
      </c>
    </row>
    <row r="46" customFormat="false" ht="12.8" hidden="false" customHeight="false" outlineLevel="0" collapsed="false">
      <c r="A46" s="103" t="n">
        <f aca="false">IF(A45&lt;$C$6,A45+1,"")</f>
        <v>30</v>
      </c>
      <c r="B46" s="104" t="n">
        <f aca="false">(C46-DATE(1970,1,1))*(24*60*60)</f>
        <v>1696204800</v>
      </c>
      <c r="C46" s="105" t="n">
        <f aca="false">C45+$C$7</f>
        <v>45201</v>
      </c>
      <c r="D46" s="106" t="n">
        <f aca="false">L45</f>
        <v>-2003.85653993524</v>
      </c>
      <c r="E46" s="107" t="n">
        <f aca="false">M45</f>
        <v>0.339261269337718</v>
      </c>
      <c r="F46" s="106" t="n">
        <f aca="false">IF($J$2=1,IFERROR(VLOOKUP(B46,INDEX_BTCUSD_1D!$A$1:$I$5543,$J$3,0),0),IFERROR(VLOOKUP(B46,INDEX_BTCUSD_1D!$A$1:$I$5543,$J$3,0),0)*IFERROR(VLOOKUP(B46,FX_USDMXN_1D!$A$1:$F$4614,$J$5),0))</f>
        <v>27998.64</v>
      </c>
      <c r="G46" s="108" t="n">
        <f aca="false">E46*F46</f>
        <v>9498.85414612981</v>
      </c>
      <c r="H46" s="109" t="n">
        <f aca="false">D46+G46</f>
        <v>7494.99760619457</v>
      </c>
      <c r="I46" s="106" t="n">
        <f aca="false">-V46</f>
        <v>-415.16710452708</v>
      </c>
      <c r="J46" s="110" t="n">
        <v>0</v>
      </c>
      <c r="K46" s="108" t="n">
        <f aca="false">-J46*F46</f>
        <v>-0</v>
      </c>
      <c r="L46" s="106" t="n">
        <f aca="false">D46+I46+K46</f>
        <v>-2419.02364446232</v>
      </c>
      <c r="M46" s="107" t="n">
        <f aca="false">E46+J46</f>
        <v>0.339261269337718</v>
      </c>
      <c r="N46" s="106" t="n">
        <f aca="false">IF($J$2=1,IFERROR(VLOOKUP(B46,INDEX_BTCUSD_1D!$A$1:$I$5543,$J$4,0),0),IFERROR(VLOOKUP(B46,INDEX_BTCUSD_1D!$A$1:$I$5543,$J$4,0),0)*IFERROR(VLOOKUP(B46,FX_USDMXN_1D!$A$1:$F$4614,$J$6),0))</f>
        <v>27510.99</v>
      </c>
      <c r="O46" s="108" t="n">
        <f aca="false">M46*N46</f>
        <v>9333.41338813727</v>
      </c>
      <c r="P46" s="109" t="n">
        <f aca="false">L46+O46</f>
        <v>6914.38974367495</v>
      </c>
      <c r="Q46" s="3" t="n">
        <f aca="false">IF(AND(ISNUMBER(A46)=1,C46&lt;$F$9),(P46+R46)/$C$4,"")</f>
        <v>-0.226553447284453</v>
      </c>
      <c r="R46" s="106" t="n">
        <f aca="false">Y45</f>
        <v>-11445.458689364</v>
      </c>
      <c r="S46" s="111" t="n">
        <f aca="false">Z45</f>
        <v>-1424.72155097549</v>
      </c>
      <c r="T46" s="108" t="n">
        <f aca="false">AA45</f>
        <v>-12870.1802403394</v>
      </c>
      <c r="U46" s="103" t="n">
        <f aca="false">U45-1</f>
        <v>30</v>
      </c>
      <c r="V46" s="111" t="n">
        <f aca="false">IF(U46&gt;=0,-PMT($C$5/12,$C$6,$C$4,,0))</f>
        <v>415.16710452708</v>
      </c>
      <c r="W46" s="111" t="n">
        <f aca="false">IF(U46&gt;=0,-CUMIPMT($C$5/12,$C$6,$C$4,A46,A46,0))</f>
        <v>85.8409401702292</v>
      </c>
      <c r="X46" s="108" t="n">
        <f aca="false">V46-W46</f>
        <v>329.326164356851</v>
      </c>
      <c r="Y46" s="106" t="n">
        <f aca="false">R46+X46</f>
        <v>-11116.1325250071</v>
      </c>
      <c r="Z46" s="111" t="n">
        <f aca="false">S46+W46</f>
        <v>-1338.88061080526</v>
      </c>
      <c r="AA46" s="108" t="n">
        <f aca="false">Y46+Z46</f>
        <v>-12455.0131358124</v>
      </c>
    </row>
    <row r="47" customFormat="false" ht="12.8" hidden="false" customHeight="false" outlineLevel="0" collapsed="false">
      <c r="A47" s="103" t="n">
        <f aca="false">IF(A46&lt;$C$6,A46+1,"")</f>
        <v>31</v>
      </c>
      <c r="B47" s="104" t="n">
        <f aca="false">(C47-DATE(1970,1,1))*(24*60*60)</f>
        <v>1698796800</v>
      </c>
      <c r="C47" s="105" t="n">
        <f aca="false">C46+$C$7</f>
        <v>45231</v>
      </c>
      <c r="D47" s="106" t="n">
        <f aca="false">L46</f>
        <v>-2419.02364446232</v>
      </c>
      <c r="E47" s="107" t="n">
        <f aca="false">M46</f>
        <v>0.339261269337718</v>
      </c>
      <c r="F47" s="106" t="n">
        <f aca="false">IF($J$2=1,IFERROR(VLOOKUP(B47,INDEX_BTCUSD_1D!$A$1:$I$5543,$J$3,0),0),IFERROR(VLOOKUP(B47,INDEX_BTCUSD_1D!$A$1:$I$5543,$J$3,0),0)*IFERROR(VLOOKUP(B47,FX_USDMXN_1D!$A$1:$F$4614,$J$5),0))</f>
        <v>34661.82</v>
      </c>
      <c r="G47" s="108" t="n">
        <f aca="false">E47*F47</f>
        <v>11759.4130507555</v>
      </c>
      <c r="H47" s="109" t="n">
        <f aca="false">D47+G47</f>
        <v>9340.38940629318</v>
      </c>
      <c r="I47" s="106" t="n">
        <f aca="false">-V47</f>
        <v>-415.16710452708</v>
      </c>
      <c r="J47" s="110" t="n">
        <v>0</v>
      </c>
      <c r="K47" s="108" t="n">
        <f aca="false">-J47*F47</f>
        <v>-0</v>
      </c>
      <c r="L47" s="106" t="n">
        <f aca="false">D47+I47+K47</f>
        <v>-2834.1907489894</v>
      </c>
      <c r="M47" s="107" t="n">
        <f aca="false">E47+J47</f>
        <v>0.339261269337718</v>
      </c>
      <c r="N47" s="106" t="n">
        <f aca="false">IF($J$2=1,IFERROR(VLOOKUP(B47,INDEX_BTCUSD_1D!$A$1:$I$5543,$J$4,0),0),IFERROR(VLOOKUP(B47,INDEX_BTCUSD_1D!$A$1:$I$5543,$J$4,0),0)*IFERROR(VLOOKUP(B47,FX_USDMXN_1D!$A$1:$F$4614,$J$6),0))</f>
        <v>35442.2</v>
      </c>
      <c r="O47" s="108" t="n">
        <f aca="false">M47*N47</f>
        <v>12024.1657601213</v>
      </c>
      <c r="P47" s="109" t="n">
        <f aca="false">L47+O47</f>
        <v>9189.97501113187</v>
      </c>
      <c r="Q47" s="3" t="n">
        <f aca="false">IF(AND(ISNUMBER(A47)=1,C47&lt;$F$9),(P47+R47)/$C$4,"")</f>
        <v>-0.0963078756937615</v>
      </c>
      <c r="R47" s="106" t="n">
        <f aca="false">Y46</f>
        <v>-11116.1325250071</v>
      </c>
      <c r="S47" s="111" t="n">
        <f aca="false">Z46</f>
        <v>-1338.88061080526</v>
      </c>
      <c r="T47" s="108" t="n">
        <f aca="false">AA46</f>
        <v>-12455.0131358124</v>
      </c>
      <c r="U47" s="103" t="n">
        <f aca="false">U46-1</f>
        <v>29</v>
      </c>
      <c r="V47" s="111" t="n">
        <f aca="false">IF(U47&gt;=0,-PMT($C$5/12,$C$6,$C$4,,0))</f>
        <v>415.16710452708</v>
      </c>
      <c r="W47" s="111" t="n">
        <f aca="false">IF(U47&gt;=0,-CUMIPMT($C$5/12,$C$6,$C$4,A47,A47,0))</f>
        <v>83.3709939375528</v>
      </c>
      <c r="X47" s="108" t="n">
        <f aca="false">V47-W47</f>
        <v>331.796110589527</v>
      </c>
      <c r="Y47" s="106" t="n">
        <f aca="false">R47+X47</f>
        <v>-10784.3364144176</v>
      </c>
      <c r="Z47" s="111" t="n">
        <f aca="false">S47+W47</f>
        <v>-1255.5096168677</v>
      </c>
      <c r="AA47" s="108" t="n">
        <f aca="false">Y47+Z47</f>
        <v>-12039.8460312853</v>
      </c>
    </row>
    <row r="48" customFormat="false" ht="12.8" hidden="false" customHeight="false" outlineLevel="0" collapsed="false">
      <c r="A48" s="103" t="n">
        <f aca="false">IF(A47&lt;$C$6,A47+1,"")</f>
        <v>32</v>
      </c>
      <c r="B48" s="104" t="n">
        <f aca="false">(C48-DATE(1970,1,1))*(24*60*60)</f>
        <v>1701388800</v>
      </c>
      <c r="C48" s="105" t="n">
        <f aca="false">C47+$C$7</f>
        <v>45261</v>
      </c>
      <c r="D48" s="106" t="n">
        <f aca="false">L47</f>
        <v>-2834.1907489894</v>
      </c>
      <c r="E48" s="107" t="n">
        <f aca="false">M47</f>
        <v>0.339261269337718</v>
      </c>
      <c r="F48" s="106" t="n">
        <f aca="false">IF($J$2=1,IFERROR(VLOOKUP(B48,INDEX_BTCUSD_1D!$A$1:$I$5543,$J$3,0),0),IFERROR(VLOOKUP(B48,INDEX_BTCUSD_1D!$A$1:$I$5543,$J$3,0),0)*IFERROR(VLOOKUP(B48,FX_USDMXN_1D!$A$1:$F$4614,$J$5),0))</f>
        <v>37728.57</v>
      </c>
      <c r="G48" s="108" t="n">
        <f aca="false">E48*F48</f>
        <v>12799.842548497</v>
      </c>
      <c r="H48" s="109" t="n">
        <f aca="false">D48+G48</f>
        <v>9965.65179950755</v>
      </c>
      <c r="I48" s="106" t="n">
        <f aca="false">-V48</f>
        <v>-415.16710452708</v>
      </c>
      <c r="J48" s="110" t="n">
        <v>0</v>
      </c>
      <c r="K48" s="108" t="n">
        <f aca="false">-J48*F48</f>
        <v>-0</v>
      </c>
      <c r="L48" s="106" t="n">
        <f aca="false">D48+I48+K48</f>
        <v>-3249.35785351648</v>
      </c>
      <c r="M48" s="107" t="n">
        <f aca="false">E48+J48</f>
        <v>0.339261269337718</v>
      </c>
      <c r="N48" s="106" t="n">
        <f aca="false">IF($J$2=1,IFERROR(VLOOKUP(B48,INDEX_BTCUSD_1D!$A$1:$I$5543,$J$4,0),0),IFERROR(VLOOKUP(B48,INDEX_BTCUSD_1D!$A$1:$I$5543,$J$4,0),0)*IFERROR(VLOOKUP(B48,FX_USDMXN_1D!$A$1:$F$4614,$J$6),0))</f>
        <v>38694.14</v>
      </c>
      <c r="O48" s="108" t="n">
        <f aca="false">M48*N48</f>
        <v>13127.4230523314</v>
      </c>
      <c r="P48" s="109" t="n">
        <f aca="false">L48+O48</f>
        <v>9878.06519881489</v>
      </c>
      <c r="Q48" s="3" t="n">
        <f aca="false">IF(AND(ISNUMBER(A48)=1,C48&lt;$F$9),(P48+R48)/$C$4,"")</f>
        <v>-0.0453135607801355</v>
      </c>
      <c r="R48" s="106" t="n">
        <f aca="false">Y47</f>
        <v>-10784.3364144176</v>
      </c>
      <c r="S48" s="111" t="n">
        <f aca="false">Z47</f>
        <v>-1255.5096168677</v>
      </c>
      <c r="T48" s="108" t="n">
        <f aca="false">AA47</f>
        <v>-12039.8460312853</v>
      </c>
      <c r="U48" s="103" t="n">
        <f aca="false">U47-1</f>
        <v>28</v>
      </c>
      <c r="V48" s="111" t="n">
        <f aca="false">IF(U48&gt;=0,-PMT($C$5/12,$C$6,$C$4,,0))</f>
        <v>415.16710452708</v>
      </c>
      <c r="W48" s="111" t="n">
        <f aca="false">IF(U48&gt;=0,-CUMIPMT($C$5/12,$C$6,$C$4,A48,A48,0))</f>
        <v>80.8825231081313</v>
      </c>
      <c r="X48" s="108" t="n">
        <f aca="false">V48-W48</f>
        <v>334.284581418949</v>
      </c>
      <c r="Y48" s="106" t="n">
        <f aca="false">R48+X48</f>
        <v>-10450.0518329986</v>
      </c>
      <c r="Z48" s="111" t="n">
        <f aca="false">S48+W48</f>
        <v>-1174.62709375957</v>
      </c>
      <c r="AA48" s="108" t="n">
        <f aca="false">Y48+Z48</f>
        <v>-11624.6789267582</v>
      </c>
    </row>
    <row r="49" customFormat="false" ht="12.8" hidden="false" customHeight="false" outlineLevel="0" collapsed="false">
      <c r="A49" s="103" t="n">
        <f aca="false">IF(A48&lt;$C$6,A48+1,"")</f>
        <v>33</v>
      </c>
      <c r="B49" s="104" t="n">
        <f aca="false">(C49-DATE(1970,1,1))*(24*60*60)</f>
        <v>1703980800</v>
      </c>
      <c r="C49" s="105" t="n">
        <f aca="false">C48+$C$7</f>
        <v>45291</v>
      </c>
      <c r="D49" s="106" t="n">
        <f aca="false">L48</f>
        <v>-3249.35785351648</v>
      </c>
      <c r="E49" s="107" t="n">
        <f aca="false">M48</f>
        <v>0.339261269337718</v>
      </c>
      <c r="F49" s="106" t="n">
        <f aca="false">IF($J$2=1,IFERROR(VLOOKUP(B49,INDEX_BTCUSD_1D!$A$1:$I$5543,$J$3,0),0),IFERROR(VLOOKUP(B49,INDEX_BTCUSD_1D!$A$1:$I$5543,$J$3,0),0)*IFERROR(VLOOKUP(B49,FX_USDMXN_1D!$A$1:$F$4614,$J$5),0))</f>
        <v>42158.86</v>
      </c>
      <c r="G49" s="108" t="n">
        <f aca="false">E49*F49</f>
        <v>14302.8683574312</v>
      </c>
      <c r="H49" s="109" t="n">
        <f aca="false">D49+G49</f>
        <v>11053.5105039147</v>
      </c>
      <c r="I49" s="106" t="n">
        <f aca="false">-V49</f>
        <v>-415.16710452708</v>
      </c>
      <c r="J49" s="110" t="n">
        <v>0</v>
      </c>
      <c r="K49" s="108" t="n">
        <f aca="false">-J49*F49</f>
        <v>-0</v>
      </c>
      <c r="L49" s="106" t="n">
        <f aca="false">D49+I49+K49</f>
        <v>-3664.52495804356</v>
      </c>
      <c r="M49" s="107" t="n">
        <f aca="false">E49+J49</f>
        <v>0.339261269337718</v>
      </c>
      <c r="N49" s="106" t="n">
        <f aca="false">IF($J$2=1,IFERROR(VLOOKUP(B49,INDEX_BTCUSD_1D!$A$1:$I$5543,$J$4,0),0),IFERROR(VLOOKUP(B49,INDEX_BTCUSD_1D!$A$1:$I$5543,$J$4,0),0)*IFERROR(VLOOKUP(B49,FX_USDMXN_1D!$A$1:$F$4614,$J$6),0))</f>
        <v>42278.29</v>
      </c>
      <c r="O49" s="108" t="n">
        <f aca="false">M49*N49</f>
        <v>14343.3863308282</v>
      </c>
      <c r="P49" s="109" t="n">
        <f aca="false">L49+O49</f>
        <v>10678.8613727846</v>
      </c>
      <c r="Q49" s="3" t="n">
        <f aca="false">IF(AND(ISNUMBER(A49)=1,C49&lt;$F$9),(P49+R49)/$C$4,"")</f>
        <v>0.0114404769892995</v>
      </c>
      <c r="R49" s="106" t="n">
        <f aca="false">Y48</f>
        <v>-10450.0518329986</v>
      </c>
      <c r="S49" s="111" t="n">
        <f aca="false">Z48</f>
        <v>-1174.62709375957</v>
      </c>
      <c r="T49" s="108" t="n">
        <f aca="false">AA48</f>
        <v>-11624.6789267582</v>
      </c>
      <c r="U49" s="103" t="n">
        <f aca="false">U48-1</f>
        <v>27</v>
      </c>
      <c r="V49" s="111" t="n">
        <f aca="false">IF(U49&gt;=0,-PMT($C$5/12,$C$6,$C$4,,0))</f>
        <v>415.16710452708</v>
      </c>
      <c r="W49" s="111" t="n">
        <f aca="false">IF(U49&gt;=0,-CUMIPMT($C$5/12,$C$6,$C$4,A49,A49,0))</f>
        <v>78.3753887474892</v>
      </c>
      <c r="X49" s="108" t="n">
        <f aca="false">V49-W49</f>
        <v>336.791715779591</v>
      </c>
      <c r="Y49" s="106" t="n">
        <f aca="false">R49+X49</f>
        <v>-10113.260117219</v>
      </c>
      <c r="Z49" s="111" t="n">
        <f aca="false">S49+W49</f>
        <v>-1096.25170501208</v>
      </c>
      <c r="AA49" s="108" t="n">
        <f aca="false">Y49+Z49</f>
        <v>-11209.5118222311</v>
      </c>
    </row>
    <row r="50" customFormat="false" ht="12.8" hidden="false" customHeight="false" outlineLevel="0" collapsed="false">
      <c r="A50" s="103" t="n">
        <f aca="false">IF(A49&lt;$C$6,A49+1,"")</f>
        <v>34</v>
      </c>
      <c r="B50" s="104" t="n">
        <f aca="false">(C50-DATE(1970,1,1))*(24*60*60)</f>
        <v>1706572800</v>
      </c>
      <c r="C50" s="105" t="n">
        <f aca="false">C49+$C$7</f>
        <v>45321</v>
      </c>
      <c r="D50" s="106" t="n">
        <f aca="false">L49</f>
        <v>-3664.52495804356</v>
      </c>
      <c r="E50" s="107" t="n">
        <f aca="false">M49</f>
        <v>0.339261269337718</v>
      </c>
      <c r="F50" s="106" t="n">
        <f aca="false">IF($J$2=1,IFERROR(VLOOKUP(B50,INDEX_BTCUSD_1D!$A$1:$I$5543,$J$3,0),0),IFERROR(VLOOKUP(B50,INDEX_BTCUSD_1D!$A$1:$I$5543,$J$3,0),0)*IFERROR(VLOOKUP(B50,FX_USDMXN_1D!$A$1:$F$4614,$J$5),0))</f>
        <v>43296.75</v>
      </c>
      <c r="G50" s="108" t="n">
        <f aca="false">E50*F50</f>
        <v>14688.9103631978</v>
      </c>
      <c r="H50" s="109" t="n">
        <f aca="false">D50+G50</f>
        <v>11024.3854051543</v>
      </c>
      <c r="I50" s="106" t="n">
        <f aca="false">-V50</f>
        <v>-415.16710452708</v>
      </c>
      <c r="J50" s="110" t="n">
        <v>0</v>
      </c>
      <c r="K50" s="108" t="n">
        <f aca="false">-J50*F50</f>
        <v>-0</v>
      </c>
      <c r="L50" s="106" t="n">
        <f aca="false">D50+I50+K50</f>
        <v>-4079.69206257064</v>
      </c>
      <c r="M50" s="107" t="n">
        <f aca="false">E50+J50</f>
        <v>0.339261269337718</v>
      </c>
      <c r="N50" s="106" t="n">
        <f aca="false">IF($J$2=1,IFERROR(VLOOKUP(B50,INDEX_BTCUSD_1D!$A$1:$I$5543,$J$4,0),0),IFERROR(VLOOKUP(B50,INDEX_BTCUSD_1D!$A$1:$I$5543,$J$4,0),0)*IFERROR(VLOOKUP(B50,FX_USDMXN_1D!$A$1:$F$4614,$J$6),0))</f>
        <v>42950.2</v>
      </c>
      <c r="O50" s="108" t="n">
        <f aca="false">M50*N50</f>
        <v>14571.3393703089</v>
      </c>
      <c r="P50" s="109" t="n">
        <f aca="false">L50+O50</f>
        <v>10491.6473077382</v>
      </c>
      <c r="Q50" s="3" t="n">
        <f aca="false">IF(AND(ISNUMBER(A50)=1,C50&lt;$F$9),(P50+R50)/$C$4,"")</f>
        <v>0.0189193595259608</v>
      </c>
      <c r="R50" s="106" t="n">
        <f aca="false">Y49</f>
        <v>-10113.260117219</v>
      </c>
      <c r="S50" s="111" t="n">
        <f aca="false">Z49</f>
        <v>-1096.25170501208</v>
      </c>
      <c r="T50" s="108" t="n">
        <f aca="false">AA49</f>
        <v>-11209.5118222311</v>
      </c>
      <c r="U50" s="103" t="n">
        <f aca="false">U49-1</f>
        <v>26</v>
      </c>
      <c r="V50" s="111" t="n">
        <f aca="false">IF(U50&gt;=0,-PMT($C$5/12,$C$6,$C$4,,0))</f>
        <v>415.16710452708</v>
      </c>
      <c r="W50" s="111" t="n">
        <f aca="false">IF(U50&gt;=0,-CUMIPMT($C$5/12,$C$6,$C$4,A50,A50,0))</f>
        <v>75.8494508791422</v>
      </c>
      <c r="X50" s="108" t="n">
        <f aca="false">V50-W50</f>
        <v>339.317653647938</v>
      </c>
      <c r="Y50" s="106" t="n">
        <f aca="false">R50+X50</f>
        <v>-9773.9424635711</v>
      </c>
      <c r="Z50" s="111" t="n">
        <f aca="false">S50+W50</f>
        <v>-1020.40225413294</v>
      </c>
      <c r="AA50" s="108" t="n">
        <f aca="false">Y50+Z50</f>
        <v>-10794.344717704</v>
      </c>
    </row>
    <row r="51" customFormat="false" ht="12.8" hidden="false" customHeight="false" outlineLevel="0" collapsed="false">
      <c r="A51" s="103" t="n">
        <f aca="false">IF(A50&lt;$C$6,A50+1,"")</f>
        <v>35</v>
      </c>
      <c r="B51" s="104" t="n">
        <f aca="false">(C51-DATE(1970,1,1))*(24*60*60)</f>
        <v>1709164800</v>
      </c>
      <c r="C51" s="105" t="n">
        <f aca="false">C50+$C$7</f>
        <v>45351</v>
      </c>
      <c r="D51" s="106" t="n">
        <f aca="false">L50</f>
        <v>-4079.69206257064</v>
      </c>
      <c r="E51" s="107" t="n">
        <f aca="false">M50</f>
        <v>0.339261269337718</v>
      </c>
      <c r="F51" s="106" t="n">
        <f aca="false">IF($J$2=1,IFERROR(VLOOKUP(B51,INDEX_BTCUSD_1D!$A$1:$I$5543,$J$3,0),0),IFERROR(VLOOKUP(B51,INDEX_BTCUSD_1D!$A$1:$I$5543,$J$3,0),0)*IFERROR(VLOOKUP(B51,FX_USDMXN_1D!$A$1:$F$4614,$J$5),0))</f>
        <v>62473.97</v>
      </c>
      <c r="G51" s="108" t="n">
        <f aca="false">E51*F51</f>
        <v>21194.9983627665</v>
      </c>
      <c r="H51" s="109" t="n">
        <f aca="false">D51+G51</f>
        <v>17115.3063001959</v>
      </c>
      <c r="I51" s="106" t="n">
        <f aca="false">-V51</f>
        <v>-415.16710452708</v>
      </c>
      <c r="J51" s="110" t="n">
        <v>0</v>
      </c>
      <c r="K51" s="108" t="n">
        <f aca="false">-J51*F51</f>
        <v>-0</v>
      </c>
      <c r="L51" s="106" t="n">
        <f aca="false">D51+I51+K51</f>
        <v>-4494.85916709772</v>
      </c>
      <c r="M51" s="107" t="n">
        <f aca="false">E51+J51</f>
        <v>0.339261269337718</v>
      </c>
      <c r="N51" s="106" t="n">
        <f aca="false">IF($J$2=1,IFERROR(VLOOKUP(B51,INDEX_BTCUSD_1D!$A$1:$I$5543,$J$4,0),0),IFERROR(VLOOKUP(B51,INDEX_BTCUSD_1D!$A$1:$I$5543,$J$4,0),0)*IFERROR(VLOOKUP(B51,FX_USDMXN_1D!$A$1:$F$4614,$J$6),0))</f>
        <v>61165.98</v>
      </c>
      <c r="O51" s="108" t="n">
        <f aca="false">M51*N51</f>
        <v>20751.2480150855</v>
      </c>
      <c r="P51" s="109" t="n">
        <f aca="false">L51+O51</f>
        <v>16256.3888479878</v>
      </c>
      <c r="Q51" s="3" t="n">
        <f aca="false">IF(AND(ISNUMBER(A51)=1,C51&lt;$F$9),(P51+R51)/$C$4,"")</f>
        <v>0.324122319220833</v>
      </c>
      <c r="R51" s="106" t="n">
        <f aca="false">Y50</f>
        <v>-9773.9424635711</v>
      </c>
      <c r="S51" s="111" t="n">
        <f aca="false">Z50</f>
        <v>-1020.40225413294</v>
      </c>
      <c r="T51" s="108" t="n">
        <f aca="false">AA50</f>
        <v>-10794.344717704</v>
      </c>
      <c r="U51" s="103" t="n">
        <f aca="false">U50-1</f>
        <v>25</v>
      </c>
      <c r="V51" s="111" t="n">
        <f aca="false">IF(U51&gt;=0,-PMT($C$5/12,$C$6,$C$4,,0))</f>
        <v>415.16710452708</v>
      </c>
      <c r="W51" s="111" t="n">
        <f aca="false">IF(U51&gt;=0,-CUMIPMT($C$5/12,$C$6,$C$4,A51,A51,0))</f>
        <v>73.3045684767827</v>
      </c>
      <c r="X51" s="108" t="n">
        <f aca="false">V51-W51</f>
        <v>341.862536050298</v>
      </c>
      <c r="Y51" s="106" t="n">
        <f aca="false">R51+X51</f>
        <v>-9432.0799275208</v>
      </c>
      <c r="Z51" s="111" t="n">
        <f aca="false">S51+W51</f>
        <v>-947.097685656159</v>
      </c>
      <c r="AA51" s="108" t="n">
        <f aca="false">Y51+Z51</f>
        <v>-10379.177613177</v>
      </c>
    </row>
    <row r="52" s="117" customFormat="true" ht="12.8" hidden="false" customHeight="false" outlineLevel="0" collapsed="false">
      <c r="A52" s="112" t="n">
        <f aca="false">IF(A51&lt;$C$6,A51+1,"")</f>
        <v>36</v>
      </c>
      <c r="B52" s="113" t="n">
        <f aca="false">(C52-DATE(1970,1,1))*(24*60*60)</f>
        <v>1711756800</v>
      </c>
      <c r="C52" s="114" t="n">
        <f aca="false">C51+$C$7</f>
        <v>45381</v>
      </c>
      <c r="D52" s="91" t="n">
        <f aca="false">L51</f>
        <v>-4494.85916709772</v>
      </c>
      <c r="E52" s="92" t="n">
        <f aca="false">M51</f>
        <v>0.339261269337718</v>
      </c>
      <c r="F52" s="91" t="n">
        <f aca="false">IF($J$2=1,IFERROR(VLOOKUP(B52,INDEX_BTCUSD_1D!$A$1:$I$5543,$J$3,0),0),IFERROR(VLOOKUP(B52,INDEX_BTCUSD_1D!$A$1:$I$5543,$J$3,0),0)*IFERROR(VLOOKUP(B52,FX_USDMXN_1D!$A$1:$F$4614,$J$5),0))</f>
        <v>69904.44</v>
      </c>
      <c r="G52" s="93" t="n">
        <f aca="false">E52*F52</f>
        <v>23715.8690467424</v>
      </c>
      <c r="H52" s="94" t="n">
        <f aca="false">D52+G52</f>
        <v>19221.0098796446</v>
      </c>
      <c r="I52" s="91" t="n">
        <f aca="false">-V52</f>
        <v>-415.16710452708</v>
      </c>
      <c r="J52" s="115" t="n">
        <v>0</v>
      </c>
      <c r="K52" s="93" t="n">
        <f aca="false">-J52*F52</f>
        <v>-0</v>
      </c>
      <c r="L52" s="91" t="n">
        <f aca="false">D52+I52+K52</f>
        <v>-4910.0262716248</v>
      </c>
      <c r="M52" s="92" t="n">
        <f aca="false">E52+J52</f>
        <v>0.339261269337718</v>
      </c>
      <c r="N52" s="91" t="n">
        <f aca="false">IF($J$2=1,IFERROR(VLOOKUP(B52,INDEX_BTCUSD_1D!$A$1:$I$5543,$J$4,0),0),IFERROR(VLOOKUP(B52,INDEX_BTCUSD_1D!$A$1:$I$5543,$J$4,0),0)*IFERROR(VLOOKUP(B52,FX_USDMXN_1D!$A$1:$F$4614,$J$6),0))</f>
        <v>69640.22</v>
      </c>
      <c r="O52" s="93" t="n">
        <f aca="false">M52*N52</f>
        <v>23626.2294341579</v>
      </c>
      <c r="P52" s="94" t="n">
        <f aca="false">L52+O52</f>
        <v>18716.2031625331</v>
      </c>
      <c r="Q52" s="3" t="n">
        <f aca="false">IF(AND(ISNUMBER(A52)=1,C52&lt;$F$9),(P52+R52)/$C$4,"")</f>
        <v>0.464206161750617</v>
      </c>
      <c r="R52" s="91" t="n">
        <f aca="false">Y51</f>
        <v>-9432.0799275208</v>
      </c>
      <c r="S52" s="35" t="n">
        <f aca="false">Z51</f>
        <v>-947.097685656159</v>
      </c>
      <c r="T52" s="93" t="n">
        <f aca="false">AA51</f>
        <v>-10379.177613177</v>
      </c>
      <c r="U52" s="112" t="n">
        <f aca="false">U51-1</f>
        <v>24</v>
      </c>
      <c r="V52" s="35" t="n">
        <f aca="false">IF(U52&gt;=0,-PMT($C$5/12,$C$6,$C$4,,0))</f>
        <v>415.16710452708</v>
      </c>
      <c r="W52" s="35" t="n">
        <f aca="false">IF(U52&gt;=0,-CUMIPMT($C$5/12,$C$6,$C$4,A52,A52,0))</f>
        <v>70.7405994564054</v>
      </c>
      <c r="X52" s="93" t="n">
        <f aca="false">V52-W52</f>
        <v>344.426505070675</v>
      </c>
      <c r="Y52" s="91" t="n">
        <f aca="false">R52+X52</f>
        <v>-9087.65342245013</v>
      </c>
      <c r="Z52" s="35" t="n">
        <f aca="false">S52+W52</f>
        <v>-876.357086199754</v>
      </c>
      <c r="AA52" s="93" t="n">
        <f aca="false">Y52+Z52</f>
        <v>-9964.01050864988</v>
      </c>
      <c r="AC52" s="118"/>
      <c r="AD52" s="119"/>
      <c r="AE52" s="120"/>
      <c r="AF52" s="120"/>
      <c r="AG52" s="121"/>
      <c r="AH52" s="120"/>
      <c r="AJ52" s="120"/>
      <c r="AK52" s="119"/>
      <c r="AL52" s="120"/>
    </row>
    <row r="53" customFormat="false" ht="12.8" hidden="false" customHeight="false" outlineLevel="0" collapsed="false">
      <c r="A53" s="103" t="n">
        <f aca="false">IF(A52&lt;$C$6,A52+1,"")</f>
        <v>37</v>
      </c>
      <c r="B53" s="104" t="n">
        <f aca="false">(C53-DATE(1970,1,1))*(24*60*60)</f>
        <v>1714348800</v>
      </c>
      <c r="C53" s="105" t="n">
        <f aca="false">C52+$C$7</f>
        <v>45411</v>
      </c>
      <c r="D53" s="106" t="n">
        <f aca="false">L52</f>
        <v>-4910.0262716248</v>
      </c>
      <c r="E53" s="107" t="n">
        <f aca="false">M52</f>
        <v>0.339261269337718</v>
      </c>
      <c r="F53" s="106" t="n">
        <f aca="false">IF($J$2=1,IFERROR(VLOOKUP(B53,INDEX_BTCUSD_1D!$A$1:$I$5543,$J$3,0),0),IFERROR(VLOOKUP(B53,INDEX_BTCUSD_1D!$A$1:$I$5543,$J$3,0),0)*IFERROR(VLOOKUP(B53,FX_USDMXN_1D!$A$1:$F$4614,$J$5),0))</f>
        <v>63136.72</v>
      </c>
      <c r="G53" s="108" t="n">
        <f aca="false">E53*F53</f>
        <v>21419.8437690201</v>
      </c>
      <c r="H53" s="109" t="n">
        <f aca="false">D53+G53</f>
        <v>16509.8174973953</v>
      </c>
      <c r="I53" s="106" t="n">
        <f aca="false">-V53</f>
        <v>-415.16710452708</v>
      </c>
      <c r="J53" s="110" t="n">
        <v>0</v>
      </c>
      <c r="K53" s="108" t="n">
        <f aca="false">-J53*F53</f>
        <v>-0</v>
      </c>
      <c r="L53" s="106" t="n">
        <f aca="false">D53+I53+K53</f>
        <v>-5325.19337615188</v>
      </c>
      <c r="M53" s="107" t="n">
        <f aca="false">E53+J53</f>
        <v>0.339261269337718</v>
      </c>
      <c r="N53" s="106" t="n">
        <f aca="false">IF($J$2=1,IFERROR(VLOOKUP(B53,INDEX_BTCUSD_1D!$A$1:$I$5543,$J$4,0),0),IFERROR(VLOOKUP(B53,INDEX_BTCUSD_1D!$A$1:$I$5543,$J$4,0),0)*IFERROR(VLOOKUP(B53,FX_USDMXN_1D!$A$1:$F$4614,$J$6),0))</f>
        <v>63864.74</v>
      </c>
      <c r="O53" s="108" t="n">
        <f aca="false">M53*N53</f>
        <v>21666.8327583233</v>
      </c>
      <c r="P53" s="109" t="n">
        <f aca="false">L53+O53</f>
        <v>16341.6393821715</v>
      </c>
      <c r="Q53" s="3" t="n">
        <f aca="false">IF(AND(ISNUMBER(A53)=1,C53&lt;$F$9),(P53+R53)/$C$4,"")</f>
        <v>0.362699297986066</v>
      </c>
      <c r="R53" s="106" t="n">
        <f aca="false">Y52</f>
        <v>-9087.65342245013</v>
      </c>
      <c r="S53" s="111" t="n">
        <f aca="false">Z52</f>
        <v>-876.357086199754</v>
      </c>
      <c r="T53" s="108" t="n">
        <f aca="false">AA52</f>
        <v>-9964.01050864988</v>
      </c>
      <c r="U53" s="103" t="n">
        <f aca="false">U52-1</f>
        <v>23</v>
      </c>
      <c r="V53" s="111" t="n">
        <f aca="false">IF(U53&gt;=0,-PMT($C$5/12,$C$6,$C$4,,0))</f>
        <v>415.16710452708</v>
      </c>
      <c r="W53" s="111" t="n">
        <f aca="false">IF(U53&gt;=0,-CUMIPMT($C$5/12,$C$6,$C$4,A53,A53,0))</f>
        <v>68.1574006683753</v>
      </c>
      <c r="X53" s="108" t="n">
        <f aca="false">V53-W53</f>
        <v>347.009703858705</v>
      </c>
      <c r="Y53" s="106" t="n">
        <f aca="false">R53+X53</f>
        <v>-8740.64371859142</v>
      </c>
      <c r="Z53" s="111" t="n">
        <f aca="false">S53+W53</f>
        <v>-808.199685531378</v>
      </c>
      <c r="AA53" s="108" t="n">
        <f aca="false">Y53+Z53</f>
        <v>-9548.8434041228</v>
      </c>
    </row>
    <row r="54" customFormat="false" ht="12.8" hidden="false" customHeight="false" outlineLevel="0" collapsed="false">
      <c r="A54" s="103" t="n">
        <f aca="false">IF(A53&lt;$C$6,A53+1,"")</f>
        <v>38</v>
      </c>
      <c r="B54" s="104" t="n">
        <f aca="false">(C54-DATE(1970,1,1))*(24*60*60)</f>
        <v>1716940800</v>
      </c>
      <c r="C54" s="105" t="n">
        <f aca="false">C53+$C$7</f>
        <v>45441</v>
      </c>
      <c r="D54" s="106" t="n">
        <f aca="false">L53</f>
        <v>-5325.19337615188</v>
      </c>
      <c r="E54" s="107" t="n">
        <f aca="false">M53</f>
        <v>0.339261269337718</v>
      </c>
      <c r="F54" s="106" t="n">
        <f aca="false">IF($J$2=1,IFERROR(VLOOKUP(B54,INDEX_BTCUSD_1D!$A$1:$I$5543,$J$3,0),0),IFERROR(VLOOKUP(B54,INDEX_BTCUSD_1D!$A$1:$I$5543,$J$3,0),0)*IFERROR(VLOOKUP(B54,FX_USDMXN_1D!$A$1:$F$4614,$J$5),0))</f>
        <v>68370.25</v>
      </c>
      <c r="G54" s="108" t="n">
        <f aca="false">E54*F54</f>
        <v>23195.3777999371</v>
      </c>
      <c r="H54" s="109" t="n">
        <f aca="false">D54+G54</f>
        <v>17870.1844237852</v>
      </c>
      <c r="I54" s="106" t="n">
        <f aca="false">-V54</f>
        <v>-415.16710452708</v>
      </c>
      <c r="J54" s="110" t="n">
        <v>0</v>
      </c>
      <c r="K54" s="108" t="n">
        <f aca="false">-J54*F54</f>
        <v>-0</v>
      </c>
      <c r="L54" s="106" t="n">
        <f aca="false">D54+I54+K54</f>
        <v>-5740.36048067896</v>
      </c>
      <c r="M54" s="107" t="n">
        <f aca="false">E54+J54</f>
        <v>0.339261269337718</v>
      </c>
      <c r="N54" s="106" t="n">
        <f aca="false">IF($J$2=1,IFERROR(VLOOKUP(B54,INDEX_BTCUSD_1D!$A$1:$I$5543,$J$4,0),0),IFERROR(VLOOKUP(B54,INDEX_BTCUSD_1D!$A$1:$I$5543,$J$4,0),0)*IFERROR(VLOOKUP(B54,FX_USDMXN_1D!$A$1:$F$4614,$J$6),0))</f>
        <v>67607.21</v>
      </c>
      <c r="O54" s="108" t="n">
        <f aca="false">M54*N54</f>
        <v>22936.5078809817</v>
      </c>
      <c r="P54" s="109" t="n">
        <f aca="false">L54+O54</f>
        <v>17196.1474003027</v>
      </c>
      <c r="Q54" s="3" t="n">
        <f aca="false">IF(AND(ISNUMBER(A54)=1,C54&lt;$F$9),(P54+R54)/$C$4,"")</f>
        <v>0.422775184085565</v>
      </c>
      <c r="R54" s="106" t="n">
        <f aca="false">Y53</f>
        <v>-8740.64371859142</v>
      </c>
      <c r="S54" s="111" t="n">
        <f aca="false">Z53</f>
        <v>-808.199685531378</v>
      </c>
      <c r="T54" s="108" t="n">
        <f aca="false">AA53</f>
        <v>-9548.8434041228</v>
      </c>
      <c r="U54" s="103" t="n">
        <f aca="false">U53-1</f>
        <v>22</v>
      </c>
      <c r="V54" s="111" t="n">
        <f aca="false">IF(U54&gt;=0,-PMT($C$5/12,$C$6,$C$4,,0))</f>
        <v>415.16710452708</v>
      </c>
      <c r="W54" s="111" t="n">
        <f aca="false">IF(U54&gt;=0,-CUMIPMT($C$5/12,$C$6,$C$4,A54,A54,0))</f>
        <v>65.554827889435</v>
      </c>
      <c r="X54" s="108" t="n">
        <f aca="false">V54-W54</f>
        <v>349.612276637645</v>
      </c>
      <c r="Y54" s="106" t="n">
        <f aca="false">R54+X54</f>
        <v>-8391.03144195378</v>
      </c>
      <c r="Z54" s="111" t="n">
        <f aca="false">S54+W54</f>
        <v>-742.644857641943</v>
      </c>
      <c r="AA54" s="108" t="n">
        <f aca="false">Y54+Z54</f>
        <v>-9133.67629959572</v>
      </c>
    </row>
    <row r="55" customFormat="false" ht="12.8" hidden="false" customHeight="false" outlineLevel="0" collapsed="false">
      <c r="A55" s="103" t="n">
        <f aca="false">IF(A54&lt;$C$6,A54+1,"")</f>
        <v>39</v>
      </c>
      <c r="B55" s="104" t="n">
        <f aca="false">(C55-DATE(1970,1,1))*(24*60*60)</f>
        <v>1719532800</v>
      </c>
      <c r="C55" s="105" t="n">
        <f aca="false">C54+$C$7</f>
        <v>45471</v>
      </c>
      <c r="D55" s="106" t="n">
        <f aca="false">L54</f>
        <v>-5740.36048067896</v>
      </c>
      <c r="E55" s="107" t="n">
        <f aca="false">M54</f>
        <v>0.339261269337718</v>
      </c>
      <c r="F55" s="106" t="n">
        <f aca="false">IF($J$2=1,IFERROR(VLOOKUP(B55,INDEX_BTCUSD_1D!$A$1:$I$5543,$J$3,0),0),IFERROR(VLOOKUP(B55,INDEX_BTCUSD_1D!$A$1:$I$5543,$J$3,0),0)*IFERROR(VLOOKUP(B55,FX_USDMXN_1D!$A$1:$F$4614,$J$5),0))</f>
        <v>61660.38</v>
      </c>
      <c r="G55" s="108" t="n">
        <f aca="false">E55*F55</f>
        <v>20918.978786646</v>
      </c>
      <c r="H55" s="109" t="n">
        <f aca="false">D55+G55</f>
        <v>15178.6183059671</v>
      </c>
      <c r="I55" s="106" t="n">
        <f aca="false">-V55</f>
        <v>-415.16710452708</v>
      </c>
      <c r="J55" s="110" t="n">
        <v>0</v>
      </c>
      <c r="K55" s="108" t="n">
        <f aca="false">-J55*F55</f>
        <v>-0</v>
      </c>
      <c r="L55" s="106" t="n">
        <f aca="false">D55+I55+K55</f>
        <v>-6155.52758520604</v>
      </c>
      <c r="M55" s="107" t="n">
        <f aca="false">E55+J55</f>
        <v>0.339261269337718</v>
      </c>
      <c r="N55" s="106" t="n">
        <f aca="false">IF($J$2=1,IFERROR(VLOOKUP(B55,INDEX_BTCUSD_1D!$A$1:$I$5543,$J$4,0),0),IFERROR(VLOOKUP(B55,INDEX_BTCUSD_1D!$A$1:$I$5543,$J$4,0),0)*IFERROR(VLOOKUP(B55,FX_USDMXN_1D!$A$1:$F$4614,$J$6),0))</f>
        <v>60373.74</v>
      </c>
      <c r="O55" s="108" t="n">
        <f aca="false">M55*N55</f>
        <v>20482.4716670654</v>
      </c>
      <c r="P55" s="109" t="n">
        <f aca="false">L55+O55</f>
        <v>14326.9440818593</v>
      </c>
      <c r="Q55" s="3" t="n">
        <f aca="false">IF(AND(ISNUMBER(A55)=1,C55&lt;$F$9),(P55+R55)/$C$4,"")</f>
        <v>0.296795631995277</v>
      </c>
      <c r="R55" s="106" t="n">
        <f aca="false">Y54</f>
        <v>-8391.03144195378</v>
      </c>
      <c r="S55" s="111" t="n">
        <f aca="false">Z54</f>
        <v>-742.644857641943</v>
      </c>
      <c r="T55" s="108" t="n">
        <f aca="false">AA54</f>
        <v>-9133.67629959572</v>
      </c>
      <c r="U55" s="103" t="n">
        <f aca="false">U54-1</f>
        <v>21</v>
      </c>
      <c r="V55" s="111" t="n">
        <f aca="false">IF(U55&gt;=0,-PMT($C$5/12,$C$6,$C$4,,0))</f>
        <v>415.16710452708</v>
      </c>
      <c r="W55" s="111" t="n">
        <f aca="false">IF(U55&gt;=0,-CUMIPMT($C$5/12,$C$6,$C$4,A55,A55,0))</f>
        <v>62.9327358146526</v>
      </c>
      <c r="X55" s="108" t="n">
        <f aca="false">V55-W55</f>
        <v>352.234368712428</v>
      </c>
      <c r="Y55" s="106" t="n">
        <f aca="false">R55+X55</f>
        <v>-8038.79707324135</v>
      </c>
      <c r="Z55" s="111" t="n">
        <f aca="false">S55+W55</f>
        <v>-679.712121827291</v>
      </c>
      <c r="AA55" s="108" t="n">
        <f aca="false">Y55+Z55</f>
        <v>-8718.50919506864</v>
      </c>
    </row>
    <row r="56" customFormat="false" ht="12.8" hidden="false" customHeight="false" outlineLevel="0" collapsed="false">
      <c r="A56" s="103" t="n">
        <f aca="false">IF(A55&lt;$C$6,A55+1,"")</f>
        <v>40</v>
      </c>
      <c r="B56" s="104" t="n">
        <f aca="false">(C56-DATE(1970,1,1))*(24*60*60)</f>
        <v>1722124800</v>
      </c>
      <c r="C56" s="105" t="n">
        <f aca="false">C55+$C$7</f>
        <v>45501</v>
      </c>
      <c r="D56" s="106" t="n">
        <f aca="false">L55</f>
        <v>-6155.52758520604</v>
      </c>
      <c r="E56" s="107" t="n">
        <f aca="false">M55</f>
        <v>0.339261269337718</v>
      </c>
      <c r="F56" s="106" t="n">
        <f aca="false">IF($J$2=1,IFERROR(VLOOKUP(B56,INDEX_BTCUSD_1D!$A$1:$I$5543,$J$3,0),0),IFERROR(VLOOKUP(B56,INDEX_BTCUSD_1D!$A$1:$I$5543,$J$3,0),0)*IFERROR(VLOOKUP(B56,FX_USDMXN_1D!$A$1:$F$4614,$J$5),0))</f>
        <v>67917.93</v>
      </c>
      <c r="G56" s="108" t="n">
        <f aca="false">E56*F56</f>
        <v>23041.9231425903</v>
      </c>
      <c r="H56" s="109" t="n">
        <f aca="false">D56+G56</f>
        <v>16886.3955573842</v>
      </c>
      <c r="I56" s="106" t="n">
        <f aca="false">-V56</f>
        <v>-415.16710452708</v>
      </c>
      <c r="J56" s="110" t="n">
        <v>0</v>
      </c>
      <c r="K56" s="108" t="n">
        <f aca="false">-J56*F56</f>
        <v>-0</v>
      </c>
      <c r="L56" s="106" t="n">
        <f aca="false">D56+I56+K56</f>
        <v>-6570.69468973312</v>
      </c>
      <c r="M56" s="107" t="n">
        <f aca="false">E56+J56</f>
        <v>0.339261269337718</v>
      </c>
      <c r="N56" s="106" t="n">
        <f aca="false">IF($J$2=1,IFERROR(VLOOKUP(B56,INDEX_BTCUSD_1D!$A$1:$I$5543,$J$4,0),0),IFERROR(VLOOKUP(B56,INDEX_BTCUSD_1D!$A$1:$I$5543,$J$4,0),0)*IFERROR(VLOOKUP(B56,FX_USDMXN_1D!$A$1:$F$4614,$J$6),0))</f>
        <v>68294.33</v>
      </c>
      <c r="O56" s="108" t="n">
        <f aca="false">M56*N56</f>
        <v>23169.621084369</v>
      </c>
      <c r="P56" s="109" t="n">
        <f aca="false">L56+O56</f>
        <v>16598.9263946359</v>
      </c>
      <c r="Q56" s="3" t="n">
        <f aca="false">IF(AND(ISNUMBER(A56)=1,C56&lt;$F$9),(P56+R56)/$C$4,"")</f>
        <v>0.428006466069727</v>
      </c>
      <c r="R56" s="106" t="n">
        <f aca="false">Y55</f>
        <v>-8038.79707324135</v>
      </c>
      <c r="S56" s="111" t="n">
        <f aca="false">Z55</f>
        <v>-679.712121827291</v>
      </c>
      <c r="T56" s="108" t="n">
        <f aca="false">AA55</f>
        <v>-8718.50919506864</v>
      </c>
      <c r="U56" s="103" t="n">
        <f aca="false">U55-1</f>
        <v>20</v>
      </c>
      <c r="V56" s="111" t="n">
        <f aca="false">IF(U56&gt;=0,-PMT($C$5/12,$C$6,$C$4,,0))</f>
        <v>415.16710452708</v>
      </c>
      <c r="W56" s="111" t="n">
        <f aca="false">IF(U56&gt;=0,-CUMIPMT($C$5/12,$C$6,$C$4,A56,A56,0))</f>
        <v>60.2909780493094</v>
      </c>
      <c r="X56" s="108" t="n">
        <f aca="false">V56-W56</f>
        <v>354.876126477771</v>
      </c>
      <c r="Y56" s="106" t="n">
        <f aca="false">R56+X56</f>
        <v>-7683.92094676358</v>
      </c>
      <c r="Z56" s="111" t="n">
        <f aca="false">S56+W56</f>
        <v>-619.421143777981</v>
      </c>
      <c r="AA56" s="108" t="n">
        <f aca="false">Y56+Z56</f>
        <v>-8303.34209054156</v>
      </c>
    </row>
    <row r="57" customFormat="false" ht="12.8" hidden="false" customHeight="false" outlineLevel="0" collapsed="false">
      <c r="A57" s="103" t="n">
        <f aca="false">IF(A56&lt;$C$6,A56+1,"")</f>
        <v>41</v>
      </c>
      <c r="B57" s="104" t="n">
        <f aca="false">(C57-DATE(1970,1,1))*(24*60*60)</f>
        <v>1724716800</v>
      </c>
      <c r="C57" s="105" t="n">
        <f aca="false">C56+$C$7</f>
        <v>45531</v>
      </c>
      <c r="D57" s="106" t="n">
        <f aca="false">L56</f>
        <v>-6570.69468973312</v>
      </c>
      <c r="E57" s="107" t="n">
        <f aca="false">M56</f>
        <v>0.339261269337718</v>
      </c>
      <c r="F57" s="106" t="n">
        <f aca="false">IF($J$2=1,IFERROR(VLOOKUP(B57,INDEX_BTCUSD_1D!$A$1:$I$5543,$J$3,0),0),IFERROR(VLOOKUP(B57,INDEX_BTCUSD_1D!$A$1:$I$5543,$J$3,0),0)*IFERROR(VLOOKUP(B57,FX_USDMXN_1D!$A$1:$F$4614,$J$5),0))</f>
        <v>62869.8</v>
      </c>
      <c r="G57" s="108" t="n">
        <f aca="false">E57*F57</f>
        <v>21329.2881510085</v>
      </c>
      <c r="H57" s="109" t="n">
        <f aca="false">D57+G57</f>
        <v>14758.5934612754</v>
      </c>
      <c r="I57" s="106" t="n">
        <f aca="false">-V57</f>
        <v>-415.16710452708</v>
      </c>
      <c r="J57" s="110" t="n">
        <v>0</v>
      </c>
      <c r="K57" s="108" t="n">
        <f aca="false">-J57*F57</f>
        <v>-0</v>
      </c>
      <c r="L57" s="106" t="n">
        <f aca="false">D57+I57+K57</f>
        <v>-6985.8617942602</v>
      </c>
      <c r="M57" s="107" t="n">
        <f aca="false">E57+J57</f>
        <v>0.339261269337718</v>
      </c>
      <c r="N57" s="106" t="n">
        <f aca="false">IF($J$2=1,IFERROR(VLOOKUP(B57,INDEX_BTCUSD_1D!$A$1:$I$5543,$J$4,0),0),IFERROR(VLOOKUP(B57,INDEX_BTCUSD_1D!$A$1:$I$5543,$J$4,0),0)*IFERROR(VLOOKUP(B57,FX_USDMXN_1D!$A$1:$F$4614,$J$6),0))</f>
        <v>59467.41</v>
      </c>
      <c r="O57" s="108" t="n">
        <f aca="false">M57*N57</f>
        <v>20174.9890008265</v>
      </c>
      <c r="P57" s="109" t="n">
        <f aca="false">L57+O57</f>
        <v>13189.1272065663</v>
      </c>
      <c r="Q57" s="3" t="n">
        <f aca="false">IF(AND(ISNUMBER(A57)=1,C57&lt;$F$9),(P57+R57)/$C$4,"")</f>
        <v>0.275260312990137</v>
      </c>
      <c r="R57" s="106" t="n">
        <f aca="false">Y56</f>
        <v>-7683.92094676358</v>
      </c>
      <c r="S57" s="111" t="n">
        <f aca="false">Z56</f>
        <v>-619.421143777981</v>
      </c>
      <c r="T57" s="108" t="n">
        <f aca="false">AA56</f>
        <v>-8303.34209054156</v>
      </c>
      <c r="U57" s="103" t="n">
        <f aca="false">U56-1</f>
        <v>19</v>
      </c>
      <c r="V57" s="111" t="n">
        <f aca="false">IF(U57&gt;=0,-PMT($C$5/12,$C$6,$C$4,,0))</f>
        <v>415.16710452708</v>
      </c>
      <c r="W57" s="111" t="n">
        <f aca="false">IF(U57&gt;=0,-CUMIPMT($C$5/12,$C$6,$C$4,A57,A57,0))</f>
        <v>57.6294071007261</v>
      </c>
      <c r="X57" s="108" t="n">
        <f aca="false">V57-W57</f>
        <v>357.537697426354</v>
      </c>
      <c r="Y57" s="106" t="n">
        <f aca="false">R57+X57</f>
        <v>-7326.38324933723</v>
      </c>
      <c r="Z57" s="111" t="n">
        <f aca="false">S57+W57</f>
        <v>-561.791736677255</v>
      </c>
      <c r="AA57" s="108" t="n">
        <f aca="false">Y57+Z57</f>
        <v>-7888.17498601448</v>
      </c>
    </row>
    <row r="58" customFormat="false" ht="12.8" hidden="false" customHeight="false" outlineLevel="0" collapsed="false">
      <c r="A58" s="103" t="n">
        <f aca="false">IF(A57&lt;$C$6,A57+1,"")</f>
        <v>42</v>
      </c>
      <c r="B58" s="104" t="n">
        <f aca="false">(C58-DATE(1970,1,1))*(24*60*60)</f>
        <v>1727308800</v>
      </c>
      <c r="C58" s="105" t="n">
        <f aca="false">C57+$C$7</f>
        <v>45561</v>
      </c>
      <c r="D58" s="106" t="n">
        <f aca="false">L57</f>
        <v>-6985.8617942602</v>
      </c>
      <c r="E58" s="107" t="n">
        <f aca="false">M57</f>
        <v>0.339261269337718</v>
      </c>
      <c r="F58" s="106" t="n">
        <f aca="false">IF($J$2=1,IFERROR(VLOOKUP(B58,INDEX_BTCUSD_1D!$A$1:$I$5543,$J$3,0),0),IFERROR(VLOOKUP(B58,INDEX_BTCUSD_1D!$A$1:$I$5543,$J$3,0),0)*IFERROR(VLOOKUP(B58,FX_USDMXN_1D!$A$1:$F$4614,$J$5),0))</f>
        <v>63163.58</v>
      </c>
      <c r="G58" s="108" t="n">
        <f aca="false">E58*F58</f>
        <v>21428.9563267145</v>
      </c>
      <c r="H58" s="109" t="n">
        <f aca="false">D58+G58</f>
        <v>14443.0945324543</v>
      </c>
      <c r="I58" s="106" t="n">
        <f aca="false">-V58</f>
        <v>-415.16710452708</v>
      </c>
      <c r="J58" s="110" t="n">
        <v>0</v>
      </c>
      <c r="K58" s="108" t="n">
        <f aca="false">-J58*F58</f>
        <v>-0</v>
      </c>
      <c r="L58" s="106" t="n">
        <f aca="false">D58+I58+K58</f>
        <v>-7401.02889878728</v>
      </c>
      <c r="M58" s="107" t="n">
        <f aca="false">E58+J58</f>
        <v>0.339261269337718</v>
      </c>
      <c r="N58" s="106" t="n">
        <f aca="false">IF($J$2=1,IFERROR(VLOOKUP(B58,INDEX_BTCUSD_1D!$A$1:$I$5543,$J$4,0),0),IFERROR(VLOOKUP(B58,INDEX_BTCUSD_1D!$A$1:$I$5543,$J$4,0),0)*IFERROR(VLOOKUP(B58,FX_USDMXN_1D!$A$1:$F$4614,$J$6),0))</f>
        <v>65210.68</v>
      </c>
      <c r="O58" s="108" t="n">
        <f aca="false">M58*N58</f>
        <v>22123.4580711757</v>
      </c>
      <c r="P58" s="109" t="n">
        <f aca="false">L58+O58</f>
        <v>14722.4291723885</v>
      </c>
      <c r="Q58" s="3" t="n">
        <f aca="false">IF(AND(ISNUMBER(A58)=1,C58&lt;$F$9),(P58+R58)/$C$4,"")</f>
        <v>0.369802296152562</v>
      </c>
      <c r="R58" s="106" t="n">
        <f aca="false">Y57</f>
        <v>-7326.38324933723</v>
      </c>
      <c r="S58" s="111" t="n">
        <f aca="false">Z57</f>
        <v>-561.791736677255</v>
      </c>
      <c r="T58" s="108" t="n">
        <f aca="false">AA57</f>
        <v>-7888.17498601448</v>
      </c>
      <c r="U58" s="103" t="n">
        <f aca="false">U57-1</f>
        <v>18</v>
      </c>
      <c r="V58" s="111" t="n">
        <f aca="false">IF(U58&gt;=0,-PMT($C$5/12,$C$6,$C$4,,0))</f>
        <v>415.16710452708</v>
      </c>
      <c r="W58" s="111" t="n">
        <f aca="false">IF(U58&gt;=0,-CUMIPMT($C$5/12,$C$6,$C$4,A58,A58,0))</f>
        <v>54.9478743700284</v>
      </c>
      <c r="X58" s="108" t="n">
        <f aca="false">V58-W58</f>
        <v>360.219230157052</v>
      </c>
      <c r="Y58" s="106" t="n">
        <f aca="false">R58+X58</f>
        <v>-6966.16401918017</v>
      </c>
      <c r="Z58" s="111" t="n">
        <f aca="false">S58+W58</f>
        <v>-506.843862307227</v>
      </c>
      <c r="AA58" s="108" t="n">
        <f aca="false">Y58+Z58</f>
        <v>-7473.0078814874</v>
      </c>
    </row>
    <row r="59" customFormat="false" ht="12.8" hidden="false" customHeight="false" outlineLevel="0" collapsed="false">
      <c r="A59" s="103" t="n">
        <f aca="false">IF(A58&lt;$C$6,A58+1,"")</f>
        <v>43</v>
      </c>
      <c r="B59" s="104" t="n">
        <f aca="false">(C59-DATE(1970,1,1))*(24*60*60)</f>
        <v>1729900800</v>
      </c>
      <c r="C59" s="105" t="n">
        <f aca="false">C58+$C$7</f>
        <v>45591</v>
      </c>
      <c r="D59" s="106" t="n">
        <f aca="false">L58</f>
        <v>-7401.02889878728</v>
      </c>
      <c r="E59" s="107" t="n">
        <f aca="false">M58</f>
        <v>0.339261269337718</v>
      </c>
      <c r="F59" s="106" t="n">
        <f aca="false">IF($J$2=1,IFERROR(VLOOKUP(B59,INDEX_BTCUSD_1D!$A$1:$I$5543,$J$3,0),0),IFERROR(VLOOKUP(B59,INDEX_BTCUSD_1D!$A$1:$I$5543,$J$3,0),0)*IFERROR(VLOOKUP(B59,FX_USDMXN_1D!$A$1:$F$4614,$J$5),0))</f>
        <v>66613.83</v>
      </c>
      <c r="G59" s="108" t="n">
        <f aca="false">E59*F59</f>
        <v>22599.492521247</v>
      </c>
      <c r="H59" s="109" t="n">
        <f aca="false">D59+G59</f>
        <v>15198.4636224597</v>
      </c>
      <c r="I59" s="106" t="n">
        <f aca="false">-V59</f>
        <v>-415.16710452708</v>
      </c>
      <c r="J59" s="110" t="n">
        <v>0</v>
      </c>
      <c r="K59" s="108" t="n">
        <f aca="false">-J59*F59</f>
        <v>-0</v>
      </c>
      <c r="L59" s="106" t="n">
        <f aca="false">D59+I59+K59</f>
        <v>-7816.19600331436</v>
      </c>
      <c r="M59" s="107" t="n">
        <f aca="false">E59+J59</f>
        <v>0.339261269337718</v>
      </c>
      <c r="N59" s="106" t="n">
        <f aca="false">IF($J$2=1,IFERROR(VLOOKUP(B59,INDEX_BTCUSD_1D!$A$1:$I$5543,$J$4,0),0),IFERROR(VLOOKUP(B59,INDEX_BTCUSD_1D!$A$1:$I$5543,$J$4,0),0)*IFERROR(VLOOKUP(B59,FX_USDMXN_1D!$A$1:$F$4614,$J$6),0))</f>
        <v>67030.64</v>
      </c>
      <c r="O59" s="108" t="n">
        <f aca="false">M59*N59</f>
        <v>22740.9000109196</v>
      </c>
      <c r="P59" s="109" t="n">
        <f aca="false">L59+O59</f>
        <v>14924.7040076053</v>
      </c>
      <c r="Q59" s="3" t="n">
        <f aca="false">IF(AND(ISNUMBER(A59)=1,C59&lt;$F$9),(P59+R59)/$C$4,"")</f>
        <v>0.397926999421255</v>
      </c>
      <c r="R59" s="106" t="n">
        <f aca="false">Y58</f>
        <v>-6966.16401918017</v>
      </c>
      <c r="S59" s="111" t="n">
        <f aca="false">Z58</f>
        <v>-506.843862307227</v>
      </c>
      <c r="T59" s="108" t="n">
        <f aca="false">AA58</f>
        <v>-7473.0078814874</v>
      </c>
      <c r="U59" s="103" t="n">
        <f aca="false">U58-1</f>
        <v>17</v>
      </c>
      <c r="V59" s="111" t="n">
        <f aca="false">IF(U59&gt;=0,-PMT($C$5/12,$C$6,$C$4,,0))</f>
        <v>415.16710452708</v>
      </c>
      <c r="W59" s="111" t="n">
        <f aca="false">IF(U59&gt;=0,-CUMIPMT($C$5/12,$C$6,$C$4,A59,A59,0))</f>
        <v>52.2462301438505</v>
      </c>
      <c r="X59" s="108" t="n">
        <f aca="false">V59-W59</f>
        <v>362.92087438323</v>
      </c>
      <c r="Y59" s="106" t="n">
        <f aca="false">R59+X59</f>
        <v>-6603.24314479695</v>
      </c>
      <c r="Z59" s="111" t="n">
        <f aca="false">S59+W59</f>
        <v>-454.597632163376</v>
      </c>
      <c r="AA59" s="108" t="n">
        <f aca="false">Y59+Z59</f>
        <v>-7057.84077696032</v>
      </c>
    </row>
    <row r="60" customFormat="false" ht="12.8" hidden="false" customHeight="false" outlineLevel="0" collapsed="false">
      <c r="A60" s="103" t="n">
        <f aca="false">IF(A59&lt;$C$6,A59+1,"")</f>
        <v>44</v>
      </c>
      <c r="B60" s="104" t="n">
        <f aca="false">(C60-DATE(1970,1,1))*(24*60*60)</f>
        <v>1732492800</v>
      </c>
      <c r="C60" s="105" t="n">
        <f aca="false">C59+$C$7</f>
        <v>45621</v>
      </c>
      <c r="D60" s="106" t="n">
        <f aca="false">L59</f>
        <v>-7816.19600331436</v>
      </c>
      <c r="E60" s="107" t="n">
        <f aca="false">M59</f>
        <v>0.339261269337718</v>
      </c>
      <c r="F60" s="106" t="n">
        <f aca="false">IF($J$2=1,IFERROR(VLOOKUP(B60,INDEX_BTCUSD_1D!$A$1:$I$5543,$J$3,0),0),IFERROR(VLOOKUP(B60,INDEX_BTCUSD_1D!$A$1:$I$5543,$J$3,0),0)*IFERROR(VLOOKUP(B60,FX_USDMXN_1D!$A$1:$F$4614,$J$5),0))</f>
        <v>97962.29</v>
      </c>
      <c r="G60" s="108" t="n">
        <f aca="false">E60*F60</f>
        <v>33234.8108526297</v>
      </c>
      <c r="H60" s="109" t="n">
        <f aca="false">D60+G60</f>
        <v>25418.6148493153</v>
      </c>
      <c r="I60" s="106" t="n">
        <f aca="false">-V60</f>
        <v>-415.16710452708</v>
      </c>
      <c r="J60" s="110" t="n">
        <v>0</v>
      </c>
      <c r="K60" s="108" t="n">
        <f aca="false">-J60*F60</f>
        <v>-0</v>
      </c>
      <c r="L60" s="106" t="n">
        <f aca="false">D60+I60+K60</f>
        <v>-8231.36310784144</v>
      </c>
      <c r="M60" s="107" t="n">
        <f aca="false">E60+J60</f>
        <v>0.339261269337718</v>
      </c>
      <c r="N60" s="106" t="n">
        <f aca="false">IF($J$2=1,IFERROR(VLOOKUP(B60,INDEX_BTCUSD_1D!$A$1:$I$5543,$J$4,0),0),IFERROR(VLOOKUP(B60,INDEX_BTCUSD_1D!$A$1:$I$5543,$J$4,0),0)*IFERROR(VLOOKUP(B60,FX_USDMXN_1D!$A$1:$F$4614,$J$6),0))</f>
        <v>93048.75</v>
      </c>
      <c r="O60" s="108" t="n">
        <f aca="false">M60*N60</f>
        <v>31567.837035288</v>
      </c>
      <c r="P60" s="109" t="n">
        <f aca="false">L60+O60</f>
        <v>23336.4739274466</v>
      </c>
      <c r="Q60" s="3" t="n">
        <f aca="false">IF(AND(ISNUMBER(A60)=1,C60&lt;$F$9),(P60+R60)/$C$4,"")</f>
        <v>0.836661539132481</v>
      </c>
      <c r="R60" s="106" t="n">
        <f aca="false">Y59</f>
        <v>-6603.24314479695</v>
      </c>
      <c r="S60" s="111" t="n">
        <f aca="false">Z59</f>
        <v>-454.597632163376</v>
      </c>
      <c r="T60" s="108" t="n">
        <f aca="false">AA59</f>
        <v>-7057.84077696032</v>
      </c>
      <c r="U60" s="103" t="n">
        <f aca="false">U59-1</f>
        <v>16</v>
      </c>
      <c r="V60" s="111" t="n">
        <f aca="false">IF(U60&gt;=0,-PMT($C$5/12,$C$6,$C$4,,0))</f>
        <v>415.16710452708</v>
      </c>
      <c r="W60" s="111" t="n">
        <f aca="false">IF(U60&gt;=0,-CUMIPMT($C$5/12,$C$6,$C$4,A60,A60,0))</f>
        <v>49.5243235859763</v>
      </c>
      <c r="X60" s="108" t="n">
        <f aca="false">V60-W60</f>
        <v>365.642780941104</v>
      </c>
      <c r="Y60" s="106" t="n">
        <f aca="false">R60+X60</f>
        <v>-6237.60036385584</v>
      </c>
      <c r="Z60" s="111" t="n">
        <f aca="false">S60+W60</f>
        <v>-405.0733085774</v>
      </c>
      <c r="AA60" s="108" t="n">
        <f aca="false">Y60+Z60</f>
        <v>-6642.67367243324</v>
      </c>
    </row>
    <row r="61" customFormat="false" ht="12.8" hidden="false" customHeight="false" outlineLevel="0" collapsed="false">
      <c r="A61" s="103" t="n">
        <f aca="false">IF(A60&lt;$C$6,A60+1,"")</f>
        <v>45</v>
      </c>
      <c r="B61" s="104" t="n">
        <f aca="false">(C61-DATE(1970,1,1))*(24*60*60)</f>
        <v>1735084800</v>
      </c>
      <c r="C61" s="105" t="n">
        <f aca="false">C60+$C$7</f>
        <v>45651</v>
      </c>
      <c r="D61" s="106" t="n">
        <f aca="false">L60</f>
        <v>-8231.36310784144</v>
      </c>
      <c r="E61" s="107" t="n">
        <f aca="false">M60</f>
        <v>0.339261269337718</v>
      </c>
      <c r="F61" s="106" t="n">
        <f aca="false">IF($J$2=1,IFERROR(VLOOKUP(B61,INDEX_BTCUSD_1D!$A$1:$I$5543,$J$3,0),0),IFERROR(VLOOKUP(B61,INDEX_BTCUSD_1D!$A$1:$I$5543,$J$3,0),0)*IFERROR(VLOOKUP(B61,FX_USDMXN_1D!$A$1:$F$4614,$J$5),0))</f>
        <v>98649.92</v>
      </c>
      <c r="G61" s="108" t="n">
        <f aca="false">E61*F61</f>
        <v>33468.0970792643</v>
      </c>
      <c r="H61" s="109" t="n">
        <f aca="false">D61+G61</f>
        <v>25236.7339714229</v>
      </c>
      <c r="I61" s="106" t="n">
        <f aca="false">-V61</f>
        <v>-415.16710452708</v>
      </c>
      <c r="J61" s="110" t="n">
        <v>0</v>
      </c>
      <c r="K61" s="108" t="n">
        <f aca="false">-J61*F61</f>
        <v>-0</v>
      </c>
      <c r="L61" s="106" t="n">
        <f aca="false">D61+I61+K61</f>
        <v>-8646.53021236852</v>
      </c>
      <c r="M61" s="107" t="n">
        <f aca="false">E61+J61</f>
        <v>0.339261269337718</v>
      </c>
      <c r="N61" s="106" t="n">
        <f aca="false">IF($J$2=1,IFERROR(VLOOKUP(B61,INDEX_BTCUSD_1D!$A$1:$I$5543,$J$4,0),0),IFERROR(VLOOKUP(B61,INDEX_BTCUSD_1D!$A$1:$I$5543,$J$4,0),0)*IFERROR(VLOOKUP(B61,FX_USDMXN_1D!$A$1:$F$4614,$J$6),0))</f>
        <v>99362.77</v>
      </c>
      <c r="O61" s="108" t="n">
        <f aca="false">M61*N61</f>
        <v>33709.9394751117</v>
      </c>
      <c r="P61" s="109" t="n">
        <f aca="false">L61+O61</f>
        <v>25063.4092627432</v>
      </c>
      <c r="Q61" s="3" t="n">
        <f aca="false">IF(AND(ISNUMBER(A61)=1,C61&lt;$F$9),(P61+R61)/$C$4,"")</f>
        <v>0.941290444944369</v>
      </c>
      <c r="R61" s="106" t="n">
        <f aca="false">Y60</f>
        <v>-6237.60036385584</v>
      </c>
      <c r="S61" s="111" t="n">
        <f aca="false">Z60</f>
        <v>-405.0733085774</v>
      </c>
      <c r="T61" s="108" t="n">
        <f aca="false">AA60</f>
        <v>-6642.67367243324</v>
      </c>
      <c r="U61" s="103" t="n">
        <f aca="false">U60-1</f>
        <v>15</v>
      </c>
      <c r="V61" s="111" t="n">
        <f aca="false">IF(U61&gt;=0,-PMT($C$5/12,$C$6,$C$4,,0))</f>
        <v>415.16710452708</v>
      </c>
      <c r="W61" s="111" t="n">
        <f aca="false">IF(U61&gt;=0,-CUMIPMT($C$5/12,$C$6,$C$4,A61,A61,0))</f>
        <v>46.782002728918</v>
      </c>
      <c r="X61" s="108" t="n">
        <f aca="false">V61-W61</f>
        <v>368.385101798162</v>
      </c>
      <c r="Y61" s="106" t="n">
        <f aca="false">R61+X61</f>
        <v>-5869.21526205768</v>
      </c>
      <c r="Z61" s="111" t="n">
        <f aca="false">S61+W61</f>
        <v>-358.291305848482</v>
      </c>
      <c r="AA61" s="108" t="n">
        <f aca="false">Y61+Z61</f>
        <v>-6227.50656790616</v>
      </c>
    </row>
    <row r="62" customFormat="false" ht="12.8" hidden="false" customHeight="false" outlineLevel="0" collapsed="false">
      <c r="A62" s="103" t="n">
        <f aca="false">IF(A61&lt;$C$6,A61+1,"")</f>
        <v>46</v>
      </c>
      <c r="B62" s="104" t="n">
        <f aca="false">(C62-DATE(1970,1,1))*(24*60*60)</f>
        <v>1737676800</v>
      </c>
      <c r="C62" s="105" t="n">
        <f aca="false">C61+$C$7</f>
        <v>45681</v>
      </c>
      <c r="D62" s="106" t="n">
        <f aca="false">L61</f>
        <v>-8646.53021236852</v>
      </c>
      <c r="E62" s="107" t="n">
        <f aca="false">M61</f>
        <v>0.339261269337718</v>
      </c>
      <c r="F62" s="106" t="n">
        <f aca="false">IF($J$2=1,IFERROR(VLOOKUP(B62,INDEX_BTCUSD_1D!$A$1:$I$5543,$J$3,0),0),IFERROR(VLOOKUP(B62,INDEX_BTCUSD_1D!$A$1:$I$5543,$J$3,0),0)*IFERROR(VLOOKUP(B62,FX_USDMXN_1D!$A$1:$F$4614,$J$5),0))</f>
        <v>103924.64</v>
      </c>
      <c r="G62" s="108" t="n">
        <f aca="false">E62*F62</f>
        <v>35257.6052818654</v>
      </c>
      <c r="H62" s="109" t="n">
        <f aca="false">D62+G62</f>
        <v>26611.0750694969</v>
      </c>
      <c r="I62" s="106" t="n">
        <f aca="false">-V62</f>
        <v>-415.16710452708</v>
      </c>
      <c r="J62" s="110" t="n">
        <v>0</v>
      </c>
      <c r="K62" s="108" t="n">
        <f aca="false">-J62*F62</f>
        <v>-0</v>
      </c>
      <c r="L62" s="106" t="n">
        <f aca="false">D62+I62+K62</f>
        <v>-9061.6973168956</v>
      </c>
      <c r="M62" s="107" t="n">
        <f aca="false">E62+J62</f>
        <v>0.339261269337718</v>
      </c>
      <c r="N62" s="106" t="n">
        <f aca="false">IF($J$2=1,IFERROR(VLOOKUP(B62,INDEX_BTCUSD_1D!$A$1:$I$5543,$J$4,0),0),IFERROR(VLOOKUP(B62,INDEX_BTCUSD_1D!$A$1:$I$5543,$J$4,0),0)*IFERROR(VLOOKUP(B62,FX_USDMXN_1D!$A$1:$F$4614,$J$6),0))</f>
        <v>104833.92</v>
      </c>
      <c r="O62" s="108" t="n">
        <f aca="false">M62*N62</f>
        <v>35566.0887688488</v>
      </c>
      <c r="P62" s="109" t="n">
        <f aca="false">L62+O62</f>
        <v>26504.3914519532</v>
      </c>
      <c r="Q62" s="3" t="n">
        <f aca="false">IF(AND(ISNUMBER(A62)=1,C62&lt;$F$9),(P62+R62)/$C$4,"")</f>
        <v>1.03175880949478</v>
      </c>
      <c r="R62" s="106" t="n">
        <f aca="false">Y61</f>
        <v>-5869.21526205768</v>
      </c>
      <c r="S62" s="111" t="n">
        <f aca="false">Z61</f>
        <v>-358.291305848482</v>
      </c>
      <c r="T62" s="108" t="n">
        <f aca="false">AA61</f>
        <v>-6227.50656790616</v>
      </c>
      <c r="U62" s="103" t="n">
        <f aca="false">U61-1</f>
        <v>14</v>
      </c>
      <c r="V62" s="111" t="n">
        <f aca="false">IF(U62&gt;=0,-PMT($C$5/12,$C$6,$C$4,,0))</f>
        <v>415.16710452708</v>
      </c>
      <c r="W62" s="111" t="n">
        <f aca="false">IF(U62&gt;=0,-CUMIPMT($C$5/12,$C$6,$C$4,A62,A62,0))</f>
        <v>44.0191144654317</v>
      </c>
      <c r="X62" s="108" t="n">
        <f aca="false">V62-W62</f>
        <v>371.147990061648</v>
      </c>
      <c r="Y62" s="106" t="n">
        <f aca="false">R62+X62</f>
        <v>-5498.06727199603</v>
      </c>
      <c r="Z62" s="111" t="n">
        <f aca="false">S62+W62</f>
        <v>-314.27219138305</v>
      </c>
      <c r="AA62" s="108" t="n">
        <f aca="false">Y62+Z62</f>
        <v>-5812.33946337908</v>
      </c>
    </row>
    <row r="63" customFormat="false" ht="12.8" hidden="false" customHeight="false" outlineLevel="0" collapsed="false">
      <c r="A63" s="103" t="n">
        <f aca="false">IF(A62&lt;$C$6,A62+1,"")</f>
        <v>47</v>
      </c>
      <c r="B63" s="104" t="n">
        <f aca="false">(C63-DATE(1970,1,1))*(24*60*60)</f>
        <v>1740268800</v>
      </c>
      <c r="C63" s="105" t="n">
        <f aca="false">C62+$C$7</f>
        <v>45711</v>
      </c>
      <c r="D63" s="106" t="n">
        <f aca="false">L62</f>
        <v>-9061.6973168956</v>
      </c>
      <c r="E63" s="107" t="n">
        <f aca="false">M62</f>
        <v>0.339261269337718</v>
      </c>
      <c r="F63" s="106" t="n">
        <f aca="false">IF($J$2=1,IFERROR(VLOOKUP(B63,INDEX_BTCUSD_1D!$A$1:$I$5543,$J$3,0),0),IFERROR(VLOOKUP(B63,INDEX_BTCUSD_1D!$A$1:$I$5543,$J$3,0),0)*IFERROR(VLOOKUP(B63,FX_USDMXN_1D!$A$1:$F$4614,$J$5),0))</f>
        <v>96617.4</v>
      </c>
      <c r="G63" s="108" t="n">
        <f aca="false">E63*F63</f>
        <v>32778.54176411</v>
      </c>
      <c r="H63" s="109" t="n">
        <f aca="false">D63+G63</f>
        <v>23716.8444472144</v>
      </c>
      <c r="I63" s="106" t="n">
        <f aca="false">-V63</f>
        <v>-415.16710452708</v>
      </c>
      <c r="J63" s="110" t="n">
        <v>0</v>
      </c>
      <c r="K63" s="108" t="n">
        <f aca="false">-J63*F63</f>
        <v>-0</v>
      </c>
      <c r="L63" s="106" t="n">
        <f aca="false">D63+I63+K63</f>
        <v>-9476.86442142268</v>
      </c>
      <c r="M63" s="107" t="n">
        <f aca="false">E63+J63</f>
        <v>0.339261269337718</v>
      </c>
      <c r="N63" s="106" t="n">
        <f aca="false">IF($J$2=1,IFERROR(VLOOKUP(B63,INDEX_BTCUSD_1D!$A$1:$I$5543,$J$4,0),0),IFERROR(VLOOKUP(B63,INDEX_BTCUSD_1D!$A$1:$I$5543,$J$4,0),0)*IFERROR(VLOOKUP(B63,FX_USDMXN_1D!$A$1:$F$4614,$J$6),0))</f>
        <v>96320.35</v>
      </c>
      <c r="O63" s="108" t="n">
        <f aca="false">M63*N63</f>
        <v>32677.7642040533</v>
      </c>
      <c r="P63" s="109" t="n">
        <f aca="false">L63+O63</f>
        <v>23200.8997826306</v>
      </c>
      <c r="Q63" s="3" t="n">
        <f aca="false">IF(AND(ISNUMBER(A63)=1,C63&lt;$F$9),(P63+R63)/$C$4,"")</f>
        <v>0.885141625531729</v>
      </c>
      <c r="R63" s="106" t="n">
        <f aca="false">Y62</f>
        <v>-5498.06727199603</v>
      </c>
      <c r="S63" s="111" t="n">
        <f aca="false">Z62</f>
        <v>-314.27219138305</v>
      </c>
      <c r="T63" s="108" t="n">
        <f aca="false">AA62</f>
        <v>-5812.33946337908</v>
      </c>
      <c r="U63" s="103" t="n">
        <f aca="false">U62-1</f>
        <v>13</v>
      </c>
      <c r="V63" s="111" t="n">
        <f aca="false">IF(U63&gt;=0,-PMT($C$5/12,$C$6,$C$4,,0))</f>
        <v>415.16710452708</v>
      </c>
      <c r="W63" s="111" t="n">
        <f aca="false">IF(U63&gt;=0,-CUMIPMT($C$5/12,$C$6,$C$4,A63,A63,0))</f>
        <v>41.2355045399693</v>
      </c>
      <c r="X63" s="108" t="n">
        <f aca="false">V63-W63</f>
        <v>373.931599987111</v>
      </c>
      <c r="Y63" s="106" t="n">
        <f aca="false">R63+X63</f>
        <v>-5124.13567200892</v>
      </c>
      <c r="Z63" s="111" t="n">
        <f aca="false">S63+W63</f>
        <v>-273.036686843081</v>
      </c>
      <c r="AA63" s="108" t="n">
        <f aca="false">Y63+Z63</f>
        <v>-5397.172358852</v>
      </c>
    </row>
    <row r="64" customFormat="false" ht="12.8" hidden="false" customHeight="false" outlineLevel="0" collapsed="false">
      <c r="A64" s="112" t="n">
        <f aca="false">IF(A63&lt;$C$6,A63+1,"")</f>
        <v>48</v>
      </c>
      <c r="B64" s="113" t="n">
        <f aca="false">(C64-DATE(1970,1,1))*(24*60*60)</f>
        <v>1742860800</v>
      </c>
      <c r="C64" s="114" t="n">
        <f aca="false">C63+$C$7</f>
        <v>45741</v>
      </c>
      <c r="D64" s="91" t="n">
        <f aca="false">L63</f>
        <v>-9476.86442142268</v>
      </c>
      <c r="E64" s="92" t="n">
        <f aca="false">M63</f>
        <v>0.339261269337718</v>
      </c>
      <c r="F64" s="91" t="n">
        <f aca="false">IF($J$2=1,IFERROR(VLOOKUP(B64,INDEX_BTCUSD_1D!$A$1:$I$5543,$J$3,0),0),IFERROR(VLOOKUP(B64,INDEX_BTCUSD_1D!$A$1:$I$5543,$J$3,0),0)*IFERROR(VLOOKUP(B64,FX_USDMXN_1D!$A$1:$F$4614,$J$5),0))</f>
        <v>0</v>
      </c>
      <c r="G64" s="93" t="n">
        <f aca="false">E64*F64</f>
        <v>0</v>
      </c>
      <c r="H64" s="94" t="n">
        <f aca="false">D64+G64</f>
        <v>-9476.86442142268</v>
      </c>
      <c r="I64" s="91" t="n">
        <f aca="false">-V64</f>
        <v>-415.16710452708</v>
      </c>
      <c r="J64" s="115" t="n">
        <v>0</v>
      </c>
      <c r="K64" s="93" t="n">
        <f aca="false">-J64*F64</f>
        <v>-0</v>
      </c>
      <c r="L64" s="91" t="n">
        <f aca="false">D64+I64+K64</f>
        <v>-9892.03152594976</v>
      </c>
      <c r="M64" s="92" t="n">
        <f aca="false">E64+J64</f>
        <v>0.339261269337718</v>
      </c>
      <c r="N64" s="91" t="n">
        <f aca="false">IF($J$2=1,IFERROR(VLOOKUP(B64,INDEX_BTCUSD_1D!$A$1:$I$5543,$J$4,0),0),IFERROR(VLOOKUP(B64,INDEX_BTCUSD_1D!$A$1:$I$5543,$J$4,0),0)*IFERROR(VLOOKUP(B64,FX_USDMXN_1D!$A$1:$F$4614,$J$6),0))</f>
        <v>0</v>
      </c>
      <c r="O64" s="93" t="n">
        <f aca="false">M64*N64</f>
        <v>0</v>
      </c>
      <c r="P64" s="94" t="n">
        <f aca="false">L64+O64</f>
        <v>-9892.03152594976</v>
      </c>
      <c r="Q64" s="3" t="n">
        <f aca="false">IF(AND(ISNUMBER(A64)=1,C64&lt;$F$9),(P64+R64)/$C$4,"")</f>
        <v>-0.750808359897934</v>
      </c>
      <c r="R64" s="91" t="n">
        <f aca="false">Y63</f>
        <v>-5124.13567200892</v>
      </c>
      <c r="S64" s="35" t="n">
        <f aca="false">Z63</f>
        <v>-273.036686843081</v>
      </c>
      <c r="T64" s="93" t="n">
        <f aca="false">AA63</f>
        <v>-5397.172358852</v>
      </c>
      <c r="U64" s="112" t="n">
        <f aca="false">U63-1</f>
        <v>12</v>
      </c>
      <c r="V64" s="35" t="n">
        <f aca="false">IF(U64&gt;=0,-PMT($C$5/12,$C$6,$C$4,,0))</f>
        <v>415.16710452708</v>
      </c>
      <c r="W64" s="35" t="n">
        <f aca="false">IF(U64&gt;=0,-CUMIPMT($C$5/12,$C$6,$C$4,A64,A64,0))</f>
        <v>38.431017540066</v>
      </c>
      <c r="X64" s="93" t="n">
        <f aca="false">V64-W64</f>
        <v>376.736086987014</v>
      </c>
      <c r="Y64" s="91" t="n">
        <f aca="false">R64+X64</f>
        <v>-4747.3995850219</v>
      </c>
      <c r="Z64" s="35" t="n">
        <f aca="false">S64+W64</f>
        <v>-234.605669303015</v>
      </c>
      <c r="AA64" s="93" t="n">
        <f aca="false">Y64+Z64</f>
        <v>-4982.00525432492</v>
      </c>
    </row>
    <row r="65" customFormat="false" ht="12.8" hidden="false" customHeight="false" outlineLevel="0" collapsed="false">
      <c r="A65" s="103" t="n">
        <f aca="false">IF(A64&lt;$C$6,A64+1,"")</f>
        <v>49</v>
      </c>
      <c r="B65" s="104" t="n">
        <f aca="false">(C65-DATE(1970,1,1))*(24*60*60)</f>
        <v>1745452800</v>
      </c>
      <c r="C65" s="105" t="n">
        <f aca="false">C64+$C$7</f>
        <v>45771</v>
      </c>
      <c r="D65" s="106" t="n">
        <f aca="false">L64</f>
        <v>-9892.03152594976</v>
      </c>
      <c r="E65" s="107" t="n">
        <f aca="false">M64</f>
        <v>0.339261269337718</v>
      </c>
      <c r="F65" s="106" t="n">
        <f aca="false">IF($J$2=1,IFERROR(VLOOKUP(B65,INDEX_BTCUSD_1D!$A$1:$I$5543,$J$3,0),0),IFERROR(VLOOKUP(B65,INDEX_BTCUSD_1D!$A$1:$I$5543,$J$3,0),0)*IFERROR(VLOOKUP(B65,FX_USDMXN_1D!$A$1:$F$4614,$J$5),0))</f>
        <v>0</v>
      </c>
      <c r="G65" s="108" t="n">
        <f aca="false">E65*F65</f>
        <v>0</v>
      </c>
      <c r="H65" s="109" t="n">
        <f aca="false">D65+G65</f>
        <v>-9892.03152594976</v>
      </c>
      <c r="I65" s="106" t="n">
        <f aca="false">-V65</f>
        <v>-415.16710452708</v>
      </c>
      <c r="J65" s="110" t="n">
        <v>0</v>
      </c>
      <c r="K65" s="108" t="n">
        <f aca="false">-J65*F65</f>
        <v>-0</v>
      </c>
      <c r="L65" s="106" t="n">
        <f aca="false">D65+I65+K65</f>
        <v>-10307.1986304768</v>
      </c>
      <c r="M65" s="107" t="n">
        <f aca="false">E65+J65</f>
        <v>0.339261269337718</v>
      </c>
      <c r="N65" s="106" t="n">
        <f aca="false">IF($J$2=1,IFERROR(VLOOKUP(B65,INDEX_BTCUSD_1D!$A$1:$I$5543,$J$4,0),0),IFERROR(VLOOKUP(B65,INDEX_BTCUSD_1D!$A$1:$I$5543,$J$4,0),0)*IFERROR(VLOOKUP(B65,FX_USDMXN_1D!$A$1:$F$4614,$J$6),0))</f>
        <v>0</v>
      </c>
      <c r="O65" s="108" t="n">
        <f aca="false">M65*N65</f>
        <v>0</v>
      </c>
      <c r="P65" s="109" t="n">
        <f aca="false">L65+O65</f>
        <v>-10307.1986304768</v>
      </c>
      <c r="Q65" s="3" t="n">
        <f aca="false">IF(AND(ISNUMBER(A65)=1,C65&lt;$F$9),(P65+R65)/$C$4,"")</f>
        <v>-0.752729910774937</v>
      </c>
      <c r="R65" s="106" t="n">
        <f aca="false">Y64</f>
        <v>-4747.3995850219</v>
      </c>
      <c r="S65" s="111" t="n">
        <f aca="false">Z64</f>
        <v>-234.605669303015</v>
      </c>
      <c r="T65" s="108" t="n">
        <f aca="false">AA64</f>
        <v>-4982.00525432492</v>
      </c>
      <c r="U65" s="103" t="n">
        <f aca="false">U64-1</f>
        <v>11</v>
      </c>
      <c r="V65" s="111" t="n">
        <f aca="false">IF(U65&gt;=0,-PMT($C$5/12,$C$6,$C$4,,0))</f>
        <v>415.16710452708</v>
      </c>
      <c r="W65" s="111" t="n">
        <f aca="false">IF(U65&gt;=0,-CUMIPMT($C$5/12,$C$6,$C$4,A65,A65,0))</f>
        <v>35.6054968876634</v>
      </c>
      <c r="X65" s="108" t="n">
        <f aca="false">V65-W65</f>
        <v>379.561607639417</v>
      </c>
      <c r="Y65" s="106" t="n">
        <f aca="false">R65+X65</f>
        <v>-4367.83797738249</v>
      </c>
      <c r="Z65" s="111" t="n">
        <f aca="false">S65+W65</f>
        <v>-199.000172415352</v>
      </c>
      <c r="AA65" s="108" t="n">
        <f aca="false">Y65+Z65</f>
        <v>-4566.83814979784</v>
      </c>
    </row>
    <row r="66" customFormat="false" ht="12.8" hidden="false" customHeight="false" outlineLevel="0" collapsed="false">
      <c r="A66" s="103" t="n">
        <f aca="false">IF(A65&lt;$C$6,A65+1,"")</f>
        <v>50</v>
      </c>
      <c r="B66" s="104" t="n">
        <f aca="false">(C66-DATE(1970,1,1))*(24*60*60)</f>
        <v>1748044800</v>
      </c>
      <c r="C66" s="105" t="n">
        <f aca="false">C65+$C$7</f>
        <v>45801</v>
      </c>
      <c r="D66" s="106" t="n">
        <f aca="false">L65</f>
        <v>-10307.1986304768</v>
      </c>
      <c r="E66" s="107" t="n">
        <f aca="false">M65</f>
        <v>0.339261269337718</v>
      </c>
      <c r="F66" s="106" t="n">
        <f aca="false">IF($J$2=1,IFERROR(VLOOKUP(B66,INDEX_BTCUSD_1D!$A$1:$I$5543,$J$3,0),0),IFERROR(VLOOKUP(B66,INDEX_BTCUSD_1D!$A$1:$I$5543,$J$3,0),0)*IFERROR(VLOOKUP(B66,FX_USDMXN_1D!$A$1:$F$4614,$J$5),0))</f>
        <v>0</v>
      </c>
      <c r="G66" s="108" t="n">
        <f aca="false">E66*F66</f>
        <v>0</v>
      </c>
      <c r="H66" s="109" t="n">
        <f aca="false">D66+G66</f>
        <v>-10307.1986304768</v>
      </c>
      <c r="I66" s="106" t="n">
        <f aca="false">-V66</f>
        <v>-415.16710452708</v>
      </c>
      <c r="J66" s="110" t="n">
        <v>0</v>
      </c>
      <c r="K66" s="108" t="n">
        <f aca="false">-J66*F66</f>
        <v>-0</v>
      </c>
      <c r="L66" s="106" t="n">
        <f aca="false">D66+I66+K66</f>
        <v>-10722.3657350039</v>
      </c>
      <c r="M66" s="107" t="n">
        <f aca="false">E66+J66</f>
        <v>0.339261269337718</v>
      </c>
      <c r="N66" s="106" t="n">
        <f aca="false">IF($J$2=1,IFERROR(VLOOKUP(B66,INDEX_BTCUSD_1D!$A$1:$I$5543,$J$4,0),0),IFERROR(VLOOKUP(B66,INDEX_BTCUSD_1D!$A$1:$I$5543,$J$4,0),0)*IFERROR(VLOOKUP(B66,FX_USDMXN_1D!$A$1:$F$4614,$J$6),0))</f>
        <v>0</v>
      </c>
      <c r="O66" s="108" t="n">
        <f aca="false">M66*N66</f>
        <v>0</v>
      </c>
      <c r="P66" s="109" t="n">
        <f aca="false">L66+O66</f>
        <v>-10722.3657350039</v>
      </c>
      <c r="Q66" s="3" t="n">
        <f aca="false">IF(AND(ISNUMBER(A66)=1,C66&lt;$F$9),(P66+R66)/$C$4,"")</f>
        <v>-0.75451018561932</v>
      </c>
      <c r="R66" s="106" t="n">
        <f aca="false">Y65</f>
        <v>-4367.83797738249</v>
      </c>
      <c r="S66" s="111" t="n">
        <f aca="false">Z65</f>
        <v>-199.000172415352</v>
      </c>
      <c r="T66" s="108" t="n">
        <f aca="false">AA65</f>
        <v>-4566.83814979784</v>
      </c>
      <c r="U66" s="103" t="n">
        <f aca="false">U65-1</f>
        <v>10</v>
      </c>
      <c r="V66" s="111" t="n">
        <f aca="false">IF(U66&gt;=0,-PMT($C$5/12,$C$6,$C$4,,0))</f>
        <v>415.16710452708</v>
      </c>
      <c r="W66" s="111" t="n">
        <f aca="false">IF(U66&gt;=0,-CUMIPMT($C$5/12,$C$6,$C$4,A66,A66,0))</f>
        <v>32.7587848303677</v>
      </c>
      <c r="X66" s="108" t="n">
        <f aca="false">V66-W66</f>
        <v>382.408319696712</v>
      </c>
      <c r="Y66" s="106" t="n">
        <f aca="false">R66+X66</f>
        <v>-3985.42965768577</v>
      </c>
      <c r="Z66" s="111" t="n">
        <f aca="false">S66+W66</f>
        <v>-166.241387584984</v>
      </c>
      <c r="AA66" s="108" t="n">
        <f aca="false">Y66+Z66</f>
        <v>-4151.67104527076</v>
      </c>
    </row>
    <row r="67" customFormat="false" ht="12.8" hidden="false" customHeight="false" outlineLevel="0" collapsed="false">
      <c r="A67" s="103" t="n">
        <f aca="false">IF(A66&lt;$C$6,A66+1,"")</f>
        <v>51</v>
      </c>
      <c r="B67" s="104" t="n">
        <f aca="false">(C67-DATE(1970,1,1))*(24*60*60)</f>
        <v>1750636800</v>
      </c>
      <c r="C67" s="105" t="n">
        <f aca="false">C66+$C$7</f>
        <v>45831</v>
      </c>
      <c r="D67" s="106" t="n">
        <f aca="false">L66</f>
        <v>-10722.3657350039</v>
      </c>
      <c r="E67" s="107" t="n">
        <f aca="false">M66</f>
        <v>0.339261269337718</v>
      </c>
      <c r="F67" s="106" t="n">
        <f aca="false">IF($J$2=1,IFERROR(VLOOKUP(B67,INDEX_BTCUSD_1D!$A$1:$I$5543,$J$3,0),0),IFERROR(VLOOKUP(B67,INDEX_BTCUSD_1D!$A$1:$I$5543,$J$3,0),0)*IFERROR(VLOOKUP(B67,FX_USDMXN_1D!$A$1:$F$4614,$J$5),0))</f>
        <v>0</v>
      </c>
      <c r="G67" s="108" t="n">
        <f aca="false">E67*F67</f>
        <v>0</v>
      </c>
      <c r="H67" s="109" t="n">
        <f aca="false">D67+G67</f>
        <v>-10722.3657350039</v>
      </c>
      <c r="I67" s="106" t="n">
        <f aca="false">-V67</f>
        <v>-415.16710452708</v>
      </c>
      <c r="J67" s="110" t="n">
        <v>0</v>
      </c>
      <c r="K67" s="108" t="n">
        <f aca="false">-J67*F67</f>
        <v>-0</v>
      </c>
      <c r="L67" s="106" t="n">
        <f aca="false">D67+I67+K67</f>
        <v>-11137.532839531</v>
      </c>
      <c r="M67" s="107" t="n">
        <f aca="false">E67+J67</f>
        <v>0.339261269337718</v>
      </c>
      <c r="N67" s="106" t="n">
        <f aca="false">IF($J$2=1,IFERROR(VLOOKUP(B67,INDEX_BTCUSD_1D!$A$1:$I$5543,$J$4,0),0),IFERROR(VLOOKUP(B67,INDEX_BTCUSD_1D!$A$1:$I$5543,$J$4,0),0)*IFERROR(VLOOKUP(B67,FX_USDMXN_1D!$A$1:$F$4614,$J$6),0))</f>
        <v>0</v>
      </c>
      <c r="O67" s="108" t="n">
        <f aca="false">M67*N67</f>
        <v>0</v>
      </c>
      <c r="P67" s="109" t="n">
        <f aca="false">L67+O67</f>
        <v>-11137.532839531</v>
      </c>
      <c r="Q67" s="3" t="n">
        <f aca="false">IF(AND(ISNUMBER(A67)=1,C67&lt;$F$9),(P67+R67)/$C$4,"")</f>
        <v>-0.756148124860838</v>
      </c>
      <c r="R67" s="106" t="n">
        <f aca="false">Y66</f>
        <v>-3985.42965768577</v>
      </c>
      <c r="S67" s="111" t="n">
        <f aca="false">Z66</f>
        <v>-166.241387584984</v>
      </c>
      <c r="T67" s="108" t="n">
        <f aca="false">AA66</f>
        <v>-4151.67104527076</v>
      </c>
      <c r="U67" s="103" t="n">
        <f aca="false">U66-1</f>
        <v>9</v>
      </c>
      <c r="V67" s="111" t="n">
        <f aca="false">IF(U67&gt;=0,-PMT($C$5/12,$C$6,$C$4,,0))</f>
        <v>415.16710452708</v>
      </c>
      <c r="W67" s="111" t="n">
        <f aca="false">IF(U67&gt;=0,-CUMIPMT($C$5/12,$C$6,$C$4,A67,A67,0))</f>
        <v>29.8907224326424</v>
      </c>
      <c r="X67" s="108" t="n">
        <f aca="false">V67-W67</f>
        <v>385.276382094438</v>
      </c>
      <c r="Y67" s="106" t="n">
        <f aca="false">R67+X67</f>
        <v>-3600.15327559134</v>
      </c>
      <c r="Z67" s="111" t="n">
        <f aca="false">S67+W67</f>
        <v>-136.350665152341</v>
      </c>
      <c r="AA67" s="108" t="n">
        <f aca="false">Y67+Z67</f>
        <v>-3736.50394074368</v>
      </c>
    </row>
    <row r="68" customFormat="false" ht="12.8" hidden="false" customHeight="false" outlineLevel="0" collapsed="false">
      <c r="A68" s="103" t="n">
        <f aca="false">IF(A67&lt;$C$6,A67+1,"")</f>
        <v>52</v>
      </c>
      <c r="B68" s="104" t="n">
        <f aca="false">(C68-DATE(1970,1,1))*(24*60*60)</f>
        <v>1753228800</v>
      </c>
      <c r="C68" s="105" t="n">
        <f aca="false">C67+$C$7</f>
        <v>45861</v>
      </c>
      <c r="D68" s="106" t="n">
        <f aca="false">L67</f>
        <v>-11137.532839531</v>
      </c>
      <c r="E68" s="107" t="n">
        <f aca="false">M67</f>
        <v>0.339261269337718</v>
      </c>
      <c r="F68" s="106" t="n">
        <f aca="false">IF($J$2=1,IFERROR(VLOOKUP(B68,INDEX_BTCUSD_1D!$A$1:$I$5543,$J$3,0),0),IFERROR(VLOOKUP(B68,INDEX_BTCUSD_1D!$A$1:$I$5543,$J$3,0),0)*IFERROR(VLOOKUP(B68,FX_USDMXN_1D!$A$1:$F$4614,$J$5),0))</f>
        <v>0</v>
      </c>
      <c r="G68" s="108" t="n">
        <f aca="false">E68*F68</f>
        <v>0</v>
      </c>
      <c r="H68" s="109" t="n">
        <f aca="false">D68+G68</f>
        <v>-11137.532839531</v>
      </c>
      <c r="I68" s="106" t="n">
        <f aca="false">-V68</f>
        <v>-415.16710452708</v>
      </c>
      <c r="J68" s="110" t="n">
        <v>0</v>
      </c>
      <c r="K68" s="108" t="n">
        <f aca="false">-J68*F68</f>
        <v>-0</v>
      </c>
      <c r="L68" s="106" t="n">
        <f aca="false">D68+I68+K68</f>
        <v>-11552.6999440581</v>
      </c>
      <c r="M68" s="107" t="n">
        <f aca="false">E68+J68</f>
        <v>0.339261269337718</v>
      </c>
      <c r="N68" s="106" t="n">
        <f aca="false">IF($J$2=1,IFERROR(VLOOKUP(B68,INDEX_BTCUSD_1D!$A$1:$I$5543,$J$4,0),0),IFERROR(VLOOKUP(B68,INDEX_BTCUSD_1D!$A$1:$I$5543,$J$4,0),0)*IFERROR(VLOOKUP(B68,FX_USDMXN_1D!$A$1:$F$4614,$J$6),0))</f>
        <v>0</v>
      </c>
      <c r="O68" s="108" t="n">
        <f aca="false">M68*N68</f>
        <v>0</v>
      </c>
      <c r="P68" s="109" t="n">
        <f aca="false">L68+O68</f>
        <v>-11552.6999440581</v>
      </c>
      <c r="Q68" s="3" t="n">
        <f aca="false">IF(AND(ISNUMBER(A68)=1,C68&lt;$F$9),(P68+R68)/$C$4,"")</f>
        <v>-0.757642660982471</v>
      </c>
      <c r="R68" s="106" t="n">
        <f aca="false">Y67</f>
        <v>-3600.15327559134</v>
      </c>
      <c r="S68" s="111" t="n">
        <f aca="false">Z67</f>
        <v>-136.350665152341</v>
      </c>
      <c r="T68" s="108" t="n">
        <f aca="false">AA67</f>
        <v>-3736.50394074368</v>
      </c>
      <c r="U68" s="103" t="n">
        <f aca="false">U67-1</f>
        <v>8</v>
      </c>
      <c r="V68" s="111" t="n">
        <f aca="false">IF(U68&gt;=0,-PMT($C$5/12,$C$6,$C$4,,0))</f>
        <v>415.16710452708</v>
      </c>
      <c r="W68" s="111" t="n">
        <f aca="false">IF(U68&gt;=0,-CUMIPMT($C$5/12,$C$6,$C$4,A68,A68,0))</f>
        <v>27.001149566934</v>
      </c>
      <c r="X68" s="108" t="n">
        <f aca="false">V68-W68</f>
        <v>388.165954960146</v>
      </c>
      <c r="Y68" s="106" t="n">
        <f aca="false">R68+X68</f>
        <v>-3211.98732063119</v>
      </c>
      <c r="Z68" s="111" t="n">
        <f aca="false">S68+W68</f>
        <v>-109.349515585407</v>
      </c>
      <c r="AA68" s="108" t="n">
        <f aca="false">Y68+Z68</f>
        <v>-3321.3368362166</v>
      </c>
    </row>
    <row r="69" customFormat="false" ht="12.8" hidden="false" customHeight="false" outlineLevel="0" collapsed="false">
      <c r="A69" s="103" t="n">
        <f aca="false">IF(A68&lt;$C$6,A68+1,"")</f>
        <v>53</v>
      </c>
      <c r="B69" s="104" t="n">
        <f aca="false">(C69-DATE(1970,1,1))*(24*60*60)</f>
        <v>1755820800</v>
      </c>
      <c r="C69" s="105" t="n">
        <f aca="false">C68+$C$7</f>
        <v>45891</v>
      </c>
      <c r="D69" s="106" t="n">
        <f aca="false">L68</f>
        <v>-11552.6999440581</v>
      </c>
      <c r="E69" s="107" t="n">
        <f aca="false">M68</f>
        <v>0.339261269337718</v>
      </c>
      <c r="F69" s="106" t="n">
        <f aca="false">IF($J$2=1,IFERROR(VLOOKUP(B69,INDEX_BTCUSD_1D!$A$1:$I$5543,$J$3,0),0),IFERROR(VLOOKUP(B69,INDEX_BTCUSD_1D!$A$1:$I$5543,$J$3,0),0)*IFERROR(VLOOKUP(B69,FX_USDMXN_1D!$A$1:$F$4614,$J$5),0))</f>
        <v>0</v>
      </c>
      <c r="G69" s="108" t="n">
        <f aca="false">E69*F69</f>
        <v>0</v>
      </c>
      <c r="H69" s="109" t="n">
        <f aca="false">D69+G69</f>
        <v>-11552.6999440581</v>
      </c>
      <c r="I69" s="106" t="n">
        <f aca="false">-V69</f>
        <v>-415.16710452708</v>
      </c>
      <c r="J69" s="110" t="n">
        <v>0</v>
      </c>
      <c r="K69" s="108" t="n">
        <f aca="false">-J69*F69</f>
        <v>-0</v>
      </c>
      <c r="L69" s="106" t="n">
        <f aca="false">D69+I69+K69</f>
        <v>-11967.8670485852</v>
      </c>
      <c r="M69" s="107" t="n">
        <f aca="false">E69+J69</f>
        <v>0.339261269337718</v>
      </c>
      <c r="N69" s="106" t="n">
        <f aca="false">IF($J$2=1,IFERROR(VLOOKUP(B69,INDEX_BTCUSD_1D!$A$1:$I$5543,$J$4,0),0),IFERROR(VLOOKUP(B69,INDEX_BTCUSD_1D!$A$1:$I$5543,$J$4,0),0)*IFERROR(VLOOKUP(B69,FX_USDMXN_1D!$A$1:$F$4614,$J$6),0))</f>
        <v>0</v>
      </c>
      <c r="O69" s="108" t="n">
        <f aca="false">M69*N69</f>
        <v>0</v>
      </c>
      <c r="P69" s="109" t="n">
        <f aca="false">L69+O69</f>
        <v>-11967.8670485852</v>
      </c>
      <c r="Q69" s="3" t="n">
        <f aca="false">IF(AND(ISNUMBER(A69)=1,C69&lt;$F$9),(P69+R69)/$C$4,"")</f>
        <v>-0.758992718460817</v>
      </c>
      <c r="R69" s="106" t="n">
        <f aca="false">Y68</f>
        <v>-3211.98732063119</v>
      </c>
      <c r="S69" s="111" t="n">
        <f aca="false">Z68</f>
        <v>-109.349515585407</v>
      </c>
      <c r="T69" s="108" t="n">
        <f aca="false">AA68</f>
        <v>-3321.3368362166</v>
      </c>
      <c r="U69" s="103" t="n">
        <f aca="false">U68-1</f>
        <v>7</v>
      </c>
      <c r="V69" s="111" t="n">
        <f aca="false">IF(U69&gt;=0,-PMT($C$5/12,$C$6,$C$4,,0))</f>
        <v>415.16710452708</v>
      </c>
      <c r="W69" s="111" t="n">
        <f aca="false">IF(U69&gt;=0,-CUMIPMT($C$5/12,$C$6,$C$4,A69,A69,0))</f>
        <v>24.0899049047329</v>
      </c>
      <c r="X69" s="108" t="n">
        <f aca="false">V69-W69</f>
        <v>391.077199622347</v>
      </c>
      <c r="Y69" s="106" t="n">
        <f aca="false">R69+X69</f>
        <v>-2820.91012100884</v>
      </c>
      <c r="Z69" s="111" t="n">
        <f aca="false">S69+W69</f>
        <v>-85.2596106806745</v>
      </c>
      <c r="AA69" s="108" t="n">
        <f aca="false">Y69+Z69</f>
        <v>-2906.16973168952</v>
      </c>
    </row>
    <row r="70" customFormat="false" ht="12.8" hidden="false" customHeight="false" outlineLevel="0" collapsed="false">
      <c r="A70" s="103" t="n">
        <f aca="false">IF(A69&lt;$C$6,A69+1,"")</f>
        <v>54</v>
      </c>
      <c r="B70" s="104" t="n">
        <f aca="false">(C70-DATE(1970,1,1))*(24*60*60)</f>
        <v>1758412800</v>
      </c>
      <c r="C70" s="105" t="n">
        <f aca="false">C69+$C$7</f>
        <v>45921</v>
      </c>
      <c r="D70" s="106" t="n">
        <f aca="false">L69</f>
        <v>-11967.8670485852</v>
      </c>
      <c r="E70" s="107" t="n">
        <f aca="false">M69</f>
        <v>0.339261269337718</v>
      </c>
      <c r="F70" s="106" t="n">
        <f aca="false">IF($J$2=1,IFERROR(VLOOKUP(B70,INDEX_BTCUSD_1D!$A$1:$I$5543,$J$3,0),0),IFERROR(VLOOKUP(B70,INDEX_BTCUSD_1D!$A$1:$I$5543,$J$3,0),0)*IFERROR(VLOOKUP(B70,FX_USDMXN_1D!$A$1:$F$4614,$J$5),0))</f>
        <v>0</v>
      </c>
      <c r="G70" s="108" t="n">
        <f aca="false">E70*F70</f>
        <v>0</v>
      </c>
      <c r="H70" s="109" t="n">
        <f aca="false">D70+G70</f>
        <v>-11967.8670485852</v>
      </c>
      <c r="I70" s="106" t="n">
        <f aca="false">-V70</f>
        <v>-415.16710452708</v>
      </c>
      <c r="J70" s="110" t="n">
        <v>0</v>
      </c>
      <c r="K70" s="108" t="n">
        <f aca="false">-J70*F70</f>
        <v>-0</v>
      </c>
      <c r="L70" s="106" t="n">
        <f aca="false">D70+I70+K70</f>
        <v>-12383.0341531122</v>
      </c>
      <c r="M70" s="107" t="n">
        <f aca="false">E70+J70</f>
        <v>0.339261269337718</v>
      </c>
      <c r="N70" s="106" t="n">
        <f aca="false">IF($J$2=1,IFERROR(VLOOKUP(B70,INDEX_BTCUSD_1D!$A$1:$I$5543,$J$4,0),0),IFERROR(VLOOKUP(B70,INDEX_BTCUSD_1D!$A$1:$I$5543,$J$4,0),0)*IFERROR(VLOOKUP(B70,FX_USDMXN_1D!$A$1:$F$4614,$J$6),0))</f>
        <v>0</v>
      </c>
      <c r="O70" s="108" t="n">
        <f aca="false">M70*N70</f>
        <v>0</v>
      </c>
      <c r="P70" s="109" t="n">
        <f aca="false">L70+O70</f>
        <v>-12383.0341531122</v>
      </c>
      <c r="Q70" s="3" t="n">
        <f aca="false">IF(AND(ISNUMBER(A70)=1,C70&lt;$F$9),(P70+R70)/$C$4,"")</f>
        <v>-0.760197213706054</v>
      </c>
      <c r="R70" s="106" t="n">
        <f aca="false">Y69</f>
        <v>-2820.91012100884</v>
      </c>
      <c r="S70" s="111" t="n">
        <f aca="false">Z69</f>
        <v>-85.2596106806745</v>
      </c>
      <c r="T70" s="108" t="n">
        <f aca="false">AA69</f>
        <v>-2906.16973168952</v>
      </c>
      <c r="U70" s="103" t="n">
        <f aca="false">U69-1</f>
        <v>6</v>
      </c>
      <c r="V70" s="111" t="n">
        <f aca="false">IF(U70&gt;=0,-PMT($C$5/12,$C$6,$C$4,,0))</f>
        <v>415.16710452708</v>
      </c>
      <c r="W70" s="111" t="n">
        <f aca="false">IF(U70&gt;=0,-CUMIPMT($C$5/12,$C$6,$C$4,A70,A70,0))</f>
        <v>21.1568259075653</v>
      </c>
      <c r="X70" s="108" t="n">
        <f aca="false">V70-W70</f>
        <v>394.010278619515</v>
      </c>
      <c r="Y70" s="106" t="n">
        <f aca="false">R70+X70</f>
        <v>-2426.89984238933</v>
      </c>
      <c r="Z70" s="111" t="n">
        <f aca="false">S70+W70</f>
        <v>-64.1027847731092</v>
      </c>
      <c r="AA70" s="108" t="n">
        <f aca="false">Y70+Z70</f>
        <v>-2491.00262716244</v>
      </c>
    </row>
    <row r="71" customFormat="false" ht="12.8" hidden="false" customHeight="false" outlineLevel="0" collapsed="false">
      <c r="A71" s="103" t="n">
        <f aca="false">IF(A70&lt;$C$6,A70+1,"")</f>
        <v>55</v>
      </c>
      <c r="B71" s="104" t="n">
        <f aca="false">(C71-DATE(1970,1,1))*(24*60*60)</f>
        <v>1761004800</v>
      </c>
      <c r="C71" s="105" t="n">
        <f aca="false">C70+$C$7</f>
        <v>45951</v>
      </c>
      <c r="D71" s="106" t="n">
        <f aca="false">L70</f>
        <v>-12383.0341531122</v>
      </c>
      <c r="E71" s="107" t="n">
        <f aca="false">M70</f>
        <v>0.339261269337718</v>
      </c>
      <c r="F71" s="106" t="n">
        <f aca="false">IF($J$2=1,IFERROR(VLOOKUP(B71,INDEX_BTCUSD_1D!$A$1:$I$5543,$J$3,0),0),IFERROR(VLOOKUP(B71,INDEX_BTCUSD_1D!$A$1:$I$5543,$J$3,0),0)*IFERROR(VLOOKUP(B71,FX_USDMXN_1D!$A$1:$F$4614,$J$5),0))</f>
        <v>0</v>
      </c>
      <c r="G71" s="108" t="n">
        <f aca="false">E71*F71</f>
        <v>0</v>
      </c>
      <c r="H71" s="109" t="n">
        <f aca="false">D71+G71</f>
        <v>-12383.0341531122</v>
      </c>
      <c r="I71" s="106" t="n">
        <f aca="false">-V71</f>
        <v>-415.16710452708</v>
      </c>
      <c r="J71" s="110" t="n">
        <v>0</v>
      </c>
      <c r="K71" s="108" t="n">
        <f aca="false">-J71*F71</f>
        <v>-0</v>
      </c>
      <c r="L71" s="106" t="n">
        <f aca="false">D71+I71+K71</f>
        <v>-12798.2012576393</v>
      </c>
      <c r="M71" s="107" t="n">
        <f aca="false">E71+J71</f>
        <v>0.339261269337718</v>
      </c>
      <c r="N71" s="106" t="n">
        <f aca="false">IF($J$2=1,IFERROR(VLOOKUP(B71,INDEX_BTCUSD_1D!$A$1:$I$5543,$J$4,0),0),IFERROR(VLOOKUP(B71,INDEX_BTCUSD_1D!$A$1:$I$5543,$J$4,0),0)*IFERROR(VLOOKUP(B71,FX_USDMXN_1D!$A$1:$F$4614,$J$6),0))</f>
        <v>0</v>
      </c>
      <c r="O71" s="108" t="n">
        <f aca="false">M71*N71</f>
        <v>0</v>
      </c>
      <c r="P71" s="109" t="n">
        <f aca="false">L71+O71</f>
        <v>-12798.2012576393</v>
      </c>
      <c r="Q71" s="3" t="n">
        <f aca="false">IF(AND(ISNUMBER(A71)=1,C71&lt;$F$9),(P71+R71)/$C$4,"")</f>
        <v>-0.761255055001432</v>
      </c>
      <c r="R71" s="106" t="n">
        <f aca="false">Y70</f>
        <v>-2426.89984238933</v>
      </c>
      <c r="S71" s="111" t="n">
        <f aca="false">Z70</f>
        <v>-64.1027847731092</v>
      </c>
      <c r="T71" s="108" t="n">
        <f aca="false">AA70</f>
        <v>-2491.00262716244</v>
      </c>
      <c r="U71" s="103" t="n">
        <f aca="false">U70-1</f>
        <v>5</v>
      </c>
      <c r="V71" s="111" t="n">
        <f aca="false">IF(U71&gt;=0,-PMT($C$5/12,$C$6,$C$4,,0))</f>
        <v>415.16710452708</v>
      </c>
      <c r="W71" s="111" t="n">
        <f aca="false">IF(U71&gt;=0,-CUMIPMT($C$5/12,$C$6,$C$4,A71,A71,0))</f>
        <v>18.2017488179189</v>
      </c>
      <c r="X71" s="108" t="n">
        <f aca="false">V71-W71</f>
        <v>396.965355709161</v>
      </c>
      <c r="Y71" s="106" t="n">
        <f aca="false">R71+X71</f>
        <v>-2029.93448668017</v>
      </c>
      <c r="Z71" s="111" t="n">
        <f aca="false">S71+W71</f>
        <v>-45.9010359551903</v>
      </c>
      <c r="AA71" s="108" t="n">
        <f aca="false">Y71+Z71</f>
        <v>-2075.83552263536</v>
      </c>
    </row>
    <row r="72" customFormat="false" ht="12.8" hidden="false" customHeight="false" outlineLevel="0" collapsed="false">
      <c r="A72" s="103" t="n">
        <f aca="false">IF(A71&lt;$C$6,A71+1,"")</f>
        <v>56</v>
      </c>
      <c r="B72" s="104" t="n">
        <f aca="false">(C72-DATE(1970,1,1))*(24*60*60)</f>
        <v>1763596800</v>
      </c>
      <c r="C72" s="105" t="n">
        <f aca="false">C71+$C$7</f>
        <v>45981</v>
      </c>
      <c r="D72" s="106" t="n">
        <f aca="false">L71</f>
        <v>-12798.2012576393</v>
      </c>
      <c r="E72" s="107" t="n">
        <f aca="false">M71</f>
        <v>0.339261269337718</v>
      </c>
      <c r="F72" s="106" t="n">
        <f aca="false">IF($J$2=1,IFERROR(VLOOKUP(B72,INDEX_BTCUSD_1D!$A$1:$I$5543,$J$3,0),0),IFERROR(VLOOKUP(B72,INDEX_BTCUSD_1D!$A$1:$I$5543,$J$3,0),0)*IFERROR(VLOOKUP(B72,FX_USDMXN_1D!$A$1:$F$4614,$J$5),0))</f>
        <v>0</v>
      </c>
      <c r="G72" s="108" t="n">
        <f aca="false">E72*F72</f>
        <v>0</v>
      </c>
      <c r="H72" s="109" t="n">
        <f aca="false">D72+G72</f>
        <v>-12798.2012576393</v>
      </c>
      <c r="I72" s="106" t="n">
        <f aca="false">-V72</f>
        <v>-415.16710452708</v>
      </c>
      <c r="J72" s="110" t="n">
        <v>0</v>
      </c>
      <c r="K72" s="108" t="n">
        <f aca="false">-J72*F72</f>
        <v>-0</v>
      </c>
      <c r="L72" s="106" t="n">
        <f aca="false">D72+I72+K72</f>
        <v>-13213.3683621664</v>
      </c>
      <c r="M72" s="107" t="n">
        <f aca="false">E72+J72</f>
        <v>0.339261269337718</v>
      </c>
      <c r="N72" s="106" t="n">
        <f aca="false">IF($J$2=1,IFERROR(VLOOKUP(B72,INDEX_BTCUSD_1D!$A$1:$I$5543,$J$4,0),0),IFERROR(VLOOKUP(B72,INDEX_BTCUSD_1D!$A$1:$I$5543,$J$4,0),0)*IFERROR(VLOOKUP(B72,FX_USDMXN_1D!$A$1:$F$4614,$J$6),0))</f>
        <v>0</v>
      </c>
      <c r="O72" s="108" t="n">
        <f aca="false">M72*N72</f>
        <v>0</v>
      </c>
      <c r="P72" s="109" t="n">
        <f aca="false">L72+O72</f>
        <v>-13213.3683621664</v>
      </c>
      <c r="Q72" s="3" t="n">
        <f aca="false">IF(AND(ISNUMBER(A72)=1,C72&lt;$F$9),(P72+R72)/$C$4,"")</f>
        <v>-0.762165142442328</v>
      </c>
      <c r="R72" s="106" t="n">
        <f aca="false">Y71</f>
        <v>-2029.93448668017</v>
      </c>
      <c r="S72" s="111" t="n">
        <f aca="false">Z71</f>
        <v>-45.9010359551903</v>
      </c>
      <c r="T72" s="108" t="n">
        <f aca="false">AA71</f>
        <v>-2075.83552263536</v>
      </c>
      <c r="U72" s="103" t="n">
        <f aca="false">U71-1</f>
        <v>4</v>
      </c>
      <c r="V72" s="111" t="n">
        <f aca="false">IF(U72&gt;=0,-PMT($C$5/12,$C$6,$C$4,,0))</f>
        <v>415.16710452708</v>
      </c>
      <c r="W72" s="111" t="n">
        <f aca="false">IF(U72&gt;=0,-CUMIPMT($C$5/12,$C$6,$C$4,A72,A72,0))</f>
        <v>15.2245086501002</v>
      </c>
      <c r="X72" s="108" t="n">
        <f aca="false">V72-W72</f>
        <v>399.94259587698</v>
      </c>
      <c r="Y72" s="106" t="n">
        <f aca="false">R72+X72</f>
        <v>-1629.99189080319</v>
      </c>
      <c r="Z72" s="111" t="n">
        <f aca="false">S72+W72</f>
        <v>-30.6765273050902</v>
      </c>
      <c r="AA72" s="108" t="n">
        <f aca="false">Y72+Z72</f>
        <v>-1660.66841810828</v>
      </c>
    </row>
    <row r="73" customFormat="false" ht="12.8" hidden="false" customHeight="false" outlineLevel="0" collapsed="false">
      <c r="A73" s="103" t="n">
        <f aca="false">IF(A72&lt;$C$6,A72+1,"")</f>
        <v>57</v>
      </c>
      <c r="B73" s="104" t="n">
        <f aca="false">(C73-DATE(1970,1,1))*(24*60*60)</f>
        <v>1766188800</v>
      </c>
      <c r="C73" s="105" t="n">
        <f aca="false">C72+$C$7</f>
        <v>46011</v>
      </c>
      <c r="D73" s="106" t="n">
        <f aca="false">L72</f>
        <v>-13213.3683621664</v>
      </c>
      <c r="E73" s="107" t="n">
        <f aca="false">M72</f>
        <v>0.339261269337718</v>
      </c>
      <c r="F73" s="106" t="n">
        <f aca="false">IF($J$2=1,IFERROR(VLOOKUP(B73,INDEX_BTCUSD_1D!$A$1:$I$5543,$J$3,0),0),IFERROR(VLOOKUP(B73,INDEX_BTCUSD_1D!$A$1:$I$5543,$J$3,0),0)*IFERROR(VLOOKUP(B73,FX_USDMXN_1D!$A$1:$F$4614,$J$5),0))</f>
        <v>0</v>
      </c>
      <c r="G73" s="108" t="n">
        <f aca="false">E73*F73</f>
        <v>0</v>
      </c>
      <c r="H73" s="109" t="n">
        <f aca="false">D73+G73</f>
        <v>-13213.3683621664</v>
      </c>
      <c r="I73" s="106" t="n">
        <f aca="false">-V73</f>
        <v>-415.16710452708</v>
      </c>
      <c r="J73" s="110" t="n">
        <v>0</v>
      </c>
      <c r="K73" s="108" t="n">
        <f aca="false">-J73*F73</f>
        <v>-0</v>
      </c>
      <c r="L73" s="106" t="n">
        <f aca="false">D73+I73+K73</f>
        <v>-13628.5354666935</v>
      </c>
      <c r="M73" s="107" t="n">
        <f aca="false">E73+J73</f>
        <v>0.339261269337718</v>
      </c>
      <c r="N73" s="106" t="n">
        <f aca="false">IF($J$2=1,IFERROR(VLOOKUP(B73,INDEX_BTCUSD_1D!$A$1:$I$5543,$J$4,0),0),IFERROR(VLOOKUP(B73,INDEX_BTCUSD_1D!$A$1:$I$5543,$J$4,0),0)*IFERROR(VLOOKUP(B73,FX_USDMXN_1D!$A$1:$F$4614,$J$6),0))</f>
        <v>0</v>
      </c>
      <c r="O73" s="108" t="n">
        <f aca="false">M73*N73</f>
        <v>0</v>
      </c>
      <c r="P73" s="109" t="n">
        <f aca="false">L73+O73</f>
        <v>-13628.5354666935</v>
      </c>
      <c r="Q73" s="3" t="str">
        <f aca="false">IF(AND(ISNUMBER(A73)=1,C73&lt;$F$9),(P73+R73)/$C$4,"")</f>
        <v/>
      </c>
      <c r="R73" s="106" t="n">
        <f aca="false">Y72</f>
        <v>-1629.99189080319</v>
      </c>
      <c r="S73" s="111" t="n">
        <f aca="false">Z72</f>
        <v>-30.6765273050902</v>
      </c>
      <c r="T73" s="108" t="n">
        <f aca="false">AA72</f>
        <v>-1660.66841810828</v>
      </c>
      <c r="U73" s="103" t="n">
        <f aca="false">U72-1</f>
        <v>3</v>
      </c>
      <c r="V73" s="111" t="n">
        <f aca="false">IF(U73&gt;=0,-PMT($C$5/12,$C$6,$C$4,,0))</f>
        <v>415.16710452708</v>
      </c>
      <c r="W73" s="111" t="n">
        <f aca="false">IF(U73&gt;=0,-CUMIPMT($C$5/12,$C$6,$C$4,A73,A73,0))</f>
        <v>12.2249391810228</v>
      </c>
      <c r="X73" s="108" t="n">
        <f aca="false">V73-W73</f>
        <v>402.942165346057</v>
      </c>
      <c r="Y73" s="106" t="n">
        <f aca="false">R73+X73</f>
        <v>-1227.04972545713</v>
      </c>
      <c r="Z73" s="111" t="n">
        <f aca="false">S73+W73</f>
        <v>-18.4515881240674</v>
      </c>
      <c r="AA73" s="108" t="n">
        <f aca="false">Y73+Z73</f>
        <v>-1245.5013135812</v>
      </c>
    </row>
    <row r="74" customFormat="false" ht="12.8" hidden="false" customHeight="false" outlineLevel="0" collapsed="false">
      <c r="A74" s="103" t="n">
        <f aca="false">IF(A73&lt;$C$6,A73+1,"")</f>
        <v>58</v>
      </c>
      <c r="B74" s="104" t="n">
        <f aca="false">(C74-DATE(1970,1,1))*(24*60*60)</f>
        <v>1768780800</v>
      </c>
      <c r="C74" s="105" t="n">
        <f aca="false">C73+$C$7</f>
        <v>46041</v>
      </c>
      <c r="D74" s="106" t="n">
        <f aca="false">L73</f>
        <v>-13628.5354666935</v>
      </c>
      <c r="E74" s="107" t="n">
        <f aca="false">M73</f>
        <v>0.339261269337718</v>
      </c>
      <c r="F74" s="106" t="n">
        <f aca="false">IF($J$2=1,IFERROR(VLOOKUP(B74,INDEX_BTCUSD_1D!$A$1:$I$5543,$J$3,0),0),IFERROR(VLOOKUP(B74,INDEX_BTCUSD_1D!$A$1:$I$5543,$J$3,0),0)*IFERROR(VLOOKUP(B74,FX_USDMXN_1D!$A$1:$F$4614,$J$5),0))</f>
        <v>0</v>
      </c>
      <c r="G74" s="108" t="n">
        <f aca="false">E74*F74</f>
        <v>0</v>
      </c>
      <c r="H74" s="109" t="n">
        <f aca="false">D74+G74</f>
        <v>-13628.5354666935</v>
      </c>
      <c r="I74" s="106" t="n">
        <f aca="false">-V74</f>
        <v>-415.16710452708</v>
      </c>
      <c r="J74" s="110" t="n">
        <v>0</v>
      </c>
      <c r="K74" s="108" t="n">
        <f aca="false">-J74*F74</f>
        <v>-0</v>
      </c>
      <c r="L74" s="106" t="n">
        <f aca="false">D74+I74+K74</f>
        <v>-14043.7025712206</v>
      </c>
      <c r="M74" s="107" t="n">
        <f aca="false">E74+J74</f>
        <v>0.339261269337718</v>
      </c>
      <c r="N74" s="106" t="n">
        <f aca="false">IF($J$2=1,IFERROR(VLOOKUP(B74,INDEX_BTCUSD_1D!$A$1:$I$5543,$J$4,0),0),IFERROR(VLOOKUP(B74,INDEX_BTCUSD_1D!$A$1:$I$5543,$J$4,0),0)*IFERROR(VLOOKUP(B74,FX_USDMXN_1D!$A$1:$F$4614,$J$6),0))</f>
        <v>0</v>
      </c>
      <c r="O74" s="108" t="n">
        <f aca="false">M74*N74</f>
        <v>0</v>
      </c>
      <c r="P74" s="109" t="n">
        <f aca="false">L74+O74</f>
        <v>-14043.7025712206</v>
      </c>
      <c r="Q74" s="3" t="str">
        <f aca="false">IF(AND(ISNUMBER(A74)=1,C74&lt;$F$9),(P74+R74)/$C$4,"")</f>
        <v/>
      </c>
      <c r="R74" s="106" t="n">
        <f aca="false">Y73</f>
        <v>-1227.04972545713</v>
      </c>
      <c r="S74" s="111" t="n">
        <f aca="false">Z73</f>
        <v>-18.4515881240674</v>
      </c>
      <c r="T74" s="108" t="n">
        <f aca="false">AA73</f>
        <v>-1245.5013135812</v>
      </c>
      <c r="U74" s="103" t="n">
        <f aca="false">U73-1</f>
        <v>2</v>
      </c>
      <c r="V74" s="111" t="n">
        <f aca="false">IF(U74&gt;=0,-PMT($C$5/12,$C$6,$C$4,,0))</f>
        <v>415.16710452708</v>
      </c>
      <c r="W74" s="111" t="n">
        <f aca="false">IF(U74&gt;=0,-CUMIPMT($C$5/12,$C$6,$C$4,A74,A74,0))</f>
        <v>9.20287294092734</v>
      </c>
      <c r="X74" s="108" t="n">
        <f aca="false">V74-W74</f>
        <v>405.964231586153</v>
      </c>
      <c r="Y74" s="106" t="n">
        <f aca="false">R74+X74</f>
        <v>-821.085493870977</v>
      </c>
      <c r="Z74" s="111" t="n">
        <f aca="false">S74+W74</f>
        <v>-9.24871518314003</v>
      </c>
      <c r="AA74" s="108" t="n">
        <f aca="false">Y74+Z74</f>
        <v>-830.334209054117</v>
      </c>
    </row>
    <row r="75" customFormat="false" ht="12.8" hidden="false" customHeight="false" outlineLevel="0" collapsed="false">
      <c r="A75" s="103" t="n">
        <f aca="false">IF(A74&lt;$C$6,A74+1,"")</f>
        <v>59</v>
      </c>
      <c r="B75" s="104" t="n">
        <f aca="false">(C75-DATE(1970,1,1))*(24*60*60)</f>
        <v>1771372800</v>
      </c>
      <c r="C75" s="105" t="n">
        <f aca="false">C74+$C$7</f>
        <v>46071</v>
      </c>
      <c r="D75" s="106" t="n">
        <f aca="false">L74</f>
        <v>-14043.7025712206</v>
      </c>
      <c r="E75" s="107" t="n">
        <f aca="false">M74</f>
        <v>0.339261269337718</v>
      </c>
      <c r="F75" s="106" t="n">
        <f aca="false">IF($J$2=1,IFERROR(VLOOKUP(B75,INDEX_BTCUSD_1D!$A$1:$I$5543,$J$3,0),0),IFERROR(VLOOKUP(B75,INDEX_BTCUSD_1D!$A$1:$I$5543,$J$3,0),0)*IFERROR(VLOOKUP(B75,FX_USDMXN_1D!$A$1:$F$4614,$J$5),0))</f>
        <v>0</v>
      </c>
      <c r="G75" s="108" t="n">
        <f aca="false">E75*F75</f>
        <v>0</v>
      </c>
      <c r="H75" s="109" t="n">
        <f aca="false">D75+G75</f>
        <v>-14043.7025712206</v>
      </c>
      <c r="I75" s="106" t="n">
        <f aca="false">-V75</f>
        <v>-415.16710452708</v>
      </c>
      <c r="J75" s="110" t="n">
        <v>0</v>
      </c>
      <c r="K75" s="108" t="n">
        <f aca="false">-J75*F75</f>
        <v>-0</v>
      </c>
      <c r="L75" s="106" t="n">
        <f aca="false">D75+I75+K75</f>
        <v>-14458.8696757476</v>
      </c>
      <c r="M75" s="107" t="n">
        <f aca="false">E75+J75</f>
        <v>0.339261269337718</v>
      </c>
      <c r="N75" s="106" t="n">
        <f aca="false">IF($J$2=1,IFERROR(VLOOKUP(B75,INDEX_BTCUSD_1D!$A$1:$I$5543,$J$4,0),0),IFERROR(VLOOKUP(B75,INDEX_BTCUSD_1D!$A$1:$I$5543,$J$4,0),0)*IFERROR(VLOOKUP(B75,FX_USDMXN_1D!$A$1:$F$4614,$J$6),0))</f>
        <v>0</v>
      </c>
      <c r="O75" s="108" t="n">
        <f aca="false">M75*N75</f>
        <v>0</v>
      </c>
      <c r="P75" s="109" t="n">
        <f aca="false">L75+O75</f>
        <v>-14458.8696757476</v>
      </c>
      <c r="Q75" s="3" t="str">
        <f aca="false">IF(AND(ISNUMBER(A75)=1,C75&lt;$F$9),(P75+R75)/$C$4,"")</f>
        <v/>
      </c>
      <c r="R75" s="106" t="n">
        <f aca="false">Y74</f>
        <v>-821.085493870977</v>
      </c>
      <c r="S75" s="111" t="n">
        <f aca="false">Z74</f>
        <v>-9.24871518314003</v>
      </c>
      <c r="T75" s="108" t="n">
        <f aca="false">AA74</f>
        <v>-830.334209054117</v>
      </c>
      <c r="U75" s="103" t="n">
        <f aca="false">U74-1</f>
        <v>1</v>
      </c>
      <c r="V75" s="111" t="n">
        <f aca="false">IF(U75&gt;=0,-PMT($C$5/12,$C$6,$C$4,,0))</f>
        <v>415.16710452708</v>
      </c>
      <c r="W75" s="111" t="n">
        <f aca="false">IF(U75&gt;=0,-CUMIPMT($C$5/12,$C$6,$C$4,A75,A75,0))</f>
        <v>6.15814120403116</v>
      </c>
      <c r="X75" s="108" t="n">
        <f aca="false">V75-W75</f>
        <v>409.008963323049</v>
      </c>
      <c r="Y75" s="106" t="n">
        <f aca="false">R75+X75</f>
        <v>-412.076530547927</v>
      </c>
      <c r="Z75" s="111" t="n">
        <f aca="false">S75+W75</f>
        <v>-3.09057397910887</v>
      </c>
      <c r="AA75" s="108" t="n">
        <f aca="false">Y75+Z75</f>
        <v>-415.167104527036</v>
      </c>
    </row>
    <row r="76" customFormat="false" ht="12.8" hidden="false" customHeight="false" outlineLevel="0" collapsed="false">
      <c r="A76" s="112" t="n">
        <f aca="false">IF(A75&lt;$C$6,A75+1,"")</f>
        <v>60</v>
      </c>
      <c r="B76" s="113" t="n">
        <f aca="false">(C76-DATE(1970,1,1))*(24*60*60)</f>
        <v>1773964800</v>
      </c>
      <c r="C76" s="114" t="n">
        <f aca="false">C75+$C$7</f>
        <v>46101</v>
      </c>
      <c r="D76" s="91" t="n">
        <f aca="false">L75</f>
        <v>-14458.8696757476</v>
      </c>
      <c r="E76" s="92" t="n">
        <f aca="false">M75</f>
        <v>0.339261269337718</v>
      </c>
      <c r="F76" s="91" t="n">
        <f aca="false">IF($J$2=1,IFERROR(VLOOKUP(B76,INDEX_BTCUSD_1D!$A$1:$I$5543,$J$3,0),0),IFERROR(VLOOKUP(B76,INDEX_BTCUSD_1D!$A$1:$I$5543,$J$3,0),0)*IFERROR(VLOOKUP(B76,FX_USDMXN_1D!$A$1:$F$4614,$J$5),0))</f>
        <v>0</v>
      </c>
      <c r="G76" s="93" t="n">
        <f aca="false">E76*F76</f>
        <v>0</v>
      </c>
      <c r="H76" s="94" t="n">
        <f aca="false">D76+G76</f>
        <v>-14458.8696757476</v>
      </c>
      <c r="I76" s="91" t="n">
        <f aca="false">-V76</f>
        <v>-415.16710452708</v>
      </c>
      <c r="J76" s="115" t="n">
        <v>0</v>
      </c>
      <c r="K76" s="93" t="n">
        <f aca="false">-J76*F76</f>
        <v>-0</v>
      </c>
      <c r="L76" s="91" t="n">
        <f aca="false">D76+I76+K76</f>
        <v>-14874.0367802747</v>
      </c>
      <c r="M76" s="92" t="n">
        <f aca="false">E76+J76</f>
        <v>0.339261269337718</v>
      </c>
      <c r="N76" s="91" t="n">
        <f aca="false">IF($J$2=1,IFERROR(VLOOKUP(B76,INDEX_BTCUSD_1D!$A$1:$I$5543,$J$4,0),0),IFERROR(VLOOKUP(B76,INDEX_BTCUSD_1D!$A$1:$I$5543,$J$4,0),0)*IFERROR(VLOOKUP(B76,FX_USDMXN_1D!$A$1:$F$4614,$J$6),0))</f>
        <v>0</v>
      </c>
      <c r="O76" s="93" t="n">
        <f aca="false">M76*N76</f>
        <v>0</v>
      </c>
      <c r="P76" s="94" t="n">
        <f aca="false">L76+O76</f>
        <v>-14874.0367802747</v>
      </c>
      <c r="Q76" s="3" t="str">
        <f aca="false">IF(AND(ISNUMBER(A76)=1,C76&lt;$F$9),(P76+R76)/$C$4,"")</f>
        <v/>
      </c>
      <c r="R76" s="91" t="n">
        <f aca="false">Y75</f>
        <v>-412.076530547927</v>
      </c>
      <c r="S76" s="35" t="n">
        <f aca="false">Z75</f>
        <v>-3.09057397910887</v>
      </c>
      <c r="T76" s="93" t="n">
        <f aca="false">AA75</f>
        <v>-415.167104527036</v>
      </c>
      <c r="U76" s="112" t="n">
        <f aca="false">U75-1</f>
        <v>0</v>
      </c>
      <c r="V76" s="35" t="n">
        <f aca="false">IF(U76&gt;=0,-PMT($C$5/12,$C$6,$C$4,,0))</f>
        <v>415.16710452708</v>
      </c>
      <c r="W76" s="35" t="n">
        <f aca="false">IF(U76&gt;=0,-CUMIPMT($C$5/12,$C$6,$C$4,A76,A76,0))</f>
        <v>3.09057397910829</v>
      </c>
      <c r="X76" s="93" t="n">
        <f aca="false">V76-W76</f>
        <v>412.076530547972</v>
      </c>
      <c r="Y76" s="91" t="n">
        <f aca="false">R76+X76</f>
        <v>4.445155355E-011</v>
      </c>
      <c r="Z76" s="35" t="n">
        <f aca="false">S76+W76</f>
        <v>-5.719869E-013</v>
      </c>
      <c r="AA76" s="93" t="n">
        <f aca="false">Y76+Z76</f>
        <v>4.387956665E-011</v>
      </c>
    </row>
    <row r="77" customFormat="false" ht="12.8" hidden="false" customHeight="false" outlineLevel="0" collapsed="false">
      <c r="A77" s="103" t="str">
        <f aca="false">IF(A76&lt;$C$6,A76+1,"")</f>
        <v/>
      </c>
      <c r="B77" s="104" t="n">
        <f aca="false">(C77-DATE(1970,1,1))*(24*60*60)</f>
        <v>1776556800</v>
      </c>
      <c r="C77" s="105" t="n">
        <f aca="false">C76+$C$7</f>
        <v>46131</v>
      </c>
      <c r="D77" s="106" t="n">
        <f aca="false">L76</f>
        <v>-14874.0367802747</v>
      </c>
      <c r="E77" s="107" t="n">
        <f aca="false">M76</f>
        <v>0.339261269337718</v>
      </c>
      <c r="F77" s="106" t="n">
        <f aca="false">IF($J$2=1,IFERROR(VLOOKUP(B77,INDEX_BTCUSD_1D!$A$1:$I$5543,$J$3,0),0),IFERROR(VLOOKUP(B77,INDEX_BTCUSD_1D!$A$1:$I$5543,$J$3,0),0)*IFERROR(VLOOKUP(B77,FX_USDMXN_1D!$A$1:$F$4614,$J$5),0))</f>
        <v>0</v>
      </c>
      <c r="G77" s="108" t="n">
        <f aca="false">E77*F77</f>
        <v>0</v>
      </c>
      <c r="H77" s="109" t="n">
        <f aca="false">D77+G77</f>
        <v>-14874.0367802747</v>
      </c>
      <c r="I77" s="106" t="n">
        <f aca="false">-V77</f>
        <v>-0</v>
      </c>
      <c r="J77" s="110" t="n">
        <v>0</v>
      </c>
      <c r="K77" s="108" t="n">
        <f aca="false">-J77*F77</f>
        <v>-0</v>
      </c>
      <c r="L77" s="106" t="n">
        <f aca="false">D77+I77+K77</f>
        <v>-14874.0367802747</v>
      </c>
      <c r="M77" s="107" t="n">
        <f aca="false">E77+J77</f>
        <v>0.339261269337718</v>
      </c>
      <c r="N77" s="106" t="n">
        <f aca="false">IF($J$2=1,IFERROR(VLOOKUP(B77,INDEX_BTCUSD_1D!$A$1:$I$5543,$J$4,0),0),IFERROR(VLOOKUP(B77,INDEX_BTCUSD_1D!$A$1:$I$5543,$J$4,0),0)*IFERROR(VLOOKUP(B77,FX_USDMXN_1D!$A$1:$F$4614,$J$6),0))</f>
        <v>0</v>
      </c>
      <c r="O77" s="108" t="n">
        <f aca="false">M77*N77</f>
        <v>0</v>
      </c>
      <c r="P77" s="109" t="n">
        <f aca="false">L77+O77</f>
        <v>-14874.0367802747</v>
      </c>
      <c r="Q77" s="3" t="str">
        <f aca="false">IF(AND(ISNUMBER(A77)=1,C77&lt;$F$9),(P77+R77)/$C$4,"")</f>
        <v/>
      </c>
      <c r="R77" s="106" t="n">
        <f aca="false">Y76</f>
        <v>4.445155355E-011</v>
      </c>
      <c r="S77" s="111" t="n">
        <f aca="false">Z76</f>
        <v>-5.719869E-013</v>
      </c>
      <c r="T77" s="108" t="n">
        <f aca="false">AA76</f>
        <v>4.387956665E-011</v>
      </c>
      <c r="U77" s="103" t="n">
        <f aca="false">U76-1</f>
        <v>-1</v>
      </c>
      <c r="V77" s="111" t="n">
        <f aca="false">IF(U77&gt;=0,-PMT($C$5/12,$C$6,$C$4,,0))</f>
        <v>0</v>
      </c>
      <c r="W77" s="111" t="n">
        <f aca="false">IF(U77&gt;=0,-CUMIPMT($C$5/12,$C$6,$C$4,A77,A77,0))</f>
        <v>0</v>
      </c>
      <c r="X77" s="108" t="n">
        <f aca="false">V77-W77</f>
        <v>0</v>
      </c>
      <c r="Y77" s="106" t="n">
        <f aca="false">R77+X77</f>
        <v>4.445155355E-011</v>
      </c>
      <c r="Z77" s="111" t="n">
        <f aca="false">S77+W77</f>
        <v>-5.719869E-013</v>
      </c>
      <c r="AA77" s="108" t="n">
        <f aca="false">Y77+Z77</f>
        <v>4.387956665E-011</v>
      </c>
    </row>
    <row r="78" customFormat="false" ht="12.8" hidden="false" customHeight="false" outlineLevel="0" collapsed="false">
      <c r="A78" s="103" t="str">
        <f aca="false">IF(A77&lt;$C$6,A77+1,"")</f>
        <v/>
      </c>
      <c r="B78" s="104" t="n">
        <f aca="false">(C78-DATE(1970,1,1))*(24*60*60)</f>
        <v>1779148800</v>
      </c>
      <c r="C78" s="105" t="n">
        <f aca="false">C77+$C$7</f>
        <v>46161</v>
      </c>
      <c r="D78" s="106" t="n">
        <f aca="false">L77</f>
        <v>-14874.0367802747</v>
      </c>
      <c r="E78" s="107" t="n">
        <f aca="false">M77</f>
        <v>0.339261269337718</v>
      </c>
      <c r="F78" s="106" t="n">
        <f aca="false">IF($J$2=1,IFERROR(VLOOKUP(B78,INDEX_BTCUSD_1D!$A$1:$I$5543,$J$3,0),0),IFERROR(VLOOKUP(B78,INDEX_BTCUSD_1D!$A$1:$I$5543,$J$3,0),0)*IFERROR(VLOOKUP(B78,FX_USDMXN_1D!$A$1:$F$4614,$J$5),0))</f>
        <v>0</v>
      </c>
      <c r="G78" s="108" t="n">
        <f aca="false">E78*F78</f>
        <v>0</v>
      </c>
      <c r="H78" s="109" t="n">
        <f aca="false">D78+G78</f>
        <v>-14874.0367802747</v>
      </c>
      <c r="I78" s="106" t="n">
        <f aca="false">-V78</f>
        <v>-0</v>
      </c>
      <c r="J78" s="110" t="n">
        <v>0</v>
      </c>
      <c r="K78" s="108" t="n">
        <f aca="false">-J78*F78</f>
        <v>-0</v>
      </c>
      <c r="L78" s="106" t="n">
        <f aca="false">D78+I78+K78</f>
        <v>-14874.0367802747</v>
      </c>
      <c r="M78" s="107" t="n">
        <f aca="false">E78+J78</f>
        <v>0.339261269337718</v>
      </c>
      <c r="N78" s="106" t="n">
        <f aca="false">IF($J$2=1,IFERROR(VLOOKUP(B78,INDEX_BTCUSD_1D!$A$1:$I$5543,$J$4,0),0),IFERROR(VLOOKUP(B78,INDEX_BTCUSD_1D!$A$1:$I$5543,$J$4,0),0)*IFERROR(VLOOKUP(B78,FX_USDMXN_1D!$A$1:$F$4614,$J$6),0))</f>
        <v>0</v>
      </c>
      <c r="O78" s="108" t="n">
        <f aca="false">M78*N78</f>
        <v>0</v>
      </c>
      <c r="P78" s="109" t="n">
        <f aca="false">L78+O78</f>
        <v>-14874.0367802747</v>
      </c>
      <c r="Q78" s="3" t="str">
        <f aca="false">IF(AND(ISNUMBER(A78)=1,C78&lt;$F$9),(P78+R78)/$C$4,"")</f>
        <v/>
      </c>
      <c r="R78" s="106" t="n">
        <f aca="false">Y77</f>
        <v>4.445155355E-011</v>
      </c>
      <c r="S78" s="111" t="n">
        <f aca="false">Z77</f>
        <v>-5.719869E-013</v>
      </c>
      <c r="T78" s="108" t="n">
        <f aca="false">AA77</f>
        <v>4.387956665E-011</v>
      </c>
      <c r="U78" s="103" t="n">
        <f aca="false">U77-1</f>
        <v>-2</v>
      </c>
      <c r="V78" s="111" t="n">
        <f aca="false">IF(U78&gt;=0,-PMT($C$5/12,$C$6,$C$4,,0))</f>
        <v>0</v>
      </c>
      <c r="W78" s="111" t="n">
        <f aca="false">IF(U78&gt;=0,-CUMIPMT($C$5/12,$C$6,$C$4,A78,A78,0))</f>
        <v>0</v>
      </c>
      <c r="X78" s="108" t="n">
        <f aca="false">V78-W78</f>
        <v>0</v>
      </c>
      <c r="Y78" s="106" t="n">
        <f aca="false">R78+X78</f>
        <v>4.445155355E-011</v>
      </c>
      <c r="Z78" s="111" t="n">
        <f aca="false">S78+W78</f>
        <v>-5.719869E-013</v>
      </c>
      <c r="AA78" s="108" t="n">
        <f aca="false">Y78+Z78</f>
        <v>4.387956665E-011</v>
      </c>
    </row>
    <row r="79" customFormat="false" ht="12.8" hidden="false" customHeight="false" outlineLevel="0" collapsed="false">
      <c r="A79" s="103" t="str">
        <f aca="false">IF(A78&lt;$C$6,A78+1,"")</f>
        <v/>
      </c>
      <c r="B79" s="104" t="n">
        <f aca="false">(C79-DATE(1970,1,1))*(24*60*60)</f>
        <v>1781740800</v>
      </c>
      <c r="C79" s="105" t="n">
        <f aca="false">C78+$C$7</f>
        <v>46191</v>
      </c>
      <c r="D79" s="106" t="n">
        <f aca="false">L78</f>
        <v>-14874.0367802747</v>
      </c>
      <c r="E79" s="107" t="n">
        <f aca="false">M78</f>
        <v>0.339261269337718</v>
      </c>
      <c r="F79" s="106" t="n">
        <f aca="false">IF($J$2=1,IFERROR(VLOOKUP(B79,INDEX_BTCUSD_1D!$A$1:$I$5543,$J$3,0),0),IFERROR(VLOOKUP(B79,INDEX_BTCUSD_1D!$A$1:$I$5543,$J$3,0),0)*IFERROR(VLOOKUP(B79,FX_USDMXN_1D!$A$1:$F$4614,$J$5),0))</f>
        <v>0</v>
      </c>
      <c r="G79" s="108" t="n">
        <f aca="false">E79*F79</f>
        <v>0</v>
      </c>
      <c r="H79" s="109" t="n">
        <f aca="false">D79+G79</f>
        <v>-14874.0367802747</v>
      </c>
      <c r="I79" s="106" t="n">
        <f aca="false">-V79</f>
        <v>-0</v>
      </c>
      <c r="J79" s="110" t="n">
        <v>0</v>
      </c>
      <c r="K79" s="108" t="n">
        <f aca="false">-J79*F79</f>
        <v>-0</v>
      </c>
      <c r="L79" s="106" t="n">
        <f aca="false">D79+I79+K79</f>
        <v>-14874.0367802747</v>
      </c>
      <c r="M79" s="107" t="n">
        <f aca="false">E79+J79</f>
        <v>0.339261269337718</v>
      </c>
      <c r="N79" s="106" t="n">
        <f aca="false">IF($J$2=1,IFERROR(VLOOKUP(B79,INDEX_BTCUSD_1D!$A$1:$I$5543,$J$4,0),0),IFERROR(VLOOKUP(B79,INDEX_BTCUSD_1D!$A$1:$I$5543,$J$4,0),0)*IFERROR(VLOOKUP(B79,FX_USDMXN_1D!$A$1:$F$4614,$J$6),0))</f>
        <v>0</v>
      </c>
      <c r="O79" s="108" t="n">
        <f aca="false">M79*N79</f>
        <v>0</v>
      </c>
      <c r="P79" s="109" t="n">
        <f aca="false">L79+O79</f>
        <v>-14874.0367802747</v>
      </c>
      <c r="Q79" s="3" t="str">
        <f aca="false">IF(AND(ISNUMBER(A79)=1,C79&lt;$F$9),(P79+R79)/$C$4,"")</f>
        <v/>
      </c>
      <c r="R79" s="106" t="n">
        <f aca="false">Y78</f>
        <v>4.445155355E-011</v>
      </c>
      <c r="S79" s="111" t="n">
        <f aca="false">Z78</f>
        <v>-5.719869E-013</v>
      </c>
      <c r="T79" s="108" t="n">
        <f aca="false">AA78</f>
        <v>4.387956665E-011</v>
      </c>
      <c r="U79" s="103" t="n">
        <f aca="false">U78-1</f>
        <v>-3</v>
      </c>
      <c r="V79" s="111" t="n">
        <f aca="false">IF(U79&gt;=0,-PMT($C$5/12,$C$6,$C$4,,0))</f>
        <v>0</v>
      </c>
      <c r="W79" s="111" t="n">
        <f aca="false">IF(U79&gt;=0,-CUMIPMT($C$5/12,$C$6,$C$4,A79,A79,0))</f>
        <v>0</v>
      </c>
      <c r="X79" s="108" t="n">
        <f aca="false">V79-W79</f>
        <v>0</v>
      </c>
      <c r="Y79" s="106" t="n">
        <f aca="false">R79+X79</f>
        <v>4.445155355E-011</v>
      </c>
      <c r="Z79" s="111" t="n">
        <f aca="false">S79+W79</f>
        <v>-5.719869E-013</v>
      </c>
      <c r="AA79" s="108" t="n">
        <f aca="false">Y79+Z79</f>
        <v>4.387956665E-011</v>
      </c>
    </row>
    <row r="80" customFormat="false" ht="12.8" hidden="false" customHeight="false" outlineLevel="0" collapsed="false">
      <c r="A80" s="103" t="str">
        <f aca="false">IF(A79&lt;$C$6,A79+1,"")</f>
        <v/>
      </c>
      <c r="B80" s="104" t="n">
        <f aca="false">(C80-DATE(1970,1,1))*(24*60*60)</f>
        <v>1784332800</v>
      </c>
      <c r="C80" s="105" t="n">
        <f aca="false">C79+$C$7</f>
        <v>46221</v>
      </c>
      <c r="D80" s="106" t="n">
        <f aca="false">L79</f>
        <v>-14874.0367802747</v>
      </c>
      <c r="E80" s="107" t="n">
        <f aca="false">M79</f>
        <v>0.339261269337718</v>
      </c>
      <c r="F80" s="106" t="n">
        <f aca="false">IF($J$2=1,IFERROR(VLOOKUP(B80,INDEX_BTCUSD_1D!$A$1:$I$5543,$J$3,0),0),IFERROR(VLOOKUP(B80,INDEX_BTCUSD_1D!$A$1:$I$5543,$J$3,0),0)*IFERROR(VLOOKUP(B80,FX_USDMXN_1D!$A$1:$F$4614,$J$5),0))</f>
        <v>0</v>
      </c>
      <c r="G80" s="108" t="n">
        <f aca="false">E80*F80</f>
        <v>0</v>
      </c>
      <c r="H80" s="109" t="n">
        <f aca="false">D80+G80</f>
        <v>-14874.0367802747</v>
      </c>
      <c r="I80" s="106" t="n">
        <f aca="false">-V80</f>
        <v>-0</v>
      </c>
      <c r="J80" s="110" t="n">
        <v>0</v>
      </c>
      <c r="K80" s="108" t="n">
        <f aca="false">-J80*F80</f>
        <v>-0</v>
      </c>
      <c r="L80" s="106" t="n">
        <f aca="false">D80+I80+K80</f>
        <v>-14874.0367802747</v>
      </c>
      <c r="M80" s="107" t="n">
        <f aca="false">E80+J80</f>
        <v>0.339261269337718</v>
      </c>
      <c r="N80" s="106" t="n">
        <f aca="false">IF($J$2=1,IFERROR(VLOOKUP(B80,INDEX_BTCUSD_1D!$A$1:$I$5543,$J$4,0),0),IFERROR(VLOOKUP(B80,INDEX_BTCUSD_1D!$A$1:$I$5543,$J$4,0),0)*IFERROR(VLOOKUP(B80,FX_USDMXN_1D!$A$1:$F$4614,$J$6),0))</f>
        <v>0</v>
      </c>
      <c r="O80" s="108" t="n">
        <f aca="false">M80*N80</f>
        <v>0</v>
      </c>
      <c r="P80" s="109" t="n">
        <f aca="false">L80+O80</f>
        <v>-14874.0367802747</v>
      </c>
      <c r="Q80" s="3" t="str">
        <f aca="false">IF(AND(ISNUMBER(A80)=1,C80&lt;$F$9),(P80+R80)/$C$4,"")</f>
        <v/>
      </c>
      <c r="R80" s="106" t="n">
        <f aca="false">Y79</f>
        <v>4.445155355E-011</v>
      </c>
      <c r="S80" s="111" t="n">
        <f aca="false">Z79</f>
        <v>-5.719869E-013</v>
      </c>
      <c r="T80" s="108" t="n">
        <f aca="false">AA79</f>
        <v>4.387956665E-011</v>
      </c>
      <c r="U80" s="103" t="n">
        <f aca="false">U79-1</f>
        <v>-4</v>
      </c>
      <c r="V80" s="111" t="n">
        <f aca="false">IF(U80&gt;=0,-PMT($C$5/12,$C$6,$C$4,,0))</f>
        <v>0</v>
      </c>
      <c r="W80" s="111" t="n">
        <f aca="false">IF(U80&gt;=0,-CUMIPMT($C$5/12,$C$6,$C$4,A80,A80,0))</f>
        <v>0</v>
      </c>
      <c r="X80" s="108" t="n">
        <f aca="false">V80-W80</f>
        <v>0</v>
      </c>
      <c r="Y80" s="106" t="n">
        <f aca="false">R80+X80</f>
        <v>4.445155355E-011</v>
      </c>
      <c r="Z80" s="111" t="n">
        <f aca="false">S80+W80</f>
        <v>-5.719869E-013</v>
      </c>
      <c r="AA80" s="108" t="n">
        <f aca="false">Y80+Z80</f>
        <v>4.387956665E-011</v>
      </c>
    </row>
    <row r="81" customFormat="false" ht="12.8" hidden="false" customHeight="false" outlineLevel="0" collapsed="false">
      <c r="A81" s="103" t="str">
        <f aca="false">IF(A80&lt;$C$6,A80+1,"")</f>
        <v/>
      </c>
      <c r="B81" s="104" t="n">
        <f aca="false">(C81-DATE(1970,1,1))*(24*60*60)</f>
        <v>1786924800</v>
      </c>
      <c r="C81" s="105" t="n">
        <f aca="false">C80+$C$7</f>
        <v>46251</v>
      </c>
      <c r="D81" s="106" t="n">
        <f aca="false">L80</f>
        <v>-14874.0367802747</v>
      </c>
      <c r="E81" s="107" t="n">
        <f aca="false">M80</f>
        <v>0.339261269337718</v>
      </c>
      <c r="F81" s="106" t="n">
        <f aca="false">IF($J$2=1,IFERROR(VLOOKUP(B81,INDEX_BTCUSD_1D!$A$1:$I$5543,$J$3,0),0),IFERROR(VLOOKUP(B81,INDEX_BTCUSD_1D!$A$1:$I$5543,$J$3,0),0)*IFERROR(VLOOKUP(B81,FX_USDMXN_1D!$A$1:$F$4614,$J$5),0))</f>
        <v>0</v>
      </c>
      <c r="G81" s="108" t="n">
        <f aca="false">E81*F81</f>
        <v>0</v>
      </c>
      <c r="H81" s="109" t="n">
        <f aca="false">D81+G81</f>
        <v>-14874.0367802747</v>
      </c>
      <c r="I81" s="106" t="n">
        <f aca="false">-V81</f>
        <v>-0</v>
      </c>
      <c r="J81" s="110" t="n">
        <v>0</v>
      </c>
      <c r="K81" s="108" t="n">
        <f aca="false">-J81*F81</f>
        <v>-0</v>
      </c>
      <c r="L81" s="106" t="n">
        <f aca="false">D81+I81+K81</f>
        <v>-14874.0367802747</v>
      </c>
      <c r="M81" s="107" t="n">
        <f aca="false">E81+J81</f>
        <v>0.339261269337718</v>
      </c>
      <c r="N81" s="106" t="n">
        <f aca="false">IF($J$2=1,IFERROR(VLOOKUP(B81,INDEX_BTCUSD_1D!$A$1:$I$5543,$J$4,0),0),IFERROR(VLOOKUP(B81,INDEX_BTCUSD_1D!$A$1:$I$5543,$J$4,0),0)*IFERROR(VLOOKUP(B81,FX_USDMXN_1D!$A$1:$F$4614,$J$6),0))</f>
        <v>0</v>
      </c>
      <c r="O81" s="108" t="n">
        <f aca="false">M81*N81</f>
        <v>0</v>
      </c>
      <c r="P81" s="109" t="n">
        <f aca="false">L81+O81</f>
        <v>-14874.0367802747</v>
      </c>
      <c r="Q81" s="3" t="str">
        <f aca="false">IF(AND(ISNUMBER(A81)=1,C81&lt;$F$9),(P81+R81)/$C$4,"")</f>
        <v/>
      </c>
      <c r="R81" s="106" t="n">
        <f aca="false">Y80</f>
        <v>4.445155355E-011</v>
      </c>
      <c r="S81" s="111" t="n">
        <f aca="false">Z80</f>
        <v>-5.719869E-013</v>
      </c>
      <c r="T81" s="108" t="n">
        <f aca="false">AA80</f>
        <v>4.387956665E-011</v>
      </c>
      <c r="U81" s="103" t="n">
        <f aca="false">U80-1</f>
        <v>-5</v>
      </c>
      <c r="V81" s="111" t="n">
        <f aca="false">IF(U81&gt;=0,-PMT($C$5/12,$C$6,$C$4,,0))</f>
        <v>0</v>
      </c>
      <c r="W81" s="111" t="n">
        <f aca="false">IF(U81&gt;=0,-CUMIPMT($C$5/12,$C$6,$C$4,A81,A81,0))</f>
        <v>0</v>
      </c>
      <c r="X81" s="108" t="n">
        <f aca="false">V81-W81</f>
        <v>0</v>
      </c>
      <c r="Y81" s="106" t="n">
        <f aca="false">R81+X81</f>
        <v>4.445155355E-011</v>
      </c>
      <c r="Z81" s="111" t="n">
        <f aca="false">S81+W81</f>
        <v>-5.719869E-013</v>
      </c>
      <c r="AA81" s="108" t="n">
        <f aca="false">Y81+Z81</f>
        <v>4.387956665E-011</v>
      </c>
    </row>
    <row r="82" customFormat="false" ht="12.8" hidden="false" customHeight="false" outlineLevel="0" collapsed="false">
      <c r="A82" s="103" t="str">
        <f aca="false">IF(A81&lt;$C$6,A81+1,"")</f>
        <v/>
      </c>
      <c r="B82" s="104" t="n">
        <f aca="false">(C82-DATE(1970,1,1))*(24*60*60)</f>
        <v>1789516800</v>
      </c>
      <c r="C82" s="105" t="n">
        <f aca="false">C81+$C$7</f>
        <v>46281</v>
      </c>
      <c r="D82" s="106" t="n">
        <f aca="false">L81</f>
        <v>-14874.0367802747</v>
      </c>
      <c r="E82" s="107" t="n">
        <f aca="false">M81</f>
        <v>0.339261269337718</v>
      </c>
      <c r="F82" s="106" t="n">
        <f aca="false">IF($J$2=1,IFERROR(VLOOKUP(B82,INDEX_BTCUSD_1D!$A$1:$I$5543,$J$3,0),0),IFERROR(VLOOKUP(B82,INDEX_BTCUSD_1D!$A$1:$I$5543,$J$3,0),0)*IFERROR(VLOOKUP(B82,FX_USDMXN_1D!$A$1:$F$4614,$J$5),0))</f>
        <v>0</v>
      </c>
      <c r="G82" s="108" t="n">
        <f aca="false">E82*F82</f>
        <v>0</v>
      </c>
      <c r="H82" s="109" t="n">
        <f aca="false">D82+G82</f>
        <v>-14874.0367802747</v>
      </c>
      <c r="I82" s="106" t="n">
        <f aca="false">-V82</f>
        <v>-0</v>
      </c>
      <c r="J82" s="110" t="n">
        <v>0</v>
      </c>
      <c r="K82" s="108" t="n">
        <f aca="false">-J82*F82</f>
        <v>-0</v>
      </c>
      <c r="L82" s="106" t="n">
        <f aca="false">D82+I82+K82</f>
        <v>-14874.0367802747</v>
      </c>
      <c r="M82" s="107" t="n">
        <f aca="false">E82+J82</f>
        <v>0.339261269337718</v>
      </c>
      <c r="N82" s="106" t="n">
        <f aca="false">IF($J$2=1,IFERROR(VLOOKUP(B82,INDEX_BTCUSD_1D!$A$1:$I$5543,$J$4,0),0),IFERROR(VLOOKUP(B82,INDEX_BTCUSD_1D!$A$1:$I$5543,$J$4,0),0)*IFERROR(VLOOKUP(B82,FX_USDMXN_1D!$A$1:$F$4614,$J$6),0))</f>
        <v>0</v>
      </c>
      <c r="O82" s="108" t="n">
        <f aca="false">M82*N82</f>
        <v>0</v>
      </c>
      <c r="P82" s="109" t="n">
        <f aca="false">L82+O82</f>
        <v>-14874.0367802747</v>
      </c>
      <c r="Q82" s="3" t="str">
        <f aca="false">IF(AND(ISNUMBER(A82)=1,C82&lt;$F$9),(P82+R82)/$C$4,"")</f>
        <v/>
      </c>
      <c r="R82" s="106" t="n">
        <f aca="false">Y81</f>
        <v>4.445155355E-011</v>
      </c>
      <c r="S82" s="111" t="n">
        <f aca="false">Z81</f>
        <v>-5.719869E-013</v>
      </c>
      <c r="T82" s="108" t="n">
        <f aca="false">AA81</f>
        <v>4.387956665E-011</v>
      </c>
      <c r="U82" s="103" t="n">
        <f aca="false">U81-1</f>
        <v>-6</v>
      </c>
      <c r="V82" s="111" t="n">
        <f aca="false">IF(U82&gt;=0,-PMT($C$5/12,$C$6,$C$4,,0))</f>
        <v>0</v>
      </c>
      <c r="W82" s="111" t="n">
        <f aca="false">IF(U82&gt;=0,-CUMIPMT($C$5/12,$C$6,$C$4,A82,A82,0))</f>
        <v>0</v>
      </c>
      <c r="X82" s="108" t="n">
        <f aca="false">V82-W82</f>
        <v>0</v>
      </c>
      <c r="Y82" s="106" t="n">
        <f aca="false">R82+X82</f>
        <v>4.445155355E-011</v>
      </c>
      <c r="Z82" s="111" t="n">
        <f aca="false">S82+W82</f>
        <v>-5.719869E-013</v>
      </c>
      <c r="AA82" s="108" t="n">
        <f aca="false">Y82+Z82</f>
        <v>4.387956665E-011</v>
      </c>
    </row>
    <row r="83" customFormat="false" ht="12.8" hidden="false" customHeight="false" outlineLevel="0" collapsed="false">
      <c r="A83" s="103" t="str">
        <f aca="false">IF(A82&lt;$C$6,A82+1,"")</f>
        <v/>
      </c>
      <c r="B83" s="104" t="n">
        <f aca="false">(C83-DATE(1970,1,1))*(24*60*60)</f>
        <v>1792108800</v>
      </c>
      <c r="C83" s="105" t="n">
        <f aca="false">C82+$C$7</f>
        <v>46311</v>
      </c>
      <c r="D83" s="106" t="n">
        <f aca="false">L82</f>
        <v>-14874.0367802747</v>
      </c>
      <c r="E83" s="107" t="n">
        <f aca="false">M82</f>
        <v>0.339261269337718</v>
      </c>
      <c r="F83" s="106" t="n">
        <f aca="false">IF($J$2=1,IFERROR(VLOOKUP(B83,INDEX_BTCUSD_1D!$A$1:$I$5543,$J$3,0),0),IFERROR(VLOOKUP(B83,INDEX_BTCUSD_1D!$A$1:$I$5543,$J$3,0),0)*IFERROR(VLOOKUP(B83,FX_USDMXN_1D!$A$1:$F$4614,$J$5),0))</f>
        <v>0</v>
      </c>
      <c r="G83" s="108" t="n">
        <f aca="false">E83*F83</f>
        <v>0</v>
      </c>
      <c r="H83" s="109" t="n">
        <f aca="false">D83+G83</f>
        <v>-14874.0367802747</v>
      </c>
      <c r="I83" s="106" t="n">
        <f aca="false">-V83</f>
        <v>-0</v>
      </c>
      <c r="J83" s="110" t="n">
        <v>0</v>
      </c>
      <c r="K83" s="108" t="n">
        <f aca="false">-J83*F83</f>
        <v>-0</v>
      </c>
      <c r="L83" s="106" t="n">
        <f aca="false">D83+I83+K83</f>
        <v>-14874.0367802747</v>
      </c>
      <c r="M83" s="107" t="n">
        <f aca="false">E83+J83</f>
        <v>0.339261269337718</v>
      </c>
      <c r="N83" s="106" t="n">
        <f aca="false">IF($J$2=1,IFERROR(VLOOKUP(B83,INDEX_BTCUSD_1D!$A$1:$I$5543,$J$4,0),0),IFERROR(VLOOKUP(B83,INDEX_BTCUSD_1D!$A$1:$I$5543,$J$4,0),0)*IFERROR(VLOOKUP(B83,FX_USDMXN_1D!$A$1:$F$4614,$J$6),0))</f>
        <v>0</v>
      </c>
      <c r="O83" s="108" t="n">
        <f aca="false">M83*N83</f>
        <v>0</v>
      </c>
      <c r="P83" s="109" t="n">
        <f aca="false">L83+O83</f>
        <v>-14874.0367802747</v>
      </c>
      <c r="Q83" s="3" t="str">
        <f aca="false">IF(AND(ISNUMBER(A83)=1,C83&lt;$F$9),(P83+R83)/$C$4,"")</f>
        <v/>
      </c>
      <c r="R83" s="106" t="n">
        <f aca="false">Y82</f>
        <v>4.445155355E-011</v>
      </c>
      <c r="S83" s="111" t="n">
        <f aca="false">Z82</f>
        <v>-5.719869E-013</v>
      </c>
      <c r="T83" s="108" t="n">
        <f aca="false">AA82</f>
        <v>4.387956665E-011</v>
      </c>
      <c r="U83" s="103" t="n">
        <f aca="false">U82-1</f>
        <v>-7</v>
      </c>
      <c r="V83" s="111" t="n">
        <f aca="false">IF(U83&gt;=0,-PMT($C$5/12,$C$6,$C$4,,0))</f>
        <v>0</v>
      </c>
      <c r="W83" s="111" t="n">
        <f aca="false">IF(U83&gt;=0,-CUMIPMT($C$5/12,$C$6,$C$4,A83,A83,0))</f>
        <v>0</v>
      </c>
      <c r="X83" s="108" t="n">
        <f aca="false">V83-W83</f>
        <v>0</v>
      </c>
      <c r="Y83" s="106" t="n">
        <f aca="false">R83+X83</f>
        <v>4.445155355E-011</v>
      </c>
      <c r="Z83" s="111" t="n">
        <f aca="false">S83+W83</f>
        <v>-5.719869E-013</v>
      </c>
      <c r="AA83" s="108" t="n">
        <f aca="false">Y83+Z83</f>
        <v>4.387956665E-011</v>
      </c>
    </row>
    <row r="84" customFormat="false" ht="12.8" hidden="false" customHeight="false" outlineLevel="0" collapsed="false">
      <c r="A84" s="103" t="str">
        <f aca="false">IF(A83&lt;$C$6,A83+1,"")</f>
        <v/>
      </c>
      <c r="B84" s="104" t="n">
        <f aca="false">(C84-DATE(1970,1,1))*(24*60*60)</f>
        <v>1794700800</v>
      </c>
      <c r="C84" s="105" t="n">
        <f aca="false">C83+$C$7</f>
        <v>46341</v>
      </c>
      <c r="D84" s="106" t="n">
        <f aca="false">L83</f>
        <v>-14874.0367802747</v>
      </c>
      <c r="E84" s="107" t="n">
        <f aca="false">M83</f>
        <v>0.339261269337718</v>
      </c>
      <c r="F84" s="106" t="n">
        <f aca="false">IF($J$2=1,IFERROR(VLOOKUP(B84,INDEX_BTCUSD_1D!$A$1:$I$5543,$J$3,0),0),IFERROR(VLOOKUP(B84,INDEX_BTCUSD_1D!$A$1:$I$5543,$J$3,0),0)*IFERROR(VLOOKUP(B84,FX_USDMXN_1D!$A$1:$F$4614,$J$5),0))</f>
        <v>0</v>
      </c>
      <c r="G84" s="108" t="n">
        <f aca="false">E84*F84</f>
        <v>0</v>
      </c>
      <c r="H84" s="109" t="n">
        <f aca="false">D84+G84</f>
        <v>-14874.0367802747</v>
      </c>
      <c r="I84" s="106" t="n">
        <f aca="false">-V84</f>
        <v>-0</v>
      </c>
      <c r="J84" s="110" t="n">
        <v>0</v>
      </c>
      <c r="K84" s="108" t="n">
        <f aca="false">-J84*F84</f>
        <v>-0</v>
      </c>
      <c r="L84" s="106" t="n">
        <f aca="false">D84+I84+K84</f>
        <v>-14874.0367802747</v>
      </c>
      <c r="M84" s="107" t="n">
        <f aca="false">E84+J84</f>
        <v>0.339261269337718</v>
      </c>
      <c r="N84" s="106" t="n">
        <f aca="false">IF($J$2=1,IFERROR(VLOOKUP(B84,INDEX_BTCUSD_1D!$A$1:$I$5543,$J$4,0),0),IFERROR(VLOOKUP(B84,INDEX_BTCUSD_1D!$A$1:$I$5543,$J$4,0),0)*IFERROR(VLOOKUP(B84,FX_USDMXN_1D!$A$1:$F$4614,$J$6),0))</f>
        <v>0</v>
      </c>
      <c r="O84" s="108" t="n">
        <f aca="false">M84*N84</f>
        <v>0</v>
      </c>
      <c r="P84" s="109" t="n">
        <f aca="false">L84+O84</f>
        <v>-14874.0367802747</v>
      </c>
      <c r="Q84" s="3" t="str">
        <f aca="false">IF(AND(ISNUMBER(A84)=1,C84&lt;$F$9),(P84+R84)/$C$4,"")</f>
        <v/>
      </c>
      <c r="R84" s="106" t="n">
        <f aca="false">Y83</f>
        <v>4.445155355E-011</v>
      </c>
      <c r="S84" s="111" t="n">
        <f aca="false">Z83</f>
        <v>-5.719869E-013</v>
      </c>
      <c r="T84" s="108" t="n">
        <f aca="false">AA83</f>
        <v>4.387956665E-011</v>
      </c>
      <c r="U84" s="103" t="n">
        <f aca="false">U83-1</f>
        <v>-8</v>
      </c>
      <c r="V84" s="111" t="n">
        <f aca="false">IF(U84&gt;=0,-PMT($C$5/12,$C$6,$C$4,,0))</f>
        <v>0</v>
      </c>
      <c r="W84" s="111" t="n">
        <f aca="false">IF(U84&gt;=0,-CUMIPMT($C$5/12,$C$6,$C$4,A84,A84,0))</f>
        <v>0</v>
      </c>
      <c r="X84" s="108" t="n">
        <f aca="false">V84-W84</f>
        <v>0</v>
      </c>
      <c r="Y84" s="106" t="n">
        <f aca="false">R84+X84</f>
        <v>4.445155355E-011</v>
      </c>
      <c r="Z84" s="111" t="n">
        <f aca="false">S84+W84</f>
        <v>-5.719869E-013</v>
      </c>
      <c r="AA84" s="108" t="n">
        <f aca="false">Y84+Z84</f>
        <v>4.387956665E-011</v>
      </c>
    </row>
    <row r="85" customFormat="false" ht="12.8" hidden="false" customHeight="false" outlineLevel="0" collapsed="false">
      <c r="A85" s="103" t="str">
        <f aca="false">IF(A84&lt;$C$6,A84+1,"")</f>
        <v/>
      </c>
      <c r="B85" s="104" t="n">
        <f aca="false">(C85-DATE(1970,1,1))*(24*60*60)</f>
        <v>1797292800</v>
      </c>
      <c r="C85" s="105" t="n">
        <f aca="false">C84+$C$7</f>
        <v>46371</v>
      </c>
      <c r="D85" s="106" t="n">
        <f aca="false">L84</f>
        <v>-14874.0367802747</v>
      </c>
      <c r="E85" s="107" t="n">
        <f aca="false">M84</f>
        <v>0.339261269337718</v>
      </c>
      <c r="F85" s="106" t="n">
        <f aca="false">IF($J$2=1,IFERROR(VLOOKUP(B85,INDEX_BTCUSD_1D!$A$1:$I$5543,$J$3,0),0),IFERROR(VLOOKUP(B85,INDEX_BTCUSD_1D!$A$1:$I$5543,$J$3,0),0)*IFERROR(VLOOKUP(B85,FX_USDMXN_1D!$A$1:$F$4614,$J$5),0))</f>
        <v>0</v>
      </c>
      <c r="G85" s="108" t="n">
        <f aca="false">E85*F85</f>
        <v>0</v>
      </c>
      <c r="H85" s="109" t="n">
        <f aca="false">D85+G85</f>
        <v>-14874.0367802747</v>
      </c>
      <c r="I85" s="106" t="n">
        <f aca="false">-V85</f>
        <v>-0</v>
      </c>
      <c r="J85" s="110" t="n">
        <v>0</v>
      </c>
      <c r="K85" s="108" t="n">
        <f aca="false">-J85*F85</f>
        <v>-0</v>
      </c>
      <c r="L85" s="106" t="n">
        <f aca="false">D85+I85+K85</f>
        <v>-14874.0367802747</v>
      </c>
      <c r="M85" s="107" t="n">
        <f aca="false">E85+J85</f>
        <v>0.339261269337718</v>
      </c>
      <c r="N85" s="106" t="n">
        <f aca="false">IF($J$2=1,IFERROR(VLOOKUP(B85,INDEX_BTCUSD_1D!$A$1:$I$5543,$J$4,0),0),IFERROR(VLOOKUP(B85,INDEX_BTCUSD_1D!$A$1:$I$5543,$J$4,0),0)*IFERROR(VLOOKUP(B85,FX_USDMXN_1D!$A$1:$F$4614,$J$6),0))</f>
        <v>0</v>
      </c>
      <c r="O85" s="108" t="n">
        <f aca="false">M85*N85</f>
        <v>0</v>
      </c>
      <c r="P85" s="109" t="n">
        <f aca="false">L85+O85</f>
        <v>-14874.0367802747</v>
      </c>
      <c r="Q85" s="3" t="str">
        <f aca="false">IF(AND(ISNUMBER(A85)=1,C85&lt;$F$9),(P85+R85)/$C$4,"")</f>
        <v/>
      </c>
      <c r="R85" s="106" t="n">
        <f aca="false">Y84</f>
        <v>4.445155355E-011</v>
      </c>
      <c r="S85" s="111" t="n">
        <f aca="false">Z84</f>
        <v>-5.719869E-013</v>
      </c>
      <c r="T85" s="108" t="n">
        <f aca="false">AA84</f>
        <v>4.387956665E-011</v>
      </c>
      <c r="U85" s="103" t="n">
        <f aca="false">U84-1</f>
        <v>-9</v>
      </c>
      <c r="V85" s="111" t="n">
        <f aca="false">IF(U85&gt;=0,-PMT($C$5/12,$C$6,$C$4,,0))</f>
        <v>0</v>
      </c>
      <c r="W85" s="111" t="n">
        <f aca="false">IF(U85&gt;=0,-CUMIPMT($C$5/12,$C$6,$C$4,A85,A85,0))</f>
        <v>0</v>
      </c>
      <c r="X85" s="108" t="n">
        <f aca="false">V85-W85</f>
        <v>0</v>
      </c>
      <c r="Y85" s="106" t="n">
        <f aca="false">R85+X85</f>
        <v>4.445155355E-011</v>
      </c>
      <c r="Z85" s="111" t="n">
        <f aca="false">S85+W85</f>
        <v>-5.719869E-013</v>
      </c>
      <c r="AA85" s="108" t="n">
        <f aca="false">Y85+Z85</f>
        <v>4.387956665E-011</v>
      </c>
    </row>
    <row r="86" customFormat="false" ht="12.8" hidden="false" customHeight="false" outlineLevel="0" collapsed="false">
      <c r="A86" s="103" t="str">
        <f aca="false">IF(A85&lt;$C$6,A85+1,"")</f>
        <v/>
      </c>
      <c r="B86" s="104" t="n">
        <f aca="false">(C86-DATE(1970,1,1))*(24*60*60)</f>
        <v>1799884800</v>
      </c>
      <c r="C86" s="105" t="n">
        <f aca="false">C85+$C$7</f>
        <v>46401</v>
      </c>
      <c r="D86" s="106" t="n">
        <f aca="false">L85</f>
        <v>-14874.0367802747</v>
      </c>
      <c r="E86" s="107" t="n">
        <f aca="false">M85</f>
        <v>0.339261269337718</v>
      </c>
      <c r="F86" s="106" t="n">
        <f aca="false">IF($J$2=1,IFERROR(VLOOKUP(B86,INDEX_BTCUSD_1D!$A$1:$I$5543,$J$3,0),0),IFERROR(VLOOKUP(B86,INDEX_BTCUSD_1D!$A$1:$I$5543,$J$3,0),0)*IFERROR(VLOOKUP(B86,FX_USDMXN_1D!$A$1:$F$4614,$J$5),0))</f>
        <v>0</v>
      </c>
      <c r="G86" s="108" t="n">
        <f aca="false">E86*F86</f>
        <v>0</v>
      </c>
      <c r="H86" s="109" t="n">
        <f aca="false">D86+G86</f>
        <v>-14874.0367802747</v>
      </c>
      <c r="I86" s="106" t="n">
        <f aca="false">-V86</f>
        <v>-0</v>
      </c>
      <c r="J86" s="110" t="n">
        <v>0</v>
      </c>
      <c r="K86" s="108" t="n">
        <f aca="false">-J86*F86</f>
        <v>-0</v>
      </c>
      <c r="L86" s="106" t="n">
        <f aca="false">D86+I86+K86</f>
        <v>-14874.0367802747</v>
      </c>
      <c r="M86" s="107" t="n">
        <f aca="false">E86+J86</f>
        <v>0.339261269337718</v>
      </c>
      <c r="N86" s="106" t="n">
        <f aca="false">IF($J$2=1,IFERROR(VLOOKUP(B86,INDEX_BTCUSD_1D!$A$1:$I$5543,$J$4,0),0),IFERROR(VLOOKUP(B86,INDEX_BTCUSD_1D!$A$1:$I$5543,$J$4,0),0)*IFERROR(VLOOKUP(B86,FX_USDMXN_1D!$A$1:$F$4614,$J$6),0))</f>
        <v>0</v>
      </c>
      <c r="O86" s="108" t="n">
        <f aca="false">M86*N86</f>
        <v>0</v>
      </c>
      <c r="P86" s="109" t="n">
        <f aca="false">L86+O86</f>
        <v>-14874.0367802747</v>
      </c>
      <c r="Q86" s="3" t="str">
        <f aca="false">IF(AND(ISNUMBER(A86)=1,C86&lt;$F$9),(P86+R86)/$C$4,"")</f>
        <v/>
      </c>
      <c r="R86" s="106" t="n">
        <f aca="false">Y85</f>
        <v>4.445155355E-011</v>
      </c>
      <c r="S86" s="111" t="n">
        <f aca="false">Z85</f>
        <v>-5.719869E-013</v>
      </c>
      <c r="T86" s="108" t="n">
        <f aca="false">AA85</f>
        <v>4.387956665E-011</v>
      </c>
      <c r="U86" s="103" t="n">
        <f aca="false">U85-1</f>
        <v>-10</v>
      </c>
      <c r="V86" s="111" t="n">
        <f aca="false">IF(U86&gt;=0,-PMT($C$5/12,$C$6,$C$4,,0))</f>
        <v>0</v>
      </c>
      <c r="W86" s="111" t="n">
        <f aca="false">IF(U86&gt;=0,-CUMIPMT($C$5/12,$C$6,$C$4,A86,A86,0))</f>
        <v>0</v>
      </c>
      <c r="X86" s="108" t="n">
        <f aca="false">V86-W86</f>
        <v>0</v>
      </c>
      <c r="Y86" s="106" t="n">
        <f aca="false">R86+X86</f>
        <v>4.445155355E-011</v>
      </c>
      <c r="Z86" s="111" t="n">
        <f aca="false">S86+W86</f>
        <v>-5.719869E-013</v>
      </c>
      <c r="AA86" s="108" t="n">
        <f aca="false">Y86+Z86</f>
        <v>4.387956665E-011</v>
      </c>
    </row>
    <row r="87" customFormat="false" ht="12.8" hidden="false" customHeight="false" outlineLevel="0" collapsed="false">
      <c r="A87" s="103" t="str">
        <f aca="false">IF(A86&lt;$C$6,A86+1,"")</f>
        <v/>
      </c>
      <c r="B87" s="104" t="n">
        <f aca="false">(C87-DATE(1970,1,1))*(24*60*60)</f>
        <v>1802476800</v>
      </c>
      <c r="C87" s="105" t="n">
        <f aca="false">C86+$C$7</f>
        <v>46431</v>
      </c>
      <c r="D87" s="106" t="n">
        <f aca="false">L86</f>
        <v>-14874.0367802747</v>
      </c>
      <c r="E87" s="107" t="n">
        <f aca="false">M86</f>
        <v>0.339261269337718</v>
      </c>
      <c r="F87" s="106" t="n">
        <f aca="false">IF($J$2=1,IFERROR(VLOOKUP(B87,INDEX_BTCUSD_1D!$A$1:$I$5543,$J$3,0),0),IFERROR(VLOOKUP(B87,INDEX_BTCUSD_1D!$A$1:$I$5543,$J$3,0),0)*IFERROR(VLOOKUP(B87,FX_USDMXN_1D!$A$1:$F$4614,$J$5),0))</f>
        <v>0</v>
      </c>
      <c r="G87" s="108" t="n">
        <f aca="false">E87*F87</f>
        <v>0</v>
      </c>
      <c r="H87" s="109" t="n">
        <f aca="false">D87+G87</f>
        <v>-14874.0367802747</v>
      </c>
      <c r="I87" s="106" t="n">
        <f aca="false">-V87</f>
        <v>-0</v>
      </c>
      <c r="J87" s="110" t="n">
        <v>0</v>
      </c>
      <c r="K87" s="108" t="n">
        <f aca="false">-J87*F87</f>
        <v>-0</v>
      </c>
      <c r="L87" s="106" t="n">
        <f aca="false">D87+I87+K87</f>
        <v>-14874.0367802747</v>
      </c>
      <c r="M87" s="107" t="n">
        <f aca="false">E87+J87</f>
        <v>0.339261269337718</v>
      </c>
      <c r="N87" s="106" t="n">
        <f aca="false">IF($J$2=1,IFERROR(VLOOKUP(B87,INDEX_BTCUSD_1D!$A$1:$I$5543,$J$4,0),0),IFERROR(VLOOKUP(B87,INDEX_BTCUSD_1D!$A$1:$I$5543,$J$4,0),0)*IFERROR(VLOOKUP(B87,FX_USDMXN_1D!$A$1:$F$4614,$J$6),0))</f>
        <v>0</v>
      </c>
      <c r="O87" s="108" t="n">
        <f aca="false">M87*N87</f>
        <v>0</v>
      </c>
      <c r="P87" s="109" t="n">
        <f aca="false">L87+O87</f>
        <v>-14874.0367802747</v>
      </c>
      <c r="Q87" s="3" t="str">
        <f aca="false">IF(AND(ISNUMBER(A87)=1,C87&lt;$F$9),(P87+R87)/$C$4,"")</f>
        <v/>
      </c>
      <c r="R87" s="106" t="n">
        <f aca="false">Y86</f>
        <v>4.445155355E-011</v>
      </c>
      <c r="S87" s="111" t="n">
        <f aca="false">Z86</f>
        <v>-5.719869E-013</v>
      </c>
      <c r="T87" s="108" t="n">
        <f aca="false">AA86</f>
        <v>4.387956665E-011</v>
      </c>
      <c r="U87" s="103" t="n">
        <f aca="false">U86-1</f>
        <v>-11</v>
      </c>
      <c r="V87" s="111" t="n">
        <f aca="false">IF(U87&gt;=0,-PMT($C$5/12,$C$6,$C$4,,0))</f>
        <v>0</v>
      </c>
      <c r="W87" s="111" t="n">
        <f aca="false">IF(U87&gt;=0,-CUMIPMT($C$5/12,$C$6,$C$4,A87,A87,0))</f>
        <v>0</v>
      </c>
      <c r="X87" s="108" t="n">
        <f aca="false">V87-W87</f>
        <v>0</v>
      </c>
      <c r="Y87" s="106" t="n">
        <f aca="false">R87+X87</f>
        <v>4.445155355E-011</v>
      </c>
      <c r="Z87" s="111" t="n">
        <f aca="false">S87+W87</f>
        <v>-5.719869E-013</v>
      </c>
      <c r="AA87" s="108" t="n">
        <f aca="false">Y87+Z87</f>
        <v>4.387956665E-011</v>
      </c>
    </row>
    <row r="88" customFormat="false" ht="12.8" hidden="false" customHeight="false" outlineLevel="0" collapsed="false">
      <c r="A88" s="103" t="str">
        <f aca="false">IF(A87&lt;$C$6,A87+1,"")</f>
        <v/>
      </c>
      <c r="B88" s="104" t="n">
        <f aca="false">(C88-DATE(1970,1,1))*(24*60*60)</f>
        <v>1805068800</v>
      </c>
      <c r="C88" s="105" t="n">
        <f aca="false">C87+$C$7</f>
        <v>46461</v>
      </c>
      <c r="D88" s="106" t="n">
        <f aca="false">L87</f>
        <v>-14874.0367802747</v>
      </c>
      <c r="E88" s="107" t="n">
        <f aca="false">M87</f>
        <v>0.339261269337718</v>
      </c>
      <c r="F88" s="106" t="n">
        <f aca="false">IF($J$2=1,IFERROR(VLOOKUP(B88,INDEX_BTCUSD_1D!$A$1:$I$5543,$J$3,0),0),IFERROR(VLOOKUP(B88,INDEX_BTCUSD_1D!$A$1:$I$5543,$J$3,0),0)*IFERROR(VLOOKUP(B88,FX_USDMXN_1D!$A$1:$F$4614,$J$5),0))</f>
        <v>0</v>
      </c>
      <c r="G88" s="108" t="n">
        <f aca="false">E88*F88</f>
        <v>0</v>
      </c>
      <c r="H88" s="109" t="n">
        <f aca="false">D88+G88</f>
        <v>-14874.0367802747</v>
      </c>
      <c r="I88" s="106" t="n">
        <f aca="false">-V88</f>
        <v>-0</v>
      </c>
      <c r="J88" s="110" t="n">
        <v>0</v>
      </c>
      <c r="K88" s="108" t="n">
        <f aca="false">-J88*F88</f>
        <v>-0</v>
      </c>
      <c r="L88" s="106" t="n">
        <f aca="false">D88+I88+K88</f>
        <v>-14874.0367802747</v>
      </c>
      <c r="M88" s="107" t="n">
        <f aca="false">E88+J88</f>
        <v>0.339261269337718</v>
      </c>
      <c r="N88" s="106" t="n">
        <f aca="false">IF($J$2=1,IFERROR(VLOOKUP(B88,INDEX_BTCUSD_1D!$A$1:$I$5543,$J$4,0),0),IFERROR(VLOOKUP(B88,INDEX_BTCUSD_1D!$A$1:$I$5543,$J$4,0),0)*IFERROR(VLOOKUP(B88,FX_USDMXN_1D!$A$1:$F$4614,$J$6),0))</f>
        <v>0</v>
      </c>
      <c r="O88" s="108" t="n">
        <f aca="false">M88*N88</f>
        <v>0</v>
      </c>
      <c r="P88" s="109" t="n">
        <f aca="false">L88+O88</f>
        <v>-14874.0367802747</v>
      </c>
      <c r="Q88" s="3" t="str">
        <f aca="false">IF(AND(ISNUMBER(A88)=1,C88&lt;$F$9),(P88+R88)/$C$4,"")</f>
        <v/>
      </c>
      <c r="R88" s="106" t="n">
        <f aca="false">Y87</f>
        <v>4.445155355E-011</v>
      </c>
      <c r="S88" s="111" t="n">
        <f aca="false">Z87</f>
        <v>-5.719869E-013</v>
      </c>
      <c r="T88" s="108" t="n">
        <f aca="false">AA87</f>
        <v>4.387956665E-011</v>
      </c>
      <c r="U88" s="103" t="n">
        <f aca="false">U87-1</f>
        <v>-12</v>
      </c>
      <c r="V88" s="111" t="n">
        <f aca="false">IF(U88&gt;=0,-PMT($C$5/12,$C$6,$C$4,,0))</f>
        <v>0</v>
      </c>
      <c r="W88" s="111" t="n">
        <f aca="false">IF(U88&gt;=0,-CUMIPMT($C$5/12,$C$6,$C$4,A88,A88,0))</f>
        <v>0</v>
      </c>
      <c r="X88" s="108" t="n">
        <f aca="false">V88-W88</f>
        <v>0</v>
      </c>
      <c r="Y88" s="106" t="n">
        <f aca="false">R88+X88</f>
        <v>4.445155355E-011</v>
      </c>
      <c r="Z88" s="111" t="n">
        <f aca="false">S88+W88</f>
        <v>-5.719869E-013</v>
      </c>
      <c r="AA88" s="108" t="n">
        <f aca="false">Y88+Z88</f>
        <v>4.387956665E-011</v>
      </c>
    </row>
    <row r="89" customFormat="false" ht="12.8" hidden="false" customHeight="false" outlineLevel="0" collapsed="false">
      <c r="A89" s="103" t="str">
        <f aca="false">IF(A88&lt;$C$6,A88+1,"")</f>
        <v/>
      </c>
      <c r="B89" s="104" t="n">
        <f aca="false">(C89-DATE(1970,1,1))*(24*60*60)</f>
        <v>1807660800</v>
      </c>
      <c r="C89" s="105" t="n">
        <f aca="false">C88+$C$7</f>
        <v>46491</v>
      </c>
      <c r="D89" s="106" t="n">
        <f aca="false">L88</f>
        <v>-14874.0367802747</v>
      </c>
      <c r="E89" s="107" t="n">
        <f aca="false">M88</f>
        <v>0.339261269337718</v>
      </c>
      <c r="F89" s="106" t="n">
        <f aca="false">IF($J$2=1,IFERROR(VLOOKUP(B89,INDEX_BTCUSD_1D!$A$1:$I$5543,$J$3,0),0),IFERROR(VLOOKUP(B89,INDEX_BTCUSD_1D!$A$1:$I$5543,$J$3,0),0)*IFERROR(VLOOKUP(B89,FX_USDMXN_1D!$A$1:$F$4614,$J$5),0))</f>
        <v>0</v>
      </c>
      <c r="G89" s="108" t="n">
        <f aca="false">E89*F89</f>
        <v>0</v>
      </c>
      <c r="H89" s="109" t="n">
        <f aca="false">D89+G89</f>
        <v>-14874.0367802747</v>
      </c>
      <c r="I89" s="106" t="n">
        <f aca="false">-V89</f>
        <v>-0</v>
      </c>
      <c r="J89" s="110" t="n">
        <v>0</v>
      </c>
      <c r="K89" s="108" t="n">
        <f aca="false">-J89*F89</f>
        <v>-0</v>
      </c>
      <c r="L89" s="106" t="n">
        <f aca="false">D89+I89+K89</f>
        <v>-14874.0367802747</v>
      </c>
      <c r="M89" s="107" t="n">
        <f aca="false">E89+J89</f>
        <v>0.339261269337718</v>
      </c>
      <c r="N89" s="106" t="n">
        <f aca="false">IF($J$2=1,IFERROR(VLOOKUP(B89,INDEX_BTCUSD_1D!$A$1:$I$5543,$J$4,0),0),IFERROR(VLOOKUP(B89,INDEX_BTCUSD_1D!$A$1:$I$5543,$J$4,0),0)*IFERROR(VLOOKUP(B89,FX_USDMXN_1D!$A$1:$F$4614,$J$6),0))</f>
        <v>0</v>
      </c>
      <c r="O89" s="108" t="n">
        <f aca="false">M89*N89</f>
        <v>0</v>
      </c>
      <c r="P89" s="109" t="n">
        <f aca="false">L89+O89</f>
        <v>-14874.0367802747</v>
      </c>
      <c r="Q89" s="3" t="str">
        <f aca="false">IF(AND(ISNUMBER(A89)=1,C89&lt;$F$9),(P89+R89)/$C$4,"")</f>
        <v/>
      </c>
      <c r="R89" s="106" t="n">
        <f aca="false">Y88</f>
        <v>4.445155355E-011</v>
      </c>
      <c r="S89" s="111" t="n">
        <f aca="false">Z88</f>
        <v>-5.719869E-013</v>
      </c>
      <c r="T89" s="108" t="n">
        <f aca="false">AA88</f>
        <v>4.387956665E-011</v>
      </c>
      <c r="U89" s="103" t="n">
        <f aca="false">U88-1</f>
        <v>-13</v>
      </c>
      <c r="V89" s="111" t="n">
        <f aca="false">IF(U89&gt;=0,-PMT($C$5/12,$C$6,$C$4,,0))</f>
        <v>0</v>
      </c>
      <c r="W89" s="111" t="n">
        <f aca="false">IF(U89&gt;=0,-CUMIPMT($C$5/12,$C$6,$C$4,A89,A89,0))</f>
        <v>0</v>
      </c>
      <c r="X89" s="108" t="n">
        <f aca="false">V89-W89</f>
        <v>0</v>
      </c>
      <c r="Y89" s="106" t="n">
        <f aca="false">R89+X89</f>
        <v>4.445155355E-011</v>
      </c>
      <c r="Z89" s="111" t="n">
        <f aca="false">S89+W89</f>
        <v>-5.719869E-013</v>
      </c>
      <c r="AA89" s="108" t="n">
        <f aca="false">Y89+Z89</f>
        <v>4.387956665E-011</v>
      </c>
    </row>
    <row r="90" customFormat="false" ht="12.8" hidden="false" customHeight="false" outlineLevel="0" collapsed="false">
      <c r="A90" s="103" t="str">
        <f aca="false">IF(A89&lt;$C$6,A89+1,"")</f>
        <v/>
      </c>
      <c r="B90" s="104" t="n">
        <f aca="false">(C90-DATE(1970,1,1))*(24*60*60)</f>
        <v>1810252800</v>
      </c>
      <c r="C90" s="105" t="n">
        <f aca="false">C89+$C$7</f>
        <v>46521</v>
      </c>
      <c r="D90" s="106" t="n">
        <f aca="false">L89</f>
        <v>-14874.0367802747</v>
      </c>
      <c r="E90" s="107" t="n">
        <f aca="false">M89</f>
        <v>0.339261269337718</v>
      </c>
      <c r="F90" s="106" t="n">
        <f aca="false">IF($J$2=1,IFERROR(VLOOKUP(B90,INDEX_BTCUSD_1D!$A$1:$I$5543,$J$3,0),0),IFERROR(VLOOKUP(B90,INDEX_BTCUSD_1D!$A$1:$I$5543,$J$3,0),0)*IFERROR(VLOOKUP(B90,FX_USDMXN_1D!$A$1:$F$4614,$J$5),0))</f>
        <v>0</v>
      </c>
      <c r="G90" s="108" t="n">
        <f aca="false">E90*F90</f>
        <v>0</v>
      </c>
      <c r="H90" s="109" t="n">
        <f aca="false">D90+G90</f>
        <v>-14874.0367802747</v>
      </c>
      <c r="I90" s="106" t="n">
        <f aca="false">-V90</f>
        <v>-0</v>
      </c>
      <c r="J90" s="110" t="n">
        <v>0</v>
      </c>
      <c r="K90" s="108" t="n">
        <f aca="false">-J90*F90</f>
        <v>-0</v>
      </c>
      <c r="L90" s="106" t="n">
        <f aca="false">D90+I90+K90</f>
        <v>-14874.0367802747</v>
      </c>
      <c r="M90" s="107" t="n">
        <f aca="false">E90+J90</f>
        <v>0.339261269337718</v>
      </c>
      <c r="N90" s="106" t="n">
        <f aca="false">IF($J$2=1,IFERROR(VLOOKUP(B90,INDEX_BTCUSD_1D!$A$1:$I$5543,$J$4,0),0),IFERROR(VLOOKUP(B90,INDEX_BTCUSD_1D!$A$1:$I$5543,$J$4,0),0)*IFERROR(VLOOKUP(B90,FX_USDMXN_1D!$A$1:$F$4614,$J$6),0))</f>
        <v>0</v>
      </c>
      <c r="O90" s="108" t="n">
        <f aca="false">M90*N90</f>
        <v>0</v>
      </c>
      <c r="P90" s="109" t="n">
        <f aca="false">L90+O90</f>
        <v>-14874.0367802747</v>
      </c>
      <c r="Q90" s="3" t="str">
        <f aca="false">IF(AND(ISNUMBER(A90)=1,C90&lt;$F$9),(P90+R90)/$C$4,"")</f>
        <v/>
      </c>
      <c r="R90" s="106" t="n">
        <f aca="false">Y89</f>
        <v>4.445155355E-011</v>
      </c>
      <c r="S90" s="111" t="n">
        <f aca="false">Z89</f>
        <v>-5.719869E-013</v>
      </c>
      <c r="T90" s="108" t="n">
        <f aca="false">AA89</f>
        <v>4.387956665E-011</v>
      </c>
      <c r="U90" s="103" t="n">
        <f aca="false">U89-1</f>
        <v>-14</v>
      </c>
      <c r="V90" s="111" t="n">
        <f aca="false">IF(U90&gt;=0,-PMT($C$5/12,$C$6,$C$4,,0))</f>
        <v>0</v>
      </c>
      <c r="W90" s="111" t="n">
        <f aca="false">IF(U90&gt;=0,-CUMIPMT($C$5/12,$C$6,$C$4,A90,A90,0))</f>
        <v>0</v>
      </c>
      <c r="X90" s="108" t="n">
        <f aca="false">V90-W90</f>
        <v>0</v>
      </c>
      <c r="Y90" s="106" t="n">
        <f aca="false">R90+X90</f>
        <v>4.445155355E-011</v>
      </c>
      <c r="Z90" s="111" t="n">
        <f aca="false">S90+W90</f>
        <v>-5.719869E-013</v>
      </c>
      <c r="AA90" s="108" t="n">
        <f aca="false">Y90+Z90</f>
        <v>4.387956665E-011</v>
      </c>
    </row>
    <row r="91" customFormat="false" ht="12.8" hidden="false" customHeight="false" outlineLevel="0" collapsed="false">
      <c r="A91" s="103" t="str">
        <f aca="false">IF(A90&lt;$C$6,A90+1,"")</f>
        <v/>
      </c>
      <c r="B91" s="104" t="n">
        <f aca="false">(C91-DATE(1970,1,1))*(24*60*60)</f>
        <v>1812844800</v>
      </c>
      <c r="C91" s="105" t="n">
        <f aca="false">C90+$C$7</f>
        <v>46551</v>
      </c>
      <c r="D91" s="106" t="n">
        <f aca="false">L90</f>
        <v>-14874.0367802747</v>
      </c>
      <c r="E91" s="107" t="n">
        <f aca="false">M90</f>
        <v>0.339261269337718</v>
      </c>
      <c r="F91" s="106" t="n">
        <f aca="false">IF($J$2=1,IFERROR(VLOOKUP(B91,INDEX_BTCUSD_1D!$A$1:$I$5543,$J$3,0),0),IFERROR(VLOOKUP(B91,INDEX_BTCUSD_1D!$A$1:$I$5543,$J$3,0),0)*IFERROR(VLOOKUP(B91,FX_USDMXN_1D!$A$1:$F$4614,$J$5),0))</f>
        <v>0</v>
      </c>
      <c r="G91" s="108" t="n">
        <f aca="false">E91*F91</f>
        <v>0</v>
      </c>
      <c r="H91" s="109" t="n">
        <f aca="false">D91+G91</f>
        <v>-14874.0367802747</v>
      </c>
      <c r="I91" s="106" t="n">
        <f aca="false">-V91</f>
        <v>-0</v>
      </c>
      <c r="J91" s="110" t="n">
        <v>0</v>
      </c>
      <c r="K91" s="108" t="n">
        <f aca="false">-J91*F91</f>
        <v>-0</v>
      </c>
      <c r="L91" s="106" t="n">
        <f aca="false">D91+I91+K91</f>
        <v>-14874.0367802747</v>
      </c>
      <c r="M91" s="107" t="n">
        <f aca="false">E91+J91</f>
        <v>0.339261269337718</v>
      </c>
      <c r="N91" s="106" t="n">
        <f aca="false">IF($J$2=1,IFERROR(VLOOKUP(B91,INDEX_BTCUSD_1D!$A$1:$I$5543,$J$4,0),0),IFERROR(VLOOKUP(B91,INDEX_BTCUSD_1D!$A$1:$I$5543,$J$4,0),0)*IFERROR(VLOOKUP(B91,FX_USDMXN_1D!$A$1:$F$4614,$J$6),0))</f>
        <v>0</v>
      </c>
      <c r="O91" s="108" t="n">
        <f aca="false">M91*N91</f>
        <v>0</v>
      </c>
      <c r="P91" s="109" t="n">
        <f aca="false">L91+O91</f>
        <v>-14874.0367802747</v>
      </c>
      <c r="Q91" s="3" t="str">
        <f aca="false">IF(AND(ISNUMBER(A91)=1,C91&lt;$F$9),(P91+R91)/$C$4,"")</f>
        <v/>
      </c>
      <c r="R91" s="106" t="n">
        <f aca="false">Y90</f>
        <v>4.445155355E-011</v>
      </c>
      <c r="S91" s="111" t="n">
        <f aca="false">Z90</f>
        <v>-5.719869E-013</v>
      </c>
      <c r="T91" s="108" t="n">
        <f aca="false">AA90</f>
        <v>4.387956665E-011</v>
      </c>
      <c r="U91" s="103" t="n">
        <f aca="false">U90-1</f>
        <v>-15</v>
      </c>
      <c r="V91" s="111" t="n">
        <f aca="false">IF(U91&gt;=0,-PMT($C$5/12,$C$6,$C$4,,0))</f>
        <v>0</v>
      </c>
      <c r="W91" s="111" t="n">
        <f aca="false">IF(U91&gt;=0,-CUMIPMT($C$5/12,$C$6,$C$4,A91,A91,0))</f>
        <v>0</v>
      </c>
      <c r="X91" s="108" t="n">
        <f aca="false">V91-W91</f>
        <v>0</v>
      </c>
      <c r="Y91" s="106" t="n">
        <f aca="false">R91+X91</f>
        <v>4.445155355E-011</v>
      </c>
      <c r="Z91" s="111" t="n">
        <f aca="false">S91+W91</f>
        <v>-5.719869E-013</v>
      </c>
      <c r="AA91" s="108" t="n">
        <f aca="false">Y91+Z91</f>
        <v>4.387956665E-011</v>
      </c>
    </row>
    <row r="92" customFormat="false" ht="12.8" hidden="false" customHeight="false" outlineLevel="0" collapsed="false">
      <c r="A92" s="103" t="str">
        <f aca="false">IF(A91&lt;$C$6,A91+1,"")</f>
        <v/>
      </c>
      <c r="B92" s="104" t="n">
        <f aca="false">(C92-DATE(1970,1,1))*(24*60*60)</f>
        <v>1815436800</v>
      </c>
      <c r="C92" s="105" t="n">
        <f aca="false">C91+$C$7</f>
        <v>46581</v>
      </c>
      <c r="D92" s="106" t="n">
        <f aca="false">L91</f>
        <v>-14874.0367802747</v>
      </c>
      <c r="E92" s="107" t="n">
        <f aca="false">M91</f>
        <v>0.339261269337718</v>
      </c>
      <c r="F92" s="106" t="n">
        <f aca="false">IF($J$2=1,IFERROR(VLOOKUP(B92,INDEX_BTCUSD_1D!$A$1:$I$5543,$J$3,0),0),IFERROR(VLOOKUP(B92,INDEX_BTCUSD_1D!$A$1:$I$5543,$J$3,0),0)*IFERROR(VLOOKUP(B92,FX_USDMXN_1D!$A$1:$F$4614,$J$5),0))</f>
        <v>0</v>
      </c>
      <c r="G92" s="108" t="n">
        <f aca="false">E92*F92</f>
        <v>0</v>
      </c>
      <c r="H92" s="109" t="n">
        <f aca="false">D92+G92</f>
        <v>-14874.0367802747</v>
      </c>
      <c r="I92" s="106" t="n">
        <f aca="false">-V92</f>
        <v>-0</v>
      </c>
      <c r="J92" s="110" t="n">
        <v>0</v>
      </c>
      <c r="K92" s="108" t="n">
        <f aca="false">-J92*F92</f>
        <v>-0</v>
      </c>
      <c r="L92" s="106" t="n">
        <f aca="false">D92+I92+K92</f>
        <v>-14874.0367802747</v>
      </c>
      <c r="M92" s="107" t="n">
        <f aca="false">E92+J92</f>
        <v>0.339261269337718</v>
      </c>
      <c r="N92" s="106" t="n">
        <f aca="false">IF($J$2=1,IFERROR(VLOOKUP(B92,INDEX_BTCUSD_1D!$A$1:$I$5543,$J$4,0),0),IFERROR(VLOOKUP(B92,INDEX_BTCUSD_1D!$A$1:$I$5543,$J$4,0),0)*IFERROR(VLOOKUP(B92,FX_USDMXN_1D!$A$1:$F$4614,$J$6),0))</f>
        <v>0</v>
      </c>
      <c r="O92" s="108" t="n">
        <f aca="false">M92*N92</f>
        <v>0</v>
      </c>
      <c r="P92" s="109" t="n">
        <f aca="false">L92+O92</f>
        <v>-14874.0367802747</v>
      </c>
      <c r="Q92" s="3" t="str">
        <f aca="false">IF(AND(ISNUMBER(A92)=1,C92&lt;$F$9),(P92+R92)/$C$4,"")</f>
        <v/>
      </c>
      <c r="R92" s="106" t="n">
        <f aca="false">Y91</f>
        <v>4.445155355E-011</v>
      </c>
      <c r="S92" s="111" t="n">
        <f aca="false">Z91</f>
        <v>-5.719869E-013</v>
      </c>
      <c r="T92" s="108" t="n">
        <f aca="false">AA91</f>
        <v>4.387956665E-011</v>
      </c>
      <c r="U92" s="103" t="n">
        <f aca="false">U91-1</f>
        <v>-16</v>
      </c>
      <c r="V92" s="111" t="n">
        <f aca="false">IF(U92&gt;=0,-PMT($C$5/12,$C$6,$C$4,,0))</f>
        <v>0</v>
      </c>
      <c r="W92" s="111" t="n">
        <f aca="false">IF(U92&gt;=0,-CUMIPMT($C$5/12,$C$6,$C$4,A92,A92,0))</f>
        <v>0</v>
      </c>
      <c r="X92" s="108" t="n">
        <f aca="false">V92-W92</f>
        <v>0</v>
      </c>
      <c r="Y92" s="106" t="n">
        <f aca="false">R92+X92</f>
        <v>4.445155355E-011</v>
      </c>
      <c r="Z92" s="111" t="n">
        <f aca="false">S92+W92</f>
        <v>-5.719869E-013</v>
      </c>
      <c r="AA92" s="108" t="n">
        <f aca="false">Y92+Z92</f>
        <v>4.387956665E-011</v>
      </c>
    </row>
    <row r="93" customFormat="false" ht="12.8" hidden="false" customHeight="false" outlineLevel="0" collapsed="false">
      <c r="A93" s="103" t="str">
        <f aca="false">IF(A92&lt;$C$6,A92+1,"")</f>
        <v/>
      </c>
      <c r="B93" s="104" t="n">
        <f aca="false">(C93-DATE(1970,1,1))*(24*60*60)</f>
        <v>1818028800</v>
      </c>
      <c r="C93" s="105" t="n">
        <f aca="false">C92+$C$7</f>
        <v>46611</v>
      </c>
      <c r="D93" s="106" t="n">
        <f aca="false">L92</f>
        <v>-14874.0367802747</v>
      </c>
      <c r="E93" s="107" t="n">
        <f aca="false">M92</f>
        <v>0.339261269337718</v>
      </c>
      <c r="F93" s="106" t="n">
        <f aca="false">IF($J$2=1,IFERROR(VLOOKUP(B93,INDEX_BTCUSD_1D!$A$1:$I$5543,$J$3,0),0),IFERROR(VLOOKUP(B93,INDEX_BTCUSD_1D!$A$1:$I$5543,$J$3,0),0)*IFERROR(VLOOKUP(B93,FX_USDMXN_1D!$A$1:$F$4614,$J$5),0))</f>
        <v>0</v>
      </c>
      <c r="G93" s="108" t="n">
        <f aca="false">E93*F93</f>
        <v>0</v>
      </c>
      <c r="H93" s="109" t="n">
        <f aca="false">D93+G93</f>
        <v>-14874.0367802747</v>
      </c>
      <c r="I93" s="106" t="n">
        <f aca="false">-V93</f>
        <v>-0</v>
      </c>
      <c r="J93" s="110" t="n">
        <v>0</v>
      </c>
      <c r="K93" s="108" t="n">
        <f aca="false">-J93*F93</f>
        <v>-0</v>
      </c>
      <c r="L93" s="106" t="n">
        <f aca="false">D93+I93+K93</f>
        <v>-14874.0367802747</v>
      </c>
      <c r="M93" s="107" t="n">
        <f aca="false">E93+J93</f>
        <v>0.339261269337718</v>
      </c>
      <c r="N93" s="106" t="n">
        <f aca="false">IF($J$2=1,IFERROR(VLOOKUP(B93,INDEX_BTCUSD_1D!$A$1:$I$5543,$J$4,0),0),IFERROR(VLOOKUP(B93,INDEX_BTCUSD_1D!$A$1:$I$5543,$J$4,0),0)*IFERROR(VLOOKUP(B93,FX_USDMXN_1D!$A$1:$F$4614,$J$6),0))</f>
        <v>0</v>
      </c>
      <c r="O93" s="108" t="n">
        <f aca="false">M93*N93</f>
        <v>0</v>
      </c>
      <c r="P93" s="109" t="n">
        <f aca="false">L93+O93</f>
        <v>-14874.0367802747</v>
      </c>
      <c r="Q93" s="3" t="str">
        <f aca="false">IF(AND(ISNUMBER(A93)=1,C93&lt;$F$9),(P93+R93)/$C$4,"")</f>
        <v/>
      </c>
      <c r="R93" s="106" t="n">
        <f aca="false">Y92</f>
        <v>4.445155355E-011</v>
      </c>
      <c r="S93" s="111" t="n">
        <f aca="false">Z92</f>
        <v>-5.719869E-013</v>
      </c>
      <c r="T93" s="108" t="n">
        <f aca="false">AA92</f>
        <v>4.387956665E-011</v>
      </c>
      <c r="U93" s="103" t="n">
        <f aca="false">U92-1</f>
        <v>-17</v>
      </c>
      <c r="V93" s="111" t="n">
        <f aca="false">IF(U93&gt;=0,-PMT($C$5/12,$C$6,$C$4,,0))</f>
        <v>0</v>
      </c>
      <c r="W93" s="111" t="n">
        <f aca="false">IF(U93&gt;=0,-CUMIPMT($C$5/12,$C$6,$C$4,A93,A93,0))</f>
        <v>0</v>
      </c>
      <c r="X93" s="108" t="n">
        <f aca="false">V93-W93</f>
        <v>0</v>
      </c>
      <c r="Y93" s="106" t="n">
        <f aca="false">R93+X93</f>
        <v>4.445155355E-011</v>
      </c>
      <c r="Z93" s="111" t="n">
        <f aca="false">S93+W93</f>
        <v>-5.719869E-013</v>
      </c>
      <c r="AA93" s="108" t="n">
        <f aca="false">Y93+Z93</f>
        <v>4.387956665E-011</v>
      </c>
    </row>
    <row r="94" customFormat="false" ht="12.8" hidden="false" customHeight="false" outlineLevel="0" collapsed="false">
      <c r="A94" s="103" t="str">
        <f aca="false">IF(A93&lt;$C$6,A93+1,"")</f>
        <v/>
      </c>
      <c r="B94" s="104" t="n">
        <f aca="false">(C94-DATE(1970,1,1))*(24*60*60)</f>
        <v>1820620800</v>
      </c>
      <c r="C94" s="105" t="n">
        <f aca="false">C93+$C$7</f>
        <v>46641</v>
      </c>
      <c r="D94" s="106" t="n">
        <f aca="false">L93</f>
        <v>-14874.0367802747</v>
      </c>
      <c r="E94" s="107" t="n">
        <f aca="false">M93</f>
        <v>0.339261269337718</v>
      </c>
      <c r="F94" s="106" t="n">
        <f aca="false">IF($J$2=1,IFERROR(VLOOKUP(B94,INDEX_BTCUSD_1D!$A$1:$I$5543,$J$3,0),0),IFERROR(VLOOKUP(B94,INDEX_BTCUSD_1D!$A$1:$I$5543,$J$3,0),0)*IFERROR(VLOOKUP(B94,FX_USDMXN_1D!$A$1:$F$4614,$J$5),0))</f>
        <v>0</v>
      </c>
      <c r="G94" s="108" t="n">
        <f aca="false">E94*F94</f>
        <v>0</v>
      </c>
      <c r="H94" s="109" t="n">
        <f aca="false">D94+G94</f>
        <v>-14874.0367802747</v>
      </c>
      <c r="I94" s="106" t="n">
        <f aca="false">-V94</f>
        <v>-0</v>
      </c>
      <c r="J94" s="110" t="n">
        <v>0</v>
      </c>
      <c r="K94" s="108" t="n">
        <f aca="false">-J94*F94</f>
        <v>-0</v>
      </c>
      <c r="L94" s="106" t="n">
        <f aca="false">D94+I94+K94</f>
        <v>-14874.0367802747</v>
      </c>
      <c r="M94" s="107" t="n">
        <f aca="false">E94+J94</f>
        <v>0.339261269337718</v>
      </c>
      <c r="N94" s="106" t="n">
        <f aca="false">IF($J$2=1,IFERROR(VLOOKUP(B94,INDEX_BTCUSD_1D!$A$1:$I$5543,$J$4,0),0),IFERROR(VLOOKUP(B94,INDEX_BTCUSD_1D!$A$1:$I$5543,$J$4,0),0)*IFERROR(VLOOKUP(B94,FX_USDMXN_1D!$A$1:$F$4614,$J$6),0))</f>
        <v>0</v>
      </c>
      <c r="O94" s="108" t="n">
        <f aca="false">M94*N94</f>
        <v>0</v>
      </c>
      <c r="P94" s="109" t="n">
        <f aca="false">L94+O94</f>
        <v>-14874.0367802747</v>
      </c>
      <c r="Q94" s="3" t="str">
        <f aca="false">IF(AND(ISNUMBER(A94)=1,C94&lt;$F$9),(P94+R94)/$C$4,"")</f>
        <v/>
      </c>
      <c r="R94" s="106" t="n">
        <f aca="false">Y93</f>
        <v>4.445155355E-011</v>
      </c>
      <c r="S94" s="111" t="n">
        <f aca="false">Z93</f>
        <v>-5.719869E-013</v>
      </c>
      <c r="T94" s="108" t="n">
        <f aca="false">AA93</f>
        <v>4.387956665E-011</v>
      </c>
      <c r="U94" s="103" t="n">
        <f aca="false">U93-1</f>
        <v>-18</v>
      </c>
      <c r="V94" s="111" t="n">
        <f aca="false">IF(U94&gt;=0,-PMT($C$5/12,$C$6,$C$4,,0))</f>
        <v>0</v>
      </c>
      <c r="W94" s="111" t="n">
        <f aca="false">IF(U94&gt;=0,-CUMIPMT($C$5/12,$C$6,$C$4,A94,A94,0))</f>
        <v>0</v>
      </c>
      <c r="X94" s="108" t="n">
        <f aca="false">V94-W94</f>
        <v>0</v>
      </c>
      <c r="Y94" s="106" t="n">
        <f aca="false">R94+X94</f>
        <v>4.445155355E-011</v>
      </c>
      <c r="Z94" s="111" t="n">
        <f aca="false">S94+W94</f>
        <v>-5.719869E-013</v>
      </c>
      <c r="AA94" s="108" t="n">
        <f aca="false">Y94+Z94</f>
        <v>4.387956665E-011</v>
      </c>
    </row>
    <row r="95" customFormat="false" ht="12.8" hidden="false" customHeight="false" outlineLevel="0" collapsed="false">
      <c r="A95" s="103" t="str">
        <f aca="false">IF(A94&lt;$C$6,A94+1,"")</f>
        <v/>
      </c>
      <c r="B95" s="104" t="n">
        <f aca="false">(C95-DATE(1970,1,1))*(24*60*60)</f>
        <v>1823212800</v>
      </c>
      <c r="C95" s="105" t="n">
        <f aca="false">C94+$C$7</f>
        <v>46671</v>
      </c>
      <c r="D95" s="106" t="n">
        <f aca="false">L94</f>
        <v>-14874.0367802747</v>
      </c>
      <c r="E95" s="107" t="n">
        <f aca="false">M94</f>
        <v>0.339261269337718</v>
      </c>
      <c r="F95" s="106" t="n">
        <f aca="false">IF($J$2=1,IFERROR(VLOOKUP(B95,INDEX_BTCUSD_1D!$A$1:$I$5543,$J$3,0),0),IFERROR(VLOOKUP(B95,INDEX_BTCUSD_1D!$A$1:$I$5543,$J$3,0),0)*IFERROR(VLOOKUP(B95,FX_USDMXN_1D!$A$1:$F$4614,$J$5),0))</f>
        <v>0</v>
      </c>
      <c r="G95" s="108" t="n">
        <f aca="false">E95*F95</f>
        <v>0</v>
      </c>
      <c r="H95" s="109" t="n">
        <f aca="false">D95+G95</f>
        <v>-14874.0367802747</v>
      </c>
      <c r="I95" s="106" t="n">
        <f aca="false">-V95</f>
        <v>-0</v>
      </c>
      <c r="J95" s="110" t="n">
        <v>0</v>
      </c>
      <c r="K95" s="108" t="n">
        <f aca="false">-J95*F95</f>
        <v>-0</v>
      </c>
      <c r="L95" s="106" t="n">
        <f aca="false">D95+I95+K95</f>
        <v>-14874.0367802747</v>
      </c>
      <c r="M95" s="107" t="n">
        <f aca="false">E95+J95</f>
        <v>0.339261269337718</v>
      </c>
      <c r="N95" s="106" t="n">
        <f aca="false">IF($J$2=1,IFERROR(VLOOKUP(B95,INDEX_BTCUSD_1D!$A$1:$I$5543,$J$4,0),0),IFERROR(VLOOKUP(B95,INDEX_BTCUSD_1D!$A$1:$I$5543,$J$4,0),0)*IFERROR(VLOOKUP(B95,FX_USDMXN_1D!$A$1:$F$4614,$J$6),0))</f>
        <v>0</v>
      </c>
      <c r="O95" s="108" t="n">
        <f aca="false">M95*N95</f>
        <v>0</v>
      </c>
      <c r="P95" s="109" t="n">
        <f aca="false">L95+O95</f>
        <v>-14874.0367802747</v>
      </c>
      <c r="Q95" s="3" t="str">
        <f aca="false">IF(AND(ISNUMBER(A95)=1,C95&lt;$F$9),(P95+R95)/$C$4,"")</f>
        <v/>
      </c>
      <c r="R95" s="106" t="n">
        <f aca="false">Y94</f>
        <v>4.445155355E-011</v>
      </c>
      <c r="S95" s="111" t="n">
        <f aca="false">Z94</f>
        <v>-5.719869E-013</v>
      </c>
      <c r="T95" s="108" t="n">
        <f aca="false">AA94</f>
        <v>4.387956665E-011</v>
      </c>
      <c r="U95" s="103" t="n">
        <f aca="false">U94-1</f>
        <v>-19</v>
      </c>
      <c r="V95" s="111" t="n">
        <f aca="false">IF(U95&gt;=0,-PMT($C$5/12,$C$6,$C$4,,0))</f>
        <v>0</v>
      </c>
      <c r="W95" s="111" t="n">
        <f aca="false">IF(U95&gt;=0,-CUMIPMT($C$5/12,$C$6,$C$4,A95,A95,0))</f>
        <v>0</v>
      </c>
      <c r="X95" s="108" t="n">
        <f aca="false">V95-W95</f>
        <v>0</v>
      </c>
      <c r="Y95" s="106" t="n">
        <f aca="false">R95+X95</f>
        <v>4.445155355E-011</v>
      </c>
      <c r="Z95" s="111" t="n">
        <f aca="false">S95+W95</f>
        <v>-5.719869E-013</v>
      </c>
      <c r="AA95" s="108" t="n">
        <f aca="false">Y95+Z95</f>
        <v>4.387956665E-011</v>
      </c>
    </row>
    <row r="96" customFormat="false" ht="12.8" hidden="false" customHeight="false" outlineLevel="0" collapsed="false">
      <c r="A96" s="103" t="str">
        <f aca="false">IF(A95&lt;$C$6,A95+1,"")</f>
        <v/>
      </c>
      <c r="B96" s="104" t="n">
        <f aca="false">(C96-DATE(1970,1,1))*(24*60*60)</f>
        <v>1825804800</v>
      </c>
      <c r="C96" s="105" t="n">
        <f aca="false">C95+$C$7</f>
        <v>46701</v>
      </c>
      <c r="D96" s="106" t="n">
        <f aca="false">L95</f>
        <v>-14874.0367802747</v>
      </c>
      <c r="E96" s="107" t="n">
        <f aca="false">M95</f>
        <v>0.339261269337718</v>
      </c>
      <c r="F96" s="106" t="n">
        <f aca="false">IF($J$2=1,IFERROR(VLOOKUP(B96,INDEX_BTCUSD_1D!$A$1:$I$5543,$J$3,0),0),IFERROR(VLOOKUP(B96,INDEX_BTCUSD_1D!$A$1:$I$5543,$J$3,0),0)*IFERROR(VLOOKUP(B96,FX_USDMXN_1D!$A$1:$F$4614,$J$5),0))</f>
        <v>0</v>
      </c>
      <c r="G96" s="108" t="n">
        <f aca="false">E96*F96</f>
        <v>0</v>
      </c>
      <c r="H96" s="109" t="n">
        <f aca="false">D96+G96</f>
        <v>-14874.0367802747</v>
      </c>
      <c r="I96" s="106" t="n">
        <f aca="false">-V96</f>
        <v>-0</v>
      </c>
      <c r="J96" s="110" t="n">
        <v>0</v>
      </c>
      <c r="K96" s="108" t="n">
        <f aca="false">-J96*F96</f>
        <v>-0</v>
      </c>
      <c r="L96" s="106" t="n">
        <f aca="false">D96+I96+K96</f>
        <v>-14874.0367802747</v>
      </c>
      <c r="M96" s="107" t="n">
        <f aca="false">E96+J96</f>
        <v>0.339261269337718</v>
      </c>
      <c r="N96" s="106" t="n">
        <f aca="false">IF($J$2=1,IFERROR(VLOOKUP(B96,INDEX_BTCUSD_1D!$A$1:$I$5543,$J$4,0),0),IFERROR(VLOOKUP(B96,INDEX_BTCUSD_1D!$A$1:$I$5543,$J$4,0),0)*IFERROR(VLOOKUP(B96,FX_USDMXN_1D!$A$1:$F$4614,$J$6),0))</f>
        <v>0</v>
      </c>
      <c r="O96" s="108" t="n">
        <f aca="false">M96*N96</f>
        <v>0</v>
      </c>
      <c r="P96" s="109" t="n">
        <f aca="false">L96+O96</f>
        <v>-14874.0367802747</v>
      </c>
      <c r="Q96" s="3" t="str">
        <f aca="false">IF(AND(ISNUMBER(A96)=1,C96&lt;$F$9),(P96+R96)/$C$4,"")</f>
        <v/>
      </c>
      <c r="R96" s="106" t="n">
        <f aca="false">Y95</f>
        <v>4.445155355E-011</v>
      </c>
      <c r="S96" s="111" t="n">
        <f aca="false">Z95</f>
        <v>-5.719869E-013</v>
      </c>
      <c r="T96" s="108" t="n">
        <f aca="false">AA95</f>
        <v>4.387956665E-011</v>
      </c>
      <c r="U96" s="103" t="n">
        <f aca="false">U95-1</f>
        <v>-20</v>
      </c>
      <c r="V96" s="111" t="n">
        <f aca="false">IF(U96&gt;=0,-PMT($C$5/12,$C$6,$C$4,,0))</f>
        <v>0</v>
      </c>
      <c r="W96" s="111" t="n">
        <f aca="false">IF(U96&gt;=0,-CUMIPMT($C$5/12,$C$6,$C$4,A96,A96,0))</f>
        <v>0</v>
      </c>
      <c r="X96" s="108" t="n">
        <f aca="false">V96-W96</f>
        <v>0</v>
      </c>
      <c r="Y96" s="106" t="n">
        <f aca="false">R96+X96</f>
        <v>4.445155355E-011</v>
      </c>
      <c r="Z96" s="111" t="n">
        <f aca="false">S96+W96</f>
        <v>-5.719869E-013</v>
      </c>
      <c r="AA96" s="108" t="n">
        <f aca="false">Y96+Z96</f>
        <v>4.387956665E-011</v>
      </c>
    </row>
    <row r="97" customFormat="false" ht="12.8" hidden="false" customHeight="false" outlineLevel="0" collapsed="false">
      <c r="A97" s="103" t="str">
        <f aca="false">IF(A96&lt;$C$6,A96+1,"")</f>
        <v/>
      </c>
      <c r="B97" s="104" t="n">
        <f aca="false">(C97-DATE(1970,1,1))*(24*60*60)</f>
        <v>1828396800</v>
      </c>
      <c r="C97" s="105" t="n">
        <f aca="false">C96+$C$7</f>
        <v>46731</v>
      </c>
      <c r="D97" s="106" t="n">
        <f aca="false">L96</f>
        <v>-14874.0367802747</v>
      </c>
      <c r="E97" s="107" t="n">
        <f aca="false">M96</f>
        <v>0.339261269337718</v>
      </c>
      <c r="F97" s="106" t="n">
        <f aca="false">IF($J$2=1,IFERROR(VLOOKUP(B97,INDEX_BTCUSD_1D!$A$1:$I$5543,$J$3,0),0),IFERROR(VLOOKUP(B97,INDEX_BTCUSD_1D!$A$1:$I$5543,$J$3,0),0)*IFERROR(VLOOKUP(B97,FX_USDMXN_1D!$A$1:$F$4614,$J$5),0))</f>
        <v>0</v>
      </c>
      <c r="G97" s="108" t="n">
        <f aca="false">E97*F97</f>
        <v>0</v>
      </c>
      <c r="H97" s="109" t="n">
        <f aca="false">D97+G97</f>
        <v>-14874.0367802747</v>
      </c>
      <c r="I97" s="106" t="n">
        <f aca="false">-V97</f>
        <v>-0</v>
      </c>
      <c r="J97" s="110" t="n">
        <v>0</v>
      </c>
      <c r="K97" s="108" t="n">
        <f aca="false">-J97*F97</f>
        <v>-0</v>
      </c>
      <c r="L97" s="106" t="n">
        <f aca="false">D97+I97+K97</f>
        <v>-14874.0367802747</v>
      </c>
      <c r="M97" s="107" t="n">
        <f aca="false">E97+J97</f>
        <v>0.339261269337718</v>
      </c>
      <c r="N97" s="106" t="n">
        <f aca="false">IF($J$2=1,IFERROR(VLOOKUP(B97,INDEX_BTCUSD_1D!$A$1:$I$5543,$J$4,0),0),IFERROR(VLOOKUP(B97,INDEX_BTCUSD_1D!$A$1:$I$5543,$J$4,0),0)*IFERROR(VLOOKUP(B97,FX_USDMXN_1D!$A$1:$F$4614,$J$6),0))</f>
        <v>0</v>
      </c>
      <c r="O97" s="108" t="n">
        <f aca="false">M97*N97</f>
        <v>0</v>
      </c>
      <c r="P97" s="109" t="n">
        <f aca="false">L97+O97</f>
        <v>-14874.0367802747</v>
      </c>
      <c r="Q97" s="3" t="str">
        <f aca="false">IF(AND(ISNUMBER(A97)=1,C97&lt;$F$9),(P97+R97)/$C$4,"")</f>
        <v/>
      </c>
      <c r="R97" s="106" t="n">
        <f aca="false">Y96</f>
        <v>4.445155355E-011</v>
      </c>
      <c r="S97" s="111" t="n">
        <f aca="false">Z96</f>
        <v>-5.719869E-013</v>
      </c>
      <c r="T97" s="108" t="n">
        <f aca="false">AA96</f>
        <v>4.387956665E-011</v>
      </c>
      <c r="U97" s="103" t="n">
        <f aca="false">U96-1</f>
        <v>-21</v>
      </c>
      <c r="V97" s="111" t="n">
        <f aca="false">IF(U97&gt;=0,-PMT($C$5/12,$C$6,$C$4,,0))</f>
        <v>0</v>
      </c>
      <c r="W97" s="111" t="n">
        <f aca="false">IF(U97&gt;=0,-CUMIPMT($C$5/12,$C$6,$C$4,A97,A97,0))</f>
        <v>0</v>
      </c>
      <c r="X97" s="108" t="n">
        <f aca="false">V97-W97</f>
        <v>0</v>
      </c>
      <c r="Y97" s="106" t="n">
        <f aca="false">R97+X97</f>
        <v>4.445155355E-011</v>
      </c>
      <c r="Z97" s="111" t="n">
        <f aca="false">S97+W97</f>
        <v>-5.719869E-013</v>
      </c>
      <c r="AA97" s="108" t="n">
        <f aca="false">Y97+Z97</f>
        <v>4.387956665E-011</v>
      </c>
    </row>
    <row r="98" customFormat="false" ht="12.8" hidden="false" customHeight="false" outlineLevel="0" collapsed="false">
      <c r="A98" s="103" t="str">
        <f aca="false">IF(A97&lt;$C$6,A97+1,"")</f>
        <v/>
      </c>
      <c r="B98" s="104" t="n">
        <f aca="false">(C98-DATE(1970,1,1))*(24*60*60)</f>
        <v>1830988800</v>
      </c>
      <c r="C98" s="105" t="n">
        <f aca="false">C97+$C$7</f>
        <v>46761</v>
      </c>
      <c r="D98" s="106" t="n">
        <f aca="false">L97</f>
        <v>-14874.0367802747</v>
      </c>
      <c r="E98" s="107" t="n">
        <f aca="false">M97</f>
        <v>0.339261269337718</v>
      </c>
      <c r="F98" s="106" t="n">
        <f aca="false">IF($J$2=1,IFERROR(VLOOKUP(B98,INDEX_BTCUSD_1D!$A$1:$I$5543,$J$3,0),0),IFERROR(VLOOKUP(B98,INDEX_BTCUSD_1D!$A$1:$I$5543,$J$3,0),0)*IFERROR(VLOOKUP(B98,FX_USDMXN_1D!$A$1:$F$4614,$J$5),0))</f>
        <v>0</v>
      </c>
      <c r="G98" s="108" t="n">
        <f aca="false">E98*F98</f>
        <v>0</v>
      </c>
      <c r="H98" s="109" t="n">
        <f aca="false">D98+G98</f>
        <v>-14874.0367802747</v>
      </c>
      <c r="I98" s="106" t="n">
        <f aca="false">-V98</f>
        <v>-0</v>
      </c>
      <c r="J98" s="110" t="n">
        <v>0</v>
      </c>
      <c r="K98" s="108" t="n">
        <f aca="false">-J98*F98</f>
        <v>-0</v>
      </c>
      <c r="L98" s="106" t="n">
        <f aca="false">D98+I98+K98</f>
        <v>-14874.0367802747</v>
      </c>
      <c r="M98" s="107" t="n">
        <f aca="false">E98+J98</f>
        <v>0.339261269337718</v>
      </c>
      <c r="N98" s="106" t="n">
        <f aca="false">IF($J$2=1,IFERROR(VLOOKUP(B98,INDEX_BTCUSD_1D!$A$1:$I$5543,$J$4,0),0),IFERROR(VLOOKUP(B98,INDEX_BTCUSD_1D!$A$1:$I$5543,$J$4,0),0)*IFERROR(VLOOKUP(B98,FX_USDMXN_1D!$A$1:$F$4614,$J$6),0))</f>
        <v>0</v>
      </c>
      <c r="O98" s="108" t="n">
        <f aca="false">M98*N98</f>
        <v>0</v>
      </c>
      <c r="P98" s="109" t="n">
        <f aca="false">L98+O98</f>
        <v>-14874.0367802747</v>
      </c>
      <c r="Q98" s="3" t="str">
        <f aca="false">IF(AND(ISNUMBER(A98)=1,C98&lt;$F$9),(P98+R98)/$C$4,"")</f>
        <v/>
      </c>
      <c r="R98" s="106" t="n">
        <f aca="false">Y97</f>
        <v>4.445155355E-011</v>
      </c>
      <c r="S98" s="111" t="n">
        <f aca="false">Z97</f>
        <v>-5.719869E-013</v>
      </c>
      <c r="T98" s="108" t="n">
        <f aca="false">AA97</f>
        <v>4.387956665E-011</v>
      </c>
      <c r="U98" s="103" t="n">
        <f aca="false">U97-1</f>
        <v>-22</v>
      </c>
      <c r="V98" s="111" t="n">
        <f aca="false">IF(U98&gt;=0,-PMT($C$5/12,$C$6,$C$4,,0))</f>
        <v>0</v>
      </c>
      <c r="W98" s="111" t="n">
        <f aca="false">IF(U98&gt;=0,-CUMIPMT($C$5/12,$C$6,$C$4,A98,A98,0))</f>
        <v>0</v>
      </c>
      <c r="X98" s="108" t="n">
        <f aca="false">V98-W98</f>
        <v>0</v>
      </c>
      <c r="Y98" s="106" t="n">
        <f aca="false">R98+X98</f>
        <v>4.445155355E-011</v>
      </c>
      <c r="Z98" s="111" t="n">
        <f aca="false">S98+W98</f>
        <v>-5.719869E-013</v>
      </c>
      <c r="AA98" s="108" t="n">
        <f aca="false">Y98+Z98</f>
        <v>4.387956665E-011</v>
      </c>
    </row>
    <row r="99" customFormat="false" ht="12.8" hidden="false" customHeight="false" outlineLevel="0" collapsed="false">
      <c r="A99" s="103" t="str">
        <f aca="false">IF(A98&lt;$C$6,A98+1,"")</f>
        <v/>
      </c>
      <c r="B99" s="104" t="n">
        <f aca="false">(C99-DATE(1970,1,1))*(24*60*60)</f>
        <v>1833580800</v>
      </c>
      <c r="C99" s="105" t="n">
        <f aca="false">C98+$C$7</f>
        <v>46791</v>
      </c>
      <c r="D99" s="106" t="n">
        <f aca="false">L98</f>
        <v>-14874.0367802747</v>
      </c>
      <c r="E99" s="107" t="n">
        <f aca="false">M98</f>
        <v>0.339261269337718</v>
      </c>
      <c r="F99" s="106" t="n">
        <f aca="false">IF($J$2=1,IFERROR(VLOOKUP(B99,INDEX_BTCUSD_1D!$A$1:$I$5543,$J$3,0),0),IFERROR(VLOOKUP(B99,INDEX_BTCUSD_1D!$A$1:$I$5543,$J$3,0),0)*IFERROR(VLOOKUP(B99,FX_USDMXN_1D!$A$1:$F$4614,$J$5),0))</f>
        <v>0</v>
      </c>
      <c r="G99" s="108" t="n">
        <f aca="false">E99*F99</f>
        <v>0</v>
      </c>
      <c r="H99" s="109" t="n">
        <f aca="false">D99+G99</f>
        <v>-14874.0367802747</v>
      </c>
      <c r="I99" s="106" t="n">
        <f aca="false">-V99</f>
        <v>-0</v>
      </c>
      <c r="J99" s="110" t="n">
        <v>0</v>
      </c>
      <c r="K99" s="108" t="n">
        <f aca="false">-J99*F99</f>
        <v>-0</v>
      </c>
      <c r="L99" s="106" t="n">
        <f aca="false">D99+I99+K99</f>
        <v>-14874.0367802747</v>
      </c>
      <c r="M99" s="107" t="n">
        <f aca="false">E99+J99</f>
        <v>0.339261269337718</v>
      </c>
      <c r="N99" s="106" t="n">
        <f aca="false">IF($J$2=1,IFERROR(VLOOKUP(B99,INDEX_BTCUSD_1D!$A$1:$I$5543,$J$4,0),0),IFERROR(VLOOKUP(B99,INDEX_BTCUSD_1D!$A$1:$I$5543,$J$4,0),0)*IFERROR(VLOOKUP(B99,FX_USDMXN_1D!$A$1:$F$4614,$J$6),0))</f>
        <v>0</v>
      </c>
      <c r="O99" s="108" t="n">
        <f aca="false">M99*N99</f>
        <v>0</v>
      </c>
      <c r="P99" s="109" t="n">
        <f aca="false">L99+O99</f>
        <v>-14874.0367802747</v>
      </c>
      <c r="Q99" s="3" t="str">
        <f aca="false">IF(AND(ISNUMBER(A99)=1,C99&lt;$F$9),(P99+R99)/$C$4,"")</f>
        <v/>
      </c>
      <c r="R99" s="106" t="n">
        <f aca="false">Y98</f>
        <v>4.445155355E-011</v>
      </c>
      <c r="S99" s="111" t="n">
        <f aca="false">Z98</f>
        <v>-5.719869E-013</v>
      </c>
      <c r="T99" s="108" t="n">
        <f aca="false">AA98</f>
        <v>4.387956665E-011</v>
      </c>
      <c r="U99" s="103" t="n">
        <f aca="false">U98-1</f>
        <v>-23</v>
      </c>
      <c r="V99" s="111" t="n">
        <f aca="false">IF(U99&gt;=0,-PMT($C$5/12,$C$6,$C$4,,0))</f>
        <v>0</v>
      </c>
      <c r="W99" s="111" t="n">
        <f aca="false">IF(U99&gt;=0,-CUMIPMT($C$5/12,$C$6,$C$4,A99,A99,0))</f>
        <v>0</v>
      </c>
      <c r="X99" s="108" t="n">
        <f aca="false">V99-W99</f>
        <v>0</v>
      </c>
      <c r="Y99" s="106" t="n">
        <f aca="false">R99+X99</f>
        <v>4.445155355E-011</v>
      </c>
      <c r="Z99" s="111" t="n">
        <f aca="false">S99+W99</f>
        <v>-5.719869E-013</v>
      </c>
      <c r="AA99" s="108" t="n">
        <f aca="false">Y99+Z99</f>
        <v>4.387956665E-011</v>
      </c>
    </row>
    <row r="100" customFormat="false" ht="12.8" hidden="false" customHeight="false" outlineLevel="0" collapsed="false">
      <c r="A100" s="103" t="str">
        <f aca="false">IF(A99&lt;$C$6,A99+1,"")</f>
        <v/>
      </c>
      <c r="B100" s="104" t="n">
        <f aca="false">(C100-DATE(1970,1,1))*(24*60*60)</f>
        <v>1836172800</v>
      </c>
      <c r="C100" s="105" t="n">
        <f aca="false">C99+$C$7</f>
        <v>46821</v>
      </c>
      <c r="D100" s="106" t="n">
        <f aca="false">L99</f>
        <v>-14874.0367802747</v>
      </c>
      <c r="E100" s="107" t="n">
        <f aca="false">M99</f>
        <v>0.339261269337718</v>
      </c>
      <c r="F100" s="106" t="n">
        <f aca="false">IF($J$2=1,IFERROR(VLOOKUP(B100,INDEX_BTCUSD_1D!$A$1:$I$5543,$J$3,0),0),IFERROR(VLOOKUP(B100,INDEX_BTCUSD_1D!$A$1:$I$5543,$J$3,0),0)*IFERROR(VLOOKUP(B100,FX_USDMXN_1D!$A$1:$F$4614,$J$5),0))</f>
        <v>0</v>
      </c>
      <c r="G100" s="108" t="n">
        <f aca="false">E100*F100</f>
        <v>0</v>
      </c>
      <c r="H100" s="109" t="n">
        <f aca="false">D100+G100</f>
        <v>-14874.0367802747</v>
      </c>
      <c r="I100" s="106" t="n">
        <f aca="false">-V100</f>
        <v>-0</v>
      </c>
      <c r="J100" s="110" t="n">
        <v>0</v>
      </c>
      <c r="K100" s="108" t="n">
        <f aca="false">-J100*F100</f>
        <v>-0</v>
      </c>
      <c r="L100" s="106" t="n">
        <f aca="false">D100+I100+K100</f>
        <v>-14874.0367802747</v>
      </c>
      <c r="M100" s="107" t="n">
        <f aca="false">E100+J100</f>
        <v>0.339261269337718</v>
      </c>
      <c r="N100" s="106" t="n">
        <f aca="false">IF($J$2=1,IFERROR(VLOOKUP(B100,INDEX_BTCUSD_1D!$A$1:$I$5543,$J$4,0),0),IFERROR(VLOOKUP(B100,INDEX_BTCUSD_1D!$A$1:$I$5543,$J$4,0),0)*IFERROR(VLOOKUP(B100,FX_USDMXN_1D!$A$1:$F$4614,$J$6),0))</f>
        <v>0</v>
      </c>
      <c r="O100" s="108" t="n">
        <f aca="false">M100*N100</f>
        <v>0</v>
      </c>
      <c r="P100" s="109" t="n">
        <f aca="false">L100+O100</f>
        <v>-14874.0367802747</v>
      </c>
      <c r="Q100" s="3" t="str">
        <f aca="false">IF(AND(ISNUMBER(A100)=1,C100&lt;$F$9),(P100+R100)/$C$4,"")</f>
        <v/>
      </c>
      <c r="R100" s="106" t="n">
        <f aca="false">Y99</f>
        <v>4.445155355E-011</v>
      </c>
      <c r="S100" s="111" t="n">
        <f aca="false">Z99</f>
        <v>-5.719869E-013</v>
      </c>
      <c r="T100" s="108" t="n">
        <f aca="false">AA99</f>
        <v>4.387956665E-011</v>
      </c>
      <c r="U100" s="103" t="n">
        <f aca="false">U99-1</f>
        <v>-24</v>
      </c>
      <c r="V100" s="111" t="n">
        <f aca="false">IF(U100&gt;=0,-PMT($C$5/12,$C$6,$C$4,,0))</f>
        <v>0</v>
      </c>
      <c r="W100" s="111" t="n">
        <f aca="false">IF(U100&gt;=0,-CUMIPMT($C$5/12,$C$6,$C$4,A100,A100,0))</f>
        <v>0</v>
      </c>
      <c r="X100" s="108" t="n">
        <f aca="false">V100-W100</f>
        <v>0</v>
      </c>
      <c r="Y100" s="106" t="n">
        <f aca="false">R100+X100</f>
        <v>4.445155355E-011</v>
      </c>
      <c r="Z100" s="111" t="n">
        <f aca="false">S100+W100</f>
        <v>-5.719869E-013</v>
      </c>
      <c r="AA100" s="108" t="n">
        <f aca="false">Y100+Z100</f>
        <v>4.387956665E-011</v>
      </c>
    </row>
    <row r="101" customFormat="false" ht="12.8" hidden="false" customHeight="false" outlineLevel="0" collapsed="false">
      <c r="A101" s="103" t="str">
        <f aca="false">IF(A100&lt;$C$6,A100+1,"")</f>
        <v/>
      </c>
      <c r="B101" s="104" t="n">
        <f aca="false">(C101-DATE(1970,1,1))*(24*60*60)</f>
        <v>1838764800</v>
      </c>
      <c r="C101" s="105" t="n">
        <f aca="false">C100+$C$7</f>
        <v>46851</v>
      </c>
      <c r="D101" s="106" t="n">
        <f aca="false">L100</f>
        <v>-14874.0367802747</v>
      </c>
      <c r="E101" s="107" t="n">
        <f aca="false">M100</f>
        <v>0.339261269337718</v>
      </c>
      <c r="F101" s="106" t="n">
        <f aca="false">IF($J$2=1,IFERROR(VLOOKUP(B101,INDEX_BTCUSD_1D!$A$1:$I$5543,$J$3,0),0),IFERROR(VLOOKUP(B101,INDEX_BTCUSD_1D!$A$1:$I$5543,$J$3,0),0)*IFERROR(VLOOKUP(B101,FX_USDMXN_1D!$A$1:$F$4614,$J$5),0))</f>
        <v>0</v>
      </c>
      <c r="G101" s="108" t="n">
        <f aca="false">E101*F101</f>
        <v>0</v>
      </c>
      <c r="H101" s="109" t="n">
        <f aca="false">D101+G101</f>
        <v>-14874.0367802747</v>
      </c>
      <c r="I101" s="106" t="n">
        <f aca="false">-V101</f>
        <v>-0</v>
      </c>
      <c r="J101" s="110" t="n">
        <v>0</v>
      </c>
      <c r="K101" s="108" t="n">
        <f aca="false">-J101*F101</f>
        <v>-0</v>
      </c>
      <c r="L101" s="106" t="n">
        <f aca="false">D101+I101+K101</f>
        <v>-14874.0367802747</v>
      </c>
      <c r="M101" s="107" t="n">
        <f aca="false">E101+J101</f>
        <v>0.339261269337718</v>
      </c>
      <c r="N101" s="106" t="n">
        <f aca="false">IF($J$2=1,IFERROR(VLOOKUP(B101,INDEX_BTCUSD_1D!$A$1:$I$5543,$J$4,0),0),IFERROR(VLOOKUP(B101,INDEX_BTCUSD_1D!$A$1:$I$5543,$J$4,0),0)*IFERROR(VLOOKUP(B101,FX_USDMXN_1D!$A$1:$F$4614,$J$6),0))</f>
        <v>0</v>
      </c>
      <c r="O101" s="108" t="n">
        <f aca="false">M101*N101</f>
        <v>0</v>
      </c>
      <c r="P101" s="109" t="n">
        <f aca="false">L101+O101</f>
        <v>-14874.0367802747</v>
      </c>
      <c r="Q101" s="3" t="str">
        <f aca="false">IF(AND(ISNUMBER(A101)=1,C101&lt;$F$9),(P101+R101)/$C$4,"")</f>
        <v/>
      </c>
      <c r="R101" s="106" t="n">
        <f aca="false">Y100</f>
        <v>4.445155355E-011</v>
      </c>
      <c r="S101" s="111" t="n">
        <f aca="false">Z100</f>
        <v>-5.719869E-013</v>
      </c>
      <c r="T101" s="108" t="n">
        <f aca="false">AA100</f>
        <v>4.387956665E-011</v>
      </c>
      <c r="U101" s="103" t="n">
        <f aca="false">U100-1</f>
        <v>-25</v>
      </c>
      <c r="V101" s="111" t="n">
        <f aca="false">IF(U101&gt;=0,-PMT($C$5/12,$C$6,$C$4,,0))</f>
        <v>0</v>
      </c>
      <c r="W101" s="111" t="n">
        <f aca="false">IF(U101&gt;=0,-CUMIPMT($C$5/12,$C$6,$C$4,A101,A101,0))</f>
        <v>0</v>
      </c>
      <c r="X101" s="108" t="n">
        <f aca="false">V101-W101</f>
        <v>0</v>
      </c>
      <c r="Y101" s="106" t="n">
        <f aca="false">R101+X101</f>
        <v>4.445155355E-011</v>
      </c>
      <c r="Z101" s="111" t="n">
        <f aca="false">S101+W101</f>
        <v>-5.719869E-013</v>
      </c>
      <c r="AA101" s="108" t="n">
        <f aca="false">Y101+Z101</f>
        <v>4.387956665E-011</v>
      </c>
    </row>
    <row r="102" customFormat="false" ht="12.8" hidden="false" customHeight="false" outlineLevel="0" collapsed="false">
      <c r="A102" s="103" t="str">
        <f aca="false">IF(A101&lt;$C$6,A101+1,"")</f>
        <v/>
      </c>
      <c r="B102" s="104" t="n">
        <f aca="false">(C102-DATE(1970,1,1))*(24*60*60)</f>
        <v>1841356800</v>
      </c>
      <c r="C102" s="105" t="n">
        <f aca="false">C101+$C$7</f>
        <v>46881</v>
      </c>
      <c r="D102" s="106" t="n">
        <f aca="false">L101</f>
        <v>-14874.0367802747</v>
      </c>
      <c r="E102" s="107" t="n">
        <f aca="false">M101</f>
        <v>0.339261269337718</v>
      </c>
      <c r="F102" s="106" t="n">
        <f aca="false">IF($J$2=1,IFERROR(VLOOKUP(B102,INDEX_BTCUSD_1D!$A$1:$I$5543,$J$3,0),0),IFERROR(VLOOKUP(B102,INDEX_BTCUSD_1D!$A$1:$I$5543,$J$3,0),0)*IFERROR(VLOOKUP(B102,FX_USDMXN_1D!$A$1:$F$4614,$J$5),0))</f>
        <v>0</v>
      </c>
      <c r="G102" s="108" t="n">
        <f aca="false">E102*F102</f>
        <v>0</v>
      </c>
      <c r="H102" s="109" t="n">
        <f aca="false">D102+G102</f>
        <v>-14874.0367802747</v>
      </c>
      <c r="I102" s="106" t="n">
        <f aca="false">-V102</f>
        <v>-0</v>
      </c>
      <c r="J102" s="110" t="n">
        <v>0</v>
      </c>
      <c r="K102" s="108" t="n">
        <f aca="false">-J102*F102</f>
        <v>-0</v>
      </c>
      <c r="L102" s="106" t="n">
        <f aca="false">D102+I102+K102</f>
        <v>-14874.0367802747</v>
      </c>
      <c r="M102" s="107" t="n">
        <f aca="false">E102+J102</f>
        <v>0.339261269337718</v>
      </c>
      <c r="N102" s="106" t="n">
        <f aca="false">IF($J$2=1,IFERROR(VLOOKUP(B102,INDEX_BTCUSD_1D!$A$1:$I$5543,$J$4,0),0),IFERROR(VLOOKUP(B102,INDEX_BTCUSD_1D!$A$1:$I$5543,$J$4,0),0)*IFERROR(VLOOKUP(B102,FX_USDMXN_1D!$A$1:$F$4614,$J$6),0))</f>
        <v>0</v>
      </c>
      <c r="O102" s="108" t="n">
        <f aca="false">M102*N102</f>
        <v>0</v>
      </c>
      <c r="P102" s="109" t="n">
        <f aca="false">L102+O102</f>
        <v>-14874.0367802747</v>
      </c>
      <c r="Q102" s="3" t="str">
        <f aca="false">IF(AND(ISNUMBER(A102)=1,C102&lt;$F$9),(P102+R102)/$C$4,"")</f>
        <v/>
      </c>
      <c r="R102" s="106" t="n">
        <f aca="false">Y101</f>
        <v>4.445155355E-011</v>
      </c>
      <c r="S102" s="111" t="n">
        <f aca="false">Z101</f>
        <v>-5.719869E-013</v>
      </c>
      <c r="T102" s="108" t="n">
        <f aca="false">AA101</f>
        <v>4.387956665E-011</v>
      </c>
      <c r="U102" s="103" t="n">
        <f aca="false">U101-1</f>
        <v>-26</v>
      </c>
      <c r="V102" s="111" t="n">
        <f aca="false">IF(U102&gt;=0,-PMT($C$5/12,$C$6,$C$4,,0))</f>
        <v>0</v>
      </c>
      <c r="W102" s="111" t="n">
        <f aca="false">IF(U102&gt;=0,-CUMIPMT($C$5/12,$C$6,$C$4,A102,A102,0))</f>
        <v>0</v>
      </c>
      <c r="X102" s="108" t="n">
        <f aca="false">V102-W102</f>
        <v>0</v>
      </c>
      <c r="Y102" s="106" t="n">
        <f aca="false">R102+X102</f>
        <v>4.445155355E-011</v>
      </c>
      <c r="Z102" s="111" t="n">
        <f aca="false">S102+W102</f>
        <v>-5.719869E-013</v>
      </c>
      <c r="AA102" s="108" t="n">
        <f aca="false">Y102+Z102</f>
        <v>4.387956665E-011</v>
      </c>
    </row>
    <row r="103" customFormat="false" ht="12.8" hidden="false" customHeight="false" outlineLevel="0" collapsed="false">
      <c r="A103" s="103" t="str">
        <f aca="false">IF(A102&lt;$C$6,A102+1,"")</f>
        <v/>
      </c>
      <c r="B103" s="104" t="n">
        <f aca="false">(C103-DATE(1970,1,1))*(24*60*60)</f>
        <v>1843948800</v>
      </c>
      <c r="C103" s="105" t="n">
        <f aca="false">C102+$C$7</f>
        <v>46911</v>
      </c>
      <c r="D103" s="106" t="n">
        <f aca="false">L102</f>
        <v>-14874.0367802747</v>
      </c>
      <c r="E103" s="107" t="n">
        <f aca="false">M102</f>
        <v>0.339261269337718</v>
      </c>
      <c r="F103" s="106" t="n">
        <f aca="false">IF($J$2=1,IFERROR(VLOOKUP(B103,INDEX_BTCUSD_1D!$A$1:$I$5543,$J$3,0),0),IFERROR(VLOOKUP(B103,INDEX_BTCUSD_1D!$A$1:$I$5543,$J$3,0),0)*IFERROR(VLOOKUP(B103,FX_USDMXN_1D!$A$1:$F$4614,$J$5),0))</f>
        <v>0</v>
      </c>
      <c r="G103" s="108" t="n">
        <f aca="false">E103*F103</f>
        <v>0</v>
      </c>
      <c r="H103" s="109" t="n">
        <f aca="false">D103+G103</f>
        <v>-14874.0367802747</v>
      </c>
      <c r="I103" s="106" t="n">
        <f aca="false">-V103</f>
        <v>-0</v>
      </c>
      <c r="J103" s="110" t="n">
        <v>0</v>
      </c>
      <c r="K103" s="108" t="n">
        <f aca="false">-J103*F103</f>
        <v>-0</v>
      </c>
      <c r="L103" s="106" t="n">
        <f aca="false">D103+I103+K103</f>
        <v>-14874.0367802747</v>
      </c>
      <c r="M103" s="107" t="n">
        <f aca="false">E103+J103</f>
        <v>0.339261269337718</v>
      </c>
      <c r="N103" s="106" t="n">
        <f aca="false">IF($J$2=1,IFERROR(VLOOKUP(B103,INDEX_BTCUSD_1D!$A$1:$I$5543,$J$4,0),0),IFERROR(VLOOKUP(B103,INDEX_BTCUSD_1D!$A$1:$I$5543,$J$4,0),0)*IFERROR(VLOOKUP(B103,FX_USDMXN_1D!$A$1:$F$4614,$J$6),0))</f>
        <v>0</v>
      </c>
      <c r="O103" s="108" t="n">
        <f aca="false">M103*N103</f>
        <v>0</v>
      </c>
      <c r="P103" s="109" t="n">
        <f aca="false">L103+O103</f>
        <v>-14874.0367802747</v>
      </c>
      <c r="Q103" s="3" t="str">
        <f aca="false">IF(AND(ISNUMBER(A103)=1,C103&lt;$F$9),(P103+R103)/$C$4,"")</f>
        <v/>
      </c>
      <c r="R103" s="106" t="n">
        <f aca="false">Y102</f>
        <v>4.445155355E-011</v>
      </c>
      <c r="S103" s="111" t="n">
        <f aca="false">Z102</f>
        <v>-5.719869E-013</v>
      </c>
      <c r="T103" s="108" t="n">
        <f aca="false">AA102</f>
        <v>4.387956665E-011</v>
      </c>
      <c r="U103" s="103" t="n">
        <f aca="false">U102-1</f>
        <v>-27</v>
      </c>
      <c r="V103" s="111" t="n">
        <f aca="false">IF(U103&gt;=0,-PMT($C$5/12,$C$6,$C$4,,0))</f>
        <v>0</v>
      </c>
      <c r="W103" s="111" t="n">
        <f aca="false">IF(U103&gt;=0,-CUMIPMT($C$5/12,$C$6,$C$4,A103,A103,0))</f>
        <v>0</v>
      </c>
      <c r="X103" s="108" t="n">
        <f aca="false">V103-W103</f>
        <v>0</v>
      </c>
      <c r="Y103" s="106" t="n">
        <f aca="false">R103+X103</f>
        <v>4.445155355E-011</v>
      </c>
      <c r="Z103" s="111" t="n">
        <f aca="false">S103+W103</f>
        <v>-5.719869E-013</v>
      </c>
      <c r="AA103" s="108" t="n">
        <f aca="false">Y103+Z103</f>
        <v>4.387956665E-011</v>
      </c>
    </row>
    <row r="104" customFormat="false" ht="12.8" hidden="false" customHeight="false" outlineLevel="0" collapsed="false">
      <c r="A104" s="103" t="str">
        <f aca="false">IF(A103&lt;$C$6,A103+1,"")</f>
        <v/>
      </c>
      <c r="B104" s="104" t="n">
        <f aca="false">(C104-DATE(1970,1,1))*(24*60*60)</f>
        <v>1846540800</v>
      </c>
      <c r="C104" s="105" t="n">
        <f aca="false">C103+$C$7</f>
        <v>46941</v>
      </c>
      <c r="D104" s="106" t="n">
        <f aca="false">L103</f>
        <v>-14874.0367802747</v>
      </c>
      <c r="E104" s="107" t="n">
        <f aca="false">M103</f>
        <v>0.339261269337718</v>
      </c>
      <c r="F104" s="106" t="n">
        <f aca="false">IF($J$2=1,IFERROR(VLOOKUP(B104,INDEX_BTCUSD_1D!$A$1:$I$5543,$J$3,0),0),IFERROR(VLOOKUP(B104,INDEX_BTCUSD_1D!$A$1:$I$5543,$J$3,0),0)*IFERROR(VLOOKUP(B104,FX_USDMXN_1D!$A$1:$F$4614,$J$5),0))</f>
        <v>0</v>
      </c>
      <c r="G104" s="108" t="n">
        <f aca="false">E104*F104</f>
        <v>0</v>
      </c>
      <c r="H104" s="109" t="n">
        <f aca="false">D104+G104</f>
        <v>-14874.0367802747</v>
      </c>
      <c r="I104" s="106" t="n">
        <f aca="false">-V104</f>
        <v>-0</v>
      </c>
      <c r="J104" s="110" t="n">
        <v>0</v>
      </c>
      <c r="K104" s="108" t="n">
        <f aca="false">-J104*F104</f>
        <v>-0</v>
      </c>
      <c r="L104" s="106" t="n">
        <f aca="false">D104+I104+K104</f>
        <v>-14874.0367802747</v>
      </c>
      <c r="M104" s="107" t="n">
        <f aca="false">E104+J104</f>
        <v>0.339261269337718</v>
      </c>
      <c r="N104" s="106" t="n">
        <f aca="false">IF($J$2=1,IFERROR(VLOOKUP(B104,INDEX_BTCUSD_1D!$A$1:$I$5543,$J$4,0),0),IFERROR(VLOOKUP(B104,INDEX_BTCUSD_1D!$A$1:$I$5543,$J$4,0),0)*IFERROR(VLOOKUP(B104,FX_USDMXN_1D!$A$1:$F$4614,$J$6),0))</f>
        <v>0</v>
      </c>
      <c r="O104" s="108" t="n">
        <f aca="false">M104*N104</f>
        <v>0</v>
      </c>
      <c r="P104" s="109" t="n">
        <f aca="false">L104+O104</f>
        <v>-14874.0367802747</v>
      </c>
      <c r="Q104" s="3" t="str">
        <f aca="false">IF(AND(ISNUMBER(A104)=1,C104&lt;$F$9),(P104+R104)/$C$4,"")</f>
        <v/>
      </c>
      <c r="R104" s="106" t="n">
        <f aca="false">Y103</f>
        <v>4.445155355E-011</v>
      </c>
      <c r="S104" s="111" t="n">
        <f aca="false">Z103</f>
        <v>-5.719869E-013</v>
      </c>
      <c r="T104" s="108" t="n">
        <f aca="false">AA103</f>
        <v>4.387956665E-011</v>
      </c>
      <c r="U104" s="103" t="n">
        <f aca="false">U103-1</f>
        <v>-28</v>
      </c>
      <c r="V104" s="111" t="n">
        <f aca="false">IF(U104&gt;=0,-PMT($C$5/12,$C$6,$C$4,,0))</f>
        <v>0</v>
      </c>
      <c r="W104" s="111" t="n">
        <f aca="false">IF(U104&gt;=0,-CUMIPMT($C$5/12,$C$6,$C$4,A104,A104,0))</f>
        <v>0</v>
      </c>
      <c r="X104" s="108" t="n">
        <f aca="false">V104-W104</f>
        <v>0</v>
      </c>
      <c r="Y104" s="106" t="n">
        <f aca="false">R104+X104</f>
        <v>4.445155355E-011</v>
      </c>
      <c r="Z104" s="111" t="n">
        <f aca="false">S104+W104</f>
        <v>-5.719869E-013</v>
      </c>
      <c r="AA104" s="108" t="n">
        <f aca="false">Y104+Z104</f>
        <v>4.387956665E-011</v>
      </c>
    </row>
    <row r="105" customFormat="false" ht="12.8" hidden="false" customHeight="false" outlineLevel="0" collapsed="false">
      <c r="A105" s="103" t="str">
        <f aca="false">IF(A104&lt;$C$6,A104+1,"")</f>
        <v/>
      </c>
      <c r="B105" s="104" t="n">
        <f aca="false">(C105-DATE(1970,1,1))*(24*60*60)</f>
        <v>1849132800</v>
      </c>
      <c r="C105" s="105" t="n">
        <f aca="false">C104+$C$7</f>
        <v>46971</v>
      </c>
      <c r="D105" s="106" t="n">
        <f aca="false">L104</f>
        <v>-14874.0367802747</v>
      </c>
      <c r="E105" s="107" t="n">
        <f aca="false">M104</f>
        <v>0.339261269337718</v>
      </c>
      <c r="F105" s="106" t="n">
        <f aca="false">IF($J$2=1,IFERROR(VLOOKUP(B105,INDEX_BTCUSD_1D!$A$1:$I$5543,$J$3,0),0),IFERROR(VLOOKUP(B105,INDEX_BTCUSD_1D!$A$1:$I$5543,$J$3,0),0)*IFERROR(VLOOKUP(B105,FX_USDMXN_1D!$A$1:$F$4614,$J$5),0))</f>
        <v>0</v>
      </c>
      <c r="G105" s="108" t="n">
        <f aca="false">E105*F105</f>
        <v>0</v>
      </c>
      <c r="H105" s="109" t="n">
        <f aca="false">D105+G105</f>
        <v>-14874.0367802747</v>
      </c>
      <c r="I105" s="106" t="n">
        <f aca="false">-V105</f>
        <v>-0</v>
      </c>
      <c r="J105" s="110" t="n">
        <v>0</v>
      </c>
      <c r="K105" s="108" t="n">
        <f aca="false">-J105*F105</f>
        <v>-0</v>
      </c>
      <c r="L105" s="106" t="n">
        <f aca="false">D105+I105+K105</f>
        <v>-14874.0367802747</v>
      </c>
      <c r="M105" s="107" t="n">
        <f aca="false">E105+J105</f>
        <v>0.339261269337718</v>
      </c>
      <c r="N105" s="106" t="n">
        <f aca="false">IF($J$2=1,IFERROR(VLOOKUP(B105,INDEX_BTCUSD_1D!$A$1:$I$5543,$J$4,0),0),IFERROR(VLOOKUP(B105,INDEX_BTCUSD_1D!$A$1:$I$5543,$J$4,0),0)*IFERROR(VLOOKUP(B105,FX_USDMXN_1D!$A$1:$F$4614,$J$6),0))</f>
        <v>0</v>
      </c>
      <c r="O105" s="108" t="n">
        <f aca="false">M105*N105</f>
        <v>0</v>
      </c>
      <c r="P105" s="109" t="n">
        <f aca="false">L105+O105</f>
        <v>-14874.0367802747</v>
      </c>
      <c r="Q105" s="3" t="str">
        <f aca="false">IF(AND(ISNUMBER(A105)=1,C105&lt;$F$9),(P105+R105)/$C$4,"")</f>
        <v/>
      </c>
      <c r="R105" s="106" t="n">
        <f aca="false">Y104</f>
        <v>4.445155355E-011</v>
      </c>
      <c r="S105" s="111" t="n">
        <f aca="false">Z104</f>
        <v>-5.719869E-013</v>
      </c>
      <c r="T105" s="108" t="n">
        <f aca="false">AA104</f>
        <v>4.387956665E-011</v>
      </c>
      <c r="U105" s="103" t="n">
        <f aca="false">U104-1</f>
        <v>-29</v>
      </c>
      <c r="V105" s="111" t="n">
        <f aca="false">IF(U105&gt;=0,-PMT($C$5/12,$C$6,$C$4,,0))</f>
        <v>0</v>
      </c>
      <c r="W105" s="111" t="n">
        <f aca="false">IF(U105&gt;=0,-CUMIPMT($C$5/12,$C$6,$C$4,A105,A105,0))</f>
        <v>0</v>
      </c>
      <c r="X105" s="108" t="n">
        <f aca="false">V105-W105</f>
        <v>0</v>
      </c>
      <c r="Y105" s="106" t="n">
        <f aca="false">R105+X105</f>
        <v>4.445155355E-011</v>
      </c>
      <c r="Z105" s="111" t="n">
        <f aca="false">S105+W105</f>
        <v>-5.719869E-013</v>
      </c>
      <c r="AA105" s="108" t="n">
        <f aca="false">Y105+Z105</f>
        <v>4.387956665E-011</v>
      </c>
    </row>
    <row r="106" customFormat="false" ht="12.8" hidden="false" customHeight="false" outlineLevel="0" collapsed="false">
      <c r="A106" s="103" t="str">
        <f aca="false">IF(A105&lt;$C$6,A105+1,"")</f>
        <v/>
      </c>
      <c r="B106" s="104" t="n">
        <f aca="false">(C106-DATE(1970,1,1))*(24*60*60)</f>
        <v>1851724800</v>
      </c>
      <c r="C106" s="105" t="n">
        <f aca="false">C105+$C$7</f>
        <v>47001</v>
      </c>
      <c r="D106" s="106" t="n">
        <f aca="false">L105</f>
        <v>-14874.0367802747</v>
      </c>
      <c r="E106" s="107" t="n">
        <f aca="false">M105</f>
        <v>0.339261269337718</v>
      </c>
      <c r="F106" s="106" t="n">
        <f aca="false">IF($J$2=1,IFERROR(VLOOKUP(B106,INDEX_BTCUSD_1D!$A$1:$I$5543,$J$3,0),0),IFERROR(VLOOKUP(B106,INDEX_BTCUSD_1D!$A$1:$I$5543,$J$3,0),0)*IFERROR(VLOOKUP(B106,FX_USDMXN_1D!$A$1:$F$4614,$J$5),0))</f>
        <v>0</v>
      </c>
      <c r="G106" s="108" t="n">
        <f aca="false">E106*F106</f>
        <v>0</v>
      </c>
      <c r="H106" s="109" t="n">
        <f aca="false">D106+G106</f>
        <v>-14874.0367802747</v>
      </c>
      <c r="I106" s="106" t="n">
        <f aca="false">-V106</f>
        <v>-0</v>
      </c>
      <c r="J106" s="110" t="n">
        <v>0</v>
      </c>
      <c r="K106" s="108" t="n">
        <f aca="false">-J106*F106</f>
        <v>-0</v>
      </c>
      <c r="L106" s="106" t="n">
        <f aca="false">D106+I106+K106</f>
        <v>-14874.0367802747</v>
      </c>
      <c r="M106" s="107" t="n">
        <f aca="false">E106+J106</f>
        <v>0.339261269337718</v>
      </c>
      <c r="N106" s="106" t="n">
        <f aca="false">IF($J$2=1,IFERROR(VLOOKUP(B106,INDEX_BTCUSD_1D!$A$1:$I$5543,$J$4,0),0),IFERROR(VLOOKUP(B106,INDEX_BTCUSD_1D!$A$1:$I$5543,$J$4,0),0)*IFERROR(VLOOKUP(B106,FX_USDMXN_1D!$A$1:$F$4614,$J$6),0))</f>
        <v>0</v>
      </c>
      <c r="O106" s="108" t="n">
        <f aca="false">M106*N106</f>
        <v>0</v>
      </c>
      <c r="P106" s="109" t="n">
        <f aca="false">L106+O106</f>
        <v>-14874.0367802747</v>
      </c>
      <c r="Q106" s="3" t="str">
        <f aca="false">IF(AND(ISNUMBER(A106)=1,C106&lt;$F$9),(P106+R106)/$C$4,"")</f>
        <v/>
      </c>
      <c r="R106" s="106" t="n">
        <f aca="false">Y105</f>
        <v>4.445155355E-011</v>
      </c>
      <c r="S106" s="111" t="n">
        <f aca="false">Z105</f>
        <v>-5.719869E-013</v>
      </c>
      <c r="T106" s="108" t="n">
        <f aca="false">AA105</f>
        <v>4.387956665E-011</v>
      </c>
      <c r="U106" s="103" t="n">
        <f aca="false">U105-1</f>
        <v>-30</v>
      </c>
      <c r="V106" s="111" t="n">
        <f aca="false">IF(U106&gt;=0,-PMT($C$5/12,$C$6,$C$4,,0))</f>
        <v>0</v>
      </c>
      <c r="W106" s="111" t="n">
        <f aca="false">IF(U106&gt;=0,-CUMIPMT($C$5/12,$C$6,$C$4,A106,A106,0))</f>
        <v>0</v>
      </c>
      <c r="X106" s="108" t="n">
        <f aca="false">V106-W106</f>
        <v>0</v>
      </c>
      <c r="Y106" s="106" t="n">
        <f aca="false">R106+X106</f>
        <v>4.445155355E-011</v>
      </c>
      <c r="Z106" s="111" t="n">
        <f aca="false">S106+W106</f>
        <v>-5.719869E-013</v>
      </c>
      <c r="AA106" s="108" t="n">
        <f aca="false">Y106+Z106</f>
        <v>4.387956665E-011</v>
      </c>
    </row>
    <row r="107" customFormat="false" ht="12.8" hidden="false" customHeight="false" outlineLevel="0" collapsed="false">
      <c r="A107" s="103" t="str">
        <f aca="false">IF(A106&lt;$C$6,A106+1,"")</f>
        <v/>
      </c>
      <c r="B107" s="104" t="n">
        <f aca="false">(C107-DATE(1970,1,1))*(24*60*60)</f>
        <v>1854316800</v>
      </c>
      <c r="C107" s="105" t="n">
        <f aca="false">C106+$C$7</f>
        <v>47031</v>
      </c>
      <c r="D107" s="106" t="n">
        <f aca="false">L106</f>
        <v>-14874.0367802747</v>
      </c>
      <c r="E107" s="107" t="n">
        <f aca="false">M106</f>
        <v>0.339261269337718</v>
      </c>
      <c r="F107" s="106" t="n">
        <f aca="false">IF($J$2=1,IFERROR(VLOOKUP(B107,INDEX_BTCUSD_1D!$A$1:$I$5543,$J$3,0),0),IFERROR(VLOOKUP(B107,INDEX_BTCUSD_1D!$A$1:$I$5543,$J$3,0),0)*IFERROR(VLOOKUP(B107,FX_USDMXN_1D!$A$1:$F$4614,$J$5),0))</f>
        <v>0</v>
      </c>
      <c r="G107" s="108" t="n">
        <f aca="false">E107*F107</f>
        <v>0</v>
      </c>
      <c r="H107" s="109" t="n">
        <f aca="false">D107+G107</f>
        <v>-14874.0367802747</v>
      </c>
      <c r="I107" s="106" t="n">
        <f aca="false">-V107</f>
        <v>-0</v>
      </c>
      <c r="J107" s="110" t="n">
        <v>0</v>
      </c>
      <c r="K107" s="108" t="n">
        <f aca="false">-J107*F107</f>
        <v>-0</v>
      </c>
      <c r="L107" s="106" t="n">
        <f aca="false">D107+I107+K107</f>
        <v>-14874.0367802747</v>
      </c>
      <c r="M107" s="107" t="n">
        <f aca="false">E107+J107</f>
        <v>0.339261269337718</v>
      </c>
      <c r="N107" s="106" t="n">
        <f aca="false">IF($J$2=1,IFERROR(VLOOKUP(B107,INDEX_BTCUSD_1D!$A$1:$I$5543,$J$4,0),0),IFERROR(VLOOKUP(B107,INDEX_BTCUSD_1D!$A$1:$I$5543,$J$4,0),0)*IFERROR(VLOOKUP(B107,FX_USDMXN_1D!$A$1:$F$4614,$J$6),0))</f>
        <v>0</v>
      </c>
      <c r="O107" s="108" t="n">
        <f aca="false">M107*N107</f>
        <v>0</v>
      </c>
      <c r="P107" s="109" t="n">
        <f aca="false">L107+O107</f>
        <v>-14874.0367802747</v>
      </c>
      <c r="Q107" s="3" t="str">
        <f aca="false">IF(AND(ISNUMBER(A107)=1,C107&lt;$F$9),(P107+R107)/$C$4,"")</f>
        <v/>
      </c>
      <c r="R107" s="106" t="n">
        <f aca="false">Y106</f>
        <v>4.445155355E-011</v>
      </c>
      <c r="S107" s="111" t="n">
        <f aca="false">Z106</f>
        <v>-5.719869E-013</v>
      </c>
      <c r="T107" s="108" t="n">
        <f aca="false">AA106</f>
        <v>4.387956665E-011</v>
      </c>
      <c r="U107" s="103" t="n">
        <f aca="false">U106-1</f>
        <v>-31</v>
      </c>
      <c r="V107" s="111" t="n">
        <f aca="false">IF(U107&gt;=0,-PMT($C$5/12,$C$6,$C$4,,0))</f>
        <v>0</v>
      </c>
      <c r="W107" s="111" t="n">
        <f aca="false">IF(U107&gt;=0,-CUMIPMT($C$5/12,$C$6,$C$4,A107,A107,0))</f>
        <v>0</v>
      </c>
      <c r="X107" s="108" t="n">
        <f aca="false">V107-W107</f>
        <v>0</v>
      </c>
      <c r="Y107" s="106" t="n">
        <f aca="false">R107+X107</f>
        <v>4.445155355E-011</v>
      </c>
      <c r="Z107" s="111" t="n">
        <f aca="false">S107+W107</f>
        <v>-5.719869E-013</v>
      </c>
      <c r="AA107" s="108" t="n">
        <f aca="false">Y107+Z107</f>
        <v>4.387956665E-011</v>
      </c>
    </row>
    <row r="108" customFormat="false" ht="12.8" hidden="false" customHeight="false" outlineLevel="0" collapsed="false">
      <c r="A108" s="103" t="str">
        <f aca="false">IF(A107&lt;$C$6,A107+1,"")</f>
        <v/>
      </c>
      <c r="B108" s="104" t="n">
        <f aca="false">(C108-DATE(1970,1,1))*(24*60*60)</f>
        <v>1856908800</v>
      </c>
      <c r="C108" s="105" t="n">
        <f aca="false">C107+$C$7</f>
        <v>47061</v>
      </c>
      <c r="D108" s="106" t="n">
        <f aca="false">L107</f>
        <v>-14874.0367802747</v>
      </c>
      <c r="E108" s="107" t="n">
        <f aca="false">M107</f>
        <v>0.339261269337718</v>
      </c>
      <c r="F108" s="106" t="n">
        <f aca="false">IF($J$2=1,IFERROR(VLOOKUP(B108,INDEX_BTCUSD_1D!$A$1:$I$5543,$J$3,0),0),IFERROR(VLOOKUP(B108,INDEX_BTCUSD_1D!$A$1:$I$5543,$J$3,0),0)*IFERROR(VLOOKUP(B108,FX_USDMXN_1D!$A$1:$F$4614,$J$5),0))</f>
        <v>0</v>
      </c>
      <c r="G108" s="108" t="n">
        <f aca="false">E108*F108</f>
        <v>0</v>
      </c>
      <c r="H108" s="109" t="n">
        <f aca="false">D108+G108</f>
        <v>-14874.0367802747</v>
      </c>
      <c r="I108" s="106" t="n">
        <f aca="false">-V108</f>
        <v>-0</v>
      </c>
      <c r="J108" s="110" t="n">
        <v>0</v>
      </c>
      <c r="K108" s="108" t="n">
        <f aca="false">-J108*F108</f>
        <v>-0</v>
      </c>
      <c r="L108" s="106" t="n">
        <f aca="false">D108+I108+K108</f>
        <v>-14874.0367802747</v>
      </c>
      <c r="M108" s="107" t="n">
        <f aca="false">E108+J108</f>
        <v>0.339261269337718</v>
      </c>
      <c r="N108" s="106" t="n">
        <f aca="false">IF($J$2=1,IFERROR(VLOOKUP(B108,INDEX_BTCUSD_1D!$A$1:$I$5543,$J$4,0),0),IFERROR(VLOOKUP(B108,INDEX_BTCUSD_1D!$A$1:$I$5543,$J$4,0),0)*IFERROR(VLOOKUP(B108,FX_USDMXN_1D!$A$1:$F$4614,$J$6),0))</f>
        <v>0</v>
      </c>
      <c r="O108" s="108" t="n">
        <f aca="false">M108*N108</f>
        <v>0</v>
      </c>
      <c r="P108" s="109" t="n">
        <f aca="false">L108+O108</f>
        <v>-14874.0367802747</v>
      </c>
      <c r="Q108" s="3" t="str">
        <f aca="false">IF(AND(ISNUMBER(A108)=1,C108&lt;$F$9),(P108+R108)/$C$4,"")</f>
        <v/>
      </c>
      <c r="R108" s="106" t="n">
        <f aca="false">Y107</f>
        <v>4.445155355E-011</v>
      </c>
      <c r="S108" s="111" t="n">
        <f aca="false">Z107</f>
        <v>-5.719869E-013</v>
      </c>
      <c r="T108" s="108" t="n">
        <f aca="false">AA107</f>
        <v>4.387956665E-011</v>
      </c>
      <c r="U108" s="103" t="n">
        <f aca="false">U107-1</f>
        <v>-32</v>
      </c>
      <c r="V108" s="111" t="n">
        <f aca="false">IF(U108&gt;=0,-PMT($C$5/12,$C$6,$C$4,,0))</f>
        <v>0</v>
      </c>
      <c r="W108" s="111" t="n">
        <f aca="false">IF(U108&gt;=0,-CUMIPMT($C$5/12,$C$6,$C$4,A108,A108,0))</f>
        <v>0</v>
      </c>
      <c r="X108" s="108" t="n">
        <f aca="false">V108-W108</f>
        <v>0</v>
      </c>
      <c r="Y108" s="106" t="n">
        <f aca="false">R108+X108</f>
        <v>4.445155355E-011</v>
      </c>
      <c r="Z108" s="111" t="n">
        <f aca="false">S108+W108</f>
        <v>-5.719869E-013</v>
      </c>
      <c r="AA108" s="108" t="n">
        <f aca="false">Y108+Z108</f>
        <v>4.387956665E-011</v>
      </c>
    </row>
    <row r="109" customFormat="false" ht="12.8" hidden="false" customHeight="false" outlineLevel="0" collapsed="false">
      <c r="A109" s="103" t="str">
        <f aca="false">IF(A108&lt;$C$6,A108+1,"")</f>
        <v/>
      </c>
      <c r="B109" s="104" t="n">
        <f aca="false">(C109-DATE(1970,1,1))*(24*60*60)</f>
        <v>1859500800</v>
      </c>
      <c r="C109" s="105" t="n">
        <f aca="false">C108+$C$7</f>
        <v>47091</v>
      </c>
      <c r="D109" s="106" t="n">
        <f aca="false">L108</f>
        <v>-14874.0367802747</v>
      </c>
      <c r="E109" s="107" t="n">
        <f aca="false">M108</f>
        <v>0.339261269337718</v>
      </c>
      <c r="F109" s="106" t="n">
        <f aca="false">IF($J$2=1,IFERROR(VLOOKUP(B109,INDEX_BTCUSD_1D!$A$1:$I$5543,$J$3,0),0),IFERROR(VLOOKUP(B109,INDEX_BTCUSD_1D!$A$1:$I$5543,$J$3,0),0)*IFERROR(VLOOKUP(B109,FX_USDMXN_1D!$A$1:$F$4614,$J$5),0))</f>
        <v>0</v>
      </c>
      <c r="G109" s="108" t="n">
        <f aca="false">E109*F109</f>
        <v>0</v>
      </c>
      <c r="H109" s="109" t="n">
        <f aca="false">D109+G109</f>
        <v>-14874.0367802747</v>
      </c>
      <c r="I109" s="106" t="n">
        <f aca="false">-V109</f>
        <v>-0</v>
      </c>
      <c r="J109" s="110" t="n">
        <v>0</v>
      </c>
      <c r="K109" s="108" t="n">
        <f aca="false">-J109*F109</f>
        <v>-0</v>
      </c>
      <c r="L109" s="106" t="n">
        <f aca="false">D109+I109+K109</f>
        <v>-14874.0367802747</v>
      </c>
      <c r="M109" s="107" t="n">
        <f aca="false">E109+J109</f>
        <v>0.339261269337718</v>
      </c>
      <c r="N109" s="106" t="n">
        <f aca="false">IF($J$2=1,IFERROR(VLOOKUP(B109,INDEX_BTCUSD_1D!$A$1:$I$5543,$J$4,0),0),IFERROR(VLOOKUP(B109,INDEX_BTCUSD_1D!$A$1:$I$5543,$J$4,0),0)*IFERROR(VLOOKUP(B109,FX_USDMXN_1D!$A$1:$F$4614,$J$6),0))</f>
        <v>0</v>
      </c>
      <c r="O109" s="108" t="n">
        <f aca="false">M109*N109</f>
        <v>0</v>
      </c>
      <c r="P109" s="109" t="n">
        <f aca="false">L109+O109</f>
        <v>-14874.0367802747</v>
      </c>
      <c r="Q109" s="3" t="str">
        <f aca="false">IF(AND(ISNUMBER(A109)=1,C109&lt;$F$9),(P109+R109)/$C$4,"")</f>
        <v/>
      </c>
      <c r="R109" s="106" t="n">
        <f aca="false">Y108</f>
        <v>4.445155355E-011</v>
      </c>
      <c r="S109" s="111" t="n">
        <f aca="false">Z108</f>
        <v>-5.719869E-013</v>
      </c>
      <c r="T109" s="108" t="n">
        <f aca="false">AA108</f>
        <v>4.387956665E-011</v>
      </c>
      <c r="U109" s="103" t="n">
        <f aca="false">U108-1</f>
        <v>-33</v>
      </c>
      <c r="V109" s="111" t="n">
        <f aca="false">IF(U109&gt;=0,-PMT($C$5/12,$C$6,$C$4,,0))</f>
        <v>0</v>
      </c>
      <c r="W109" s="111" t="n">
        <f aca="false">IF(U109&gt;=0,-CUMIPMT($C$5/12,$C$6,$C$4,A109,A109,0))</f>
        <v>0</v>
      </c>
      <c r="X109" s="108" t="n">
        <f aca="false">V109-W109</f>
        <v>0</v>
      </c>
      <c r="Y109" s="106" t="n">
        <f aca="false">R109+X109</f>
        <v>4.445155355E-011</v>
      </c>
      <c r="Z109" s="111" t="n">
        <f aca="false">S109+W109</f>
        <v>-5.719869E-013</v>
      </c>
      <c r="AA109" s="108" t="n">
        <f aca="false">Y109+Z109</f>
        <v>4.387956665E-011</v>
      </c>
    </row>
    <row r="110" customFormat="false" ht="12.8" hidden="false" customHeight="false" outlineLevel="0" collapsed="false">
      <c r="A110" s="103" t="str">
        <f aca="false">IF(A109&lt;$C$6,A109+1,"")</f>
        <v/>
      </c>
      <c r="B110" s="104" t="n">
        <f aca="false">(C110-DATE(1970,1,1))*(24*60*60)</f>
        <v>1862092800</v>
      </c>
      <c r="C110" s="105" t="n">
        <f aca="false">C109+$C$7</f>
        <v>47121</v>
      </c>
      <c r="D110" s="106" t="n">
        <f aca="false">L109</f>
        <v>-14874.0367802747</v>
      </c>
      <c r="E110" s="107" t="n">
        <f aca="false">M109</f>
        <v>0.339261269337718</v>
      </c>
      <c r="F110" s="106" t="n">
        <f aca="false">IF($J$2=1,IFERROR(VLOOKUP(B110,INDEX_BTCUSD_1D!$A$1:$I$5543,$J$3,0),0),IFERROR(VLOOKUP(B110,INDEX_BTCUSD_1D!$A$1:$I$5543,$J$3,0),0)*IFERROR(VLOOKUP(B110,FX_USDMXN_1D!$A$1:$F$4614,$J$5),0))</f>
        <v>0</v>
      </c>
      <c r="G110" s="108" t="n">
        <f aca="false">E110*F110</f>
        <v>0</v>
      </c>
      <c r="H110" s="109" t="n">
        <f aca="false">D110+G110</f>
        <v>-14874.0367802747</v>
      </c>
      <c r="I110" s="106" t="n">
        <f aca="false">-V110</f>
        <v>-0</v>
      </c>
      <c r="J110" s="110" t="n">
        <v>0</v>
      </c>
      <c r="K110" s="108" t="n">
        <f aca="false">-J110*F110</f>
        <v>-0</v>
      </c>
      <c r="L110" s="106" t="n">
        <f aca="false">D110+I110+K110</f>
        <v>-14874.0367802747</v>
      </c>
      <c r="M110" s="107" t="n">
        <f aca="false">E110+J110</f>
        <v>0.339261269337718</v>
      </c>
      <c r="N110" s="106" t="n">
        <f aca="false">IF($J$2=1,IFERROR(VLOOKUP(B110,INDEX_BTCUSD_1D!$A$1:$I$5543,$J$4,0),0),IFERROR(VLOOKUP(B110,INDEX_BTCUSD_1D!$A$1:$I$5543,$J$4,0),0)*IFERROR(VLOOKUP(B110,FX_USDMXN_1D!$A$1:$F$4614,$J$6),0))</f>
        <v>0</v>
      </c>
      <c r="O110" s="108" t="n">
        <f aca="false">M110*N110</f>
        <v>0</v>
      </c>
      <c r="P110" s="109" t="n">
        <f aca="false">L110+O110</f>
        <v>-14874.0367802747</v>
      </c>
      <c r="Q110" s="3" t="str">
        <f aca="false">IF(AND(ISNUMBER(A110)=1,C110&lt;$F$9),(P110+R110)/$C$4,"")</f>
        <v/>
      </c>
      <c r="R110" s="106" t="n">
        <f aca="false">Y109</f>
        <v>4.445155355E-011</v>
      </c>
      <c r="S110" s="111" t="n">
        <f aca="false">Z109</f>
        <v>-5.719869E-013</v>
      </c>
      <c r="T110" s="108" t="n">
        <f aca="false">AA109</f>
        <v>4.387956665E-011</v>
      </c>
      <c r="U110" s="103" t="n">
        <f aca="false">U109-1</f>
        <v>-34</v>
      </c>
      <c r="V110" s="111" t="n">
        <f aca="false">IF(U110&gt;=0,-PMT($C$5/12,$C$6,$C$4,,0))</f>
        <v>0</v>
      </c>
      <c r="W110" s="111" t="n">
        <f aca="false">IF(U110&gt;=0,-CUMIPMT($C$5/12,$C$6,$C$4,A110,A110,0))</f>
        <v>0</v>
      </c>
      <c r="X110" s="108" t="n">
        <f aca="false">V110-W110</f>
        <v>0</v>
      </c>
      <c r="Y110" s="106" t="n">
        <f aca="false">R110+X110</f>
        <v>4.445155355E-011</v>
      </c>
      <c r="Z110" s="111" t="n">
        <f aca="false">S110+W110</f>
        <v>-5.719869E-013</v>
      </c>
      <c r="AA110" s="108" t="n">
        <f aca="false">Y110+Z110</f>
        <v>4.387956665E-011</v>
      </c>
    </row>
    <row r="111" customFormat="false" ht="12.8" hidden="false" customHeight="false" outlineLevel="0" collapsed="false">
      <c r="A111" s="103" t="str">
        <f aca="false">IF(A110&lt;$C$6,A110+1,"")</f>
        <v/>
      </c>
      <c r="B111" s="104" t="n">
        <f aca="false">(C111-DATE(1970,1,1))*(24*60*60)</f>
        <v>1864684800</v>
      </c>
      <c r="C111" s="105" t="n">
        <f aca="false">C110+$C$7</f>
        <v>47151</v>
      </c>
      <c r="D111" s="106" t="n">
        <f aca="false">L110</f>
        <v>-14874.0367802747</v>
      </c>
      <c r="E111" s="107" t="n">
        <f aca="false">M110</f>
        <v>0.339261269337718</v>
      </c>
      <c r="F111" s="106" t="n">
        <f aca="false">IF($J$2=1,IFERROR(VLOOKUP(B111,INDEX_BTCUSD_1D!$A$1:$I$5543,$J$3,0),0),IFERROR(VLOOKUP(B111,INDEX_BTCUSD_1D!$A$1:$I$5543,$J$3,0),0)*IFERROR(VLOOKUP(B111,FX_USDMXN_1D!$A$1:$F$4614,$J$5),0))</f>
        <v>0</v>
      </c>
      <c r="G111" s="108" t="n">
        <f aca="false">E111*F111</f>
        <v>0</v>
      </c>
      <c r="H111" s="109" t="n">
        <f aca="false">D111+G111</f>
        <v>-14874.0367802747</v>
      </c>
      <c r="I111" s="106" t="n">
        <f aca="false">-V111</f>
        <v>-0</v>
      </c>
      <c r="J111" s="110" t="n">
        <v>0</v>
      </c>
      <c r="K111" s="108" t="n">
        <f aca="false">-J111*F111</f>
        <v>-0</v>
      </c>
      <c r="L111" s="106" t="n">
        <f aca="false">D111+I111+K111</f>
        <v>-14874.0367802747</v>
      </c>
      <c r="M111" s="107" t="n">
        <f aca="false">E111+J111</f>
        <v>0.339261269337718</v>
      </c>
      <c r="N111" s="106" t="n">
        <f aca="false">IF($J$2=1,IFERROR(VLOOKUP(B111,INDEX_BTCUSD_1D!$A$1:$I$5543,$J$4,0),0),IFERROR(VLOOKUP(B111,INDEX_BTCUSD_1D!$A$1:$I$5543,$J$4,0),0)*IFERROR(VLOOKUP(B111,FX_USDMXN_1D!$A$1:$F$4614,$J$6),0))</f>
        <v>0</v>
      </c>
      <c r="O111" s="108" t="n">
        <f aca="false">M111*N111</f>
        <v>0</v>
      </c>
      <c r="P111" s="109" t="n">
        <f aca="false">L111+O111</f>
        <v>-14874.0367802747</v>
      </c>
      <c r="Q111" s="3" t="str">
        <f aca="false">IF(AND(ISNUMBER(A111)=1,C111&lt;$F$9),(P111+R111)/$C$4,"")</f>
        <v/>
      </c>
      <c r="R111" s="106" t="n">
        <f aca="false">Y110</f>
        <v>4.445155355E-011</v>
      </c>
      <c r="S111" s="111" t="n">
        <f aca="false">Z110</f>
        <v>-5.719869E-013</v>
      </c>
      <c r="T111" s="108" t="n">
        <f aca="false">AA110</f>
        <v>4.387956665E-011</v>
      </c>
      <c r="U111" s="103" t="n">
        <f aca="false">U110-1</f>
        <v>-35</v>
      </c>
      <c r="V111" s="111" t="n">
        <f aca="false">IF(U111&gt;=0,-PMT($C$5/12,$C$6,$C$4,,0))</f>
        <v>0</v>
      </c>
      <c r="W111" s="111" t="n">
        <f aca="false">IF(U111&gt;=0,-CUMIPMT($C$5/12,$C$6,$C$4,A111,A111,0))</f>
        <v>0</v>
      </c>
      <c r="X111" s="108" t="n">
        <f aca="false">V111-W111</f>
        <v>0</v>
      </c>
      <c r="Y111" s="106" t="n">
        <f aca="false">R111+X111</f>
        <v>4.445155355E-011</v>
      </c>
      <c r="Z111" s="111" t="n">
        <f aca="false">S111+W111</f>
        <v>-5.719869E-013</v>
      </c>
      <c r="AA111" s="108" t="n">
        <f aca="false">Y111+Z111</f>
        <v>4.387956665E-011</v>
      </c>
    </row>
    <row r="112" customFormat="false" ht="12.8" hidden="false" customHeight="false" outlineLevel="0" collapsed="false">
      <c r="A112" s="103" t="str">
        <f aca="false">IF(A111&lt;$C$6,A111+1,"")</f>
        <v/>
      </c>
      <c r="B112" s="104" t="n">
        <f aca="false">(C112-DATE(1970,1,1))*(24*60*60)</f>
        <v>1867276800</v>
      </c>
      <c r="C112" s="105" t="n">
        <f aca="false">C111+$C$7</f>
        <v>47181</v>
      </c>
      <c r="D112" s="106" t="n">
        <f aca="false">L111</f>
        <v>-14874.0367802747</v>
      </c>
      <c r="E112" s="107" t="n">
        <f aca="false">M111</f>
        <v>0.339261269337718</v>
      </c>
      <c r="F112" s="106" t="n">
        <f aca="false">IF($J$2=1,IFERROR(VLOOKUP(B112,INDEX_BTCUSD_1D!$A$1:$I$5543,$J$3,0),0),IFERROR(VLOOKUP(B112,INDEX_BTCUSD_1D!$A$1:$I$5543,$J$3,0),0)*IFERROR(VLOOKUP(B112,FX_USDMXN_1D!$A$1:$F$4614,$J$5),0))</f>
        <v>0</v>
      </c>
      <c r="G112" s="108" t="n">
        <f aca="false">E112*F112</f>
        <v>0</v>
      </c>
      <c r="H112" s="109" t="n">
        <f aca="false">D112+G112</f>
        <v>-14874.0367802747</v>
      </c>
      <c r="I112" s="106" t="n">
        <f aca="false">-V112</f>
        <v>-0</v>
      </c>
      <c r="J112" s="110" t="n">
        <v>0</v>
      </c>
      <c r="K112" s="108" t="n">
        <f aca="false">-J112*F112</f>
        <v>-0</v>
      </c>
      <c r="L112" s="106" t="n">
        <f aca="false">D112+I112+K112</f>
        <v>-14874.0367802747</v>
      </c>
      <c r="M112" s="107" t="n">
        <f aca="false">E112+J112</f>
        <v>0.339261269337718</v>
      </c>
      <c r="N112" s="106" t="n">
        <f aca="false">IF($J$2=1,IFERROR(VLOOKUP(B112,INDEX_BTCUSD_1D!$A$1:$I$5543,$J$4,0),0),IFERROR(VLOOKUP(B112,INDEX_BTCUSD_1D!$A$1:$I$5543,$J$4,0),0)*IFERROR(VLOOKUP(B112,FX_USDMXN_1D!$A$1:$F$4614,$J$6),0))</f>
        <v>0</v>
      </c>
      <c r="O112" s="108" t="n">
        <f aca="false">M112*N112</f>
        <v>0</v>
      </c>
      <c r="P112" s="109" t="n">
        <f aca="false">L112+O112</f>
        <v>-14874.0367802747</v>
      </c>
      <c r="Q112" s="3" t="str">
        <f aca="false">IF(AND(ISNUMBER(A112)=1,C112&lt;$F$9),(P112+R112)/$C$4,"")</f>
        <v/>
      </c>
      <c r="R112" s="106" t="n">
        <f aca="false">Y111</f>
        <v>4.445155355E-011</v>
      </c>
      <c r="S112" s="111" t="n">
        <f aca="false">Z111</f>
        <v>-5.719869E-013</v>
      </c>
      <c r="T112" s="108" t="n">
        <f aca="false">AA111</f>
        <v>4.387956665E-011</v>
      </c>
      <c r="U112" s="103" t="n">
        <f aca="false">U111-1</f>
        <v>-36</v>
      </c>
      <c r="V112" s="111" t="n">
        <f aca="false">IF(U112&gt;=0,-PMT($C$5/12,$C$6,$C$4,,0))</f>
        <v>0</v>
      </c>
      <c r="W112" s="111" t="n">
        <f aca="false">IF(U112&gt;=0,-CUMIPMT($C$5/12,$C$6,$C$4,A112,A112,0))</f>
        <v>0</v>
      </c>
      <c r="X112" s="108" t="n">
        <f aca="false">V112-W112</f>
        <v>0</v>
      </c>
      <c r="Y112" s="106" t="n">
        <f aca="false">R112+X112</f>
        <v>4.445155355E-011</v>
      </c>
      <c r="Z112" s="111" t="n">
        <f aca="false">S112+W112</f>
        <v>-5.719869E-013</v>
      </c>
      <c r="AA112" s="108" t="n">
        <f aca="false">Y112+Z112</f>
        <v>4.387956665E-011</v>
      </c>
    </row>
    <row r="113" customFormat="false" ht="12.8" hidden="false" customHeight="false" outlineLevel="0" collapsed="false">
      <c r="A113" s="103" t="str">
        <f aca="false">IF(A112&lt;$C$6,A112+1,"")</f>
        <v/>
      </c>
      <c r="B113" s="104" t="n">
        <f aca="false">(C113-DATE(1970,1,1))*(24*60*60)</f>
        <v>1869868800</v>
      </c>
      <c r="C113" s="105" t="n">
        <f aca="false">C112+$C$7</f>
        <v>47211</v>
      </c>
      <c r="D113" s="106" t="n">
        <f aca="false">L112</f>
        <v>-14874.0367802747</v>
      </c>
      <c r="E113" s="107" t="n">
        <f aca="false">M112</f>
        <v>0.339261269337718</v>
      </c>
      <c r="F113" s="106" t="n">
        <f aca="false">IF($J$2=1,IFERROR(VLOOKUP(B113,INDEX_BTCUSD_1D!$A$1:$I$5543,$J$3,0),0),IFERROR(VLOOKUP(B113,INDEX_BTCUSD_1D!$A$1:$I$5543,$J$3,0),0)*IFERROR(VLOOKUP(B113,FX_USDMXN_1D!$A$1:$F$4614,$J$5),0))</f>
        <v>0</v>
      </c>
      <c r="G113" s="108" t="n">
        <f aca="false">E113*F113</f>
        <v>0</v>
      </c>
      <c r="H113" s="109" t="n">
        <f aca="false">D113+G113</f>
        <v>-14874.0367802747</v>
      </c>
      <c r="I113" s="106" t="n">
        <f aca="false">-V113</f>
        <v>-0</v>
      </c>
      <c r="J113" s="110" t="n">
        <v>0</v>
      </c>
      <c r="K113" s="108" t="n">
        <f aca="false">-J113*F113</f>
        <v>-0</v>
      </c>
      <c r="L113" s="106" t="n">
        <f aca="false">D113+I113+K113</f>
        <v>-14874.0367802747</v>
      </c>
      <c r="M113" s="107" t="n">
        <f aca="false">E113+J113</f>
        <v>0.339261269337718</v>
      </c>
      <c r="N113" s="106" t="n">
        <f aca="false">IF($J$2=1,IFERROR(VLOOKUP(B113,INDEX_BTCUSD_1D!$A$1:$I$5543,$J$4,0),0),IFERROR(VLOOKUP(B113,INDEX_BTCUSD_1D!$A$1:$I$5543,$J$4,0),0)*IFERROR(VLOOKUP(B113,FX_USDMXN_1D!$A$1:$F$4614,$J$6),0))</f>
        <v>0</v>
      </c>
      <c r="O113" s="108" t="n">
        <f aca="false">M113*N113</f>
        <v>0</v>
      </c>
      <c r="P113" s="109" t="n">
        <f aca="false">L113+O113</f>
        <v>-14874.0367802747</v>
      </c>
      <c r="Q113" s="3" t="str">
        <f aca="false">IF(AND(ISNUMBER(A113)=1,C113&lt;$F$9),(P113+R113)/$C$4,"")</f>
        <v/>
      </c>
      <c r="R113" s="106" t="n">
        <f aca="false">Y112</f>
        <v>4.445155355E-011</v>
      </c>
      <c r="S113" s="111" t="n">
        <f aca="false">Z112</f>
        <v>-5.719869E-013</v>
      </c>
      <c r="T113" s="108" t="n">
        <f aca="false">AA112</f>
        <v>4.387956665E-011</v>
      </c>
      <c r="U113" s="103" t="n">
        <f aca="false">U112-1</f>
        <v>-37</v>
      </c>
      <c r="V113" s="111" t="n">
        <f aca="false">IF(U113&gt;=0,-PMT($C$5/12,$C$6,$C$4,,0))</f>
        <v>0</v>
      </c>
      <c r="W113" s="111" t="n">
        <f aca="false">IF(U113&gt;=0,-CUMIPMT($C$5/12,$C$6,$C$4,A113,A113,0))</f>
        <v>0</v>
      </c>
      <c r="X113" s="108" t="n">
        <f aca="false">V113-W113</f>
        <v>0</v>
      </c>
      <c r="Y113" s="106" t="n">
        <f aca="false">R113+X113</f>
        <v>4.445155355E-011</v>
      </c>
      <c r="Z113" s="111" t="n">
        <f aca="false">S113+W113</f>
        <v>-5.719869E-013</v>
      </c>
      <c r="AA113" s="108" t="n">
        <f aca="false">Y113+Z113</f>
        <v>4.387956665E-011</v>
      </c>
    </row>
    <row r="114" customFormat="false" ht="12.8" hidden="false" customHeight="false" outlineLevel="0" collapsed="false">
      <c r="A114" s="103" t="str">
        <f aca="false">IF(A113&lt;$C$6,A113+1,"")</f>
        <v/>
      </c>
      <c r="B114" s="104" t="n">
        <f aca="false">(C114-DATE(1970,1,1))*(24*60*60)</f>
        <v>1872460800</v>
      </c>
      <c r="C114" s="105" t="n">
        <f aca="false">C113+$C$7</f>
        <v>47241</v>
      </c>
      <c r="D114" s="106" t="n">
        <f aca="false">L113</f>
        <v>-14874.0367802747</v>
      </c>
      <c r="E114" s="107" t="n">
        <f aca="false">M113</f>
        <v>0.339261269337718</v>
      </c>
      <c r="F114" s="106" t="n">
        <f aca="false">IF($J$2=1,IFERROR(VLOOKUP(B114,INDEX_BTCUSD_1D!$A$1:$I$5543,$J$3,0),0),IFERROR(VLOOKUP(B114,INDEX_BTCUSD_1D!$A$1:$I$5543,$J$3,0),0)*IFERROR(VLOOKUP(B114,FX_USDMXN_1D!$A$1:$F$4614,$J$5),0))</f>
        <v>0</v>
      </c>
      <c r="G114" s="108" t="n">
        <f aca="false">E114*F114</f>
        <v>0</v>
      </c>
      <c r="H114" s="109" t="n">
        <f aca="false">D114+G114</f>
        <v>-14874.0367802747</v>
      </c>
      <c r="I114" s="106" t="n">
        <f aca="false">-V114</f>
        <v>-0</v>
      </c>
      <c r="J114" s="110" t="n">
        <v>0</v>
      </c>
      <c r="K114" s="108" t="n">
        <f aca="false">-J114*F114</f>
        <v>-0</v>
      </c>
      <c r="L114" s="106" t="n">
        <f aca="false">D114+I114+K114</f>
        <v>-14874.0367802747</v>
      </c>
      <c r="M114" s="107" t="n">
        <f aca="false">E114+J114</f>
        <v>0.339261269337718</v>
      </c>
      <c r="N114" s="106" t="n">
        <f aca="false">IF($J$2=1,IFERROR(VLOOKUP(B114,INDEX_BTCUSD_1D!$A$1:$I$5543,$J$4,0),0),IFERROR(VLOOKUP(B114,INDEX_BTCUSD_1D!$A$1:$I$5543,$J$4,0),0)*IFERROR(VLOOKUP(B114,FX_USDMXN_1D!$A$1:$F$4614,$J$6),0))</f>
        <v>0</v>
      </c>
      <c r="O114" s="108" t="n">
        <f aca="false">M114*N114</f>
        <v>0</v>
      </c>
      <c r="P114" s="109" t="n">
        <f aca="false">L114+O114</f>
        <v>-14874.0367802747</v>
      </c>
      <c r="Q114" s="3" t="str">
        <f aca="false">IF(AND(ISNUMBER(A114)=1,C114&lt;$F$9),(P114+R114)/$C$4,"")</f>
        <v/>
      </c>
      <c r="R114" s="106" t="n">
        <f aca="false">Y113</f>
        <v>4.445155355E-011</v>
      </c>
      <c r="S114" s="111" t="n">
        <f aca="false">Z113</f>
        <v>-5.719869E-013</v>
      </c>
      <c r="T114" s="108" t="n">
        <f aca="false">AA113</f>
        <v>4.387956665E-011</v>
      </c>
      <c r="U114" s="103" t="n">
        <f aca="false">U113-1</f>
        <v>-38</v>
      </c>
      <c r="V114" s="111" t="n">
        <f aca="false">IF(U114&gt;=0,-PMT($C$5/12,$C$6,$C$4,,0))</f>
        <v>0</v>
      </c>
      <c r="W114" s="111" t="n">
        <f aca="false">IF(U114&gt;=0,-CUMIPMT($C$5/12,$C$6,$C$4,A114,A114,0))</f>
        <v>0</v>
      </c>
      <c r="X114" s="108" t="n">
        <f aca="false">V114-W114</f>
        <v>0</v>
      </c>
      <c r="Y114" s="106" t="n">
        <f aca="false">R114+X114</f>
        <v>4.445155355E-011</v>
      </c>
      <c r="Z114" s="111" t="n">
        <f aca="false">S114+W114</f>
        <v>-5.719869E-013</v>
      </c>
      <c r="AA114" s="108" t="n">
        <f aca="false">Y114+Z114</f>
        <v>4.387956665E-011</v>
      </c>
    </row>
    <row r="115" customFormat="false" ht="12.8" hidden="false" customHeight="false" outlineLevel="0" collapsed="false">
      <c r="A115" s="103" t="str">
        <f aca="false">IF(A114&lt;$C$6,A114+1,"")</f>
        <v/>
      </c>
      <c r="B115" s="104" t="n">
        <f aca="false">(C115-DATE(1970,1,1))*(24*60*60)</f>
        <v>1875052800</v>
      </c>
      <c r="C115" s="105" t="n">
        <f aca="false">C114+$C$7</f>
        <v>47271</v>
      </c>
      <c r="D115" s="106" t="n">
        <f aca="false">L114</f>
        <v>-14874.0367802747</v>
      </c>
      <c r="E115" s="107" t="n">
        <f aca="false">M114</f>
        <v>0.339261269337718</v>
      </c>
      <c r="F115" s="106" t="n">
        <f aca="false">IF($J$2=1,IFERROR(VLOOKUP(B115,INDEX_BTCUSD_1D!$A$1:$I$5543,$J$3,0),0),IFERROR(VLOOKUP(B115,INDEX_BTCUSD_1D!$A$1:$I$5543,$J$3,0),0)*IFERROR(VLOOKUP(B115,FX_USDMXN_1D!$A$1:$F$4614,$J$5),0))</f>
        <v>0</v>
      </c>
      <c r="G115" s="108" t="n">
        <f aca="false">E115*F115</f>
        <v>0</v>
      </c>
      <c r="H115" s="109" t="n">
        <f aca="false">D115+G115</f>
        <v>-14874.0367802747</v>
      </c>
      <c r="I115" s="106" t="n">
        <f aca="false">-V115</f>
        <v>-0</v>
      </c>
      <c r="J115" s="110" t="n">
        <v>0</v>
      </c>
      <c r="K115" s="108" t="n">
        <f aca="false">-J115*F115</f>
        <v>-0</v>
      </c>
      <c r="L115" s="106" t="n">
        <f aca="false">D115+I115+K115</f>
        <v>-14874.0367802747</v>
      </c>
      <c r="M115" s="107" t="n">
        <f aca="false">E115+J115</f>
        <v>0.339261269337718</v>
      </c>
      <c r="N115" s="106" t="n">
        <f aca="false">IF($J$2=1,IFERROR(VLOOKUP(B115,INDEX_BTCUSD_1D!$A$1:$I$5543,$J$4,0),0),IFERROR(VLOOKUP(B115,INDEX_BTCUSD_1D!$A$1:$I$5543,$J$4,0),0)*IFERROR(VLOOKUP(B115,FX_USDMXN_1D!$A$1:$F$4614,$J$6),0))</f>
        <v>0</v>
      </c>
      <c r="O115" s="108" t="n">
        <f aca="false">M115*N115</f>
        <v>0</v>
      </c>
      <c r="P115" s="109" t="n">
        <f aca="false">L115+O115</f>
        <v>-14874.0367802747</v>
      </c>
      <c r="Q115" s="3" t="str">
        <f aca="false">IF(AND(ISNUMBER(A115)=1,C115&lt;$F$9),(P115+R115)/$C$4,"")</f>
        <v/>
      </c>
      <c r="R115" s="106" t="n">
        <f aca="false">Y114</f>
        <v>4.445155355E-011</v>
      </c>
      <c r="S115" s="111" t="n">
        <f aca="false">Z114</f>
        <v>-5.719869E-013</v>
      </c>
      <c r="T115" s="108" t="n">
        <f aca="false">AA114</f>
        <v>4.387956665E-011</v>
      </c>
      <c r="U115" s="103" t="n">
        <f aca="false">U114-1</f>
        <v>-39</v>
      </c>
      <c r="V115" s="111" t="n">
        <f aca="false">IF(U115&gt;=0,-PMT($C$5/12,$C$6,$C$4,,0))</f>
        <v>0</v>
      </c>
      <c r="W115" s="111" t="n">
        <f aca="false">IF(U115&gt;=0,-CUMIPMT($C$5/12,$C$6,$C$4,A115,A115,0))</f>
        <v>0</v>
      </c>
      <c r="X115" s="108" t="n">
        <f aca="false">V115-W115</f>
        <v>0</v>
      </c>
      <c r="Y115" s="106" t="n">
        <f aca="false">R115+X115</f>
        <v>4.445155355E-011</v>
      </c>
      <c r="Z115" s="111" t="n">
        <f aca="false">S115+W115</f>
        <v>-5.719869E-013</v>
      </c>
      <c r="AA115" s="108" t="n">
        <f aca="false">Y115+Z115</f>
        <v>4.387956665E-011</v>
      </c>
    </row>
    <row r="116" customFormat="false" ht="12.8" hidden="false" customHeight="false" outlineLevel="0" collapsed="false">
      <c r="A116" s="103" t="str">
        <f aca="false">IF(A115&lt;$C$6,A115+1,"")</f>
        <v/>
      </c>
      <c r="B116" s="104" t="n">
        <f aca="false">(C116-DATE(1970,1,1))*(24*60*60)</f>
        <v>1877644800</v>
      </c>
      <c r="C116" s="105" t="n">
        <f aca="false">C115+$C$7</f>
        <v>47301</v>
      </c>
      <c r="D116" s="106" t="n">
        <f aca="false">L115</f>
        <v>-14874.0367802747</v>
      </c>
      <c r="E116" s="107" t="n">
        <f aca="false">M115</f>
        <v>0.339261269337718</v>
      </c>
      <c r="F116" s="106" t="n">
        <f aca="false">IF($J$2=1,IFERROR(VLOOKUP(B116,INDEX_BTCUSD_1D!$A$1:$I$5543,$J$3,0),0),IFERROR(VLOOKUP(B116,INDEX_BTCUSD_1D!$A$1:$I$5543,$J$3,0),0)*IFERROR(VLOOKUP(B116,FX_USDMXN_1D!$A$1:$F$4614,$J$5),0))</f>
        <v>0</v>
      </c>
      <c r="G116" s="108" t="n">
        <f aca="false">E116*F116</f>
        <v>0</v>
      </c>
      <c r="H116" s="109" t="n">
        <f aca="false">D116+G116</f>
        <v>-14874.0367802747</v>
      </c>
      <c r="I116" s="106" t="n">
        <f aca="false">-V116</f>
        <v>-0</v>
      </c>
      <c r="J116" s="110" t="n">
        <v>0</v>
      </c>
      <c r="K116" s="108" t="n">
        <f aca="false">-J116*F116</f>
        <v>-0</v>
      </c>
      <c r="L116" s="106" t="n">
        <f aca="false">D116+I116+K116</f>
        <v>-14874.0367802747</v>
      </c>
      <c r="M116" s="107" t="n">
        <f aca="false">E116+J116</f>
        <v>0.339261269337718</v>
      </c>
      <c r="N116" s="106" t="n">
        <f aca="false">IF($J$2=1,IFERROR(VLOOKUP(B116,INDEX_BTCUSD_1D!$A$1:$I$5543,$J$4,0),0),IFERROR(VLOOKUP(B116,INDEX_BTCUSD_1D!$A$1:$I$5543,$J$4,0),0)*IFERROR(VLOOKUP(B116,FX_USDMXN_1D!$A$1:$F$4614,$J$6),0))</f>
        <v>0</v>
      </c>
      <c r="O116" s="108" t="n">
        <f aca="false">M116*N116</f>
        <v>0</v>
      </c>
      <c r="P116" s="109" t="n">
        <f aca="false">L116+O116</f>
        <v>-14874.0367802747</v>
      </c>
      <c r="Q116" s="3" t="str">
        <f aca="false">IF(AND(ISNUMBER(A116)=1,C116&lt;$F$9),(P116+R116)/$C$4,"")</f>
        <v/>
      </c>
      <c r="R116" s="106" t="n">
        <f aca="false">Y115</f>
        <v>4.445155355E-011</v>
      </c>
      <c r="S116" s="111" t="n">
        <f aca="false">Z115</f>
        <v>-5.719869E-013</v>
      </c>
      <c r="T116" s="108" t="n">
        <f aca="false">AA115</f>
        <v>4.387956665E-011</v>
      </c>
      <c r="U116" s="103" t="n">
        <f aca="false">U115-1</f>
        <v>-40</v>
      </c>
      <c r="V116" s="111" t="n">
        <f aca="false">IF(U116&gt;=0,-PMT($C$5/12,$C$6,$C$4,,0))</f>
        <v>0</v>
      </c>
      <c r="W116" s="111" t="n">
        <f aca="false">IF(U116&gt;=0,-CUMIPMT($C$5/12,$C$6,$C$4,A116,A116,0))</f>
        <v>0</v>
      </c>
      <c r="X116" s="108" t="n">
        <f aca="false">V116-W116</f>
        <v>0</v>
      </c>
      <c r="Y116" s="106" t="n">
        <f aca="false">R116+X116</f>
        <v>4.445155355E-011</v>
      </c>
      <c r="Z116" s="111" t="n">
        <f aca="false">S116+W116</f>
        <v>-5.719869E-013</v>
      </c>
      <c r="AA116" s="108" t="n">
        <f aca="false">Y116+Z116</f>
        <v>4.387956665E-011</v>
      </c>
    </row>
    <row r="117" customFormat="false" ht="12.8" hidden="false" customHeight="false" outlineLevel="0" collapsed="false">
      <c r="A117" s="103" t="str">
        <f aca="false">IF(A116&lt;$C$6,A116+1,"")</f>
        <v/>
      </c>
      <c r="B117" s="104" t="n">
        <f aca="false">(C117-DATE(1970,1,1))*(24*60*60)</f>
        <v>1880236800</v>
      </c>
      <c r="C117" s="105" t="n">
        <f aca="false">C116+$C$7</f>
        <v>47331</v>
      </c>
      <c r="D117" s="106" t="n">
        <f aca="false">L116</f>
        <v>-14874.0367802747</v>
      </c>
      <c r="E117" s="107" t="n">
        <f aca="false">M116</f>
        <v>0.339261269337718</v>
      </c>
      <c r="F117" s="106" t="n">
        <f aca="false">IF($J$2=1,IFERROR(VLOOKUP(B117,INDEX_BTCUSD_1D!$A$1:$I$5543,$J$3,0),0),IFERROR(VLOOKUP(B117,INDEX_BTCUSD_1D!$A$1:$I$5543,$J$3,0),0)*IFERROR(VLOOKUP(B117,FX_USDMXN_1D!$A$1:$F$4614,$J$5),0))</f>
        <v>0</v>
      </c>
      <c r="G117" s="108" t="n">
        <f aca="false">E117*F117</f>
        <v>0</v>
      </c>
      <c r="H117" s="109" t="n">
        <f aca="false">D117+G117</f>
        <v>-14874.0367802747</v>
      </c>
      <c r="I117" s="106" t="n">
        <f aca="false">-V117</f>
        <v>-0</v>
      </c>
      <c r="J117" s="110" t="n">
        <v>0</v>
      </c>
      <c r="K117" s="108" t="n">
        <f aca="false">-J117*F117</f>
        <v>-0</v>
      </c>
      <c r="L117" s="106" t="n">
        <f aca="false">D117+I117+K117</f>
        <v>-14874.0367802747</v>
      </c>
      <c r="M117" s="107" t="n">
        <f aca="false">E117+J117</f>
        <v>0.339261269337718</v>
      </c>
      <c r="N117" s="106" t="n">
        <f aca="false">IF($J$2=1,IFERROR(VLOOKUP(B117,INDEX_BTCUSD_1D!$A$1:$I$5543,$J$4,0),0),IFERROR(VLOOKUP(B117,INDEX_BTCUSD_1D!$A$1:$I$5543,$J$4,0),0)*IFERROR(VLOOKUP(B117,FX_USDMXN_1D!$A$1:$F$4614,$J$6),0))</f>
        <v>0</v>
      </c>
      <c r="O117" s="108" t="n">
        <f aca="false">M117*N117</f>
        <v>0</v>
      </c>
      <c r="P117" s="109" t="n">
        <f aca="false">L117+O117</f>
        <v>-14874.0367802747</v>
      </c>
      <c r="Q117" s="3" t="str">
        <f aca="false">IF(AND(ISNUMBER(A117)=1,C117&lt;$F$9),(P117+R117)/$C$4,"")</f>
        <v/>
      </c>
      <c r="R117" s="106" t="n">
        <f aca="false">Y116</f>
        <v>4.445155355E-011</v>
      </c>
      <c r="S117" s="111" t="n">
        <f aca="false">Z116</f>
        <v>-5.719869E-013</v>
      </c>
      <c r="T117" s="108" t="n">
        <f aca="false">AA116</f>
        <v>4.387956665E-011</v>
      </c>
      <c r="U117" s="103" t="n">
        <f aca="false">U116-1</f>
        <v>-41</v>
      </c>
      <c r="V117" s="111" t="n">
        <f aca="false">IF(U117&gt;=0,-PMT($C$5/12,$C$6,$C$4,,0))</f>
        <v>0</v>
      </c>
      <c r="W117" s="111" t="n">
        <f aca="false">IF(U117&gt;=0,-CUMIPMT($C$5/12,$C$6,$C$4,A117,A117,0))</f>
        <v>0</v>
      </c>
      <c r="X117" s="108" t="n">
        <f aca="false">V117-W117</f>
        <v>0</v>
      </c>
      <c r="Y117" s="106" t="n">
        <f aca="false">R117+X117</f>
        <v>4.445155355E-011</v>
      </c>
      <c r="Z117" s="111" t="n">
        <f aca="false">S117+W117</f>
        <v>-5.719869E-013</v>
      </c>
      <c r="AA117" s="108" t="n">
        <f aca="false">Y117+Z117</f>
        <v>4.387956665E-011</v>
      </c>
    </row>
    <row r="118" customFormat="false" ht="12.8" hidden="false" customHeight="false" outlineLevel="0" collapsed="false">
      <c r="A118" s="103" t="str">
        <f aca="false">IF(A117&lt;$C$6,A117+1,"")</f>
        <v/>
      </c>
      <c r="B118" s="104" t="n">
        <f aca="false">(C118-DATE(1970,1,1))*(24*60*60)</f>
        <v>1882828800</v>
      </c>
      <c r="C118" s="105" t="n">
        <f aca="false">C117+$C$7</f>
        <v>47361</v>
      </c>
      <c r="D118" s="106" t="n">
        <f aca="false">L117</f>
        <v>-14874.0367802747</v>
      </c>
      <c r="E118" s="107" t="n">
        <f aca="false">M117</f>
        <v>0.339261269337718</v>
      </c>
      <c r="F118" s="106" t="n">
        <f aca="false">IF($J$2=1,IFERROR(VLOOKUP(B118,INDEX_BTCUSD_1D!$A$1:$I$5543,$J$3,0),0),IFERROR(VLOOKUP(B118,INDEX_BTCUSD_1D!$A$1:$I$5543,$J$3,0),0)*IFERROR(VLOOKUP(B118,FX_USDMXN_1D!$A$1:$F$4614,$J$5),0))</f>
        <v>0</v>
      </c>
      <c r="G118" s="108" t="n">
        <f aca="false">E118*F118</f>
        <v>0</v>
      </c>
      <c r="H118" s="109" t="n">
        <f aca="false">D118+G118</f>
        <v>-14874.0367802747</v>
      </c>
      <c r="I118" s="106" t="n">
        <f aca="false">-V118</f>
        <v>-0</v>
      </c>
      <c r="J118" s="110" t="n">
        <v>0</v>
      </c>
      <c r="K118" s="108" t="n">
        <f aca="false">-J118*F118</f>
        <v>-0</v>
      </c>
      <c r="L118" s="106" t="n">
        <f aca="false">D118+I118+K118</f>
        <v>-14874.0367802747</v>
      </c>
      <c r="M118" s="107" t="n">
        <f aca="false">E118+J118</f>
        <v>0.339261269337718</v>
      </c>
      <c r="N118" s="106" t="n">
        <f aca="false">IF($J$2=1,IFERROR(VLOOKUP(B118,INDEX_BTCUSD_1D!$A$1:$I$5543,$J$4,0),0),IFERROR(VLOOKUP(B118,INDEX_BTCUSD_1D!$A$1:$I$5543,$J$4,0),0)*IFERROR(VLOOKUP(B118,FX_USDMXN_1D!$A$1:$F$4614,$J$6),0))</f>
        <v>0</v>
      </c>
      <c r="O118" s="108" t="n">
        <f aca="false">M118*N118</f>
        <v>0</v>
      </c>
      <c r="P118" s="109" t="n">
        <f aca="false">L118+O118</f>
        <v>-14874.0367802747</v>
      </c>
      <c r="Q118" s="3" t="str">
        <f aca="false">IF(AND(ISNUMBER(A118)=1,C118&lt;$F$9),(P118+R118)/$C$4,"")</f>
        <v/>
      </c>
      <c r="R118" s="106" t="n">
        <f aca="false">Y117</f>
        <v>4.445155355E-011</v>
      </c>
      <c r="S118" s="111" t="n">
        <f aca="false">Z117</f>
        <v>-5.719869E-013</v>
      </c>
      <c r="T118" s="108" t="n">
        <f aca="false">AA117</f>
        <v>4.387956665E-011</v>
      </c>
      <c r="U118" s="103" t="n">
        <f aca="false">U117-1</f>
        <v>-42</v>
      </c>
      <c r="V118" s="111" t="n">
        <f aca="false">IF(U118&gt;=0,-PMT($C$5/12,$C$6,$C$4,,0))</f>
        <v>0</v>
      </c>
      <c r="W118" s="111" t="n">
        <f aca="false">IF(U118&gt;=0,-CUMIPMT($C$5/12,$C$6,$C$4,A118,A118,0))</f>
        <v>0</v>
      </c>
      <c r="X118" s="108" t="n">
        <f aca="false">V118-W118</f>
        <v>0</v>
      </c>
      <c r="Y118" s="106" t="n">
        <f aca="false">R118+X118</f>
        <v>4.445155355E-011</v>
      </c>
      <c r="Z118" s="111" t="n">
        <f aca="false">S118+W118</f>
        <v>-5.719869E-013</v>
      </c>
      <c r="AA118" s="108" t="n">
        <f aca="false">Y118+Z118</f>
        <v>4.387956665E-011</v>
      </c>
    </row>
    <row r="119" customFormat="false" ht="12.8" hidden="false" customHeight="false" outlineLevel="0" collapsed="false">
      <c r="A119" s="103" t="str">
        <f aca="false">IF(A118&lt;$C$6,A118+1,"")</f>
        <v/>
      </c>
      <c r="B119" s="104" t="n">
        <f aca="false">(C119-DATE(1970,1,1))*(24*60*60)</f>
        <v>1885420800</v>
      </c>
      <c r="C119" s="105" t="n">
        <f aca="false">C118+$C$7</f>
        <v>47391</v>
      </c>
      <c r="D119" s="106" t="n">
        <f aca="false">L118</f>
        <v>-14874.0367802747</v>
      </c>
      <c r="E119" s="107" t="n">
        <f aca="false">M118</f>
        <v>0.339261269337718</v>
      </c>
      <c r="F119" s="106" t="n">
        <f aca="false">IF($J$2=1,IFERROR(VLOOKUP(B119,INDEX_BTCUSD_1D!$A$1:$I$5543,$J$3,0),0),IFERROR(VLOOKUP(B119,INDEX_BTCUSD_1D!$A$1:$I$5543,$J$3,0),0)*IFERROR(VLOOKUP(B119,FX_USDMXN_1D!$A$1:$F$4614,$J$5),0))</f>
        <v>0</v>
      </c>
      <c r="G119" s="108" t="n">
        <f aca="false">E119*F119</f>
        <v>0</v>
      </c>
      <c r="H119" s="109" t="n">
        <f aca="false">D119+G119</f>
        <v>-14874.0367802747</v>
      </c>
      <c r="I119" s="106" t="n">
        <f aca="false">-V119</f>
        <v>-0</v>
      </c>
      <c r="J119" s="110" t="n">
        <v>0</v>
      </c>
      <c r="K119" s="108" t="n">
        <f aca="false">-J119*F119</f>
        <v>-0</v>
      </c>
      <c r="L119" s="106" t="n">
        <f aca="false">D119+I119+K119</f>
        <v>-14874.0367802747</v>
      </c>
      <c r="M119" s="107" t="n">
        <f aca="false">E119+J119</f>
        <v>0.339261269337718</v>
      </c>
      <c r="N119" s="106" t="n">
        <f aca="false">IF($J$2=1,IFERROR(VLOOKUP(B119,INDEX_BTCUSD_1D!$A$1:$I$5543,$J$4,0),0),IFERROR(VLOOKUP(B119,INDEX_BTCUSD_1D!$A$1:$I$5543,$J$4,0),0)*IFERROR(VLOOKUP(B119,FX_USDMXN_1D!$A$1:$F$4614,$J$6),0))</f>
        <v>0</v>
      </c>
      <c r="O119" s="108" t="n">
        <f aca="false">M119*N119</f>
        <v>0</v>
      </c>
      <c r="P119" s="109" t="n">
        <f aca="false">L119+O119</f>
        <v>-14874.0367802747</v>
      </c>
      <c r="Q119" s="3" t="str">
        <f aca="false">IF(AND(ISNUMBER(A119)=1,C119&lt;$F$9),(P119+R119)/$C$4,"")</f>
        <v/>
      </c>
      <c r="R119" s="106" t="n">
        <f aca="false">Y118</f>
        <v>4.445155355E-011</v>
      </c>
      <c r="S119" s="111" t="n">
        <f aca="false">Z118</f>
        <v>-5.719869E-013</v>
      </c>
      <c r="T119" s="108" t="n">
        <f aca="false">AA118</f>
        <v>4.387956665E-011</v>
      </c>
      <c r="U119" s="103" t="n">
        <f aca="false">U118-1</f>
        <v>-43</v>
      </c>
      <c r="V119" s="111" t="n">
        <f aca="false">IF(U119&gt;=0,-PMT($C$5/12,$C$6,$C$4,,0))</f>
        <v>0</v>
      </c>
      <c r="W119" s="111" t="n">
        <f aca="false">IF(U119&gt;=0,-CUMIPMT($C$5/12,$C$6,$C$4,A119,A119,0))</f>
        <v>0</v>
      </c>
      <c r="X119" s="108" t="n">
        <f aca="false">V119-W119</f>
        <v>0</v>
      </c>
      <c r="Y119" s="106" t="n">
        <f aca="false">R119+X119</f>
        <v>4.445155355E-011</v>
      </c>
      <c r="Z119" s="111" t="n">
        <f aca="false">S119+W119</f>
        <v>-5.719869E-013</v>
      </c>
      <c r="AA119" s="108" t="n">
        <f aca="false">Y119+Z119</f>
        <v>4.387956665E-011</v>
      </c>
    </row>
    <row r="120" customFormat="false" ht="12.8" hidden="false" customHeight="false" outlineLevel="0" collapsed="false">
      <c r="A120" s="103" t="str">
        <f aca="false">IF(A119&lt;$C$6,A119+1,"")</f>
        <v/>
      </c>
      <c r="B120" s="104" t="n">
        <f aca="false">(C120-DATE(1970,1,1))*(24*60*60)</f>
        <v>1888012800</v>
      </c>
      <c r="C120" s="105" t="n">
        <f aca="false">C119+$C$7</f>
        <v>47421</v>
      </c>
      <c r="D120" s="106" t="n">
        <f aca="false">L119</f>
        <v>-14874.0367802747</v>
      </c>
      <c r="E120" s="107" t="n">
        <f aca="false">M119</f>
        <v>0.339261269337718</v>
      </c>
      <c r="F120" s="106" t="n">
        <f aca="false">IF($J$2=1,IFERROR(VLOOKUP(B120,INDEX_BTCUSD_1D!$A$1:$I$5543,$J$3,0),0),IFERROR(VLOOKUP(B120,INDEX_BTCUSD_1D!$A$1:$I$5543,$J$3,0),0)*IFERROR(VLOOKUP(B120,FX_USDMXN_1D!$A$1:$F$4614,$J$5),0))</f>
        <v>0</v>
      </c>
      <c r="G120" s="108" t="n">
        <f aca="false">E120*F120</f>
        <v>0</v>
      </c>
      <c r="H120" s="109" t="n">
        <f aca="false">D120+G120</f>
        <v>-14874.0367802747</v>
      </c>
      <c r="I120" s="106" t="n">
        <f aca="false">-V120</f>
        <v>-0</v>
      </c>
      <c r="J120" s="110" t="n">
        <v>0</v>
      </c>
      <c r="K120" s="108" t="n">
        <f aca="false">-J120*F120</f>
        <v>-0</v>
      </c>
      <c r="L120" s="106" t="n">
        <f aca="false">D120+I120+K120</f>
        <v>-14874.0367802747</v>
      </c>
      <c r="M120" s="107" t="n">
        <f aca="false">E120+J120</f>
        <v>0.339261269337718</v>
      </c>
      <c r="N120" s="106" t="n">
        <f aca="false">IF($J$2=1,IFERROR(VLOOKUP(B120,INDEX_BTCUSD_1D!$A$1:$I$5543,$J$4,0),0),IFERROR(VLOOKUP(B120,INDEX_BTCUSD_1D!$A$1:$I$5543,$J$4,0),0)*IFERROR(VLOOKUP(B120,FX_USDMXN_1D!$A$1:$F$4614,$J$6),0))</f>
        <v>0</v>
      </c>
      <c r="O120" s="108" t="n">
        <f aca="false">M120*N120</f>
        <v>0</v>
      </c>
      <c r="P120" s="109" t="n">
        <f aca="false">L120+O120</f>
        <v>-14874.0367802747</v>
      </c>
      <c r="Q120" s="3" t="str">
        <f aca="false">IF(AND(ISNUMBER(A120)=1,C120&lt;$F$9),(P120+R120)/$C$4,"")</f>
        <v/>
      </c>
      <c r="R120" s="106" t="n">
        <f aca="false">Y119</f>
        <v>4.445155355E-011</v>
      </c>
      <c r="S120" s="111" t="n">
        <f aca="false">Z119</f>
        <v>-5.719869E-013</v>
      </c>
      <c r="T120" s="108" t="n">
        <f aca="false">AA119</f>
        <v>4.387956665E-011</v>
      </c>
      <c r="U120" s="103" t="n">
        <f aca="false">U119-1</f>
        <v>-44</v>
      </c>
      <c r="V120" s="111" t="n">
        <f aca="false">IF(U120&gt;=0,-PMT($C$5/12,$C$6,$C$4,,0))</f>
        <v>0</v>
      </c>
      <c r="W120" s="111" t="n">
        <f aca="false">IF(U120&gt;=0,-CUMIPMT($C$5/12,$C$6,$C$4,A120,A120,0))</f>
        <v>0</v>
      </c>
      <c r="X120" s="108" t="n">
        <f aca="false">V120-W120</f>
        <v>0</v>
      </c>
      <c r="Y120" s="106" t="n">
        <f aca="false">R120+X120</f>
        <v>4.445155355E-011</v>
      </c>
      <c r="Z120" s="111" t="n">
        <f aca="false">S120+W120</f>
        <v>-5.719869E-013</v>
      </c>
      <c r="AA120" s="108" t="n">
        <f aca="false">Y120+Z120</f>
        <v>4.387956665E-011</v>
      </c>
    </row>
    <row r="121" customFormat="false" ht="12.8" hidden="false" customHeight="false" outlineLevel="0" collapsed="false">
      <c r="A121" s="103" t="str">
        <f aca="false">IF(A120&lt;$C$6,A120+1,"")</f>
        <v/>
      </c>
      <c r="B121" s="104" t="n">
        <f aca="false">(C121-DATE(1970,1,1))*(24*60*60)</f>
        <v>1890604800</v>
      </c>
      <c r="C121" s="105" t="n">
        <f aca="false">C120+$C$7</f>
        <v>47451</v>
      </c>
      <c r="D121" s="106" t="n">
        <f aca="false">L120</f>
        <v>-14874.0367802747</v>
      </c>
      <c r="E121" s="107" t="n">
        <f aca="false">M120</f>
        <v>0.339261269337718</v>
      </c>
      <c r="F121" s="106" t="n">
        <f aca="false">IF($J$2=1,IFERROR(VLOOKUP(B121,INDEX_BTCUSD_1D!$A$1:$I$5543,$J$3,0),0),IFERROR(VLOOKUP(B121,INDEX_BTCUSD_1D!$A$1:$I$5543,$J$3,0),0)*IFERROR(VLOOKUP(B121,FX_USDMXN_1D!$A$1:$F$4614,$J$5),0))</f>
        <v>0</v>
      </c>
      <c r="G121" s="108" t="n">
        <f aca="false">E121*F121</f>
        <v>0</v>
      </c>
      <c r="H121" s="109" t="n">
        <f aca="false">D121+G121</f>
        <v>-14874.0367802747</v>
      </c>
      <c r="I121" s="106" t="n">
        <f aca="false">-V121</f>
        <v>-0</v>
      </c>
      <c r="J121" s="110" t="n">
        <v>0</v>
      </c>
      <c r="K121" s="108" t="n">
        <f aca="false">-J121*F121</f>
        <v>-0</v>
      </c>
      <c r="L121" s="106" t="n">
        <f aca="false">D121+I121+K121</f>
        <v>-14874.0367802747</v>
      </c>
      <c r="M121" s="107" t="n">
        <f aca="false">E121+J121</f>
        <v>0.339261269337718</v>
      </c>
      <c r="N121" s="106" t="n">
        <f aca="false">IF($J$2=1,IFERROR(VLOOKUP(B121,INDEX_BTCUSD_1D!$A$1:$I$5543,$J$4,0),0),IFERROR(VLOOKUP(B121,INDEX_BTCUSD_1D!$A$1:$I$5543,$J$4,0),0)*IFERROR(VLOOKUP(B121,FX_USDMXN_1D!$A$1:$F$4614,$J$6),0))</f>
        <v>0</v>
      </c>
      <c r="O121" s="108" t="n">
        <f aca="false">M121*N121</f>
        <v>0</v>
      </c>
      <c r="P121" s="109" t="n">
        <f aca="false">L121+O121</f>
        <v>-14874.0367802747</v>
      </c>
      <c r="Q121" s="3" t="str">
        <f aca="false">IF(AND(ISNUMBER(A121)=1,C121&lt;$F$9),(P121+R121)/$C$4,"")</f>
        <v/>
      </c>
      <c r="R121" s="106" t="n">
        <f aca="false">Y120</f>
        <v>4.445155355E-011</v>
      </c>
      <c r="S121" s="111" t="n">
        <f aca="false">Z120</f>
        <v>-5.719869E-013</v>
      </c>
      <c r="T121" s="108" t="n">
        <f aca="false">AA120</f>
        <v>4.387956665E-011</v>
      </c>
      <c r="U121" s="103" t="n">
        <f aca="false">U120-1</f>
        <v>-45</v>
      </c>
      <c r="V121" s="111" t="n">
        <f aca="false">IF(U121&gt;=0,-PMT($C$5/12,$C$6,$C$4,,0))</f>
        <v>0</v>
      </c>
      <c r="W121" s="111" t="n">
        <f aca="false">IF(U121&gt;=0,-CUMIPMT($C$5/12,$C$6,$C$4,A121,A121,0))</f>
        <v>0</v>
      </c>
      <c r="X121" s="108" t="n">
        <f aca="false">V121-W121</f>
        <v>0</v>
      </c>
      <c r="Y121" s="106" t="n">
        <f aca="false">R121+X121</f>
        <v>4.445155355E-011</v>
      </c>
      <c r="Z121" s="111" t="n">
        <f aca="false">S121+W121</f>
        <v>-5.719869E-013</v>
      </c>
      <c r="AA121" s="108" t="n">
        <f aca="false">Y121+Z121</f>
        <v>4.387956665E-011</v>
      </c>
    </row>
    <row r="122" customFormat="false" ht="12.8" hidden="false" customHeight="false" outlineLevel="0" collapsed="false">
      <c r="A122" s="103" t="str">
        <f aca="false">IF(A121&lt;$C$6,A121+1,"")</f>
        <v/>
      </c>
      <c r="B122" s="104" t="n">
        <f aca="false">(C122-DATE(1970,1,1))*(24*60*60)</f>
        <v>1893196800</v>
      </c>
      <c r="C122" s="105" t="n">
        <f aca="false">C121+$C$7</f>
        <v>47481</v>
      </c>
      <c r="D122" s="106" t="n">
        <f aca="false">L121</f>
        <v>-14874.0367802747</v>
      </c>
      <c r="E122" s="107" t="n">
        <f aca="false">M121</f>
        <v>0.339261269337718</v>
      </c>
      <c r="F122" s="106" t="n">
        <f aca="false">IF($J$2=1,IFERROR(VLOOKUP(B122,INDEX_BTCUSD_1D!$A$1:$I$5543,$J$3,0),0),IFERROR(VLOOKUP(B122,INDEX_BTCUSD_1D!$A$1:$I$5543,$J$3,0),0)*IFERROR(VLOOKUP(B122,FX_USDMXN_1D!$A$1:$F$4614,$J$5),0))</f>
        <v>0</v>
      </c>
      <c r="G122" s="108" t="n">
        <f aca="false">E122*F122</f>
        <v>0</v>
      </c>
      <c r="H122" s="109" t="n">
        <f aca="false">D122+G122</f>
        <v>-14874.0367802747</v>
      </c>
      <c r="I122" s="106" t="n">
        <f aca="false">-V122</f>
        <v>-0</v>
      </c>
      <c r="J122" s="110" t="n">
        <v>0</v>
      </c>
      <c r="K122" s="108" t="n">
        <f aca="false">-J122*F122</f>
        <v>-0</v>
      </c>
      <c r="L122" s="106" t="n">
        <f aca="false">D122+I122+K122</f>
        <v>-14874.0367802747</v>
      </c>
      <c r="M122" s="107" t="n">
        <f aca="false">E122+J122</f>
        <v>0.339261269337718</v>
      </c>
      <c r="N122" s="106" t="n">
        <f aca="false">IF($J$2=1,IFERROR(VLOOKUP(B122,INDEX_BTCUSD_1D!$A$1:$I$5543,$J$4,0),0),IFERROR(VLOOKUP(B122,INDEX_BTCUSD_1D!$A$1:$I$5543,$J$4,0),0)*IFERROR(VLOOKUP(B122,FX_USDMXN_1D!$A$1:$F$4614,$J$6),0))</f>
        <v>0</v>
      </c>
      <c r="O122" s="108" t="n">
        <f aca="false">M122*N122</f>
        <v>0</v>
      </c>
      <c r="P122" s="109" t="n">
        <f aca="false">L122+O122</f>
        <v>-14874.0367802747</v>
      </c>
      <c r="Q122" s="3" t="str">
        <f aca="false">IF(AND(ISNUMBER(A122)=1,C122&lt;$F$9),(P122+R122)/$C$4,"")</f>
        <v/>
      </c>
      <c r="R122" s="106" t="n">
        <f aca="false">Y121</f>
        <v>4.445155355E-011</v>
      </c>
      <c r="S122" s="111" t="n">
        <f aca="false">Z121</f>
        <v>-5.719869E-013</v>
      </c>
      <c r="T122" s="108" t="n">
        <f aca="false">AA121</f>
        <v>4.387956665E-011</v>
      </c>
      <c r="U122" s="103" t="n">
        <f aca="false">U121-1</f>
        <v>-46</v>
      </c>
      <c r="V122" s="111" t="n">
        <f aca="false">IF(U122&gt;=0,-PMT($C$5/12,$C$6,$C$4,,0))</f>
        <v>0</v>
      </c>
      <c r="W122" s="111" t="n">
        <f aca="false">IF(U122&gt;=0,-CUMIPMT($C$5/12,$C$6,$C$4,A122,A122,0))</f>
        <v>0</v>
      </c>
      <c r="X122" s="108" t="n">
        <f aca="false">V122-W122</f>
        <v>0</v>
      </c>
      <c r="Y122" s="106" t="n">
        <f aca="false">R122+X122</f>
        <v>4.445155355E-011</v>
      </c>
      <c r="Z122" s="111" t="n">
        <f aca="false">S122+W122</f>
        <v>-5.719869E-013</v>
      </c>
      <c r="AA122" s="108" t="n">
        <f aca="false">Y122+Z122</f>
        <v>4.387956665E-011</v>
      </c>
    </row>
    <row r="123" customFormat="false" ht="12.8" hidden="false" customHeight="false" outlineLevel="0" collapsed="false">
      <c r="A123" s="103" t="str">
        <f aca="false">IF(A122&lt;$C$6,A122+1,"")</f>
        <v/>
      </c>
      <c r="B123" s="104" t="n">
        <f aca="false">(C123-DATE(1970,1,1))*(24*60*60)</f>
        <v>1895788800</v>
      </c>
      <c r="C123" s="105" t="n">
        <f aca="false">C122+$C$7</f>
        <v>47511</v>
      </c>
      <c r="D123" s="106" t="n">
        <f aca="false">L122</f>
        <v>-14874.0367802747</v>
      </c>
      <c r="E123" s="107" t="n">
        <f aca="false">M122</f>
        <v>0.339261269337718</v>
      </c>
      <c r="F123" s="106" t="n">
        <f aca="false">IF($J$2=1,IFERROR(VLOOKUP(B123,INDEX_BTCUSD_1D!$A$1:$I$5543,$J$3,0),0),IFERROR(VLOOKUP(B123,INDEX_BTCUSD_1D!$A$1:$I$5543,$J$3,0),0)*IFERROR(VLOOKUP(B123,FX_USDMXN_1D!$A$1:$F$4614,$J$5),0))</f>
        <v>0</v>
      </c>
      <c r="G123" s="108" t="n">
        <f aca="false">E123*F123</f>
        <v>0</v>
      </c>
      <c r="H123" s="109" t="n">
        <f aca="false">D123+G123</f>
        <v>-14874.0367802747</v>
      </c>
      <c r="I123" s="106" t="n">
        <f aca="false">-V123</f>
        <v>-0</v>
      </c>
      <c r="J123" s="110" t="n">
        <v>0</v>
      </c>
      <c r="K123" s="108" t="n">
        <f aca="false">-J123*F123</f>
        <v>-0</v>
      </c>
      <c r="L123" s="106" t="n">
        <f aca="false">D123+I123+K123</f>
        <v>-14874.0367802747</v>
      </c>
      <c r="M123" s="107" t="n">
        <f aca="false">E123+J123</f>
        <v>0.339261269337718</v>
      </c>
      <c r="N123" s="106" t="n">
        <f aca="false">IF($J$2=1,IFERROR(VLOOKUP(B123,INDEX_BTCUSD_1D!$A$1:$I$5543,$J$4,0),0),IFERROR(VLOOKUP(B123,INDEX_BTCUSD_1D!$A$1:$I$5543,$J$4,0),0)*IFERROR(VLOOKUP(B123,FX_USDMXN_1D!$A$1:$F$4614,$J$6),0))</f>
        <v>0</v>
      </c>
      <c r="O123" s="108" t="n">
        <f aca="false">M123*N123</f>
        <v>0</v>
      </c>
      <c r="P123" s="109" t="n">
        <f aca="false">L123+O123</f>
        <v>-14874.0367802747</v>
      </c>
      <c r="Q123" s="3" t="str">
        <f aca="false">IF(AND(ISNUMBER(A123)=1,C123&lt;$F$9),(P123+R123)/$C$4,"")</f>
        <v/>
      </c>
      <c r="R123" s="106" t="n">
        <f aca="false">Y122</f>
        <v>4.445155355E-011</v>
      </c>
      <c r="S123" s="111" t="n">
        <f aca="false">Z122</f>
        <v>-5.719869E-013</v>
      </c>
      <c r="T123" s="108" t="n">
        <f aca="false">AA122</f>
        <v>4.387956665E-011</v>
      </c>
      <c r="U123" s="103" t="n">
        <f aca="false">U122-1</f>
        <v>-47</v>
      </c>
      <c r="V123" s="111" t="n">
        <f aca="false">IF(U123&gt;=0,-PMT($C$5/12,$C$6,$C$4,,0))</f>
        <v>0</v>
      </c>
      <c r="W123" s="111" t="n">
        <f aca="false">IF(U123&gt;=0,-CUMIPMT($C$5/12,$C$6,$C$4,A123,A123,0))</f>
        <v>0</v>
      </c>
      <c r="X123" s="108" t="n">
        <f aca="false">V123-W123</f>
        <v>0</v>
      </c>
      <c r="Y123" s="106" t="n">
        <f aca="false">R123+X123</f>
        <v>4.445155355E-011</v>
      </c>
      <c r="Z123" s="111" t="n">
        <f aca="false">S123+W123</f>
        <v>-5.719869E-013</v>
      </c>
      <c r="AA123" s="108" t="n">
        <f aca="false">Y123+Z123</f>
        <v>4.387956665E-011</v>
      </c>
    </row>
    <row r="124" customFormat="false" ht="12.8" hidden="false" customHeight="false" outlineLevel="0" collapsed="false">
      <c r="A124" s="103" t="str">
        <f aca="false">IF(A123&lt;$C$6,A123+1,"")</f>
        <v/>
      </c>
      <c r="B124" s="104" t="n">
        <f aca="false">(C124-DATE(1970,1,1))*(24*60*60)</f>
        <v>1898380800</v>
      </c>
      <c r="C124" s="105" t="n">
        <f aca="false">C123+$C$7</f>
        <v>47541</v>
      </c>
      <c r="D124" s="106" t="n">
        <f aca="false">L123</f>
        <v>-14874.0367802747</v>
      </c>
      <c r="E124" s="107" t="n">
        <f aca="false">M123</f>
        <v>0.339261269337718</v>
      </c>
      <c r="F124" s="106" t="n">
        <f aca="false">IF($J$2=1,IFERROR(VLOOKUP(B124,INDEX_BTCUSD_1D!$A$1:$I$5543,$J$3,0),0),IFERROR(VLOOKUP(B124,INDEX_BTCUSD_1D!$A$1:$I$5543,$J$3,0),0)*IFERROR(VLOOKUP(B124,FX_USDMXN_1D!$A$1:$F$4614,$J$5),0))</f>
        <v>0</v>
      </c>
      <c r="G124" s="108" t="n">
        <f aca="false">E124*F124</f>
        <v>0</v>
      </c>
      <c r="H124" s="109" t="n">
        <f aca="false">D124+G124</f>
        <v>-14874.0367802747</v>
      </c>
      <c r="I124" s="106" t="n">
        <f aca="false">-V124</f>
        <v>-0</v>
      </c>
      <c r="J124" s="110" t="n">
        <v>0</v>
      </c>
      <c r="K124" s="108" t="n">
        <f aca="false">-J124*F124</f>
        <v>-0</v>
      </c>
      <c r="L124" s="106" t="n">
        <f aca="false">D124+I124+K124</f>
        <v>-14874.0367802747</v>
      </c>
      <c r="M124" s="107" t="n">
        <f aca="false">E124+J124</f>
        <v>0.339261269337718</v>
      </c>
      <c r="N124" s="106" t="n">
        <f aca="false">IF($J$2=1,IFERROR(VLOOKUP(B124,INDEX_BTCUSD_1D!$A$1:$I$5543,$J$4,0),0),IFERROR(VLOOKUP(B124,INDEX_BTCUSD_1D!$A$1:$I$5543,$J$4,0),0)*IFERROR(VLOOKUP(B124,FX_USDMXN_1D!$A$1:$F$4614,$J$6),0))</f>
        <v>0</v>
      </c>
      <c r="O124" s="108" t="n">
        <f aca="false">M124*N124</f>
        <v>0</v>
      </c>
      <c r="P124" s="109" t="n">
        <f aca="false">L124+O124</f>
        <v>-14874.0367802747</v>
      </c>
      <c r="Q124" s="3" t="str">
        <f aca="false">IF(AND(ISNUMBER(A124)=1,C124&lt;$F$9),(P124+R124)/$C$4,"")</f>
        <v/>
      </c>
      <c r="R124" s="106" t="n">
        <f aca="false">Y123</f>
        <v>4.445155355E-011</v>
      </c>
      <c r="S124" s="111" t="n">
        <f aca="false">Z123</f>
        <v>-5.719869E-013</v>
      </c>
      <c r="T124" s="108" t="n">
        <f aca="false">AA123</f>
        <v>4.387956665E-011</v>
      </c>
      <c r="U124" s="103" t="n">
        <f aca="false">U123-1</f>
        <v>-48</v>
      </c>
      <c r="V124" s="111" t="n">
        <f aca="false">IF(U124&gt;=0,-PMT($C$5/12,$C$6,$C$4,,0))</f>
        <v>0</v>
      </c>
      <c r="W124" s="111" t="n">
        <f aca="false">IF(U124&gt;=0,-CUMIPMT($C$5/12,$C$6,$C$4,A124,A124,0))</f>
        <v>0</v>
      </c>
      <c r="X124" s="108" t="n">
        <f aca="false">V124-W124</f>
        <v>0</v>
      </c>
      <c r="Y124" s="106" t="n">
        <f aca="false">R124+X124</f>
        <v>4.445155355E-011</v>
      </c>
      <c r="Z124" s="111" t="n">
        <f aca="false">S124+W124</f>
        <v>-5.719869E-013</v>
      </c>
      <c r="AA124" s="108" t="n">
        <f aca="false">Y124+Z124</f>
        <v>4.387956665E-011</v>
      </c>
    </row>
    <row r="125" customFormat="false" ht="12.8" hidden="false" customHeight="false" outlineLevel="0" collapsed="false">
      <c r="A125" s="103" t="str">
        <f aca="false">IF(A124&lt;$C$6,A124+1,"")</f>
        <v/>
      </c>
      <c r="B125" s="104" t="n">
        <f aca="false">(C125-DATE(1970,1,1))*(24*60*60)</f>
        <v>1900972800</v>
      </c>
      <c r="C125" s="105" t="n">
        <f aca="false">C124+$C$7</f>
        <v>47571</v>
      </c>
      <c r="D125" s="106" t="n">
        <f aca="false">L124</f>
        <v>-14874.0367802747</v>
      </c>
      <c r="E125" s="107" t="n">
        <f aca="false">M124</f>
        <v>0.339261269337718</v>
      </c>
      <c r="F125" s="106" t="n">
        <f aca="false">IF($J$2=1,IFERROR(VLOOKUP(B125,INDEX_BTCUSD_1D!$A$1:$I$5543,$J$3,0),0),IFERROR(VLOOKUP(B125,INDEX_BTCUSD_1D!$A$1:$I$5543,$J$3,0),0)*IFERROR(VLOOKUP(B125,FX_USDMXN_1D!$A$1:$F$4614,$J$5),0))</f>
        <v>0</v>
      </c>
      <c r="G125" s="108" t="n">
        <f aca="false">E125*F125</f>
        <v>0</v>
      </c>
      <c r="H125" s="109" t="n">
        <f aca="false">D125+G125</f>
        <v>-14874.0367802747</v>
      </c>
      <c r="I125" s="106" t="n">
        <f aca="false">-V125</f>
        <v>-0</v>
      </c>
      <c r="J125" s="110" t="n">
        <v>0</v>
      </c>
      <c r="K125" s="108" t="n">
        <f aca="false">-J125*F125</f>
        <v>-0</v>
      </c>
      <c r="L125" s="106" t="n">
        <f aca="false">D125+I125+K125</f>
        <v>-14874.0367802747</v>
      </c>
      <c r="M125" s="107" t="n">
        <f aca="false">E125+J125</f>
        <v>0.339261269337718</v>
      </c>
      <c r="N125" s="106" t="n">
        <f aca="false">IF($J$2=1,IFERROR(VLOOKUP(B125,INDEX_BTCUSD_1D!$A$1:$I$5543,$J$4,0),0),IFERROR(VLOOKUP(B125,INDEX_BTCUSD_1D!$A$1:$I$5543,$J$4,0),0)*IFERROR(VLOOKUP(B125,FX_USDMXN_1D!$A$1:$F$4614,$J$6),0))</f>
        <v>0</v>
      </c>
      <c r="O125" s="108" t="n">
        <f aca="false">M125*N125</f>
        <v>0</v>
      </c>
      <c r="P125" s="109" t="n">
        <f aca="false">L125+O125</f>
        <v>-14874.0367802747</v>
      </c>
      <c r="Q125" s="3" t="str">
        <f aca="false">IF(AND(ISNUMBER(A125)=1,C125&lt;$F$9),(P125+R125)/$C$4,"")</f>
        <v/>
      </c>
      <c r="R125" s="106" t="n">
        <f aca="false">Y124</f>
        <v>4.445155355E-011</v>
      </c>
      <c r="S125" s="111" t="n">
        <f aca="false">Z124</f>
        <v>-5.719869E-013</v>
      </c>
      <c r="T125" s="108" t="n">
        <f aca="false">AA124</f>
        <v>4.387956665E-011</v>
      </c>
      <c r="U125" s="103" t="n">
        <f aca="false">U124-1</f>
        <v>-49</v>
      </c>
      <c r="V125" s="111" t="n">
        <f aca="false">IF(U125&gt;=0,-PMT($C$5/12,$C$6,$C$4,,0))</f>
        <v>0</v>
      </c>
      <c r="W125" s="111" t="n">
        <f aca="false">IF(U125&gt;=0,-CUMIPMT($C$5/12,$C$6,$C$4,A125,A125,0))</f>
        <v>0</v>
      </c>
      <c r="X125" s="108" t="n">
        <f aca="false">V125-W125</f>
        <v>0</v>
      </c>
      <c r="Y125" s="106" t="n">
        <f aca="false">R125+X125</f>
        <v>4.445155355E-011</v>
      </c>
      <c r="Z125" s="111" t="n">
        <f aca="false">S125+W125</f>
        <v>-5.719869E-013</v>
      </c>
      <c r="AA125" s="108" t="n">
        <f aca="false">Y125+Z125</f>
        <v>4.387956665E-011</v>
      </c>
    </row>
    <row r="126" customFormat="false" ht="12.8" hidden="false" customHeight="false" outlineLevel="0" collapsed="false">
      <c r="A126" s="103" t="str">
        <f aca="false">IF(A125&lt;$C$6,A125+1,"")</f>
        <v/>
      </c>
      <c r="B126" s="104" t="n">
        <f aca="false">(C126-DATE(1970,1,1))*(24*60*60)</f>
        <v>1903564800</v>
      </c>
      <c r="C126" s="105" t="n">
        <f aca="false">C125+$C$7</f>
        <v>47601</v>
      </c>
      <c r="D126" s="106" t="n">
        <f aca="false">L125</f>
        <v>-14874.0367802747</v>
      </c>
      <c r="E126" s="107" t="n">
        <f aca="false">M125</f>
        <v>0.339261269337718</v>
      </c>
      <c r="F126" s="106" t="n">
        <f aca="false">IF($J$2=1,IFERROR(VLOOKUP(B126,INDEX_BTCUSD_1D!$A$1:$I$5543,$J$3,0),0),IFERROR(VLOOKUP(B126,INDEX_BTCUSD_1D!$A$1:$I$5543,$J$3,0),0)*IFERROR(VLOOKUP(B126,FX_USDMXN_1D!$A$1:$F$4614,$J$5),0))</f>
        <v>0</v>
      </c>
      <c r="G126" s="108" t="n">
        <f aca="false">E126*F126</f>
        <v>0</v>
      </c>
      <c r="H126" s="109" t="n">
        <f aca="false">D126+G126</f>
        <v>-14874.0367802747</v>
      </c>
      <c r="I126" s="106" t="n">
        <f aca="false">-V126</f>
        <v>-0</v>
      </c>
      <c r="J126" s="110" t="n">
        <v>0</v>
      </c>
      <c r="K126" s="108" t="n">
        <f aca="false">-J126*F126</f>
        <v>-0</v>
      </c>
      <c r="L126" s="106" t="n">
        <f aca="false">D126+I126+K126</f>
        <v>-14874.0367802747</v>
      </c>
      <c r="M126" s="107" t="n">
        <f aca="false">E126+J126</f>
        <v>0.339261269337718</v>
      </c>
      <c r="N126" s="106" t="n">
        <f aca="false">IF($J$2=1,IFERROR(VLOOKUP(B126,INDEX_BTCUSD_1D!$A$1:$I$5543,$J$4,0),0),IFERROR(VLOOKUP(B126,INDEX_BTCUSD_1D!$A$1:$I$5543,$J$4,0),0)*IFERROR(VLOOKUP(B126,FX_USDMXN_1D!$A$1:$F$4614,$J$6),0))</f>
        <v>0</v>
      </c>
      <c r="O126" s="108" t="n">
        <f aca="false">M126*N126</f>
        <v>0</v>
      </c>
      <c r="P126" s="109" t="n">
        <f aca="false">L126+O126</f>
        <v>-14874.0367802747</v>
      </c>
      <c r="Q126" s="3" t="str">
        <f aca="false">IF(AND(ISNUMBER(A126)=1,C126&lt;$F$9),(P126+R126)/$C$4,"")</f>
        <v/>
      </c>
      <c r="R126" s="106" t="n">
        <f aca="false">Y125</f>
        <v>4.445155355E-011</v>
      </c>
      <c r="S126" s="111" t="n">
        <f aca="false">Z125</f>
        <v>-5.719869E-013</v>
      </c>
      <c r="T126" s="108" t="n">
        <f aca="false">AA125</f>
        <v>4.387956665E-011</v>
      </c>
      <c r="U126" s="103" t="n">
        <f aca="false">U125-1</f>
        <v>-50</v>
      </c>
      <c r="V126" s="111" t="n">
        <f aca="false">IF(U126&gt;=0,-PMT($C$5/12,$C$6,$C$4,,0))</f>
        <v>0</v>
      </c>
      <c r="W126" s="111" t="n">
        <f aca="false">IF(U126&gt;=0,-CUMIPMT($C$5/12,$C$6,$C$4,A126,A126,0))</f>
        <v>0</v>
      </c>
      <c r="X126" s="108" t="n">
        <f aca="false">V126-W126</f>
        <v>0</v>
      </c>
      <c r="Y126" s="106" t="n">
        <f aca="false">R126+X126</f>
        <v>4.445155355E-011</v>
      </c>
      <c r="Z126" s="111" t="n">
        <f aca="false">S126+W126</f>
        <v>-5.719869E-013</v>
      </c>
      <c r="AA126" s="108" t="n">
        <f aca="false">Y126+Z126</f>
        <v>4.387956665E-011</v>
      </c>
    </row>
    <row r="127" customFormat="false" ht="12.8" hidden="false" customHeight="false" outlineLevel="0" collapsed="false">
      <c r="A127" s="103" t="str">
        <f aca="false">IF(A126&lt;$C$6,A126+1,"")</f>
        <v/>
      </c>
      <c r="B127" s="104" t="n">
        <f aca="false">(C127-DATE(1970,1,1))*(24*60*60)</f>
        <v>1906156800</v>
      </c>
      <c r="C127" s="105" t="n">
        <f aca="false">C126+$C$7</f>
        <v>47631</v>
      </c>
      <c r="D127" s="106" t="n">
        <f aca="false">L126</f>
        <v>-14874.0367802747</v>
      </c>
      <c r="E127" s="107" t="n">
        <f aca="false">M126</f>
        <v>0.339261269337718</v>
      </c>
      <c r="F127" s="106" t="n">
        <f aca="false">IF($J$2=1,IFERROR(VLOOKUP(B127,INDEX_BTCUSD_1D!$A$1:$I$5543,$J$3,0),0),IFERROR(VLOOKUP(B127,INDEX_BTCUSD_1D!$A$1:$I$5543,$J$3,0),0)*IFERROR(VLOOKUP(B127,FX_USDMXN_1D!$A$1:$F$4614,$J$5),0))</f>
        <v>0</v>
      </c>
      <c r="G127" s="108" t="n">
        <f aca="false">E127*F127</f>
        <v>0</v>
      </c>
      <c r="H127" s="109" t="n">
        <f aca="false">D127+G127</f>
        <v>-14874.0367802747</v>
      </c>
      <c r="I127" s="106" t="n">
        <f aca="false">-V127</f>
        <v>-0</v>
      </c>
      <c r="J127" s="110" t="n">
        <v>0</v>
      </c>
      <c r="K127" s="108" t="n">
        <f aca="false">-J127*F127</f>
        <v>-0</v>
      </c>
      <c r="L127" s="106" t="n">
        <f aca="false">D127+I127+K127</f>
        <v>-14874.0367802747</v>
      </c>
      <c r="M127" s="107" t="n">
        <f aca="false">E127+J127</f>
        <v>0.339261269337718</v>
      </c>
      <c r="N127" s="106" t="n">
        <f aca="false">IF($J$2=1,IFERROR(VLOOKUP(B127,INDEX_BTCUSD_1D!$A$1:$I$5543,$J$4,0),0),IFERROR(VLOOKUP(B127,INDEX_BTCUSD_1D!$A$1:$I$5543,$J$4,0),0)*IFERROR(VLOOKUP(B127,FX_USDMXN_1D!$A$1:$F$4614,$J$6),0))</f>
        <v>0</v>
      </c>
      <c r="O127" s="108" t="n">
        <f aca="false">M127*N127</f>
        <v>0</v>
      </c>
      <c r="P127" s="109" t="n">
        <f aca="false">L127+O127</f>
        <v>-14874.0367802747</v>
      </c>
      <c r="Q127" s="3" t="str">
        <f aca="false">IF(AND(ISNUMBER(A127)=1,C127&lt;$F$9),(P127+R127)/$C$4,"")</f>
        <v/>
      </c>
      <c r="R127" s="106" t="n">
        <f aca="false">Y126</f>
        <v>4.445155355E-011</v>
      </c>
      <c r="S127" s="111" t="n">
        <f aca="false">Z126</f>
        <v>-5.719869E-013</v>
      </c>
      <c r="T127" s="108" t="n">
        <f aca="false">AA126</f>
        <v>4.387956665E-011</v>
      </c>
      <c r="U127" s="103" t="n">
        <f aca="false">U126-1</f>
        <v>-51</v>
      </c>
      <c r="V127" s="111" t="n">
        <f aca="false">IF(U127&gt;=0,-PMT($C$5/12,$C$6,$C$4,,0))</f>
        <v>0</v>
      </c>
      <c r="W127" s="111" t="n">
        <f aca="false">IF(U127&gt;=0,-CUMIPMT($C$5/12,$C$6,$C$4,A127,A127,0))</f>
        <v>0</v>
      </c>
      <c r="X127" s="108" t="n">
        <f aca="false">V127-W127</f>
        <v>0</v>
      </c>
      <c r="Y127" s="106" t="n">
        <f aca="false">R127+X127</f>
        <v>4.445155355E-011</v>
      </c>
      <c r="Z127" s="111" t="n">
        <f aca="false">S127+W127</f>
        <v>-5.719869E-013</v>
      </c>
      <c r="AA127" s="108" t="n">
        <f aca="false">Y127+Z127</f>
        <v>4.387956665E-011</v>
      </c>
    </row>
    <row r="128" customFormat="false" ht="12.8" hidden="false" customHeight="false" outlineLevel="0" collapsed="false">
      <c r="A128" s="103" t="str">
        <f aca="false">IF(A127&lt;$C$6,A127+1,"")</f>
        <v/>
      </c>
      <c r="B128" s="104" t="n">
        <f aca="false">(C128-DATE(1970,1,1))*(24*60*60)</f>
        <v>1908748800</v>
      </c>
      <c r="C128" s="105" t="n">
        <f aca="false">C127+$C$7</f>
        <v>47661</v>
      </c>
      <c r="D128" s="106" t="n">
        <f aca="false">L127</f>
        <v>-14874.0367802747</v>
      </c>
      <c r="E128" s="107" t="n">
        <f aca="false">M127</f>
        <v>0.339261269337718</v>
      </c>
      <c r="F128" s="106" t="n">
        <f aca="false">IF($J$2=1,IFERROR(VLOOKUP(B128,INDEX_BTCUSD_1D!$A$1:$I$5543,$J$3,0),0),IFERROR(VLOOKUP(B128,INDEX_BTCUSD_1D!$A$1:$I$5543,$J$3,0),0)*IFERROR(VLOOKUP(B128,FX_USDMXN_1D!$A$1:$F$4614,$J$5),0))</f>
        <v>0</v>
      </c>
      <c r="G128" s="108" t="n">
        <f aca="false">E128*F128</f>
        <v>0</v>
      </c>
      <c r="H128" s="109" t="n">
        <f aca="false">D128+G128</f>
        <v>-14874.0367802747</v>
      </c>
      <c r="I128" s="106" t="n">
        <f aca="false">-V128</f>
        <v>-0</v>
      </c>
      <c r="J128" s="110" t="n">
        <v>0</v>
      </c>
      <c r="K128" s="108" t="n">
        <f aca="false">-J128*F128</f>
        <v>-0</v>
      </c>
      <c r="L128" s="106" t="n">
        <f aca="false">D128+I128+K128</f>
        <v>-14874.0367802747</v>
      </c>
      <c r="M128" s="107" t="n">
        <f aca="false">E128+J128</f>
        <v>0.339261269337718</v>
      </c>
      <c r="N128" s="106" t="n">
        <f aca="false">IF($J$2=1,IFERROR(VLOOKUP(B128,INDEX_BTCUSD_1D!$A$1:$I$5543,$J$4,0),0),IFERROR(VLOOKUP(B128,INDEX_BTCUSD_1D!$A$1:$I$5543,$J$4,0),0)*IFERROR(VLOOKUP(B128,FX_USDMXN_1D!$A$1:$F$4614,$J$6),0))</f>
        <v>0</v>
      </c>
      <c r="O128" s="108" t="n">
        <f aca="false">M128*N128</f>
        <v>0</v>
      </c>
      <c r="P128" s="109" t="n">
        <f aca="false">L128+O128</f>
        <v>-14874.0367802747</v>
      </c>
      <c r="Q128" s="3" t="str">
        <f aca="false">IF(AND(ISNUMBER(A128)=1,C128&lt;$F$9),(P128+R128)/$C$4,"")</f>
        <v/>
      </c>
      <c r="R128" s="106" t="n">
        <f aca="false">Y127</f>
        <v>4.445155355E-011</v>
      </c>
      <c r="S128" s="111" t="n">
        <f aca="false">Z127</f>
        <v>-5.719869E-013</v>
      </c>
      <c r="T128" s="108" t="n">
        <f aca="false">AA127</f>
        <v>4.387956665E-011</v>
      </c>
      <c r="U128" s="103" t="n">
        <f aca="false">U127-1</f>
        <v>-52</v>
      </c>
      <c r="V128" s="111" t="n">
        <f aca="false">IF(U128&gt;=0,-PMT($C$5/12,$C$6,$C$4,,0))</f>
        <v>0</v>
      </c>
      <c r="W128" s="111" t="n">
        <f aca="false">IF(U128&gt;=0,-CUMIPMT($C$5/12,$C$6,$C$4,A128,A128,0))</f>
        <v>0</v>
      </c>
      <c r="X128" s="108" t="n">
        <f aca="false">V128-W128</f>
        <v>0</v>
      </c>
      <c r="Y128" s="106" t="n">
        <f aca="false">R128+X128</f>
        <v>4.445155355E-011</v>
      </c>
      <c r="Z128" s="111" t="n">
        <f aca="false">S128+W128</f>
        <v>-5.719869E-013</v>
      </c>
      <c r="AA128" s="108" t="n">
        <f aca="false">Y128+Z128</f>
        <v>4.387956665E-011</v>
      </c>
    </row>
    <row r="129" customFormat="false" ht="12.8" hidden="false" customHeight="false" outlineLevel="0" collapsed="false">
      <c r="A129" s="103" t="str">
        <f aca="false">IF(A128&lt;$C$6,A128+1,"")</f>
        <v/>
      </c>
      <c r="B129" s="104" t="n">
        <f aca="false">(C129-DATE(1970,1,1))*(24*60*60)</f>
        <v>1911340800</v>
      </c>
      <c r="C129" s="105" t="n">
        <f aca="false">C128+$C$7</f>
        <v>47691</v>
      </c>
      <c r="D129" s="106" t="n">
        <f aca="false">L128</f>
        <v>-14874.0367802747</v>
      </c>
      <c r="E129" s="107" t="n">
        <f aca="false">M128</f>
        <v>0.339261269337718</v>
      </c>
      <c r="F129" s="106" t="n">
        <f aca="false">IF($J$2=1,IFERROR(VLOOKUP(B129,INDEX_BTCUSD_1D!$A$1:$I$5543,$J$3,0),0),IFERROR(VLOOKUP(B129,INDEX_BTCUSD_1D!$A$1:$I$5543,$J$3,0),0)*IFERROR(VLOOKUP(B129,FX_USDMXN_1D!$A$1:$F$4614,$J$5),0))</f>
        <v>0</v>
      </c>
      <c r="G129" s="108" t="n">
        <f aca="false">E129*F129</f>
        <v>0</v>
      </c>
      <c r="H129" s="109" t="n">
        <f aca="false">D129+G129</f>
        <v>-14874.0367802747</v>
      </c>
      <c r="I129" s="106" t="n">
        <f aca="false">-V129</f>
        <v>-0</v>
      </c>
      <c r="J129" s="110" t="n">
        <v>0</v>
      </c>
      <c r="K129" s="108" t="n">
        <f aca="false">-J129*F129</f>
        <v>-0</v>
      </c>
      <c r="L129" s="106" t="n">
        <f aca="false">D129+I129+K129</f>
        <v>-14874.0367802747</v>
      </c>
      <c r="M129" s="107" t="n">
        <f aca="false">E129+J129</f>
        <v>0.339261269337718</v>
      </c>
      <c r="N129" s="106" t="n">
        <f aca="false">IF($J$2=1,IFERROR(VLOOKUP(B129,INDEX_BTCUSD_1D!$A$1:$I$5543,$J$4,0),0),IFERROR(VLOOKUP(B129,INDEX_BTCUSD_1D!$A$1:$I$5543,$J$4,0),0)*IFERROR(VLOOKUP(B129,FX_USDMXN_1D!$A$1:$F$4614,$J$6),0))</f>
        <v>0</v>
      </c>
      <c r="O129" s="108" t="n">
        <f aca="false">M129*N129</f>
        <v>0</v>
      </c>
      <c r="P129" s="109" t="n">
        <f aca="false">L129+O129</f>
        <v>-14874.0367802747</v>
      </c>
      <c r="Q129" s="3" t="str">
        <f aca="false">IF(AND(ISNUMBER(A129)=1,C129&lt;$F$9),(P129+R129)/$C$4,"")</f>
        <v/>
      </c>
      <c r="R129" s="106" t="n">
        <f aca="false">Y128</f>
        <v>4.445155355E-011</v>
      </c>
      <c r="S129" s="111" t="n">
        <f aca="false">Z128</f>
        <v>-5.719869E-013</v>
      </c>
      <c r="T129" s="108" t="n">
        <f aca="false">AA128</f>
        <v>4.387956665E-011</v>
      </c>
      <c r="U129" s="103" t="n">
        <f aca="false">U128-1</f>
        <v>-53</v>
      </c>
      <c r="V129" s="111" t="n">
        <f aca="false">IF(U129&gt;=0,-PMT($C$5/12,$C$6,$C$4,,0))</f>
        <v>0</v>
      </c>
      <c r="W129" s="111" t="n">
        <f aca="false">IF(U129&gt;=0,-CUMIPMT($C$5/12,$C$6,$C$4,A129,A129,0))</f>
        <v>0</v>
      </c>
      <c r="X129" s="108" t="n">
        <f aca="false">V129-W129</f>
        <v>0</v>
      </c>
      <c r="Y129" s="106" t="n">
        <f aca="false">R129+X129</f>
        <v>4.445155355E-011</v>
      </c>
      <c r="Z129" s="111" t="n">
        <f aca="false">S129+W129</f>
        <v>-5.719869E-013</v>
      </c>
      <c r="AA129" s="108" t="n">
        <f aca="false">Y129+Z129</f>
        <v>4.387956665E-011</v>
      </c>
    </row>
    <row r="130" customFormat="false" ht="12.8" hidden="false" customHeight="false" outlineLevel="0" collapsed="false">
      <c r="A130" s="103" t="str">
        <f aca="false">IF(A129&lt;$C$6,A129+1,"")</f>
        <v/>
      </c>
      <c r="B130" s="104" t="n">
        <f aca="false">(C130-DATE(1970,1,1))*(24*60*60)</f>
        <v>1913932800</v>
      </c>
      <c r="C130" s="105" t="n">
        <f aca="false">C129+$C$7</f>
        <v>47721</v>
      </c>
      <c r="D130" s="106" t="n">
        <f aca="false">L129</f>
        <v>-14874.0367802747</v>
      </c>
      <c r="E130" s="107" t="n">
        <f aca="false">M129</f>
        <v>0.339261269337718</v>
      </c>
      <c r="F130" s="106" t="n">
        <f aca="false">IF($J$2=1,IFERROR(VLOOKUP(B130,INDEX_BTCUSD_1D!$A$1:$I$5543,$J$3,0),0),IFERROR(VLOOKUP(B130,INDEX_BTCUSD_1D!$A$1:$I$5543,$J$3,0),0)*IFERROR(VLOOKUP(B130,FX_USDMXN_1D!$A$1:$F$4614,$J$5),0))</f>
        <v>0</v>
      </c>
      <c r="G130" s="108" t="n">
        <f aca="false">E130*F130</f>
        <v>0</v>
      </c>
      <c r="H130" s="109" t="n">
        <f aca="false">D130+G130</f>
        <v>-14874.0367802747</v>
      </c>
      <c r="I130" s="106" t="n">
        <f aca="false">-V130</f>
        <v>-0</v>
      </c>
      <c r="J130" s="110" t="n">
        <v>0</v>
      </c>
      <c r="K130" s="108" t="n">
        <f aca="false">-J130*F130</f>
        <v>-0</v>
      </c>
      <c r="L130" s="106" t="n">
        <f aca="false">D130+I130+K130</f>
        <v>-14874.0367802747</v>
      </c>
      <c r="M130" s="107" t="n">
        <f aca="false">E130+J130</f>
        <v>0.339261269337718</v>
      </c>
      <c r="N130" s="106" t="n">
        <f aca="false">IF($J$2=1,IFERROR(VLOOKUP(B130,INDEX_BTCUSD_1D!$A$1:$I$5543,$J$4,0),0),IFERROR(VLOOKUP(B130,INDEX_BTCUSD_1D!$A$1:$I$5543,$J$4,0),0)*IFERROR(VLOOKUP(B130,FX_USDMXN_1D!$A$1:$F$4614,$J$6),0))</f>
        <v>0</v>
      </c>
      <c r="O130" s="108" t="n">
        <f aca="false">M130*N130</f>
        <v>0</v>
      </c>
      <c r="P130" s="109" t="n">
        <f aca="false">L130+O130</f>
        <v>-14874.0367802747</v>
      </c>
      <c r="Q130" s="3" t="str">
        <f aca="false">IF(AND(ISNUMBER(A130)=1,C130&lt;$F$9),(P130+R130)/$C$4,"")</f>
        <v/>
      </c>
      <c r="R130" s="106" t="n">
        <f aca="false">Y129</f>
        <v>4.445155355E-011</v>
      </c>
      <c r="S130" s="111" t="n">
        <f aca="false">Z129</f>
        <v>-5.719869E-013</v>
      </c>
      <c r="T130" s="108" t="n">
        <f aca="false">AA129</f>
        <v>4.387956665E-011</v>
      </c>
      <c r="U130" s="103" t="n">
        <f aca="false">U129-1</f>
        <v>-54</v>
      </c>
      <c r="V130" s="111" t="n">
        <f aca="false">IF(U130&gt;=0,-PMT($C$5/12,$C$6,$C$4,,0))</f>
        <v>0</v>
      </c>
      <c r="W130" s="111" t="n">
        <f aca="false">IF(U130&gt;=0,-CUMIPMT($C$5/12,$C$6,$C$4,A130,A130,0))</f>
        <v>0</v>
      </c>
      <c r="X130" s="108" t="n">
        <f aca="false">V130-W130</f>
        <v>0</v>
      </c>
      <c r="Y130" s="106" t="n">
        <f aca="false">R130+X130</f>
        <v>4.445155355E-011</v>
      </c>
      <c r="Z130" s="111" t="n">
        <f aca="false">S130+W130</f>
        <v>-5.719869E-013</v>
      </c>
      <c r="AA130" s="108" t="n">
        <f aca="false">Y130+Z130</f>
        <v>4.387956665E-011</v>
      </c>
    </row>
    <row r="131" customFormat="false" ht="12.8" hidden="false" customHeight="false" outlineLevel="0" collapsed="false">
      <c r="A131" s="103" t="str">
        <f aca="false">IF(A130&lt;$C$6,A130+1,"")</f>
        <v/>
      </c>
      <c r="B131" s="104" t="n">
        <f aca="false">(C131-DATE(1970,1,1))*(24*60*60)</f>
        <v>1916524800</v>
      </c>
      <c r="C131" s="105" t="n">
        <f aca="false">C130+$C$7</f>
        <v>47751</v>
      </c>
      <c r="D131" s="106" t="n">
        <f aca="false">L130</f>
        <v>-14874.0367802747</v>
      </c>
      <c r="E131" s="107" t="n">
        <f aca="false">M130</f>
        <v>0.339261269337718</v>
      </c>
      <c r="F131" s="106" t="n">
        <f aca="false">IF($J$2=1,IFERROR(VLOOKUP(B131,INDEX_BTCUSD_1D!$A$1:$I$5543,$J$3,0),0),IFERROR(VLOOKUP(B131,INDEX_BTCUSD_1D!$A$1:$I$5543,$J$3,0),0)*IFERROR(VLOOKUP(B131,FX_USDMXN_1D!$A$1:$F$4614,$J$5),0))</f>
        <v>0</v>
      </c>
      <c r="G131" s="108" t="n">
        <f aca="false">E131*F131</f>
        <v>0</v>
      </c>
      <c r="H131" s="109" t="n">
        <f aca="false">D131+G131</f>
        <v>-14874.0367802747</v>
      </c>
      <c r="I131" s="106" t="n">
        <f aca="false">-V131</f>
        <v>-0</v>
      </c>
      <c r="J131" s="110" t="n">
        <v>0</v>
      </c>
      <c r="K131" s="108" t="n">
        <f aca="false">-J131*F131</f>
        <v>-0</v>
      </c>
      <c r="L131" s="106" t="n">
        <f aca="false">D131+I131+K131</f>
        <v>-14874.0367802747</v>
      </c>
      <c r="M131" s="107" t="n">
        <f aca="false">E131+J131</f>
        <v>0.339261269337718</v>
      </c>
      <c r="N131" s="106" t="n">
        <f aca="false">IF($J$2=1,IFERROR(VLOOKUP(B131,INDEX_BTCUSD_1D!$A$1:$I$5543,$J$4,0),0),IFERROR(VLOOKUP(B131,INDEX_BTCUSD_1D!$A$1:$I$5543,$J$4,0),0)*IFERROR(VLOOKUP(B131,FX_USDMXN_1D!$A$1:$F$4614,$J$6),0))</f>
        <v>0</v>
      </c>
      <c r="O131" s="108" t="n">
        <f aca="false">M131*N131</f>
        <v>0</v>
      </c>
      <c r="P131" s="109" t="n">
        <f aca="false">L131+O131</f>
        <v>-14874.0367802747</v>
      </c>
      <c r="Q131" s="3" t="str">
        <f aca="false">IF(AND(ISNUMBER(A131)=1,C131&lt;$F$9),(P131+R131)/$C$4,"")</f>
        <v/>
      </c>
      <c r="R131" s="106" t="n">
        <f aca="false">Y130</f>
        <v>4.445155355E-011</v>
      </c>
      <c r="S131" s="111" t="n">
        <f aca="false">Z130</f>
        <v>-5.719869E-013</v>
      </c>
      <c r="T131" s="108" t="n">
        <f aca="false">AA130</f>
        <v>4.387956665E-011</v>
      </c>
      <c r="U131" s="103" t="n">
        <f aca="false">U130-1</f>
        <v>-55</v>
      </c>
      <c r="V131" s="111" t="n">
        <f aca="false">IF(U131&gt;=0,-PMT($C$5/12,$C$6,$C$4,,0))</f>
        <v>0</v>
      </c>
      <c r="W131" s="111" t="n">
        <f aca="false">IF(U131&gt;=0,-CUMIPMT($C$5/12,$C$6,$C$4,A131,A131,0))</f>
        <v>0</v>
      </c>
      <c r="X131" s="108" t="n">
        <f aca="false">V131-W131</f>
        <v>0</v>
      </c>
      <c r="Y131" s="106" t="n">
        <f aca="false">R131+X131</f>
        <v>4.445155355E-011</v>
      </c>
      <c r="Z131" s="111" t="n">
        <f aca="false">S131+W131</f>
        <v>-5.719869E-013</v>
      </c>
      <c r="AA131" s="108" t="n">
        <f aca="false">Y131+Z131</f>
        <v>4.387956665E-011</v>
      </c>
    </row>
    <row r="132" customFormat="false" ht="12.8" hidden="false" customHeight="false" outlineLevel="0" collapsed="false">
      <c r="A132" s="103" t="str">
        <f aca="false">IF(A131&lt;$C$6,A131+1,"")</f>
        <v/>
      </c>
      <c r="B132" s="104" t="n">
        <f aca="false">(C132-DATE(1970,1,1))*(24*60*60)</f>
        <v>1919116800</v>
      </c>
      <c r="C132" s="105" t="n">
        <f aca="false">C131+$C$7</f>
        <v>47781</v>
      </c>
      <c r="D132" s="106" t="n">
        <f aca="false">L131</f>
        <v>-14874.0367802747</v>
      </c>
      <c r="E132" s="107" t="n">
        <f aca="false">M131</f>
        <v>0.339261269337718</v>
      </c>
      <c r="F132" s="106" t="n">
        <f aca="false">IF($J$2=1,IFERROR(VLOOKUP(B132,INDEX_BTCUSD_1D!$A$1:$I$5543,$J$3,0),0),IFERROR(VLOOKUP(B132,INDEX_BTCUSD_1D!$A$1:$I$5543,$J$3,0),0)*IFERROR(VLOOKUP(B132,FX_USDMXN_1D!$A$1:$F$4614,$J$5),0))</f>
        <v>0</v>
      </c>
      <c r="G132" s="108" t="n">
        <f aca="false">E132*F132</f>
        <v>0</v>
      </c>
      <c r="H132" s="109" t="n">
        <f aca="false">D132+G132</f>
        <v>-14874.0367802747</v>
      </c>
      <c r="I132" s="106" t="n">
        <f aca="false">-V132</f>
        <v>-0</v>
      </c>
      <c r="J132" s="110" t="n">
        <v>0</v>
      </c>
      <c r="K132" s="108" t="n">
        <f aca="false">-J132*F132</f>
        <v>-0</v>
      </c>
      <c r="L132" s="106" t="n">
        <f aca="false">D132+I132+K132</f>
        <v>-14874.0367802747</v>
      </c>
      <c r="M132" s="107" t="n">
        <f aca="false">E132+J132</f>
        <v>0.339261269337718</v>
      </c>
      <c r="N132" s="106" t="n">
        <f aca="false">IF($J$2=1,IFERROR(VLOOKUP(B132,INDEX_BTCUSD_1D!$A$1:$I$5543,$J$4,0),0),IFERROR(VLOOKUP(B132,INDEX_BTCUSD_1D!$A$1:$I$5543,$J$4,0),0)*IFERROR(VLOOKUP(B132,FX_USDMXN_1D!$A$1:$F$4614,$J$6),0))</f>
        <v>0</v>
      </c>
      <c r="O132" s="108" t="n">
        <f aca="false">M132*N132</f>
        <v>0</v>
      </c>
      <c r="P132" s="109" t="n">
        <f aca="false">L132+O132</f>
        <v>-14874.0367802747</v>
      </c>
      <c r="Q132" s="3" t="str">
        <f aca="false">IF(AND(ISNUMBER(A132)=1,C132&lt;$F$9),(P132+R132)/$C$4,"")</f>
        <v/>
      </c>
      <c r="R132" s="106" t="n">
        <f aca="false">Y131</f>
        <v>4.445155355E-011</v>
      </c>
      <c r="S132" s="111" t="n">
        <f aca="false">Z131</f>
        <v>-5.719869E-013</v>
      </c>
      <c r="T132" s="108" t="n">
        <f aca="false">AA131</f>
        <v>4.387956665E-011</v>
      </c>
      <c r="U132" s="103" t="n">
        <f aca="false">U131-1</f>
        <v>-56</v>
      </c>
      <c r="V132" s="111" t="n">
        <f aca="false">IF(U132&gt;=0,-PMT($C$5/12,$C$6,$C$4,,0))</f>
        <v>0</v>
      </c>
      <c r="W132" s="111" t="n">
        <f aca="false">IF(U132&gt;=0,-CUMIPMT($C$5/12,$C$6,$C$4,A132,A132,0))</f>
        <v>0</v>
      </c>
      <c r="X132" s="108" t="n">
        <f aca="false">V132-W132</f>
        <v>0</v>
      </c>
      <c r="Y132" s="106" t="n">
        <f aca="false">R132+X132</f>
        <v>4.445155355E-011</v>
      </c>
      <c r="Z132" s="111" t="n">
        <f aca="false">S132+W132</f>
        <v>-5.719869E-013</v>
      </c>
      <c r="AA132" s="108" t="n">
        <f aca="false">Y132+Z132</f>
        <v>4.387956665E-011</v>
      </c>
    </row>
    <row r="133" customFormat="false" ht="12.8" hidden="false" customHeight="false" outlineLevel="0" collapsed="false">
      <c r="A133" s="103" t="str">
        <f aca="false">IF(A132&lt;$C$6,A132+1,"")</f>
        <v/>
      </c>
      <c r="B133" s="104" t="n">
        <f aca="false">(C133-DATE(1970,1,1))*(24*60*60)</f>
        <v>1921708800</v>
      </c>
      <c r="C133" s="105" t="n">
        <f aca="false">C132+$C$7</f>
        <v>47811</v>
      </c>
      <c r="D133" s="106" t="n">
        <f aca="false">L132</f>
        <v>-14874.0367802747</v>
      </c>
      <c r="E133" s="107" t="n">
        <f aca="false">M132</f>
        <v>0.339261269337718</v>
      </c>
      <c r="F133" s="106" t="n">
        <f aca="false">IF($J$2=1,IFERROR(VLOOKUP(B133,INDEX_BTCUSD_1D!$A$1:$I$5543,$J$3,0),0),IFERROR(VLOOKUP(B133,INDEX_BTCUSD_1D!$A$1:$I$5543,$J$3,0),0)*IFERROR(VLOOKUP(B133,FX_USDMXN_1D!$A$1:$F$4614,$J$5),0))</f>
        <v>0</v>
      </c>
      <c r="G133" s="108" t="n">
        <f aca="false">E133*F133</f>
        <v>0</v>
      </c>
      <c r="H133" s="109" t="n">
        <f aca="false">D133+G133</f>
        <v>-14874.0367802747</v>
      </c>
      <c r="I133" s="106" t="n">
        <f aca="false">-V133</f>
        <v>-0</v>
      </c>
      <c r="J133" s="110" t="n">
        <v>0</v>
      </c>
      <c r="K133" s="108" t="n">
        <f aca="false">-J133*F133</f>
        <v>-0</v>
      </c>
      <c r="L133" s="106" t="n">
        <f aca="false">D133+I133+K133</f>
        <v>-14874.0367802747</v>
      </c>
      <c r="M133" s="107" t="n">
        <f aca="false">E133+J133</f>
        <v>0.339261269337718</v>
      </c>
      <c r="N133" s="106" t="n">
        <f aca="false">IF($J$2=1,IFERROR(VLOOKUP(B133,INDEX_BTCUSD_1D!$A$1:$I$5543,$J$4,0),0),IFERROR(VLOOKUP(B133,INDEX_BTCUSD_1D!$A$1:$I$5543,$J$4,0),0)*IFERROR(VLOOKUP(B133,FX_USDMXN_1D!$A$1:$F$4614,$J$6),0))</f>
        <v>0</v>
      </c>
      <c r="O133" s="108" t="n">
        <f aca="false">M133*N133</f>
        <v>0</v>
      </c>
      <c r="P133" s="109" t="n">
        <f aca="false">L133+O133</f>
        <v>-14874.0367802747</v>
      </c>
      <c r="Q133" s="3" t="str">
        <f aca="false">IF(AND(ISNUMBER(A133)=1,C133&lt;$F$9),(P133+R133)/$C$4,"")</f>
        <v/>
      </c>
      <c r="R133" s="106" t="n">
        <f aca="false">Y132</f>
        <v>4.445155355E-011</v>
      </c>
      <c r="S133" s="111" t="n">
        <f aca="false">Z132</f>
        <v>-5.719869E-013</v>
      </c>
      <c r="T133" s="108" t="n">
        <f aca="false">AA132</f>
        <v>4.387956665E-011</v>
      </c>
      <c r="U133" s="103" t="n">
        <f aca="false">U132-1</f>
        <v>-57</v>
      </c>
      <c r="V133" s="111" t="n">
        <f aca="false">IF(U133&gt;=0,-PMT($C$5/12,$C$6,$C$4,,0))</f>
        <v>0</v>
      </c>
      <c r="W133" s="111" t="n">
        <f aca="false">IF(U133&gt;=0,-CUMIPMT($C$5/12,$C$6,$C$4,A133,A133,0))</f>
        <v>0</v>
      </c>
      <c r="X133" s="108" t="n">
        <f aca="false">V133-W133</f>
        <v>0</v>
      </c>
      <c r="Y133" s="106" t="n">
        <f aca="false">R133+X133</f>
        <v>4.445155355E-011</v>
      </c>
      <c r="Z133" s="111" t="n">
        <f aca="false">S133+W133</f>
        <v>-5.719869E-013</v>
      </c>
      <c r="AA133" s="108" t="n">
        <f aca="false">Y133+Z133</f>
        <v>4.387956665E-011</v>
      </c>
    </row>
    <row r="134" customFormat="false" ht="12.8" hidden="false" customHeight="false" outlineLevel="0" collapsed="false">
      <c r="A134" s="103" t="str">
        <f aca="false">IF(A133&lt;$C$6,A133+1,"")</f>
        <v/>
      </c>
      <c r="B134" s="104" t="n">
        <f aca="false">(C134-DATE(1970,1,1))*(24*60*60)</f>
        <v>1924300800</v>
      </c>
      <c r="C134" s="105" t="n">
        <f aca="false">C133+$C$7</f>
        <v>47841</v>
      </c>
      <c r="D134" s="106" t="n">
        <f aca="false">L133</f>
        <v>-14874.0367802747</v>
      </c>
      <c r="E134" s="107" t="n">
        <f aca="false">M133</f>
        <v>0.339261269337718</v>
      </c>
      <c r="F134" s="106" t="n">
        <f aca="false">IF($J$2=1,IFERROR(VLOOKUP(B134,INDEX_BTCUSD_1D!$A$1:$I$5543,$J$3,0),0),IFERROR(VLOOKUP(B134,INDEX_BTCUSD_1D!$A$1:$I$5543,$J$3,0),0)*IFERROR(VLOOKUP(B134,FX_USDMXN_1D!$A$1:$F$4614,$J$5),0))</f>
        <v>0</v>
      </c>
      <c r="G134" s="108" t="n">
        <f aca="false">E134*F134</f>
        <v>0</v>
      </c>
      <c r="H134" s="109" t="n">
        <f aca="false">D134+G134</f>
        <v>-14874.0367802747</v>
      </c>
      <c r="I134" s="106" t="n">
        <f aca="false">-V134</f>
        <v>-0</v>
      </c>
      <c r="J134" s="110" t="n">
        <v>0</v>
      </c>
      <c r="K134" s="108" t="n">
        <f aca="false">-J134*F134</f>
        <v>-0</v>
      </c>
      <c r="L134" s="106" t="n">
        <f aca="false">D134+I134+K134</f>
        <v>-14874.0367802747</v>
      </c>
      <c r="M134" s="107" t="n">
        <f aca="false">E134+J134</f>
        <v>0.339261269337718</v>
      </c>
      <c r="N134" s="106" t="n">
        <f aca="false">IF($J$2=1,IFERROR(VLOOKUP(B134,INDEX_BTCUSD_1D!$A$1:$I$5543,$J$4,0),0),IFERROR(VLOOKUP(B134,INDEX_BTCUSD_1D!$A$1:$I$5543,$J$4,0),0)*IFERROR(VLOOKUP(B134,FX_USDMXN_1D!$A$1:$F$4614,$J$6),0))</f>
        <v>0</v>
      </c>
      <c r="O134" s="108" t="n">
        <f aca="false">M134*N134</f>
        <v>0</v>
      </c>
      <c r="P134" s="109" t="n">
        <f aca="false">L134+O134</f>
        <v>-14874.0367802747</v>
      </c>
      <c r="Q134" s="3" t="str">
        <f aca="false">IF(AND(ISNUMBER(A134)=1,C134&lt;$F$9),(P134+R134)/$C$4,"")</f>
        <v/>
      </c>
      <c r="R134" s="106" t="n">
        <f aca="false">Y133</f>
        <v>4.445155355E-011</v>
      </c>
      <c r="S134" s="111" t="n">
        <f aca="false">Z133</f>
        <v>-5.719869E-013</v>
      </c>
      <c r="T134" s="108" t="n">
        <f aca="false">AA133</f>
        <v>4.387956665E-011</v>
      </c>
      <c r="U134" s="103" t="n">
        <f aca="false">U133-1</f>
        <v>-58</v>
      </c>
      <c r="V134" s="111" t="n">
        <f aca="false">IF(U134&gt;=0,-PMT($C$5/12,$C$6,$C$4,,0))</f>
        <v>0</v>
      </c>
      <c r="W134" s="111" t="n">
        <f aca="false">IF(U134&gt;=0,-CUMIPMT($C$5/12,$C$6,$C$4,A134,A134,0))</f>
        <v>0</v>
      </c>
      <c r="X134" s="108" t="n">
        <f aca="false">V134-W134</f>
        <v>0</v>
      </c>
      <c r="Y134" s="106" t="n">
        <f aca="false">R134+X134</f>
        <v>4.445155355E-011</v>
      </c>
      <c r="Z134" s="111" t="n">
        <f aca="false">S134+W134</f>
        <v>-5.719869E-013</v>
      </c>
      <c r="AA134" s="108" t="n">
        <f aca="false">Y134+Z134</f>
        <v>4.387956665E-011</v>
      </c>
    </row>
    <row r="135" customFormat="false" ht="12.8" hidden="false" customHeight="false" outlineLevel="0" collapsed="false">
      <c r="A135" s="103" t="str">
        <f aca="false">IF(A134&lt;$C$6,A134+1,"")</f>
        <v/>
      </c>
      <c r="B135" s="104" t="n">
        <f aca="false">(C135-DATE(1970,1,1))*(24*60*60)</f>
        <v>1926892800</v>
      </c>
      <c r="C135" s="105" t="n">
        <f aca="false">C134+$C$7</f>
        <v>47871</v>
      </c>
      <c r="D135" s="106" t="n">
        <f aca="false">L134</f>
        <v>-14874.0367802747</v>
      </c>
      <c r="E135" s="107" t="n">
        <f aca="false">M134</f>
        <v>0.339261269337718</v>
      </c>
      <c r="F135" s="106" t="n">
        <f aca="false">IF($J$2=1,IFERROR(VLOOKUP(B135,INDEX_BTCUSD_1D!$A$1:$I$5543,$J$3,0),0),IFERROR(VLOOKUP(B135,INDEX_BTCUSD_1D!$A$1:$I$5543,$J$3,0),0)*IFERROR(VLOOKUP(B135,FX_USDMXN_1D!$A$1:$F$4614,$J$5),0))</f>
        <v>0</v>
      </c>
      <c r="G135" s="108" t="n">
        <f aca="false">E135*F135</f>
        <v>0</v>
      </c>
      <c r="H135" s="109" t="n">
        <f aca="false">D135+G135</f>
        <v>-14874.0367802747</v>
      </c>
      <c r="I135" s="106" t="n">
        <f aca="false">-V135</f>
        <v>-0</v>
      </c>
      <c r="J135" s="110" t="n">
        <v>0</v>
      </c>
      <c r="K135" s="108" t="n">
        <f aca="false">-J135*F135</f>
        <v>-0</v>
      </c>
      <c r="L135" s="106" t="n">
        <f aca="false">D135+I135+K135</f>
        <v>-14874.0367802747</v>
      </c>
      <c r="M135" s="107" t="n">
        <f aca="false">E135+J135</f>
        <v>0.339261269337718</v>
      </c>
      <c r="N135" s="106" t="n">
        <f aca="false">IF($J$2=1,IFERROR(VLOOKUP(B135,INDEX_BTCUSD_1D!$A$1:$I$5543,$J$4,0),0),IFERROR(VLOOKUP(B135,INDEX_BTCUSD_1D!$A$1:$I$5543,$J$4,0),0)*IFERROR(VLOOKUP(B135,FX_USDMXN_1D!$A$1:$F$4614,$J$6),0))</f>
        <v>0</v>
      </c>
      <c r="O135" s="108" t="n">
        <f aca="false">M135*N135</f>
        <v>0</v>
      </c>
      <c r="P135" s="109" t="n">
        <f aca="false">L135+O135</f>
        <v>-14874.0367802747</v>
      </c>
      <c r="Q135" s="3" t="str">
        <f aca="false">IF(AND(ISNUMBER(A135)=1,C135&lt;$F$9),(P135+R135)/$C$4,"")</f>
        <v/>
      </c>
      <c r="R135" s="106" t="n">
        <f aca="false">Y134</f>
        <v>4.445155355E-011</v>
      </c>
      <c r="S135" s="111" t="n">
        <f aca="false">Z134</f>
        <v>-5.719869E-013</v>
      </c>
      <c r="T135" s="108" t="n">
        <f aca="false">AA134</f>
        <v>4.387956665E-011</v>
      </c>
      <c r="U135" s="103" t="n">
        <f aca="false">U134-1</f>
        <v>-59</v>
      </c>
      <c r="V135" s="111" t="n">
        <f aca="false">IF(U135&gt;=0,-PMT($C$5/12,$C$6,$C$4,,0))</f>
        <v>0</v>
      </c>
      <c r="W135" s="111" t="n">
        <f aca="false">IF(U135&gt;=0,-CUMIPMT($C$5/12,$C$6,$C$4,A135,A135,0))</f>
        <v>0</v>
      </c>
      <c r="X135" s="108" t="n">
        <f aca="false">V135-W135</f>
        <v>0</v>
      </c>
      <c r="Y135" s="106" t="n">
        <f aca="false">R135+X135</f>
        <v>4.445155355E-011</v>
      </c>
      <c r="Z135" s="111" t="n">
        <f aca="false">S135+W135</f>
        <v>-5.719869E-013</v>
      </c>
      <c r="AA135" s="108" t="n">
        <f aca="false">Y135+Z135</f>
        <v>4.387956665E-011</v>
      </c>
    </row>
    <row r="136" customFormat="false" ht="12.8" hidden="false" customHeight="false" outlineLevel="0" collapsed="false">
      <c r="A136" s="122" t="str">
        <f aca="false">IF(A135&lt;$C$6,A135+1,"")</f>
        <v/>
      </c>
      <c r="B136" s="123" t="n">
        <f aca="false">(C136-DATE(1970,1,1))*(24*60*60)</f>
        <v>1929484800</v>
      </c>
      <c r="C136" s="124" t="n">
        <f aca="false">C135+$C$7</f>
        <v>47901</v>
      </c>
      <c r="D136" s="125" t="n">
        <f aca="false">L135</f>
        <v>-14874.0367802747</v>
      </c>
      <c r="E136" s="126" t="n">
        <f aca="false">M135</f>
        <v>0.339261269337718</v>
      </c>
      <c r="F136" s="125" t="n">
        <f aca="false">IF($J$2=1,IFERROR(VLOOKUP(B136,INDEX_BTCUSD_1D!$A$1:$I$5543,$J$3,0),0),IFERROR(VLOOKUP(B136,INDEX_BTCUSD_1D!$A$1:$I$5543,$J$3,0),0)*IFERROR(VLOOKUP(B136,FX_USDMXN_1D!$A$1:$F$4614,$J$5),0))</f>
        <v>0</v>
      </c>
      <c r="G136" s="127" t="n">
        <f aca="false">E136*F136</f>
        <v>0</v>
      </c>
      <c r="H136" s="128" t="n">
        <f aca="false">D136+G136</f>
        <v>-14874.0367802747</v>
      </c>
      <c r="I136" s="125" t="n">
        <f aca="false">-V136</f>
        <v>-0</v>
      </c>
      <c r="J136" s="129" t="n">
        <v>0</v>
      </c>
      <c r="K136" s="127" t="n">
        <f aca="false">-J136*F136</f>
        <v>-0</v>
      </c>
      <c r="L136" s="125" t="n">
        <f aca="false">D136+I136+K136</f>
        <v>-14874.0367802747</v>
      </c>
      <c r="M136" s="126" t="n">
        <f aca="false">E136+J136</f>
        <v>0.339261269337718</v>
      </c>
      <c r="N136" s="125" t="n">
        <f aca="false">IF($J$2=1,IFERROR(VLOOKUP(B136,INDEX_BTCUSD_1D!$A$1:$I$5543,$J$4,0),0),IFERROR(VLOOKUP(B136,INDEX_BTCUSD_1D!$A$1:$I$5543,$J$4,0),0)*IFERROR(VLOOKUP(B136,FX_USDMXN_1D!$A$1:$F$4614,$J$6),0))</f>
        <v>0</v>
      </c>
      <c r="O136" s="127" t="n">
        <f aca="false">M136*N136</f>
        <v>0</v>
      </c>
      <c r="P136" s="128" t="n">
        <f aca="false">L136+O136</f>
        <v>-14874.0367802747</v>
      </c>
      <c r="Q136" s="3" t="str">
        <f aca="false">IF(AND(ISNUMBER(A136)=1,C136&lt;$F$9),(P136+R136)/$C$4,"")</f>
        <v/>
      </c>
      <c r="R136" s="125" t="n">
        <f aca="false">Y135</f>
        <v>4.445155355E-011</v>
      </c>
      <c r="S136" s="130" t="n">
        <f aca="false">Z135</f>
        <v>-5.719869E-013</v>
      </c>
      <c r="T136" s="127" t="n">
        <f aca="false">AA135</f>
        <v>4.387956665E-011</v>
      </c>
      <c r="U136" s="122" t="n">
        <f aca="false">U135-1</f>
        <v>-60</v>
      </c>
      <c r="V136" s="130" t="n">
        <f aca="false">IF(U136&gt;=0,-PMT($C$5/12,$C$6,$C$4,,0))</f>
        <v>0</v>
      </c>
      <c r="W136" s="130" t="n">
        <f aca="false">IF(U136&gt;=0,-CUMIPMT($C$5/12,$C$6,$C$4,A136,A136,0))</f>
        <v>0</v>
      </c>
      <c r="X136" s="127" t="n">
        <f aca="false">V136-W136</f>
        <v>0</v>
      </c>
      <c r="Y136" s="125" t="n">
        <f aca="false">R136+X136</f>
        <v>4.445155355E-011</v>
      </c>
      <c r="Z136" s="130" t="n">
        <f aca="false">S136+W136</f>
        <v>-5.719869E-013</v>
      </c>
      <c r="AA136" s="127" t="n">
        <f aca="false">Y136+Z136</f>
        <v>4.387956665E-011</v>
      </c>
    </row>
  </sheetData>
  <mergeCells count="18">
    <mergeCell ref="A1:B1"/>
    <mergeCell ref="A2:B2"/>
    <mergeCell ref="A4:B4"/>
    <mergeCell ref="A5:B5"/>
    <mergeCell ref="A6:B6"/>
    <mergeCell ref="A7:B7"/>
    <mergeCell ref="A9:B9"/>
    <mergeCell ref="D12:P12"/>
    <mergeCell ref="R12:AA12"/>
    <mergeCell ref="D13:H13"/>
    <mergeCell ref="I13:P13"/>
    <mergeCell ref="R13:T13"/>
    <mergeCell ref="U13:AA13"/>
    <mergeCell ref="D14:E14"/>
    <mergeCell ref="L14:M14"/>
    <mergeCell ref="R14:T14"/>
    <mergeCell ref="U14:X14"/>
    <mergeCell ref="Y14:AA14"/>
  </mergeCells>
  <conditionalFormatting sqref="T16:T136">
    <cfRule type="expression" priority="2" aboveAverage="0" equalAverage="0" bottom="0" percent="0" rank="0" text="" dxfId="0">
      <formula>0&gt;Préstamos!$U16</formula>
    </cfRule>
  </conditionalFormatting>
  <conditionalFormatting sqref="S16:S136">
    <cfRule type="expression" priority="3" aboveAverage="0" equalAverage="0" bottom="0" percent="0" rank="0" text="" dxfId="0">
      <formula>0&gt;Préstamos!$U16</formula>
    </cfRule>
  </conditionalFormatting>
  <conditionalFormatting sqref="R16:R136">
    <cfRule type="expression" priority="4" aboveAverage="0" equalAverage="0" bottom="0" percent="0" rank="0" text="" dxfId="0">
      <formula>0&gt;Préstamos!$U16</formula>
    </cfRule>
  </conditionalFormatting>
  <conditionalFormatting sqref="U16:AA136">
    <cfRule type="expression" priority="5" aboveAverage="0" equalAverage="0" bottom="0" percent="0" rank="0" text="" dxfId="0">
      <formula>0&gt;Préstamos!$U16</formula>
    </cfRule>
  </conditionalFormatting>
  <conditionalFormatting sqref="F16:P136">
    <cfRule type="expression" priority="6" aboveAverage="0" equalAverage="0" bottom="0" percent="0" rank="0" text="" dxfId="0">
      <formula>Préstamos!$C16&gt;Préstamos!$F$9</formula>
    </cfRule>
  </conditionalFormatting>
  <conditionalFormatting sqref="B16:E136">
    <cfRule type="expression" priority="7" aboveAverage="0" equalAverage="0" bottom="0" percent="0" rank="0" text="" dxfId="0">
      <formula>Préstamos!$C16&gt;(Préstamos!$F$9+30)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23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131" width="12.97"/>
    <col collapsed="false" customWidth="true" hidden="false" outlineLevel="0" max="5" min="4" style="132" width="12.97"/>
    <col collapsed="false" customWidth="true" hidden="false" outlineLevel="0" max="7" min="6" style="133" width="12.97"/>
    <col collapsed="false" customWidth="true" hidden="false" outlineLevel="0" max="10" min="8" style="132" width="12.97"/>
    <col collapsed="false" customWidth="true" hidden="false" outlineLevel="0" max="11" min="11" style="134" width="12.97"/>
    <col collapsed="false" customWidth="false" hidden="false" outlineLevel="0" max="13" min="13" style="1" width="11.53"/>
    <col collapsed="false" customWidth="false" hidden="false" outlineLevel="0" max="16" min="16" style="1" width="11.53"/>
  </cols>
  <sheetData>
    <row r="1" customFormat="false" ht="12.8" hidden="false" customHeight="false" outlineLevel="0" collapsed="false">
      <c r="A1" s="135" t="s">
        <v>49</v>
      </c>
      <c r="B1" s="136" t="n">
        <v>100</v>
      </c>
      <c r="C1" s="137" t="str">
        <f aca="false">$N$2</f>
        <v>MXN</v>
      </c>
      <c r="D1" s="137"/>
      <c r="E1" s="138" t="s">
        <v>50</v>
      </c>
      <c r="F1" s="139"/>
      <c r="G1" s="140"/>
      <c r="H1" s="141"/>
      <c r="I1" s="141"/>
      <c r="J1" s="142"/>
      <c r="K1" s="143"/>
      <c r="L1" s="22"/>
      <c r="M1" s="23"/>
      <c r="N1" s="22"/>
      <c r="O1" s="22"/>
      <c r="P1" s="23"/>
      <c r="Q1" s="22"/>
      <c r="R1" s="22"/>
      <c r="S1" s="22"/>
      <c r="T1" s="22"/>
      <c r="U1" s="22"/>
      <c r="V1" s="22"/>
    </row>
    <row r="2" customFormat="false" ht="12.8" hidden="false" customHeight="false" outlineLevel="0" collapsed="false">
      <c r="A2" s="135" t="s">
        <v>51</v>
      </c>
      <c r="B2" s="144" t="n">
        <v>7</v>
      </c>
      <c r="C2" s="137" t="s">
        <v>21</v>
      </c>
      <c r="D2" s="137"/>
      <c r="E2" s="138" t="s">
        <v>25</v>
      </c>
      <c r="F2" s="145" t="s">
        <v>52</v>
      </c>
      <c r="G2" s="140"/>
      <c r="H2" s="141"/>
      <c r="I2" s="141"/>
      <c r="J2" s="141"/>
      <c r="K2" s="146"/>
      <c r="L2" s="22"/>
      <c r="M2" s="39" t="n">
        <v>0</v>
      </c>
      <c r="N2" s="23" t="str">
        <f aca="false">IF(M2=1,"USD","MXN")</f>
        <v>MXN</v>
      </c>
      <c r="O2" s="22" t="s">
        <v>53</v>
      </c>
      <c r="P2" s="23"/>
      <c r="Q2" s="23"/>
      <c r="R2" s="22"/>
      <c r="S2" s="23" t="s">
        <v>8</v>
      </c>
      <c r="T2" s="147"/>
      <c r="U2" s="22"/>
      <c r="V2" s="22"/>
    </row>
    <row r="3" customFormat="false" ht="12.8" hidden="false" customHeight="false" outlineLevel="0" collapsed="false">
      <c r="A3" s="135" t="s">
        <v>54</v>
      </c>
      <c r="B3" s="144" t="n">
        <v>4</v>
      </c>
      <c r="C3" s="137" t="s">
        <v>55</v>
      </c>
      <c r="D3" s="137"/>
      <c r="E3" s="148" t="s">
        <v>28</v>
      </c>
      <c r="F3" s="149" t="n">
        <v>928932</v>
      </c>
      <c r="G3" s="143" t="s">
        <v>56</v>
      </c>
      <c r="H3" s="141"/>
      <c r="I3" s="141"/>
      <c r="J3" s="141"/>
      <c r="K3" s="146"/>
      <c r="L3" s="22"/>
      <c r="M3" s="39" t="n">
        <v>0</v>
      </c>
      <c r="N3" s="23" t="s">
        <v>57</v>
      </c>
      <c r="O3" s="111" t="n">
        <f aca="false">B1*2</f>
        <v>200</v>
      </c>
      <c r="P3" s="23" t="str">
        <f aca="false">N2</f>
        <v>MXN</v>
      </c>
      <c r="Q3" s="41" t="s">
        <v>58</v>
      </c>
      <c r="R3" s="22"/>
      <c r="S3" s="147" t="s">
        <v>59</v>
      </c>
      <c r="T3" s="41" t="s">
        <v>60</v>
      </c>
      <c r="U3" s="22"/>
      <c r="V3" s="22"/>
    </row>
    <row r="4" customFormat="false" ht="12.8" hidden="false" customHeight="false" outlineLevel="0" collapsed="false">
      <c r="A4" s="149"/>
      <c r="B4" s="149"/>
      <c r="C4" s="149"/>
      <c r="D4" s="141"/>
      <c r="E4" s="141"/>
      <c r="F4" s="149"/>
      <c r="G4" s="140"/>
      <c r="H4" s="141"/>
      <c r="I4" s="141"/>
      <c r="J4" s="141"/>
      <c r="K4" s="146"/>
      <c r="L4" s="22"/>
      <c r="M4" s="23" t="n">
        <v>0</v>
      </c>
      <c r="N4" s="23" t="s">
        <v>61</v>
      </c>
      <c r="O4" s="150" t="n">
        <v>-0.07</v>
      </c>
      <c r="P4" s="41" t="s">
        <v>62</v>
      </c>
      <c r="Q4" s="22"/>
      <c r="R4" s="22"/>
      <c r="S4" s="22"/>
      <c r="T4" s="22" t="s">
        <v>63</v>
      </c>
      <c r="U4" s="22"/>
      <c r="V4" s="22"/>
    </row>
    <row r="5" customFormat="false" ht="12.8" hidden="false" customHeight="false" outlineLevel="0" collapsed="false">
      <c r="A5" s="149"/>
      <c r="B5" s="149"/>
      <c r="C5" s="149"/>
      <c r="D5" s="141"/>
      <c r="E5" s="141"/>
      <c r="F5" s="149"/>
      <c r="G5" s="140"/>
      <c r="H5" s="141"/>
      <c r="I5" s="141"/>
      <c r="J5" s="141"/>
      <c r="K5" s="146"/>
      <c r="L5" s="22"/>
      <c r="M5" s="23"/>
      <c r="N5" s="23"/>
      <c r="O5" s="147"/>
      <c r="P5" s="41"/>
      <c r="Q5" s="22"/>
      <c r="R5" s="22"/>
      <c r="S5" s="23" t="s">
        <v>64</v>
      </c>
      <c r="T5" s="22" t="s">
        <v>65</v>
      </c>
      <c r="U5" s="22"/>
      <c r="V5" s="22"/>
    </row>
    <row r="6" customFormat="false" ht="12.8" hidden="false" customHeight="false" outlineLevel="0" collapsed="false">
      <c r="A6" s="149"/>
      <c r="B6" s="149"/>
      <c r="C6" s="149"/>
      <c r="D6" s="141"/>
      <c r="E6" s="141"/>
      <c r="F6" s="149"/>
      <c r="G6" s="140"/>
      <c r="H6" s="141"/>
      <c r="I6" s="141"/>
      <c r="J6" s="141"/>
      <c r="K6" s="146"/>
      <c r="L6" s="22"/>
      <c r="M6" s="23"/>
      <c r="N6" s="23"/>
      <c r="O6" s="147"/>
      <c r="P6" s="41"/>
      <c r="Q6" s="22"/>
      <c r="R6" s="22"/>
      <c r="S6" s="22"/>
      <c r="T6" s="22" t="s">
        <v>66</v>
      </c>
      <c r="U6" s="22"/>
      <c r="V6" s="22"/>
    </row>
    <row r="7" customFormat="false" ht="12.8" hidden="false" customHeight="false" outlineLevel="0" collapsed="false">
      <c r="A7" s="149"/>
      <c r="B7" s="149"/>
      <c r="C7" s="149"/>
      <c r="D7" s="141"/>
      <c r="E7" s="141"/>
      <c r="F7" s="149"/>
      <c r="G7" s="140"/>
      <c r="H7" s="141"/>
      <c r="I7" s="141"/>
      <c r="J7" s="141"/>
      <c r="K7" s="146"/>
      <c r="L7" s="22"/>
      <c r="M7" s="23"/>
      <c r="N7" s="23"/>
      <c r="O7" s="147"/>
      <c r="P7" s="41"/>
      <c r="Q7" s="22"/>
      <c r="R7" s="22"/>
      <c r="S7" s="22"/>
      <c r="T7" s="22" t="s">
        <v>67</v>
      </c>
      <c r="U7" s="22"/>
      <c r="V7" s="22"/>
    </row>
    <row r="8" customFormat="false" ht="12.85" hidden="false" customHeight="true" outlineLevel="0" collapsed="false">
      <c r="A8" s="149"/>
      <c r="B8" s="151" t="s">
        <v>68</v>
      </c>
      <c r="C8" s="151" t="s">
        <v>69</v>
      </c>
      <c r="D8" s="152" t="s">
        <v>70</v>
      </c>
      <c r="E8" s="152" t="s">
        <v>71</v>
      </c>
      <c r="F8" s="149"/>
      <c r="G8" s="153" t="s">
        <v>72</v>
      </c>
      <c r="H8" s="154" t="s">
        <v>73</v>
      </c>
      <c r="I8" s="154" t="s">
        <v>73</v>
      </c>
      <c r="J8" s="154" t="s">
        <v>74</v>
      </c>
      <c r="K8" s="155" t="s">
        <v>75</v>
      </c>
      <c r="L8" s="22"/>
      <c r="M8" s="23"/>
      <c r="N8" s="22"/>
      <c r="O8" s="35"/>
      <c r="P8" s="23"/>
      <c r="Q8" s="22"/>
      <c r="R8" s="22"/>
      <c r="S8" s="22"/>
      <c r="T8" s="22" t="s">
        <v>76</v>
      </c>
      <c r="U8" s="22"/>
      <c r="V8" s="22"/>
    </row>
    <row r="9" customFormat="false" ht="12.8" hidden="false" customHeight="false" outlineLevel="0" collapsed="false">
      <c r="A9" s="135" t="s">
        <v>77</v>
      </c>
      <c r="B9" s="52" t="n">
        <f aca="false">(C9-DATE(1970,1,1))*(24*60*60)</f>
        <v>1633046400</v>
      </c>
      <c r="C9" s="156" t="n">
        <v>44470</v>
      </c>
      <c r="D9" s="141" t="n">
        <f aca="false">VLOOKUP(B9,$B$15:$K$223,3,0)</f>
        <v>48166.92</v>
      </c>
      <c r="E9" s="141" t="n">
        <f aca="false">VLOOKUP(B9,$B$15:$K$223,4,0)</f>
        <v>20.435</v>
      </c>
      <c r="F9" s="149"/>
      <c r="G9" s="157" t="s">
        <v>78</v>
      </c>
      <c r="H9" s="154" t="s">
        <v>79</v>
      </c>
      <c r="I9" s="154" t="s">
        <v>80</v>
      </c>
      <c r="J9" s="154" t="str">
        <f aca="false">$N$2</f>
        <v>MXN</v>
      </c>
      <c r="K9" s="155"/>
      <c r="L9" s="22"/>
      <c r="M9" s="23"/>
      <c r="N9" s="22"/>
      <c r="O9" s="22"/>
      <c r="P9" s="23"/>
      <c r="Q9" s="22"/>
      <c r="R9" s="22"/>
      <c r="S9" s="23" t="s">
        <v>81</v>
      </c>
      <c r="T9" s="22" t="s">
        <v>82</v>
      </c>
      <c r="U9" s="22"/>
      <c r="V9" s="22"/>
    </row>
    <row r="10" customFormat="false" ht="12.8" hidden="false" customHeight="false" outlineLevel="0" collapsed="false">
      <c r="A10" s="135" t="s">
        <v>83</v>
      </c>
      <c r="B10" s="52" t="n">
        <f aca="false">(B9+24*60*60*7*52*B3)</f>
        <v>1758844800</v>
      </c>
      <c r="C10" s="158" t="n">
        <f aca="false">B10/(24*60*60)+DATE(1970,1,1)</f>
        <v>45926</v>
      </c>
      <c r="D10" s="141" t="n">
        <f aca="false">IFERROR(VLOOKUP(B10,$B$15:$K$223,3,0),"")</f>
        <v>109757.4</v>
      </c>
      <c r="E10" s="141" t="n">
        <f aca="false">IF(ISNUMBER(D10),VLOOKUP(B10,$B$15:$K$223,4),"")</f>
        <v>18.3589</v>
      </c>
      <c r="F10" s="149"/>
      <c r="G10" s="140" t="n">
        <f aca="false">IF(VLOOKUP(2,$A$14:$K$223,2,0)=($C$10-DATE(1970,1,1))*(24*60*60),VLOOKUP(2,$A$14:$K$223,7),"")</f>
        <v>0.0288591299976969</v>
      </c>
      <c r="H10" s="141" t="n">
        <f aca="false">IF(VLOOKUP(2,$A$14:$K$223,2,0)=($C$10-DATE(1970,1,1))*(24*60*60),VLOOKUP(2,$A$14:$K$223,8),"")</f>
        <v>3167.50307480921</v>
      </c>
      <c r="I10" s="141" t="n">
        <f aca="false">IF(VLOOKUP(2,$A$14:$K$223,2,0)=($C$10-DATE(1970,1,1))*(24*60*60),VLOOKUP(2,$A$14:$K$223,9),"")</f>
        <v>58151.8722001149</v>
      </c>
      <c r="J10" s="141" t="n">
        <f aca="false">IF(VLOOKUP(2,$A$14:$K$223,2,0)=($C$10-DATE(1970,1,1))*(24*60*60),VLOOKUP(2,$A$14:$K$223,10),"")</f>
        <v>20900</v>
      </c>
      <c r="K10" s="146" t="n">
        <f aca="false">IF(VLOOKUP(2,$A$14:$K$223,2,0)=($C$10-DATE(1970,1,1))*(24*60*60),VLOOKUP(2,$A$14:$K$223,11),"")</f>
        <v>1.78238622967057</v>
      </c>
      <c r="L10" s="22"/>
      <c r="M10" s="23"/>
      <c r="N10" s="22"/>
      <c r="O10" s="22"/>
      <c r="P10" s="23"/>
      <c r="Q10" s="22"/>
      <c r="R10" s="22"/>
      <c r="S10" s="22"/>
      <c r="T10" s="22" t="s">
        <v>84</v>
      </c>
      <c r="U10" s="22"/>
      <c r="V10" s="22"/>
    </row>
    <row r="11" customFormat="false" ht="12.8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3"/>
      <c r="N11" s="22"/>
      <c r="O11" s="22"/>
      <c r="P11" s="23"/>
      <c r="Q11" s="22"/>
      <c r="R11" s="22"/>
      <c r="S11" s="22"/>
      <c r="T11" s="22"/>
      <c r="U11" s="22"/>
      <c r="V11" s="22"/>
    </row>
    <row r="12" customFormat="false" ht="12.8" hidden="false" customHeight="false" outlineLevel="0" collapsed="false">
      <c r="A12" s="135" t="s">
        <v>85</v>
      </c>
      <c r="B12" s="23" t="n">
        <f aca="false">(C12-DATE(1970,1,1))*(24*60*60)</f>
        <v>1765670400</v>
      </c>
      <c r="C12" s="156" t="n">
        <v>46005</v>
      </c>
      <c r="D12" s="141" t="n">
        <f aca="false">VLOOKUP(B12,INDEX_BTCUSD_1D!$A$1:$I$5825,6)</f>
        <v>90272.63</v>
      </c>
      <c r="E12" s="141" t="n">
        <f aca="false">VLOOKUP(B12,FX_USDMXN_1D!A1:F4816,6)</f>
        <v>18.0109</v>
      </c>
      <c r="F12" s="149"/>
      <c r="G12" s="140" t="n">
        <f aca="false">VLOOKUP(2,$A$14:$K$223,7,0)</f>
        <v>0.0288591299976969</v>
      </c>
      <c r="H12" s="141" t="n">
        <f aca="false">$G$12*D12</f>
        <v>2605.18956440399</v>
      </c>
      <c r="I12" s="141" t="n">
        <f aca="false">$G$12*D12*E12</f>
        <v>46921.8087255238</v>
      </c>
      <c r="J12" s="141" t="n">
        <f aca="false">VLOOKUP(2,$A$14:$K$223,10,0)</f>
        <v>20900</v>
      </c>
      <c r="K12" s="146" t="n">
        <f aca="false">=IF($M$2=1,H12/J12-1,I12/J12-1)</f>
        <v>1.24506261844612</v>
      </c>
      <c r="L12" s="22"/>
      <c r="M12" s="23"/>
      <c r="N12" s="22"/>
      <c r="O12" s="22"/>
      <c r="P12" s="41"/>
      <c r="Q12" s="22"/>
      <c r="R12" s="22"/>
      <c r="S12" s="22" t="s">
        <v>4</v>
      </c>
      <c r="T12" s="22"/>
      <c r="U12" s="22"/>
      <c r="V12" s="22"/>
    </row>
    <row r="13" customFormat="false" ht="12.8" hidden="false" customHeight="false" outlineLevel="0" collapsed="false">
      <c r="A13" s="135"/>
      <c r="B13" s="23"/>
      <c r="C13" s="158"/>
      <c r="D13" s="141"/>
      <c r="E13" s="141"/>
      <c r="F13" s="149"/>
      <c r="G13" s="140"/>
      <c r="H13" s="141"/>
      <c r="I13" s="141"/>
      <c r="J13" s="141"/>
      <c r="K13" s="146"/>
      <c r="L13" s="22"/>
      <c r="M13" s="23"/>
      <c r="N13" s="22"/>
      <c r="O13" s="22"/>
      <c r="P13" s="23"/>
      <c r="Q13" s="22"/>
      <c r="R13" s="22"/>
      <c r="S13" s="22"/>
      <c r="T13" s="22"/>
      <c r="U13" s="22"/>
      <c r="V13" s="22"/>
    </row>
    <row r="14" s="166" customFormat="true" ht="36" hidden="false" customHeight="true" outlineLevel="0" collapsed="false">
      <c r="A14" s="159" t="s">
        <v>86</v>
      </c>
      <c r="B14" s="159" t="s">
        <v>42</v>
      </c>
      <c r="C14" s="159" t="s">
        <v>87</v>
      </c>
      <c r="D14" s="160" t="s">
        <v>88</v>
      </c>
      <c r="E14" s="160" t="s">
        <v>89</v>
      </c>
      <c r="F14" s="159" t="s">
        <v>90</v>
      </c>
      <c r="G14" s="161" t="s">
        <v>91</v>
      </c>
      <c r="H14" s="160" t="s">
        <v>92</v>
      </c>
      <c r="I14" s="160" t="s">
        <v>93</v>
      </c>
      <c r="J14" s="160" t="str">
        <f aca="false">_xlfn.CONCAT("spent  ",$N$2)</f>
        <v>spent  MXN</v>
      </c>
      <c r="K14" s="162" t="s">
        <v>94</v>
      </c>
      <c r="L14" s="163"/>
      <c r="M14" s="164" t="s">
        <v>95</v>
      </c>
      <c r="N14" s="165"/>
      <c r="O14" s="164" t="s">
        <v>96</v>
      </c>
      <c r="P14" s="164" t="s">
        <v>97</v>
      </c>
      <c r="Q14" s="163"/>
      <c r="R14" s="163"/>
      <c r="S14" s="163"/>
      <c r="T14" s="163"/>
      <c r="U14" s="163"/>
      <c r="V14" s="163"/>
    </row>
    <row r="15" customFormat="false" ht="12.8" hidden="false" customHeight="false" outlineLevel="0" collapsed="false">
      <c r="A15" s="167" t="n">
        <f aca="false">IF(IFERROR(C15,0)=0,0,IF(B15&gt;$B$10,0,IF(A16=0,2,1)))</f>
        <v>1</v>
      </c>
      <c r="B15" s="168" t="n">
        <f aca="false">B9</f>
        <v>1633046400</v>
      </c>
      <c r="C15" s="169" t="n">
        <f aca="false">VLOOKUP(B15,INDEX_BTCUSD_1D!$A$1:$I$5825,2,0)</f>
        <v>44470</v>
      </c>
      <c r="D15" s="170" t="n">
        <f aca="false">VLOOKUP(B15,INDEX_BTCUSD_1D!$A$1:$I$5825,9,0)</f>
        <v>48166.92</v>
      </c>
      <c r="E15" s="170" t="n">
        <f aca="false">VLOOKUP(B15,FX_USDMXN_1D!$A$1:$F$4816,6)</f>
        <v>20.435</v>
      </c>
      <c r="F15" s="171" t="n">
        <f aca="false">IF(M3=1,IF($M$2=1,$O$3/D15,$O$3/E15/D15),IF($M$2=1,$B$1/D15,$B$1/E15/D15))</f>
        <v>0.000101595970057352</v>
      </c>
      <c r="G15" s="171" t="n">
        <f aca="false">F15</f>
        <v>0.000101595970057352</v>
      </c>
      <c r="H15" s="170" t="n">
        <f aca="false">G15*D15</f>
        <v>4.89356496207487</v>
      </c>
      <c r="I15" s="170" t="n">
        <f aca="false">G15*D15*E15</f>
        <v>100</v>
      </c>
      <c r="J15" s="170" t="n">
        <f aca="false">IF(M3=1,O3,$B$1*COUNT($B$15:B15))</f>
        <v>100</v>
      </c>
      <c r="K15" s="172" t="n">
        <f aca="false">IF($M$2=1,H15/J15-1,I15/J15-1)</f>
        <v>0</v>
      </c>
      <c r="M15" s="3" t="n">
        <f aca="false">D15/VLOOKUP(B15-$B$2*24*60*60,INDEX_BTCUSD_1D!$A$1:$I$5825,9,0)-1</f>
        <v>0.124222773257052</v>
      </c>
      <c r="N15" s="173" t="n">
        <f aca="false">IF(M15&lt;=$O$4,1,0)</f>
        <v>0</v>
      </c>
      <c r="O15" s="174" t="n">
        <f aca="false">IF(N15=1,IF(M3=1,IF($M$2=1,$O$3/D15,$O$3/E15/D15),IF($M$2=1,$B$1/D15,$B$1/E15/D15)),0)</f>
        <v>0</v>
      </c>
      <c r="P15" s="5" t="n">
        <f aca="false">IF(N15=0,B1,O3)</f>
        <v>100</v>
      </c>
    </row>
    <row r="16" s="181" customFormat="true" ht="12.8" hidden="false" customHeight="false" outlineLevel="0" collapsed="false">
      <c r="A16" s="175" t="n">
        <f aca="false">IF(IFERROR(C16,0)=0,0,IF(B16&gt;(($C$10-DATE(1970,1,1))*(24*60*60)),0,IF(A17=0,2,1)))</f>
        <v>1</v>
      </c>
      <c r="B16" s="176" t="n">
        <f aca="false">B15+$B$2*24*60*60</f>
        <v>1633651200</v>
      </c>
      <c r="C16" s="177" t="n">
        <f aca="false">VLOOKUP(B16,INDEX_BTCUSD_1D!$A$1:$I$5825,2,0)</f>
        <v>44477</v>
      </c>
      <c r="D16" s="178" t="n">
        <f aca="false">VLOOKUP(B16,INDEX_BTCUSD_1D!$A$1:$I$5825,9,0)</f>
        <v>53957.7325</v>
      </c>
      <c r="E16" s="178" t="n">
        <f aca="false">VLOOKUP(B16,FX_USDMXN_1D!$A$1:$F$4816,6)</f>
        <v>20.6816</v>
      </c>
      <c r="F16" s="179" t="n">
        <f aca="false">IF($M$2=1,$B$1/D16,$B$1/E16/D16)</f>
        <v>8.96111756370652E-005</v>
      </c>
      <c r="G16" s="179" t="n">
        <f aca="false">F16+G15</f>
        <v>0.000191207145694417</v>
      </c>
      <c r="H16" s="178" t="n">
        <f aca="false">G16*D16</f>
        <v>10.3171040194679</v>
      </c>
      <c r="I16" s="178" t="n">
        <f aca="false">G16*D16*E16</f>
        <v>213.374218489027</v>
      </c>
      <c r="J16" s="178" t="n">
        <f aca="false">J15+$B$1</f>
        <v>200</v>
      </c>
      <c r="K16" s="180" t="n">
        <f aca="false">IF($M$2=1,H16/J16-1,I16/J16-1)</f>
        <v>0.0668710924451355</v>
      </c>
      <c r="M16" s="3" t="n">
        <f aca="false">D16/D15-1</f>
        <v>0.120223848649654</v>
      </c>
      <c r="N16" s="173" t="n">
        <f aca="false">IF(M16&lt;=$O$4,1,0)</f>
        <v>0</v>
      </c>
      <c r="O16" s="174" t="n">
        <f aca="false">IF(N16=1,IF($M$2=1,($B$1+P15)/D16,($B$1+P15)/E16/D16),0)</f>
        <v>0</v>
      </c>
      <c r="P16" s="5" t="n">
        <f aca="false">IF(N16=0,$B$1+P15,0)</f>
        <v>200</v>
      </c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s="131" customFormat="true" ht="12.8" hidden="false" customHeight="false" outlineLevel="0" collapsed="false">
      <c r="A17" s="175" t="n">
        <f aca="false">IF(IFERROR(C17,0)=0,0,IF(B17&gt;(($C$10-DATE(1970,1,1))*(24*60*60)),0,IF(A18=0,2,1)))</f>
        <v>1</v>
      </c>
      <c r="B17" s="176" t="n">
        <f aca="false">B16+$B$2*24*60*60</f>
        <v>1634256000</v>
      </c>
      <c r="C17" s="177" t="n">
        <f aca="false">VLOOKUP(B17,INDEX_BTCUSD_1D!$A$1:$I$5825,2,0)</f>
        <v>44484</v>
      </c>
      <c r="D17" s="178" t="n">
        <f aca="false">VLOOKUP(B17,INDEX_BTCUSD_1D!$A$1:$I$5825,9,0)</f>
        <v>61668.5875</v>
      </c>
      <c r="E17" s="178" t="n">
        <f aca="false">VLOOKUP(B17,FX_USDMXN_1D!$A$1:$F$4816,6)</f>
        <v>20.322</v>
      </c>
      <c r="F17" s="179" t="n">
        <f aca="false">IF($M$2=1,$B$1/D17,$B$1/E17/D17)</f>
        <v>7.97938742187186E-005</v>
      </c>
      <c r="G17" s="179" t="n">
        <f aca="false">F17+G16</f>
        <v>0.000271001019913136</v>
      </c>
      <c r="H17" s="178" t="n">
        <f aca="false">G17*D17</f>
        <v>16.7122501091025</v>
      </c>
      <c r="I17" s="178" t="n">
        <f aca="false">G17*D17*E17</f>
        <v>339.62634671718</v>
      </c>
      <c r="J17" s="178" t="n">
        <f aca="false">J16+$B$1</f>
        <v>300</v>
      </c>
      <c r="K17" s="180" t="n">
        <f aca="false">IF($M$2=1,H17/J17-1,I17/J17-1)</f>
        <v>0.132087822390601</v>
      </c>
      <c r="L17" s="132"/>
      <c r="M17" s="3" t="n">
        <f aca="false">D17/D16-1</f>
        <v>0.142905467719571</v>
      </c>
      <c r="N17" s="173" t="n">
        <f aca="false">IF(M17&lt;=$O$4,1,0)</f>
        <v>0</v>
      </c>
      <c r="O17" s="174" t="n">
        <f aca="false">IF(N17=1,IF($M$2=1,($B$1+P16)/D17,($B$1+P16)/E17/D17),0)</f>
        <v>0</v>
      </c>
      <c r="P17" s="5" t="n">
        <f aca="false">IF(N17=0,$B$1+P16,0)</f>
        <v>300</v>
      </c>
      <c r="XEM17" s="0"/>
      <c r="XEN17" s="0"/>
      <c r="XEO17" s="0"/>
      <c r="XEP17" s="0"/>
      <c r="XEQ17" s="0"/>
      <c r="XER17" s="0"/>
      <c r="XES17" s="0"/>
      <c r="XET17" s="0"/>
      <c r="XEU17" s="0"/>
      <c r="XEV17" s="0"/>
      <c r="XEW17" s="0"/>
      <c r="XEX17" s="0"/>
      <c r="XEY17" s="0"/>
      <c r="XEZ17" s="0"/>
      <c r="XFA17" s="0"/>
      <c r="XFB17" s="0"/>
      <c r="XFC17" s="0"/>
      <c r="XFD17" s="0"/>
    </row>
    <row r="18" customFormat="false" ht="12.8" hidden="false" customHeight="false" outlineLevel="0" collapsed="false">
      <c r="A18" s="175" t="n">
        <f aca="false">IF(IFERROR(C18,0)=0,0,IF(B18&gt;(($C$10-DATE(1970,1,1))*(24*60*60)),0,IF(A19=0,2,1)))</f>
        <v>1</v>
      </c>
      <c r="B18" s="176" t="n">
        <f aca="false">B17+$B$2*24*60*60</f>
        <v>1634860800</v>
      </c>
      <c r="C18" s="177" t="n">
        <f aca="false">VLOOKUP(B18,INDEX_BTCUSD_1D!$A$1:$I$5825,2,0)</f>
        <v>44491</v>
      </c>
      <c r="D18" s="178" t="n">
        <f aca="false">VLOOKUP(B18,INDEX_BTCUSD_1D!$A$1:$I$5825,9,0)</f>
        <v>60693.4425</v>
      </c>
      <c r="E18" s="178" t="n">
        <f aca="false">VLOOKUP(B18,FX_USDMXN_1D!$A$1:$F$4816,6)</f>
        <v>20.1542</v>
      </c>
      <c r="F18" s="179" t="n">
        <f aca="false">IF($M$2=1,$B$1/D18,$B$1/E18/D18)</f>
        <v>8.17509230336172E-005</v>
      </c>
      <c r="G18" s="179" t="n">
        <f aca="false">F18+G17</f>
        <v>0.000352751942946753</v>
      </c>
      <c r="H18" s="178" t="n">
        <f aca="false">G18*D18</f>
        <v>21.409729766002</v>
      </c>
      <c r="I18" s="178" t="n">
        <f aca="false">G18*D18*E18</f>
        <v>431.495975649958</v>
      </c>
      <c r="J18" s="178" t="n">
        <f aca="false">J17+$B$1</f>
        <v>400</v>
      </c>
      <c r="K18" s="180" t="n">
        <f aca="false">IF($M$2=1,H18/J18-1,I18/J18-1)</f>
        <v>0.0787399391248953</v>
      </c>
      <c r="L18" s="81"/>
      <c r="M18" s="3" t="n">
        <f aca="false">D18/D17-1</f>
        <v>-0.0158126696188721</v>
      </c>
      <c r="N18" s="173" t="n">
        <f aca="false">IF(M18&lt;=$O$4,1,0)</f>
        <v>0</v>
      </c>
      <c r="O18" s="174" t="n">
        <f aca="false">IF(N18=1,IF($M$2=1,($B$1+P17)/D18,($B$1+P17)/E18/D18),0)</f>
        <v>0</v>
      </c>
      <c r="P18" s="5" t="n">
        <f aca="false">IF(N18=0,$B$1+P17,0)</f>
        <v>400</v>
      </c>
    </row>
    <row r="19" customFormat="false" ht="12.8" hidden="false" customHeight="false" outlineLevel="0" collapsed="false">
      <c r="A19" s="175" t="n">
        <f aca="false">IF(IFERROR(C19,0)=0,0,IF(B19&gt;(($C$10-DATE(1970,1,1))*(24*60*60)),0,IF(A20=0,2,1)))</f>
        <v>1</v>
      </c>
      <c r="B19" s="176" t="n">
        <f aca="false">B18+$B$2*24*60*60</f>
        <v>1635465600</v>
      </c>
      <c r="C19" s="177" t="n">
        <f aca="false">VLOOKUP(B19,INDEX_BTCUSD_1D!$A$1:$I$5825,2,0)</f>
        <v>44498</v>
      </c>
      <c r="D19" s="178" t="n">
        <f aca="false">VLOOKUP(B19,INDEX_BTCUSD_1D!$A$1:$I$5825,9,0)</f>
        <v>62279.4025</v>
      </c>
      <c r="E19" s="178" t="n">
        <f aca="false">VLOOKUP(B19,FX_USDMXN_1D!$A$1:$F$4816,6)</f>
        <v>20.5349</v>
      </c>
      <c r="F19" s="179" t="n">
        <f aca="false">IF($M$2=1,$B$1/D19,$B$1/E19/D19)</f>
        <v>7.81921167900556E-005</v>
      </c>
      <c r="G19" s="179" t="n">
        <f aca="false">F19+G18</f>
        <v>0.000430944059736809</v>
      </c>
      <c r="H19" s="178" t="n">
        <f aca="false">G19*D19</f>
        <v>26.8389385513328</v>
      </c>
      <c r="I19" s="178" t="n">
        <f aca="false">G19*D19*E19</f>
        <v>551.134919257763</v>
      </c>
      <c r="J19" s="178" t="n">
        <f aca="false">J18+$B$1</f>
        <v>500</v>
      </c>
      <c r="K19" s="180" t="n">
        <f aca="false">IF($M$2=1,H19/J19-1,I19/J19-1)</f>
        <v>0.102269838515526</v>
      </c>
      <c r="M19" s="3" t="n">
        <f aca="false">D19/D18-1</f>
        <v>0.0261306647748643</v>
      </c>
      <c r="N19" s="173" t="n">
        <f aca="false">IF(M19&lt;=$O$4,1,0)</f>
        <v>0</v>
      </c>
      <c r="O19" s="174" t="n">
        <f aca="false">IF(N19=1,IF($M$2=1,($B$1+P18)/D19,($B$1+P18)/E19/D19),0)</f>
        <v>0</v>
      </c>
      <c r="P19" s="5" t="n">
        <f aca="false">IF(N19=0,$B$1+P18,0)</f>
        <v>500</v>
      </c>
    </row>
    <row r="20" customFormat="false" ht="12.8" hidden="false" customHeight="false" outlineLevel="0" collapsed="false">
      <c r="A20" s="175" t="n">
        <f aca="false">IF(IFERROR(C20,0)=0,0,IF(B20&gt;(($C$10-DATE(1970,1,1))*(24*60*60)),0,IF(A21=0,2,1)))</f>
        <v>1</v>
      </c>
      <c r="B20" s="176" t="n">
        <f aca="false">B19+$B$2*24*60*60</f>
        <v>1636070400</v>
      </c>
      <c r="C20" s="177" t="n">
        <f aca="false">VLOOKUP(B20,INDEX_BTCUSD_1D!$A$1:$I$5825,2,0)</f>
        <v>44505</v>
      </c>
      <c r="D20" s="178" t="n">
        <f aca="false">VLOOKUP(B20,INDEX_BTCUSD_1D!$A$1:$I$5825,9,0)</f>
        <v>61016.1575</v>
      </c>
      <c r="E20" s="178" t="n">
        <f aca="false">VLOOKUP(B20,FX_USDMXN_1D!$A$1:$F$4816,6)</f>
        <v>20.3189</v>
      </c>
      <c r="F20" s="179" t="n">
        <f aca="false">IF($M$2=1,$B$1/D20,$B$1/E20/D20)</f>
        <v>8.06593935995545E-005</v>
      </c>
      <c r="G20" s="179" t="n">
        <f aca="false">F20+G19</f>
        <v>0.000511603453336363</v>
      </c>
      <c r="H20" s="178" t="n">
        <f aca="false">G20*D20</f>
        <v>31.2160768863154</v>
      </c>
      <c r="I20" s="178" t="n">
        <f aca="false">G20*D20*E20</f>
        <v>634.276344645355</v>
      </c>
      <c r="J20" s="178" t="n">
        <f aca="false">J19+$B$1</f>
        <v>600</v>
      </c>
      <c r="K20" s="180" t="n">
        <f aca="false">IF($M$2=1,H20/J20-1,I20/J20-1)</f>
        <v>0.0571272410755912</v>
      </c>
      <c r="M20" s="3" t="n">
        <f aca="false">D20/D19-1</f>
        <v>-0.0202835118721635</v>
      </c>
      <c r="N20" s="173" t="n">
        <f aca="false">IF(M20&lt;=$O$4,1,0)</f>
        <v>0</v>
      </c>
      <c r="O20" s="174" t="n">
        <f aca="false">IF(N20=1,IF($M$2=1,($B$1+P19)/D20,($B$1+P19)/E20/D20),0)</f>
        <v>0</v>
      </c>
      <c r="P20" s="5" t="n">
        <f aca="false">IF(N20=0,$B$1+P19,0)</f>
        <v>600</v>
      </c>
    </row>
    <row r="21" customFormat="false" ht="12.8" hidden="false" customHeight="false" outlineLevel="0" collapsed="false">
      <c r="A21" s="175" t="n">
        <f aca="false">IF(IFERROR(C21,0)=0,0,IF(B21&gt;(($C$10-DATE(1970,1,1))*(24*60*60)),0,IF(A22=0,2,1)))</f>
        <v>1</v>
      </c>
      <c r="B21" s="176" t="n">
        <f aca="false">B20+$B$2*24*60*60</f>
        <v>1636675200</v>
      </c>
      <c r="C21" s="177" t="n">
        <f aca="false">VLOOKUP(B21,INDEX_BTCUSD_1D!$A$1:$I$5825,2,0)</f>
        <v>44512</v>
      </c>
      <c r="D21" s="178" t="n">
        <f aca="false">VLOOKUP(B21,INDEX_BTCUSD_1D!$A$1:$I$5825,9,0)</f>
        <v>64153.3275</v>
      </c>
      <c r="E21" s="178" t="n">
        <f aca="false">VLOOKUP(B21,FX_USDMXN_1D!$A$1:$F$4816,6)</f>
        <v>20.5161</v>
      </c>
      <c r="F21" s="179" t="n">
        <f aca="false">IF($M$2=1,$B$1/D21,$B$1/E21/D21)</f>
        <v>7.59776760443199E-005</v>
      </c>
      <c r="G21" s="179" t="n">
        <f aca="false">F21+G20</f>
        <v>0.000587581129380683</v>
      </c>
      <c r="H21" s="178" t="n">
        <f aca="false">G21*D21</f>
        <v>37.6952846259788</v>
      </c>
      <c r="I21" s="178" t="n">
        <f aca="false">G21*D21*E21</f>
        <v>773.360228915044</v>
      </c>
      <c r="J21" s="178" t="n">
        <f aca="false">J20+$B$1</f>
        <v>700</v>
      </c>
      <c r="K21" s="180" t="n">
        <f aca="false">IF($M$2=1,H21/J21-1,I21/J21-1)</f>
        <v>0.104800327021492</v>
      </c>
      <c r="M21" s="3" t="n">
        <f aca="false">D21/D20-1</f>
        <v>0.0514153976346348</v>
      </c>
      <c r="N21" s="173" t="n">
        <f aca="false">IF(M21&lt;=$O$4,1,0)</f>
        <v>0</v>
      </c>
      <c r="O21" s="174" t="n">
        <f aca="false">IF(N21=1,IF($M$2=1,($B$1+P20)/D21,($B$1+P20)/E21/D21),0)</f>
        <v>0</v>
      </c>
      <c r="P21" s="5" t="n">
        <f aca="false">IF(N21=0,$B$1+P20,0)</f>
        <v>700</v>
      </c>
    </row>
    <row r="22" customFormat="false" ht="12.8" hidden="false" customHeight="false" outlineLevel="0" collapsed="false">
      <c r="A22" s="175" t="n">
        <f aca="false">IF(IFERROR(C22,0)=0,0,IF(B22&gt;(($C$10-DATE(1970,1,1))*(24*60*60)),0,IF(A23=0,2,1)))</f>
        <v>1</v>
      </c>
      <c r="B22" s="176" t="n">
        <f aca="false">B21+$B$2*24*60*60</f>
        <v>1637280000</v>
      </c>
      <c r="C22" s="177" t="n">
        <f aca="false">VLOOKUP(B22,INDEX_BTCUSD_1D!$A$1:$I$5825,2,0)</f>
        <v>44519</v>
      </c>
      <c r="D22" s="178" t="n">
        <f aca="false">VLOOKUP(B22,INDEX_BTCUSD_1D!$A$1:$I$5825,9,0)</f>
        <v>58067.5975</v>
      </c>
      <c r="E22" s="178" t="n">
        <f aca="false">VLOOKUP(B22,FX_USDMXN_1D!$A$1:$F$4816,6)</f>
        <v>20.8238</v>
      </c>
      <c r="F22" s="179" t="n">
        <f aca="false">IF($M$2=1,$B$1/D22,$B$1/E22/D22)</f>
        <v>8.27001235167237E-005</v>
      </c>
      <c r="G22" s="179" t="n">
        <f aca="false">F22+G21</f>
        <v>0.000670281252897407</v>
      </c>
      <c r="H22" s="178" t="n">
        <f aca="false">G22*D22</f>
        <v>38.9216220050423</v>
      </c>
      <c r="I22" s="178" t="n">
        <f aca="false">G22*D22*E22</f>
        <v>810.4960723086</v>
      </c>
      <c r="J22" s="178" t="n">
        <f aca="false">J21+$B$1</f>
        <v>800</v>
      </c>
      <c r="K22" s="180" t="n">
        <f aca="false">IF($M$2=1,H22/J22-1,I22/J22-1)</f>
        <v>0.0131200903857502</v>
      </c>
      <c r="M22" s="3" t="n">
        <f aca="false">D22/D21-1</f>
        <v>-0.0948622657180175</v>
      </c>
      <c r="N22" s="173" t="n">
        <f aca="false">IF(M22&lt;=$O$4,1,0)</f>
        <v>1</v>
      </c>
      <c r="O22" s="174" t="n">
        <f aca="false">IF(N22=1,IF($M$2=1,($B$1+P21)/D22,($B$1+P21)/E22/D22),0)</f>
        <v>0.00066160098813379</v>
      </c>
      <c r="P22" s="5" t="n">
        <f aca="false">IF(N22=0,$B$1+P21,0)</f>
        <v>0</v>
      </c>
    </row>
    <row r="23" customFormat="false" ht="12.8" hidden="false" customHeight="false" outlineLevel="0" collapsed="false">
      <c r="A23" s="175" t="n">
        <f aca="false">IF(IFERROR(C23,0)=0,0,IF(B23&gt;(($C$10-DATE(1970,1,1))*(24*60*60)),0,IF(A24=0,2,1)))</f>
        <v>1</v>
      </c>
      <c r="B23" s="176" t="n">
        <f aca="false">B22+$B$2*24*60*60</f>
        <v>1637884800</v>
      </c>
      <c r="C23" s="177" t="n">
        <f aca="false">VLOOKUP(B23,INDEX_BTCUSD_1D!$A$1:$I$5825,2,0)</f>
        <v>44526</v>
      </c>
      <c r="D23" s="178" t="n">
        <f aca="false">VLOOKUP(B23,INDEX_BTCUSD_1D!$A$1:$I$5825,9,0)</f>
        <v>53871.2875</v>
      </c>
      <c r="E23" s="178" t="n">
        <f aca="false">VLOOKUP(B23,FX_USDMXN_1D!$A$1:$F$4816,6)</f>
        <v>21.8998</v>
      </c>
      <c r="F23" s="179" t="n">
        <f aca="false">IF($M$2=1,$B$1/D23,$B$1/E23/D23)</f>
        <v>8.47622538553825E-005</v>
      </c>
      <c r="G23" s="179" t="n">
        <f aca="false">F23+G22</f>
        <v>0.000755043506752789</v>
      </c>
      <c r="H23" s="178" t="n">
        <f aca="false">G23*D23</f>
        <v>40.6751658272877</v>
      </c>
      <c r="I23" s="178" t="n">
        <f aca="false">G23*D23*E23</f>
        <v>890.777996584435</v>
      </c>
      <c r="J23" s="178" t="n">
        <f aca="false">J22+$B$1</f>
        <v>900</v>
      </c>
      <c r="K23" s="180" t="n">
        <f aca="false">IF($M$2=1,H23/J23-1,I23/J23-1)</f>
        <v>-0.0102466704617388</v>
      </c>
      <c r="M23" s="3" t="n">
        <f aca="false">D23/D22-1</f>
        <v>-0.0722659483199732</v>
      </c>
      <c r="N23" s="173" t="n">
        <f aca="false">IF(M23&lt;=$O$4,1,0)</f>
        <v>1</v>
      </c>
      <c r="O23" s="174" t="n">
        <f aca="false">IF(N23=1,IF($M$2=1,($B$1+P22)/D23,($B$1+P22)/E23/D23),0)</f>
        <v>8.47622538553825E-005</v>
      </c>
      <c r="P23" s="5" t="n">
        <f aca="false">IF(N23=0,$B$1+P22,0)</f>
        <v>0</v>
      </c>
    </row>
    <row r="24" customFormat="false" ht="12.8" hidden="false" customHeight="false" outlineLevel="0" collapsed="false">
      <c r="A24" s="175" t="n">
        <f aca="false">IF(IFERROR(C24,0)=0,0,IF(B24&gt;(($C$10-DATE(1970,1,1))*(24*60*60)),0,IF(A25=0,2,1)))</f>
        <v>1</v>
      </c>
      <c r="B24" s="176" t="n">
        <f aca="false">B23+$B$2*24*60*60</f>
        <v>1638489600</v>
      </c>
      <c r="C24" s="177" t="n">
        <f aca="false">VLOOKUP(B24,INDEX_BTCUSD_1D!$A$1:$I$5825,2,0)</f>
        <v>44533</v>
      </c>
      <c r="D24" s="178" t="n">
        <f aca="false">VLOOKUP(B24,INDEX_BTCUSD_1D!$A$1:$I$5825,9,0)</f>
        <v>53683.26</v>
      </c>
      <c r="E24" s="178" t="n">
        <f aca="false">VLOOKUP(B24,FX_USDMXN_1D!$A$1:$F$4816,6)</f>
        <v>21.2556</v>
      </c>
      <c r="F24" s="179" t="n">
        <f aca="false">IF($M$2=1,$B$1/D24,$B$1/E24/D24)</f>
        <v>8.76370500088801E-005</v>
      </c>
      <c r="G24" s="179" t="n">
        <f aca="false">F24+G23</f>
        <v>0.000842680556761669</v>
      </c>
      <c r="H24" s="178" t="n">
        <f aca="false">G24*D24</f>
        <v>45.2378394255815</v>
      </c>
      <c r="I24" s="178" t="n">
        <f aca="false">G24*D24*E24</f>
        <v>961.557419694389</v>
      </c>
      <c r="J24" s="178" t="n">
        <f aca="false">J23+$B$1</f>
        <v>1000</v>
      </c>
      <c r="K24" s="180" t="n">
        <f aca="false">IF($M$2=1,H24/J24-1,I24/J24-1)</f>
        <v>-0.0384425803056107</v>
      </c>
      <c r="M24" s="3" t="n">
        <f aca="false">D24/D23-1</f>
        <v>-0.00349031012113821</v>
      </c>
      <c r="N24" s="173" t="n">
        <f aca="false">IF(M24&lt;=$O$4,1,0)</f>
        <v>0</v>
      </c>
      <c r="O24" s="174" t="n">
        <f aca="false">IF(N24=1,IF($M$2=1,($B$1+P23)/D24,($B$1+P23)/E24/D24),0)</f>
        <v>0</v>
      </c>
      <c r="P24" s="5" t="n">
        <f aca="false">IF(N24=0,$B$1+P23,0)</f>
        <v>100</v>
      </c>
    </row>
    <row r="25" customFormat="false" ht="12.8" hidden="false" customHeight="false" outlineLevel="0" collapsed="false">
      <c r="A25" s="175" t="n">
        <f aca="false">IF(IFERROR(C25,0)=0,0,IF(B25&gt;(($C$10-DATE(1970,1,1))*(24*60*60)),0,IF(A26=0,2,1)))</f>
        <v>1</v>
      </c>
      <c r="B25" s="176" t="n">
        <f aca="false">B24+$B$2*24*60*60</f>
        <v>1639094400</v>
      </c>
      <c r="C25" s="177" t="n">
        <f aca="false">VLOOKUP(B25,INDEX_BTCUSD_1D!$A$1:$I$5825,2,0)</f>
        <v>44540</v>
      </c>
      <c r="D25" s="178" t="n">
        <f aca="false">VLOOKUP(B25,INDEX_BTCUSD_1D!$A$1:$I$5825,9,0)</f>
        <v>47229.01</v>
      </c>
      <c r="E25" s="178" t="n">
        <f aca="false">VLOOKUP(B25,FX_USDMXN_1D!$A$1:$F$4816,6)</f>
        <v>20.8714</v>
      </c>
      <c r="F25" s="179" t="n">
        <f aca="false">IF($M$2=1,$B$1/D25,$B$1/E25/D25)</f>
        <v>0.000101447085940161</v>
      </c>
      <c r="G25" s="179" t="n">
        <f aca="false">F25+G24</f>
        <v>0.00094412764270183</v>
      </c>
      <c r="H25" s="178" t="n">
        <f aca="false">G25*D25</f>
        <v>44.5902138784412</v>
      </c>
      <c r="I25" s="178" t="n">
        <f aca="false">G25*D25*E25</f>
        <v>930.660189942497</v>
      </c>
      <c r="J25" s="178" t="n">
        <f aca="false">J24+$B$1</f>
        <v>1100</v>
      </c>
      <c r="K25" s="180" t="n">
        <f aca="false">IF($M$2=1,H25/J25-1,I25/J25-1)</f>
        <v>-0.153945281870457</v>
      </c>
      <c r="M25" s="3" t="n">
        <f aca="false">D25/D24-1</f>
        <v>-0.120228354239292</v>
      </c>
      <c r="N25" s="173" t="n">
        <f aca="false">IF(M25&lt;=$O$4,1,0)</f>
        <v>1</v>
      </c>
      <c r="O25" s="174" t="n">
        <f aca="false">IF(N25=1,IF($M$2=1,($B$1+P24)/D25,($B$1+P24)/E25/D25),0)</f>
        <v>0.000202894171880322</v>
      </c>
      <c r="P25" s="5" t="n">
        <f aca="false">IF(N25=0,$B$1+P24,0)</f>
        <v>0</v>
      </c>
    </row>
    <row r="26" customFormat="false" ht="12.8" hidden="false" customHeight="false" outlineLevel="0" collapsed="false">
      <c r="A26" s="175" t="n">
        <f aca="false">IF(IFERROR(C26,0)=0,0,IF(B26&gt;(($C$10-DATE(1970,1,1))*(24*60*60)),0,IF(A27=0,2,1)))</f>
        <v>1</v>
      </c>
      <c r="B26" s="176" t="n">
        <f aca="false">B25+$B$2*24*60*60</f>
        <v>1639699200</v>
      </c>
      <c r="C26" s="177" t="n">
        <f aca="false">VLOOKUP(B26,INDEX_BTCUSD_1D!$A$1:$I$5825,2,0)</f>
        <v>44547</v>
      </c>
      <c r="D26" s="178" t="n">
        <f aca="false">VLOOKUP(B26,INDEX_BTCUSD_1D!$A$1:$I$5825,9,0)</f>
        <v>46216.71</v>
      </c>
      <c r="E26" s="178" t="n">
        <f aca="false">VLOOKUP(B26,FX_USDMXN_1D!$A$1:$F$4816,6)</f>
        <v>20.811</v>
      </c>
      <c r="F26" s="179" t="n">
        <f aca="false">IF($M$2=1,$B$1/D26,$B$1/E26/D26)</f>
        <v>0.00010396999531128</v>
      </c>
      <c r="G26" s="179" t="n">
        <f aca="false">F26+G25</f>
        <v>0.00104809763801311</v>
      </c>
      <c r="H26" s="178" t="n">
        <f aca="false">G26*D26</f>
        <v>48.4396245877369</v>
      </c>
      <c r="I26" s="178" t="n">
        <f aca="false">G26*D26*E26</f>
        <v>1008.07702729539</v>
      </c>
      <c r="J26" s="178" t="n">
        <f aca="false">J25+$B$1</f>
        <v>1200</v>
      </c>
      <c r="K26" s="180" t="n">
        <f aca="false">IF($M$2=1,H26/J26-1,I26/J26-1)</f>
        <v>-0.159935810587173</v>
      </c>
      <c r="M26" s="3" t="n">
        <f aca="false">D26/D25-1</f>
        <v>-0.0214338602481823</v>
      </c>
      <c r="N26" s="173" t="n">
        <f aca="false">IF(M26&lt;=$O$4,1,0)</f>
        <v>0</v>
      </c>
      <c r="O26" s="174" t="n">
        <f aca="false">IF(N26=1,IF($M$2=1,($B$1+P25)/D26,($B$1+P25)/E26/D26),0)</f>
        <v>0</v>
      </c>
      <c r="P26" s="5" t="n">
        <f aca="false">IF(N26=0,$B$1+P25,0)</f>
        <v>100</v>
      </c>
    </row>
    <row r="27" customFormat="false" ht="12.8" hidden="false" customHeight="false" outlineLevel="0" collapsed="false">
      <c r="A27" s="175" t="n">
        <f aca="false">IF(IFERROR(C27,0)=0,0,IF(B27&gt;(($C$10-DATE(1970,1,1))*(24*60*60)),0,IF(A28=0,2,1)))</f>
        <v>1</v>
      </c>
      <c r="B27" s="176" t="n">
        <f aca="false">B26+$B$2*24*60*60</f>
        <v>1640304000</v>
      </c>
      <c r="C27" s="177" t="n">
        <f aca="false">VLOOKUP(B27,INDEX_BTCUSD_1D!$A$1:$I$5825,2,0)</f>
        <v>44554</v>
      </c>
      <c r="D27" s="178" t="n">
        <f aca="false">VLOOKUP(B27,INDEX_BTCUSD_1D!$A$1:$I$5825,9,0)</f>
        <v>50835.68</v>
      </c>
      <c r="E27" s="178" t="n">
        <f aca="false">VLOOKUP(B27,FX_USDMXN_1D!$A$1:$F$4816,6)</f>
        <v>20.6126</v>
      </c>
      <c r="F27" s="179" t="n">
        <f aca="false">IF($M$2=1,$B$1/D27,$B$1/E27/D27)</f>
        <v>9.5433002369862E-005</v>
      </c>
      <c r="G27" s="179" t="n">
        <f aca="false">F27+G26</f>
        <v>0.00114353064038297</v>
      </c>
      <c r="H27" s="178" t="n">
        <f aca="false">G27*D27</f>
        <v>58.1321577047039</v>
      </c>
      <c r="I27" s="178" t="n">
        <f aca="false">G27*D27*E27</f>
        <v>1198.25491390398</v>
      </c>
      <c r="J27" s="178" t="n">
        <f aca="false">J26+$B$1</f>
        <v>1300</v>
      </c>
      <c r="K27" s="180" t="n">
        <f aca="false">IF($M$2=1,H27/J27-1,I27/J27-1)</f>
        <v>-0.0782654508430933</v>
      </c>
      <c r="M27" s="3" t="n">
        <f aca="false">D27/D26-1</f>
        <v>0.0999415579343488</v>
      </c>
      <c r="N27" s="173" t="n">
        <f aca="false">IF(M27&lt;=$O$4,1,0)</f>
        <v>0</v>
      </c>
      <c r="O27" s="174" t="n">
        <f aca="false">IF(N27=1,IF($M$2=1,($B$1+P26)/D27,($B$1+P26)/E27/D27),0)</f>
        <v>0</v>
      </c>
      <c r="P27" s="5" t="n">
        <f aca="false">IF(N27=0,$B$1+P26,0)</f>
        <v>200</v>
      </c>
    </row>
    <row r="28" customFormat="false" ht="12.8" hidden="false" customHeight="false" outlineLevel="0" collapsed="false">
      <c r="A28" s="175" t="n">
        <f aca="false">IF(IFERROR(C28,0)=0,0,IF(B28&gt;(($C$10-DATE(1970,1,1))*(24*60*60)),0,IF(A29=0,2,1)))</f>
        <v>1</v>
      </c>
      <c r="B28" s="176" t="n">
        <f aca="false">B27+$B$2*24*60*60</f>
        <v>1640908800</v>
      </c>
      <c r="C28" s="177" t="n">
        <f aca="false">VLOOKUP(B28,INDEX_BTCUSD_1D!$A$1:$I$5825,2,0)</f>
        <v>44561</v>
      </c>
      <c r="D28" s="178" t="n">
        <f aca="false">VLOOKUP(B28,INDEX_BTCUSD_1D!$A$1:$I$5825,9,0)</f>
        <v>46195.56</v>
      </c>
      <c r="E28" s="178" t="n">
        <f aca="false">VLOOKUP(B28,FX_USDMXN_1D!$A$1:$F$4816,6)</f>
        <v>20.50191</v>
      </c>
      <c r="F28" s="179" t="n">
        <f aca="false">IF($M$2=1,$B$1/D28,$B$1/E28/D28)</f>
        <v>0.000105585782085009</v>
      </c>
      <c r="G28" s="179" t="n">
        <f aca="false">F28+G27</f>
        <v>0.00124911642246798</v>
      </c>
      <c r="H28" s="178" t="n">
        <f aca="false">G28*D28</f>
        <v>57.703632641105</v>
      </c>
      <c r="I28" s="178" t="n">
        <f aca="false">G28*D28*E28</f>
        <v>1183.034683081</v>
      </c>
      <c r="J28" s="178" t="n">
        <f aca="false">J27+$B$1</f>
        <v>1400</v>
      </c>
      <c r="K28" s="180" t="n">
        <f aca="false">IF($M$2=1,H28/J28-1,I28/J28-1)</f>
        <v>-0.154975226370717</v>
      </c>
      <c r="M28" s="3" t="n">
        <f aca="false">D28/D27-1</f>
        <v>-0.0912768354824801</v>
      </c>
      <c r="N28" s="173" t="n">
        <f aca="false">IF(M28&lt;=$O$4,1,0)</f>
        <v>1</v>
      </c>
      <c r="O28" s="174" t="n">
        <f aca="false">IF(N28=1,IF($M$2=1,($B$1+P27)/D28,($B$1+P27)/E28/D28),0)</f>
        <v>0.000316757346255028</v>
      </c>
      <c r="P28" s="5" t="n">
        <f aca="false">IF(N28=0,$B$1+P27,0)</f>
        <v>0</v>
      </c>
    </row>
    <row r="29" customFormat="false" ht="12.8" hidden="false" customHeight="false" outlineLevel="0" collapsed="false">
      <c r="A29" s="175" t="n">
        <f aca="false">IF(IFERROR(C29,0)=0,0,IF(B29&gt;(($C$10-DATE(1970,1,1))*(24*60*60)),0,IF(A30=0,2,1)))</f>
        <v>1</v>
      </c>
      <c r="B29" s="176" t="n">
        <f aca="false">B28+$B$2*24*60*60</f>
        <v>1641513600</v>
      </c>
      <c r="C29" s="177" t="n">
        <f aca="false">VLOOKUP(B29,INDEX_BTCUSD_1D!$A$1:$I$5825,2,0)</f>
        <v>44568</v>
      </c>
      <c r="D29" s="178" t="n">
        <f aca="false">VLOOKUP(B29,INDEX_BTCUSD_1D!$A$1:$I$5825,9,0)</f>
        <v>41543.69</v>
      </c>
      <c r="E29" s="178" t="n">
        <f aca="false">VLOOKUP(B29,FX_USDMXN_1D!$A$1:$F$4816,6)</f>
        <v>20.3662</v>
      </c>
      <c r="F29" s="179" t="n">
        <f aca="false">IF($M$2=1,$B$1/D29,$B$1/E29/D29)</f>
        <v>0.000118191141414795</v>
      </c>
      <c r="G29" s="179" t="n">
        <f aca="false">F29+G28</f>
        <v>0.00136730756388278</v>
      </c>
      <c r="H29" s="178" t="n">
        <f aca="false">G29*D29</f>
        <v>56.8030015686013</v>
      </c>
      <c r="I29" s="178" t="n">
        <f aca="false">G29*D29*E29</f>
        <v>1156.86129054645</v>
      </c>
      <c r="J29" s="178" t="n">
        <f aca="false">J28+$B$1</f>
        <v>1500</v>
      </c>
      <c r="K29" s="180" t="n">
        <f aca="false">IF($M$2=1,H29/J29-1,I29/J29-1)</f>
        <v>-0.228759139635702</v>
      </c>
      <c r="M29" s="3" t="n">
        <f aca="false">D29/D28-1</f>
        <v>-0.100699504454541</v>
      </c>
      <c r="N29" s="173" t="n">
        <f aca="false">IF(M29&lt;=$O$4,1,0)</f>
        <v>1</v>
      </c>
      <c r="O29" s="174" t="n">
        <f aca="false">IF(N29=1,IF($M$2=1,($B$1+P28)/D29,($B$1+P28)/E29/D29),0)</f>
        <v>0.000118191141414795</v>
      </c>
      <c r="P29" s="5" t="n">
        <f aca="false">IF(N29=0,$B$1+P28,0)</f>
        <v>0</v>
      </c>
    </row>
    <row r="30" customFormat="false" ht="12.8" hidden="false" customHeight="false" outlineLevel="0" collapsed="false">
      <c r="A30" s="175" t="n">
        <f aca="false">IF(IFERROR(C30,0)=0,0,IF(B30&gt;(($C$10-DATE(1970,1,1))*(24*60*60)),0,IF(A31=0,2,1)))</f>
        <v>1</v>
      </c>
      <c r="B30" s="176" t="n">
        <f aca="false">B29+$B$2*24*60*60</f>
        <v>1642118400</v>
      </c>
      <c r="C30" s="177" t="n">
        <f aca="false">VLOOKUP(B30,INDEX_BTCUSD_1D!$A$1:$I$5825,2,0)</f>
        <v>44575</v>
      </c>
      <c r="D30" s="178" t="n">
        <f aca="false">VLOOKUP(B30,INDEX_BTCUSD_1D!$A$1:$I$5825,9,0)</f>
        <v>43092.97</v>
      </c>
      <c r="E30" s="178" t="n">
        <f aca="false">VLOOKUP(B30,FX_USDMXN_1D!$A$1:$F$4816,6)</f>
        <v>20.295</v>
      </c>
      <c r="F30" s="179" t="n">
        <f aca="false">IF($M$2=1,$B$1/D30,$B$1/E30/D30)</f>
        <v>0.00011434166641317</v>
      </c>
      <c r="G30" s="179" t="n">
        <f aca="false">F30+G29</f>
        <v>0.00148164923029595</v>
      </c>
      <c r="H30" s="178" t="n">
        <f aca="false">G30*D30</f>
        <v>63.8486658316663</v>
      </c>
      <c r="I30" s="178" t="n">
        <f aca="false">G30*D30*E30</f>
        <v>1295.80867305367</v>
      </c>
      <c r="J30" s="178" t="n">
        <f aca="false">J29+$B$1</f>
        <v>1600</v>
      </c>
      <c r="K30" s="180" t="n">
        <f aca="false">IF($M$2=1,H30/J30-1,I30/J30-1)</f>
        <v>-0.190119579341458</v>
      </c>
      <c r="M30" s="3" t="n">
        <f aca="false">D30/D29-1</f>
        <v>0.0372927874245161</v>
      </c>
      <c r="N30" s="173" t="n">
        <f aca="false">IF(M30&lt;=$O$4,1,0)</f>
        <v>0</v>
      </c>
      <c r="O30" s="174" t="n">
        <f aca="false">IF(N30=1,IF($M$2=1,($B$1+P29)/D30,($B$1+P29)/E30/D30),0)</f>
        <v>0</v>
      </c>
      <c r="P30" s="5" t="n">
        <f aca="false">IF(N30=0,$B$1+P29,0)</f>
        <v>100</v>
      </c>
    </row>
    <row r="31" customFormat="false" ht="12.8" hidden="false" customHeight="false" outlineLevel="0" collapsed="false">
      <c r="A31" s="175" t="n">
        <f aca="false">IF(IFERROR(C31,0)=0,0,IF(B31&gt;(($C$10-DATE(1970,1,1))*(24*60*60)),0,IF(A32=0,2,1)))</f>
        <v>1</v>
      </c>
      <c r="B31" s="176" t="n">
        <f aca="false">B30+$B$2*24*60*60</f>
        <v>1642723200</v>
      </c>
      <c r="C31" s="177" t="n">
        <f aca="false">VLOOKUP(B31,INDEX_BTCUSD_1D!$A$1:$I$5825,2,0)</f>
        <v>44582</v>
      </c>
      <c r="D31" s="178" t="n">
        <f aca="false">VLOOKUP(B31,INDEX_BTCUSD_1D!$A$1:$I$5825,9,0)</f>
        <v>36462.45</v>
      </c>
      <c r="E31" s="178" t="n">
        <f aca="false">VLOOKUP(B31,FX_USDMXN_1D!$A$1:$F$4816,6)</f>
        <v>20.4573</v>
      </c>
      <c r="F31" s="179" t="n">
        <f aca="false">IF($M$2=1,$B$1/D31,$B$1/E31/D31)</f>
        <v>0.000134062044847977</v>
      </c>
      <c r="G31" s="179" t="n">
        <f aca="false">F31+G30</f>
        <v>0.00161571127514392</v>
      </c>
      <c r="H31" s="178" t="n">
        <f aca="false">G31*D31</f>
        <v>58.9127915843716</v>
      </c>
      <c r="I31" s="178" t="n">
        <f aca="false">G31*D31*E31</f>
        <v>1205.19665127896</v>
      </c>
      <c r="J31" s="178" t="n">
        <f aca="false">J30+$B$1</f>
        <v>1700</v>
      </c>
      <c r="K31" s="180" t="n">
        <f aca="false">IF($M$2=1,H31/J31-1,I31/J31-1)</f>
        <v>-0.291060793365315</v>
      </c>
      <c r="M31" s="3" t="n">
        <f aca="false">D31/D30-1</f>
        <v>-0.153865468079828</v>
      </c>
      <c r="N31" s="173" t="n">
        <f aca="false">IF(M31&lt;=$O$4,1,0)</f>
        <v>1</v>
      </c>
      <c r="O31" s="174" t="n">
        <f aca="false">IF(N31=1,IF($M$2=1,($B$1+P30)/D31,($B$1+P30)/E31/D31),0)</f>
        <v>0.000268124089695954</v>
      </c>
      <c r="P31" s="5" t="n">
        <f aca="false">IF(N31=0,$B$1+P30,0)</f>
        <v>0</v>
      </c>
    </row>
    <row r="32" customFormat="false" ht="12.8" hidden="false" customHeight="false" outlineLevel="0" collapsed="false">
      <c r="A32" s="175" t="n">
        <f aca="false">IF(IFERROR(C32,0)=0,0,IF(B32&gt;(($C$10-DATE(1970,1,1))*(24*60*60)),0,IF(A33=0,2,1)))</f>
        <v>1</v>
      </c>
      <c r="B32" s="176" t="n">
        <f aca="false">B31+$B$2*24*60*60</f>
        <v>1643328000</v>
      </c>
      <c r="C32" s="177" t="n">
        <f aca="false">VLOOKUP(B32,INDEX_BTCUSD_1D!$A$1:$I$5825,2,0)</f>
        <v>44589</v>
      </c>
      <c r="D32" s="178" t="n">
        <f aca="false">VLOOKUP(B32,INDEX_BTCUSD_1D!$A$1:$I$5825,9,0)</f>
        <v>37747.68</v>
      </c>
      <c r="E32" s="178" t="n">
        <f aca="false">VLOOKUP(B32,FX_USDMXN_1D!$A$1:$F$4816,6)</f>
        <v>20.7814</v>
      </c>
      <c r="F32" s="179" t="n">
        <f aca="false">IF($M$2=1,$B$1/D32,$B$1/E32/D32)</f>
        <v>0.00012747790968845</v>
      </c>
      <c r="G32" s="179" t="n">
        <f aca="false">F32+G31</f>
        <v>0.00174318918483237</v>
      </c>
      <c r="H32" s="178" t="n">
        <f aca="false">G32*D32</f>
        <v>65.8013475285133</v>
      </c>
      <c r="I32" s="178" t="n">
        <f aca="false">G32*D32*E32</f>
        <v>1367.44412352905</v>
      </c>
      <c r="J32" s="178" t="n">
        <f aca="false">J31+$B$1</f>
        <v>1800</v>
      </c>
      <c r="K32" s="180" t="n">
        <f aca="false">IF($M$2=1,H32/J32-1,I32/J32-1)</f>
        <v>-0.240308820261641</v>
      </c>
      <c r="M32" s="3" t="n">
        <f aca="false">D32/D31-1</f>
        <v>0.0352480428495618</v>
      </c>
      <c r="N32" s="173" t="n">
        <f aca="false">IF(M32&lt;=$O$4,1,0)</f>
        <v>0</v>
      </c>
      <c r="O32" s="174" t="n">
        <f aca="false">IF(N32=1,IF($M$2=1,($B$1+P31)/D32,($B$1+P31)/E32/D32),0)</f>
        <v>0</v>
      </c>
      <c r="P32" s="5" t="n">
        <f aca="false">IF(N32=0,$B$1+P31,0)</f>
        <v>100</v>
      </c>
    </row>
    <row r="33" customFormat="false" ht="12.8" hidden="false" customHeight="false" outlineLevel="0" collapsed="false">
      <c r="A33" s="175" t="n">
        <f aca="false">IF(IFERROR(C33,0)=0,0,IF(B33&gt;(($C$10-DATE(1970,1,1))*(24*60*60)),0,IF(A34=0,2,1)))</f>
        <v>1</v>
      </c>
      <c r="B33" s="176" t="n">
        <f aca="false">B32+$B$2*24*60*60</f>
        <v>1643932800</v>
      </c>
      <c r="C33" s="177" t="n">
        <f aca="false">VLOOKUP(B33,INDEX_BTCUSD_1D!$A$1:$I$5825,2,0)</f>
        <v>44596</v>
      </c>
      <c r="D33" s="178" t="n">
        <f aca="false">VLOOKUP(B33,INDEX_BTCUSD_1D!$A$1:$I$5825,9,0)</f>
        <v>41595.79</v>
      </c>
      <c r="E33" s="178" t="n">
        <f aca="false">VLOOKUP(B33,FX_USDMXN_1D!$A$1:$F$4816,6)</f>
        <v>20.6488</v>
      </c>
      <c r="F33" s="179" t="n">
        <f aca="false">IF($M$2=1,$B$1/D33,$B$1/E33/D33)</f>
        <v>0.000116427562488957</v>
      </c>
      <c r="G33" s="179" t="n">
        <f aca="false">F33+G32</f>
        <v>0.00185961674732133</v>
      </c>
      <c r="H33" s="178" t="n">
        <f aca="false">G33*D33</f>
        <v>77.3522277020611</v>
      </c>
      <c r="I33" s="178" t="n">
        <f aca="false">G33*D33*E33</f>
        <v>1597.23067937432</v>
      </c>
      <c r="J33" s="178" t="n">
        <f aca="false">J32+$B$1</f>
        <v>1900</v>
      </c>
      <c r="K33" s="180" t="n">
        <f aca="false">IF($M$2=1,H33/J33-1,I33/J33-1)</f>
        <v>-0.159352274013516</v>
      </c>
      <c r="M33" s="3" t="n">
        <f aca="false">D33/D32-1</f>
        <v>0.10194295384511</v>
      </c>
      <c r="N33" s="173" t="n">
        <f aca="false">IF(M33&lt;=$O$4,1,0)</f>
        <v>0</v>
      </c>
      <c r="O33" s="174" t="n">
        <f aca="false">IF(N33=1,IF($M$2=1,($B$1+P32)/D33,($B$1+P32)/E33/D33),0)</f>
        <v>0</v>
      </c>
      <c r="P33" s="5" t="n">
        <f aca="false">IF(N33=0,$B$1+P32,0)</f>
        <v>200</v>
      </c>
    </row>
    <row r="34" customFormat="false" ht="12.8" hidden="false" customHeight="false" outlineLevel="0" collapsed="false">
      <c r="A34" s="175" t="n">
        <f aca="false">IF(IFERROR(C34,0)=0,0,IF(B34&gt;(($C$10-DATE(1970,1,1))*(24*60*60)),0,IF(A35=0,2,1)))</f>
        <v>1</v>
      </c>
      <c r="B34" s="176" t="n">
        <f aca="false">B33+$B$2*24*60*60</f>
        <v>1644537600</v>
      </c>
      <c r="C34" s="177" t="n">
        <f aca="false">VLOOKUP(B34,INDEX_BTCUSD_1D!$A$1:$I$5825,2,0)</f>
        <v>44603</v>
      </c>
      <c r="D34" s="178" t="n">
        <f aca="false">VLOOKUP(B34,INDEX_BTCUSD_1D!$A$1:$I$5825,9,0)</f>
        <v>42397.41</v>
      </c>
      <c r="E34" s="178" t="n">
        <f aca="false">VLOOKUP(B34,FX_USDMXN_1D!$A$1:$F$4816,6)</f>
        <v>20.5159</v>
      </c>
      <c r="F34" s="179" t="n">
        <f aca="false">IF($M$2=1,$B$1/D34,$B$1/E34/D34)</f>
        <v>0.000114966179549149</v>
      </c>
      <c r="G34" s="179" t="n">
        <f aca="false">F34+G33</f>
        <v>0.00197458292687048</v>
      </c>
      <c r="H34" s="178" t="n">
        <f aca="false">G34*D34</f>
        <v>83.7172019295278</v>
      </c>
      <c r="I34" s="178" t="n">
        <f aca="false">G34*D34*E34</f>
        <v>1717.533743066</v>
      </c>
      <c r="J34" s="178" t="n">
        <f aca="false">J33+$B$1</f>
        <v>2000</v>
      </c>
      <c r="K34" s="180" t="n">
        <f aca="false">IF($M$2=1,H34/J34-1,I34/J34-1)</f>
        <v>-0.141233128467001</v>
      </c>
      <c r="M34" s="3" t="n">
        <f aca="false">D34/D33-1</f>
        <v>0.0192716618677036</v>
      </c>
      <c r="N34" s="173" t="n">
        <f aca="false">IF(M34&lt;=$O$4,1,0)</f>
        <v>0</v>
      </c>
      <c r="O34" s="174" t="n">
        <f aca="false">IF(N34=1,IF($M$2=1,($B$1+P33)/D34,($B$1+P33)/E34/D34),0)</f>
        <v>0</v>
      </c>
      <c r="P34" s="5" t="n">
        <f aca="false">IF(N34=0,$B$1+P33,0)</f>
        <v>300</v>
      </c>
    </row>
    <row r="35" customFormat="false" ht="12.8" hidden="false" customHeight="false" outlineLevel="0" collapsed="false">
      <c r="A35" s="175" t="n">
        <f aca="false">IF(IFERROR(C35,0)=0,0,IF(B35&gt;(($C$10-DATE(1970,1,1))*(24*60*60)),0,IF(A36=0,2,1)))</f>
        <v>1</v>
      </c>
      <c r="B35" s="176" t="n">
        <f aca="false">B34+$B$2*24*60*60</f>
        <v>1645142400</v>
      </c>
      <c r="C35" s="177" t="n">
        <f aca="false">VLOOKUP(B35,INDEX_BTCUSD_1D!$A$1:$I$5825,2,0)</f>
        <v>44610</v>
      </c>
      <c r="D35" s="178" t="n">
        <f aca="false">VLOOKUP(B35,INDEX_BTCUSD_1D!$A$1:$I$5825,9,0)</f>
        <v>39993.25</v>
      </c>
      <c r="E35" s="178" t="n">
        <f aca="false">VLOOKUP(B35,FX_USDMXN_1D!$A$1:$F$4816,6)</f>
        <v>20.2704</v>
      </c>
      <c r="F35" s="179" t="n">
        <f aca="false">IF($M$2=1,$B$1/D35,$B$1/E35/D35)</f>
        <v>0.000123353359884532</v>
      </c>
      <c r="G35" s="179" t="n">
        <f aca="false">F35+G34</f>
        <v>0.00209793628675501</v>
      </c>
      <c r="H35" s="178" t="n">
        <f aca="false">G35*D35</f>
        <v>83.9032904002649</v>
      </c>
      <c r="I35" s="178" t="n">
        <f aca="false">G35*D35*E35</f>
        <v>1700.75325772953</v>
      </c>
      <c r="J35" s="178" t="n">
        <f aca="false">J34+$B$1</f>
        <v>2100</v>
      </c>
      <c r="K35" s="180" t="n">
        <f aca="false">IF($M$2=1,H35/J35-1,I35/J35-1)</f>
        <v>-0.190117496319272</v>
      </c>
      <c r="M35" s="3" t="n">
        <f aca="false">D35/D34-1</f>
        <v>-0.0567053506334468</v>
      </c>
      <c r="N35" s="173" t="n">
        <f aca="false">IF(M35&lt;=$O$4,1,0)</f>
        <v>0</v>
      </c>
      <c r="O35" s="174" t="n">
        <f aca="false">IF(N35=1,IF($M$2=1,($B$1+P34)/D35,($B$1+P34)/E35/D35),0)</f>
        <v>0</v>
      </c>
      <c r="P35" s="5" t="n">
        <f aca="false">IF(N35=0,$B$1+P34,0)</f>
        <v>400</v>
      </c>
    </row>
    <row r="36" customFormat="false" ht="12.8" hidden="false" customHeight="false" outlineLevel="0" collapsed="false">
      <c r="A36" s="175" t="n">
        <f aca="false">IF(IFERROR(C36,0)=0,0,IF(B36&gt;(($C$10-DATE(1970,1,1))*(24*60*60)),0,IF(A37=0,2,1)))</f>
        <v>1</v>
      </c>
      <c r="B36" s="176" t="n">
        <f aca="false">B35+$B$2*24*60*60</f>
        <v>1645747200</v>
      </c>
      <c r="C36" s="177" t="n">
        <f aca="false">VLOOKUP(B36,INDEX_BTCUSD_1D!$A$1:$I$5825,2,0)</f>
        <v>44617</v>
      </c>
      <c r="D36" s="178" t="n">
        <f aca="false">VLOOKUP(B36,INDEX_BTCUSD_1D!$A$1:$I$5825,9,0)</f>
        <v>39232.14</v>
      </c>
      <c r="E36" s="178" t="n">
        <f aca="false">VLOOKUP(B36,FX_USDMXN_1D!$A$1:$F$4816,6)</f>
        <v>20.3188</v>
      </c>
      <c r="F36" s="179" t="n">
        <f aca="false">IF($M$2=1,$B$1/D36,$B$1/E36/D36)</f>
        <v>0.000125446903616904</v>
      </c>
      <c r="G36" s="179" t="n">
        <f aca="false">F36+G35</f>
        <v>0.00222338319037192</v>
      </c>
      <c r="H36" s="178" t="n">
        <f aca="false">G36*D36</f>
        <v>87.2280805983177</v>
      </c>
      <c r="I36" s="178" t="n">
        <f aca="false">G36*D36*E36</f>
        <v>1772.3699240611</v>
      </c>
      <c r="J36" s="178" t="n">
        <f aca="false">J35+$B$1</f>
        <v>2200</v>
      </c>
      <c r="K36" s="180" t="n">
        <f aca="false">IF($M$2=1,H36/J36-1,I36/J36-1)</f>
        <v>-0.194377307244956</v>
      </c>
      <c r="M36" s="3" t="n">
        <f aca="false">D36/D35-1</f>
        <v>-0.0190309614747489</v>
      </c>
      <c r="N36" s="173" t="n">
        <f aca="false">IF(M36&lt;=$O$4,1,0)</f>
        <v>0</v>
      </c>
      <c r="O36" s="174" t="n">
        <f aca="false">IF(N36=1,IF($M$2=1,($B$1+P35)/D36,($B$1+P35)/E36/D36),0)</f>
        <v>0</v>
      </c>
      <c r="P36" s="5" t="n">
        <f aca="false">IF(N36=0,$B$1+P35,0)</f>
        <v>500</v>
      </c>
    </row>
    <row r="37" customFormat="false" ht="12.8" hidden="false" customHeight="false" outlineLevel="0" collapsed="false">
      <c r="A37" s="175" t="n">
        <f aca="false">IF(IFERROR(C37,0)=0,0,IF(B37&gt;(($C$10-DATE(1970,1,1))*(24*60*60)),0,IF(A38=0,2,1)))</f>
        <v>1</v>
      </c>
      <c r="B37" s="176" t="n">
        <f aca="false">B36+$B$2*24*60*60</f>
        <v>1646352000</v>
      </c>
      <c r="C37" s="177" t="n">
        <f aca="false">VLOOKUP(B37,INDEX_BTCUSD_1D!$A$1:$I$5825,2,0)</f>
        <v>44624</v>
      </c>
      <c r="D37" s="178" t="n">
        <f aca="false">VLOOKUP(B37,INDEX_BTCUSD_1D!$A$1:$I$5825,9,0)</f>
        <v>39161.89</v>
      </c>
      <c r="E37" s="178" t="n">
        <f aca="false">VLOOKUP(B37,FX_USDMXN_1D!$A$1:$F$4816,6)</f>
        <v>20.9215</v>
      </c>
      <c r="F37" s="179" t="n">
        <f aca="false">IF($M$2=1,$B$1/D37,$B$1/E37/D37)</f>
        <v>0.000122051617142977</v>
      </c>
      <c r="G37" s="179" t="n">
        <f aca="false">F37+G36</f>
        <v>0.00234543480751489</v>
      </c>
      <c r="H37" s="178" t="n">
        <f aca="false">G37*D37</f>
        <v>91.8516599340694</v>
      </c>
      <c r="I37" s="178" t="n">
        <f aca="false">G37*D37*E37</f>
        <v>1921.67450331063</v>
      </c>
      <c r="J37" s="178" t="n">
        <f aca="false">J36+$B$1</f>
        <v>2300</v>
      </c>
      <c r="K37" s="180" t="n">
        <f aca="false">IF($M$2=1,H37/J37-1,I37/J37-1)</f>
        <v>-0.164489346386681</v>
      </c>
      <c r="M37" s="3" t="n">
        <f aca="false">D37/D36-1</f>
        <v>-0.00179062370801086</v>
      </c>
      <c r="N37" s="173" t="n">
        <f aca="false">IF(M37&lt;=$O$4,1,0)</f>
        <v>0</v>
      </c>
      <c r="O37" s="174" t="n">
        <f aca="false">IF(N37=1,IF($M$2=1,($B$1+P36)/D37,($B$1+P36)/E37/D37),0)</f>
        <v>0</v>
      </c>
      <c r="P37" s="5" t="n">
        <f aca="false">IF(N37=0,$B$1+P36,0)</f>
        <v>600</v>
      </c>
    </row>
    <row r="38" customFormat="false" ht="12.8" hidden="false" customHeight="false" outlineLevel="0" collapsed="false">
      <c r="A38" s="175" t="n">
        <f aca="false">IF(IFERROR(C38,0)=0,0,IF(B38&gt;(($C$10-DATE(1970,1,1))*(24*60*60)),0,IF(A39=0,2,1)))</f>
        <v>1</v>
      </c>
      <c r="B38" s="176" t="n">
        <f aca="false">B37+$B$2*24*60*60</f>
        <v>1646956800</v>
      </c>
      <c r="C38" s="177" t="n">
        <f aca="false">VLOOKUP(B38,INDEX_BTCUSD_1D!$A$1:$I$5825,2,0)</f>
        <v>44631</v>
      </c>
      <c r="D38" s="178" t="n">
        <f aca="false">VLOOKUP(B38,INDEX_BTCUSD_1D!$A$1:$I$5825,9,0)</f>
        <v>38735.35</v>
      </c>
      <c r="E38" s="178" t="n">
        <f aca="false">VLOOKUP(B38,FX_USDMXN_1D!$A$1:$F$4816,6)</f>
        <v>20.9053</v>
      </c>
      <c r="F38" s="179" t="n">
        <f aca="false">IF($M$2=1,$B$1/D38,$B$1/E38/D38)</f>
        <v>0.000123491228571358</v>
      </c>
      <c r="G38" s="179" t="n">
        <f aca="false">F38+G37</f>
        <v>0.00246892603608625</v>
      </c>
      <c r="H38" s="178" t="n">
        <f aca="false">G38*D38</f>
        <v>95.6347141319136</v>
      </c>
      <c r="I38" s="178" t="n">
        <f aca="false">G38*D38*E38</f>
        <v>1999.27238934189</v>
      </c>
      <c r="J38" s="178" t="n">
        <f aca="false">J37+$B$1</f>
        <v>2400</v>
      </c>
      <c r="K38" s="180" t="n">
        <f aca="false">IF($M$2=1,H38/J38-1,I38/J38-1)</f>
        <v>-0.166969837774211</v>
      </c>
      <c r="M38" s="3" t="n">
        <f aca="false">D38/D37-1</f>
        <v>-0.0108917113040254</v>
      </c>
      <c r="N38" s="173" t="n">
        <f aca="false">IF(M38&lt;=$O$4,1,0)</f>
        <v>0</v>
      </c>
      <c r="O38" s="174" t="n">
        <f aca="false">IF(N38=1,IF($M$2=1,($B$1+P37)/D38,($B$1+P37)/E38/D38),0)</f>
        <v>0</v>
      </c>
      <c r="P38" s="5" t="n">
        <f aca="false">IF(N38=0,$B$1+P37,0)</f>
        <v>700</v>
      </c>
    </row>
    <row r="39" customFormat="false" ht="12.8" hidden="false" customHeight="false" outlineLevel="0" collapsed="false">
      <c r="A39" s="175" t="n">
        <f aca="false">IF(IFERROR(C39,0)=0,0,IF(B39&gt;(($C$10-DATE(1970,1,1))*(24*60*60)),0,IF(A40=0,2,1)))</f>
        <v>1</v>
      </c>
      <c r="B39" s="176" t="n">
        <f aca="false">B38+$B$2*24*60*60</f>
        <v>1647561600</v>
      </c>
      <c r="C39" s="177" t="n">
        <f aca="false">VLOOKUP(B39,INDEX_BTCUSD_1D!$A$1:$I$5825,2,0)</f>
        <v>44638</v>
      </c>
      <c r="D39" s="178" t="n">
        <f aca="false">VLOOKUP(B39,INDEX_BTCUSD_1D!$A$1:$I$5825,9,0)</f>
        <v>41782.51</v>
      </c>
      <c r="E39" s="178" t="n">
        <f aca="false">VLOOKUP(B39,FX_USDMXN_1D!$A$1:$F$4816,6)</f>
        <v>20.3565</v>
      </c>
      <c r="F39" s="179" t="n">
        <f aca="false">IF($M$2=1,$B$1/D39,$B$1/E39/D39)</f>
        <v>0.000117571582734186</v>
      </c>
      <c r="G39" s="179" t="n">
        <f aca="false">F39+G38</f>
        <v>0.00258649761882044</v>
      </c>
      <c r="H39" s="178" t="n">
        <f aca="false">G39*D39</f>
        <v>108.070362623341</v>
      </c>
      <c r="I39" s="178" t="n">
        <f aca="false">G39*D39*E39</f>
        <v>2199.93433674204</v>
      </c>
      <c r="J39" s="178" t="n">
        <f aca="false">J38+$B$1</f>
        <v>2500</v>
      </c>
      <c r="K39" s="180" t="n">
        <f aca="false">IF($M$2=1,H39/J39-1,I39/J39-1)</f>
        <v>-0.120026265303183</v>
      </c>
      <c r="M39" s="3" t="n">
        <f aca="false">D39/D38-1</f>
        <v>0.0786661279683805</v>
      </c>
      <c r="N39" s="173" t="n">
        <f aca="false">IF(M39&lt;=$O$4,1,0)</f>
        <v>0</v>
      </c>
      <c r="O39" s="174" t="n">
        <f aca="false">IF(N39=1,IF($M$2=1,($B$1+P38)/D39,($B$1+P38)/E39/D39),0)</f>
        <v>0</v>
      </c>
      <c r="P39" s="5" t="n">
        <f aca="false">IF(N39=0,$B$1+P38,0)</f>
        <v>800</v>
      </c>
    </row>
    <row r="40" customFormat="false" ht="12.8" hidden="false" customHeight="false" outlineLevel="0" collapsed="false">
      <c r="A40" s="175" t="n">
        <f aca="false">IF(IFERROR(C40,0)=0,0,IF(B40&gt;(($C$10-DATE(1970,1,1))*(24*60*60)),0,IF(A41=0,2,1)))</f>
        <v>1</v>
      </c>
      <c r="B40" s="176" t="n">
        <f aca="false">B39+$B$2*24*60*60</f>
        <v>1648166400</v>
      </c>
      <c r="C40" s="177" t="n">
        <f aca="false">VLOOKUP(B40,INDEX_BTCUSD_1D!$A$1:$I$5825,2,0)</f>
        <v>44645</v>
      </c>
      <c r="D40" s="178" t="n">
        <f aca="false">VLOOKUP(B40,INDEX_BTCUSD_1D!$A$1:$I$5825,9,0)</f>
        <v>44325.51</v>
      </c>
      <c r="E40" s="178" t="n">
        <f aca="false">VLOOKUP(B40,FX_USDMXN_1D!$A$1:$F$4816,6)</f>
        <v>20.0263</v>
      </c>
      <c r="F40" s="179" t="n">
        <f aca="false">IF($M$2=1,$B$1/D40,$B$1/E40/D40)</f>
        <v>0.000112653720955952</v>
      </c>
      <c r="G40" s="179" t="n">
        <f aca="false">F40+G39</f>
        <v>0.00269915133977639</v>
      </c>
      <c r="H40" s="178" t="n">
        <f aca="false">G40*D40</f>
        <v>119.641259702772</v>
      </c>
      <c r="I40" s="178" t="n">
        <f aca="false">G40*D40*E40</f>
        <v>2395.97175918562</v>
      </c>
      <c r="J40" s="178" t="n">
        <f aca="false">J39+$B$1</f>
        <v>2600</v>
      </c>
      <c r="K40" s="180" t="n">
        <f aca="false">IF($M$2=1,H40/J40-1,I40/J40-1)</f>
        <v>-0.0784724003132239</v>
      </c>
      <c r="M40" s="3" t="n">
        <f aca="false">D40/D39-1</f>
        <v>0.0608627868455007</v>
      </c>
      <c r="N40" s="173" t="n">
        <f aca="false">IF(M40&lt;=$O$4,1,0)</f>
        <v>0</v>
      </c>
      <c r="O40" s="174" t="n">
        <f aca="false">IF(N40=1,IF($M$2=1,($B$1+P39)/D40,($B$1+P39)/E40/D40),0)</f>
        <v>0</v>
      </c>
      <c r="P40" s="5" t="n">
        <f aca="false">IF(N40=0,$B$1+P39,0)</f>
        <v>900</v>
      </c>
    </row>
    <row r="41" customFormat="false" ht="12.8" hidden="false" customHeight="false" outlineLevel="0" collapsed="false">
      <c r="A41" s="175" t="n">
        <f aca="false">IF(IFERROR(C41,0)=0,0,IF(B41&gt;(($C$10-DATE(1970,1,1))*(24*60*60)),0,IF(A42=0,2,1)))</f>
        <v>1</v>
      </c>
      <c r="B41" s="176" t="n">
        <f aca="false">B40+$B$2*24*60*60</f>
        <v>1648771200</v>
      </c>
      <c r="C41" s="177" t="n">
        <f aca="false">VLOOKUP(B41,INDEX_BTCUSD_1D!$A$1:$I$5825,2,0)</f>
        <v>44652</v>
      </c>
      <c r="D41" s="178" t="n">
        <f aca="false">VLOOKUP(B41,INDEX_BTCUSD_1D!$A$1:$I$5825,9,0)</f>
        <v>46308.14</v>
      </c>
      <c r="E41" s="178" t="n">
        <f aca="false">VLOOKUP(B41,FX_USDMXN_1D!$A$1:$F$4816,6)</f>
        <v>19.8423</v>
      </c>
      <c r="F41" s="179" t="n">
        <f aca="false">IF($M$2=1,$B$1/D41,$B$1/E41/D41)</f>
        <v>0.000108830506619043</v>
      </c>
      <c r="G41" s="179" t="n">
        <f aca="false">F41+G40</f>
        <v>0.00280798184639543</v>
      </c>
      <c r="H41" s="178" t="n">
        <f aca="false">G41*D41</f>
        <v>130.032416460338</v>
      </c>
      <c r="I41" s="178" t="n">
        <f aca="false">G41*D41*E41</f>
        <v>2580.14221713097</v>
      </c>
      <c r="J41" s="178" t="n">
        <f aca="false">J40+$B$1</f>
        <v>2700</v>
      </c>
      <c r="K41" s="180" t="n">
        <f aca="false">IF($M$2=1,H41/J41-1,I41/J41-1)</f>
        <v>-0.0443917714329749</v>
      </c>
      <c r="M41" s="3" t="n">
        <f aca="false">D41/D40-1</f>
        <v>0.0447288705758828</v>
      </c>
      <c r="N41" s="173" t="n">
        <f aca="false">IF(M41&lt;=$O$4,1,0)</f>
        <v>0</v>
      </c>
      <c r="O41" s="174" t="n">
        <f aca="false">IF(N41=1,IF($M$2=1,($B$1+P40)/D41,($B$1+P40)/E41/D41),0)</f>
        <v>0</v>
      </c>
      <c r="P41" s="5" t="n">
        <f aca="false">IF(N41=0,$B$1+P40,0)</f>
        <v>1000</v>
      </c>
    </row>
    <row r="42" customFormat="false" ht="12.8" hidden="false" customHeight="false" outlineLevel="0" collapsed="false">
      <c r="A42" s="175" t="n">
        <f aca="false">IF(IFERROR(C42,0)=0,0,IF(B42&gt;(($C$10-DATE(1970,1,1))*(24*60*60)),0,IF(A43=0,2,1)))</f>
        <v>1</v>
      </c>
      <c r="B42" s="176" t="n">
        <f aca="false">B41+$B$2*24*60*60</f>
        <v>1649376000</v>
      </c>
      <c r="C42" s="177" t="n">
        <f aca="false">VLOOKUP(B42,INDEX_BTCUSD_1D!$A$1:$I$5825,2,0)</f>
        <v>44659</v>
      </c>
      <c r="D42" s="178" t="n">
        <f aca="false">VLOOKUP(B42,INDEX_BTCUSD_1D!$A$1:$I$5825,9,0)</f>
        <v>42281.62</v>
      </c>
      <c r="E42" s="178" t="n">
        <f aca="false">VLOOKUP(B42,FX_USDMXN_1D!$A$1:$F$4816,6)</f>
        <v>20.04</v>
      </c>
      <c r="F42" s="179" t="n">
        <f aca="false">IF($M$2=1,$B$1/D42,$B$1/E42/D42)</f>
        <v>0.000118018655862283</v>
      </c>
      <c r="G42" s="179" t="n">
        <f aca="false">F42+G41</f>
        <v>0.00292600050225772</v>
      </c>
      <c r="H42" s="178" t="n">
        <f aca="false">G42*D42</f>
        <v>123.71604135627</v>
      </c>
      <c r="I42" s="178" t="n">
        <f aca="false">G42*D42*E42</f>
        <v>2479.26946877965</v>
      </c>
      <c r="J42" s="178" t="n">
        <f aca="false">J41+$B$1</f>
        <v>2800</v>
      </c>
      <c r="K42" s="180" t="n">
        <f aca="false">IF($M$2=1,H42/J42-1,I42/J42-1)</f>
        <v>-0.114546618292983</v>
      </c>
      <c r="M42" s="3" t="n">
        <f aca="false">D42/D41-1</f>
        <v>-0.0869505879527875</v>
      </c>
      <c r="N42" s="173" t="n">
        <f aca="false">IF(M42&lt;=$O$4,1,0)</f>
        <v>1</v>
      </c>
      <c r="O42" s="174" t="n">
        <f aca="false">IF(N42=1,IF($M$2=1,($B$1+P41)/D42,($B$1+P41)/E42/D42),0)</f>
        <v>0.00129820521448512</v>
      </c>
      <c r="P42" s="5" t="n">
        <f aca="false">IF(N42=0,$B$1+P41,0)</f>
        <v>0</v>
      </c>
    </row>
    <row r="43" customFormat="false" ht="12.8" hidden="false" customHeight="false" outlineLevel="0" collapsed="false">
      <c r="A43" s="175" t="n">
        <f aca="false">IF(IFERROR(C43,0)=0,0,IF(B43&gt;(($C$10-DATE(1970,1,1))*(24*60*60)),0,IF(A44=0,2,1)))</f>
        <v>1</v>
      </c>
      <c r="B43" s="176" t="n">
        <f aca="false">B42+$B$2*24*60*60</f>
        <v>1649980800</v>
      </c>
      <c r="C43" s="177" t="n">
        <f aca="false">VLOOKUP(B43,INDEX_BTCUSD_1D!$A$1:$I$5825,2,0)</f>
        <v>44666</v>
      </c>
      <c r="D43" s="178" t="n">
        <f aca="false">VLOOKUP(B43,INDEX_BTCUSD_1D!$A$1:$I$5825,9,0)</f>
        <v>40563.6</v>
      </c>
      <c r="E43" s="178" t="n">
        <f aca="false">VLOOKUP(B43,FX_USDMXN_1D!$A$1:$F$4816,6)</f>
        <v>19.9035</v>
      </c>
      <c r="F43" s="179" t="n">
        <f aca="false">IF($M$2=1,$B$1/D43,$B$1/E43/D43)</f>
        <v>0.000123860849813457</v>
      </c>
      <c r="G43" s="179" t="n">
        <f aca="false">F43+G42</f>
        <v>0.00304986135207117</v>
      </c>
      <c r="H43" s="178" t="n">
        <f aca="false">G43*D43</f>
        <v>123.713355940874</v>
      </c>
      <c r="I43" s="178" t="n">
        <f aca="false">G43*D43*E43</f>
        <v>2462.32877996919</v>
      </c>
      <c r="J43" s="178" t="n">
        <f aca="false">J42+$B$1</f>
        <v>2900</v>
      </c>
      <c r="K43" s="180" t="n">
        <f aca="false">IF($M$2=1,H43/J43-1,I43/J43-1)</f>
        <v>-0.150921110355452</v>
      </c>
      <c r="M43" s="3" t="n">
        <f aca="false">D43/D42-1</f>
        <v>-0.0406327855933619</v>
      </c>
      <c r="N43" s="173" t="n">
        <f aca="false">IF(M43&lt;=$O$4,1,0)</f>
        <v>0</v>
      </c>
      <c r="O43" s="174" t="n">
        <f aca="false">IF(N43=1,IF($M$2=1,($B$1+P42)/D43,($B$1+P42)/E43/D43),0)</f>
        <v>0</v>
      </c>
      <c r="P43" s="5" t="n">
        <f aca="false">IF(N43=0,$B$1+P42,0)</f>
        <v>100</v>
      </c>
    </row>
    <row r="44" customFormat="false" ht="12.8" hidden="false" customHeight="false" outlineLevel="0" collapsed="false">
      <c r="A44" s="175" t="n">
        <f aca="false">IF(IFERROR(C44,0)=0,0,IF(B44&gt;(($C$10-DATE(1970,1,1))*(24*60*60)),0,IF(A45=0,2,1)))</f>
        <v>1</v>
      </c>
      <c r="B44" s="176" t="n">
        <f aca="false">B43+$B$2*24*60*60</f>
        <v>1650585600</v>
      </c>
      <c r="C44" s="177" t="n">
        <f aca="false">VLOOKUP(B44,INDEX_BTCUSD_1D!$A$1:$I$5825,2,0)</f>
        <v>44673</v>
      </c>
      <c r="D44" s="178" t="n">
        <f aca="false">VLOOKUP(B44,INDEX_BTCUSD_1D!$A$1:$I$5825,9,0)</f>
        <v>39719.22</v>
      </c>
      <c r="E44" s="178" t="n">
        <f aca="false">VLOOKUP(B44,FX_USDMXN_1D!$A$1:$F$4816,6)</f>
        <v>20.2116</v>
      </c>
      <c r="F44" s="179" t="n">
        <f aca="false">IF($M$2=1,$B$1/D44,$B$1/E44/D44)</f>
        <v>0.000124565734738934</v>
      </c>
      <c r="G44" s="179" t="n">
        <f aca="false">F44+G43</f>
        <v>0.00317442708681011</v>
      </c>
      <c r="H44" s="178" t="n">
        <f aca="false">G44*D44</f>
        <v>126.08576783497</v>
      </c>
      <c r="I44" s="178" t="n">
        <f aca="false">G44*D44*E44</f>
        <v>2548.39510517327</v>
      </c>
      <c r="J44" s="178" t="n">
        <f aca="false">J43+$B$1</f>
        <v>3000</v>
      </c>
      <c r="K44" s="180" t="n">
        <f aca="false">IF($M$2=1,H44/J44-1,I44/J44-1)</f>
        <v>-0.150534964942242</v>
      </c>
      <c r="M44" s="3" t="n">
        <f aca="false">D44/D43-1</f>
        <v>-0.0208161997455847</v>
      </c>
      <c r="N44" s="173" t="n">
        <f aca="false">IF(M44&lt;=$O$4,1,0)</f>
        <v>0</v>
      </c>
      <c r="O44" s="174" t="n">
        <f aca="false">IF(N44=1,IF($M$2=1,($B$1+P43)/D44,($B$1+P43)/E44/D44),0)</f>
        <v>0</v>
      </c>
      <c r="P44" s="5" t="n">
        <f aca="false">IF(N44=0,$B$1+P43,0)</f>
        <v>200</v>
      </c>
    </row>
    <row r="45" customFormat="false" ht="12.8" hidden="false" customHeight="false" outlineLevel="0" collapsed="false">
      <c r="A45" s="175" t="n">
        <f aca="false">IF(IFERROR(C45,0)=0,0,IF(B45&gt;(($C$10-DATE(1970,1,1))*(24*60*60)),0,IF(A46=0,2,1)))</f>
        <v>1</v>
      </c>
      <c r="B45" s="176" t="n">
        <f aca="false">B44+$B$2*24*60*60</f>
        <v>1651190400</v>
      </c>
      <c r="C45" s="177" t="n">
        <f aca="false">VLOOKUP(B45,INDEX_BTCUSD_1D!$A$1:$I$5825,2,0)</f>
        <v>44680</v>
      </c>
      <c r="D45" s="178" t="n">
        <f aca="false">VLOOKUP(B45,INDEX_BTCUSD_1D!$A$1:$I$5825,9,0)</f>
        <v>38592.08</v>
      </c>
      <c r="E45" s="178" t="n">
        <f aca="false">VLOOKUP(B45,FX_USDMXN_1D!$A$1:$F$4816,6)</f>
        <v>20.4121</v>
      </c>
      <c r="F45" s="179" t="n">
        <f aca="false">IF($M$2=1,$B$1/D45,$B$1/E45/D45)</f>
        <v>0.000126944569256071</v>
      </c>
      <c r="G45" s="179" t="n">
        <f aca="false">F45+G44</f>
        <v>0.00330137165606618</v>
      </c>
      <c r="H45" s="178" t="n">
        <f aca="false">G45*D45</f>
        <v>127.406799060638</v>
      </c>
      <c r="I45" s="178" t="n">
        <f aca="false">G45*D45*E45</f>
        <v>2600.64032310566</v>
      </c>
      <c r="J45" s="178" t="n">
        <f aca="false">J44+$B$1</f>
        <v>3100</v>
      </c>
      <c r="K45" s="180" t="n">
        <f aca="false">IF($M$2=1,H45/J45-1,I45/J45-1)</f>
        <v>-0.161083766740111</v>
      </c>
      <c r="M45" s="3" t="n">
        <f aca="false">D45/D44-1</f>
        <v>-0.028377697245817</v>
      </c>
      <c r="N45" s="173" t="n">
        <f aca="false">IF(M45&lt;=$O$4,1,0)</f>
        <v>0</v>
      </c>
      <c r="O45" s="174" t="n">
        <f aca="false">IF(N45=1,IF($M$2=1,($B$1+P44)/D45,($B$1+P44)/E45/D45),0)</f>
        <v>0</v>
      </c>
      <c r="P45" s="5" t="n">
        <f aca="false">IF(N45=0,$B$1+P44,0)</f>
        <v>300</v>
      </c>
    </row>
    <row r="46" customFormat="false" ht="12.8" hidden="false" customHeight="false" outlineLevel="0" collapsed="false">
      <c r="A46" s="175" t="n">
        <f aca="false">IF(IFERROR(C46,0)=0,0,IF(B46&gt;(($C$10-DATE(1970,1,1))*(24*60*60)),0,IF(A47=0,2,1)))</f>
        <v>1</v>
      </c>
      <c r="B46" s="176" t="n">
        <f aca="false">B45+$B$2*24*60*60</f>
        <v>1651795200</v>
      </c>
      <c r="C46" s="177" t="n">
        <f aca="false">VLOOKUP(B46,INDEX_BTCUSD_1D!$A$1:$I$5825,2,0)</f>
        <v>44687</v>
      </c>
      <c r="D46" s="178" t="n">
        <f aca="false">VLOOKUP(B46,INDEX_BTCUSD_1D!$A$1:$I$5825,9,0)</f>
        <v>36010.24</v>
      </c>
      <c r="E46" s="178" t="n">
        <f aca="false">VLOOKUP(B46,FX_USDMXN_1D!$A$1:$F$4816,6)</f>
        <v>20.1402</v>
      </c>
      <c r="F46" s="179" t="n">
        <f aca="false">IF($M$2=1,$B$1/D46,$B$1/E46/D46)</f>
        <v>0.000137882835274888</v>
      </c>
      <c r="G46" s="179" t="n">
        <f aca="false">F46+G45</f>
        <v>0.00343925449134107</v>
      </c>
      <c r="H46" s="178" t="n">
        <f aca="false">G46*D46</f>
        <v>123.84837965427</v>
      </c>
      <c r="I46" s="178" t="n">
        <f aca="false">G46*D46*E46</f>
        <v>2494.33113591292</v>
      </c>
      <c r="J46" s="178" t="n">
        <f aca="false">J45+$B$1</f>
        <v>3200</v>
      </c>
      <c r="K46" s="180" t="n">
        <f aca="false">IF($M$2=1,H46/J46-1,I46/J46-1)</f>
        <v>-0.220521520027212</v>
      </c>
      <c r="M46" s="3" t="n">
        <f aca="false">D46/D45-1</f>
        <v>-0.0669007734229408</v>
      </c>
      <c r="N46" s="173" t="n">
        <f aca="false">IF(M46&lt;=$O$4,1,0)</f>
        <v>0</v>
      </c>
      <c r="O46" s="174" t="n">
        <f aca="false">IF(N46=1,IF($M$2=1,($B$1+P45)/D46,($B$1+P45)/E46/D46),0)</f>
        <v>0</v>
      </c>
      <c r="P46" s="5" t="n">
        <f aca="false">IF(N46=0,$B$1+P45,0)</f>
        <v>400</v>
      </c>
    </row>
    <row r="47" customFormat="false" ht="12.8" hidden="false" customHeight="false" outlineLevel="0" collapsed="false">
      <c r="A47" s="175" t="n">
        <f aca="false">IF(IFERROR(C47,0)=0,0,IF(B47&gt;(($C$10-DATE(1970,1,1))*(24*60*60)),0,IF(A48=0,2,1)))</f>
        <v>1</v>
      </c>
      <c r="B47" s="176" t="n">
        <f aca="false">B46+$B$2*24*60*60</f>
        <v>1652400000</v>
      </c>
      <c r="C47" s="177" t="n">
        <f aca="false">VLOOKUP(B47,INDEX_BTCUSD_1D!$A$1:$I$5825,2,0)</f>
        <v>44694</v>
      </c>
      <c r="D47" s="178" t="n">
        <f aca="false">VLOOKUP(B47,INDEX_BTCUSD_1D!$A$1:$I$5825,9,0)</f>
        <v>29234</v>
      </c>
      <c r="E47" s="178" t="n">
        <f aca="false">VLOOKUP(B47,FX_USDMXN_1D!$A$1:$F$4816,6)</f>
        <v>20.0926</v>
      </c>
      <c r="F47" s="179" t="n">
        <f aca="false">IF($M$2=1,$B$1/D47,$B$1/E47/D47)</f>
        <v>0.000170245491226752</v>
      </c>
      <c r="G47" s="179" t="n">
        <f aca="false">F47+G46</f>
        <v>0.00360949998256782</v>
      </c>
      <c r="H47" s="178" t="n">
        <f aca="false">G47*D47</f>
        <v>105.520122490388</v>
      </c>
      <c r="I47" s="178" t="n">
        <f aca="false">G47*D47*E47</f>
        <v>2120.17361315036</v>
      </c>
      <c r="J47" s="178" t="n">
        <f aca="false">J46+$B$1</f>
        <v>3300</v>
      </c>
      <c r="K47" s="180" t="n">
        <f aca="false">IF($M$2=1,H47/J47-1,I47/J47-1)</f>
        <v>-0.357523147530193</v>
      </c>
      <c r="M47" s="3" t="n">
        <f aca="false">D47/D46-1</f>
        <v>-0.188175363452174</v>
      </c>
      <c r="N47" s="173" t="n">
        <f aca="false">IF(M47&lt;=$O$4,1,0)</f>
        <v>1</v>
      </c>
      <c r="O47" s="174" t="n">
        <f aca="false">IF(N47=1,IF($M$2=1,($B$1+P46)/D47,($B$1+P46)/E47/D47),0)</f>
        <v>0.000851227456133762</v>
      </c>
      <c r="P47" s="5" t="n">
        <f aca="false">IF(N47=0,$B$1+P46,0)</f>
        <v>0</v>
      </c>
    </row>
    <row r="48" customFormat="false" ht="12.8" hidden="false" customHeight="false" outlineLevel="0" collapsed="false">
      <c r="A48" s="175" t="n">
        <f aca="false">IF(IFERROR(C48,0)=0,0,IF(B48&gt;(($C$10-DATE(1970,1,1))*(24*60*60)),0,IF(A49=0,2,1)))</f>
        <v>1</v>
      </c>
      <c r="B48" s="176" t="n">
        <f aca="false">B47+$B$2*24*60*60</f>
        <v>1653004800</v>
      </c>
      <c r="C48" s="177" t="n">
        <f aca="false">VLOOKUP(B48,INDEX_BTCUSD_1D!$A$1:$I$5825,2,0)</f>
        <v>44701</v>
      </c>
      <c r="D48" s="178" t="n">
        <f aca="false">VLOOKUP(B48,INDEX_BTCUSD_1D!$A$1:$I$5825,9,0)</f>
        <v>29166.42</v>
      </c>
      <c r="E48" s="178" t="n">
        <f aca="false">VLOOKUP(B48,FX_USDMXN_1D!$A$1:$F$4816,6)</f>
        <v>19.8493</v>
      </c>
      <c r="F48" s="179" t="n">
        <f aca="false">IF($M$2=1,$B$1/D48,$B$1/E48/D48)</f>
        <v>0.000172731553492316</v>
      </c>
      <c r="G48" s="179" t="n">
        <f aca="false">F48+G47</f>
        <v>0.00378223153606013</v>
      </c>
      <c r="H48" s="178" t="n">
        <f aca="false">G48*D48</f>
        <v>110.314153517975</v>
      </c>
      <c r="I48" s="178" t="n">
        <f aca="false">G48*D48*E48</f>
        <v>2189.65872742434</v>
      </c>
      <c r="J48" s="178" t="n">
        <f aca="false">J47+$B$1</f>
        <v>3400</v>
      </c>
      <c r="K48" s="180" t="n">
        <f aca="false">IF($M$2=1,H48/J48-1,I48/J48-1)</f>
        <v>-0.355982727228135</v>
      </c>
      <c r="M48" s="3" t="n">
        <f aca="false">D48/D47-1</f>
        <v>-0.00231169186563596</v>
      </c>
      <c r="N48" s="173" t="n">
        <f aca="false">IF(M48&lt;=$O$4,1,0)</f>
        <v>0</v>
      </c>
      <c r="O48" s="174" t="n">
        <f aca="false">IF(N48=1,IF($M$2=1,($B$1+P47)/D48,($B$1+P47)/E48/D48),0)</f>
        <v>0</v>
      </c>
      <c r="P48" s="5" t="n">
        <f aca="false">IF(N48=0,$B$1+P47,0)</f>
        <v>100</v>
      </c>
    </row>
    <row r="49" customFormat="false" ht="12.8" hidden="false" customHeight="false" outlineLevel="0" collapsed="false">
      <c r="A49" s="175" t="n">
        <f aca="false">IF(IFERROR(C49,0)=0,0,IF(B49&gt;(($C$10-DATE(1970,1,1))*(24*60*60)),0,IF(A50=0,2,1)))</f>
        <v>1</v>
      </c>
      <c r="B49" s="176" t="n">
        <f aca="false">B48+$B$2*24*60*60</f>
        <v>1653609600</v>
      </c>
      <c r="C49" s="177" t="n">
        <f aca="false">VLOOKUP(B49,INDEX_BTCUSD_1D!$A$1:$I$5825,2,0)</f>
        <v>44708</v>
      </c>
      <c r="D49" s="178" t="n">
        <f aca="false">VLOOKUP(B49,INDEX_BTCUSD_1D!$A$1:$I$5825,9,0)</f>
        <v>28586.94</v>
      </c>
      <c r="E49" s="178" t="n">
        <f aca="false">VLOOKUP(B49,FX_USDMXN_1D!$A$1:$F$4816,6)</f>
        <v>19.57</v>
      </c>
      <c r="F49" s="179" t="n">
        <f aca="false">IF($M$2=1,$B$1/D49,$B$1/E49/D49)</f>
        <v>0.000178748128821241</v>
      </c>
      <c r="G49" s="179" t="n">
        <f aca="false">F49+G48</f>
        <v>0.00396097966488138</v>
      </c>
      <c r="H49" s="178" t="n">
        <f aca="false">G49*D49</f>
        <v>113.232288021184</v>
      </c>
      <c r="I49" s="178" t="n">
        <f aca="false">G49*D49*E49</f>
        <v>2215.95587657457</v>
      </c>
      <c r="J49" s="178" t="n">
        <f aca="false">J48+$B$1</f>
        <v>3500</v>
      </c>
      <c r="K49" s="180" t="n">
        <f aca="false">IF($M$2=1,H49/J49-1,I49/J49-1)</f>
        <v>-0.366869749550123</v>
      </c>
      <c r="M49" s="3" t="n">
        <f aca="false">D49/D48-1</f>
        <v>-0.0198680537412544</v>
      </c>
      <c r="N49" s="173" t="n">
        <f aca="false">IF(M49&lt;=$O$4,1,0)</f>
        <v>0</v>
      </c>
      <c r="O49" s="174" t="n">
        <f aca="false">IF(N49=1,IF($M$2=1,($B$1+P48)/D49,($B$1+P48)/E49/D49),0)</f>
        <v>0</v>
      </c>
      <c r="P49" s="5" t="n">
        <f aca="false">IF(N49=0,$B$1+P48,0)</f>
        <v>200</v>
      </c>
    </row>
    <row r="50" customFormat="false" ht="12.8" hidden="false" customHeight="false" outlineLevel="0" collapsed="false">
      <c r="A50" s="175" t="n">
        <f aca="false">IF(IFERROR(C50,0)=0,0,IF(B50&gt;(($C$10-DATE(1970,1,1))*(24*60*60)),0,IF(A51=0,2,1)))</f>
        <v>1</v>
      </c>
      <c r="B50" s="176" t="n">
        <f aca="false">B49+$B$2*24*60*60</f>
        <v>1654214400</v>
      </c>
      <c r="C50" s="177" t="n">
        <f aca="false">VLOOKUP(B50,INDEX_BTCUSD_1D!$A$1:$I$5825,2,0)</f>
        <v>44715</v>
      </c>
      <c r="D50" s="178" t="n">
        <f aca="false">VLOOKUP(B50,INDEX_BTCUSD_1D!$A$1:$I$5825,9,0)</f>
        <v>29673.24</v>
      </c>
      <c r="E50" s="178" t="n">
        <f aca="false">VLOOKUP(B50,FX_USDMXN_1D!$A$1:$F$4816,6)</f>
        <v>19.5447</v>
      </c>
      <c r="F50" s="179" t="n">
        <f aca="false">IF($M$2=1,$B$1/D50,$B$1/E50/D50)</f>
        <v>0.000172427297779459</v>
      </c>
      <c r="G50" s="179" t="n">
        <f aca="false">F50+G49</f>
        <v>0.00413340696266083</v>
      </c>
      <c r="H50" s="178" t="n">
        <f aca="false">G50*D50</f>
        <v>122.651576820706</v>
      </c>
      <c r="I50" s="178" t="n">
        <f aca="false">G50*D50*E50</f>
        <v>2397.18827348765</v>
      </c>
      <c r="J50" s="178" t="n">
        <f aca="false">J49+$B$1</f>
        <v>3600</v>
      </c>
      <c r="K50" s="180" t="n">
        <f aca="false">IF($M$2=1,H50/J50-1,I50/J50-1)</f>
        <v>-0.334114368475652</v>
      </c>
      <c r="M50" s="3" t="n">
        <f aca="false">D50/D49-1</f>
        <v>0.0379998698706474</v>
      </c>
      <c r="N50" s="173" t="n">
        <f aca="false">IF(M50&lt;=$O$4,1,0)</f>
        <v>0</v>
      </c>
      <c r="O50" s="174" t="n">
        <f aca="false">IF(N50=1,IF($M$2=1,($B$1+P49)/D50,($B$1+P49)/E50/D50),0)</f>
        <v>0</v>
      </c>
      <c r="P50" s="5" t="n">
        <f aca="false">IF(N50=0,$B$1+P49,0)</f>
        <v>300</v>
      </c>
    </row>
    <row r="51" customFormat="false" ht="12.8" hidden="false" customHeight="false" outlineLevel="0" collapsed="false">
      <c r="A51" s="175" t="n">
        <f aca="false">IF(IFERROR(C51,0)=0,0,IF(B51&gt;(($C$10-DATE(1970,1,1))*(24*60*60)),0,IF(A52=0,2,1)))</f>
        <v>1</v>
      </c>
      <c r="B51" s="176" t="n">
        <f aca="false">B50+$B$2*24*60*60</f>
        <v>1654819200</v>
      </c>
      <c r="C51" s="177" t="n">
        <f aca="false">VLOOKUP(B51,INDEX_BTCUSD_1D!$A$1:$I$5825,2,0)</f>
        <v>44722</v>
      </c>
      <c r="D51" s="178" t="n">
        <f aca="false">VLOOKUP(B51,INDEX_BTCUSD_1D!$A$1:$I$5825,9,0)</f>
        <v>29061.48</v>
      </c>
      <c r="E51" s="178" t="n">
        <f aca="false">VLOOKUP(B51,FX_USDMXN_1D!$A$1:$F$4816,6)</f>
        <v>19.9625</v>
      </c>
      <c r="F51" s="179" t="n">
        <f aca="false">IF($M$2=1,$B$1/D51,$B$1/E51/D51)</f>
        <v>0.000172372247082595</v>
      </c>
      <c r="G51" s="179" t="n">
        <f aca="false">F51+G50</f>
        <v>0.00430577920974343</v>
      </c>
      <c r="H51" s="178" t="n">
        <f aca="false">G51*D51</f>
        <v>125.132316388374</v>
      </c>
      <c r="I51" s="178" t="n">
        <f aca="false">G51*D51*E51</f>
        <v>2497.95386590293</v>
      </c>
      <c r="J51" s="178" t="n">
        <f aca="false">J50+$B$1</f>
        <v>3700</v>
      </c>
      <c r="K51" s="180" t="n">
        <f aca="false">IF($M$2=1,H51/J51-1,I51/J51-1)</f>
        <v>-0.32487733353975</v>
      </c>
      <c r="M51" s="3" t="n">
        <f aca="false">D51/D50-1</f>
        <v>-0.0206165555227539</v>
      </c>
      <c r="N51" s="173" t="n">
        <f aca="false">IF(M51&lt;=$O$4,1,0)</f>
        <v>0</v>
      </c>
      <c r="O51" s="174" t="n">
        <f aca="false">IF(N51=1,IF($M$2=1,($B$1+P50)/D51,($B$1+P50)/E51/D51),0)</f>
        <v>0</v>
      </c>
      <c r="P51" s="5" t="n">
        <f aca="false">IF(N51=0,$B$1+P50,0)</f>
        <v>400</v>
      </c>
    </row>
    <row r="52" customFormat="false" ht="12.8" hidden="false" customHeight="false" outlineLevel="0" collapsed="false">
      <c r="A52" s="175" t="n">
        <f aca="false">IF(IFERROR(C52,0)=0,0,IF(B52&gt;(($C$10-DATE(1970,1,1))*(24*60*60)),0,IF(A53=0,2,1)))</f>
        <v>1</v>
      </c>
      <c r="B52" s="176" t="n">
        <f aca="false">B51+$B$2*24*60*60</f>
        <v>1655424000</v>
      </c>
      <c r="C52" s="177" t="n">
        <f aca="false">VLOOKUP(B52,INDEX_BTCUSD_1D!$A$1:$I$5825,2,0)</f>
        <v>44729</v>
      </c>
      <c r="D52" s="178" t="n">
        <f aca="false">VLOOKUP(B52,INDEX_BTCUSD_1D!$A$1:$I$5825,9,0)</f>
        <v>20441.06</v>
      </c>
      <c r="E52" s="178" t="n">
        <f aca="false">VLOOKUP(B52,FX_USDMXN_1D!$A$1:$F$4816,6)</f>
        <v>20.3307</v>
      </c>
      <c r="F52" s="179" t="n">
        <f aca="false">IF($M$2=1,$B$1/D52,$B$1/E52/D52)</f>
        <v>0.000240626943756373</v>
      </c>
      <c r="G52" s="179" t="n">
        <f aca="false">F52+G51</f>
        <v>0.0045464061534998</v>
      </c>
      <c r="H52" s="178" t="n">
        <f aca="false">G52*D52</f>
        <v>92.9333609680587</v>
      </c>
      <c r="I52" s="178" t="n">
        <f aca="false">G52*D52*E52</f>
        <v>1889.40028183331</v>
      </c>
      <c r="J52" s="178" t="n">
        <f aca="false">J51+$B$1</f>
        <v>3800</v>
      </c>
      <c r="K52" s="180" t="n">
        <f aca="false">IF($M$2=1,H52/J52-1,I52/J52-1)</f>
        <v>-0.50278939951755</v>
      </c>
      <c r="M52" s="3" t="n">
        <f aca="false">D52/D51-1</f>
        <v>-0.296627012801826</v>
      </c>
      <c r="N52" s="173" t="n">
        <f aca="false">IF(M52&lt;=$O$4,1,0)</f>
        <v>1</v>
      </c>
      <c r="O52" s="174" t="n">
        <f aca="false">IF(N52=1,IF($M$2=1,($B$1+P51)/D52,($B$1+P51)/E52/D52),0)</f>
        <v>0.00120313471878187</v>
      </c>
      <c r="P52" s="5" t="n">
        <f aca="false">IF(N52=0,$B$1+P51,0)</f>
        <v>0</v>
      </c>
    </row>
    <row r="53" customFormat="false" ht="12.8" hidden="false" customHeight="false" outlineLevel="0" collapsed="false">
      <c r="A53" s="175" t="n">
        <f aca="false">IF(IFERROR(C53,0)=0,0,IF(B53&gt;(($C$10-DATE(1970,1,1))*(24*60*60)),0,IF(A54=0,2,1)))</f>
        <v>1</v>
      </c>
      <c r="B53" s="176" t="n">
        <f aca="false">B52+$B$2*24*60*60</f>
        <v>1656028800</v>
      </c>
      <c r="C53" s="177" t="n">
        <f aca="false">VLOOKUP(B53,INDEX_BTCUSD_1D!$A$1:$I$5825,2,0)</f>
        <v>44736</v>
      </c>
      <c r="D53" s="178" t="n">
        <f aca="false">VLOOKUP(B53,INDEX_BTCUSD_1D!$A$1:$I$5825,9,0)</f>
        <v>21216.63</v>
      </c>
      <c r="E53" s="178" t="n">
        <f aca="false">VLOOKUP(B53,FX_USDMXN_1D!$A$1:$F$4816,6)</f>
        <v>19.8566</v>
      </c>
      <c r="F53" s="179" t="n">
        <f aca="false">IF($M$2=1,$B$1/D53,$B$1/E53/D53)</f>
        <v>0.000237366108605319</v>
      </c>
      <c r="G53" s="179" t="n">
        <f aca="false">F53+G52</f>
        <v>0.00478377226210512</v>
      </c>
      <c r="H53" s="178" t="n">
        <f aca="false">G53*D53</f>
        <v>101.495526089347</v>
      </c>
      <c r="I53" s="178" t="n">
        <f aca="false">G53*D53*E53</f>
        <v>2015.35606334574</v>
      </c>
      <c r="J53" s="178" t="n">
        <f aca="false">J52+$B$1</f>
        <v>3900</v>
      </c>
      <c r="K53" s="180" t="n">
        <f aca="false">IF($M$2=1,H53/J53-1,I53/J53-1)</f>
        <v>-0.483242035039555</v>
      </c>
      <c r="M53" s="3" t="n">
        <f aca="false">D53/D52-1</f>
        <v>0.0379417701430356</v>
      </c>
      <c r="N53" s="173" t="n">
        <f aca="false">IF(M53&lt;=$O$4,1,0)</f>
        <v>0</v>
      </c>
      <c r="O53" s="174" t="n">
        <f aca="false">IF(N53=1,IF($M$2=1,($B$1+P52)/D53,($B$1+P52)/E53/D53),0)</f>
        <v>0</v>
      </c>
      <c r="P53" s="5" t="n">
        <f aca="false">IF(N53=0,$B$1+P52,0)</f>
        <v>100</v>
      </c>
    </row>
    <row r="54" customFormat="false" ht="12.8" hidden="false" customHeight="false" outlineLevel="0" collapsed="false">
      <c r="A54" s="175" t="n">
        <f aca="false">IF(IFERROR(C54,0)=0,0,IF(B54&gt;(($C$10-DATE(1970,1,1))*(24*60*60)),0,IF(A55=0,2,1)))</f>
        <v>1</v>
      </c>
      <c r="B54" s="176" t="n">
        <f aca="false">B53+$B$2*24*60*60</f>
        <v>1656633600</v>
      </c>
      <c r="C54" s="177" t="n">
        <f aca="false">VLOOKUP(B54,INDEX_BTCUSD_1D!$A$1:$I$5825,2,0)</f>
        <v>44743</v>
      </c>
      <c r="D54" s="178" t="n">
        <f aca="false">VLOOKUP(B54,INDEX_BTCUSD_1D!$A$1:$I$5825,9,0)</f>
        <v>19248.11</v>
      </c>
      <c r="E54" s="178" t="n">
        <f aca="false">VLOOKUP(B54,FX_USDMXN_1D!$A$1:$F$4816,6)</f>
        <v>20.2536</v>
      </c>
      <c r="F54" s="179" t="n">
        <f aca="false">IF($M$2=1,$B$1/D54,$B$1/E54/D54)</f>
        <v>0.000256513176931777</v>
      </c>
      <c r="G54" s="179" t="n">
        <f aca="false">F54+G53</f>
        <v>0.0050402854390369</v>
      </c>
      <c r="H54" s="178" t="n">
        <f aca="false">G54*D54</f>
        <v>97.0159685619805</v>
      </c>
      <c r="I54" s="178" t="n">
        <f aca="false">G54*D54*E54</f>
        <v>1964.92262086693</v>
      </c>
      <c r="J54" s="178" t="n">
        <f aca="false">J53+$B$1</f>
        <v>4000</v>
      </c>
      <c r="K54" s="180" t="n">
        <f aca="false">IF($M$2=1,H54/J54-1,I54/J54-1)</f>
        <v>-0.508769344783268</v>
      </c>
      <c r="M54" s="3" t="n">
        <f aca="false">D54/D53-1</f>
        <v>-0.0927819356797003</v>
      </c>
      <c r="N54" s="173" t="n">
        <f aca="false">IF(M54&lt;=$O$4,1,0)</f>
        <v>1</v>
      </c>
      <c r="O54" s="174" t="n">
        <f aca="false">IF(N54=1,IF($M$2=1,($B$1+P53)/D54,($B$1+P53)/E54/D54),0)</f>
        <v>0.000513026353863555</v>
      </c>
      <c r="P54" s="5" t="n">
        <f aca="false">IF(N54=0,$B$1+P53,0)</f>
        <v>0</v>
      </c>
    </row>
    <row r="55" customFormat="false" ht="12.8" hidden="false" customHeight="false" outlineLevel="0" collapsed="false">
      <c r="A55" s="175" t="n">
        <f aca="false">IF(IFERROR(C55,0)=0,0,IF(B55&gt;(($C$10-DATE(1970,1,1))*(24*60*60)),0,IF(A56=0,2,1)))</f>
        <v>1</v>
      </c>
      <c r="B55" s="176" t="n">
        <f aca="false">B54+$B$2*24*60*60</f>
        <v>1657238400</v>
      </c>
      <c r="C55" s="177" t="n">
        <f aca="false">VLOOKUP(B55,INDEX_BTCUSD_1D!$A$1:$I$5825,2,0)</f>
        <v>44750</v>
      </c>
      <c r="D55" s="178" t="n">
        <f aca="false">VLOOKUP(B55,INDEX_BTCUSD_1D!$A$1:$I$5825,9,0)</f>
        <v>21589.1</v>
      </c>
      <c r="E55" s="178" t="n">
        <f aca="false">VLOOKUP(B55,FX_USDMXN_1D!$A$1:$F$4816,6)</f>
        <v>20.4517</v>
      </c>
      <c r="F55" s="179" t="n">
        <f aca="false">IF($M$2=1,$B$1/D55,$B$1/E55/D55)</f>
        <v>0.000226483229142335</v>
      </c>
      <c r="G55" s="179" t="n">
        <f aca="false">F55+G54</f>
        <v>0.00526676866817923</v>
      </c>
      <c r="H55" s="178" t="n">
        <f aca="false">G55*D55</f>
        <v>113.704795454188</v>
      </c>
      <c r="I55" s="178" t="n">
        <f aca="false">G55*D55*E55</f>
        <v>2325.45636519042</v>
      </c>
      <c r="J55" s="178" t="n">
        <f aca="false">J54+$B$1</f>
        <v>4100</v>
      </c>
      <c r="K55" s="180" t="n">
        <f aca="false">IF($M$2=1,H55/J55-1,I55/J55-1)</f>
        <v>-0.432815520685263</v>
      </c>
      <c r="M55" s="3" t="n">
        <f aca="false">D55/D54-1</f>
        <v>0.121621811180422</v>
      </c>
      <c r="N55" s="173" t="n">
        <f aca="false">IF(M55&lt;=$O$4,1,0)</f>
        <v>0</v>
      </c>
      <c r="O55" s="174" t="n">
        <f aca="false">IF(N55=1,IF($M$2=1,($B$1+P54)/D55,($B$1+P54)/E55/D55),0)</f>
        <v>0</v>
      </c>
      <c r="P55" s="5" t="n">
        <f aca="false">IF(N55=0,$B$1+P54,0)</f>
        <v>100</v>
      </c>
    </row>
    <row r="56" customFormat="false" ht="12.8" hidden="false" customHeight="false" outlineLevel="0" collapsed="false">
      <c r="A56" s="175" t="n">
        <f aca="false">IF(IFERROR(C56,0)=0,0,IF(B56&gt;(($C$10-DATE(1970,1,1))*(24*60*60)),0,IF(A57=0,2,1)))</f>
        <v>1</v>
      </c>
      <c r="B56" s="176" t="n">
        <f aca="false">B55+$B$2*24*60*60</f>
        <v>1657843200</v>
      </c>
      <c r="C56" s="177" t="n">
        <f aca="false">VLOOKUP(B56,INDEX_BTCUSD_1D!$A$1:$I$5825,2,0)</f>
        <v>44757</v>
      </c>
      <c r="D56" s="178" t="n">
        <f aca="false">VLOOKUP(B56,INDEX_BTCUSD_1D!$A$1:$I$5825,9,0)</f>
        <v>20828.63</v>
      </c>
      <c r="E56" s="178" t="n">
        <f aca="false">VLOOKUP(B56,FX_USDMXN_1D!$A$1:$F$4816,6)</f>
        <v>20.5335</v>
      </c>
      <c r="F56" s="179" t="n">
        <f aca="false">IF($M$2=1,$B$1/D56,$B$1/E56/D56)</f>
        <v>0.000233817122882101</v>
      </c>
      <c r="G56" s="179" t="n">
        <f aca="false">F56+G55</f>
        <v>0.00550058579106134</v>
      </c>
      <c r="H56" s="178" t="n">
        <f aca="false">G56*D56</f>
        <v>114.569666225274</v>
      </c>
      <c r="I56" s="178" t="n">
        <f aca="false">G56*D56*E56</f>
        <v>2352.51624143666</v>
      </c>
      <c r="J56" s="178" t="n">
        <f aca="false">J55+$B$1</f>
        <v>4200</v>
      </c>
      <c r="K56" s="180" t="n">
        <f aca="false">IF($M$2=1,H56/J56-1,I56/J56-1)</f>
        <v>-0.439877085372224</v>
      </c>
      <c r="M56" s="3" t="n">
        <f aca="false">D56/D55-1</f>
        <v>-0.0352247198817921</v>
      </c>
      <c r="N56" s="173" t="n">
        <f aca="false">IF(M56&lt;=$O$4,1,0)</f>
        <v>0</v>
      </c>
      <c r="O56" s="174" t="n">
        <f aca="false">IF(N56=1,IF($M$2=1,($B$1+P55)/D56,($B$1+P55)/E56/D56),0)</f>
        <v>0</v>
      </c>
      <c r="P56" s="5" t="n">
        <f aca="false">IF(N56=0,$B$1+P55,0)</f>
        <v>200</v>
      </c>
    </row>
    <row r="57" customFormat="false" ht="12.8" hidden="false" customHeight="false" outlineLevel="0" collapsed="false">
      <c r="A57" s="175" t="n">
        <f aca="false">IF(IFERROR(C57,0)=0,0,IF(B57&gt;(($C$10-DATE(1970,1,1))*(24*60*60)),0,IF(A58=0,2,1)))</f>
        <v>1</v>
      </c>
      <c r="B57" s="176" t="n">
        <f aca="false">B56+$B$2*24*60*60</f>
        <v>1658448000</v>
      </c>
      <c r="C57" s="177" t="n">
        <f aca="false">VLOOKUP(B57,INDEX_BTCUSD_1D!$A$1:$I$5825,2,0)</f>
        <v>44764</v>
      </c>
      <c r="D57" s="178" t="n">
        <f aca="false">VLOOKUP(B57,INDEX_BTCUSD_1D!$A$1:$I$5825,9,0)</f>
        <v>22684.25</v>
      </c>
      <c r="E57" s="178" t="n">
        <f aca="false">VLOOKUP(B57,FX_USDMXN_1D!$A$1:$F$4816,6)</f>
        <v>20.5254</v>
      </c>
      <c r="F57" s="179" t="n">
        <f aca="false">IF($M$2=1,$B$1/D57,$B$1/E57/D57)</f>
        <v>0.000214775107772783</v>
      </c>
      <c r="G57" s="179" t="n">
        <f aca="false">F57+G56</f>
        <v>0.00571536089883412</v>
      </c>
      <c r="H57" s="178" t="n">
        <f aca="false">G57*D57</f>
        <v>129.648675469378</v>
      </c>
      <c r="I57" s="178" t="n">
        <f aca="false">G57*D57*E57</f>
        <v>2661.09092347917</v>
      </c>
      <c r="J57" s="178" t="n">
        <f aca="false">J56+$B$1</f>
        <v>4300</v>
      </c>
      <c r="K57" s="180" t="n">
        <f aca="false">IF($M$2=1,H57/J57-1,I57/J57-1)</f>
        <v>-0.381141645702519</v>
      </c>
      <c r="M57" s="3" t="n">
        <f aca="false">D57/D56-1</f>
        <v>0.0890898729297125</v>
      </c>
      <c r="N57" s="173" t="n">
        <f aca="false">IF(M57&lt;=$O$4,1,0)</f>
        <v>0</v>
      </c>
      <c r="O57" s="174" t="n">
        <f aca="false">IF(N57=1,IF($M$2=1,($B$1+P56)/D57,($B$1+P56)/E57/D57),0)</f>
        <v>0</v>
      </c>
      <c r="P57" s="5" t="n">
        <f aca="false">IF(N57=0,$B$1+P56,0)</f>
        <v>300</v>
      </c>
    </row>
    <row r="58" customFormat="false" ht="12.8" hidden="false" customHeight="false" outlineLevel="0" collapsed="false">
      <c r="A58" s="175" t="n">
        <f aca="false">IF(IFERROR(C58,0)=0,0,IF(B58&gt;(($C$10-DATE(1970,1,1))*(24*60*60)),0,IF(A59=0,2,1)))</f>
        <v>1</v>
      </c>
      <c r="B58" s="176" t="n">
        <f aca="false">B57+$B$2*24*60*60</f>
        <v>1659052800</v>
      </c>
      <c r="C58" s="177" t="n">
        <f aca="false">VLOOKUP(B58,INDEX_BTCUSD_1D!$A$1:$I$5825,2,0)</f>
        <v>44771</v>
      </c>
      <c r="D58" s="178" t="n">
        <f aca="false">VLOOKUP(B58,INDEX_BTCUSD_1D!$A$1:$I$5825,9,0)</f>
        <v>23789.6</v>
      </c>
      <c r="E58" s="178" t="n">
        <f aca="false">VLOOKUP(B58,FX_USDMXN_1D!$A$1:$F$4816,6)</f>
        <v>20.3452</v>
      </c>
      <c r="F58" s="179" t="n">
        <f aca="false">IF($M$2=1,$B$1/D58,$B$1/E58/D58)</f>
        <v>0.000206609790193603</v>
      </c>
      <c r="G58" s="179" t="n">
        <f aca="false">F58+G57</f>
        <v>0.00592197068902772</v>
      </c>
      <c r="H58" s="178" t="n">
        <f aca="false">G58*D58</f>
        <v>140.881313903694</v>
      </c>
      <c r="I58" s="178" t="n">
        <f aca="false">G58*D58*E58</f>
        <v>2866.25850763343</v>
      </c>
      <c r="J58" s="178" t="n">
        <f aca="false">J57+$B$1</f>
        <v>4400</v>
      </c>
      <c r="K58" s="180" t="n">
        <f aca="false">IF($M$2=1,H58/J58-1,I58/J58-1)</f>
        <v>-0.348577611901493</v>
      </c>
      <c r="M58" s="3" t="n">
        <f aca="false">D58/D57-1</f>
        <v>0.0487276414252178</v>
      </c>
      <c r="N58" s="173" t="n">
        <f aca="false">IF(M58&lt;=$O$4,1,0)</f>
        <v>0</v>
      </c>
      <c r="O58" s="174" t="n">
        <f aca="false">IF(N58=1,IF($M$2=1,($B$1+P57)/D58,($B$1+P57)/E58/D58),0)</f>
        <v>0</v>
      </c>
      <c r="P58" s="5" t="n">
        <f aca="false">IF(N58=0,$B$1+P57,0)</f>
        <v>400</v>
      </c>
    </row>
    <row r="59" customFormat="false" ht="12.8" hidden="false" customHeight="false" outlineLevel="0" collapsed="false">
      <c r="A59" s="175" t="n">
        <f aca="false">IF(IFERROR(C59,0)=0,0,IF(B59&gt;(($C$10-DATE(1970,1,1))*(24*60*60)),0,IF(A60=0,2,1)))</f>
        <v>1</v>
      </c>
      <c r="B59" s="176" t="n">
        <f aca="false">B58+$B$2*24*60*60</f>
        <v>1659657600</v>
      </c>
      <c r="C59" s="177" t="n">
        <f aca="false">VLOOKUP(B59,INDEX_BTCUSD_1D!$A$1:$I$5825,2,0)</f>
        <v>44778</v>
      </c>
      <c r="D59" s="178" t="n">
        <f aca="false">VLOOKUP(B59,INDEX_BTCUSD_1D!$A$1:$I$5825,9,0)</f>
        <v>23322.46</v>
      </c>
      <c r="E59" s="178" t="n">
        <f aca="false">VLOOKUP(B59,FX_USDMXN_1D!$A$1:$F$4816,6)</f>
        <v>20.4177</v>
      </c>
      <c r="F59" s="179" t="n">
        <f aca="false">IF($M$2=1,$B$1/D59,$B$1/E59/D59)</f>
        <v>0.000209999772730224</v>
      </c>
      <c r="G59" s="179" t="n">
        <f aca="false">F59+G58</f>
        <v>0.00613197046175794</v>
      </c>
      <c r="H59" s="178" t="n">
        <f aca="false">G59*D59</f>
        <v>143.012635815531</v>
      </c>
      <c r="I59" s="178" t="n">
        <f aca="false">G59*D59*E59</f>
        <v>2919.98909429077</v>
      </c>
      <c r="J59" s="178" t="n">
        <f aca="false">J58+$B$1</f>
        <v>4500</v>
      </c>
      <c r="K59" s="180" t="n">
        <f aca="false">IF($M$2=1,H59/J59-1,I59/J59-1)</f>
        <v>-0.351113534602051</v>
      </c>
      <c r="M59" s="3" t="n">
        <f aca="false">D59/D58-1</f>
        <v>-0.0196363116656018</v>
      </c>
      <c r="N59" s="173" t="n">
        <f aca="false">IF(M59&lt;=$O$4,1,0)</f>
        <v>0</v>
      </c>
      <c r="O59" s="174" t="n">
        <f aca="false">IF(N59=1,IF($M$2=1,($B$1+P58)/D59,($B$1+P58)/E59/D59),0)</f>
        <v>0</v>
      </c>
      <c r="P59" s="5" t="n">
        <f aca="false">IF(N59=0,$B$1+P58,0)</f>
        <v>500</v>
      </c>
    </row>
    <row r="60" customFormat="false" ht="12.8" hidden="false" customHeight="false" outlineLevel="0" collapsed="false">
      <c r="A60" s="175" t="n">
        <f aca="false">IF(IFERROR(C60,0)=0,0,IF(B60&gt;(($C$10-DATE(1970,1,1))*(24*60*60)),0,IF(A61=0,2,1)))</f>
        <v>1</v>
      </c>
      <c r="B60" s="176" t="n">
        <f aca="false">B59+$B$2*24*60*60</f>
        <v>1660262400</v>
      </c>
      <c r="C60" s="177" t="n">
        <f aca="false">VLOOKUP(B60,INDEX_BTCUSD_1D!$A$1:$I$5825,2,0)</f>
        <v>44785</v>
      </c>
      <c r="D60" s="178" t="n">
        <f aca="false">VLOOKUP(B60,INDEX_BTCUSD_1D!$A$1:$I$5825,9,0)</f>
        <v>24413.41</v>
      </c>
      <c r="E60" s="178" t="n">
        <f aca="false">VLOOKUP(B60,FX_USDMXN_1D!$A$1:$F$4816,6)</f>
        <v>19.8437</v>
      </c>
      <c r="F60" s="179" t="n">
        <f aca="false">IF($M$2=1,$B$1/D60,$B$1/E60/D60)</f>
        <v>0.000206418635348259</v>
      </c>
      <c r="G60" s="179" t="n">
        <f aca="false">F60+G59</f>
        <v>0.0063383890971062</v>
      </c>
      <c r="H60" s="178" t="n">
        <f aca="false">G60*D60</f>
        <v>154.741691767184</v>
      </c>
      <c r="I60" s="178" t="n">
        <f aca="false">G60*D60*E60</f>
        <v>3070.64770892046</v>
      </c>
      <c r="J60" s="178" t="n">
        <f aca="false">J59+$B$1</f>
        <v>4600</v>
      </c>
      <c r="K60" s="180" t="n">
        <f aca="false">IF($M$2=1,H60/J60-1,I60/J60-1)</f>
        <v>-0.332467889365118</v>
      </c>
      <c r="M60" s="3" t="n">
        <f aca="false">D60/D59-1</f>
        <v>0.0467767979878624</v>
      </c>
      <c r="N60" s="173" t="n">
        <f aca="false">IF(M60&lt;=$O$4,1,0)</f>
        <v>0</v>
      </c>
      <c r="O60" s="174" t="n">
        <f aca="false">IF(N60=1,IF($M$2=1,($B$1+P59)/D60,($B$1+P59)/E60/D60),0)</f>
        <v>0</v>
      </c>
      <c r="P60" s="5" t="n">
        <f aca="false">IF(N60=0,$B$1+P59,0)</f>
        <v>600</v>
      </c>
    </row>
    <row r="61" customFormat="false" ht="12.8" hidden="false" customHeight="false" outlineLevel="0" collapsed="false">
      <c r="A61" s="175" t="n">
        <f aca="false">IF(IFERROR(C61,0)=0,0,IF(B61&gt;(($C$10-DATE(1970,1,1))*(24*60*60)),0,IF(A62=0,2,1)))</f>
        <v>1</v>
      </c>
      <c r="B61" s="176" t="n">
        <f aca="false">B60+$B$2*24*60*60</f>
        <v>1660867200</v>
      </c>
      <c r="C61" s="177" t="n">
        <f aca="false">VLOOKUP(B61,INDEX_BTCUSD_1D!$A$1:$I$5825,2,0)</f>
        <v>44792</v>
      </c>
      <c r="D61" s="178" t="n">
        <f aca="false">VLOOKUP(B61,INDEX_BTCUSD_1D!$A$1:$I$5825,9,0)</f>
        <v>20836.46</v>
      </c>
      <c r="E61" s="178" t="n">
        <f aca="false">VLOOKUP(B61,FX_USDMXN_1D!$A$1:$F$4816,6)</f>
        <v>20.1224</v>
      </c>
      <c r="F61" s="179" t="n">
        <f aca="false">IF($M$2=1,$B$1/D61,$B$1/E61/D61)</f>
        <v>0.000238504339646315</v>
      </c>
      <c r="G61" s="179" t="n">
        <f aca="false">F61+G60</f>
        <v>0.00657689343675252</v>
      </c>
      <c r="H61" s="178" t="n">
        <f aca="false">G61*D61</f>
        <v>137.039177019156</v>
      </c>
      <c r="I61" s="178" t="n">
        <f aca="false">G61*D61*E61</f>
        <v>2757.55713565027</v>
      </c>
      <c r="J61" s="178" t="n">
        <f aca="false">J60+$B$1</f>
        <v>4700</v>
      </c>
      <c r="K61" s="180" t="n">
        <f aca="false">IF($M$2=1,H61/J61-1,I61/J61-1)</f>
        <v>-0.413285715819091</v>
      </c>
      <c r="M61" s="3" t="n">
        <f aca="false">D61/D60-1</f>
        <v>-0.146515787839552</v>
      </c>
      <c r="N61" s="173" t="n">
        <f aca="false">IF(M61&lt;=$O$4,1,0)</f>
        <v>1</v>
      </c>
      <c r="O61" s="174" t="n">
        <f aca="false">IF(N61=1,IF($M$2=1,($B$1+P60)/D61,($B$1+P60)/E61/D61),0)</f>
        <v>0.0016695303775242</v>
      </c>
      <c r="P61" s="5" t="n">
        <f aca="false">IF(N61=0,$B$1+P60,0)</f>
        <v>0</v>
      </c>
    </row>
    <row r="62" customFormat="false" ht="12.8" hidden="false" customHeight="false" outlineLevel="0" collapsed="false">
      <c r="A62" s="175" t="n">
        <f aca="false">IF(IFERROR(C62,0)=0,0,IF(B62&gt;(($C$10-DATE(1970,1,1))*(24*60*60)),0,IF(A63=0,2,1)))</f>
        <v>1</v>
      </c>
      <c r="B62" s="176" t="n">
        <f aca="false">B61+$B$2*24*60*60</f>
        <v>1661472000</v>
      </c>
      <c r="C62" s="177" t="n">
        <f aca="false">VLOOKUP(B62,INDEX_BTCUSD_1D!$A$1:$I$5825,2,0)</f>
        <v>44799</v>
      </c>
      <c r="D62" s="178" t="n">
        <f aca="false">VLOOKUP(B62,INDEX_BTCUSD_1D!$A$1:$I$5825,9,0)</f>
        <v>20246.01</v>
      </c>
      <c r="E62" s="178" t="n">
        <f aca="false">VLOOKUP(B62,FX_USDMXN_1D!$A$1:$F$4816,6)</f>
        <v>20.019</v>
      </c>
      <c r="F62" s="179" t="n">
        <f aca="false">IF($M$2=1,$B$1/D62,$B$1/E62/D62)</f>
        <v>0.000246727849498108</v>
      </c>
      <c r="G62" s="179" t="n">
        <f aca="false">F62+G61</f>
        <v>0.00682362128625063</v>
      </c>
      <c r="H62" s="178" t="n">
        <f aca="false">G62*D62</f>
        <v>138.151104797643</v>
      </c>
      <c r="I62" s="178" t="n">
        <f aca="false">G62*D62*E62</f>
        <v>2765.64696694402</v>
      </c>
      <c r="J62" s="178" t="n">
        <f aca="false">J61+$B$1</f>
        <v>4800</v>
      </c>
      <c r="K62" s="180" t="n">
        <f aca="false">IF($M$2=1,H62/J62-1,I62/J62-1)</f>
        <v>-0.42382354855333</v>
      </c>
      <c r="M62" s="3" t="n">
        <f aca="false">D62/D61-1</f>
        <v>-0.0283373471309426</v>
      </c>
      <c r="N62" s="173" t="n">
        <f aca="false">IF(M62&lt;=$O$4,1,0)</f>
        <v>0</v>
      </c>
      <c r="O62" s="174" t="n">
        <f aca="false">IF(N62=1,IF($M$2=1,($B$1+P61)/D62,($B$1+P61)/E62/D62),0)</f>
        <v>0</v>
      </c>
      <c r="P62" s="5" t="n">
        <f aca="false">IF(N62=0,$B$1+P61,0)</f>
        <v>100</v>
      </c>
    </row>
    <row r="63" customFormat="false" ht="12.8" hidden="false" customHeight="false" outlineLevel="0" collapsed="false">
      <c r="A63" s="175" t="n">
        <f aca="false">IF(IFERROR(C63,0)=0,0,IF(B63&gt;(($C$10-DATE(1970,1,1))*(24*60*60)),0,IF(A64=0,2,1)))</f>
        <v>1</v>
      </c>
      <c r="B63" s="176" t="n">
        <f aca="false">B62+$B$2*24*60*60</f>
        <v>1662076800</v>
      </c>
      <c r="C63" s="177" t="n">
        <f aca="false">VLOOKUP(B63,INDEX_BTCUSD_1D!$A$1:$I$5825,2,0)</f>
        <v>44806</v>
      </c>
      <c r="D63" s="178" t="n">
        <f aca="false">VLOOKUP(B63,INDEX_BTCUSD_1D!$A$1:$I$5825,9,0)</f>
        <v>19954.25</v>
      </c>
      <c r="E63" s="178" t="n">
        <f aca="false">VLOOKUP(B63,FX_USDMXN_1D!$A$1:$F$4816,6)</f>
        <v>19.9417</v>
      </c>
      <c r="F63" s="179" t="n">
        <f aca="false">IF($M$2=1,$B$1/D63,$B$1/E63/D63)</f>
        <v>0.000251305742402452</v>
      </c>
      <c r="G63" s="179" t="n">
        <f aca="false">F63+G62</f>
        <v>0.00707492702865308</v>
      </c>
      <c r="H63" s="178" t="n">
        <f aca="false">G63*D63</f>
        <v>141.174862661501</v>
      </c>
      <c r="I63" s="178" t="n">
        <f aca="false">G63*D63*E63</f>
        <v>2815.26675873685</v>
      </c>
      <c r="J63" s="178" t="n">
        <f aca="false">J62+$B$1</f>
        <v>4900</v>
      </c>
      <c r="K63" s="180" t="n">
        <f aca="false">IF($M$2=1,H63/J63-1,I63/J63-1)</f>
        <v>-0.425455763523092</v>
      </c>
      <c r="M63" s="3" t="n">
        <f aca="false">D63/D62-1</f>
        <v>-0.0144107406842138</v>
      </c>
      <c r="N63" s="173" t="n">
        <f aca="false">IF(M63&lt;=$O$4,1,0)</f>
        <v>0</v>
      </c>
      <c r="O63" s="174" t="n">
        <f aca="false">IF(N63=1,IF($M$2=1,($B$1+P62)/D63,($B$1+P62)/E63/D63),0)</f>
        <v>0</v>
      </c>
      <c r="P63" s="5" t="n">
        <f aca="false">IF(N63=0,$B$1+P62,0)</f>
        <v>200</v>
      </c>
    </row>
    <row r="64" customFormat="false" ht="12.8" hidden="false" customHeight="false" outlineLevel="0" collapsed="false">
      <c r="A64" s="175" t="n">
        <f aca="false">IF(IFERROR(C64,0)=0,0,IF(B64&gt;(($C$10-DATE(1970,1,1))*(24*60*60)),0,IF(A65=0,2,1)))</f>
        <v>1</v>
      </c>
      <c r="B64" s="176" t="n">
        <f aca="false">B63+$B$2*24*60*60</f>
        <v>1662681600</v>
      </c>
      <c r="C64" s="177" t="n">
        <f aca="false">VLOOKUP(B64,INDEX_BTCUSD_1D!$A$1:$I$5825,2,0)</f>
        <v>44813</v>
      </c>
      <c r="D64" s="178" t="n">
        <f aca="false">VLOOKUP(B64,INDEX_BTCUSD_1D!$A$1:$I$5825,9,0)</f>
        <v>21370.03</v>
      </c>
      <c r="E64" s="178" t="n">
        <f aca="false">VLOOKUP(B64,FX_USDMXN_1D!$A$1:$F$4816,6)</f>
        <v>19.8794</v>
      </c>
      <c r="F64" s="179" t="n">
        <f aca="false">IF($M$2=1,$B$1/D64,$B$1/E64/D64)</f>
        <v>0.000235391944112002</v>
      </c>
      <c r="G64" s="179" t="n">
        <f aca="false">F64+G63</f>
        <v>0.00731031897276508</v>
      </c>
      <c r="H64" s="178" t="n">
        <f aca="false">G64*D64</f>
        <v>156.221735757559</v>
      </c>
      <c r="I64" s="178" t="n">
        <f aca="false">G64*D64*E64</f>
        <v>3105.59437381882</v>
      </c>
      <c r="J64" s="178" t="n">
        <f aca="false">J63+$B$1</f>
        <v>5000</v>
      </c>
      <c r="K64" s="180" t="n">
        <f aca="false">IF($M$2=1,H64/J64-1,I64/J64-1)</f>
        <v>-0.378881125236237</v>
      </c>
      <c r="M64" s="3" t="n">
        <f aca="false">D64/D63-1</f>
        <v>0.070951301101269</v>
      </c>
      <c r="N64" s="173" t="n">
        <f aca="false">IF(M64&lt;=$O$4,1,0)</f>
        <v>0</v>
      </c>
      <c r="O64" s="174" t="n">
        <f aca="false">IF(N64=1,IF($M$2=1,($B$1+P63)/D64,($B$1+P63)/E64/D64),0)</f>
        <v>0</v>
      </c>
      <c r="P64" s="5" t="n">
        <f aca="false">IF(N64=0,$B$1+P63,0)</f>
        <v>300</v>
      </c>
    </row>
    <row r="65" customFormat="false" ht="12.8" hidden="false" customHeight="false" outlineLevel="0" collapsed="false">
      <c r="A65" s="175" t="n">
        <f aca="false">IF(IFERROR(C65,0)=0,0,IF(B65&gt;(($C$10-DATE(1970,1,1))*(24*60*60)),0,IF(A66=0,2,1)))</f>
        <v>1</v>
      </c>
      <c r="B65" s="176" t="n">
        <f aca="false">B64+$B$2*24*60*60</f>
        <v>1663286400</v>
      </c>
      <c r="C65" s="177" t="n">
        <f aca="false">VLOOKUP(B65,INDEX_BTCUSD_1D!$A$1:$I$5825,2,0)</f>
        <v>44820</v>
      </c>
      <c r="D65" s="178" t="n">
        <f aca="false">VLOOKUP(B65,INDEX_BTCUSD_1D!$A$1:$I$5825,9,0)</f>
        <v>19800.14</v>
      </c>
      <c r="E65" s="178" t="n">
        <f aca="false">VLOOKUP(B65,FX_USDMXN_1D!$A$1:$F$4816,6)</f>
        <v>20.0351</v>
      </c>
      <c r="F65" s="179" t="n">
        <f aca="false">IF($M$2=1,$B$1/D65,$B$1/E65/D65)</f>
        <v>0.000252081064737175</v>
      </c>
      <c r="G65" s="179" t="n">
        <f aca="false">F65+G64</f>
        <v>0.00756240003750226</v>
      </c>
      <c r="H65" s="178" t="n">
        <f aca="false">G65*D65</f>
        <v>149.73657947855</v>
      </c>
      <c r="I65" s="178" t="n">
        <f aca="false">G65*D65*E65</f>
        <v>2999.9873435107</v>
      </c>
      <c r="J65" s="178" t="n">
        <f aca="false">J64+$B$1</f>
        <v>5100</v>
      </c>
      <c r="K65" s="180" t="n">
        <f aca="false">IF($M$2=1,H65/J65-1,I65/J65-1)</f>
        <v>-0.411767187546923</v>
      </c>
      <c r="M65" s="3" t="n">
        <f aca="false">D65/D64-1</f>
        <v>-0.073462227240673</v>
      </c>
      <c r="N65" s="173" t="n">
        <f aca="false">IF(M65&lt;=$O$4,1,0)</f>
        <v>1</v>
      </c>
      <c r="O65" s="174" t="n">
        <f aca="false">IF(N65=1,IF($M$2=1,($B$1+P64)/D65,($B$1+P64)/E65/D65),0)</f>
        <v>0.0010083242589487</v>
      </c>
      <c r="P65" s="5" t="n">
        <f aca="false">IF(N65=0,$B$1+P64,0)</f>
        <v>0</v>
      </c>
    </row>
    <row r="66" customFormat="false" ht="12.8" hidden="false" customHeight="false" outlineLevel="0" collapsed="false">
      <c r="A66" s="175" t="n">
        <f aca="false">IF(IFERROR(C66,0)=0,0,IF(B66&gt;(($C$10-DATE(1970,1,1))*(24*60*60)),0,IF(A67=0,2,1)))</f>
        <v>1</v>
      </c>
      <c r="B66" s="176" t="n">
        <f aca="false">B65+$B$2*24*60*60</f>
        <v>1663891200</v>
      </c>
      <c r="C66" s="177" t="n">
        <f aca="false">VLOOKUP(B66,INDEX_BTCUSD_1D!$A$1:$I$5825,2,0)</f>
        <v>44827</v>
      </c>
      <c r="D66" s="178" t="n">
        <f aca="false">VLOOKUP(B66,INDEX_BTCUSD_1D!$A$1:$I$5825,9,0)</f>
        <v>19289.97</v>
      </c>
      <c r="E66" s="178" t="n">
        <f aca="false">VLOOKUP(B66,FX_USDMXN_1D!$A$1:$F$4816,6)</f>
        <v>20.1751</v>
      </c>
      <c r="F66" s="179" t="n">
        <f aca="false">IF($M$2=1,$B$1/D66,$B$1/E66/D66)</f>
        <v>0.000256952443362604</v>
      </c>
      <c r="G66" s="179" t="n">
        <f aca="false">F66+G65</f>
        <v>0.00781935248086486</v>
      </c>
      <c r="H66" s="178" t="n">
        <f aca="false">G66*D66</f>
        <v>150.835074775309</v>
      </c>
      <c r="I66" s="178" t="n">
        <f aca="false">G66*D66*E66</f>
        <v>3043.11271709933</v>
      </c>
      <c r="J66" s="178" t="n">
        <f aca="false">J65+$B$1</f>
        <v>5200</v>
      </c>
      <c r="K66" s="180" t="n">
        <f aca="false">IF($M$2=1,H66/J66-1,I66/J66-1)</f>
        <v>-0.414786015942436</v>
      </c>
      <c r="M66" s="3" t="n">
        <f aca="false">D66/D65-1</f>
        <v>-0.0257659794324686</v>
      </c>
      <c r="N66" s="173" t="n">
        <f aca="false">IF(M66&lt;=$O$4,1,0)</f>
        <v>0</v>
      </c>
      <c r="O66" s="174" t="n">
        <f aca="false">IF(N66=1,IF($M$2=1,($B$1+P65)/D66,($B$1+P65)/E66/D66),0)</f>
        <v>0</v>
      </c>
      <c r="P66" s="5" t="n">
        <f aca="false">IF(N66=0,$B$1+P65,0)</f>
        <v>100</v>
      </c>
    </row>
    <row r="67" customFormat="false" ht="12.8" hidden="false" customHeight="false" outlineLevel="0" collapsed="false">
      <c r="A67" s="175" t="n">
        <f aca="false">IF(IFERROR(C67,0)=0,0,IF(B67&gt;(($C$10-DATE(1970,1,1))*(24*60*60)),0,IF(A68=0,2,1)))</f>
        <v>1</v>
      </c>
      <c r="B67" s="176" t="n">
        <f aca="false">B66+$B$2*24*60*60</f>
        <v>1664496000</v>
      </c>
      <c r="C67" s="177" t="n">
        <f aca="false">VLOOKUP(B67,INDEX_BTCUSD_1D!$A$1:$I$5825,2,0)</f>
        <v>44834</v>
      </c>
      <c r="D67" s="178" t="n">
        <f aca="false">VLOOKUP(B67,INDEX_BTCUSD_1D!$A$1:$I$5825,9,0)</f>
        <v>19426.02</v>
      </c>
      <c r="E67" s="178" t="n">
        <f aca="false">VLOOKUP(B67,FX_USDMXN_1D!$A$1:$F$4816,6)</f>
        <v>20.1358</v>
      </c>
      <c r="F67" s="179" t="n">
        <f aca="false">IF($M$2=1,$B$1/D67,$B$1/E67/D67)</f>
        <v>0.000255650872686328</v>
      </c>
      <c r="G67" s="179" t="n">
        <f aca="false">F67+G66</f>
        <v>0.00807500335355119</v>
      </c>
      <c r="H67" s="178" t="n">
        <f aca="false">G67*D67</f>
        <v>156.865176646152</v>
      </c>
      <c r="I67" s="178" t="n">
        <f aca="false">G67*D67*E67</f>
        <v>3158.6058239116</v>
      </c>
      <c r="J67" s="178" t="n">
        <f aca="false">J66+$B$1</f>
        <v>5300</v>
      </c>
      <c r="K67" s="180" t="n">
        <f aca="false">IF($M$2=1,H67/J67-1,I67/J67-1)</f>
        <v>-0.404036636997812</v>
      </c>
      <c r="M67" s="3" t="n">
        <f aca="false">D67/D66-1</f>
        <v>0.00705288810713545</v>
      </c>
      <c r="N67" s="173" t="n">
        <f aca="false">IF(M67&lt;=$O$4,1,0)</f>
        <v>0</v>
      </c>
      <c r="O67" s="174" t="n">
        <f aca="false">IF(N67=1,IF($M$2=1,($B$1+P66)/D67,($B$1+P66)/E67/D67),0)</f>
        <v>0</v>
      </c>
      <c r="P67" s="5" t="n">
        <f aca="false">IF(N67=0,$B$1+P66,0)</f>
        <v>200</v>
      </c>
    </row>
    <row r="68" customFormat="false" ht="12.8" hidden="false" customHeight="false" outlineLevel="0" collapsed="false">
      <c r="A68" s="175" t="n">
        <f aca="false">IF(IFERROR(C68,0)=0,0,IF(B68&gt;(($C$10-DATE(1970,1,1))*(24*60*60)),0,IF(A69=0,2,1)))</f>
        <v>1</v>
      </c>
      <c r="B68" s="176" t="n">
        <f aca="false">B67+$B$2*24*60*60</f>
        <v>1665100800</v>
      </c>
      <c r="C68" s="177" t="n">
        <f aca="false">VLOOKUP(B68,INDEX_BTCUSD_1D!$A$1:$I$5825,2,0)</f>
        <v>44841</v>
      </c>
      <c r="D68" s="178" t="n">
        <f aca="false">VLOOKUP(B68,INDEX_BTCUSD_1D!$A$1:$I$5825,9,0)</f>
        <v>19532.76</v>
      </c>
      <c r="E68" s="178" t="n">
        <f aca="false">VLOOKUP(B68,FX_USDMXN_1D!$A$1:$F$4816,6)</f>
        <v>20.0371</v>
      </c>
      <c r="F68" s="179" t="n">
        <f aca="false">IF($M$2=1,$B$1/D68,$B$1/E68/D68)</f>
        <v>0.000255506245572494</v>
      </c>
      <c r="G68" s="179" t="n">
        <f aca="false">F68+G67</f>
        <v>0.00833050959912368</v>
      </c>
      <c r="H68" s="178" t="n">
        <f aca="false">G68*D68</f>
        <v>162.717844677379</v>
      </c>
      <c r="I68" s="178" t="n">
        <f aca="false">G68*D68*E68</f>
        <v>3260.39372558511</v>
      </c>
      <c r="J68" s="178" t="n">
        <f aca="false">J67+$B$1</f>
        <v>5400</v>
      </c>
      <c r="K68" s="180" t="n">
        <f aca="false">IF($M$2=1,H68/J68-1,I68/J68-1)</f>
        <v>-0.396223384150905</v>
      </c>
      <c r="M68" s="3" t="n">
        <f aca="false">D68/D67-1</f>
        <v>0.00549469217060405</v>
      </c>
      <c r="N68" s="173" t="n">
        <f aca="false">IF(M68&lt;=$O$4,1,0)</f>
        <v>0</v>
      </c>
      <c r="O68" s="174" t="n">
        <f aca="false">IF(N68=1,IF($M$2=1,($B$1+P67)/D68,($B$1+P67)/E68/D68),0)</f>
        <v>0</v>
      </c>
      <c r="P68" s="5" t="n">
        <f aca="false">IF(N68=0,$B$1+P67,0)</f>
        <v>300</v>
      </c>
    </row>
    <row r="69" customFormat="false" ht="12.8" hidden="false" customHeight="false" outlineLevel="0" collapsed="false">
      <c r="A69" s="175" t="n">
        <f aca="false">IF(IFERROR(C69,0)=0,0,IF(B69&gt;(($C$10-DATE(1970,1,1))*(24*60*60)),0,IF(A70=0,2,1)))</f>
        <v>1</v>
      </c>
      <c r="B69" s="176" t="n">
        <f aca="false">B68+$B$2*24*60*60</f>
        <v>1665705600</v>
      </c>
      <c r="C69" s="177" t="n">
        <f aca="false">VLOOKUP(B69,INDEX_BTCUSD_1D!$A$1:$I$5825,2,0)</f>
        <v>44848</v>
      </c>
      <c r="D69" s="178" t="n">
        <f aca="false">VLOOKUP(B69,INDEX_BTCUSD_1D!$A$1:$I$5825,9,0)</f>
        <v>19181.61</v>
      </c>
      <c r="E69" s="178" t="n">
        <f aca="false">VLOOKUP(B69,FX_USDMXN_1D!$A$1:$F$4816,6)</f>
        <v>20.0676</v>
      </c>
      <c r="F69" s="179" t="n">
        <f aca="false">IF($M$2=1,$B$1/D69,$B$1/E69/D69)</f>
        <v>0.000259788251850498</v>
      </c>
      <c r="G69" s="179" t="n">
        <f aca="false">F69+G68</f>
        <v>0.00859029785097418</v>
      </c>
      <c r="H69" s="178" t="n">
        <f aca="false">G69*D69</f>
        <v>164.775743161225</v>
      </c>
      <c r="I69" s="178" t="n">
        <f aca="false">G69*D69*E69</f>
        <v>3306.6537034622</v>
      </c>
      <c r="J69" s="178" t="n">
        <f aca="false">J68+$B$1</f>
        <v>5500</v>
      </c>
      <c r="K69" s="180" t="n">
        <f aca="false">IF($M$2=1,H69/J69-1,I69/J69-1)</f>
        <v>-0.398790235734146</v>
      </c>
      <c r="M69" s="3" t="n">
        <f aca="false">D69/D68-1</f>
        <v>-0.0179774901242834</v>
      </c>
      <c r="N69" s="173" t="n">
        <f aca="false">IF(M69&lt;=$O$4,1,0)</f>
        <v>0</v>
      </c>
      <c r="O69" s="174" t="n">
        <f aca="false">IF(N69=1,IF($M$2=1,($B$1+P68)/D69,($B$1+P68)/E69/D69),0)</f>
        <v>0</v>
      </c>
      <c r="P69" s="5" t="n">
        <f aca="false">IF(N69=0,$B$1+P68,0)</f>
        <v>400</v>
      </c>
    </row>
    <row r="70" customFormat="false" ht="12.8" hidden="false" customHeight="false" outlineLevel="0" collapsed="false">
      <c r="A70" s="175" t="n">
        <f aca="false">IF(IFERROR(C70,0)=0,0,IF(B70&gt;(($C$10-DATE(1970,1,1))*(24*60*60)),0,IF(A71=0,2,1)))</f>
        <v>1</v>
      </c>
      <c r="B70" s="176" t="n">
        <f aca="false">B69+$B$2*24*60*60</f>
        <v>1666310400</v>
      </c>
      <c r="C70" s="177" t="n">
        <f aca="false">VLOOKUP(B70,INDEX_BTCUSD_1D!$A$1:$I$5825,2,0)</f>
        <v>44855</v>
      </c>
      <c r="D70" s="178" t="n">
        <f aca="false">VLOOKUP(B70,INDEX_BTCUSD_1D!$A$1:$I$5825,9,0)</f>
        <v>19166.92</v>
      </c>
      <c r="E70" s="178" t="n">
        <f aca="false">VLOOKUP(B70,FX_USDMXN_1D!$A$1:$F$4816,6)</f>
        <v>19.914</v>
      </c>
      <c r="F70" s="179" t="n">
        <f aca="false">IF($M$2=1,$B$1/D70,$B$1/E70/D70)</f>
        <v>0.000261992685796768</v>
      </c>
      <c r="G70" s="179" t="n">
        <f aca="false">F70+G69</f>
        <v>0.00885229053677095</v>
      </c>
      <c r="H70" s="178" t="n">
        <f aca="false">G70*D70</f>
        <v>169.671144535046</v>
      </c>
      <c r="I70" s="178" t="n">
        <f aca="false">G70*D70*E70</f>
        <v>3378.8311722709</v>
      </c>
      <c r="J70" s="178" t="n">
        <f aca="false">J69+$B$1</f>
        <v>5600</v>
      </c>
      <c r="K70" s="180" t="n">
        <f aca="false">IF($M$2=1,H70/J70-1,I70/J70-1)</f>
        <v>-0.39663729066591</v>
      </c>
      <c r="M70" s="3" t="n">
        <f aca="false">D70/D69-1</f>
        <v>-0.000765837695584581</v>
      </c>
      <c r="N70" s="173" t="n">
        <f aca="false">IF(M70&lt;=$O$4,1,0)</f>
        <v>0</v>
      </c>
      <c r="O70" s="174" t="n">
        <f aca="false">IF(N70=1,IF($M$2=1,($B$1+P69)/D70,($B$1+P69)/E70/D70),0)</f>
        <v>0</v>
      </c>
      <c r="P70" s="5" t="n">
        <f aca="false">IF(N70=0,$B$1+P69,0)</f>
        <v>500</v>
      </c>
    </row>
    <row r="71" customFormat="false" ht="12.8" hidden="false" customHeight="false" outlineLevel="0" collapsed="false">
      <c r="A71" s="175" t="n">
        <f aca="false">IF(IFERROR(C71,0)=0,0,IF(B71&gt;(($C$10-DATE(1970,1,1))*(24*60*60)),0,IF(A72=0,2,1)))</f>
        <v>1</v>
      </c>
      <c r="B71" s="176" t="n">
        <f aca="false">B70+$B$2*24*60*60</f>
        <v>1666915200</v>
      </c>
      <c r="C71" s="177" t="n">
        <f aca="false">VLOOKUP(B71,INDEX_BTCUSD_1D!$A$1:$I$5825,2,0)</f>
        <v>44862</v>
      </c>
      <c r="D71" s="178" t="n">
        <f aca="false">VLOOKUP(B71,INDEX_BTCUSD_1D!$A$1:$I$5825,9,0)</f>
        <v>20599.09</v>
      </c>
      <c r="E71" s="178" t="n">
        <f aca="false">VLOOKUP(B71,FX_USDMXN_1D!$A$1:$F$4816,6)</f>
        <v>19.788</v>
      </c>
      <c r="F71" s="179" t="n">
        <f aca="false">IF($M$2=1,$B$1/D71,$B$1/E71/D71)</f>
        <v>0.00024532966353757</v>
      </c>
      <c r="G71" s="179" t="n">
        <f aca="false">F71+G70</f>
        <v>0.00909762020030852</v>
      </c>
      <c r="H71" s="178" t="n">
        <f aca="false">G71*D71</f>
        <v>187.402697291973</v>
      </c>
      <c r="I71" s="178" t="n">
        <f aca="false">G71*D71*E71</f>
        <v>3708.32457401357</v>
      </c>
      <c r="J71" s="178" t="n">
        <f aca="false">J70+$B$1</f>
        <v>5700</v>
      </c>
      <c r="K71" s="180" t="n">
        <f aca="false">IF($M$2=1,H71/J71-1,I71/J71-1)</f>
        <v>-0.349416741401129</v>
      </c>
      <c r="M71" s="3" t="n">
        <f aca="false">D71/D70-1</f>
        <v>0.0747209254277683</v>
      </c>
      <c r="N71" s="173" t="n">
        <f aca="false">IF(M71&lt;=$O$4,1,0)</f>
        <v>0</v>
      </c>
      <c r="O71" s="174" t="n">
        <f aca="false">IF(N71=1,IF($M$2=1,($B$1+P70)/D71,($B$1+P70)/E71/D71),0)</f>
        <v>0</v>
      </c>
      <c r="P71" s="5" t="n">
        <f aca="false">IF(N71=0,$B$1+P70,0)</f>
        <v>600</v>
      </c>
    </row>
    <row r="72" customFormat="false" ht="12.8" hidden="false" customHeight="false" outlineLevel="0" collapsed="false">
      <c r="A72" s="175" t="n">
        <f aca="false">IF(IFERROR(C72,0)=0,0,IF(B72&gt;(($C$10-DATE(1970,1,1))*(24*60*60)),0,IF(A73=0,2,1)))</f>
        <v>1</v>
      </c>
      <c r="B72" s="176" t="n">
        <f aca="false">B71+$B$2*24*60*60</f>
        <v>1667520000</v>
      </c>
      <c r="C72" s="177" t="n">
        <f aca="false">VLOOKUP(B72,INDEX_BTCUSD_1D!$A$1:$I$5825,2,0)</f>
        <v>44869</v>
      </c>
      <c r="D72" s="178" t="n">
        <f aca="false">VLOOKUP(B72,INDEX_BTCUSD_1D!$A$1:$I$5825,9,0)</f>
        <v>21150.52</v>
      </c>
      <c r="E72" s="178" t="n">
        <f aca="false">VLOOKUP(B72,FX_USDMXN_1D!$A$1:$F$4816,6)</f>
        <v>19.5279</v>
      </c>
      <c r="F72" s="179" t="n">
        <f aca="false">IF($M$2=1,$B$1/D72,$B$1/E72/D72)</f>
        <v>0.000242115954267398</v>
      </c>
      <c r="G72" s="179" t="n">
        <f aca="false">F72+G71</f>
        <v>0.00933973615457592</v>
      </c>
      <c r="H72" s="178" t="n">
        <f aca="false">G72*D72</f>
        <v>197.540276332081</v>
      </c>
      <c r="I72" s="178" t="n">
        <f aca="false">G72*D72*E72</f>
        <v>3857.54676218524</v>
      </c>
      <c r="J72" s="178" t="n">
        <f aca="false">J71+$B$1</f>
        <v>5800</v>
      </c>
      <c r="K72" s="180" t="n">
        <f aca="false">IF($M$2=1,H72/J72-1,I72/J72-1)</f>
        <v>-0.334905730657717</v>
      </c>
      <c r="M72" s="3" t="n">
        <f aca="false">D72/D71-1</f>
        <v>0.0267696291438118</v>
      </c>
      <c r="N72" s="173" t="n">
        <f aca="false">IF(M72&lt;=$O$4,1,0)</f>
        <v>0</v>
      </c>
      <c r="O72" s="174" t="n">
        <f aca="false">IF(N72=1,IF($M$2=1,($B$1+P71)/D72,($B$1+P71)/E72/D72),0)</f>
        <v>0</v>
      </c>
      <c r="P72" s="5" t="n">
        <f aca="false">IF(N72=0,$B$1+P71,0)</f>
        <v>700</v>
      </c>
    </row>
    <row r="73" customFormat="false" ht="12.8" hidden="false" customHeight="false" outlineLevel="0" collapsed="false">
      <c r="A73" s="175" t="n">
        <f aca="false">IF(IFERROR(C73,0)=0,0,IF(B73&gt;(($C$10-DATE(1970,1,1))*(24*60*60)),0,IF(A74=0,2,1)))</f>
        <v>1</v>
      </c>
      <c r="B73" s="176" t="n">
        <f aca="false">B72+$B$2*24*60*60</f>
        <v>1668124800</v>
      </c>
      <c r="C73" s="177" t="n">
        <f aca="false">VLOOKUP(B73,INDEX_BTCUSD_1D!$A$1:$I$5825,2,0)</f>
        <v>44876</v>
      </c>
      <c r="D73" s="178" t="n">
        <f aca="false">VLOOKUP(B73,INDEX_BTCUSD_1D!$A$1:$I$5825,9,0)</f>
        <v>16992.47</v>
      </c>
      <c r="E73" s="178" t="n">
        <f aca="false">VLOOKUP(B73,FX_USDMXN_1D!$A$1:$F$4816,6)</f>
        <v>19.4949</v>
      </c>
      <c r="F73" s="179" t="n">
        <f aca="false">IF($M$2=1,$B$1/D73,$B$1/E73/D73)</f>
        <v>0.000301871752720937</v>
      </c>
      <c r="G73" s="179" t="n">
        <f aca="false">F73+G72</f>
        <v>0.00964160790729685</v>
      </c>
      <c r="H73" s="178" t="n">
        <f aca="false">G73*D73</f>
        <v>163.834733116505</v>
      </c>
      <c r="I73" s="178" t="n">
        <f aca="false">G73*D73*E73</f>
        <v>3193.94173863295</v>
      </c>
      <c r="J73" s="178" t="n">
        <f aca="false">J72+$B$1</f>
        <v>5900</v>
      </c>
      <c r="K73" s="180" t="n">
        <f aca="false">IF($M$2=1,H73/J73-1,I73/J73-1)</f>
        <v>-0.458653942604586</v>
      </c>
      <c r="M73" s="3" t="n">
        <f aca="false">D73/D72-1</f>
        <v>-0.196593275248079</v>
      </c>
      <c r="N73" s="173" t="n">
        <f aca="false">IF(M73&lt;=$O$4,1,0)</f>
        <v>1</v>
      </c>
      <c r="O73" s="174" t="n">
        <f aca="false">IF(N73=1,IF($M$2=1,($B$1+P72)/D73,($B$1+P72)/E73/D73),0)</f>
        <v>0.0024149740217675</v>
      </c>
      <c r="P73" s="5" t="n">
        <f aca="false">IF(N73=0,$B$1+P72,0)</f>
        <v>0</v>
      </c>
    </row>
    <row r="74" customFormat="false" ht="12.8" hidden="false" customHeight="false" outlineLevel="0" collapsed="false">
      <c r="A74" s="175" t="n">
        <f aca="false">IF(IFERROR(C74,0)=0,0,IF(B74&gt;(($C$10-DATE(1970,1,1))*(24*60*60)),0,IF(A75=0,2,1)))</f>
        <v>1</v>
      </c>
      <c r="B74" s="176" t="n">
        <f aca="false">B73+$B$2*24*60*60</f>
        <v>1668729600</v>
      </c>
      <c r="C74" s="177" t="n">
        <f aca="false">VLOOKUP(B74,INDEX_BTCUSD_1D!$A$1:$I$5825,2,0)</f>
        <v>44883</v>
      </c>
      <c r="D74" s="178" t="n">
        <f aca="false">VLOOKUP(B74,INDEX_BTCUSD_1D!$A$1:$I$5825,9,0)</f>
        <v>16681.04</v>
      </c>
      <c r="E74" s="178" t="n">
        <f aca="false">VLOOKUP(B74,FX_USDMXN_1D!$A$1:$F$4816,6)</f>
        <v>19.4431</v>
      </c>
      <c r="F74" s="179" t="n">
        <f aca="false">IF($M$2=1,$B$1/D74,$B$1/E74/D74)</f>
        <v>0.000308326864469015</v>
      </c>
      <c r="G74" s="179" t="n">
        <f aca="false">F74+G73</f>
        <v>0.00994993477176587</v>
      </c>
      <c r="H74" s="178" t="n">
        <f aca="false">G74*D74</f>
        <v>165.975259925217</v>
      </c>
      <c r="I74" s="178" t="n">
        <f aca="false">G74*D74*E74</f>
        <v>3227.07357625199</v>
      </c>
      <c r="J74" s="178" t="n">
        <f aca="false">J73+$B$1</f>
        <v>6000</v>
      </c>
      <c r="K74" s="180" t="n">
        <f aca="false">IF($M$2=1,H74/J74-1,I74/J74-1)</f>
        <v>-0.462154403958001</v>
      </c>
      <c r="M74" s="3" t="n">
        <f aca="false">D74/D73-1</f>
        <v>-0.0183275297823095</v>
      </c>
      <c r="N74" s="173" t="n">
        <f aca="false">IF(M74&lt;=$O$4,1,0)</f>
        <v>0</v>
      </c>
      <c r="O74" s="174" t="n">
        <f aca="false">IF(N74=1,IF($M$2=1,($B$1+P73)/D74,($B$1+P73)/E74/D74),0)</f>
        <v>0</v>
      </c>
      <c r="P74" s="5" t="n">
        <f aca="false">IF(N74=0,$B$1+P73,0)</f>
        <v>100</v>
      </c>
    </row>
    <row r="75" customFormat="false" ht="12.8" hidden="false" customHeight="false" outlineLevel="0" collapsed="false">
      <c r="A75" s="175" t="n">
        <f aca="false">IF(IFERROR(C75,0)=0,0,IF(B75&gt;(($C$10-DATE(1970,1,1))*(24*60*60)),0,IF(A76=0,2,1)))</f>
        <v>1</v>
      </c>
      <c r="B75" s="176" t="n">
        <f aca="false">B74+$B$2*24*60*60</f>
        <v>1669334400</v>
      </c>
      <c r="C75" s="177" t="n">
        <f aca="false">VLOOKUP(B75,INDEX_BTCUSD_1D!$A$1:$I$5825,2,0)</f>
        <v>44890</v>
      </c>
      <c r="D75" s="178" t="n">
        <f aca="false">VLOOKUP(B75,INDEX_BTCUSD_1D!$A$1:$I$5825,9,0)</f>
        <v>16507.83</v>
      </c>
      <c r="E75" s="178" t="n">
        <f aca="false">VLOOKUP(B75,FX_USDMXN_1D!$A$1:$F$4816,6)</f>
        <v>19.3265</v>
      </c>
      <c r="F75" s="179" t="n">
        <f aca="false">IF($M$2=1,$B$1/D75,$B$1/E75/D75)</f>
        <v>0.000313441719489264</v>
      </c>
      <c r="G75" s="179" t="n">
        <f aca="false">F75+G74</f>
        <v>0.0102633764912551</v>
      </c>
      <c r="H75" s="178" t="n">
        <f aca="false">G75*D75</f>
        <v>169.426074343636</v>
      </c>
      <c r="I75" s="178" t="n">
        <f aca="false">G75*D75*E75</f>
        <v>3274.41302580229</v>
      </c>
      <c r="J75" s="178" t="n">
        <f aca="false">J74+$B$1</f>
        <v>6100</v>
      </c>
      <c r="K75" s="180" t="n">
        <f aca="false">IF($M$2=1,H75/J75-1,I75/J75-1)</f>
        <v>-0.463210979376675</v>
      </c>
      <c r="M75" s="3" t="n">
        <f aca="false">D75/D74-1</f>
        <v>-0.0103836451444274</v>
      </c>
      <c r="N75" s="173" t="n">
        <f aca="false">IF(M75&lt;=$O$4,1,0)</f>
        <v>0</v>
      </c>
      <c r="O75" s="174" t="n">
        <f aca="false">IF(N75=1,IF($M$2=1,($B$1+P74)/D75,($B$1+P74)/E75/D75),0)</f>
        <v>0</v>
      </c>
      <c r="P75" s="5" t="n">
        <f aca="false">IF(N75=0,$B$1+P74,0)</f>
        <v>200</v>
      </c>
    </row>
    <row r="76" customFormat="false" ht="12.8" hidden="false" customHeight="false" outlineLevel="0" collapsed="false">
      <c r="A76" s="175" t="n">
        <f aca="false">IF(IFERROR(C76,0)=0,0,IF(B76&gt;(($C$10-DATE(1970,1,1))*(24*60*60)),0,IF(A77=0,2,1)))</f>
        <v>1</v>
      </c>
      <c r="B76" s="176" t="n">
        <f aca="false">B75+$B$2*24*60*60</f>
        <v>1669939200</v>
      </c>
      <c r="C76" s="177" t="n">
        <f aca="false">VLOOKUP(B76,INDEX_BTCUSD_1D!$A$1:$I$5825,2,0)</f>
        <v>44897</v>
      </c>
      <c r="D76" s="178" t="n">
        <f aca="false">VLOOKUP(B76,INDEX_BTCUSD_1D!$A$1:$I$5825,9,0)</f>
        <v>17094.08</v>
      </c>
      <c r="E76" s="178" t="n">
        <f aca="false">VLOOKUP(B76,FX_USDMXN_1D!$A$1:$F$4816,6)</f>
        <v>19.3867</v>
      </c>
      <c r="F76" s="179" t="n">
        <f aca="false">IF($M$2=1,$B$1/D76,$B$1/E76/D76)</f>
        <v>0.000301752153387592</v>
      </c>
      <c r="G76" s="179" t="n">
        <f aca="false">F76+G75</f>
        <v>0.0105651286446427</v>
      </c>
      <c r="H76" s="178" t="n">
        <f aca="false">G76*D76</f>
        <v>180.601154261814</v>
      </c>
      <c r="I76" s="178" t="n">
        <f aca="false">G76*D76*E76</f>
        <v>3501.26039732752</v>
      </c>
      <c r="J76" s="178" t="n">
        <f aca="false">J75+$B$1</f>
        <v>6200</v>
      </c>
      <c r="K76" s="180" t="n">
        <f aca="false">IF($M$2=1,H76/J76-1,I76/J76-1)</f>
        <v>-0.435280581076207</v>
      </c>
      <c r="M76" s="3" t="n">
        <f aca="false">D76/D75-1</f>
        <v>0.0355134502838956</v>
      </c>
      <c r="N76" s="173" t="n">
        <f aca="false">IF(M76&lt;=$O$4,1,0)</f>
        <v>0</v>
      </c>
      <c r="O76" s="174" t="n">
        <f aca="false">IF(N76=1,IF($M$2=1,($B$1+P75)/D76,($B$1+P75)/E76/D76),0)</f>
        <v>0</v>
      </c>
      <c r="P76" s="5" t="n">
        <f aca="false">IF(N76=0,$B$1+P75,0)</f>
        <v>300</v>
      </c>
    </row>
    <row r="77" customFormat="false" ht="12.8" hidden="false" customHeight="false" outlineLevel="0" collapsed="false">
      <c r="A77" s="175" t="n">
        <f aca="false">IF(IFERROR(C77,0)=0,0,IF(B77&gt;(($C$10-DATE(1970,1,1))*(24*60*60)),0,IF(A78=0,2,1)))</f>
        <v>1</v>
      </c>
      <c r="B77" s="176" t="n">
        <f aca="false">B76+$B$2*24*60*60</f>
        <v>1670544000</v>
      </c>
      <c r="C77" s="177" t="n">
        <f aca="false">VLOOKUP(B77,INDEX_BTCUSD_1D!$A$1:$I$5825,2,0)</f>
        <v>44904</v>
      </c>
      <c r="D77" s="178" t="n">
        <f aca="false">VLOOKUP(B77,INDEX_BTCUSD_1D!$A$1:$I$5825,9,0)</f>
        <v>17130.84</v>
      </c>
      <c r="E77" s="178" t="n">
        <f aca="false">VLOOKUP(B77,FX_USDMXN_1D!$A$1:$F$4816,6)</f>
        <v>19.768</v>
      </c>
      <c r="F77" s="179" t="n">
        <f aca="false">IF($M$2=1,$B$1/D77,$B$1/E77/D77)</f>
        <v>0.000295296710264906</v>
      </c>
      <c r="G77" s="179" t="n">
        <f aca="false">F77+G76</f>
        <v>0.0108604253549076</v>
      </c>
      <c r="H77" s="178" t="n">
        <f aca="false">G77*D77</f>
        <v>186.048209086866</v>
      </c>
      <c r="I77" s="178" t="n">
        <f aca="false">G77*D77*E77</f>
        <v>3677.80099722916</v>
      </c>
      <c r="J77" s="178" t="n">
        <f aca="false">J76+$B$1</f>
        <v>6300</v>
      </c>
      <c r="K77" s="180" t="n">
        <f aca="false">IF($M$2=1,H77/J77-1,I77/J77-1)</f>
        <v>-0.416222063931879</v>
      </c>
      <c r="M77" s="3" t="n">
        <f aca="false">D77/D76-1</f>
        <v>0.00215045208633624</v>
      </c>
      <c r="N77" s="173" t="n">
        <f aca="false">IF(M77&lt;=$O$4,1,0)</f>
        <v>0</v>
      </c>
      <c r="O77" s="174" t="n">
        <f aca="false">IF(N77=1,IF($M$2=1,($B$1+P76)/D77,($B$1+P76)/E77/D77),0)</f>
        <v>0</v>
      </c>
      <c r="P77" s="5" t="n">
        <f aca="false">IF(N77=0,$B$1+P76,0)</f>
        <v>400</v>
      </c>
    </row>
    <row r="78" customFormat="false" ht="12.8" hidden="false" customHeight="false" outlineLevel="0" collapsed="false">
      <c r="A78" s="175" t="n">
        <f aca="false">IF(IFERROR(C78,0)=0,0,IF(B78&gt;(($C$10-DATE(1970,1,1))*(24*60*60)),0,IF(A79=0,2,1)))</f>
        <v>1</v>
      </c>
      <c r="B78" s="176" t="n">
        <f aca="false">B77+$B$2*24*60*60</f>
        <v>1671148800</v>
      </c>
      <c r="C78" s="177" t="n">
        <f aca="false">VLOOKUP(B78,INDEX_BTCUSD_1D!$A$1:$I$5825,2,0)</f>
        <v>44911</v>
      </c>
      <c r="D78" s="178" t="n">
        <f aca="false">VLOOKUP(B78,INDEX_BTCUSD_1D!$A$1:$I$5825,9,0)</f>
        <v>16633.41</v>
      </c>
      <c r="E78" s="178" t="n">
        <f aca="false">VLOOKUP(B78,FX_USDMXN_1D!$A$1:$F$4816,6)</f>
        <v>19.7786</v>
      </c>
      <c r="F78" s="179" t="n">
        <f aca="false">IF($M$2=1,$B$1/D78,$B$1/E78/D78)</f>
        <v>0.000303964706171915</v>
      </c>
      <c r="G78" s="179" t="n">
        <f aca="false">F78+G77</f>
        <v>0.0111643900610795</v>
      </c>
      <c r="H78" s="178" t="n">
        <f aca="false">G78*D78</f>
        <v>185.701877285861</v>
      </c>
      <c r="I78" s="178" t="n">
        <f aca="false">G78*D78*E78</f>
        <v>3672.92315008613</v>
      </c>
      <c r="J78" s="178" t="n">
        <f aca="false">J77+$B$1</f>
        <v>6400</v>
      </c>
      <c r="K78" s="180" t="n">
        <f aca="false">IF($M$2=1,H78/J78-1,I78/J78-1)</f>
        <v>-0.426105757799042</v>
      </c>
      <c r="M78" s="3" t="n">
        <f aca="false">D78/D77-1</f>
        <v>-0.0290371050106124</v>
      </c>
      <c r="N78" s="173" t="n">
        <f aca="false">IF(M78&lt;=$O$4,1,0)</f>
        <v>0</v>
      </c>
      <c r="O78" s="174" t="n">
        <f aca="false">IF(N78=1,IF($M$2=1,($B$1+P77)/D78,($B$1+P77)/E78/D78),0)</f>
        <v>0</v>
      </c>
      <c r="P78" s="5" t="n">
        <f aca="false">IF(N78=0,$B$1+P77,0)</f>
        <v>500</v>
      </c>
    </row>
    <row r="79" customFormat="false" ht="12.8" hidden="false" customHeight="false" outlineLevel="0" collapsed="false">
      <c r="A79" s="175" t="n">
        <f aca="false">IF(IFERROR(C79,0)=0,0,IF(B79&gt;(($C$10-DATE(1970,1,1))*(24*60*60)),0,IF(A80=0,2,1)))</f>
        <v>1</v>
      </c>
      <c r="B79" s="176" t="n">
        <f aca="false">B78+$B$2*24*60*60</f>
        <v>1671753600</v>
      </c>
      <c r="C79" s="177" t="n">
        <f aca="false">VLOOKUP(B79,INDEX_BTCUSD_1D!$A$1:$I$5825,2,0)</f>
        <v>44918</v>
      </c>
      <c r="D79" s="178" t="n">
        <f aca="false">VLOOKUP(B79,INDEX_BTCUSD_1D!$A$1:$I$5825,9,0)</f>
        <v>16779.05</v>
      </c>
      <c r="E79" s="178" t="n">
        <f aca="false">VLOOKUP(B79,FX_USDMXN_1D!$A$1:$F$4816,6)</f>
        <v>19.3576</v>
      </c>
      <c r="F79" s="179" t="n">
        <f aca="false">IF($M$2=1,$B$1/D79,$B$1/E79/D79)</f>
        <v>0.000307879746511378</v>
      </c>
      <c r="G79" s="179" t="n">
        <f aca="false">F79+G78</f>
        <v>0.0114722698075909</v>
      </c>
      <c r="H79" s="178" t="n">
        <f aca="false">G79*D79</f>
        <v>192.493788715058</v>
      </c>
      <c r="I79" s="178" t="n">
        <f aca="false">G79*D79*E79</f>
        <v>3726.21776443062</v>
      </c>
      <c r="J79" s="178" t="n">
        <f aca="false">J78+$B$1</f>
        <v>6500</v>
      </c>
      <c r="K79" s="180" t="n">
        <f aca="false">IF($M$2=1,H79/J79-1,I79/J79-1)</f>
        <v>-0.426735728549136</v>
      </c>
      <c r="M79" s="3" t="n">
        <f aca="false">D79/D78-1</f>
        <v>0.00875587146592305</v>
      </c>
      <c r="N79" s="173" t="n">
        <f aca="false">IF(M79&lt;=$O$4,1,0)</f>
        <v>0</v>
      </c>
      <c r="O79" s="174" t="n">
        <f aca="false">IF(N79=1,IF($M$2=1,($B$1+P78)/D79,($B$1+P78)/E79/D79),0)</f>
        <v>0</v>
      </c>
      <c r="P79" s="5" t="n">
        <f aca="false">IF(N79=0,$B$1+P78,0)</f>
        <v>600</v>
      </c>
    </row>
    <row r="80" customFormat="false" ht="12.8" hidden="false" customHeight="false" outlineLevel="0" collapsed="false">
      <c r="A80" s="175" t="n">
        <f aca="false">IF(IFERROR(C80,0)=0,0,IF(B80&gt;(($C$10-DATE(1970,1,1))*(24*60*60)),0,IF(A81=0,2,1)))</f>
        <v>1</v>
      </c>
      <c r="B80" s="176" t="n">
        <f aca="false">B79+$B$2*24*60*60</f>
        <v>1672358400</v>
      </c>
      <c r="C80" s="177" t="n">
        <f aca="false">VLOOKUP(B80,INDEX_BTCUSD_1D!$A$1:$I$5825,2,0)</f>
        <v>44925</v>
      </c>
      <c r="D80" s="178" t="n">
        <f aca="false">VLOOKUP(B80,INDEX_BTCUSD_1D!$A$1:$I$5825,9,0)</f>
        <v>16597.22</v>
      </c>
      <c r="E80" s="178" t="n">
        <f aca="false">VLOOKUP(B80,FX_USDMXN_1D!$A$1:$F$4816,6)</f>
        <v>19.4631</v>
      </c>
      <c r="F80" s="179" t="n">
        <f aca="false">IF($M$2=1,$B$1/D80,$B$1/E80/D80)</f>
        <v>0.000309565557861756</v>
      </c>
      <c r="G80" s="179" t="n">
        <f aca="false">F80+G79</f>
        <v>0.0117818353654527</v>
      </c>
      <c r="H80" s="178" t="n">
        <f aca="false">G80*D80</f>
        <v>195.545713564199</v>
      </c>
      <c r="I80" s="178" t="n">
        <f aca="false">G80*D80*E80</f>
        <v>3805.92577767135</v>
      </c>
      <c r="J80" s="178" t="n">
        <f aca="false">J79+$B$1</f>
        <v>6600</v>
      </c>
      <c r="K80" s="180" t="n">
        <f aca="false">IF($M$2=1,H80/J80-1,I80/J80-1)</f>
        <v>-0.423344579140704</v>
      </c>
      <c r="M80" s="3" t="n">
        <f aca="false">D80/D79-1</f>
        <v>-0.010836727943477</v>
      </c>
      <c r="N80" s="173" t="n">
        <f aca="false">IF(M80&lt;=$O$4,1,0)</f>
        <v>0</v>
      </c>
      <c r="O80" s="174" t="n">
        <f aca="false">IF(N80=1,IF($M$2=1,($B$1+P79)/D80,($B$1+P79)/E80/D80),0)</f>
        <v>0</v>
      </c>
      <c r="P80" s="5" t="n">
        <f aca="false">IF(N80=0,$B$1+P79,0)</f>
        <v>700</v>
      </c>
    </row>
    <row r="81" customFormat="false" ht="12.8" hidden="false" customHeight="false" outlineLevel="0" collapsed="false">
      <c r="A81" s="175" t="n">
        <f aca="false">IF(IFERROR(C81,0)=0,0,IF(B81&gt;(($C$10-DATE(1970,1,1))*(24*60*60)),0,IF(A82=0,2,1)))</f>
        <v>1</v>
      </c>
      <c r="B81" s="176" t="n">
        <f aca="false">B80+$B$2*24*60*60</f>
        <v>1672963200</v>
      </c>
      <c r="C81" s="177" t="n">
        <f aca="false">VLOOKUP(B81,INDEX_BTCUSD_1D!$A$1:$I$5825,2,0)</f>
        <v>44932</v>
      </c>
      <c r="D81" s="178" t="n">
        <f aca="false">VLOOKUP(B81,INDEX_BTCUSD_1D!$A$1:$I$5825,9,0)</f>
        <v>16950.52</v>
      </c>
      <c r="E81" s="178" t="n">
        <f aca="false">VLOOKUP(B81,FX_USDMXN_1D!$A$1:$F$4816,6)</f>
        <v>19.1307</v>
      </c>
      <c r="F81" s="179" t="n">
        <f aca="false">IF($M$2=1,$B$1/D81,$B$1/E81/D81)</f>
        <v>0.000308379935203707</v>
      </c>
      <c r="G81" s="179" t="n">
        <f aca="false">F81+G80</f>
        <v>0.0120902153006564</v>
      </c>
      <c r="H81" s="178" t="n">
        <f aca="false">G81*D81</f>
        <v>204.935436258082</v>
      </c>
      <c r="I81" s="178" t="n">
        <f aca="false">G81*D81*E81</f>
        <v>3920.55835042249</v>
      </c>
      <c r="J81" s="178" t="n">
        <f aca="false">J80+$B$1</f>
        <v>6700</v>
      </c>
      <c r="K81" s="180" t="n">
        <f aca="false">IF($M$2=1,H81/J81-1,I81/J81-1)</f>
        <v>-0.414842037250374</v>
      </c>
      <c r="M81" s="3" t="n">
        <f aca="false">D81/D80-1</f>
        <v>0.0212866974107711</v>
      </c>
      <c r="N81" s="173" t="n">
        <f aca="false">IF(M81&lt;=$O$4,1,0)</f>
        <v>0</v>
      </c>
      <c r="O81" s="174" t="n">
        <f aca="false">IF(N81=1,IF($M$2=1,($B$1+P80)/D81,($B$1+P80)/E81/D81),0)</f>
        <v>0</v>
      </c>
      <c r="P81" s="5" t="n">
        <f aca="false">IF(N81=0,$B$1+P80,0)</f>
        <v>800</v>
      </c>
    </row>
    <row r="82" customFormat="false" ht="12.8" hidden="false" customHeight="false" outlineLevel="0" collapsed="false">
      <c r="A82" s="175" t="n">
        <f aca="false">IF(IFERROR(C82,0)=0,0,IF(B82&gt;(($C$10-DATE(1970,1,1))*(24*60*60)),0,IF(A83=0,2,1)))</f>
        <v>1</v>
      </c>
      <c r="B82" s="176" t="n">
        <f aca="false">B81+$B$2*24*60*60</f>
        <v>1673568000</v>
      </c>
      <c r="C82" s="177" t="n">
        <f aca="false">VLOOKUP(B82,INDEX_BTCUSD_1D!$A$1:$I$5825,2,0)</f>
        <v>44939</v>
      </c>
      <c r="D82" s="178" t="n">
        <f aca="false">VLOOKUP(B82,INDEX_BTCUSD_1D!$A$1:$I$5825,9,0)</f>
        <v>19932.48</v>
      </c>
      <c r="E82" s="178" t="n">
        <f aca="false">VLOOKUP(B82,FX_USDMXN_1D!$A$1:$F$4816,6)</f>
        <v>18.757</v>
      </c>
      <c r="F82" s="179" t="n">
        <f aca="false">IF($M$2=1,$B$1/D82,$B$1/E82/D82)</f>
        <v>0.0002674701274148</v>
      </c>
      <c r="G82" s="179" t="n">
        <f aca="false">F82+G81</f>
        <v>0.0123576854280712</v>
      </c>
      <c r="H82" s="178" t="n">
        <f aca="false">G82*D82</f>
        <v>246.31931764132</v>
      </c>
      <c r="I82" s="178" t="n">
        <f aca="false">G82*D82*E82</f>
        <v>4620.21144099825</v>
      </c>
      <c r="J82" s="178" t="n">
        <f aca="false">J81+$B$1</f>
        <v>6800</v>
      </c>
      <c r="K82" s="180" t="n">
        <f aca="false">IF($M$2=1,H82/J82-1,I82/J82-1)</f>
        <v>-0.32055714102967</v>
      </c>
      <c r="M82" s="3" t="n">
        <f aca="false">D82/D81-1</f>
        <v>0.175921446657684</v>
      </c>
      <c r="N82" s="173" t="n">
        <f aca="false">IF(M82&lt;=$O$4,1,0)</f>
        <v>0</v>
      </c>
      <c r="O82" s="174" t="n">
        <f aca="false">IF(N82=1,IF($M$2=1,($B$1+P81)/D82,($B$1+P81)/E82/D82),0)</f>
        <v>0</v>
      </c>
      <c r="P82" s="5" t="n">
        <f aca="false">IF(N82=0,$B$1+P81,0)</f>
        <v>900</v>
      </c>
    </row>
    <row r="83" customFormat="false" ht="12.8" hidden="false" customHeight="false" outlineLevel="0" collapsed="false">
      <c r="A83" s="175" t="n">
        <f aca="false">IF(IFERROR(C83,0)=0,0,IF(B83&gt;(($C$10-DATE(1970,1,1))*(24*60*60)),0,IF(A84=0,2,1)))</f>
        <v>1</v>
      </c>
      <c r="B83" s="176" t="n">
        <f aca="false">B82+$B$2*24*60*60</f>
        <v>1674172800</v>
      </c>
      <c r="C83" s="177" t="n">
        <f aca="false">VLOOKUP(B83,INDEX_BTCUSD_1D!$A$1:$I$5825,2,0)</f>
        <v>44946</v>
      </c>
      <c r="D83" s="178" t="n">
        <f aca="false">VLOOKUP(B83,INDEX_BTCUSD_1D!$A$1:$I$5825,9,0)</f>
        <v>22679.14</v>
      </c>
      <c r="E83" s="178" t="n">
        <f aca="false">VLOOKUP(B83,FX_USDMXN_1D!$A$1:$F$4816,6)</f>
        <v>18.8693</v>
      </c>
      <c r="F83" s="179" t="n">
        <f aca="false">IF($M$2=1,$B$1/D83,$B$1/E83/D83)</f>
        <v>0.00023367789334888</v>
      </c>
      <c r="G83" s="179" t="n">
        <f aca="false">F83+G82</f>
        <v>0.0125913633214201</v>
      </c>
      <c r="H83" s="178" t="n">
        <f aca="false">G83*D83</f>
        <v>285.561291557351</v>
      </c>
      <c r="I83" s="178" t="n">
        <f aca="false">G83*D83*E83</f>
        <v>5388.34167878312</v>
      </c>
      <c r="J83" s="178" t="n">
        <f aca="false">J82+$B$1</f>
        <v>6900</v>
      </c>
      <c r="K83" s="180" t="n">
        <f aca="false">IF($M$2=1,H83/J83-1,I83/J83-1)</f>
        <v>-0.219080916118389</v>
      </c>
      <c r="M83" s="3" t="n">
        <f aca="false">D83/D82-1</f>
        <v>0.137798206745974</v>
      </c>
      <c r="N83" s="173" t="n">
        <f aca="false">IF(M83&lt;=$O$4,1,0)</f>
        <v>0</v>
      </c>
      <c r="O83" s="174" t="n">
        <f aca="false">IF(N83=1,IF($M$2=1,($B$1+P82)/D83,($B$1+P82)/E83/D83),0)</f>
        <v>0</v>
      </c>
      <c r="P83" s="5" t="n">
        <f aca="false">IF(N83=0,$B$1+P82,0)</f>
        <v>1000</v>
      </c>
    </row>
    <row r="84" customFormat="false" ht="12.8" hidden="false" customHeight="false" outlineLevel="0" collapsed="false">
      <c r="A84" s="175" t="n">
        <f aca="false">IF(IFERROR(C84,0)=0,0,IF(B84&gt;(($C$10-DATE(1970,1,1))*(24*60*60)),0,IF(A85=0,2,1)))</f>
        <v>1</v>
      </c>
      <c r="B84" s="176" t="n">
        <f aca="false">B83+$B$2*24*60*60</f>
        <v>1674777600</v>
      </c>
      <c r="C84" s="177" t="n">
        <f aca="false">VLOOKUP(B84,INDEX_BTCUSD_1D!$A$1:$I$5825,2,0)</f>
        <v>44953</v>
      </c>
      <c r="D84" s="178" t="n">
        <f aca="false">VLOOKUP(B84,INDEX_BTCUSD_1D!$A$1:$I$5825,9,0)</f>
        <v>23080.06</v>
      </c>
      <c r="E84" s="178" t="n">
        <f aca="false">VLOOKUP(B84,FX_USDMXN_1D!$A$1:$F$4816,6)</f>
        <v>18.7445</v>
      </c>
      <c r="F84" s="179" t="n">
        <f aca="false">IF($M$2=1,$B$1/D84,$B$1/E84/D84)</f>
        <v>0.000231147502944799</v>
      </c>
      <c r="G84" s="179" t="n">
        <f aca="false">F84+G83</f>
        <v>0.0128225108243649</v>
      </c>
      <c r="H84" s="178" t="n">
        <f aca="false">G84*D84</f>
        <v>295.944319176991</v>
      </c>
      <c r="I84" s="178" t="n">
        <f aca="false">G84*D84*E84</f>
        <v>5547.3282908131</v>
      </c>
      <c r="J84" s="178" t="n">
        <f aca="false">J83+$B$1</f>
        <v>7000</v>
      </c>
      <c r="K84" s="180" t="n">
        <f aca="false">IF($M$2=1,H84/J84-1,I84/J84-1)</f>
        <v>-0.207524529883843</v>
      </c>
      <c r="M84" s="3" t="n">
        <f aca="false">D84/D83-1</f>
        <v>0.0176779190039835</v>
      </c>
      <c r="N84" s="173" t="n">
        <f aca="false">IF(M84&lt;=$O$4,1,0)</f>
        <v>0</v>
      </c>
      <c r="O84" s="174" t="n">
        <f aca="false">IF(N84=1,IF($M$2=1,($B$1+P83)/D84,($B$1+P83)/E84/D84),0)</f>
        <v>0</v>
      </c>
      <c r="P84" s="5" t="n">
        <f aca="false">IF(N84=0,$B$1+P83,0)</f>
        <v>1100</v>
      </c>
    </row>
    <row r="85" customFormat="false" ht="12.8" hidden="false" customHeight="false" outlineLevel="0" collapsed="false">
      <c r="A85" s="175" t="n">
        <f aca="false">IF(IFERROR(C85,0)=0,0,IF(B85&gt;(($C$10-DATE(1970,1,1))*(24*60*60)),0,IF(A86=0,2,1)))</f>
        <v>1</v>
      </c>
      <c r="B85" s="176" t="n">
        <f aca="false">B84+$B$2*24*60*60</f>
        <v>1675382400</v>
      </c>
      <c r="C85" s="177" t="n">
        <f aca="false">VLOOKUP(B85,INDEX_BTCUSD_1D!$A$1:$I$5825,2,0)</f>
        <v>44960</v>
      </c>
      <c r="D85" s="178" t="n">
        <f aca="false">VLOOKUP(B85,INDEX_BTCUSD_1D!$A$1:$I$5825,9,0)</f>
        <v>23437.07</v>
      </c>
      <c r="E85" s="178" t="n">
        <f aca="false">VLOOKUP(B85,FX_USDMXN_1D!$A$1:$F$4816,6)</f>
        <v>18.9623</v>
      </c>
      <c r="F85" s="179" t="n">
        <f aca="false">IF($M$2=1,$B$1/D85,$B$1/E85/D85)</f>
        <v>0.00022501199470602</v>
      </c>
      <c r="G85" s="179" t="n">
        <f aca="false">F85+G84</f>
        <v>0.0130475228190709</v>
      </c>
      <c r="H85" s="178" t="n">
        <f aca="false">G85*D85</f>
        <v>305.795705637162</v>
      </c>
      <c r="I85" s="178" t="n">
        <f aca="false">G85*D85*E85</f>
        <v>5798.58990900355</v>
      </c>
      <c r="J85" s="178" t="n">
        <f aca="false">J84+$B$1</f>
        <v>7100</v>
      </c>
      <c r="K85" s="180" t="n">
        <f aca="false">IF($M$2=1,H85/J85-1,I85/J85-1)</f>
        <v>-0.183297195914993</v>
      </c>
      <c r="M85" s="3" t="n">
        <f aca="false">D85/D84-1</f>
        <v>0.0154683306715839</v>
      </c>
      <c r="N85" s="173" t="n">
        <f aca="false">IF(M85&lt;=$O$4,1,0)</f>
        <v>0</v>
      </c>
      <c r="O85" s="174" t="n">
        <f aca="false">IF(N85=1,IF($M$2=1,($B$1+P84)/D85,($B$1+P84)/E85/D85),0)</f>
        <v>0</v>
      </c>
      <c r="P85" s="5" t="n">
        <f aca="false">IF(N85=0,$B$1+P84,0)</f>
        <v>1200</v>
      </c>
    </row>
    <row r="86" customFormat="false" ht="12.8" hidden="false" customHeight="false" outlineLevel="0" collapsed="false">
      <c r="A86" s="175" t="n">
        <f aca="false">IF(IFERROR(C86,0)=0,0,IF(B86&gt;(($C$10-DATE(1970,1,1))*(24*60*60)),0,IF(A87=0,2,1)))</f>
        <v>1</v>
      </c>
      <c r="B86" s="176" t="n">
        <f aca="false">B85+$B$2*24*60*60</f>
        <v>1675987200</v>
      </c>
      <c r="C86" s="177" t="n">
        <f aca="false">VLOOKUP(B86,INDEX_BTCUSD_1D!$A$1:$I$5825,2,0)</f>
        <v>44967</v>
      </c>
      <c r="D86" s="178" t="n">
        <f aca="false">VLOOKUP(B86,INDEX_BTCUSD_1D!$A$1:$I$5825,9,0)</f>
        <v>21635.15</v>
      </c>
      <c r="E86" s="178" t="n">
        <f aca="false">VLOOKUP(B86,FX_USDMXN_1D!$A$1:$F$4816,6)</f>
        <v>18.6358</v>
      </c>
      <c r="F86" s="179" t="n">
        <f aca="false">IF($M$2=1,$B$1/D86,$B$1/E86/D86)</f>
        <v>0.00024802305266196</v>
      </c>
      <c r="G86" s="179" t="n">
        <f aca="false">F86+G85</f>
        <v>0.0132955458717328</v>
      </c>
      <c r="H86" s="178" t="n">
        <f aca="false">G86*D86</f>
        <v>287.651129266821</v>
      </c>
      <c r="I86" s="178" t="n">
        <f aca="false">G86*D86*E86</f>
        <v>5360.60891479062</v>
      </c>
      <c r="J86" s="178" t="n">
        <f aca="false">J85+$B$1</f>
        <v>7200</v>
      </c>
      <c r="K86" s="180" t="n">
        <f aca="false">IF($M$2=1,H86/J86-1,I86/J86-1)</f>
        <v>-0.255470984056858</v>
      </c>
      <c r="M86" s="3" t="n">
        <f aca="false">D86/D85-1</f>
        <v>-0.0768833305528378</v>
      </c>
      <c r="N86" s="173" t="n">
        <f aca="false">IF(M86&lt;=$O$4,1,0)</f>
        <v>1</v>
      </c>
      <c r="O86" s="174" t="n">
        <f aca="false">IF(N86=1,IF($M$2=1,($B$1+P85)/D86,($B$1+P85)/E86/D86),0)</f>
        <v>0.00322429968460548</v>
      </c>
      <c r="P86" s="5" t="n">
        <f aca="false">IF(N86=0,$B$1+P85,0)</f>
        <v>0</v>
      </c>
    </row>
    <row r="87" customFormat="false" ht="12.8" hidden="false" customHeight="false" outlineLevel="0" collapsed="false">
      <c r="A87" s="175" t="n">
        <f aca="false">IF(IFERROR(C87,0)=0,0,IF(B87&gt;(($C$10-DATE(1970,1,1))*(24*60*60)),0,IF(A88=0,2,1)))</f>
        <v>1</v>
      </c>
      <c r="B87" s="176" t="n">
        <f aca="false">B86+$B$2*24*60*60</f>
        <v>1676592000</v>
      </c>
      <c r="C87" s="177" t="n">
        <f aca="false">VLOOKUP(B87,INDEX_BTCUSD_1D!$A$1:$I$5825,2,0)</f>
        <v>44974</v>
      </c>
      <c r="D87" s="178" t="n">
        <f aca="false">VLOOKUP(B87,INDEX_BTCUSD_1D!$A$1:$I$5825,9,0)</f>
        <v>24578.37</v>
      </c>
      <c r="E87" s="178" t="n">
        <f aca="false">VLOOKUP(B87,FX_USDMXN_1D!$A$1:$F$4816,6)</f>
        <v>18.3611</v>
      </c>
      <c r="F87" s="179" t="n">
        <f aca="false">IF($M$2=1,$B$1/D87,$B$1/E87/D87)</f>
        <v>0.000221589014670106</v>
      </c>
      <c r="G87" s="179" t="n">
        <f aca="false">F87+G86</f>
        <v>0.013517134886403</v>
      </c>
      <c r="H87" s="178" t="n">
        <f aca="false">G87*D87</f>
        <v>332.22914257792</v>
      </c>
      <c r="I87" s="178" t="n">
        <f aca="false">G87*D87*E87</f>
        <v>6100.09250978744</v>
      </c>
      <c r="J87" s="178" t="n">
        <f aca="false">J86+$B$1</f>
        <v>7300</v>
      </c>
      <c r="K87" s="180" t="n">
        <f aca="false">IF($M$2=1,H87/J87-1,I87/J87-1)</f>
        <v>-0.164370889070213</v>
      </c>
      <c r="M87" s="3" t="n">
        <f aca="false">D87/D86-1</f>
        <v>0.136038807218808</v>
      </c>
      <c r="N87" s="173" t="n">
        <f aca="false">IF(M87&lt;=$O$4,1,0)</f>
        <v>0</v>
      </c>
      <c r="O87" s="174" t="n">
        <f aca="false">IF(N87=1,IF($M$2=1,($B$1+P86)/D87,($B$1+P86)/E87/D87),0)</f>
        <v>0</v>
      </c>
      <c r="P87" s="5" t="n">
        <f aca="false">IF(N87=0,$B$1+P86,0)</f>
        <v>100</v>
      </c>
    </row>
    <row r="88" customFormat="false" ht="12.8" hidden="false" customHeight="false" outlineLevel="0" collapsed="false">
      <c r="A88" s="175" t="n">
        <f aca="false">IF(IFERROR(C88,0)=0,0,IF(B88&gt;(($C$10-DATE(1970,1,1))*(24*60*60)),0,IF(A89=0,2,1)))</f>
        <v>1</v>
      </c>
      <c r="B88" s="176" t="n">
        <f aca="false">B87+$B$2*24*60*60</f>
        <v>1677196800</v>
      </c>
      <c r="C88" s="177" t="n">
        <f aca="false">VLOOKUP(B88,INDEX_BTCUSD_1D!$A$1:$I$5825,2,0)</f>
        <v>44981</v>
      </c>
      <c r="D88" s="178" t="n">
        <f aca="false">VLOOKUP(B88,INDEX_BTCUSD_1D!$A$1:$I$5825,9,0)</f>
        <v>23190.5</v>
      </c>
      <c r="E88" s="178" t="n">
        <f aca="false">VLOOKUP(B88,FX_USDMXN_1D!$A$1:$F$4816,6)</f>
        <v>18.3597</v>
      </c>
      <c r="F88" s="179" t="n">
        <f aca="false">IF($M$2=1,$B$1/D88,$B$1/E88/D88)</f>
        <v>0.000234868247439491</v>
      </c>
      <c r="G88" s="179" t="n">
        <f aca="false">F88+G87</f>
        <v>0.0137520031338424</v>
      </c>
      <c r="H88" s="178" t="n">
        <f aca="false">G88*D88</f>
        <v>318.915828675373</v>
      </c>
      <c r="I88" s="178" t="n">
        <f aca="false">G88*D88*E88</f>
        <v>5855.19893973125</v>
      </c>
      <c r="J88" s="178" t="n">
        <f aca="false">J87+$B$1</f>
        <v>7400</v>
      </c>
      <c r="K88" s="180" t="n">
        <f aca="false">IF($M$2=1,H88/J88-1,I88/J88-1)</f>
        <v>-0.208756900036318</v>
      </c>
      <c r="M88" s="3" t="n">
        <f aca="false">D88/D87-1</f>
        <v>-0.0564671294312845</v>
      </c>
      <c r="N88" s="173" t="n">
        <f aca="false">IF(M88&lt;=$O$4,1,0)</f>
        <v>0</v>
      </c>
      <c r="O88" s="174" t="n">
        <f aca="false">IF(N88=1,IF($M$2=1,($B$1+P87)/D88,($B$1+P87)/E88/D88),0)</f>
        <v>0</v>
      </c>
      <c r="P88" s="5" t="n">
        <f aca="false">IF(N88=0,$B$1+P87,0)</f>
        <v>200</v>
      </c>
    </row>
    <row r="89" customFormat="false" ht="12.8" hidden="false" customHeight="false" outlineLevel="0" collapsed="false">
      <c r="A89" s="175" t="n">
        <f aca="false">IF(IFERROR(C89,0)=0,0,IF(B89&gt;(($C$10-DATE(1970,1,1))*(24*60*60)),0,IF(A90=0,2,1)))</f>
        <v>1</v>
      </c>
      <c r="B89" s="176" t="n">
        <f aca="false">B88+$B$2*24*60*60</f>
        <v>1677801600</v>
      </c>
      <c r="C89" s="177" t="n">
        <f aca="false">VLOOKUP(B89,INDEX_BTCUSD_1D!$A$1:$I$5825,2,0)</f>
        <v>44988</v>
      </c>
      <c r="D89" s="178" t="n">
        <f aca="false">VLOOKUP(B89,INDEX_BTCUSD_1D!$A$1:$I$5825,9,0)</f>
        <v>22394</v>
      </c>
      <c r="E89" s="178" t="n">
        <f aca="false">VLOOKUP(B89,FX_USDMXN_1D!$A$1:$F$4816,6)</f>
        <v>17.9542</v>
      </c>
      <c r="F89" s="179" t="n">
        <f aca="false">IF($M$2=1,$B$1/D89,$B$1/E89/D89)</f>
        <v>0.000248715165559533</v>
      </c>
      <c r="G89" s="179" t="n">
        <f aca="false">F89+G88</f>
        <v>0.014000718299402</v>
      </c>
      <c r="H89" s="178" t="n">
        <f aca="false">G89*D89</f>
        <v>313.532085596808</v>
      </c>
      <c r="I89" s="178" t="n">
        <f aca="false">G89*D89*E89</f>
        <v>5629.21777122221</v>
      </c>
      <c r="J89" s="178" t="n">
        <f aca="false">J88+$B$1</f>
        <v>7500</v>
      </c>
      <c r="K89" s="180" t="n">
        <f aca="false">IF($M$2=1,H89/J89-1,I89/J89-1)</f>
        <v>-0.249437630503706</v>
      </c>
      <c r="M89" s="3" t="n">
        <f aca="false">D89/D88-1</f>
        <v>-0.0343459606304306</v>
      </c>
      <c r="N89" s="173" t="n">
        <f aca="false">IF(M89&lt;=$O$4,1,0)</f>
        <v>0</v>
      </c>
      <c r="O89" s="174" t="n">
        <f aca="false">IF(N89=1,IF($M$2=1,($B$1+P88)/D89,($B$1+P88)/E89/D89),0)</f>
        <v>0</v>
      </c>
      <c r="P89" s="5" t="n">
        <f aca="false">IF(N89=0,$B$1+P88,0)</f>
        <v>300</v>
      </c>
    </row>
    <row r="90" customFormat="false" ht="12.8" hidden="false" customHeight="false" outlineLevel="0" collapsed="false">
      <c r="A90" s="175" t="n">
        <f aca="false">IF(IFERROR(C90,0)=0,0,IF(B90&gt;(($C$10-DATE(1970,1,1))*(24*60*60)),0,IF(A91=0,2,1)))</f>
        <v>1</v>
      </c>
      <c r="B90" s="176" t="n">
        <f aca="false">B89+$B$2*24*60*60</f>
        <v>1678406400</v>
      </c>
      <c r="C90" s="177" t="n">
        <f aca="false">VLOOKUP(B90,INDEX_BTCUSD_1D!$A$1:$I$5825,2,0)</f>
        <v>44995</v>
      </c>
      <c r="D90" s="178" t="n">
        <f aca="false">VLOOKUP(B90,INDEX_BTCUSD_1D!$A$1:$I$5825,9,0)</f>
        <v>20222.68</v>
      </c>
      <c r="E90" s="178" t="n">
        <f aca="false">VLOOKUP(B90,FX_USDMXN_1D!$A$1:$F$4816,6)</f>
        <v>18.4827</v>
      </c>
      <c r="F90" s="179" t="n">
        <f aca="false">IF($M$2=1,$B$1/D90,$B$1/E90/D90)</f>
        <v>0.000267544406639015</v>
      </c>
      <c r="G90" s="179" t="n">
        <f aca="false">F90+G89</f>
        <v>0.014268262706041</v>
      </c>
      <c r="H90" s="178" t="n">
        <f aca="false">G90*D90</f>
        <v>288.542510860201</v>
      </c>
      <c r="I90" s="178" t="n">
        <f aca="false">G90*D90*E90</f>
        <v>5333.04466547584</v>
      </c>
      <c r="J90" s="178" t="n">
        <f aca="false">J89+$B$1</f>
        <v>7600</v>
      </c>
      <c r="K90" s="180" t="n">
        <f aca="false">IF($M$2=1,H90/J90-1,I90/J90-1)</f>
        <v>-0.298283596647916</v>
      </c>
      <c r="M90" s="3" t="n">
        <f aca="false">D90/D89-1</f>
        <v>-0.0969598999732071</v>
      </c>
      <c r="N90" s="173" t="n">
        <f aca="false">IF(M90&lt;=$O$4,1,0)</f>
        <v>1</v>
      </c>
      <c r="O90" s="174" t="n">
        <f aca="false">IF(N90=1,IF($M$2=1,($B$1+P89)/D90,($B$1+P89)/E90/D90),0)</f>
        <v>0.00107017762655606</v>
      </c>
      <c r="P90" s="5" t="n">
        <f aca="false">IF(N90=0,$B$1+P89,0)</f>
        <v>0</v>
      </c>
    </row>
    <row r="91" customFormat="false" ht="12.8" hidden="false" customHeight="false" outlineLevel="0" collapsed="false">
      <c r="A91" s="175" t="n">
        <f aca="false">IF(IFERROR(C91,0)=0,0,IF(B91&gt;(($C$10-DATE(1970,1,1))*(24*60*60)),0,IF(A92=0,2,1)))</f>
        <v>1</v>
      </c>
      <c r="B91" s="176" t="n">
        <f aca="false">B90+$B$2*24*60*60</f>
        <v>1679011200</v>
      </c>
      <c r="C91" s="177" t="n">
        <f aca="false">VLOOKUP(B91,INDEX_BTCUSD_1D!$A$1:$I$5825,2,0)</f>
        <v>45002</v>
      </c>
      <c r="D91" s="178" t="n">
        <f aca="false">VLOOKUP(B91,INDEX_BTCUSD_1D!$A$1:$I$5825,9,0)</f>
        <v>27454.54</v>
      </c>
      <c r="E91" s="178" t="n">
        <f aca="false">VLOOKUP(B91,FX_USDMXN_1D!$A$1:$F$4816,6)</f>
        <v>18.8731</v>
      </c>
      <c r="F91" s="179" t="n">
        <f aca="false">IF($M$2=1,$B$1/D91,$B$1/E91/D91)</f>
        <v>0.000192993457863991</v>
      </c>
      <c r="G91" s="179" t="n">
        <f aca="false">F91+G90</f>
        <v>0.014461256163905</v>
      </c>
      <c r="H91" s="178" t="n">
        <f aca="false">G91*D91</f>
        <v>397.027135802176</v>
      </c>
      <c r="I91" s="178" t="n">
        <f aca="false">G91*D91*E91</f>
        <v>7493.13283670805</v>
      </c>
      <c r="J91" s="178" t="n">
        <f aca="false">J90+$B$1</f>
        <v>7700</v>
      </c>
      <c r="K91" s="180" t="n">
        <f aca="false">IF($M$2=1,H91/J91-1,I91/J91-1)</f>
        <v>-0.0268658653625912</v>
      </c>
      <c r="M91" s="3" t="n">
        <f aca="false">D91/D90-1</f>
        <v>0.35761135517152</v>
      </c>
      <c r="N91" s="173" t="n">
        <f aca="false">IF(M91&lt;=$O$4,1,0)</f>
        <v>0</v>
      </c>
      <c r="O91" s="174" t="n">
        <f aca="false">IF(N91=1,IF($M$2=1,($B$1+P90)/D91,($B$1+P90)/E91/D91),0)</f>
        <v>0</v>
      </c>
      <c r="P91" s="5" t="n">
        <f aca="false">IF(N91=0,$B$1+P90,0)</f>
        <v>100</v>
      </c>
    </row>
    <row r="92" customFormat="false" ht="12.8" hidden="false" customHeight="false" outlineLevel="0" collapsed="false">
      <c r="A92" s="175" t="n">
        <f aca="false">IF(IFERROR(C92,0)=0,0,IF(B92&gt;(($C$10-DATE(1970,1,1))*(24*60*60)),0,IF(A93=0,2,1)))</f>
        <v>1</v>
      </c>
      <c r="B92" s="176" t="n">
        <f aca="false">B91+$B$2*24*60*60</f>
        <v>1679616000</v>
      </c>
      <c r="C92" s="177" t="n">
        <f aca="false">VLOOKUP(B92,INDEX_BTCUSD_1D!$A$1:$I$5825,2,0)</f>
        <v>45009</v>
      </c>
      <c r="D92" s="178" t="n">
        <f aca="false">VLOOKUP(B92,INDEX_BTCUSD_1D!$A$1:$I$5825,9,0)</f>
        <v>27493.31</v>
      </c>
      <c r="E92" s="178" t="n">
        <f aca="false">VLOOKUP(B92,FX_USDMXN_1D!$A$1:$F$4816,6)</f>
        <v>18.3989</v>
      </c>
      <c r="F92" s="179" t="n">
        <f aca="false">IF($M$2=1,$B$1/D92,$B$1/E92/D92)</f>
        <v>0.000197688366137164</v>
      </c>
      <c r="G92" s="179" t="n">
        <f aca="false">F92+G91</f>
        <v>0.0146589445300421</v>
      </c>
      <c r="H92" s="178" t="n">
        <f aca="false">G92*D92</f>
        <v>403.022906237253</v>
      </c>
      <c r="I92" s="178" t="n">
        <f aca="false">G92*D92*E92</f>
        <v>7415.1781495686</v>
      </c>
      <c r="J92" s="178" t="n">
        <f aca="false">J91+$B$1</f>
        <v>7800</v>
      </c>
      <c r="K92" s="180" t="n">
        <f aca="false">IF($M$2=1,H92/J92-1,I92/J92-1)</f>
        <v>-0.0493361346706928</v>
      </c>
      <c r="M92" s="3" t="n">
        <f aca="false">D92/D91-1</f>
        <v>0.00141215259844096</v>
      </c>
      <c r="N92" s="173" t="n">
        <f aca="false">IF(M92&lt;=$O$4,1,0)</f>
        <v>0</v>
      </c>
      <c r="O92" s="174" t="n">
        <f aca="false">IF(N92=1,IF($M$2=1,($B$1+P91)/D92,($B$1+P91)/E92/D92),0)</f>
        <v>0</v>
      </c>
      <c r="P92" s="5" t="n">
        <f aca="false">IF(N92=0,$B$1+P91,0)</f>
        <v>200</v>
      </c>
    </row>
    <row r="93" customFormat="false" ht="12.8" hidden="false" customHeight="false" outlineLevel="0" collapsed="false">
      <c r="A93" s="175" t="n">
        <f aca="false">IF(IFERROR(C93,0)=0,0,IF(B93&gt;(($C$10-DATE(1970,1,1))*(24*60*60)),0,IF(A94=0,2,1)))</f>
        <v>1</v>
      </c>
      <c r="B93" s="176" t="n">
        <f aca="false">B92+$B$2*24*60*60</f>
        <v>1680220800</v>
      </c>
      <c r="C93" s="177" t="n">
        <f aca="false">VLOOKUP(B93,INDEX_BTCUSD_1D!$A$1:$I$5825,2,0)</f>
        <v>45016</v>
      </c>
      <c r="D93" s="178" t="n">
        <f aca="false">VLOOKUP(B93,INDEX_BTCUSD_1D!$A$1:$I$5825,9,0)</f>
        <v>28475.84</v>
      </c>
      <c r="E93" s="178" t="n">
        <f aca="false">VLOOKUP(B93,FX_USDMXN_1D!$A$1:$F$4816,6)</f>
        <v>18.0102</v>
      </c>
      <c r="F93" s="179" t="n">
        <f aca="false">IF($M$2=1,$B$1/D93,$B$1/E93/D93)</f>
        <v>0.000194986669062184</v>
      </c>
      <c r="G93" s="179" t="n">
        <f aca="false">F93+G92</f>
        <v>0.0148539311991043</v>
      </c>
      <c r="H93" s="178" t="n">
        <f aca="false">G93*D93</f>
        <v>422.978168196703</v>
      </c>
      <c r="I93" s="178" t="n">
        <f aca="false">G93*D93*E93</f>
        <v>7617.92140485626</v>
      </c>
      <c r="J93" s="178" t="n">
        <f aca="false">J92+$B$1</f>
        <v>7900</v>
      </c>
      <c r="K93" s="180" t="n">
        <f aca="false">IF($M$2=1,H93/J93-1,I93/J93-1)</f>
        <v>-0.0357061512840176</v>
      </c>
      <c r="M93" s="3" t="n">
        <f aca="false">D93/D92-1</f>
        <v>0.0357370574878033</v>
      </c>
      <c r="N93" s="173" t="n">
        <f aca="false">IF(M93&lt;=$O$4,1,0)</f>
        <v>0</v>
      </c>
      <c r="O93" s="174" t="n">
        <f aca="false">IF(N93=1,IF($M$2=1,($B$1+P92)/D93,($B$1+P92)/E93/D93),0)</f>
        <v>0</v>
      </c>
      <c r="P93" s="5" t="n">
        <f aca="false">IF(N93=0,$B$1+P92,0)</f>
        <v>300</v>
      </c>
    </row>
    <row r="94" customFormat="false" ht="12.8" hidden="false" customHeight="false" outlineLevel="0" collapsed="false">
      <c r="A94" s="175" t="n">
        <f aca="false">IF(IFERROR(C94,0)=0,0,IF(B94&gt;(($C$10-DATE(1970,1,1))*(24*60*60)),0,IF(A95=0,2,1)))</f>
        <v>1</v>
      </c>
      <c r="B94" s="176" t="n">
        <f aca="false">B93+$B$2*24*60*60</f>
        <v>1680825600</v>
      </c>
      <c r="C94" s="177" t="n">
        <f aca="false">VLOOKUP(B94,INDEX_BTCUSD_1D!$A$1:$I$5825,2,0)</f>
        <v>45023</v>
      </c>
      <c r="D94" s="178" t="n">
        <f aca="false">VLOOKUP(B94,INDEX_BTCUSD_1D!$A$1:$I$5825,9,0)</f>
        <v>27928.24</v>
      </c>
      <c r="E94" s="178" t="n">
        <f aca="false">VLOOKUP(B94,FX_USDMXN_1D!$A$1:$F$4816,6)</f>
        <v>18.0992</v>
      </c>
      <c r="F94" s="179" t="n">
        <f aca="false">IF($M$2=1,$B$1/D94,$B$1/E94/D94)</f>
        <v>0.000197832232966946</v>
      </c>
      <c r="G94" s="179" t="n">
        <f aca="false">F94+G93</f>
        <v>0.0150517634320713</v>
      </c>
      <c r="H94" s="178" t="n">
        <f aca="false">G94*D94</f>
        <v>420.36926155411</v>
      </c>
      <c r="I94" s="178" t="n">
        <f aca="false">G94*D94*E94</f>
        <v>7608.34733872016</v>
      </c>
      <c r="J94" s="178" t="n">
        <f aca="false">J93+$B$1</f>
        <v>8000</v>
      </c>
      <c r="K94" s="180" t="n">
        <f aca="false">IF($M$2=1,H94/J94-1,I94/J94-1)</f>
        <v>-0.0489565826599807</v>
      </c>
      <c r="M94" s="3" t="n">
        <f aca="false">D94/D93-1</f>
        <v>-0.019230337015519</v>
      </c>
      <c r="N94" s="173" t="n">
        <f aca="false">IF(M94&lt;=$O$4,1,0)</f>
        <v>0</v>
      </c>
      <c r="O94" s="174" t="n">
        <f aca="false">IF(N94=1,IF($M$2=1,($B$1+P93)/D94,($B$1+P93)/E94/D94),0)</f>
        <v>0</v>
      </c>
      <c r="P94" s="5" t="n">
        <f aca="false">IF(N94=0,$B$1+P93,0)</f>
        <v>400</v>
      </c>
    </row>
    <row r="95" customFormat="false" ht="12.8" hidden="false" customHeight="false" outlineLevel="0" collapsed="false">
      <c r="A95" s="175" t="n">
        <f aca="false">IF(IFERROR(C95,0)=0,0,IF(B95&gt;(($C$10-DATE(1970,1,1))*(24*60*60)),0,IF(A96=0,2,1)))</f>
        <v>1</v>
      </c>
      <c r="B95" s="176" t="n">
        <f aca="false">B94+$B$2*24*60*60</f>
        <v>1681430400</v>
      </c>
      <c r="C95" s="177" t="n">
        <f aca="false">VLOOKUP(B95,INDEX_BTCUSD_1D!$A$1:$I$5825,2,0)</f>
        <v>45030</v>
      </c>
      <c r="D95" s="178" t="n">
        <f aca="false">VLOOKUP(B95,INDEX_BTCUSD_1D!$A$1:$I$5825,9,0)</f>
        <v>30495.03</v>
      </c>
      <c r="E95" s="178" t="n">
        <f aca="false">VLOOKUP(B95,FX_USDMXN_1D!$A$1:$F$4816,6)</f>
        <v>17.9884</v>
      </c>
      <c r="F95" s="179" t="n">
        <f aca="false">IF($M$2=1,$B$1/D95,$B$1/E95/D95)</f>
        <v>0.000182296528687699</v>
      </c>
      <c r="G95" s="179" t="n">
        <f aca="false">F95+G94</f>
        <v>0.015234059960759</v>
      </c>
      <c r="H95" s="178" t="n">
        <f aca="false">G95*D95</f>
        <v>464.563115525144</v>
      </c>
      <c r="I95" s="178" t="n">
        <f aca="false">G95*D95*E95</f>
        <v>8356.7471473125</v>
      </c>
      <c r="J95" s="178" t="n">
        <f aca="false">J94+$B$1</f>
        <v>8100</v>
      </c>
      <c r="K95" s="180" t="n">
        <f aca="false">IF($M$2=1,H95/J95-1,I95/J95-1)</f>
        <v>0.0316971786805549</v>
      </c>
      <c r="M95" s="3" t="n">
        <f aca="false">D95/D94-1</f>
        <v>0.09190661495318</v>
      </c>
      <c r="N95" s="173" t="n">
        <f aca="false">IF(M95&lt;=$O$4,1,0)</f>
        <v>0</v>
      </c>
      <c r="O95" s="174" t="n">
        <f aca="false">IF(N95=1,IF($M$2=1,($B$1+P94)/D95,($B$1+P94)/E95/D95),0)</f>
        <v>0</v>
      </c>
      <c r="P95" s="5" t="n">
        <f aca="false">IF(N95=0,$B$1+P94,0)</f>
        <v>500</v>
      </c>
    </row>
    <row r="96" customFormat="false" ht="12.8" hidden="false" customHeight="false" outlineLevel="0" collapsed="false">
      <c r="A96" s="175" t="n">
        <f aca="false">IF(IFERROR(C96,0)=0,0,IF(B96&gt;(($C$10-DATE(1970,1,1))*(24*60*60)),0,IF(A97=0,2,1)))</f>
        <v>1</v>
      </c>
      <c r="B96" s="176" t="n">
        <f aca="false">B95+$B$2*24*60*60</f>
        <v>1682035200</v>
      </c>
      <c r="C96" s="177" t="n">
        <f aca="false">VLOOKUP(B96,INDEX_BTCUSD_1D!$A$1:$I$5825,2,0)</f>
        <v>45037</v>
      </c>
      <c r="D96" s="178" t="n">
        <f aca="false">VLOOKUP(B96,INDEX_BTCUSD_1D!$A$1:$I$5825,9,0)</f>
        <v>27263.11</v>
      </c>
      <c r="E96" s="178" t="n">
        <f aca="false">VLOOKUP(B96,FX_USDMXN_1D!$A$1:$F$4816,6)</f>
        <v>17.9853</v>
      </c>
      <c r="F96" s="179" t="n">
        <f aca="false">IF($M$2=1,$B$1/D96,$B$1/E96/D96)</f>
        <v>0.000203942114486129</v>
      </c>
      <c r="G96" s="179" t="n">
        <f aca="false">F96+G95</f>
        <v>0.0154380020752451</v>
      </c>
      <c r="H96" s="178" t="n">
        <f aca="false">G96*D96</f>
        <v>420.887948757636</v>
      </c>
      <c r="I96" s="178" t="n">
        <f aca="false">G96*D96*E96</f>
        <v>7569.7960247907</v>
      </c>
      <c r="J96" s="178" t="n">
        <f aca="false">J95+$B$1</f>
        <v>8200</v>
      </c>
      <c r="K96" s="180" t="n">
        <f aca="false">IF($M$2=1,H96/J96-1,I96/J96-1)</f>
        <v>-0.0768541433182071</v>
      </c>
      <c r="M96" s="3" t="n">
        <f aca="false">D96/D95-1</f>
        <v>-0.105981859994891</v>
      </c>
      <c r="N96" s="173" t="n">
        <f aca="false">IF(M96&lt;=$O$4,1,0)</f>
        <v>1</v>
      </c>
      <c r="O96" s="174" t="n">
        <f aca="false">IF(N96=1,IF($M$2=1,($B$1+P95)/D96,($B$1+P95)/E96/D96),0)</f>
        <v>0.00122365268691677</v>
      </c>
      <c r="P96" s="5" t="n">
        <f aca="false">IF(N96=0,$B$1+P95,0)</f>
        <v>0</v>
      </c>
    </row>
    <row r="97" customFormat="false" ht="12.8" hidden="false" customHeight="false" outlineLevel="0" collapsed="false">
      <c r="A97" s="175" t="n">
        <f aca="false">IF(IFERROR(C97,0)=0,0,IF(B97&gt;(($C$10-DATE(1970,1,1))*(24*60*60)),0,IF(A98=0,2,1)))</f>
        <v>1</v>
      </c>
      <c r="B97" s="176" t="n">
        <f aca="false">B96+$B$2*24*60*60</f>
        <v>1682640000</v>
      </c>
      <c r="C97" s="177" t="n">
        <f aca="false">VLOOKUP(B97,INDEX_BTCUSD_1D!$A$1:$I$5825,2,0)</f>
        <v>45044</v>
      </c>
      <c r="D97" s="178" t="n">
        <f aca="false">VLOOKUP(B97,INDEX_BTCUSD_1D!$A$1:$I$5825,9,0)</f>
        <v>29337.1</v>
      </c>
      <c r="E97" s="178" t="n">
        <f aca="false">VLOOKUP(B97,FX_USDMXN_1D!$A$1:$F$4816,6)</f>
        <v>17.9878</v>
      </c>
      <c r="F97" s="179" t="n">
        <f aca="false">IF($M$2=1,$B$1/D97,$B$1/E97/D97)</f>
        <v>0.000189498060186981</v>
      </c>
      <c r="G97" s="179" t="n">
        <f aca="false">F97+G96</f>
        <v>0.0156275001354321</v>
      </c>
      <c r="H97" s="178" t="n">
        <f aca="false">G97*D97</f>
        <v>458.465534223185</v>
      </c>
      <c r="I97" s="178" t="n">
        <f aca="false">G97*D97*E97</f>
        <v>8246.7863364998</v>
      </c>
      <c r="J97" s="178" t="n">
        <f aca="false">J96+$B$1</f>
        <v>8300</v>
      </c>
      <c r="K97" s="180" t="n">
        <f aca="false">IF($M$2=1,H97/J97-1,I97/J97-1)</f>
        <v>-0.00641128475906028</v>
      </c>
      <c r="M97" s="3" t="n">
        <f aca="false">D97/D96-1</f>
        <v>0.0760731259199701</v>
      </c>
      <c r="N97" s="173" t="n">
        <f aca="false">IF(M97&lt;=$O$4,1,0)</f>
        <v>0</v>
      </c>
      <c r="O97" s="174" t="n">
        <f aca="false">IF(N97=1,IF($M$2=1,($B$1+P96)/D97,($B$1+P96)/E97/D97),0)</f>
        <v>0</v>
      </c>
      <c r="P97" s="5" t="n">
        <f aca="false">IF(N97=0,$B$1+P96,0)</f>
        <v>100</v>
      </c>
    </row>
    <row r="98" customFormat="false" ht="12.8" hidden="false" customHeight="false" outlineLevel="0" collapsed="false">
      <c r="A98" s="175" t="n">
        <f aca="false">IF(IFERROR(C98,0)=0,0,IF(B98&gt;(($C$10-DATE(1970,1,1))*(24*60*60)),0,IF(A99=0,2,1)))</f>
        <v>1</v>
      </c>
      <c r="B98" s="176" t="n">
        <f aca="false">B97+$B$2*24*60*60</f>
        <v>1683244800</v>
      </c>
      <c r="C98" s="177" t="n">
        <f aca="false">VLOOKUP(B98,INDEX_BTCUSD_1D!$A$1:$I$5825,2,0)</f>
        <v>45051</v>
      </c>
      <c r="D98" s="178" t="n">
        <f aca="false">VLOOKUP(B98,INDEX_BTCUSD_1D!$A$1:$I$5825,9,0)</f>
        <v>29554.64</v>
      </c>
      <c r="E98" s="178" t="n">
        <f aca="false">VLOOKUP(B98,FX_USDMXN_1D!$A$1:$F$4816,6)</f>
        <v>17.7483</v>
      </c>
      <c r="F98" s="179" t="n">
        <f aca="false">IF($M$2=1,$B$1/D98,$B$1/E98/D98)</f>
        <v>0.000190641552191638</v>
      </c>
      <c r="G98" s="179" t="n">
        <f aca="false">F98+G97</f>
        <v>0.0158181416876237</v>
      </c>
      <c r="H98" s="178" t="n">
        <f aca="false">G98*D98</f>
        <v>467.499483046712</v>
      </c>
      <c r="I98" s="178" t="n">
        <f aca="false">G98*D98*E98</f>
        <v>8297.32107495795</v>
      </c>
      <c r="J98" s="178" t="n">
        <f aca="false">J97+$B$1</f>
        <v>8400</v>
      </c>
      <c r="K98" s="180" t="n">
        <f aca="false">IF($M$2=1,H98/J98-1,I98/J98-1)</f>
        <v>-0.0122236815526248</v>
      </c>
      <c r="M98" s="3" t="n">
        <f aca="false">D98/D97-1</f>
        <v>0.00741518418657616</v>
      </c>
      <c r="N98" s="173" t="n">
        <f aca="false">IF(M98&lt;=$O$4,1,0)</f>
        <v>0</v>
      </c>
      <c r="O98" s="174" t="n">
        <f aca="false">IF(N98=1,IF($M$2=1,($B$1+P97)/D98,($B$1+P97)/E98/D98),0)</f>
        <v>0</v>
      </c>
      <c r="P98" s="5" t="n">
        <f aca="false">IF(N98=0,$B$1+P97,0)</f>
        <v>200</v>
      </c>
    </row>
    <row r="99" customFormat="false" ht="12.8" hidden="false" customHeight="false" outlineLevel="0" collapsed="false">
      <c r="A99" s="175" t="n">
        <f aca="false">IF(IFERROR(C99,0)=0,0,IF(B99&gt;(($C$10-DATE(1970,1,1))*(24*60*60)),0,IF(A100=0,2,1)))</f>
        <v>1</v>
      </c>
      <c r="B99" s="176" t="n">
        <f aca="false">B98+$B$2*24*60*60</f>
        <v>1683849600</v>
      </c>
      <c r="C99" s="177" t="n">
        <f aca="false">VLOOKUP(B99,INDEX_BTCUSD_1D!$A$1:$I$5825,2,0)</f>
        <v>45058</v>
      </c>
      <c r="D99" s="178" t="n">
        <f aca="false">VLOOKUP(B99,INDEX_BTCUSD_1D!$A$1:$I$5825,9,0)</f>
        <v>26809.46</v>
      </c>
      <c r="E99" s="178" t="n">
        <f aca="false">VLOOKUP(B99,FX_USDMXN_1D!$A$1:$F$4816,6)</f>
        <v>17.5902</v>
      </c>
      <c r="F99" s="179" t="n">
        <f aca="false">IF($M$2=1,$B$1/D99,$B$1/E99/D99)</f>
        <v>0.000212051405887953</v>
      </c>
      <c r="G99" s="179" t="n">
        <f aca="false">F99+G98</f>
        <v>0.0160301930935117</v>
      </c>
      <c r="H99" s="178" t="n">
        <f aca="false">G99*D99</f>
        <v>429.760820532778</v>
      </c>
      <c r="I99" s="178" t="n">
        <f aca="false">G99*D99*E99</f>
        <v>7559.57878533566</v>
      </c>
      <c r="J99" s="178" t="n">
        <f aca="false">J98+$B$1</f>
        <v>8500</v>
      </c>
      <c r="K99" s="180" t="n">
        <f aca="false">IF($M$2=1,H99/J99-1,I99/J99-1)</f>
        <v>-0.11063778996051</v>
      </c>
      <c r="M99" s="3" t="n">
        <f aca="false">D99/D98-1</f>
        <v>-0.0928849074121695</v>
      </c>
      <c r="N99" s="173" t="n">
        <f aca="false">IF(M99&lt;=$O$4,1,0)</f>
        <v>1</v>
      </c>
      <c r="O99" s="174" t="n">
        <f aca="false">IF(N99=1,IF($M$2=1,($B$1+P98)/D99,($B$1+P98)/E99/D99),0)</f>
        <v>0.000636154217663858</v>
      </c>
      <c r="P99" s="5" t="n">
        <f aca="false">IF(N99=0,$B$1+P98,0)</f>
        <v>0</v>
      </c>
    </row>
    <row r="100" customFormat="false" ht="12.8" hidden="false" customHeight="false" outlineLevel="0" collapsed="false">
      <c r="A100" s="175" t="n">
        <f aca="false">IF(IFERROR(C100,0)=0,0,IF(B100&gt;(($C$10-DATE(1970,1,1))*(24*60*60)),0,IF(A101=0,2,1)))</f>
        <v>1</v>
      </c>
      <c r="B100" s="176" t="n">
        <f aca="false">B99+$B$2*24*60*60</f>
        <v>1684454400</v>
      </c>
      <c r="C100" s="177" t="n">
        <f aca="false">VLOOKUP(B100,INDEX_BTCUSD_1D!$A$1:$I$5825,2,0)</f>
        <v>45065</v>
      </c>
      <c r="D100" s="178" t="n">
        <f aca="false">VLOOKUP(B100,INDEX_BTCUSD_1D!$A$1:$I$5825,9,0)</f>
        <v>26895.42</v>
      </c>
      <c r="E100" s="178" t="n">
        <f aca="false">VLOOKUP(B100,FX_USDMXN_1D!$A$1:$F$4816,6)</f>
        <v>17.7911</v>
      </c>
      <c r="F100" s="179" t="n">
        <f aca="false">IF($M$2=1,$B$1/D100,$B$1/E100/D100)</f>
        <v>0.000208986806008269</v>
      </c>
      <c r="G100" s="179" t="n">
        <f aca="false">F100+G99</f>
        <v>0.0162391798995199</v>
      </c>
      <c r="H100" s="178" t="n">
        <f aca="false">G100*D100</f>
        <v>436.759563853147</v>
      </c>
      <c r="I100" s="178" t="n">
        <f aca="false">G100*D100*E100</f>
        <v>7770.43307646772</v>
      </c>
      <c r="J100" s="178" t="n">
        <f aca="false">J99+$B$1</f>
        <v>8600</v>
      </c>
      <c r="K100" s="180" t="n">
        <f aca="false">IF($M$2=1,H100/J100-1,I100/J100-1)</f>
        <v>-0.0964612701781723</v>
      </c>
      <c r="M100" s="3" t="n">
        <f aca="false">D100/D99-1</f>
        <v>0.00320633089961531</v>
      </c>
      <c r="N100" s="173" t="n">
        <f aca="false">IF(M100&lt;=$O$4,1,0)</f>
        <v>0</v>
      </c>
      <c r="O100" s="174" t="n">
        <f aca="false">IF(N100=1,IF($M$2=1,($B$1+P99)/D100,($B$1+P99)/E100/D100),0)</f>
        <v>0</v>
      </c>
      <c r="P100" s="5" t="n">
        <f aca="false">IF(N100=0,$B$1+P99,0)</f>
        <v>100</v>
      </c>
    </row>
    <row r="101" customFormat="false" ht="12.8" hidden="false" customHeight="false" outlineLevel="0" collapsed="false">
      <c r="A101" s="175" t="n">
        <f aca="false">IF(IFERROR(C101,0)=0,0,IF(B101&gt;(($C$10-DATE(1970,1,1))*(24*60*60)),0,IF(A102=0,2,1)))</f>
        <v>1</v>
      </c>
      <c r="B101" s="176" t="n">
        <f aca="false">B100+$B$2*24*60*60</f>
        <v>1685059200</v>
      </c>
      <c r="C101" s="177" t="n">
        <f aca="false">VLOOKUP(B101,INDEX_BTCUSD_1D!$A$1:$I$5825,2,0)</f>
        <v>45072</v>
      </c>
      <c r="D101" s="178" t="n">
        <f aca="false">VLOOKUP(B101,INDEX_BTCUSD_1D!$A$1:$I$5825,9,0)</f>
        <v>26718.79</v>
      </c>
      <c r="E101" s="178" t="n">
        <f aca="false">VLOOKUP(B101,FX_USDMXN_1D!$A$1:$F$4816,6)</f>
        <v>17.6177</v>
      </c>
      <c r="F101" s="179" t="n">
        <f aca="false">IF($M$2=1,$B$1/D101,$B$1/E101/D101)</f>
        <v>0.000212438879955747</v>
      </c>
      <c r="G101" s="179" t="n">
        <f aca="false">F101+G100</f>
        <v>0.0164516187794757</v>
      </c>
      <c r="H101" s="178" t="n">
        <f aca="false">G101*D101</f>
        <v>439.567347328867</v>
      </c>
      <c r="I101" s="178" t="n">
        <f aca="false">G101*D101*E101</f>
        <v>7744.16565503579</v>
      </c>
      <c r="J101" s="178" t="n">
        <f aca="false">J100+$B$1</f>
        <v>8700</v>
      </c>
      <c r="K101" s="180" t="n">
        <f aca="false">IF($M$2=1,H101/J101-1,I101/J101-1)</f>
        <v>-0.109866016662553</v>
      </c>
      <c r="M101" s="3" t="n">
        <f aca="false">D101/D100-1</f>
        <v>-0.00656728915183324</v>
      </c>
      <c r="N101" s="173" t="n">
        <f aca="false">IF(M101&lt;=$O$4,1,0)</f>
        <v>0</v>
      </c>
      <c r="O101" s="174" t="n">
        <f aca="false">IF(N101=1,IF($M$2=1,($B$1+P100)/D101,($B$1+P100)/E101/D101),0)</f>
        <v>0</v>
      </c>
      <c r="P101" s="5" t="n">
        <f aca="false">IF(N101=0,$B$1+P100,0)</f>
        <v>200</v>
      </c>
    </row>
    <row r="102" customFormat="false" ht="12.8" hidden="false" customHeight="false" outlineLevel="0" collapsed="false">
      <c r="A102" s="175" t="n">
        <f aca="false">IF(IFERROR(C102,0)=0,0,IF(B102&gt;(($C$10-DATE(1970,1,1))*(24*60*60)),0,IF(A103=0,2,1)))</f>
        <v>1</v>
      </c>
      <c r="B102" s="176" t="n">
        <f aca="false">B101+$B$2*24*60*60</f>
        <v>1685664000</v>
      </c>
      <c r="C102" s="177" t="n">
        <f aca="false">VLOOKUP(B102,INDEX_BTCUSD_1D!$A$1:$I$5825,2,0)</f>
        <v>45079</v>
      </c>
      <c r="D102" s="178" t="n">
        <f aca="false">VLOOKUP(B102,INDEX_BTCUSD_1D!$A$1:$I$5825,9,0)</f>
        <v>27252.22</v>
      </c>
      <c r="E102" s="178" t="n">
        <f aca="false">VLOOKUP(B102,FX_USDMXN_1D!$A$1:$F$4816,6)</f>
        <v>17.5467</v>
      </c>
      <c r="F102" s="179" t="n">
        <f aca="false">IF($M$2=1,$B$1/D102,$B$1/E102/D102)</f>
        <v>0.000209123415244042</v>
      </c>
      <c r="G102" s="179" t="n">
        <f aca="false">F102+G101</f>
        <v>0.0166607421947197</v>
      </c>
      <c r="H102" s="178" t="n">
        <f aca="false">G102*D102</f>
        <v>454.042211653785</v>
      </c>
      <c r="I102" s="178" t="n">
        <f aca="false">G102*D102*E102</f>
        <v>7966.94247522547</v>
      </c>
      <c r="J102" s="178" t="n">
        <f aca="false">J101+$B$1</f>
        <v>8800</v>
      </c>
      <c r="K102" s="180" t="n">
        <f aca="false">IF($M$2=1,H102/J102-1,I102/J102-1)</f>
        <v>-0.0946656278152875</v>
      </c>
      <c r="M102" s="3" t="n">
        <f aca="false">D102/D101-1</f>
        <v>0.0199646016904209</v>
      </c>
      <c r="N102" s="173" t="n">
        <f aca="false">IF(M102&lt;=$O$4,1,0)</f>
        <v>0</v>
      </c>
      <c r="O102" s="174" t="n">
        <f aca="false">IF(N102=1,IF($M$2=1,($B$1+P101)/D102,($B$1+P101)/E102/D102),0)</f>
        <v>0</v>
      </c>
      <c r="P102" s="5" t="n">
        <f aca="false">IF(N102=0,$B$1+P101,0)</f>
        <v>300</v>
      </c>
    </row>
    <row r="103" customFormat="false" ht="12.8" hidden="false" customHeight="false" outlineLevel="0" collapsed="false">
      <c r="A103" s="175" t="n">
        <f aca="false">IF(IFERROR(C103,0)=0,0,IF(B103&gt;(($C$10-DATE(1970,1,1))*(24*60*60)),0,IF(A104=0,2,1)))</f>
        <v>1</v>
      </c>
      <c r="B103" s="176" t="n">
        <f aca="false">B102+$B$2*24*60*60</f>
        <v>1686268800</v>
      </c>
      <c r="C103" s="177" t="n">
        <f aca="false">VLOOKUP(B103,INDEX_BTCUSD_1D!$A$1:$I$5825,2,0)</f>
        <v>45086</v>
      </c>
      <c r="D103" s="178" t="n">
        <f aca="false">VLOOKUP(B103,INDEX_BTCUSD_1D!$A$1:$I$5825,9,0)</f>
        <v>26488.23</v>
      </c>
      <c r="E103" s="178" t="n">
        <f aca="false">VLOOKUP(B103,FX_USDMXN_1D!$A$1:$F$4816,6)</f>
        <v>17.2818</v>
      </c>
      <c r="F103" s="179" t="n">
        <f aca="false">IF($M$2=1,$B$1/D103,$B$1/E103/D103)</f>
        <v>0.000218453036819215</v>
      </c>
      <c r="G103" s="179" t="n">
        <f aca="false">F103+G102</f>
        <v>0.0168791952315389</v>
      </c>
      <c r="H103" s="178" t="n">
        <f aca="false">G103*D103</f>
        <v>447.100005507907</v>
      </c>
      <c r="I103" s="178" t="n">
        <f aca="false">G103*D103*E103</f>
        <v>7726.69287518655</v>
      </c>
      <c r="J103" s="178" t="n">
        <f aca="false">J102+$B$1</f>
        <v>8900</v>
      </c>
      <c r="K103" s="180" t="n">
        <f aca="false">IF($M$2=1,H103/J103-1,I103/J103-1)</f>
        <v>-0.131832261214995</v>
      </c>
      <c r="M103" s="3" t="n">
        <f aca="false">D103/D102-1</f>
        <v>-0.0280340464006236</v>
      </c>
      <c r="N103" s="173" t="n">
        <f aca="false">IF(M103&lt;=$O$4,1,0)</f>
        <v>0</v>
      </c>
      <c r="O103" s="174" t="n">
        <f aca="false">IF(N103=1,IF($M$2=1,($B$1+P102)/D103,($B$1+P102)/E103/D103),0)</f>
        <v>0</v>
      </c>
      <c r="P103" s="5" t="n">
        <f aca="false">IF(N103=0,$B$1+P102,0)</f>
        <v>400</v>
      </c>
    </row>
    <row r="104" customFormat="false" ht="12.8" hidden="false" customHeight="false" outlineLevel="0" collapsed="false">
      <c r="A104" s="175" t="n">
        <f aca="false">IF(IFERROR(C104,0)=0,0,IF(B104&gt;(($C$10-DATE(1970,1,1))*(24*60*60)),0,IF(A105=0,2,1)))</f>
        <v>1</v>
      </c>
      <c r="B104" s="176" t="n">
        <f aca="false">B103+$B$2*24*60*60</f>
        <v>1686873600</v>
      </c>
      <c r="C104" s="177" t="n">
        <f aca="false">VLOOKUP(B104,INDEX_BTCUSD_1D!$A$1:$I$5825,2,0)</f>
        <v>45093</v>
      </c>
      <c r="D104" s="178" t="n">
        <f aca="false">VLOOKUP(B104,INDEX_BTCUSD_1D!$A$1:$I$5825,9,0)</f>
        <v>26336.15</v>
      </c>
      <c r="E104" s="178" t="n">
        <f aca="false">VLOOKUP(B104,FX_USDMXN_1D!$A$1:$F$4816,6)</f>
        <v>17.0674</v>
      </c>
      <c r="F104" s="179" t="n">
        <f aca="false">IF($M$2=1,$B$1/D104,$B$1/E104/D104)</f>
        <v>0.000222474554587449</v>
      </c>
      <c r="G104" s="179" t="n">
        <f aca="false">F104+G103</f>
        <v>0.0171016697861264</v>
      </c>
      <c r="H104" s="178" t="n">
        <f aca="false">G104*D104</f>
        <v>450.392140737893</v>
      </c>
      <c r="I104" s="178" t="n">
        <f aca="false">G104*D104*E104</f>
        <v>7687.02282282991</v>
      </c>
      <c r="J104" s="178" t="n">
        <f aca="false">J103+$B$1</f>
        <v>9000</v>
      </c>
      <c r="K104" s="180" t="n">
        <f aca="false">IF($M$2=1,H104/J104-1,I104/J104-1)</f>
        <v>-0.145886353018899</v>
      </c>
      <c r="M104" s="3" t="n">
        <f aca="false">D104/D103-1</f>
        <v>-0.00574141798074079</v>
      </c>
      <c r="N104" s="173" t="n">
        <f aca="false">IF(M104&lt;=$O$4,1,0)</f>
        <v>0</v>
      </c>
      <c r="O104" s="174" t="n">
        <f aca="false">IF(N104=1,IF($M$2=1,($B$1+P103)/D104,($B$1+P103)/E104/D104),0)</f>
        <v>0</v>
      </c>
      <c r="P104" s="5" t="n">
        <f aca="false">IF(N104=0,$B$1+P103,0)</f>
        <v>500</v>
      </c>
    </row>
    <row r="105" customFormat="false" ht="12.8" hidden="false" customHeight="false" outlineLevel="0" collapsed="false">
      <c r="A105" s="175" t="n">
        <f aca="false">IF(IFERROR(C105,0)=0,0,IF(B105&gt;(($C$10-DATE(1970,1,1))*(24*60*60)),0,IF(A106=0,2,1)))</f>
        <v>1</v>
      </c>
      <c r="B105" s="176" t="n">
        <f aca="false">B104+$B$2*24*60*60</f>
        <v>1687478400</v>
      </c>
      <c r="C105" s="177" t="n">
        <f aca="false">VLOOKUP(B105,INDEX_BTCUSD_1D!$A$1:$I$5825,2,0)</f>
        <v>45100</v>
      </c>
      <c r="D105" s="178" t="n">
        <f aca="false">VLOOKUP(B105,INDEX_BTCUSD_1D!$A$1:$I$5825,9,0)</f>
        <v>30705.83</v>
      </c>
      <c r="E105" s="178" t="n">
        <f aca="false">VLOOKUP(B105,FX_USDMXN_1D!$A$1:$F$4816,6)</f>
        <v>17.1731</v>
      </c>
      <c r="F105" s="179" t="n">
        <f aca="false">IF($M$2=1,$B$1/D105,$B$1/E105/D105)</f>
        <v>0.000189640224157082</v>
      </c>
      <c r="G105" s="179" t="n">
        <f aca="false">F105+G104</f>
        <v>0.0172913100102835</v>
      </c>
      <c r="H105" s="178" t="n">
        <f aca="false">G105*D105</f>
        <v>530.944025653063</v>
      </c>
      <c r="I105" s="178" t="n">
        <f aca="false">G105*D105*E105</f>
        <v>9117.95484694261</v>
      </c>
      <c r="J105" s="178" t="n">
        <f aca="false">J104+$B$1</f>
        <v>9100</v>
      </c>
      <c r="K105" s="180" t="n">
        <f aca="false">IF($M$2=1,H105/J105-1,I105/J105-1)</f>
        <v>0.00197306010358389</v>
      </c>
      <c r="M105" s="3" t="n">
        <f aca="false">D105/D104-1</f>
        <v>0.165919468107525</v>
      </c>
      <c r="N105" s="173" t="n">
        <f aca="false">IF(M105&lt;=$O$4,1,0)</f>
        <v>0</v>
      </c>
      <c r="O105" s="174" t="n">
        <f aca="false">IF(N105=1,IF($M$2=1,($B$1+P104)/D105,($B$1+P104)/E105/D105),0)</f>
        <v>0</v>
      </c>
      <c r="P105" s="5" t="n">
        <f aca="false">IF(N105=0,$B$1+P104,0)</f>
        <v>600</v>
      </c>
    </row>
    <row r="106" customFormat="false" ht="12.8" hidden="false" customHeight="false" outlineLevel="0" collapsed="false">
      <c r="A106" s="175" t="n">
        <f aca="false">IF(IFERROR(C106,0)=0,0,IF(B106&gt;(($C$10-DATE(1970,1,1))*(24*60*60)),0,IF(A107=0,2,1)))</f>
        <v>1</v>
      </c>
      <c r="B106" s="176" t="n">
        <f aca="false">B105+$B$2*24*60*60</f>
        <v>1688083200</v>
      </c>
      <c r="C106" s="177" t="n">
        <f aca="false">VLOOKUP(B106,INDEX_BTCUSD_1D!$A$1:$I$5825,2,0)</f>
        <v>45107</v>
      </c>
      <c r="D106" s="178" t="n">
        <f aca="false">VLOOKUP(B106,INDEX_BTCUSD_1D!$A$1:$I$5825,9,0)</f>
        <v>30477.68</v>
      </c>
      <c r="E106" s="178" t="n">
        <f aca="false">VLOOKUP(B106,FX_USDMXN_1D!$A$1:$F$4816,6)</f>
        <v>17.1139</v>
      </c>
      <c r="F106" s="179" t="n">
        <f aca="false">IF($M$2=1,$B$1/D106,$B$1/E106/D106)</f>
        <v>0.000191720743766412</v>
      </c>
      <c r="G106" s="179" t="n">
        <f aca="false">F106+G105</f>
        <v>0.0174830307540499</v>
      </c>
      <c r="H106" s="178" t="n">
        <f aca="false">G106*D106</f>
        <v>532.842216752091</v>
      </c>
      <c r="I106" s="178" t="n">
        <f aca="false">G106*D106*E106</f>
        <v>9119.00841327362</v>
      </c>
      <c r="J106" s="178" t="n">
        <f aca="false">J105+$B$1</f>
        <v>9200</v>
      </c>
      <c r="K106" s="180" t="n">
        <f aca="false">IF($M$2=1,H106/J106-1,I106/J106-1)</f>
        <v>-0.00880343333982436</v>
      </c>
      <c r="M106" s="3" t="n">
        <f aca="false">D106/D105-1</f>
        <v>-0.00743018508211635</v>
      </c>
      <c r="N106" s="173" t="n">
        <f aca="false">IF(M106&lt;=$O$4,1,0)</f>
        <v>0</v>
      </c>
      <c r="O106" s="174" t="n">
        <f aca="false">IF(N106=1,IF($M$2=1,($B$1+P105)/D106,($B$1+P105)/E106/D106),0)</f>
        <v>0</v>
      </c>
      <c r="P106" s="5" t="n">
        <f aca="false">IF(N106=0,$B$1+P105,0)</f>
        <v>700</v>
      </c>
    </row>
    <row r="107" customFormat="false" ht="12.8" hidden="false" customHeight="false" outlineLevel="0" collapsed="false">
      <c r="A107" s="175" t="n">
        <f aca="false">IF(IFERROR(C107,0)=0,0,IF(B107&gt;(($C$10-DATE(1970,1,1))*(24*60*60)),0,IF(A108=0,2,1)))</f>
        <v>1</v>
      </c>
      <c r="B107" s="176" t="n">
        <f aca="false">B106+$B$2*24*60*60</f>
        <v>1688688000</v>
      </c>
      <c r="C107" s="177" t="n">
        <f aca="false">VLOOKUP(B107,INDEX_BTCUSD_1D!$A$1:$I$5825,2,0)</f>
        <v>45114</v>
      </c>
      <c r="D107" s="178" t="n">
        <f aca="false">VLOOKUP(B107,INDEX_BTCUSD_1D!$A$1:$I$5825,9,0)</f>
        <v>30352.3</v>
      </c>
      <c r="E107" s="178" t="n">
        <f aca="false">VLOOKUP(B107,FX_USDMXN_1D!$A$1:$F$4816,6)</f>
        <v>17.1195</v>
      </c>
      <c r="F107" s="179" t="n">
        <f aca="false">IF($M$2=1,$B$1/D107,$B$1/E107/D107)</f>
        <v>0.000192449735071515</v>
      </c>
      <c r="G107" s="179" t="n">
        <f aca="false">F107+G106</f>
        <v>0.0176754804891214</v>
      </c>
      <c r="H107" s="178" t="n">
        <f aca="false">G107*D107</f>
        <v>536.49148644996</v>
      </c>
      <c r="I107" s="178" t="n">
        <f aca="false">G107*D107*E107</f>
        <v>9184.46600228008</v>
      </c>
      <c r="J107" s="178" t="n">
        <f aca="false">J106+$B$1</f>
        <v>9300</v>
      </c>
      <c r="K107" s="180" t="n">
        <f aca="false">IF($M$2=1,H107/J107-1,I107/J107-1)</f>
        <v>-0.0124230105075179</v>
      </c>
      <c r="M107" s="3" t="n">
        <f aca="false">D107/D106-1</f>
        <v>-0.00411383018654965</v>
      </c>
      <c r="N107" s="173" t="n">
        <f aca="false">IF(M107&lt;=$O$4,1,0)</f>
        <v>0</v>
      </c>
      <c r="O107" s="174" t="n">
        <f aca="false">IF(N107=1,IF($M$2=1,($B$1+P106)/D107,($B$1+P106)/E107/D107),0)</f>
        <v>0</v>
      </c>
      <c r="P107" s="5" t="n">
        <f aca="false">IF(N107=0,$B$1+P106,0)</f>
        <v>800</v>
      </c>
    </row>
    <row r="108" customFormat="false" ht="12.8" hidden="false" customHeight="false" outlineLevel="0" collapsed="false">
      <c r="A108" s="175" t="n">
        <f aca="false">IF(IFERROR(C108,0)=0,0,IF(B108&gt;(($C$10-DATE(1970,1,1))*(24*60*60)),0,IF(A109=0,2,1)))</f>
        <v>1</v>
      </c>
      <c r="B108" s="176" t="n">
        <f aca="false">B107+$B$2*24*60*60</f>
        <v>1689292800</v>
      </c>
      <c r="C108" s="177" t="n">
        <f aca="false">VLOOKUP(B108,INDEX_BTCUSD_1D!$A$1:$I$5825,2,0)</f>
        <v>45121</v>
      </c>
      <c r="D108" s="178" t="n">
        <f aca="false">VLOOKUP(B108,INDEX_BTCUSD_1D!$A$1:$I$5825,9,0)</f>
        <v>30333.56</v>
      </c>
      <c r="E108" s="178" t="n">
        <f aca="false">VLOOKUP(B108,FX_USDMXN_1D!$A$1:$F$4816,6)</f>
        <v>16.7346</v>
      </c>
      <c r="F108" s="179" t="n">
        <f aca="false">IF($M$2=1,$B$1/D108,$B$1/E108/D108)</f>
        <v>0.000196997756873868</v>
      </c>
      <c r="G108" s="179" t="n">
        <f aca="false">F108+G107</f>
        <v>0.0178724782459953</v>
      </c>
      <c r="H108" s="178" t="n">
        <f aca="false">G108*D108</f>
        <v>542.135891223593</v>
      </c>
      <c r="I108" s="178" t="n">
        <f aca="false">G108*D108*E108</f>
        <v>9072.42728527033</v>
      </c>
      <c r="J108" s="178" t="n">
        <f aca="false">J107+$B$1</f>
        <v>9400</v>
      </c>
      <c r="K108" s="180" t="n">
        <f aca="false">IF($M$2=1,H108/J108-1,I108/J108-1)</f>
        <v>-0.0348481611414542</v>
      </c>
      <c r="M108" s="3" t="n">
        <f aca="false">D108/D107-1</f>
        <v>-0.000617416143092853</v>
      </c>
      <c r="N108" s="173" t="n">
        <f aca="false">IF(M108&lt;=$O$4,1,0)</f>
        <v>0</v>
      </c>
      <c r="O108" s="174" t="n">
        <f aca="false">IF(N108=1,IF($M$2=1,($B$1+P107)/D108,($B$1+P107)/E108/D108),0)</f>
        <v>0</v>
      </c>
      <c r="P108" s="5" t="n">
        <f aca="false">IF(N108=0,$B$1+P107,0)</f>
        <v>900</v>
      </c>
    </row>
    <row r="109" customFormat="false" ht="12.8" hidden="false" customHeight="false" outlineLevel="0" collapsed="false">
      <c r="A109" s="175" t="n">
        <f aca="false">IF(IFERROR(C109,0)=0,0,IF(B109&gt;(($C$10-DATE(1970,1,1))*(24*60*60)),0,IF(A110=0,2,1)))</f>
        <v>1</v>
      </c>
      <c r="B109" s="176" t="n">
        <f aca="false">B108+$B$2*24*60*60</f>
        <v>1689897600</v>
      </c>
      <c r="C109" s="177" t="n">
        <f aca="false">VLOOKUP(B109,INDEX_BTCUSD_1D!$A$1:$I$5825,2,0)</f>
        <v>45128</v>
      </c>
      <c r="D109" s="178" t="n">
        <f aca="false">VLOOKUP(B109,INDEX_BTCUSD_1D!$A$1:$I$5825,9,0)</f>
        <v>29917.77</v>
      </c>
      <c r="E109" s="178" t="n">
        <f aca="false">VLOOKUP(B109,FX_USDMXN_1D!$A$1:$F$4816,6)</f>
        <v>16.9846</v>
      </c>
      <c r="F109" s="179" t="n">
        <f aca="false">IF($M$2=1,$B$1/D109,$B$1/E109/D109)</f>
        <v>0.000196795633246383</v>
      </c>
      <c r="G109" s="179" t="n">
        <f aca="false">F109+G108</f>
        <v>0.0180692738792417</v>
      </c>
      <c r="H109" s="178" t="n">
        <f aca="false">G109*D109</f>
        <v>540.59237998616</v>
      </c>
      <c r="I109" s="178" t="n">
        <f aca="false">G109*D109*E109</f>
        <v>9181.74533711293</v>
      </c>
      <c r="J109" s="178" t="n">
        <f aca="false">J108+$B$1</f>
        <v>9500</v>
      </c>
      <c r="K109" s="180" t="n">
        <f aca="false">IF($M$2=1,H109/J109-1,I109/J109-1)</f>
        <v>-0.0335004908302182</v>
      </c>
      <c r="M109" s="3" t="n">
        <f aca="false">D109/D108-1</f>
        <v>-0.0137072602094842</v>
      </c>
      <c r="N109" s="173" t="n">
        <f aca="false">IF(M109&lt;=$O$4,1,0)</f>
        <v>0</v>
      </c>
      <c r="O109" s="174" t="n">
        <f aca="false">IF(N109=1,IF($M$2=1,($B$1+P108)/D109,($B$1+P108)/E109/D109),0)</f>
        <v>0</v>
      </c>
      <c r="P109" s="5" t="n">
        <f aca="false">IF(N109=0,$B$1+P108,0)</f>
        <v>1000</v>
      </c>
    </row>
    <row r="110" customFormat="false" ht="12.8" hidden="false" customHeight="false" outlineLevel="0" collapsed="false">
      <c r="A110" s="175" t="n">
        <f aca="false">IF(IFERROR(C110,0)=0,0,IF(B110&gt;(($C$10-DATE(1970,1,1))*(24*60*60)),0,IF(A111=0,2,1)))</f>
        <v>1</v>
      </c>
      <c r="B110" s="176" t="n">
        <f aca="false">B109+$B$2*24*60*60</f>
        <v>1690502400</v>
      </c>
      <c r="C110" s="177" t="n">
        <f aca="false">VLOOKUP(B110,INDEX_BTCUSD_1D!$A$1:$I$5825,2,0)</f>
        <v>45135</v>
      </c>
      <c r="D110" s="178" t="n">
        <f aca="false">VLOOKUP(B110,INDEX_BTCUSD_1D!$A$1:$I$5825,9,0)</f>
        <v>29328.09</v>
      </c>
      <c r="E110" s="178" t="n">
        <f aca="false">VLOOKUP(B110,FX_USDMXN_1D!$A$1:$F$4816,6)</f>
        <v>16.6809</v>
      </c>
      <c r="F110" s="179" t="n">
        <f aca="false">IF($M$2=1,$B$1/D110,$B$1/E110/D110)</f>
        <v>0.000204407459611661</v>
      </c>
      <c r="G110" s="179" t="n">
        <f aca="false">F110+G109</f>
        <v>0.0182736813388533</v>
      </c>
      <c r="H110" s="178" t="n">
        <f aca="false">G110*D110</f>
        <v>535.932170937211</v>
      </c>
      <c r="I110" s="178" t="n">
        <f aca="false">G110*D110*E110</f>
        <v>8939.83095018652</v>
      </c>
      <c r="J110" s="178" t="n">
        <f aca="false">J109+$B$1</f>
        <v>9600</v>
      </c>
      <c r="K110" s="180" t="n">
        <f aca="false">IF($M$2=1,H110/J110-1,I110/J110-1)</f>
        <v>-0.0687676093555711</v>
      </c>
      <c r="M110" s="3" t="n">
        <f aca="false">D110/D109-1</f>
        <v>-0.0197100251790157</v>
      </c>
      <c r="N110" s="173" t="n">
        <f aca="false">IF(M110&lt;=$O$4,1,0)</f>
        <v>0</v>
      </c>
      <c r="O110" s="174" t="n">
        <f aca="false">IF(N110=1,IF($M$2=1,($B$1+P109)/D110,($B$1+P109)/E110/D110),0)</f>
        <v>0</v>
      </c>
      <c r="P110" s="5" t="n">
        <f aca="false">IF(N110=0,$B$1+P109,0)</f>
        <v>1100</v>
      </c>
    </row>
    <row r="111" customFormat="false" ht="12.8" hidden="false" customHeight="false" outlineLevel="0" collapsed="false">
      <c r="A111" s="175" t="n">
        <f aca="false">IF(IFERROR(C111,0)=0,0,IF(B111&gt;(($C$10-DATE(1970,1,1))*(24*60*60)),0,IF(A112=0,2,1)))</f>
        <v>1</v>
      </c>
      <c r="B111" s="176" t="n">
        <f aca="false">B110+$B$2*24*60*60</f>
        <v>1691107200</v>
      </c>
      <c r="C111" s="177" t="n">
        <f aca="false">VLOOKUP(B111,INDEX_BTCUSD_1D!$A$1:$I$5825,2,0)</f>
        <v>45142</v>
      </c>
      <c r="D111" s="178" t="n">
        <f aca="false">VLOOKUP(B111,INDEX_BTCUSD_1D!$A$1:$I$5825,9,0)</f>
        <v>29086.35</v>
      </c>
      <c r="E111" s="178" t="n">
        <f aca="false">VLOOKUP(B111,FX_USDMXN_1D!$A$1:$F$4816,6)</f>
        <v>17.0598</v>
      </c>
      <c r="F111" s="179" t="n">
        <f aca="false">IF($M$2=1,$B$1/D111,$B$1/E111/D111)</f>
        <v>0.000201528670039742</v>
      </c>
      <c r="G111" s="179" t="n">
        <f aca="false">F111+G110</f>
        <v>0.0184752100088931</v>
      </c>
      <c r="H111" s="178" t="n">
        <f aca="false">G111*D111</f>
        <v>537.376424642167</v>
      </c>
      <c r="I111" s="178" t="n">
        <f aca="false">G111*D111*E111</f>
        <v>9167.53432911044</v>
      </c>
      <c r="J111" s="178" t="n">
        <f aca="false">J110+$B$1</f>
        <v>9700</v>
      </c>
      <c r="K111" s="180" t="n">
        <f aca="false">IF($M$2=1,H111/J111-1,I111/J111-1)</f>
        <v>-0.0548933681329449</v>
      </c>
      <c r="M111" s="3" t="n">
        <f aca="false">D111/D110-1</f>
        <v>-0.00824260973012569</v>
      </c>
      <c r="N111" s="173" t="n">
        <f aca="false">IF(M111&lt;=$O$4,1,0)</f>
        <v>0</v>
      </c>
      <c r="O111" s="174" t="n">
        <f aca="false">IF(N111=1,IF($M$2=1,($B$1+P110)/D111,($B$1+P110)/E111/D111),0)</f>
        <v>0</v>
      </c>
      <c r="P111" s="5" t="n">
        <f aca="false">IF(N111=0,$B$1+P110,0)</f>
        <v>1200</v>
      </c>
    </row>
    <row r="112" customFormat="false" ht="12.8" hidden="false" customHeight="false" outlineLevel="0" collapsed="false">
      <c r="A112" s="175" t="n">
        <f aca="false">IF(IFERROR(C112,0)=0,0,IF(B112&gt;(($C$10-DATE(1970,1,1))*(24*60*60)),0,IF(A113=0,2,1)))</f>
        <v>1</v>
      </c>
      <c r="B112" s="176" t="n">
        <f aca="false">B111+$B$2*24*60*60</f>
        <v>1691712000</v>
      </c>
      <c r="C112" s="177" t="n">
        <f aca="false">VLOOKUP(B112,INDEX_BTCUSD_1D!$A$1:$I$5825,2,0)</f>
        <v>45149</v>
      </c>
      <c r="D112" s="178" t="n">
        <f aca="false">VLOOKUP(B112,INDEX_BTCUSD_1D!$A$1:$I$5825,9,0)</f>
        <v>29407.86</v>
      </c>
      <c r="E112" s="178" t="n">
        <f aca="false">VLOOKUP(B112,FX_USDMXN_1D!$A$1:$F$4816,6)</f>
        <v>16.9977</v>
      </c>
      <c r="F112" s="179" t="n">
        <f aca="false">IF($M$2=1,$B$1/D112,$B$1/E112/D112)</f>
        <v>0.000200053621603729</v>
      </c>
      <c r="G112" s="179" t="n">
        <f aca="false">F112+G111</f>
        <v>0.0186752636304968</v>
      </c>
      <c r="H112" s="178" t="n">
        <f aca="false">G112*D112</f>
        <v>549.199538308741</v>
      </c>
      <c r="I112" s="178" t="n">
        <f aca="false">G112*D112*E112</f>
        <v>9335.12899231049</v>
      </c>
      <c r="J112" s="178" t="n">
        <f aca="false">J111+$B$1</f>
        <v>9800</v>
      </c>
      <c r="K112" s="180" t="n">
        <f aca="false">IF($M$2=1,H112/J112-1,I112/J112-1)</f>
        <v>-0.0474358171111744</v>
      </c>
      <c r="M112" s="3" t="n">
        <f aca="false">D112/D111-1</f>
        <v>0.0110536385624185</v>
      </c>
      <c r="N112" s="173" t="n">
        <f aca="false">IF(M112&lt;=$O$4,1,0)</f>
        <v>0</v>
      </c>
      <c r="O112" s="174" t="n">
        <f aca="false">IF(N112=1,IF($M$2=1,($B$1+P111)/D112,($B$1+P111)/E112/D112),0)</f>
        <v>0</v>
      </c>
      <c r="P112" s="5" t="n">
        <f aca="false">IF(N112=0,$B$1+P111,0)</f>
        <v>1300</v>
      </c>
    </row>
    <row r="113" customFormat="false" ht="12.8" hidden="false" customHeight="false" outlineLevel="0" collapsed="false">
      <c r="A113" s="175" t="n">
        <f aca="false">IF(IFERROR(C113,0)=0,0,IF(B113&gt;(($C$10-DATE(1970,1,1))*(24*60*60)),0,IF(A114=0,2,1)))</f>
        <v>1</v>
      </c>
      <c r="B113" s="176" t="n">
        <f aca="false">B112+$B$2*24*60*60</f>
        <v>1692316800</v>
      </c>
      <c r="C113" s="177" t="n">
        <f aca="false">VLOOKUP(B113,INDEX_BTCUSD_1D!$A$1:$I$5825,2,0)</f>
        <v>45156</v>
      </c>
      <c r="D113" s="178" t="n">
        <f aca="false">VLOOKUP(B113,INDEX_BTCUSD_1D!$A$1:$I$5825,9,0)</f>
        <v>26053.12</v>
      </c>
      <c r="E113" s="178" t="n">
        <f aca="false">VLOOKUP(B113,FX_USDMXN_1D!$A$1:$F$4816,6)</f>
        <v>17.0467</v>
      </c>
      <c r="F113" s="179" t="n">
        <f aca="false">IF($M$2=1,$B$1/D113,$B$1/E113/D113)</f>
        <v>0.000225164511590443</v>
      </c>
      <c r="G113" s="179" t="n">
        <f aca="false">F113+G112</f>
        <v>0.0189004281420872</v>
      </c>
      <c r="H113" s="178" t="n">
        <f aca="false">G113*D113</f>
        <v>492.415122437176</v>
      </c>
      <c r="I113" s="178" t="n">
        <f aca="false">G113*D113*E113</f>
        <v>8394.0528676498</v>
      </c>
      <c r="J113" s="178" t="n">
        <f aca="false">J112+$B$1</f>
        <v>9900</v>
      </c>
      <c r="K113" s="180" t="n">
        <f aca="false">IF($M$2=1,H113/J113-1,I113/J113-1)</f>
        <v>-0.152115871954565</v>
      </c>
      <c r="M113" s="3" t="n">
        <f aca="false">D113/D112-1</f>
        <v>-0.114076304770221</v>
      </c>
      <c r="N113" s="173" t="n">
        <f aca="false">IF(M113&lt;=$O$4,1,0)</f>
        <v>1</v>
      </c>
      <c r="O113" s="174" t="n">
        <f aca="false">IF(N113=1,IF($M$2=1,($B$1+P112)/D113,($B$1+P112)/E113/D113),0)</f>
        <v>0.0031523031622662</v>
      </c>
      <c r="P113" s="5" t="n">
        <f aca="false">IF(N113=0,$B$1+P112,0)</f>
        <v>0</v>
      </c>
    </row>
    <row r="114" customFormat="false" ht="12.8" hidden="false" customHeight="false" outlineLevel="0" collapsed="false">
      <c r="A114" s="175" t="n">
        <f aca="false">IF(IFERROR(C114,0)=0,0,IF(B114&gt;(($C$10-DATE(1970,1,1))*(24*60*60)),0,IF(A115=0,2,1)))</f>
        <v>1</v>
      </c>
      <c r="B114" s="176" t="n">
        <f aca="false">B113+$B$2*24*60*60</f>
        <v>1692921600</v>
      </c>
      <c r="C114" s="177" t="n">
        <f aca="false">VLOOKUP(B114,INDEX_BTCUSD_1D!$A$1:$I$5825,2,0)</f>
        <v>45163</v>
      </c>
      <c r="D114" s="178" t="n">
        <f aca="false">VLOOKUP(B114,INDEX_BTCUSD_1D!$A$1:$I$5825,9,0)</f>
        <v>26056.55</v>
      </c>
      <c r="E114" s="178" t="n">
        <f aca="false">VLOOKUP(B114,FX_USDMXN_1D!$A$1:$F$4816,6)</f>
        <v>16.7412</v>
      </c>
      <c r="F114" s="179" t="n">
        <f aca="false">IF($M$2=1,$B$1/D114,$B$1/E114/D114)</f>
        <v>0.00022924322132</v>
      </c>
      <c r="G114" s="179" t="n">
        <f aca="false">F114+G113</f>
        <v>0.0191296713634072</v>
      </c>
      <c r="H114" s="178" t="n">
        <f aca="false">G114*D114</f>
        <v>498.453238364189</v>
      </c>
      <c r="I114" s="178" t="n">
        <f aca="false">G114*D114*E114</f>
        <v>8344.70535410255</v>
      </c>
      <c r="J114" s="178" t="n">
        <f aca="false">J113+$B$1</f>
        <v>10000</v>
      </c>
      <c r="K114" s="180" t="n">
        <f aca="false">IF($M$2=1,H114/J114-1,I114/J114-1)</f>
        <v>-0.165529464589745</v>
      </c>
      <c r="M114" s="3" t="n">
        <f aca="false">D114/D113-1</f>
        <v>0.000131654097474732</v>
      </c>
      <c r="N114" s="173" t="n">
        <f aca="false">IF(M114&lt;=$O$4,1,0)</f>
        <v>0</v>
      </c>
      <c r="O114" s="174" t="n">
        <f aca="false">IF(N114=1,IF($M$2=1,($B$1+P113)/D114,($B$1+P113)/E114/D114),0)</f>
        <v>0</v>
      </c>
      <c r="P114" s="5" t="n">
        <f aca="false">IF(N114=0,$B$1+P113,0)</f>
        <v>100</v>
      </c>
    </row>
    <row r="115" customFormat="false" ht="12.8" hidden="false" customHeight="false" outlineLevel="0" collapsed="false">
      <c r="A115" s="175" t="n">
        <f aca="false">IF(IFERROR(C115,0)=0,0,IF(B115&gt;(($C$10-DATE(1970,1,1))*(24*60*60)),0,IF(A116=0,2,1)))</f>
        <v>1</v>
      </c>
      <c r="B115" s="176" t="n">
        <f aca="false">B114+$B$2*24*60*60</f>
        <v>1693526400</v>
      </c>
      <c r="C115" s="177" t="n">
        <f aca="false">VLOOKUP(B115,INDEX_BTCUSD_1D!$A$1:$I$5825,2,0)</f>
        <v>45170</v>
      </c>
      <c r="D115" s="178" t="n">
        <f aca="false">VLOOKUP(B115,INDEX_BTCUSD_1D!$A$1:$I$5825,9,0)</f>
        <v>25804.3</v>
      </c>
      <c r="E115" s="178" t="n">
        <f aca="false">VLOOKUP(B115,FX_USDMXN_1D!$A$1:$F$4816,6)</f>
        <v>17.0841</v>
      </c>
      <c r="F115" s="179" t="n">
        <f aca="false">IF($M$2=1,$B$1/D115,$B$1/E115/D115)</f>
        <v>0.000226838001712931</v>
      </c>
      <c r="G115" s="179" t="n">
        <f aca="false">F115+G114</f>
        <v>0.0193565093651202</v>
      </c>
      <c r="H115" s="178" t="n">
        <f aca="false">G115*D115</f>
        <v>499.48117461037</v>
      </c>
      <c r="I115" s="178" t="n">
        <f aca="false">G115*D115*E115</f>
        <v>8533.18633516103</v>
      </c>
      <c r="J115" s="178" t="n">
        <f aca="false">J114+$B$1</f>
        <v>10100</v>
      </c>
      <c r="K115" s="180" t="n">
        <f aca="false">IF($M$2=1,H115/J115-1,I115/J115-1)</f>
        <v>-0.155130065825641</v>
      </c>
      <c r="M115" s="3" t="n">
        <f aca="false">D115/D114-1</f>
        <v>-0.00968086719078309</v>
      </c>
      <c r="N115" s="173" t="n">
        <f aca="false">IF(M115&lt;=$O$4,1,0)</f>
        <v>0</v>
      </c>
      <c r="O115" s="174" t="n">
        <f aca="false">IF(N115=1,IF($M$2=1,($B$1+P114)/D115,($B$1+P114)/E115/D115),0)</f>
        <v>0</v>
      </c>
      <c r="P115" s="5" t="n">
        <f aca="false">IF(N115=0,$B$1+P114,0)</f>
        <v>200</v>
      </c>
    </row>
    <row r="116" customFormat="false" ht="12.8" hidden="false" customHeight="false" outlineLevel="0" collapsed="false">
      <c r="A116" s="175" t="n">
        <f aca="false">IF(IFERROR(C116,0)=0,0,IF(B116&gt;(($C$10-DATE(1970,1,1))*(24*60*60)),0,IF(A117=0,2,1)))</f>
        <v>1</v>
      </c>
      <c r="B116" s="176" t="n">
        <f aca="false">B115+$B$2*24*60*60</f>
        <v>1694131200</v>
      </c>
      <c r="C116" s="177" t="n">
        <f aca="false">VLOOKUP(B116,INDEX_BTCUSD_1D!$A$1:$I$5825,2,0)</f>
        <v>45177</v>
      </c>
      <c r="D116" s="178" t="n">
        <f aca="false">VLOOKUP(B116,INDEX_BTCUSD_1D!$A$1:$I$5825,9,0)</f>
        <v>25909.39</v>
      </c>
      <c r="E116" s="178" t="n">
        <f aca="false">VLOOKUP(B116,FX_USDMXN_1D!$A$1:$F$4816,6)</f>
        <v>17.5873</v>
      </c>
      <c r="F116" s="179" t="n">
        <f aca="false">IF($M$2=1,$B$1/D116,$B$1/E116/D116)</f>
        <v>0.000219454070157078</v>
      </c>
      <c r="G116" s="179" t="n">
        <f aca="false">F116+G115</f>
        <v>0.0195759634352772</v>
      </c>
      <c r="H116" s="178" t="n">
        <f aca="false">G116*D116</f>
        <v>507.201271270338</v>
      </c>
      <c r="I116" s="178" t="n">
        <f aca="false">G116*D116*E116</f>
        <v>8920.30091821281</v>
      </c>
      <c r="J116" s="178" t="n">
        <f aca="false">J115+$B$1</f>
        <v>10200</v>
      </c>
      <c r="K116" s="180" t="n">
        <f aca="false">IF($M$2=1,H116/J116-1,I116/J116-1)</f>
        <v>-0.125460694292862</v>
      </c>
      <c r="M116" s="3" t="n">
        <f aca="false">D116/D115-1</f>
        <v>0.00407257705111164</v>
      </c>
      <c r="N116" s="173" t="n">
        <f aca="false">IF(M116&lt;=$O$4,1,0)</f>
        <v>0</v>
      </c>
      <c r="O116" s="174" t="n">
        <f aca="false">IF(N116=1,IF($M$2=1,($B$1+P115)/D116,($B$1+P115)/E116/D116),0)</f>
        <v>0</v>
      </c>
      <c r="P116" s="5" t="n">
        <f aca="false">IF(N116=0,$B$1+P115,0)</f>
        <v>300</v>
      </c>
    </row>
    <row r="117" customFormat="false" ht="12.8" hidden="false" customHeight="false" outlineLevel="0" collapsed="false">
      <c r="A117" s="175" t="n">
        <f aca="false">IF(IFERROR(C117,0)=0,0,IF(B117&gt;(($C$10-DATE(1970,1,1))*(24*60*60)),0,IF(A118=0,2,1)))</f>
        <v>1</v>
      </c>
      <c r="B117" s="176" t="n">
        <f aca="false">B116+$B$2*24*60*60</f>
        <v>1694736000</v>
      </c>
      <c r="C117" s="177" t="n">
        <f aca="false">VLOOKUP(B117,INDEX_BTCUSD_1D!$A$1:$I$5825,2,0)</f>
        <v>45184</v>
      </c>
      <c r="D117" s="178" t="n">
        <f aca="false">VLOOKUP(B117,INDEX_BTCUSD_1D!$A$1:$I$5825,9,0)</f>
        <v>26611.11</v>
      </c>
      <c r="E117" s="178" t="n">
        <f aca="false">VLOOKUP(B117,FX_USDMXN_1D!$A$1:$F$4816,6)</f>
        <v>17.0714</v>
      </c>
      <c r="F117" s="179" t="n">
        <f aca="false">IF($M$2=1,$B$1/D117,$B$1/E117/D117)</f>
        <v>0.000220124240948251</v>
      </c>
      <c r="G117" s="179" t="n">
        <f aca="false">F117+G116</f>
        <v>0.0197960876762255</v>
      </c>
      <c r="H117" s="178" t="n">
        <f aca="false">G117*D117</f>
        <v>526.795866721681</v>
      </c>
      <c r="I117" s="178" t="n">
        <f aca="false">G117*D117*E117</f>
        <v>8993.14295915251</v>
      </c>
      <c r="J117" s="178" t="n">
        <f aca="false">J116+$B$1</f>
        <v>10300</v>
      </c>
      <c r="K117" s="180" t="n">
        <f aca="false">IF($M$2=1,H117/J117-1,I117/J117-1)</f>
        <v>-0.126879324354126</v>
      </c>
      <c r="M117" s="3" t="n">
        <f aca="false">D117/D116-1</f>
        <v>0.0270836171750859</v>
      </c>
      <c r="N117" s="173" t="n">
        <f aca="false">IF(M117&lt;=$O$4,1,0)</f>
        <v>0</v>
      </c>
      <c r="O117" s="174" t="n">
        <f aca="false">IF(N117=1,IF($M$2=1,($B$1+P116)/D117,($B$1+P116)/E117/D117),0)</f>
        <v>0</v>
      </c>
      <c r="P117" s="5" t="n">
        <f aca="false">IF(N117=0,$B$1+P116,0)</f>
        <v>400</v>
      </c>
    </row>
    <row r="118" customFormat="false" ht="12.8" hidden="false" customHeight="false" outlineLevel="0" collapsed="false">
      <c r="A118" s="175" t="n">
        <f aca="false">IF(IFERROR(C118,0)=0,0,IF(B118&gt;(($C$10-DATE(1970,1,1))*(24*60*60)),0,IF(A119=0,2,1)))</f>
        <v>1</v>
      </c>
      <c r="B118" s="176" t="n">
        <f aca="false">B117+$B$2*24*60*60</f>
        <v>1695340800</v>
      </c>
      <c r="C118" s="177" t="n">
        <f aca="false">VLOOKUP(B118,INDEX_BTCUSD_1D!$A$1:$I$5825,2,0)</f>
        <v>45191</v>
      </c>
      <c r="D118" s="178" t="n">
        <f aca="false">VLOOKUP(B118,INDEX_BTCUSD_1D!$A$1:$I$5825,9,0)</f>
        <v>26587.3</v>
      </c>
      <c r="E118" s="178" t="n">
        <f aca="false">VLOOKUP(B118,FX_USDMXN_1D!$A$1:$F$4816,6)</f>
        <v>17.2112</v>
      </c>
      <c r="F118" s="179" t="n">
        <f aca="false">IF($M$2=1,$B$1/D118,$B$1/E118/D118)</f>
        <v>0.000218531784791279</v>
      </c>
      <c r="G118" s="179" t="n">
        <f aca="false">F118+G117</f>
        <v>0.0200146194610168</v>
      </c>
      <c r="H118" s="178" t="n">
        <f aca="false">G118*D118</f>
        <v>532.134691995891</v>
      </c>
      <c r="I118" s="178" t="n">
        <f aca="false">G118*D118*E118</f>
        <v>9158.67661087968</v>
      </c>
      <c r="J118" s="178" t="n">
        <f aca="false">J117+$B$1</f>
        <v>10400</v>
      </c>
      <c r="K118" s="180" t="n">
        <f aca="false">IF($M$2=1,H118/J118-1,I118/J118-1)</f>
        <v>-0.119358018184646</v>
      </c>
      <c r="M118" s="3" t="n">
        <f aca="false">D118/D117-1</f>
        <v>-0.000894739077024642</v>
      </c>
      <c r="N118" s="173" t="n">
        <f aca="false">IF(M118&lt;=$O$4,1,0)</f>
        <v>0</v>
      </c>
      <c r="O118" s="174" t="n">
        <f aca="false">IF(N118=1,IF($M$2=1,($B$1+P117)/D118,($B$1+P117)/E118/D118),0)</f>
        <v>0</v>
      </c>
      <c r="P118" s="5" t="n">
        <f aca="false">IF(N118=0,$B$1+P117,0)</f>
        <v>500</v>
      </c>
    </row>
    <row r="119" customFormat="false" ht="12.8" hidden="false" customHeight="false" outlineLevel="0" collapsed="false">
      <c r="A119" s="175" t="n">
        <f aca="false">IF(IFERROR(C119,0)=0,0,IF(B119&gt;(($C$10-DATE(1970,1,1))*(24*60*60)),0,IF(A120=0,2,1)))</f>
        <v>1</v>
      </c>
      <c r="B119" s="176" t="n">
        <f aca="false">B118+$B$2*24*60*60</f>
        <v>1695945600</v>
      </c>
      <c r="C119" s="177" t="n">
        <f aca="false">VLOOKUP(B119,INDEX_BTCUSD_1D!$A$1:$I$5825,2,0)</f>
        <v>45198</v>
      </c>
      <c r="D119" s="178" t="n">
        <f aca="false">VLOOKUP(B119,INDEX_BTCUSD_1D!$A$1:$I$5825,9,0)</f>
        <v>26916.78</v>
      </c>
      <c r="E119" s="178" t="n">
        <f aca="false">VLOOKUP(B119,FX_USDMXN_1D!$A$1:$F$4816,6)</f>
        <v>17.412</v>
      </c>
      <c r="F119" s="179" t="n">
        <f aca="false">IF($M$2=1,$B$1/D119,$B$1/E119/D119)</f>
        <v>0.000213367484256915</v>
      </c>
      <c r="G119" s="179" t="n">
        <f aca="false">F119+G118</f>
        <v>0.0202279869452737</v>
      </c>
      <c r="H119" s="178" t="n">
        <f aca="false">G119*D119</f>
        <v>544.472274448804</v>
      </c>
      <c r="I119" s="178" t="n">
        <f aca="false">G119*D119*E119</f>
        <v>9480.35124270257</v>
      </c>
      <c r="J119" s="178" t="n">
        <f aca="false">J118+$B$1</f>
        <v>10500</v>
      </c>
      <c r="K119" s="180" t="n">
        <f aca="false">IF($M$2=1,H119/J119-1,I119/J119-1)</f>
        <v>-0.0971094054568981</v>
      </c>
      <c r="M119" s="3" t="n">
        <f aca="false">D119/D118-1</f>
        <v>0.0123923828293959</v>
      </c>
      <c r="N119" s="173" t="n">
        <f aca="false">IF(M119&lt;=$O$4,1,0)</f>
        <v>0</v>
      </c>
      <c r="O119" s="174" t="n">
        <f aca="false">IF(N119=1,IF($M$2=1,($B$1+P118)/D119,($B$1+P118)/E119/D119),0)</f>
        <v>0</v>
      </c>
      <c r="P119" s="5" t="n">
        <f aca="false">IF(N119=0,$B$1+P118,0)</f>
        <v>600</v>
      </c>
    </row>
    <row r="120" customFormat="false" ht="12.8" hidden="false" customHeight="false" outlineLevel="0" collapsed="false">
      <c r="A120" s="175" t="n">
        <f aca="false">IF(IFERROR(C120,0)=0,0,IF(B120&gt;(($C$10-DATE(1970,1,1))*(24*60*60)),0,IF(A121=0,2,1)))</f>
        <v>1</v>
      </c>
      <c r="B120" s="176" t="n">
        <f aca="false">B119+$B$2*24*60*60</f>
        <v>1696550400</v>
      </c>
      <c r="C120" s="177" t="n">
        <f aca="false">VLOOKUP(B120,INDEX_BTCUSD_1D!$A$1:$I$5825,2,0)</f>
        <v>45205</v>
      </c>
      <c r="D120" s="178" t="n">
        <f aca="false">VLOOKUP(B120,INDEX_BTCUSD_1D!$A$1:$I$5825,9,0)</f>
        <v>27945.74</v>
      </c>
      <c r="E120" s="178" t="n">
        <f aca="false">VLOOKUP(B120,FX_USDMXN_1D!$A$1:$F$4816,6)</f>
        <v>18.1624</v>
      </c>
      <c r="F120" s="179" t="n">
        <f aca="false">IF($M$2=1,$B$1/D120,$B$1/E120/D120)</f>
        <v>0.000197020378781853</v>
      </c>
      <c r="G120" s="179" t="n">
        <f aca="false">F120+G119</f>
        <v>0.0204250073240555</v>
      </c>
      <c r="H120" s="178" t="n">
        <f aca="false">G120*D120</f>
        <v>570.791944176152</v>
      </c>
      <c r="I120" s="178" t="n">
        <f aca="false">G120*D120*E120</f>
        <v>10366.9516069049</v>
      </c>
      <c r="J120" s="178" t="n">
        <f aca="false">J119+$B$1</f>
        <v>10600</v>
      </c>
      <c r="K120" s="180" t="n">
        <f aca="false">IF($M$2=1,H120/J120-1,I120/J120-1)</f>
        <v>-0.021985697461798</v>
      </c>
      <c r="M120" s="3" t="n">
        <f aca="false">D120/D119-1</f>
        <v>0.0382274551413655</v>
      </c>
      <c r="N120" s="173" t="n">
        <f aca="false">IF(M120&lt;=$O$4,1,0)</f>
        <v>0</v>
      </c>
      <c r="O120" s="174" t="n">
        <f aca="false">IF(N120=1,IF($M$2=1,($B$1+P119)/D120,($B$1+P119)/E120/D120),0)</f>
        <v>0</v>
      </c>
      <c r="P120" s="5" t="n">
        <f aca="false">IF(N120=0,$B$1+P119,0)</f>
        <v>700</v>
      </c>
    </row>
    <row r="121" customFormat="false" ht="12.8" hidden="false" customHeight="false" outlineLevel="0" collapsed="false">
      <c r="A121" s="175" t="n">
        <f aca="false">IF(IFERROR(C121,0)=0,0,IF(B121&gt;(($C$10-DATE(1970,1,1))*(24*60*60)),0,IF(A122=0,2,1)))</f>
        <v>1</v>
      </c>
      <c r="B121" s="176" t="n">
        <f aca="false">B120+$B$2*24*60*60</f>
        <v>1697155200</v>
      </c>
      <c r="C121" s="177" t="n">
        <f aca="false">VLOOKUP(B121,INDEX_BTCUSD_1D!$A$1:$I$5825,2,0)</f>
        <v>45212</v>
      </c>
      <c r="D121" s="178" t="n">
        <f aca="false">VLOOKUP(B121,INDEX_BTCUSD_1D!$A$1:$I$5825,9,0)</f>
        <v>26868.36</v>
      </c>
      <c r="E121" s="178" t="n">
        <f aca="false">VLOOKUP(B121,FX_USDMXN_1D!$A$1:$F$4816,6)</f>
        <v>18.0921</v>
      </c>
      <c r="F121" s="179" t="n">
        <f aca="false">IF($M$2=1,$B$1/D121,$B$1/E121/D121)</f>
        <v>0.000205716848188988</v>
      </c>
      <c r="G121" s="179" t="n">
        <f aca="false">F121+G120</f>
        <v>0.0206307241722445</v>
      </c>
      <c r="H121" s="178" t="n">
        <f aca="false">G121*D121</f>
        <v>554.313724120568</v>
      </c>
      <c r="I121" s="178" t="n">
        <f aca="false">G121*D121*E121</f>
        <v>10028.6993281617</v>
      </c>
      <c r="J121" s="178" t="n">
        <f aca="false">J120+$B$1</f>
        <v>10700</v>
      </c>
      <c r="K121" s="180" t="n">
        <f aca="false">IF($M$2=1,H121/J121-1,I121/J121-1)</f>
        <v>-0.062738380545633</v>
      </c>
      <c r="M121" s="3" t="n">
        <f aca="false">D121/D120-1</f>
        <v>-0.0385525665092426</v>
      </c>
      <c r="N121" s="173" t="n">
        <f aca="false">IF(M121&lt;=$O$4,1,0)</f>
        <v>0</v>
      </c>
      <c r="O121" s="174" t="n">
        <f aca="false">IF(N121=1,IF($M$2=1,($B$1+P120)/D121,($B$1+P120)/E121/D121),0)</f>
        <v>0</v>
      </c>
      <c r="P121" s="5" t="n">
        <f aca="false">IF(N121=0,$B$1+P120,0)</f>
        <v>800</v>
      </c>
    </row>
    <row r="122" customFormat="false" ht="12.8" hidden="false" customHeight="false" outlineLevel="0" collapsed="false">
      <c r="A122" s="175" t="n">
        <f aca="false">IF(IFERROR(C122,0)=0,0,IF(B122&gt;(($C$10-DATE(1970,1,1))*(24*60*60)),0,IF(A123=0,2,1)))</f>
        <v>1</v>
      </c>
      <c r="B122" s="176" t="n">
        <f aca="false">B121+$B$2*24*60*60</f>
        <v>1697760000</v>
      </c>
      <c r="C122" s="177" t="n">
        <f aca="false">VLOOKUP(B122,INDEX_BTCUSD_1D!$A$1:$I$5825,2,0)</f>
        <v>45219</v>
      </c>
      <c r="D122" s="178" t="n">
        <f aca="false">VLOOKUP(B122,INDEX_BTCUSD_1D!$A$1:$I$5825,9,0)</f>
        <v>29685.66</v>
      </c>
      <c r="E122" s="178" t="n">
        <f aca="false">VLOOKUP(B122,FX_USDMXN_1D!$A$1:$F$4816,6)</f>
        <v>18.2274</v>
      </c>
      <c r="F122" s="179" t="n">
        <f aca="false">IF($M$2=1,$B$1/D122,$B$1/E122/D122)</f>
        <v>0.000184811319045115</v>
      </c>
      <c r="G122" s="179" t="n">
        <f aca="false">F122+G121</f>
        <v>0.0208155354912896</v>
      </c>
      <c r="H122" s="178" t="n">
        <f aca="false">G122*D122</f>
        <v>617.922909312357</v>
      </c>
      <c r="I122" s="178" t="n">
        <f aca="false">G122*D122*E122</f>
        <v>11263.1280372001</v>
      </c>
      <c r="J122" s="178" t="n">
        <f aca="false">J121+$B$1</f>
        <v>10800</v>
      </c>
      <c r="K122" s="180" t="n">
        <f aca="false">IF($M$2=1,H122/J122-1,I122/J122-1)</f>
        <v>0.0428822256666723</v>
      </c>
      <c r="M122" s="3" t="n">
        <f aca="false">D122/D121-1</f>
        <v>0.104855674108878</v>
      </c>
      <c r="N122" s="173" t="n">
        <f aca="false">IF(M122&lt;=$O$4,1,0)</f>
        <v>0</v>
      </c>
      <c r="O122" s="174" t="n">
        <f aca="false">IF(N122=1,IF($M$2=1,($B$1+P121)/D122,($B$1+P121)/E122/D122),0)</f>
        <v>0</v>
      </c>
      <c r="P122" s="5" t="n">
        <f aca="false">IF(N122=0,$B$1+P121,0)</f>
        <v>900</v>
      </c>
    </row>
    <row r="123" customFormat="false" ht="12.8" hidden="false" customHeight="false" outlineLevel="0" collapsed="false">
      <c r="A123" s="175" t="n">
        <f aca="false">IF(IFERROR(C123,0)=0,0,IF(B123&gt;(($C$10-DATE(1970,1,1))*(24*60*60)),0,IF(A124=0,2,1)))</f>
        <v>1</v>
      </c>
      <c r="B123" s="176" t="n">
        <f aca="false">B122+$B$2*24*60*60</f>
        <v>1698364800</v>
      </c>
      <c r="C123" s="177" t="n">
        <f aca="false">VLOOKUP(B123,INDEX_BTCUSD_1D!$A$1:$I$5825,2,0)</f>
        <v>45226</v>
      </c>
      <c r="D123" s="178" t="n">
        <f aca="false">VLOOKUP(B123,INDEX_BTCUSD_1D!$A$1:$I$5825,9,0)</f>
        <v>33915.05</v>
      </c>
      <c r="E123" s="178" t="n">
        <f aca="false">VLOOKUP(B123,FX_USDMXN_1D!$A$1:$F$4816,6)</f>
        <v>18.10401</v>
      </c>
      <c r="F123" s="179" t="n">
        <f aca="false">IF($M$2=1,$B$1/D123,$B$1/E123/D123)</f>
        <v>0.000162866872766196</v>
      </c>
      <c r="G123" s="179" t="n">
        <f aca="false">F123+G122</f>
        <v>0.0209784023640558</v>
      </c>
      <c r="H123" s="178" t="n">
        <f aca="false">G123*D123</f>
        <v>711.483565097072</v>
      </c>
      <c r="I123" s="178" t="n">
        <f aca="false">G123*D123*E123</f>
        <v>12880.705577353</v>
      </c>
      <c r="J123" s="178" t="n">
        <f aca="false">J122+$B$1</f>
        <v>10900</v>
      </c>
      <c r="K123" s="180" t="n">
        <f aca="false">IF($M$2=1,H123/J123-1,I123/J123-1)</f>
        <v>0.181716108014041</v>
      </c>
      <c r="M123" s="3" t="n">
        <f aca="false">D123/D122-1</f>
        <v>0.142472493453068</v>
      </c>
      <c r="N123" s="173" t="n">
        <f aca="false">IF(M123&lt;=$O$4,1,0)</f>
        <v>0</v>
      </c>
      <c r="O123" s="174" t="n">
        <f aca="false">IF(N123=1,IF($M$2=1,($B$1+P122)/D123,($B$1+P122)/E123/D123),0)</f>
        <v>0</v>
      </c>
      <c r="P123" s="5" t="n">
        <f aca="false">IF(N123=0,$B$1+P122,0)</f>
        <v>1000</v>
      </c>
    </row>
    <row r="124" customFormat="false" ht="12.8" hidden="false" customHeight="false" outlineLevel="0" collapsed="false">
      <c r="A124" s="175" t="n">
        <f aca="false">IF(IFERROR(C124,0)=0,0,IF(B124&gt;(($C$10-DATE(1970,1,1))*(24*60*60)),0,IF(A125=0,2,1)))</f>
        <v>1</v>
      </c>
      <c r="B124" s="176" t="n">
        <f aca="false">B123+$B$2*24*60*60</f>
        <v>1698969600</v>
      </c>
      <c r="C124" s="177" t="n">
        <f aca="false">VLOOKUP(B124,INDEX_BTCUSD_1D!$A$1:$I$5825,2,0)</f>
        <v>45233</v>
      </c>
      <c r="D124" s="178" t="n">
        <f aca="false">VLOOKUP(B124,INDEX_BTCUSD_1D!$A$1:$I$5825,9,0)</f>
        <v>34737.62</v>
      </c>
      <c r="E124" s="178" t="n">
        <f aca="false">VLOOKUP(B124,FX_USDMXN_1D!$A$1:$F$4816,6)</f>
        <v>17.4539</v>
      </c>
      <c r="F124" s="179" t="n">
        <f aca="false">IF($M$2=1,$B$1/D124,$B$1/E124/D124)</f>
        <v>0.000164932961276863</v>
      </c>
      <c r="G124" s="179" t="n">
        <f aca="false">F124+G123</f>
        <v>0.0211433353253327</v>
      </c>
      <c r="H124" s="178" t="n">
        <f aca="false">G124*D124</f>
        <v>734.469148063984</v>
      </c>
      <c r="I124" s="178" t="n">
        <f aca="false">G124*D124*E124</f>
        <v>12819.351063394</v>
      </c>
      <c r="J124" s="178" t="n">
        <f aca="false">J123+$B$1</f>
        <v>11000</v>
      </c>
      <c r="K124" s="180" t="n">
        <f aca="false">IF($M$2=1,H124/J124-1,I124/J124-1)</f>
        <v>0.165395551217634</v>
      </c>
      <c r="M124" s="3" t="n">
        <f aca="false">D124/D123-1</f>
        <v>0.0242538342122449</v>
      </c>
      <c r="N124" s="173" t="n">
        <f aca="false">IF(M124&lt;=$O$4,1,0)</f>
        <v>0</v>
      </c>
      <c r="O124" s="174" t="n">
        <f aca="false">IF(N124=1,IF($M$2=1,($B$1+P123)/D124,($B$1+P123)/E124/D124),0)</f>
        <v>0</v>
      </c>
      <c r="P124" s="5" t="n">
        <f aca="false">IF(N124=0,$B$1+P123,0)</f>
        <v>1100</v>
      </c>
    </row>
    <row r="125" customFormat="false" ht="12.8" hidden="false" customHeight="false" outlineLevel="0" collapsed="false">
      <c r="A125" s="175" t="n">
        <f aca="false">IF(IFERROR(C125,0)=0,0,IF(B125&gt;(($C$10-DATE(1970,1,1))*(24*60*60)),0,IF(A126=0,2,1)))</f>
        <v>1</v>
      </c>
      <c r="B125" s="176" t="n">
        <f aca="false">B124+$B$2*24*60*60</f>
        <v>1699574400</v>
      </c>
      <c r="C125" s="177" t="n">
        <f aca="false">VLOOKUP(B125,INDEX_BTCUSD_1D!$A$1:$I$5825,2,0)</f>
        <v>45240</v>
      </c>
      <c r="D125" s="178" t="n">
        <f aca="false">VLOOKUP(B125,INDEX_BTCUSD_1D!$A$1:$I$5825,9,0)</f>
        <v>37314.13</v>
      </c>
      <c r="E125" s="178" t="n">
        <f aca="false">VLOOKUP(B125,FX_USDMXN_1D!$A$1:$F$4816,6)</f>
        <v>17.6355</v>
      </c>
      <c r="F125" s="179" t="n">
        <f aca="false">IF($M$2=1,$B$1/D125,$B$1/E125/D125)</f>
        <v>0.000151963365247118</v>
      </c>
      <c r="G125" s="179" t="n">
        <f aca="false">F125+G124</f>
        <v>0.0212952986905798</v>
      </c>
      <c r="H125" s="178" t="n">
        <f aca="false">G125*D125</f>
        <v>794.615543729125</v>
      </c>
      <c r="I125" s="178" t="n">
        <f aca="false">G125*D125*E125</f>
        <v>14013.442421435</v>
      </c>
      <c r="J125" s="178" t="n">
        <f aca="false">J124+$B$1</f>
        <v>11100</v>
      </c>
      <c r="K125" s="180" t="n">
        <f aca="false">IF($M$2=1,H125/J125-1,I125/J125-1)</f>
        <v>0.262472290219368</v>
      </c>
      <c r="M125" s="3" t="n">
        <f aca="false">D125/D124-1</f>
        <v>0.0741705966039123</v>
      </c>
      <c r="N125" s="173" t="n">
        <f aca="false">IF(M125&lt;=$O$4,1,0)</f>
        <v>0</v>
      </c>
      <c r="O125" s="174" t="n">
        <f aca="false">IF(N125=1,IF($M$2=1,($B$1+P124)/D125,($B$1+P124)/E125/D125),0)</f>
        <v>0</v>
      </c>
      <c r="P125" s="5" t="n">
        <f aca="false">IF(N125=0,$B$1+P124,0)</f>
        <v>1200</v>
      </c>
    </row>
    <row r="126" customFormat="false" ht="12.8" hidden="false" customHeight="false" outlineLevel="0" collapsed="false">
      <c r="A126" s="175" t="n">
        <f aca="false">IF(IFERROR(C126,0)=0,0,IF(B126&gt;(($C$10-DATE(1970,1,1))*(24*60*60)),0,IF(A127=0,2,1)))</f>
        <v>1</v>
      </c>
      <c r="B126" s="176" t="n">
        <f aca="false">B125+$B$2*24*60*60</f>
        <v>1700179200</v>
      </c>
      <c r="C126" s="177" t="n">
        <f aca="false">VLOOKUP(B126,INDEX_BTCUSD_1D!$A$1:$I$5825,2,0)</f>
        <v>45247</v>
      </c>
      <c r="D126" s="178" t="n">
        <f aca="false">VLOOKUP(B126,INDEX_BTCUSD_1D!$A$1:$I$5825,9,0)</f>
        <v>36627.85</v>
      </c>
      <c r="E126" s="178" t="n">
        <f aca="false">VLOOKUP(B126,FX_USDMXN_1D!$A$1:$F$4816,6)</f>
        <v>17.19379</v>
      </c>
      <c r="F126" s="179" t="n">
        <f aca="false">IF($M$2=1,$B$1/D126,$B$1/E126/D126)</f>
        <v>0.000158787735402079</v>
      </c>
      <c r="G126" s="179" t="n">
        <f aca="false">F126+G125</f>
        <v>0.0214540864259819</v>
      </c>
      <c r="H126" s="178" t="n">
        <f aca="false">G126*D126</f>
        <v>785.817059497901</v>
      </c>
      <c r="I126" s="178" t="n">
        <f aca="false">G126*D126*E126</f>
        <v>13511.1734994244</v>
      </c>
      <c r="J126" s="178" t="n">
        <f aca="false">J125+$B$1</f>
        <v>11200</v>
      </c>
      <c r="K126" s="180" t="n">
        <f aca="false">IF($M$2=1,H126/J126-1,I126/J126-1)</f>
        <v>0.206354776734323</v>
      </c>
      <c r="M126" s="3" t="n">
        <f aca="false">D126/D125-1</f>
        <v>-0.0183919603646125</v>
      </c>
      <c r="N126" s="173" t="n">
        <f aca="false">IF(M126&lt;=$O$4,1,0)</f>
        <v>0</v>
      </c>
      <c r="O126" s="174" t="n">
        <f aca="false">IF(N126=1,IF($M$2=1,($B$1+P125)/D126,($B$1+P125)/E126/D126),0)</f>
        <v>0</v>
      </c>
      <c r="P126" s="5" t="n">
        <f aca="false">IF(N126=0,$B$1+P125,0)</f>
        <v>1300</v>
      </c>
    </row>
    <row r="127" customFormat="false" ht="12.8" hidden="false" customHeight="false" outlineLevel="0" collapsed="false">
      <c r="A127" s="175" t="n">
        <f aca="false">IF(IFERROR(C127,0)=0,0,IF(B127&gt;(($C$10-DATE(1970,1,1))*(24*60*60)),0,IF(A128=0,2,1)))</f>
        <v>1</v>
      </c>
      <c r="B127" s="176" t="n">
        <f aca="false">B126+$B$2*24*60*60</f>
        <v>1700784000</v>
      </c>
      <c r="C127" s="177" t="n">
        <f aca="false">VLOOKUP(B127,INDEX_BTCUSD_1D!$A$1:$I$5825,2,0)</f>
        <v>45254</v>
      </c>
      <c r="D127" s="178" t="n">
        <f aca="false">VLOOKUP(B127,INDEX_BTCUSD_1D!$A$1:$I$5825,9,0)</f>
        <v>37726.56</v>
      </c>
      <c r="E127" s="178" t="n">
        <f aca="false">VLOOKUP(B127,FX_USDMXN_1D!$A$1:$F$4816,6)</f>
        <v>17.09023</v>
      </c>
      <c r="F127" s="179" t="n">
        <f aca="false">IF($M$2=1,$B$1/D127,$B$1/E127/D127)</f>
        <v>0.000155097531432615</v>
      </c>
      <c r="G127" s="179" t="n">
        <f aca="false">F127+G126</f>
        <v>0.0216091839574145</v>
      </c>
      <c r="H127" s="178" t="n">
        <f aca="false">G127*D127</f>
        <v>815.240175120436</v>
      </c>
      <c r="I127" s="178" t="n">
        <f aca="false">G127*D127*E127</f>
        <v>13932.6420980485</v>
      </c>
      <c r="J127" s="178" t="n">
        <f aca="false">J126+$B$1</f>
        <v>11300</v>
      </c>
      <c r="K127" s="180" t="n">
        <f aca="false">IF($M$2=1,H127/J127-1,I127/J127-1)</f>
        <v>0.232977176818454</v>
      </c>
      <c r="M127" s="3" t="n">
        <f aca="false">D127/D126-1</f>
        <v>0.0299965736454637</v>
      </c>
      <c r="N127" s="173" t="n">
        <f aca="false">IF(M127&lt;=$O$4,1,0)</f>
        <v>0</v>
      </c>
      <c r="O127" s="174" t="n">
        <f aca="false">IF(N127=1,IF($M$2=1,($B$1+P126)/D127,($B$1+P126)/E127/D127),0)</f>
        <v>0</v>
      </c>
      <c r="P127" s="5" t="n">
        <f aca="false">IF(N127=0,$B$1+P126,0)</f>
        <v>1400</v>
      </c>
    </row>
    <row r="128" customFormat="false" ht="12.8" hidden="false" customHeight="false" outlineLevel="0" collapsed="false">
      <c r="A128" s="175" t="n">
        <f aca="false">IF(IFERROR(C128,0)=0,0,IF(B128&gt;(($C$10-DATE(1970,1,1))*(24*60*60)),0,IF(A129=0,2,1)))</f>
        <v>1</v>
      </c>
      <c r="B128" s="176" t="n">
        <f aca="false">B127+$B$2*24*60*60</f>
        <v>1701388800</v>
      </c>
      <c r="C128" s="177" t="n">
        <f aca="false">VLOOKUP(B128,INDEX_BTCUSD_1D!$A$1:$I$5825,2,0)</f>
        <v>45261</v>
      </c>
      <c r="D128" s="178" t="n">
        <f aca="false">VLOOKUP(B128,INDEX_BTCUSD_1D!$A$1:$I$5825,9,0)</f>
        <v>38694.14</v>
      </c>
      <c r="E128" s="178" t="n">
        <f aca="false">VLOOKUP(B128,FX_USDMXN_1D!$A$1:$F$4816,6)</f>
        <v>17.16135</v>
      </c>
      <c r="F128" s="179" t="n">
        <f aca="false">IF($M$2=1,$B$1/D128,$B$1/E128/D128)</f>
        <v>0.000150592503307844</v>
      </c>
      <c r="G128" s="179" t="n">
        <f aca="false">F128+G127</f>
        <v>0.0217597764607224</v>
      </c>
      <c r="H128" s="178" t="n">
        <f aca="false">G128*D128</f>
        <v>841.975836739896</v>
      </c>
      <c r="I128" s="178" t="n">
        <f aca="false">G128*D128*E128</f>
        <v>14449.4420258362</v>
      </c>
      <c r="J128" s="178" t="n">
        <f aca="false">J127+$B$1</f>
        <v>11400</v>
      </c>
      <c r="K128" s="180" t="n">
        <f aca="false">IF($M$2=1,H128/J128-1,I128/J128-1)</f>
        <v>0.267494914547036</v>
      </c>
      <c r="M128" s="3" t="n">
        <f aca="false">D128/D127-1</f>
        <v>0.0256471833106438</v>
      </c>
      <c r="N128" s="173" t="n">
        <f aca="false">IF(M128&lt;=$O$4,1,0)</f>
        <v>0</v>
      </c>
      <c r="O128" s="174" t="n">
        <f aca="false">IF(N128=1,IF($M$2=1,($B$1+P127)/D128,($B$1+P127)/E128/D128),0)</f>
        <v>0</v>
      </c>
      <c r="P128" s="5" t="n">
        <f aca="false">IF(N128=0,$B$1+P127,0)</f>
        <v>1500</v>
      </c>
    </row>
    <row r="129" customFormat="false" ht="12.8" hidden="false" customHeight="false" outlineLevel="0" collapsed="false">
      <c r="A129" s="175" t="n">
        <f aca="false">IF(IFERROR(C129,0)=0,0,IF(B129&gt;(($C$10-DATE(1970,1,1))*(24*60*60)),0,IF(A130=0,2,1)))</f>
        <v>1</v>
      </c>
      <c r="B129" s="176" t="n">
        <f aca="false">B128+$B$2*24*60*60</f>
        <v>1701993600</v>
      </c>
      <c r="C129" s="177" t="n">
        <f aca="false">VLOOKUP(B129,INDEX_BTCUSD_1D!$A$1:$I$5825,2,0)</f>
        <v>45268</v>
      </c>
      <c r="D129" s="178" t="n">
        <f aca="false">VLOOKUP(B129,INDEX_BTCUSD_1D!$A$1:$I$5825,9,0)</f>
        <v>44184.59</v>
      </c>
      <c r="E129" s="178" t="n">
        <f aca="false">VLOOKUP(B129,FX_USDMXN_1D!$A$1:$F$4816,6)</f>
        <v>17.32806</v>
      </c>
      <c r="F129" s="179" t="n">
        <f aca="false">IF($M$2=1,$B$1/D129,$B$1/E129/D129)</f>
        <v>0.000130610841492182</v>
      </c>
      <c r="G129" s="179" t="n">
        <f aca="false">F129+G128</f>
        <v>0.0218903873022145</v>
      </c>
      <c r="H129" s="178" t="n">
        <f aca="false">G129*D129</f>
        <v>967.217787889556</v>
      </c>
      <c r="I129" s="178" t="n">
        <f aca="false">G129*D129*E129</f>
        <v>16760.0078616175</v>
      </c>
      <c r="J129" s="178" t="n">
        <f aca="false">J128+$B$1</f>
        <v>11500</v>
      </c>
      <c r="K129" s="180" t="n">
        <f aca="false">IF($M$2=1,H129/J129-1,I129/J129-1)</f>
        <v>0.457391987966739</v>
      </c>
      <c r="M129" s="3" t="n">
        <f aca="false">D129/D128-1</f>
        <v>0.141893578717604</v>
      </c>
      <c r="N129" s="173" t="n">
        <f aca="false">IF(M129&lt;=$O$4,1,0)</f>
        <v>0</v>
      </c>
      <c r="O129" s="174" t="n">
        <f aca="false">IF(N129=1,IF($M$2=1,($B$1+P128)/D129,($B$1+P128)/E129/D129),0)</f>
        <v>0</v>
      </c>
      <c r="P129" s="5" t="n">
        <f aca="false">IF(N129=0,$B$1+P128,0)</f>
        <v>1600</v>
      </c>
    </row>
    <row r="130" customFormat="false" ht="12.8" hidden="false" customHeight="false" outlineLevel="0" collapsed="false">
      <c r="A130" s="175" t="n">
        <f aca="false">IF(IFERROR(C130,0)=0,0,IF(B130&gt;(($C$10-DATE(1970,1,1))*(24*60*60)),0,IF(A131=0,2,1)))</f>
        <v>1</v>
      </c>
      <c r="B130" s="176" t="n">
        <f aca="false">B129+$B$2*24*60*60</f>
        <v>1702598400</v>
      </c>
      <c r="C130" s="177" t="n">
        <f aca="false">VLOOKUP(B130,INDEX_BTCUSD_1D!$A$1:$I$5825,2,0)</f>
        <v>45275</v>
      </c>
      <c r="D130" s="178" t="n">
        <f aca="false">VLOOKUP(B130,INDEX_BTCUSD_1D!$A$1:$I$5825,9,0)</f>
        <v>41944.05</v>
      </c>
      <c r="E130" s="178" t="n">
        <f aca="false">VLOOKUP(B130,FX_USDMXN_1D!$A$1:$F$4816,6)</f>
        <v>17.1777</v>
      </c>
      <c r="F130" s="179" t="n">
        <f aca="false">IF($M$2=1,$B$1/D130,$B$1/E130/D130)</f>
        <v>0.000138792060668485</v>
      </c>
      <c r="G130" s="179" t="n">
        <f aca="false">F130+G129</f>
        <v>0.022029179362883</v>
      </c>
      <c r="H130" s="178" t="n">
        <f aca="false">G130*D130</f>
        <v>923.993000655734</v>
      </c>
      <c r="I130" s="178" t="n">
        <f aca="false">G130*D130*E130</f>
        <v>15872.074567364</v>
      </c>
      <c r="J130" s="178" t="n">
        <f aca="false">J129+$B$1</f>
        <v>11600</v>
      </c>
      <c r="K130" s="180" t="n">
        <f aca="false">IF($M$2=1,H130/J130-1,I130/J130-1)</f>
        <v>0.36828229029</v>
      </c>
      <c r="M130" s="3" t="n">
        <f aca="false">D130/D129-1</f>
        <v>-0.0507086294112946</v>
      </c>
      <c r="N130" s="173" t="n">
        <f aca="false">IF(M130&lt;=$O$4,1,0)</f>
        <v>0</v>
      </c>
      <c r="O130" s="174" t="n">
        <f aca="false">IF(N130=1,IF($M$2=1,($B$1+P129)/D130,($B$1+P129)/E130/D130),0)</f>
        <v>0</v>
      </c>
      <c r="P130" s="5" t="n">
        <f aca="false">IF(N130=0,$B$1+P129,0)</f>
        <v>1700</v>
      </c>
    </row>
    <row r="131" customFormat="false" ht="12.8" hidden="false" customHeight="false" outlineLevel="0" collapsed="false">
      <c r="A131" s="175" t="n">
        <f aca="false">IF(IFERROR(C131,0)=0,0,IF(B131&gt;(($C$10-DATE(1970,1,1))*(24*60*60)),0,IF(A132=0,2,1)))</f>
        <v>1</v>
      </c>
      <c r="B131" s="176" t="n">
        <f aca="false">B130+$B$2*24*60*60</f>
        <v>1703203200</v>
      </c>
      <c r="C131" s="177" t="n">
        <f aca="false">VLOOKUP(B131,INDEX_BTCUSD_1D!$A$1:$I$5825,2,0)</f>
        <v>45282</v>
      </c>
      <c r="D131" s="178" t="n">
        <f aca="false">VLOOKUP(B131,INDEX_BTCUSD_1D!$A$1:$I$5825,9,0)</f>
        <v>44012.68</v>
      </c>
      <c r="E131" s="178" t="n">
        <f aca="false">VLOOKUP(B131,FX_USDMXN_1D!$A$1:$F$4816,6)</f>
        <v>16.9772</v>
      </c>
      <c r="F131" s="179" t="n">
        <f aca="false">IF($M$2=1,$B$1/D131,$B$1/E131/D131)</f>
        <v>0.000133830814430082</v>
      </c>
      <c r="G131" s="179" t="n">
        <f aca="false">F131+G130</f>
        <v>0.0221630101773131</v>
      </c>
      <c r="H131" s="178" t="n">
        <f aca="false">G131*D131</f>
        <v>975.453474770825</v>
      </c>
      <c r="I131" s="178" t="n">
        <f aca="false">G131*D131*E131</f>
        <v>16560.4687318793</v>
      </c>
      <c r="J131" s="178" t="n">
        <f aca="false">J130+$B$1</f>
        <v>11700</v>
      </c>
      <c r="K131" s="180" t="n">
        <f aca="false">IF($M$2=1,H131/J131-1,I131/J131-1)</f>
        <v>0.415424677938398</v>
      </c>
      <c r="M131" s="3" t="n">
        <f aca="false">D131/D130-1</f>
        <v>0.0493187949184688</v>
      </c>
      <c r="N131" s="173" t="n">
        <f aca="false">IF(M131&lt;=$O$4,1,0)</f>
        <v>0</v>
      </c>
      <c r="O131" s="174" t="n">
        <f aca="false">IF(N131=1,IF($M$2=1,($B$1+P130)/D131,($B$1+P130)/E131/D131),0)</f>
        <v>0</v>
      </c>
      <c r="P131" s="5" t="n">
        <f aca="false">IF(N131=0,$B$1+P130,0)</f>
        <v>1800</v>
      </c>
    </row>
    <row r="132" customFormat="false" ht="12.8" hidden="false" customHeight="false" outlineLevel="0" collapsed="false">
      <c r="A132" s="175" t="n">
        <f aca="false">IF(IFERROR(C132,0)=0,0,IF(B132&gt;(($C$10-DATE(1970,1,1))*(24*60*60)),0,IF(A133=0,2,1)))</f>
        <v>1</v>
      </c>
      <c r="B132" s="176" t="n">
        <f aca="false">B131+$B$2*24*60*60</f>
        <v>1703808000</v>
      </c>
      <c r="C132" s="177" t="n">
        <f aca="false">VLOOKUP(B132,INDEX_BTCUSD_1D!$A$1:$I$5825,2,0)</f>
        <v>45289</v>
      </c>
      <c r="D132" s="178" t="n">
        <f aca="false">VLOOKUP(B132,INDEX_BTCUSD_1D!$A$1:$I$5825,9,0)</f>
        <v>42093.09</v>
      </c>
      <c r="E132" s="178" t="n">
        <f aca="false">VLOOKUP(B132,FX_USDMXN_1D!$A$1:$F$4816,6)</f>
        <v>16.9645</v>
      </c>
      <c r="F132" s="179" t="n">
        <f aca="false">IF($M$2=1,$B$1/D132,$B$1/E132/D132)</f>
        <v>0.0001400387185453</v>
      </c>
      <c r="G132" s="179" t="n">
        <f aca="false">F132+G131</f>
        <v>0.0223030488958584</v>
      </c>
      <c r="H132" s="178" t="n">
        <f aca="false">G132*D132</f>
        <v>938.804244447769</v>
      </c>
      <c r="I132" s="178" t="n">
        <f aca="false">G132*D132*E132</f>
        <v>15926.3446049342</v>
      </c>
      <c r="J132" s="178" t="n">
        <f aca="false">J131+$B$1</f>
        <v>11800</v>
      </c>
      <c r="K132" s="180" t="n">
        <f aca="false">IF($M$2=1,H132/J132-1,I132/J132-1)</f>
        <v>0.349690220757133</v>
      </c>
      <c r="M132" s="3" t="n">
        <f aca="false">D132/D131-1</f>
        <v>-0.0436144765553927</v>
      </c>
      <c r="N132" s="173" t="n">
        <f aca="false">IF(M132&lt;=$O$4,1,0)</f>
        <v>0</v>
      </c>
      <c r="O132" s="174" t="n">
        <f aca="false">IF(N132=1,IF($M$2=1,($B$1+P131)/D132,($B$1+P131)/E132/D132),0)</f>
        <v>0</v>
      </c>
      <c r="P132" s="5" t="n">
        <f aca="false">IF(N132=0,$B$1+P131,0)</f>
        <v>1900</v>
      </c>
    </row>
    <row r="133" customFormat="false" ht="12.8" hidden="false" customHeight="false" outlineLevel="0" collapsed="false">
      <c r="A133" s="175" t="n">
        <f aca="false">IF(IFERROR(C133,0)=0,0,IF(B133&gt;(($C$10-DATE(1970,1,1))*(24*60*60)),0,IF(A134=0,2,1)))</f>
        <v>1</v>
      </c>
      <c r="B133" s="176" t="n">
        <f aca="false">B132+$B$2*24*60*60</f>
        <v>1704412800</v>
      </c>
      <c r="C133" s="177" t="n">
        <f aca="false">VLOOKUP(B133,INDEX_BTCUSD_1D!$A$1:$I$5825,2,0)</f>
        <v>45296</v>
      </c>
      <c r="D133" s="178" t="n">
        <f aca="false">VLOOKUP(B133,INDEX_BTCUSD_1D!$A$1:$I$5825,9,0)</f>
        <v>44185.37</v>
      </c>
      <c r="E133" s="178" t="n">
        <f aca="false">VLOOKUP(B133,FX_USDMXN_1D!$A$1:$F$4816,6)</f>
        <v>16.8718</v>
      </c>
      <c r="F133" s="179" t="n">
        <f aca="false">IF($M$2=1,$B$1/D133,$B$1/E133/D133)</f>
        <v>0.0001341405508248</v>
      </c>
      <c r="G133" s="179" t="n">
        <f aca="false">F133+G132</f>
        <v>0.0224371894466832</v>
      </c>
      <c r="H133" s="178" t="n">
        <f aca="false">G133*D133</f>
        <v>991.395517461793</v>
      </c>
      <c r="I133" s="178" t="n">
        <f aca="false">G133*D133*E133</f>
        <v>16726.6268915119</v>
      </c>
      <c r="J133" s="178" t="n">
        <f aca="false">J132+$B$1</f>
        <v>11900</v>
      </c>
      <c r="K133" s="180" t="n">
        <f aca="false">IF($M$2=1,H133/J133-1,I133/J133-1)</f>
        <v>0.405598898446377</v>
      </c>
      <c r="M133" s="3" t="n">
        <f aca="false">D133/D132-1</f>
        <v>0.04970602063189</v>
      </c>
      <c r="N133" s="173" t="n">
        <f aca="false">IF(M133&lt;=$O$4,1,0)</f>
        <v>0</v>
      </c>
      <c r="O133" s="174" t="n">
        <f aca="false">IF(N133=1,IF($M$2=1,($B$1+P132)/D133,($B$1+P132)/E133/D133),0)</f>
        <v>0</v>
      </c>
      <c r="P133" s="5" t="n">
        <f aca="false">IF(N133=0,$B$1+P132,0)</f>
        <v>2000</v>
      </c>
    </row>
    <row r="134" customFormat="false" ht="12.8" hidden="false" customHeight="false" outlineLevel="0" collapsed="false">
      <c r="A134" s="175" t="n">
        <f aca="false">IF(IFERROR(C134,0)=0,0,IF(B134&gt;(($C$10-DATE(1970,1,1))*(24*60*60)),0,IF(A135=0,2,1)))</f>
        <v>1</v>
      </c>
      <c r="B134" s="182" t="n">
        <f aca="false">B133+$B$2*24*60*60</f>
        <v>1705017600</v>
      </c>
      <c r="C134" s="183" t="n">
        <f aca="false">VLOOKUP(B134,INDEX_BTCUSD_1D!$A$1:$I$5825,2,0)</f>
        <v>45303</v>
      </c>
      <c r="D134" s="184" t="n">
        <f aca="false">VLOOKUP(B134,INDEX_BTCUSD_1D!$A$1:$I$5825,9,0)</f>
        <v>42790.03</v>
      </c>
      <c r="E134" s="184" t="n">
        <f aca="false">VLOOKUP(B134,FX_USDMXN_1D!$A$1:$F$4816,6)</f>
        <v>16.8705</v>
      </c>
      <c r="F134" s="185" t="n">
        <f aca="false">IF($M$2=1,$B$1/D134,$B$1/E134/D134)</f>
        <v>0.000138525413381367</v>
      </c>
      <c r="G134" s="185" t="n">
        <f aca="false">F134+G133</f>
        <v>0.0225757148600646</v>
      </c>
      <c r="H134" s="184" t="n">
        <f aca="false">G134*D134</f>
        <v>966.015516133609</v>
      </c>
      <c r="I134" s="184" t="n">
        <f aca="false">G134*D134*E134</f>
        <v>16297.1647649321</v>
      </c>
      <c r="J134" s="178" t="n">
        <f aca="false">J133+$B$1</f>
        <v>12000</v>
      </c>
      <c r="K134" s="180" t="n">
        <f aca="false">IF($M$2=1,H134/J134-1,I134/J134-1)</f>
        <v>0.358097063744338</v>
      </c>
      <c r="M134" s="3" t="n">
        <f aca="false">D134/D133-1</f>
        <v>-0.0315792308630662</v>
      </c>
      <c r="N134" s="173" t="n">
        <f aca="false">IF(M134&lt;=$O$4,1,0)</f>
        <v>0</v>
      </c>
      <c r="O134" s="174" t="n">
        <f aca="false">IF(N134=1,IF($M$2=1,($B$1+P133)/D134,($B$1+P133)/E134/D134),0)</f>
        <v>0</v>
      </c>
      <c r="P134" s="5" t="n">
        <f aca="false">IF(N134=0,$B$1+P133,0)</f>
        <v>2100</v>
      </c>
    </row>
    <row r="135" customFormat="false" ht="12.8" hidden="false" customHeight="false" outlineLevel="0" collapsed="false">
      <c r="A135" s="175" t="n">
        <f aca="false">IF(IFERROR(C135,0)=0,0,IF(B135&gt;(($C$10-DATE(1970,1,1))*(24*60*60)),0,IF(A136=0,2,1)))</f>
        <v>1</v>
      </c>
      <c r="B135" s="182" t="n">
        <f aca="false">B134+$B$2*24*60*60</f>
        <v>1705622400</v>
      </c>
      <c r="C135" s="183" t="n">
        <f aca="false">VLOOKUP(B135,INDEX_BTCUSD_1D!$A$1:$I$5825,2,0)</f>
        <v>45310</v>
      </c>
      <c r="D135" s="184" t="n">
        <f aca="false">VLOOKUP(B135,INDEX_BTCUSD_1D!$A$1:$I$5825,9,0)</f>
        <v>41644.74</v>
      </c>
      <c r="E135" s="184" t="n">
        <f aca="false">VLOOKUP(B135,FX_USDMXN_1D!$A$1:$F$4816,6)</f>
        <v>17.0698</v>
      </c>
      <c r="F135" s="185" t="n">
        <f aca="false">IF($M$2=1,$B$1/D135,$B$1/E135/D135)</f>
        <v>0.000140673214740561</v>
      </c>
      <c r="G135" s="185" t="n">
        <f aca="false">F135+G134</f>
        <v>0.0227163880748051</v>
      </c>
      <c r="H135" s="184" t="n">
        <f aca="false">G135*D135</f>
        <v>946.018075114361</v>
      </c>
      <c r="I135" s="184" t="n">
        <f aca="false">G135*D135*E135</f>
        <v>16148.3393385871</v>
      </c>
      <c r="J135" s="178" t="n">
        <f aca="false">J134+$B$1</f>
        <v>12100</v>
      </c>
      <c r="K135" s="180" t="n">
        <f aca="false">IF($M$2=1,H135/J135-1,I135/J135-1)</f>
        <v>0.334573499056786</v>
      </c>
      <c r="M135" s="3" t="n">
        <f aca="false">D135/D134-1</f>
        <v>-0.0267653469745173</v>
      </c>
      <c r="N135" s="173" t="n">
        <f aca="false">IF(M135&lt;=$O$4,1,0)</f>
        <v>0</v>
      </c>
      <c r="O135" s="174" t="n">
        <f aca="false">IF(N135=1,IF($M$2=1,($B$1+P134)/D135,($B$1+P134)/E135/D135),0)</f>
        <v>0</v>
      </c>
      <c r="P135" s="5" t="n">
        <f aca="false">IF(N135=0,$B$1+P134,0)</f>
        <v>2200</v>
      </c>
    </row>
    <row r="136" customFormat="false" ht="12.8" hidden="false" customHeight="false" outlineLevel="0" collapsed="false">
      <c r="A136" s="175" t="n">
        <f aca="false">IF(IFERROR(C136,0)=0,0,IF(B136&gt;(($C$10-DATE(1970,1,1))*(24*60*60)),0,IF(A137=0,2,1)))</f>
        <v>1</v>
      </c>
      <c r="B136" s="182" t="n">
        <f aca="false">B135+$B$2*24*60*60</f>
        <v>1706227200</v>
      </c>
      <c r="C136" s="183" t="n">
        <f aca="false">VLOOKUP(B136,INDEX_BTCUSD_1D!$A$1:$I$5825,2,0)</f>
        <v>45317</v>
      </c>
      <c r="D136" s="184" t="n">
        <f aca="false">VLOOKUP(B136,INDEX_BTCUSD_1D!$A$1:$I$5825,9,0)</f>
        <v>41817</v>
      </c>
      <c r="E136" s="184" t="n">
        <f aca="false">VLOOKUP(B136,FX_USDMXN_1D!$A$1:$F$4816,6)</f>
        <v>17.16</v>
      </c>
      <c r="F136" s="185" t="n">
        <f aca="false">IF($M$2=1,$B$1/D136,$B$1/E136/D136)</f>
        <v>0.000139357338582534</v>
      </c>
      <c r="G136" s="185" t="n">
        <f aca="false">F136+G135</f>
        <v>0.0228557454133877</v>
      </c>
      <c r="H136" s="184" t="n">
        <f aca="false">G136*D136</f>
        <v>955.758705951632</v>
      </c>
      <c r="I136" s="184" t="n">
        <f aca="false">G136*D136*E136</f>
        <v>16400.81939413</v>
      </c>
      <c r="J136" s="178" t="n">
        <f aca="false">J135+$B$1</f>
        <v>12200</v>
      </c>
      <c r="K136" s="180" t="n">
        <f aca="false">IF($M$2=1,H136/J136-1,I136/J136-1)</f>
        <v>0.344329458535247</v>
      </c>
      <c r="M136" s="3" t="n">
        <f aca="false">D136/D135-1</f>
        <v>0.0041364167479494</v>
      </c>
      <c r="N136" s="173" t="n">
        <f aca="false">IF(M136&lt;=$O$4,1,0)</f>
        <v>0</v>
      </c>
      <c r="O136" s="174" t="n">
        <f aca="false">IF(N136=1,IF($M$2=1,($B$1+P135)/D136,($B$1+P135)/E136/D136),0)</f>
        <v>0</v>
      </c>
      <c r="P136" s="5" t="n">
        <f aca="false">IF(N136=0,$B$1+P135,0)</f>
        <v>2300</v>
      </c>
    </row>
    <row r="137" customFormat="false" ht="12.8" hidden="false" customHeight="false" outlineLevel="0" collapsed="false">
      <c r="A137" s="175" t="n">
        <f aca="false">IF(IFERROR(C137,0)=0,0,IF(B137&gt;(($C$10-DATE(1970,1,1))*(24*60*60)),0,IF(A138=0,2,1)))</f>
        <v>1</v>
      </c>
      <c r="B137" s="182" t="n">
        <f aca="false">B136+$B$2*24*60*60</f>
        <v>1706832000</v>
      </c>
      <c r="C137" s="183" t="n">
        <f aca="false">VLOOKUP(B137,INDEX_BTCUSD_1D!$A$1:$I$5825,2,0)</f>
        <v>45324</v>
      </c>
      <c r="D137" s="184" t="n">
        <f aca="false">VLOOKUP(B137,INDEX_BTCUSD_1D!$A$1:$I$5825,9,0)</f>
        <v>43187.89</v>
      </c>
      <c r="E137" s="184" t="n">
        <f aca="false">VLOOKUP(B137,FX_USDMXN_1D!$A$1:$F$4816,6)</f>
        <v>17.1357</v>
      </c>
      <c r="F137" s="185" t="n">
        <f aca="false">IF($M$2=1,$B$1/D137,$B$1/E137/D137)</f>
        <v>0.000135125141960192</v>
      </c>
      <c r="G137" s="185" t="n">
        <f aca="false">F137+G136</f>
        <v>0.0229908705553479</v>
      </c>
      <c r="H137" s="184" t="n">
        <f aca="false">G137*D137</f>
        <v>992.927188548603</v>
      </c>
      <c r="I137" s="184" t="n">
        <f aca="false">G137*D137*E137</f>
        <v>17014.5024248123</v>
      </c>
      <c r="J137" s="178" t="n">
        <f aca="false">J136+$B$1</f>
        <v>12300</v>
      </c>
      <c r="K137" s="180" t="n">
        <f aca="false">IF($M$2=1,H137/J137-1,I137/J137-1)</f>
        <v>0.38329288006604</v>
      </c>
      <c r="M137" s="3" t="n">
        <f aca="false">D137/D136-1</f>
        <v>0.0327830786522227</v>
      </c>
      <c r="N137" s="173" t="n">
        <f aca="false">IF(M137&lt;=$O$4,1,0)</f>
        <v>0</v>
      </c>
      <c r="O137" s="174" t="n">
        <f aca="false">IF(N137=1,IF($M$2=1,($B$1+P136)/D137,($B$1+P136)/E137/D137),0)</f>
        <v>0</v>
      </c>
      <c r="P137" s="5" t="n">
        <f aca="false">IF(N137=0,$B$1+P136,0)</f>
        <v>2400</v>
      </c>
    </row>
    <row r="138" customFormat="false" ht="12.8" hidden="false" customHeight="false" outlineLevel="0" collapsed="false">
      <c r="A138" s="175" t="n">
        <f aca="false">IF(IFERROR(C138,0)=0,0,IF(B138&gt;(($C$10-DATE(1970,1,1))*(24*60*60)),0,IF(A139=0,2,1)))</f>
        <v>1</v>
      </c>
      <c r="B138" s="182" t="n">
        <f aca="false">B137+$B$2*24*60*60</f>
        <v>1707436800</v>
      </c>
      <c r="C138" s="183" t="n">
        <f aca="false">VLOOKUP(B138,INDEX_BTCUSD_1D!$A$1:$I$5825,2,0)</f>
        <v>45331</v>
      </c>
      <c r="D138" s="184" t="n">
        <f aca="false">VLOOKUP(B138,INDEX_BTCUSD_1D!$A$1:$I$5825,9,0)</f>
        <v>47149.6</v>
      </c>
      <c r="E138" s="184" t="n">
        <f aca="false">VLOOKUP(B138,FX_USDMXN_1D!$A$1:$F$4816,6)</f>
        <v>17.0854</v>
      </c>
      <c r="F138" s="185" t="n">
        <f aca="false">IF($M$2=1,$B$1/D138,$B$1/E138/D138)</f>
        <v>0.000124135739695206</v>
      </c>
      <c r="G138" s="185" t="n">
        <f aca="false">F138+G137</f>
        <v>0.0231150062950431</v>
      </c>
      <c r="H138" s="184" t="n">
        <f aca="false">G138*D138</f>
        <v>1089.86330080876</v>
      </c>
      <c r="I138" s="184" t="n">
        <f aca="false">G138*D138*E138</f>
        <v>18620.750439638</v>
      </c>
      <c r="J138" s="178" t="n">
        <f aca="false">J137+$B$1</f>
        <v>12400</v>
      </c>
      <c r="K138" s="180" t="n">
        <f aca="false">IF($M$2=1,H138/J138-1,I138/J138-1)</f>
        <v>0.501673422551455</v>
      </c>
      <c r="M138" s="3" t="n">
        <f aca="false">D138/D137-1</f>
        <v>0.0917319646780614</v>
      </c>
      <c r="N138" s="173" t="n">
        <f aca="false">IF(M138&lt;=$O$4,1,0)</f>
        <v>0</v>
      </c>
      <c r="O138" s="174" t="n">
        <f aca="false">IF(N138=1,IF($M$2=1,($B$1+P137)/D138,($B$1+P137)/E138/D138),0)</f>
        <v>0</v>
      </c>
      <c r="P138" s="5" t="n">
        <f aca="false">IF(N138=0,$B$1+P137,0)</f>
        <v>2500</v>
      </c>
    </row>
    <row r="139" customFormat="false" ht="12.8" hidden="false" customHeight="false" outlineLevel="0" collapsed="false">
      <c r="A139" s="175" t="n">
        <f aca="false">IF(IFERROR(C139,0)=0,0,IF(B139&gt;(($C$10-DATE(1970,1,1))*(24*60*60)),0,IF(A140=0,2,1)))</f>
        <v>1</v>
      </c>
      <c r="B139" s="182" t="n">
        <f aca="false">B138+$B$2*24*60*60</f>
        <v>1708041600</v>
      </c>
      <c r="C139" s="183" t="n">
        <f aca="false">VLOOKUP(B139,INDEX_BTCUSD_1D!$A$1:$I$5825,2,0)</f>
        <v>45338</v>
      </c>
      <c r="D139" s="184" t="n">
        <f aca="false">VLOOKUP(B139,INDEX_BTCUSD_1D!$A$1:$I$5825,9,0)</f>
        <v>52160.74</v>
      </c>
      <c r="E139" s="184" t="n">
        <f aca="false">VLOOKUP(B139,FX_USDMXN_1D!$A$1:$F$4816,6)</f>
        <v>17.0527</v>
      </c>
      <c r="F139" s="185" t="n">
        <f aca="false">IF($M$2=1,$B$1/D139,$B$1/E139/D139)</f>
        <v>0.000112425053819616</v>
      </c>
      <c r="G139" s="185" t="n">
        <f aca="false">F139+G138</f>
        <v>0.0232274313488627</v>
      </c>
      <c r="H139" s="184" t="n">
        <f aca="false">G139*D139</f>
        <v>1211.56000745588</v>
      </c>
      <c r="I139" s="184" t="n">
        <f aca="false">G139*D139*E139</f>
        <v>20660.3693391428</v>
      </c>
      <c r="J139" s="178" t="n">
        <f aca="false">J138+$B$1</f>
        <v>12500</v>
      </c>
      <c r="K139" s="180" t="n">
        <f aca="false">IF($M$2=1,H139/J139-1,I139/J139-1)</f>
        <v>0.652829547131425</v>
      </c>
      <c r="M139" s="3" t="n">
        <f aca="false">D139/D138-1</f>
        <v>0.106281707586066</v>
      </c>
      <c r="N139" s="173" t="n">
        <f aca="false">IF(M139&lt;=$O$4,1,0)</f>
        <v>0</v>
      </c>
      <c r="O139" s="174" t="n">
        <f aca="false">IF(N139=1,IF($M$2=1,($B$1+P138)/D139,($B$1+P138)/E139/D139),0)</f>
        <v>0</v>
      </c>
      <c r="P139" s="5" t="n">
        <f aca="false">IF(N139=0,$B$1+P138,0)</f>
        <v>2600</v>
      </c>
    </row>
    <row r="140" customFormat="false" ht="12.8" hidden="false" customHeight="false" outlineLevel="0" collapsed="false">
      <c r="A140" s="175" t="n">
        <f aca="false">IF(IFERROR(C140,0)=0,0,IF(B140&gt;(($C$10-DATE(1970,1,1))*(24*60*60)),0,IF(A141=0,2,1)))</f>
        <v>1</v>
      </c>
      <c r="B140" s="182" t="n">
        <f aca="false">B139+$B$2*24*60*60</f>
        <v>1708646400</v>
      </c>
      <c r="C140" s="183" t="n">
        <f aca="false">VLOOKUP(B140,INDEX_BTCUSD_1D!$A$1:$I$5825,2,0)</f>
        <v>45345</v>
      </c>
      <c r="D140" s="184" t="n">
        <f aca="false">VLOOKUP(B140,INDEX_BTCUSD_1D!$A$1:$I$5825,9,0)</f>
        <v>50741.61</v>
      </c>
      <c r="E140" s="184" t="n">
        <f aca="false">VLOOKUP(B140,FX_USDMXN_1D!$A$1:$F$4816,6)</f>
        <v>17.0979</v>
      </c>
      <c r="F140" s="185" t="n">
        <f aca="false">IF($M$2=1,$B$1/D140,$B$1/E140/D140)</f>
        <v>0.000115263813550154</v>
      </c>
      <c r="G140" s="185" t="n">
        <f aca="false">F140+G139</f>
        <v>0.0233426951624128</v>
      </c>
      <c r="H140" s="184" t="n">
        <f aca="false">G140*D140</f>
        <v>1184.44593428004</v>
      </c>
      <c r="I140" s="184" t="n">
        <f aca="false">G140*D140*E140</f>
        <v>20251.5381397267</v>
      </c>
      <c r="J140" s="178" t="n">
        <f aca="false">J139+$B$1</f>
        <v>12600</v>
      </c>
      <c r="K140" s="180" t="n">
        <f aca="false">IF($M$2=1,H140/J140-1,I140/J140-1)</f>
        <v>0.60726493172434</v>
      </c>
      <c r="M140" s="3" t="n">
        <f aca="false">D140/D139-1</f>
        <v>-0.0272068609456076</v>
      </c>
      <c r="N140" s="173" t="n">
        <f aca="false">IF(M140&lt;=$O$4,1,0)</f>
        <v>0</v>
      </c>
      <c r="O140" s="174" t="n">
        <f aca="false">IF(N140=1,IF($M$2=1,($B$1+P139)/D140,($B$1+P139)/E140/D140),0)</f>
        <v>0</v>
      </c>
      <c r="P140" s="5" t="n">
        <f aca="false">IF(N140=0,$B$1+P139,0)</f>
        <v>2700</v>
      </c>
    </row>
    <row r="141" customFormat="false" ht="12.8" hidden="false" customHeight="false" outlineLevel="0" collapsed="false">
      <c r="A141" s="175" t="n">
        <f aca="false">IF(IFERROR(C141,0)=0,0,IF(B141&gt;(($C$10-DATE(1970,1,1))*(24*60*60)),0,IF(A142=0,2,1)))</f>
        <v>1</v>
      </c>
      <c r="B141" s="182" t="n">
        <f aca="false">B140+$B$2*24*60*60</f>
        <v>1709251200</v>
      </c>
      <c r="C141" s="183" t="n">
        <f aca="false">VLOOKUP(B141,INDEX_BTCUSD_1D!$A$1:$I$5825,2,0)</f>
        <v>45352</v>
      </c>
      <c r="D141" s="184" t="n">
        <f aca="false">VLOOKUP(B141,INDEX_BTCUSD_1D!$A$1:$I$5825,9,0)</f>
        <v>62415.76</v>
      </c>
      <c r="E141" s="184" t="n">
        <f aca="false">VLOOKUP(B141,FX_USDMXN_1D!$A$1:$F$4816,6)</f>
        <v>17.0116</v>
      </c>
      <c r="F141" s="185" t="n">
        <f aca="false">IF($M$2=1,$B$1/D141,$B$1/E141/D141)</f>
        <v>9.41804095205205E-005</v>
      </c>
      <c r="G141" s="185" t="n">
        <f aca="false">F141+G140</f>
        <v>0.0234368755719334</v>
      </c>
      <c r="H141" s="184" t="n">
        <f aca="false">G141*D141</f>
        <v>1462.83040084766</v>
      </c>
      <c r="I141" s="184" t="n">
        <f aca="false">G141*D141*E141</f>
        <v>24885.08564706</v>
      </c>
      <c r="J141" s="178" t="n">
        <f aca="false">J140+$B$1</f>
        <v>12700</v>
      </c>
      <c r="K141" s="180" t="n">
        <f aca="false">IF($M$2=1,H141/J141-1,I141/J141-1)</f>
        <v>0.959455562760629</v>
      </c>
      <c r="M141" s="3" t="n">
        <f aca="false">D141/D140-1</f>
        <v>0.230070547623538</v>
      </c>
      <c r="N141" s="173" t="n">
        <f aca="false">IF(M141&lt;=$O$4,1,0)</f>
        <v>0</v>
      </c>
      <c r="O141" s="174" t="n">
        <f aca="false">IF(N141=1,IF($M$2=1,($B$1+P140)/D141,($B$1+P140)/E141/D141),0)</f>
        <v>0</v>
      </c>
      <c r="P141" s="5" t="n">
        <f aca="false">IF(N141=0,$B$1+P140,0)</f>
        <v>2800</v>
      </c>
    </row>
    <row r="142" customFormat="false" ht="12.8" hidden="false" customHeight="false" outlineLevel="0" collapsed="false">
      <c r="A142" s="175" t="n">
        <f aca="false">IF(IFERROR(C142,0)=0,0,IF(B142&gt;(($C$10-DATE(1970,1,1))*(24*60*60)),0,IF(A143=0,2,1)))</f>
        <v>1</v>
      </c>
      <c r="B142" s="182" t="n">
        <f aca="false">B141+$B$2*24*60*60</f>
        <v>1709856000</v>
      </c>
      <c r="C142" s="183" t="n">
        <f aca="false">VLOOKUP(B142,INDEX_BTCUSD_1D!$A$1:$I$5825,2,0)</f>
        <v>45359</v>
      </c>
      <c r="D142" s="184" t="n">
        <f aca="false">VLOOKUP(B142,INDEX_BTCUSD_1D!$A$1:$I$5825,9,0)</f>
        <v>68227.79</v>
      </c>
      <c r="E142" s="184" t="n">
        <f aca="false">VLOOKUP(B142,FX_USDMXN_1D!$A$1:$F$4816,6)</f>
        <v>16.79235</v>
      </c>
      <c r="F142" s="185" t="n">
        <f aca="false">IF($M$2=1,$B$1/D142,$B$1/E142/D142)</f>
        <v>8.72825082910328E-005</v>
      </c>
      <c r="G142" s="185" t="n">
        <f aca="false">F142+G141</f>
        <v>0.0235241580802244</v>
      </c>
      <c r="H142" s="184" t="n">
        <f aca="false">G142*D142</f>
        <v>1605.00131742435</v>
      </c>
      <c r="I142" s="184" t="n">
        <f aca="false">G142*D142*E142</f>
        <v>26951.7438726508</v>
      </c>
      <c r="J142" s="178" t="n">
        <f aca="false">J141+$B$1</f>
        <v>12800</v>
      </c>
      <c r="K142" s="180" t="n">
        <f aca="false">IF($M$2=1,H142/J142-1,I142/J142-1)</f>
        <v>1.10560499005085</v>
      </c>
      <c r="M142" s="3" t="n">
        <f aca="false">D142/D141-1</f>
        <v>0.0931179881491469</v>
      </c>
      <c r="N142" s="173" t="n">
        <f aca="false">IF(M142&lt;=$O$4,1,0)</f>
        <v>0</v>
      </c>
      <c r="O142" s="174" t="n">
        <f aca="false">IF(N142=1,IF($M$2=1,($B$1+P141)/D142,($B$1+P141)/E142/D142),0)</f>
        <v>0</v>
      </c>
      <c r="P142" s="5" t="n">
        <f aca="false">IF(N142=0,$B$1+P141,0)</f>
        <v>2900</v>
      </c>
    </row>
    <row r="143" customFormat="false" ht="12.8" hidden="false" customHeight="false" outlineLevel="0" collapsed="false">
      <c r="A143" s="175" t="n">
        <f aca="false">IF(IFERROR(C143,0)=0,0,IF(B143&gt;(($C$10-DATE(1970,1,1))*(24*60*60)),0,IF(A144=0,2,1)))</f>
        <v>1</v>
      </c>
      <c r="B143" s="182" t="n">
        <f aca="false">B142+$B$2*24*60*60</f>
        <v>1710460800</v>
      </c>
      <c r="C143" s="183" t="n">
        <f aca="false">VLOOKUP(B143,INDEX_BTCUSD_1D!$A$1:$I$5825,2,0)</f>
        <v>45366</v>
      </c>
      <c r="D143" s="184" t="n">
        <f aca="false">VLOOKUP(B143,INDEX_BTCUSD_1D!$A$1:$I$5825,9,0)</f>
        <v>69507.92</v>
      </c>
      <c r="E143" s="184" t="n">
        <f aca="false">VLOOKUP(B143,FX_USDMXN_1D!$A$1:$F$4816,6)</f>
        <v>16.7063</v>
      </c>
      <c r="F143" s="185" t="n">
        <f aca="false">IF($M$2=1,$B$1/D143,$B$1/E143/D143)</f>
        <v>8.61163137785094E-005</v>
      </c>
      <c r="G143" s="185" t="n">
        <f aca="false">F143+G142</f>
        <v>0.0236102743940029</v>
      </c>
      <c r="H143" s="184" t="n">
        <f aca="false">G143*D143</f>
        <v>1641.1010637564</v>
      </c>
      <c r="I143" s="184" t="n">
        <f aca="false">G143*D143*E143</f>
        <v>27416.7267014336</v>
      </c>
      <c r="J143" s="178" t="n">
        <f aca="false">J142+$B$1</f>
        <v>12900</v>
      </c>
      <c r="K143" s="180" t="n">
        <f aca="false">IF($M$2=1,H143/J143-1,I143/J143-1)</f>
        <v>1.12532765127392</v>
      </c>
      <c r="M143" s="3" t="n">
        <f aca="false">D143/D142-1</f>
        <v>0.0187625892616485</v>
      </c>
      <c r="N143" s="173" t="n">
        <f aca="false">IF(M143&lt;=$O$4,1,0)</f>
        <v>0</v>
      </c>
      <c r="O143" s="174" t="n">
        <f aca="false">IF(N143=1,IF($M$2=1,($B$1+P142)/D143,($B$1+P142)/E143/D143),0)</f>
        <v>0</v>
      </c>
      <c r="P143" s="5" t="n">
        <f aca="false">IF(N143=0,$B$1+P142,0)</f>
        <v>3000</v>
      </c>
    </row>
    <row r="144" customFormat="false" ht="12.8" hidden="false" customHeight="false" outlineLevel="0" collapsed="false">
      <c r="A144" s="175" t="n">
        <f aca="false">IF(IFERROR(C144,0)=0,0,IF(B144&gt;(($C$10-DATE(1970,1,1))*(24*60*60)),0,IF(A145=0,2,1)))</f>
        <v>1</v>
      </c>
      <c r="B144" s="182" t="n">
        <f aca="false">B143+$B$2*24*60*60</f>
        <v>1711065600</v>
      </c>
      <c r="C144" s="183" t="n">
        <f aca="false">VLOOKUP(B144,INDEX_BTCUSD_1D!$A$1:$I$5825,2,0)</f>
        <v>45373</v>
      </c>
      <c r="D144" s="184" t="n">
        <f aca="false">VLOOKUP(B144,INDEX_BTCUSD_1D!$A$1:$I$5825,9,0)</f>
        <v>63814.92</v>
      </c>
      <c r="E144" s="184" t="n">
        <f aca="false">VLOOKUP(B144,FX_USDMXN_1D!$A$1:$F$4816,6)</f>
        <v>16.7375</v>
      </c>
      <c r="F144" s="185" t="n">
        <f aca="false">IF($M$2=1,$B$1/D144,$B$1/E144/D144)</f>
        <v>9.36239975910883E-005</v>
      </c>
      <c r="G144" s="185" t="n">
        <f aca="false">F144+G143</f>
        <v>0.023703898391594</v>
      </c>
      <c r="H144" s="184" t="n">
        <f aca="false">G144*D144</f>
        <v>1512.6623795477</v>
      </c>
      <c r="I144" s="184" t="n">
        <f aca="false">G144*D144*E144</f>
        <v>25318.1865776796</v>
      </c>
      <c r="J144" s="178" t="n">
        <f aca="false">J143+$B$1</f>
        <v>13000</v>
      </c>
      <c r="K144" s="180" t="n">
        <f aca="false">IF($M$2=1,H144/J144-1,I144/J144-1)</f>
        <v>0.947552813667663</v>
      </c>
      <c r="M144" s="3" t="n">
        <f aca="false">D144/D143-1</f>
        <v>-0.0819043355059395</v>
      </c>
      <c r="N144" s="173" t="n">
        <f aca="false">IF(M144&lt;=$O$4,1,0)</f>
        <v>1</v>
      </c>
      <c r="O144" s="174" t="n">
        <f aca="false">IF(N144=1,IF($M$2=1,($B$1+P143)/D144,($B$1+P143)/E144/D144),0)</f>
        <v>0.00290234392532374</v>
      </c>
      <c r="P144" s="5" t="n">
        <f aca="false">IF(N144=0,$B$1+P143,0)</f>
        <v>0</v>
      </c>
    </row>
    <row r="145" customFormat="false" ht="12.8" hidden="false" customHeight="false" outlineLevel="0" collapsed="false">
      <c r="A145" s="175" t="n">
        <f aca="false">IF(IFERROR(C145,0)=0,0,IF(B145&gt;(($C$10-DATE(1970,1,1))*(24*60*60)),0,IF(A146=0,2,1)))</f>
        <v>1</v>
      </c>
      <c r="B145" s="182" t="n">
        <f aca="false">B144+$B$2*24*60*60</f>
        <v>1711670400</v>
      </c>
      <c r="C145" s="183" t="n">
        <f aca="false">VLOOKUP(B145,INDEX_BTCUSD_1D!$A$1:$I$5825,2,0)</f>
        <v>45380</v>
      </c>
      <c r="D145" s="184" t="n">
        <f aca="false">VLOOKUP(B145,INDEX_BTCUSD_1D!$A$1:$I$5825,9,0)</f>
        <v>69896.46</v>
      </c>
      <c r="E145" s="184" t="n">
        <f aca="false">VLOOKUP(B145,FX_USDMXN_1D!$A$1:$F$4816,6)</f>
        <v>16.55344</v>
      </c>
      <c r="F145" s="185" t="n">
        <f aca="false">IF($M$2=1,$B$1/D145,$B$1/E145/D145)</f>
        <v>8.64284172924343E-005</v>
      </c>
      <c r="G145" s="185" t="n">
        <f aca="false">F145+G144</f>
        <v>0.0237903268088864</v>
      </c>
      <c r="H145" s="184" t="n">
        <f aca="false">G145*D145</f>
        <v>1662.85962618426</v>
      </c>
      <c r="I145" s="184" t="n">
        <f aca="false">G145*D145*E145</f>
        <v>27526.0470504635</v>
      </c>
      <c r="J145" s="178" t="n">
        <f aca="false">J144+$B$1</f>
        <v>13100</v>
      </c>
      <c r="K145" s="180" t="n">
        <f aca="false">IF($M$2=1,H145/J145-1,I145/J145-1)</f>
        <v>1.10122496568424</v>
      </c>
      <c r="M145" s="3" t="n">
        <f aca="false">D145/D144-1</f>
        <v>0.0952996571961542</v>
      </c>
      <c r="N145" s="173" t="n">
        <f aca="false">IF(M145&lt;=$O$4,1,0)</f>
        <v>0</v>
      </c>
      <c r="O145" s="174" t="n">
        <f aca="false">IF(N145=1,IF($M$2=1,($B$1+P144)/D145,($B$1+P144)/E145/D145),0)</f>
        <v>0</v>
      </c>
      <c r="P145" s="5" t="n">
        <f aca="false">IF(N145=0,$B$1+P144,0)</f>
        <v>100</v>
      </c>
    </row>
    <row r="146" customFormat="false" ht="12.8" hidden="false" customHeight="false" outlineLevel="0" collapsed="false">
      <c r="A146" s="175" t="n">
        <f aca="false">IF(IFERROR(C146,0)=0,0,IF(B146&gt;(($C$10-DATE(1970,1,1))*(24*60*60)),0,IF(A147=0,2,1)))</f>
        <v>1</v>
      </c>
      <c r="B146" s="182" t="n">
        <f aca="false">B145+$B$2*24*60*60</f>
        <v>1712275200</v>
      </c>
      <c r="C146" s="183" t="n">
        <f aca="false">VLOOKUP(B146,INDEX_BTCUSD_1D!$A$1:$I$5825,2,0)</f>
        <v>45387</v>
      </c>
      <c r="D146" s="184" t="n">
        <f aca="false">VLOOKUP(B146,INDEX_BTCUSD_1D!$A$1:$I$5825,9,0)</f>
        <v>67847.25</v>
      </c>
      <c r="E146" s="184" t="n">
        <f aca="false">VLOOKUP(B146,FX_USDMXN_1D!$A$1:$F$4816,6)</f>
        <v>16.4481</v>
      </c>
      <c r="F146" s="185" t="n">
        <f aca="false">IF($M$2=1,$B$1/D146,$B$1/E146/D146)</f>
        <v>8.9609078829703E-005</v>
      </c>
      <c r="G146" s="185" t="n">
        <f aca="false">F146+G145</f>
        <v>0.0238799358877161</v>
      </c>
      <c r="H146" s="184" t="n">
        <f aca="false">G146*D146</f>
        <v>1620.18798015785</v>
      </c>
      <c r="I146" s="184" t="n">
        <f aca="false">G146*D146*E146</f>
        <v>26649.0139164343</v>
      </c>
      <c r="J146" s="178" t="n">
        <f aca="false">J145+$B$1</f>
        <v>13200</v>
      </c>
      <c r="K146" s="180" t="n">
        <f aca="false">IF($M$2=1,H146/J146-1,I146/J146-1)</f>
        <v>1.01886469063896</v>
      </c>
      <c r="M146" s="3" t="n">
        <f aca="false">D146/D145-1</f>
        <v>-0.0293177937766806</v>
      </c>
      <c r="N146" s="173" t="n">
        <f aca="false">IF(M146&lt;=$O$4,1,0)</f>
        <v>0</v>
      </c>
      <c r="O146" s="174" t="n">
        <f aca="false">IF(N146=1,IF($M$2=1,($B$1+P145)/D146,($B$1+P145)/E146/D146),0)</f>
        <v>0</v>
      </c>
      <c r="P146" s="5" t="n">
        <f aca="false">IF(N146=0,$B$1+P145,0)</f>
        <v>200</v>
      </c>
    </row>
    <row r="147" customFormat="false" ht="12.8" hidden="false" customHeight="false" outlineLevel="0" collapsed="false">
      <c r="A147" s="175" t="n">
        <f aca="false">IF(IFERROR(C147,0)=0,0,IF(B147&gt;(($C$10-DATE(1970,1,1))*(24*60*60)),0,IF(A148=0,2,1)))</f>
        <v>1</v>
      </c>
      <c r="B147" s="182" t="n">
        <f aca="false">B146+$B$2*24*60*60</f>
        <v>1712880000</v>
      </c>
      <c r="C147" s="183" t="n">
        <f aca="false">VLOOKUP(B147,INDEX_BTCUSD_1D!$A$1:$I$5825,2,0)</f>
        <v>45394</v>
      </c>
      <c r="D147" s="184" t="n">
        <f aca="false">VLOOKUP(B147,INDEX_BTCUSD_1D!$A$1:$I$5825,9,0)</f>
        <v>67141.2</v>
      </c>
      <c r="E147" s="184" t="n">
        <f aca="false">VLOOKUP(B147,FX_USDMXN_1D!$A$1:$F$4816,6)</f>
        <v>16.6294</v>
      </c>
      <c r="F147" s="185" t="n">
        <f aca="false">IF($M$2=1,$B$1/D147,$B$1/E147/D147)</f>
        <v>8.95641731962229E-005</v>
      </c>
      <c r="G147" s="185" t="n">
        <f aca="false">F147+G146</f>
        <v>0.0239695000609124</v>
      </c>
      <c r="H147" s="184" t="n">
        <f aca="false">G147*D147</f>
        <v>1609.34099748973</v>
      </c>
      <c r="I147" s="184" t="n">
        <f aca="false">G147*D147*E147</f>
        <v>26762.3751836557</v>
      </c>
      <c r="J147" s="178" t="n">
        <f aca="false">J146+$B$1</f>
        <v>13300</v>
      </c>
      <c r="K147" s="180" t="n">
        <f aca="false">IF($M$2=1,H147/J147-1,I147/J147-1)</f>
        <v>1.01220866042524</v>
      </c>
      <c r="M147" s="3" t="n">
        <f aca="false">D147/D146-1</f>
        <v>-0.0104064645214066</v>
      </c>
      <c r="N147" s="173" t="n">
        <f aca="false">IF(M147&lt;=$O$4,1,0)</f>
        <v>0</v>
      </c>
      <c r="O147" s="174" t="n">
        <f aca="false">IF(N147=1,IF($M$2=1,($B$1+P146)/D147,($B$1+P146)/E147/D147),0)</f>
        <v>0</v>
      </c>
      <c r="P147" s="5" t="n">
        <f aca="false">IF(N147=0,$B$1+P146,0)</f>
        <v>300</v>
      </c>
    </row>
    <row r="148" customFormat="false" ht="12.8" hidden="false" customHeight="false" outlineLevel="0" collapsed="false">
      <c r="A148" s="175" t="n">
        <f aca="false">IF(IFERROR(C148,0)=0,0,IF(B148&gt;(($C$10-DATE(1970,1,1))*(24*60*60)),0,IF(A149=0,2,1)))</f>
        <v>1</v>
      </c>
      <c r="B148" s="182" t="n">
        <f aca="false">B147+$B$2*24*60*60</f>
        <v>1713484800</v>
      </c>
      <c r="C148" s="183" t="n">
        <f aca="false">VLOOKUP(B148,INDEX_BTCUSD_1D!$A$1:$I$5825,2,0)</f>
        <v>45401</v>
      </c>
      <c r="D148" s="184" t="n">
        <f aca="false">VLOOKUP(B148,INDEX_BTCUSD_1D!$A$1:$I$5825,9,0)</f>
        <v>63846.37</v>
      </c>
      <c r="E148" s="184" t="n">
        <f aca="false">VLOOKUP(B148,FX_USDMXN_1D!$A$1:$F$4816,6)</f>
        <v>17.0694</v>
      </c>
      <c r="F148" s="185" t="n">
        <f aca="false">IF($M$2=1,$B$1/D148,$B$1/E148/D148)</f>
        <v>9.17583370008616E-005</v>
      </c>
      <c r="G148" s="185" t="n">
        <f aca="false">F148+G147</f>
        <v>0.0240612583979132</v>
      </c>
      <c r="H148" s="184" t="n">
        <f aca="false">G148*D148</f>
        <v>1536.22400633877</v>
      </c>
      <c r="I148" s="184" t="n">
        <f aca="false">G148*D148*E148</f>
        <v>26222.4220537991</v>
      </c>
      <c r="J148" s="178" t="n">
        <f aca="false">J147+$B$1</f>
        <v>13400</v>
      </c>
      <c r="K148" s="180" t="n">
        <f aca="false">IF($M$2=1,H148/J148-1,I148/J148-1)</f>
        <v>0.956897168193961</v>
      </c>
      <c r="M148" s="3" t="n">
        <f aca="false">D148/D147-1</f>
        <v>-0.0490731473372533</v>
      </c>
      <c r="N148" s="173" t="n">
        <f aca="false">IF(M148&lt;=$O$4,1,0)</f>
        <v>0</v>
      </c>
      <c r="O148" s="174" t="n">
        <f aca="false">IF(N148=1,IF($M$2=1,($B$1+P147)/D148,($B$1+P147)/E148/D148),0)</f>
        <v>0</v>
      </c>
      <c r="P148" s="5" t="n">
        <f aca="false">IF(N148=0,$B$1+P147,0)</f>
        <v>400</v>
      </c>
    </row>
    <row r="149" customFormat="false" ht="12.8" hidden="false" customHeight="false" outlineLevel="0" collapsed="false">
      <c r="A149" s="175" t="n">
        <f aca="false">IF(IFERROR(C149,0)=0,0,IF(B149&gt;(($C$10-DATE(1970,1,1))*(24*60*60)),0,IF(A150=0,2,1)))</f>
        <v>1</v>
      </c>
      <c r="B149" s="182" t="n">
        <f aca="false">B148+$B$2*24*60*60</f>
        <v>1714089600</v>
      </c>
      <c r="C149" s="183" t="n">
        <f aca="false">VLOOKUP(B149,INDEX_BTCUSD_1D!$A$1:$I$5825,2,0)</f>
        <v>45408</v>
      </c>
      <c r="D149" s="184" t="n">
        <f aca="false">VLOOKUP(B149,INDEX_BTCUSD_1D!$A$1:$I$5825,9,0)</f>
        <v>63778.3</v>
      </c>
      <c r="E149" s="184" t="n">
        <f aca="false">VLOOKUP(B149,FX_USDMXN_1D!$A$1:$F$4816,6)</f>
        <v>17.1328</v>
      </c>
      <c r="F149" s="185" t="n">
        <f aca="false">IF($M$2=1,$B$1/D149,$B$1/E149/D149)</f>
        <v>9.15163553189377E-005</v>
      </c>
      <c r="G149" s="185" t="n">
        <f aca="false">F149+G148</f>
        <v>0.0241527747532322</v>
      </c>
      <c r="H149" s="184" t="n">
        <f aca="false">G149*D149</f>
        <v>1540.42291404407</v>
      </c>
      <c r="I149" s="184" t="n">
        <f aca="false">G149*D149*E149</f>
        <v>26391.7577017342</v>
      </c>
      <c r="J149" s="178" t="n">
        <f aca="false">J148+$B$1</f>
        <v>13500</v>
      </c>
      <c r="K149" s="180" t="n">
        <f aca="false">IF($M$2=1,H149/J149-1,I149/J149-1)</f>
        <v>0.954945014943272</v>
      </c>
      <c r="M149" s="3" t="n">
        <f aca="false">D149/D148-1</f>
        <v>-0.00106615301699997</v>
      </c>
      <c r="N149" s="173" t="n">
        <f aca="false">IF(M149&lt;=$O$4,1,0)</f>
        <v>0</v>
      </c>
      <c r="O149" s="174" t="n">
        <f aca="false">IF(N149=1,IF($M$2=1,($B$1+P148)/D149,($B$1+P148)/E149/D149),0)</f>
        <v>0</v>
      </c>
      <c r="P149" s="5" t="n">
        <f aca="false">IF(N149=0,$B$1+P148,0)</f>
        <v>500</v>
      </c>
    </row>
    <row r="150" customFormat="false" ht="12.8" hidden="false" customHeight="false" outlineLevel="0" collapsed="false">
      <c r="A150" s="175" t="n">
        <f aca="false">IF(IFERROR(C150,0)=0,0,IF(B150&gt;(($C$10-DATE(1970,1,1))*(24*60*60)),0,IF(A151=0,2,1)))</f>
        <v>1</v>
      </c>
      <c r="B150" s="182" t="n">
        <f aca="false">B149+$B$2*24*60*60</f>
        <v>1714694400</v>
      </c>
      <c r="C150" s="183" t="n">
        <f aca="false">VLOOKUP(B150,INDEX_BTCUSD_1D!$A$1:$I$5825,2,0)</f>
        <v>45415</v>
      </c>
      <c r="D150" s="184" t="n">
        <f aca="false">VLOOKUP(B150,INDEX_BTCUSD_1D!$A$1:$I$5825,9,0)</f>
        <v>62932.96</v>
      </c>
      <c r="E150" s="184" t="n">
        <f aca="false">VLOOKUP(B150,FX_USDMXN_1D!$A$1:$F$4816,6)</f>
        <v>16.9473</v>
      </c>
      <c r="F150" s="185" t="n">
        <f aca="false">IF($M$2=1,$B$1/D150,$B$1/E150/D150)</f>
        <v>9.37608042032664E-005</v>
      </c>
      <c r="G150" s="185" t="n">
        <f aca="false">F150+G149</f>
        <v>0.0242465355574354</v>
      </c>
      <c r="H150" s="184" t="n">
        <f aca="false">G150*D150</f>
        <v>1525.90625237466</v>
      </c>
      <c r="I150" s="184" t="n">
        <f aca="false">G150*D150*E150</f>
        <v>25859.9910308691</v>
      </c>
      <c r="J150" s="178" t="n">
        <f aca="false">J149+$B$1</f>
        <v>13600</v>
      </c>
      <c r="K150" s="180" t="n">
        <f aca="false">IF($M$2=1,H150/J150-1,I150/J150-1)</f>
        <v>0.901469928740374</v>
      </c>
      <c r="M150" s="3" t="n">
        <f aca="false">D150/D149-1</f>
        <v>-0.0132543514016523</v>
      </c>
      <c r="N150" s="173" t="n">
        <f aca="false">IF(M150&lt;=$O$4,1,0)</f>
        <v>0</v>
      </c>
      <c r="O150" s="174" t="n">
        <f aca="false">IF(N150=1,IF($M$2=1,($B$1+P149)/D150,($B$1+P149)/E150/D150),0)</f>
        <v>0</v>
      </c>
      <c r="P150" s="5" t="n">
        <f aca="false">IF(N150=0,$B$1+P149,0)</f>
        <v>600</v>
      </c>
    </row>
    <row r="151" customFormat="false" ht="12.8" hidden="false" customHeight="false" outlineLevel="0" collapsed="false">
      <c r="A151" s="175" t="n">
        <f aca="false">IF(IFERROR(C151,0)=0,0,IF(B151&gt;(($C$10-DATE(1970,1,1))*(24*60*60)),0,IF(A152=0,2,1)))</f>
        <v>1</v>
      </c>
      <c r="B151" s="182" t="n">
        <f aca="false">B150+$B$2*24*60*60</f>
        <v>1715299200</v>
      </c>
      <c r="C151" s="183" t="n">
        <f aca="false">VLOOKUP(B151,INDEX_BTCUSD_1D!$A$1:$I$5825,2,0)</f>
        <v>45422</v>
      </c>
      <c r="D151" s="184" t="n">
        <f aca="false">VLOOKUP(B151,INDEX_BTCUSD_1D!$A$1:$I$5825,9,0)</f>
        <v>60795.52</v>
      </c>
      <c r="E151" s="184" t="n">
        <f aca="false">VLOOKUP(B151,FX_USDMXN_1D!$A$1:$F$4816,6)</f>
        <v>16.7554</v>
      </c>
      <c r="F151" s="185" t="n">
        <f aca="false">IF($M$2=1,$B$1/D151,$B$1/E151/D151)</f>
        <v>9.81688316704781E-005</v>
      </c>
      <c r="G151" s="185" t="n">
        <f aca="false">F151+G150</f>
        <v>0.0243447043891059</v>
      </c>
      <c r="H151" s="184" t="n">
        <f aca="false">G151*D151</f>
        <v>1480.04896258198</v>
      </c>
      <c r="I151" s="184" t="n">
        <f aca="false">G151*D151*E151</f>
        <v>24798.812387646</v>
      </c>
      <c r="J151" s="178" t="n">
        <f aca="false">J150+$B$1</f>
        <v>13700</v>
      </c>
      <c r="K151" s="180" t="n">
        <f aca="false">IF($M$2=1,H151/J151-1,I151/J151-1)</f>
        <v>0.810132291069053</v>
      </c>
      <c r="M151" s="3" t="n">
        <f aca="false">D151/D150-1</f>
        <v>-0.0339637608019709</v>
      </c>
      <c r="N151" s="173" t="n">
        <f aca="false">IF(M151&lt;=$O$4,1,0)</f>
        <v>0</v>
      </c>
      <c r="O151" s="174" t="n">
        <f aca="false">IF(N151=1,IF($M$2=1,($B$1+P150)/D151,($B$1+P150)/E151/D151),0)</f>
        <v>0</v>
      </c>
      <c r="P151" s="5" t="n">
        <f aca="false">IF(N151=0,$B$1+P150,0)</f>
        <v>700</v>
      </c>
    </row>
    <row r="152" customFormat="false" ht="12.8" hidden="false" customHeight="false" outlineLevel="0" collapsed="false">
      <c r="A152" s="175" t="n">
        <f aca="false">IF(IFERROR(C152,0)=0,0,IF(B152&gt;(($C$10-DATE(1970,1,1))*(24*60*60)),0,IF(A153=0,2,1)))</f>
        <v>1</v>
      </c>
      <c r="B152" s="182" t="n">
        <f aca="false">B151+$B$2*24*60*60</f>
        <v>1715904000</v>
      </c>
      <c r="C152" s="183" t="n">
        <f aca="false">VLOOKUP(B152,INDEX_BTCUSD_1D!$A$1:$I$5825,2,0)</f>
        <v>45429</v>
      </c>
      <c r="D152" s="184" t="n">
        <f aca="false">VLOOKUP(B152,INDEX_BTCUSD_1D!$A$1:$I$5825,9,0)</f>
        <v>67081.21</v>
      </c>
      <c r="E152" s="184" t="n">
        <f aca="false">VLOOKUP(B152,FX_USDMXN_1D!$A$1:$F$4816,6)</f>
        <v>16.5923</v>
      </c>
      <c r="F152" s="185" t="n">
        <f aca="false">IF($M$2=1,$B$1/D152,$B$1/E152/D152)</f>
        <v>8.98447119851984E-005</v>
      </c>
      <c r="G152" s="185" t="n">
        <f aca="false">F152+G151</f>
        <v>0.0244345491010911</v>
      </c>
      <c r="H152" s="184" t="n">
        <f aca="false">G152*D152</f>
        <v>1639.0991195056</v>
      </c>
      <c r="I152" s="184" t="n">
        <f aca="false">G152*D152*E152</f>
        <v>27196.4243205728</v>
      </c>
      <c r="J152" s="178" t="n">
        <f aca="false">J151+$B$1</f>
        <v>13800</v>
      </c>
      <c r="K152" s="180" t="n">
        <f aca="false">IF($M$2=1,H152/J152-1,I152/J152-1)</f>
        <v>0.970755385548755</v>
      </c>
      <c r="M152" s="3" t="n">
        <f aca="false">D152/D151-1</f>
        <v>0.103390677470972</v>
      </c>
      <c r="N152" s="173" t="n">
        <f aca="false">IF(M152&lt;=$O$4,1,0)</f>
        <v>0</v>
      </c>
      <c r="O152" s="174" t="n">
        <f aca="false">IF(N152=1,IF($M$2=1,($B$1+P151)/D152,($B$1+P151)/E152/D152),0)</f>
        <v>0</v>
      </c>
      <c r="P152" s="5" t="n">
        <f aca="false">IF(N152=0,$B$1+P151,0)</f>
        <v>800</v>
      </c>
    </row>
    <row r="153" customFormat="false" ht="12.8" hidden="false" customHeight="false" outlineLevel="0" collapsed="false">
      <c r="A153" s="175" t="n">
        <f aca="false">IF(IFERROR(C153,0)=0,0,IF(B153&gt;(($C$10-DATE(1970,1,1))*(24*60*60)),0,IF(A154=0,2,1)))</f>
        <v>1</v>
      </c>
      <c r="B153" s="182" t="n">
        <f aca="false">B152+$B$2*24*60*60</f>
        <v>1716508800</v>
      </c>
      <c r="C153" s="183" t="n">
        <f aca="false">VLOOKUP(B153,INDEX_BTCUSD_1D!$A$1:$I$5825,2,0)</f>
        <v>45436</v>
      </c>
      <c r="D153" s="184" t="n">
        <f aca="false">VLOOKUP(B153,INDEX_BTCUSD_1D!$A$1:$I$5825,9,0)</f>
        <v>68559.73</v>
      </c>
      <c r="E153" s="184" t="n">
        <f aca="false">VLOOKUP(B153,FX_USDMXN_1D!$A$1:$F$4816,6)</f>
        <v>16.6691</v>
      </c>
      <c r="F153" s="185" t="n">
        <f aca="false">IF($M$2=1,$B$1/D153,$B$1/E153/D153)</f>
        <v>8.75021550971296E-005</v>
      </c>
      <c r="G153" s="185" t="n">
        <f aca="false">F153+G152</f>
        <v>0.0245220512561882</v>
      </c>
      <c r="H153" s="184" t="n">
        <f aca="false">G153*D153</f>
        <v>1681.22521317043</v>
      </c>
      <c r="I153" s="184" t="n">
        <f aca="false">G153*D153*E153</f>
        <v>28024.5112008591</v>
      </c>
      <c r="J153" s="178" t="n">
        <f aca="false">J152+$B$1</f>
        <v>13900</v>
      </c>
      <c r="K153" s="180" t="n">
        <f aca="false">IF($M$2=1,H153/J153-1,I153/J153-1)</f>
        <v>1.01615188495389</v>
      </c>
      <c r="M153" s="3" t="n">
        <f aca="false">D153/D152-1</f>
        <v>0.0220407473270083</v>
      </c>
      <c r="N153" s="173" t="n">
        <f aca="false">IF(M153&lt;=$O$4,1,0)</f>
        <v>0</v>
      </c>
      <c r="O153" s="174" t="n">
        <f aca="false">IF(N153=1,IF($M$2=1,($B$1+P152)/D153,($B$1+P152)/E153/D153),0)</f>
        <v>0</v>
      </c>
      <c r="P153" s="5" t="n">
        <f aca="false">IF(N153=0,$B$1+P152,0)</f>
        <v>900</v>
      </c>
    </row>
    <row r="154" customFormat="false" ht="12.8" hidden="false" customHeight="false" outlineLevel="0" collapsed="false">
      <c r="A154" s="175" t="n">
        <f aca="false">IF(IFERROR(C154,0)=0,0,IF(B154&gt;(($C$10-DATE(1970,1,1))*(24*60*60)),0,IF(A155=0,2,1)))</f>
        <v>1</v>
      </c>
      <c r="B154" s="182" t="n">
        <f aca="false">B153+$B$2*24*60*60</f>
        <v>1717113600</v>
      </c>
      <c r="C154" s="183" t="n">
        <f aca="false">VLOOKUP(B154,INDEX_BTCUSD_1D!$A$1:$I$5825,2,0)</f>
        <v>45443</v>
      </c>
      <c r="D154" s="184" t="n">
        <f aca="false">VLOOKUP(B154,INDEX_BTCUSD_1D!$A$1:$I$5825,9,0)</f>
        <v>67507.38</v>
      </c>
      <c r="E154" s="184" t="n">
        <f aca="false">VLOOKUP(B154,FX_USDMXN_1D!$A$1:$F$4816,6)</f>
        <v>16.988</v>
      </c>
      <c r="F154" s="185" t="n">
        <f aca="false">IF($M$2=1,$B$1/D154,$B$1/E154/D154)</f>
        <v>8.71979941064401E-005</v>
      </c>
      <c r="G154" s="185" t="n">
        <f aca="false">F154+G153</f>
        <v>0.0246092492502947</v>
      </c>
      <c r="H154" s="184" t="n">
        <f aca="false">G154*D154</f>
        <v>1661.30594065436</v>
      </c>
      <c r="I154" s="184" t="n">
        <f aca="false">G154*D154*E154</f>
        <v>28222.2653198362</v>
      </c>
      <c r="J154" s="178" t="n">
        <f aca="false">J153+$B$1</f>
        <v>14000</v>
      </c>
      <c r="K154" s="180" t="n">
        <f aca="false">IF($M$2=1,H154/J154-1,I154/J154-1)</f>
        <v>1.01587609427402</v>
      </c>
      <c r="M154" s="3" t="n">
        <f aca="false">D154/D153-1</f>
        <v>-0.0153493895031382</v>
      </c>
      <c r="N154" s="173" t="n">
        <f aca="false">IF(M154&lt;=$O$4,1,0)</f>
        <v>0</v>
      </c>
      <c r="O154" s="174" t="n">
        <f aca="false">IF(N154=1,IF($M$2=1,($B$1+P153)/D154,($B$1+P153)/E154/D154),0)</f>
        <v>0</v>
      </c>
      <c r="P154" s="5" t="n">
        <f aca="false">IF(N154=0,$B$1+P153,0)</f>
        <v>1000</v>
      </c>
    </row>
    <row r="155" customFormat="false" ht="12.8" hidden="false" customHeight="false" outlineLevel="0" collapsed="false">
      <c r="A155" s="175" t="n">
        <f aca="false">IF(IFERROR(C155,0)=0,0,IF(B155&gt;(($C$10-DATE(1970,1,1))*(24*60*60)),0,IF(A156=0,2,1)))</f>
        <v>1</v>
      </c>
      <c r="B155" s="182" t="n">
        <f aca="false">B154+$B$2*24*60*60</f>
        <v>1717718400</v>
      </c>
      <c r="C155" s="183" t="n">
        <f aca="false">VLOOKUP(B155,INDEX_BTCUSD_1D!$A$1:$I$5825,2,0)</f>
        <v>45450</v>
      </c>
      <c r="D155" s="184" t="n">
        <f aca="false">VLOOKUP(B155,INDEX_BTCUSD_1D!$A$1:$I$5825,9,0)</f>
        <v>69340.38</v>
      </c>
      <c r="E155" s="184" t="n">
        <f aca="false">VLOOKUP(B155,FX_USDMXN_1D!$A$1:$F$4816,6)</f>
        <v>18.3975</v>
      </c>
      <c r="F155" s="185" t="n">
        <f aca="false">IF($M$2=1,$B$1/D155,$B$1/E155/D155)</f>
        <v>7.83889723504312E-005</v>
      </c>
      <c r="G155" s="185" t="n">
        <f aca="false">F155+G154</f>
        <v>0.0246876382226451</v>
      </c>
      <c r="H155" s="184" t="n">
        <f aca="false">G155*D155</f>
        <v>1711.85021566074</v>
      </c>
      <c r="I155" s="184" t="n">
        <f aca="false">G155*D155*E155</f>
        <v>31493.7643426184</v>
      </c>
      <c r="J155" s="178" t="n">
        <f aca="false">J154+$B$1</f>
        <v>14100</v>
      </c>
      <c r="K155" s="180" t="n">
        <f aca="false">IF($M$2=1,H155/J155-1,I155/J155-1)</f>
        <v>1.23360030798712</v>
      </c>
      <c r="M155" s="3" t="n">
        <f aca="false">D155/D154-1</f>
        <v>0.027152586872724</v>
      </c>
      <c r="N155" s="173" t="n">
        <f aca="false">IF(M155&lt;=$O$4,1,0)</f>
        <v>0</v>
      </c>
      <c r="O155" s="174" t="n">
        <f aca="false">IF(N155=1,IF($M$2=1,($B$1+P154)/D155,($B$1+P154)/E155/D155),0)</f>
        <v>0</v>
      </c>
      <c r="P155" s="5" t="n">
        <f aca="false">IF(N155=0,$B$1+P154,0)</f>
        <v>1100</v>
      </c>
    </row>
    <row r="156" customFormat="false" ht="12.8" hidden="false" customHeight="false" outlineLevel="0" collapsed="false">
      <c r="A156" s="175" t="n">
        <f aca="false">IF(IFERROR(C156,0)=0,0,IF(B156&gt;(($C$10-DATE(1970,1,1))*(24*60*60)),0,IF(A157=0,2,1)))</f>
        <v>1</v>
      </c>
      <c r="B156" s="182" t="n">
        <f aca="false">B155+$B$2*24*60*60</f>
        <v>1718323200</v>
      </c>
      <c r="C156" s="183" t="n">
        <f aca="false">VLOOKUP(B156,INDEX_BTCUSD_1D!$A$1:$I$5825,2,0)</f>
        <v>45457</v>
      </c>
      <c r="D156" s="184" t="n">
        <f aca="false">VLOOKUP(B156,INDEX_BTCUSD_1D!$A$1:$I$5825,9,0)</f>
        <v>66007.62</v>
      </c>
      <c r="E156" s="184" t="n">
        <f aca="false">VLOOKUP(B156,FX_USDMXN_1D!$A$1:$F$4816,6)</f>
        <v>18.4513</v>
      </c>
      <c r="F156" s="185" t="n">
        <f aca="false">IF($M$2=1,$B$1/D156,$B$1/E156/D156)</f>
        <v>8.21067677733439E-005</v>
      </c>
      <c r="G156" s="185" t="n">
        <f aca="false">F156+G155</f>
        <v>0.0247697449904184</v>
      </c>
      <c r="H156" s="184" t="n">
        <f aca="false">G156*D156</f>
        <v>1634.99191482444</v>
      </c>
      <c r="I156" s="184" t="n">
        <f aca="false">G156*D156*E156</f>
        <v>30167.7263180003</v>
      </c>
      <c r="J156" s="178" t="n">
        <f aca="false">J155+$B$1</f>
        <v>14200</v>
      </c>
      <c r="K156" s="180" t="n">
        <f aca="false">IF($M$2=1,H156/J156-1,I156/J156-1)</f>
        <v>1.12448776887326</v>
      </c>
      <c r="M156" s="3" t="n">
        <f aca="false">D156/D155-1</f>
        <v>-0.0480637689034875</v>
      </c>
      <c r="N156" s="173" t="n">
        <f aca="false">IF(M156&lt;=$O$4,1,0)</f>
        <v>0</v>
      </c>
      <c r="O156" s="174" t="n">
        <f aca="false">IF(N156=1,IF($M$2=1,($B$1+P155)/D156,($B$1+P155)/E156/D156),0)</f>
        <v>0</v>
      </c>
      <c r="P156" s="5" t="n">
        <f aca="false">IF(N156=0,$B$1+P155,0)</f>
        <v>1200</v>
      </c>
    </row>
    <row r="157" customFormat="false" ht="12.8" hidden="false" customHeight="false" outlineLevel="0" collapsed="false">
      <c r="A157" s="175" t="n">
        <f aca="false">IF(IFERROR(C157,0)=0,0,IF(B157&gt;(($C$10-DATE(1970,1,1))*(24*60*60)),0,IF(A158=0,2,1)))</f>
        <v>1</v>
      </c>
      <c r="B157" s="182" t="n">
        <f aca="false">B156+$B$2*24*60*60</f>
        <v>1718928000</v>
      </c>
      <c r="C157" s="183" t="n">
        <f aca="false">VLOOKUP(B157,INDEX_BTCUSD_1D!$A$1:$I$5825,2,0)</f>
        <v>45464</v>
      </c>
      <c r="D157" s="184" t="n">
        <f aca="false">VLOOKUP(B157,INDEX_BTCUSD_1D!$A$1:$I$5825,9,0)</f>
        <v>64136.8</v>
      </c>
      <c r="E157" s="184" t="n">
        <f aca="false">VLOOKUP(B157,FX_USDMXN_1D!$A$1:$F$4816,6)</f>
        <v>18.08446</v>
      </c>
      <c r="F157" s="185" t="n">
        <f aca="false">IF($M$2=1,$B$1/D157,$B$1/E157/D157)</f>
        <v>8.62158604646824E-005</v>
      </c>
      <c r="G157" s="185" t="n">
        <f aca="false">F157+G156</f>
        <v>0.0248559608508831</v>
      </c>
      <c r="H157" s="184" t="n">
        <f aca="false">G157*D157</f>
        <v>1594.18178990092</v>
      </c>
      <c r="I157" s="184" t="n">
        <f aca="false">G157*D157*E157</f>
        <v>28829.9168121916</v>
      </c>
      <c r="J157" s="178" t="n">
        <f aca="false">J156+$B$1</f>
        <v>14300</v>
      </c>
      <c r="K157" s="180" t="n">
        <f aca="false">IF($M$2=1,H157/J157-1,I157/J157-1)</f>
        <v>1.01607809875466</v>
      </c>
      <c r="M157" s="3" t="n">
        <f aca="false">D157/D156-1</f>
        <v>-0.0283424853069993</v>
      </c>
      <c r="N157" s="173" t="n">
        <f aca="false">IF(M157&lt;=$O$4,1,0)</f>
        <v>0</v>
      </c>
      <c r="O157" s="174" t="n">
        <f aca="false">IF(N157=1,IF($M$2=1,($B$1+P156)/D157,($B$1+P156)/E157/D157),0)</f>
        <v>0</v>
      </c>
      <c r="P157" s="5" t="n">
        <f aca="false">IF(N157=0,$B$1+P156,0)</f>
        <v>1300</v>
      </c>
    </row>
    <row r="158" customFormat="false" ht="12.8" hidden="false" customHeight="false" outlineLevel="0" collapsed="false">
      <c r="A158" s="175" t="n">
        <f aca="false">IF(IFERROR(C158,0)=0,0,IF(B158&gt;(($C$10-DATE(1970,1,1))*(24*60*60)),0,IF(A159=0,2,1)))</f>
        <v>1</v>
      </c>
      <c r="B158" s="182" t="n">
        <f aca="false">B157+$B$2*24*60*60</f>
        <v>1719532800</v>
      </c>
      <c r="C158" s="183" t="n">
        <f aca="false">VLOOKUP(B158,INDEX_BTCUSD_1D!$A$1:$I$5825,2,0)</f>
        <v>45471</v>
      </c>
      <c r="D158" s="184" t="n">
        <f aca="false">VLOOKUP(B158,INDEX_BTCUSD_1D!$A$1:$I$5825,9,0)</f>
        <v>60373.74</v>
      </c>
      <c r="E158" s="184" t="n">
        <f aca="false">VLOOKUP(B158,FX_USDMXN_1D!$A$1:$F$4816,6)</f>
        <v>18.3</v>
      </c>
      <c r="F158" s="185" t="n">
        <f aca="false">IF($M$2=1,$B$1/D158,$B$1/E158/D158)</f>
        <v>9.05108889115854E-005</v>
      </c>
      <c r="G158" s="185" t="n">
        <f aca="false">F158+G157</f>
        <v>0.0249464717397947</v>
      </c>
      <c r="H158" s="184" t="n">
        <f aca="false">G158*D158</f>
        <v>1506.11179873571</v>
      </c>
      <c r="I158" s="184" t="n">
        <f aca="false">G158*D158*E158</f>
        <v>27561.8459168636</v>
      </c>
      <c r="J158" s="178" t="n">
        <f aca="false">J157+$B$1</f>
        <v>14400</v>
      </c>
      <c r="K158" s="180" t="n">
        <f aca="false">IF($M$2=1,H158/J158-1,I158/J158-1)</f>
        <v>0.914017077559969</v>
      </c>
      <c r="M158" s="3" t="n">
        <f aca="false">D158/D157-1</f>
        <v>-0.0586724002444775</v>
      </c>
      <c r="N158" s="173" t="n">
        <f aca="false">IF(M158&lt;=$O$4,1,0)</f>
        <v>0</v>
      </c>
      <c r="O158" s="174" t="n">
        <f aca="false">IF(N158=1,IF($M$2=1,($B$1+P157)/D158,($B$1+P157)/E158/D158),0)</f>
        <v>0</v>
      </c>
      <c r="P158" s="5" t="n">
        <f aca="false">IF(N158=0,$B$1+P157,0)</f>
        <v>1400</v>
      </c>
    </row>
    <row r="159" customFormat="false" ht="12.8" hidden="false" customHeight="false" outlineLevel="0" collapsed="false">
      <c r="A159" s="175" t="n">
        <f aca="false">IF(IFERROR(C159,0)=0,0,IF(B159&gt;(($C$10-DATE(1970,1,1))*(24*60*60)),0,IF(A160=0,2,1)))</f>
        <v>1</v>
      </c>
      <c r="B159" s="182" t="n">
        <f aca="false">B158+$B$2*24*60*60</f>
        <v>1720137600</v>
      </c>
      <c r="C159" s="183" t="n">
        <f aca="false">VLOOKUP(B159,INDEX_BTCUSD_1D!$A$1:$I$5825,2,0)</f>
        <v>45478</v>
      </c>
      <c r="D159" s="184" t="n">
        <f aca="false">VLOOKUP(B159,INDEX_BTCUSD_1D!$A$1:$I$5825,9,0)</f>
        <v>56670.13</v>
      </c>
      <c r="E159" s="184" t="n">
        <f aca="false">VLOOKUP(B159,FX_USDMXN_1D!$A$1:$F$4816,6)</f>
        <v>18.07817</v>
      </c>
      <c r="F159" s="185" t="n">
        <f aca="false">IF($M$2=1,$B$1/D159,$B$1/E159/D159)</f>
        <v>9.76093285035533E-005</v>
      </c>
      <c r="G159" s="185" t="n">
        <f aca="false">F159+G158</f>
        <v>0.0250440810682983</v>
      </c>
      <c r="H159" s="184" t="n">
        <f aca="false">G159*D159</f>
        <v>1419.251329871</v>
      </c>
      <c r="I159" s="184" t="n">
        <f aca="false">G159*D159*E159</f>
        <v>25657.466814134</v>
      </c>
      <c r="J159" s="178" t="n">
        <f aca="false">J158+$B$1</f>
        <v>14500</v>
      </c>
      <c r="K159" s="180" t="n">
        <f aca="false">IF($M$2=1,H159/J159-1,I159/J159-1)</f>
        <v>0.769480469940278</v>
      </c>
      <c r="M159" s="3" t="n">
        <f aca="false">D159/D158-1</f>
        <v>-0.0613447170905761</v>
      </c>
      <c r="N159" s="173" t="n">
        <f aca="false">IF(M159&lt;=$O$4,1,0)</f>
        <v>0</v>
      </c>
      <c r="O159" s="174" t="n">
        <f aca="false">IF(N159=1,IF($M$2=1,($B$1+P158)/D159,($B$1+P158)/E159/D159),0)</f>
        <v>0</v>
      </c>
      <c r="P159" s="5" t="n">
        <f aca="false">IF(N159=0,$B$1+P158,0)</f>
        <v>1500</v>
      </c>
    </row>
    <row r="160" customFormat="false" ht="12.8" hidden="false" customHeight="false" outlineLevel="0" collapsed="false">
      <c r="A160" s="175" t="n">
        <f aca="false">IF(IFERROR(C160,0)=0,0,IF(B160&gt;(($C$10-DATE(1970,1,1))*(24*60*60)),0,IF(A161=0,2,1)))</f>
        <v>1</v>
      </c>
      <c r="B160" s="182" t="n">
        <f aca="false">B159+$B$2*24*60*60</f>
        <v>1720742400</v>
      </c>
      <c r="C160" s="183" t="n">
        <f aca="false">VLOOKUP(B160,INDEX_BTCUSD_1D!$A$1:$I$5825,2,0)</f>
        <v>45485</v>
      </c>
      <c r="D160" s="184" t="n">
        <f aca="false">VLOOKUP(B160,INDEX_BTCUSD_1D!$A$1:$I$5825,9,0)</f>
        <v>57940.86</v>
      </c>
      <c r="E160" s="184" t="n">
        <f aca="false">VLOOKUP(B160,FX_USDMXN_1D!$A$1:$F$4816,6)</f>
        <v>17.59175</v>
      </c>
      <c r="F160" s="185" t="n">
        <f aca="false">IF($M$2=1,$B$1/D160,$B$1/E160/D160)</f>
        <v>9.81083605442303E-005</v>
      </c>
      <c r="G160" s="185" t="n">
        <f aca="false">F160+G159</f>
        <v>0.0251421894288425</v>
      </c>
      <c r="H160" s="184" t="n">
        <f aca="false">G160*D160</f>
        <v>1456.76007779004</v>
      </c>
      <c r="I160" s="184" t="n">
        <f aca="false">G160*D160*E160</f>
        <v>25626.959098463</v>
      </c>
      <c r="J160" s="178" t="n">
        <f aca="false">J159+$B$1</f>
        <v>14600</v>
      </c>
      <c r="K160" s="180" t="n">
        <f aca="false">IF($M$2=1,H160/J160-1,I160/J160-1)</f>
        <v>0.755271171127602</v>
      </c>
      <c r="M160" s="3" t="n">
        <f aca="false">D160/D159-1</f>
        <v>0.0224232766009185</v>
      </c>
      <c r="N160" s="173" t="n">
        <f aca="false">IF(M160&lt;=$O$4,1,0)</f>
        <v>0</v>
      </c>
      <c r="O160" s="174" t="n">
        <f aca="false">IF(N160=1,IF($M$2=1,($B$1+P159)/D160,($B$1+P159)/E160/D160),0)</f>
        <v>0</v>
      </c>
      <c r="P160" s="5" t="n">
        <f aca="false">IF(N160=0,$B$1+P159,0)</f>
        <v>1600</v>
      </c>
    </row>
    <row r="161" customFormat="false" ht="12.8" hidden="false" customHeight="false" outlineLevel="0" collapsed="false">
      <c r="A161" s="175" t="n">
        <f aca="false">IF(IFERROR(C161,0)=0,0,IF(B161&gt;(($C$10-DATE(1970,1,1))*(24*60*60)),0,IF(A162=0,2,1)))</f>
        <v>1</v>
      </c>
      <c r="B161" s="182" t="n">
        <f aca="false">B160+$B$2*24*60*60</f>
        <v>1721347200</v>
      </c>
      <c r="C161" s="183" t="n">
        <f aca="false">VLOOKUP(B161,INDEX_BTCUSD_1D!$A$1:$I$5825,2,0)</f>
        <v>45492</v>
      </c>
      <c r="D161" s="184" t="n">
        <f aca="false">VLOOKUP(B161,INDEX_BTCUSD_1D!$A$1:$I$5825,9,0)</f>
        <v>66727.63</v>
      </c>
      <c r="E161" s="184" t="n">
        <f aca="false">VLOOKUP(B161,FX_USDMXN_1D!$A$1:$F$4816,6)</f>
        <v>18.02289</v>
      </c>
      <c r="F161" s="185" t="n">
        <f aca="false">IF($M$2=1,$B$1/D161,$B$1/E161/D161)</f>
        <v>8.31514578506683E-005</v>
      </c>
      <c r="G161" s="185" t="n">
        <f aca="false">F161+G160</f>
        <v>0.0252253408866932</v>
      </c>
      <c r="H161" s="184" t="n">
        <f aca="false">G161*D161</f>
        <v>1683.22721331113</v>
      </c>
      <c r="I161" s="184" t="n">
        <f aca="false">G161*D161*E161</f>
        <v>30336.6189105131</v>
      </c>
      <c r="J161" s="178" t="n">
        <f aca="false">J160+$B$1</f>
        <v>14700</v>
      </c>
      <c r="K161" s="180" t="n">
        <f aca="false">IF($M$2=1,H161/J161-1,I161/J161-1)</f>
        <v>1.06371557214375</v>
      </c>
      <c r="M161" s="3" t="n">
        <f aca="false">D161/D160-1</f>
        <v>0.151650665868612</v>
      </c>
      <c r="N161" s="173" t="n">
        <f aca="false">IF(M161&lt;=$O$4,1,0)</f>
        <v>0</v>
      </c>
      <c r="O161" s="174" t="n">
        <f aca="false">IF(N161=1,IF($M$2=1,($B$1+P160)/D161,($B$1+P160)/E161/D161),0)</f>
        <v>0</v>
      </c>
      <c r="P161" s="5" t="n">
        <f aca="false">IF(N161=0,$B$1+P160,0)</f>
        <v>1700</v>
      </c>
    </row>
    <row r="162" customFormat="false" ht="12.8" hidden="false" customHeight="false" outlineLevel="0" collapsed="false">
      <c r="A162" s="175" t="n">
        <f aca="false">IF(IFERROR(C162,0)=0,0,IF(B162&gt;(($C$10-DATE(1970,1,1))*(24*60*60)),0,IF(A163=0,2,1)))</f>
        <v>1</v>
      </c>
      <c r="B162" s="182" t="n">
        <f aca="false">B161+$B$2*24*60*60</f>
        <v>1721952000</v>
      </c>
      <c r="C162" s="183" t="n">
        <f aca="false">VLOOKUP(B162,INDEX_BTCUSD_1D!$A$1:$I$5825,2,0)</f>
        <v>45499</v>
      </c>
      <c r="D162" s="184" t="n">
        <f aca="false">VLOOKUP(B162,INDEX_BTCUSD_1D!$A$1:$I$5825,9,0)</f>
        <v>67955.2</v>
      </c>
      <c r="E162" s="184" t="n">
        <f aca="false">VLOOKUP(B162,FX_USDMXN_1D!$A$1:$F$4816,6)</f>
        <v>18.44395</v>
      </c>
      <c r="F162" s="185" t="n">
        <f aca="false">IF($M$2=1,$B$1/D162,$B$1/E162/D162)</f>
        <v>7.97853893636096E-005</v>
      </c>
      <c r="G162" s="185" t="n">
        <f aca="false">F162+G161</f>
        <v>0.0253051262760568</v>
      </c>
      <c r="H162" s="184" t="n">
        <f aca="false">G162*D162</f>
        <v>1719.61491711469</v>
      </c>
      <c r="I162" s="184" t="n">
        <f aca="false">G162*D162*E162</f>
        <v>31716.4915505175</v>
      </c>
      <c r="J162" s="178" t="n">
        <f aca="false">J161+$B$1</f>
        <v>14800</v>
      </c>
      <c r="K162" s="180" t="n">
        <f aca="false">IF($M$2=1,H162/J162-1,I162/J162-1)</f>
        <v>1.14300618584578</v>
      </c>
      <c r="M162" s="3" t="n">
        <f aca="false">D162/D161-1</f>
        <v>0.0183967271128915</v>
      </c>
      <c r="N162" s="173" t="n">
        <f aca="false">IF(M162&lt;=$O$4,1,0)</f>
        <v>0</v>
      </c>
      <c r="O162" s="174" t="n">
        <f aca="false">IF(N162=1,IF($M$2=1,($B$1+P161)/D162,($B$1+P161)/E162/D162),0)</f>
        <v>0</v>
      </c>
      <c r="P162" s="5" t="n">
        <f aca="false">IF(N162=0,$B$1+P161,0)</f>
        <v>1800</v>
      </c>
    </row>
    <row r="163" customFormat="false" ht="12.8" hidden="false" customHeight="false" outlineLevel="0" collapsed="false">
      <c r="A163" s="175" t="n">
        <f aca="false">IF(IFERROR(C163,0)=0,0,IF(B163&gt;(($C$10-DATE(1970,1,1))*(24*60*60)),0,IF(A164=0,2,1)))</f>
        <v>1</v>
      </c>
      <c r="B163" s="182" t="n">
        <f aca="false">B162+$B$2*24*60*60</f>
        <v>1722556800</v>
      </c>
      <c r="C163" s="183" t="n">
        <f aca="false">VLOOKUP(B163,INDEX_BTCUSD_1D!$A$1:$I$5825,2,0)</f>
        <v>45506</v>
      </c>
      <c r="D163" s="184" t="n">
        <f aca="false">VLOOKUP(B163,INDEX_BTCUSD_1D!$A$1:$I$5825,9,0)</f>
        <v>61444.49</v>
      </c>
      <c r="E163" s="184" t="n">
        <f aca="false">VLOOKUP(B163,FX_USDMXN_1D!$A$1:$F$4816,6)</f>
        <v>19.16312</v>
      </c>
      <c r="F163" s="185" t="n">
        <f aca="false">IF($M$2=1,$B$1/D163,$B$1/E163/D163)</f>
        <v>8.49279882909673E-005</v>
      </c>
      <c r="G163" s="185" t="n">
        <f aca="false">F163+G162</f>
        <v>0.0253900542643477</v>
      </c>
      <c r="H163" s="184" t="n">
        <f aca="false">G163*D163</f>
        <v>1560.07893534517</v>
      </c>
      <c r="I163" s="184" t="n">
        <f aca="false">G163*D163*E163</f>
        <v>29895.9798474918</v>
      </c>
      <c r="J163" s="178" t="n">
        <f aca="false">J162+$B$1</f>
        <v>14900</v>
      </c>
      <c r="K163" s="180" t="n">
        <f aca="false">IF($M$2=1,H163/J163-1,I163/J163-1)</f>
        <v>1.0064416005028</v>
      </c>
      <c r="M163" s="3" t="n">
        <f aca="false">D163/D162-1</f>
        <v>-0.0958088564230551</v>
      </c>
      <c r="N163" s="173" t="n">
        <f aca="false">IF(M163&lt;=$O$4,1,0)</f>
        <v>1</v>
      </c>
      <c r="O163" s="174" t="n">
        <f aca="false">IF(N163=1,IF($M$2=1,($B$1+P162)/D163,($B$1+P162)/E163/D163),0)</f>
        <v>0.00161363177752838</v>
      </c>
      <c r="P163" s="5" t="n">
        <f aca="false">IF(N163=0,$B$1+P162,0)</f>
        <v>0</v>
      </c>
    </row>
    <row r="164" customFormat="false" ht="12.8" hidden="false" customHeight="false" outlineLevel="0" collapsed="false">
      <c r="A164" s="175" t="n">
        <f aca="false">IF(IFERROR(C164,0)=0,0,IF(B164&gt;(($C$10-DATE(1970,1,1))*(24*60*60)),0,IF(A165=0,2,1)))</f>
        <v>1</v>
      </c>
      <c r="B164" s="182" t="n">
        <f aca="false">B163+$B$2*24*60*60</f>
        <v>1723161600</v>
      </c>
      <c r="C164" s="183" t="n">
        <f aca="false">VLOOKUP(B164,INDEX_BTCUSD_1D!$A$1:$I$5825,2,0)</f>
        <v>45513</v>
      </c>
      <c r="D164" s="184" t="n">
        <f aca="false">VLOOKUP(B164,INDEX_BTCUSD_1D!$A$1:$I$5825,9,0)</f>
        <v>60881.01</v>
      </c>
      <c r="E164" s="184" t="n">
        <f aca="false">VLOOKUP(B164,FX_USDMXN_1D!$A$1:$F$4816,6)</f>
        <v>18.81188</v>
      </c>
      <c r="F164" s="185" t="n">
        <f aca="false">IF($M$2=1,$B$1/D164,$B$1/E164/D164)</f>
        <v>8.73144156021443E-005</v>
      </c>
      <c r="G164" s="185" t="n">
        <f aca="false">F164+G163</f>
        <v>0.0254773686799499</v>
      </c>
      <c r="H164" s="184" t="n">
        <f aca="false">G164*D164</f>
        <v>1551.08793737772</v>
      </c>
      <c r="I164" s="184" t="n">
        <f aca="false">G164*D164*E164</f>
        <v>29178.8801473971</v>
      </c>
      <c r="J164" s="178" t="n">
        <f aca="false">J163+$B$1</f>
        <v>15000</v>
      </c>
      <c r="K164" s="180" t="n">
        <f aca="false">IF($M$2=1,H164/J164-1,I164/J164-1)</f>
        <v>0.94525867649314</v>
      </c>
      <c r="M164" s="3" t="n">
        <f aca="false">D164/D163-1</f>
        <v>-0.00917055377951703</v>
      </c>
      <c r="N164" s="173" t="n">
        <f aca="false">IF(M164&lt;=$O$4,1,0)</f>
        <v>0</v>
      </c>
      <c r="O164" s="174" t="n">
        <f aca="false">IF(N164=1,IF($M$2=1,($B$1+P163)/D164,($B$1+P163)/E164/D164),0)</f>
        <v>0</v>
      </c>
      <c r="P164" s="5" t="n">
        <f aca="false">IF(N164=0,$B$1+P163,0)</f>
        <v>100</v>
      </c>
    </row>
    <row r="165" customFormat="false" ht="12.8" hidden="false" customHeight="false" outlineLevel="0" collapsed="false">
      <c r="A165" s="175" t="n">
        <f aca="false">IF(IFERROR(C165,0)=0,0,IF(B165&gt;(($C$10-DATE(1970,1,1))*(24*60*60)),0,IF(A166=0,2,1)))</f>
        <v>1</v>
      </c>
      <c r="B165" s="182" t="n">
        <f aca="false">B164+$B$2*24*60*60</f>
        <v>1723766400</v>
      </c>
      <c r="C165" s="183" t="n">
        <f aca="false">VLOOKUP(B165,INDEX_BTCUSD_1D!$A$1:$I$5825,2,0)</f>
        <v>45520</v>
      </c>
      <c r="D165" s="184" t="n">
        <f aca="false">VLOOKUP(B165,INDEX_BTCUSD_1D!$A$1:$I$5825,9,0)</f>
        <v>58916.6</v>
      </c>
      <c r="E165" s="184" t="n">
        <f aca="false">VLOOKUP(B165,FX_USDMXN_1D!$A$1:$F$4816,6)</f>
        <v>18.61828</v>
      </c>
      <c r="F165" s="185" t="n">
        <f aca="false">IF($M$2=1,$B$1/D165,$B$1/E165/D165)</f>
        <v>9.11638727628914E-005</v>
      </c>
      <c r="G165" s="185" t="n">
        <f aca="false">F165+G164</f>
        <v>0.0255685325527128</v>
      </c>
      <c r="H165" s="184" t="n">
        <f aca="false">G165*D165</f>
        <v>1506.41100499516</v>
      </c>
      <c r="I165" s="184" t="n">
        <f aca="false">G165*D165*E165</f>
        <v>28046.7818860812</v>
      </c>
      <c r="J165" s="178" t="n">
        <f aca="false">J164+$B$1</f>
        <v>15100</v>
      </c>
      <c r="K165" s="180" t="n">
        <f aca="false">IF($M$2=1,H165/J165-1,I165/J165-1)</f>
        <v>0.857402773912664</v>
      </c>
      <c r="M165" s="3" t="n">
        <f aca="false">D165/D164-1</f>
        <v>-0.0322663832285306</v>
      </c>
      <c r="N165" s="173" t="n">
        <f aca="false">IF(M165&lt;=$O$4,1,0)</f>
        <v>0</v>
      </c>
      <c r="O165" s="174" t="n">
        <f aca="false">IF(N165=1,IF($M$2=1,($B$1+P164)/D165,($B$1+P164)/E165/D165),0)</f>
        <v>0</v>
      </c>
      <c r="P165" s="5" t="n">
        <f aca="false">IF(N165=0,$B$1+P164,0)</f>
        <v>200</v>
      </c>
    </row>
    <row r="166" customFormat="false" ht="12.8" hidden="false" customHeight="false" outlineLevel="0" collapsed="false">
      <c r="A166" s="175" t="n">
        <f aca="false">IF(IFERROR(C166,0)=0,0,IF(B166&gt;(($C$10-DATE(1970,1,1))*(24*60*60)),0,IF(A167=0,2,1)))</f>
        <v>1</v>
      </c>
      <c r="B166" s="182" t="n">
        <f aca="false">B165+$B$2*24*60*60</f>
        <v>1724371200</v>
      </c>
      <c r="C166" s="183" t="n">
        <f aca="false">VLOOKUP(B166,INDEX_BTCUSD_1D!$A$1:$I$5825,2,0)</f>
        <v>45527</v>
      </c>
      <c r="D166" s="184" t="n">
        <f aca="false">VLOOKUP(B166,INDEX_BTCUSD_1D!$A$1:$I$5825,9,0)</f>
        <v>64102.53</v>
      </c>
      <c r="E166" s="184" t="n">
        <f aca="false">VLOOKUP(B166,FX_USDMXN_1D!$A$1:$F$4816,6)</f>
        <v>19.08448</v>
      </c>
      <c r="F166" s="185" t="n">
        <f aca="false">IF($M$2=1,$B$1/D166,$B$1/E166/D166)</f>
        <v>8.17418567296799E-005</v>
      </c>
      <c r="G166" s="185" t="n">
        <f aca="false">F166+G165</f>
        <v>0.0256502744094425</v>
      </c>
      <c r="H166" s="184" t="n">
        <f aca="false">G166*D166</f>
        <v>1644.24748483952</v>
      </c>
      <c r="I166" s="184" t="n">
        <f aca="false">G166*D166*E166</f>
        <v>31379.6082394701</v>
      </c>
      <c r="J166" s="178" t="n">
        <f aca="false">J165+$B$1</f>
        <v>15200</v>
      </c>
      <c r="K166" s="180" t="n">
        <f aca="false">IF($M$2=1,H166/J166-1,I166/J166-1)</f>
        <v>1.06444791049145</v>
      </c>
      <c r="M166" s="3" t="n">
        <f aca="false">D166/D165-1</f>
        <v>0.088021542315748</v>
      </c>
      <c r="N166" s="173" t="n">
        <f aca="false">IF(M166&lt;=$O$4,1,0)</f>
        <v>0</v>
      </c>
      <c r="O166" s="174" t="n">
        <f aca="false">IF(N166=1,IF($M$2=1,($B$1+P165)/D166,($B$1+P165)/E166/D166),0)</f>
        <v>0</v>
      </c>
      <c r="P166" s="5" t="n">
        <f aca="false">IF(N166=0,$B$1+P165,0)</f>
        <v>300</v>
      </c>
    </row>
    <row r="167" customFormat="false" ht="12.8" hidden="false" customHeight="false" outlineLevel="0" collapsed="false">
      <c r="A167" s="175" t="n">
        <f aca="false">IF(IFERROR(C167,0)=0,0,IF(B167&gt;(($C$10-DATE(1970,1,1))*(24*60*60)),0,IF(A168=0,2,1)))</f>
        <v>1</v>
      </c>
      <c r="B167" s="182" t="n">
        <f aca="false">B166+$B$2*24*60*60</f>
        <v>1724976000</v>
      </c>
      <c r="C167" s="183" t="n">
        <f aca="false">VLOOKUP(B167,INDEX_BTCUSD_1D!$A$1:$I$5825,2,0)</f>
        <v>45534</v>
      </c>
      <c r="D167" s="184" t="n">
        <f aca="false">VLOOKUP(B167,INDEX_BTCUSD_1D!$A$1:$I$5825,9,0)</f>
        <v>59157.69</v>
      </c>
      <c r="E167" s="184" t="n">
        <f aca="false">VLOOKUP(B167,FX_USDMXN_1D!$A$1:$F$4816,6)</f>
        <v>19.7032</v>
      </c>
      <c r="F167" s="185" t="n">
        <f aca="false">IF($M$2=1,$B$1/D167,$B$1/E167/D167)</f>
        <v>8.57930340905629E-005</v>
      </c>
      <c r="G167" s="185" t="n">
        <f aca="false">F167+G166</f>
        <v>0.025736067443533</v>
      </c>
      <c r="H167" s="184" t="n">
        <f aca="false">G167*D167</f>
        <v>1522.48629964362</v>
      </c>
      <c r="I167" s="184" t="n">
        <f aca="false">G167*D167*E167</f>
        <v>29997.8520591381</v>
      </c>
      <c r="J167" s="178" t="n">
        <f aca="false">J166+$B$1</f>
        <v>15300</v>
      </c>
      <c r="K167" s="180" t="n">
        <f aca="false">IF($M$2=1,H167/J167-1,I167/J167-1)</f>
        <v>0.960643925433866</v>
      </c>
      <c r="M167" s="3" t="n">
        <f aca="false">D167/D166-1</f>
        <v>-0.0771395450382379</v>
      </c>
      <c r="N167" s="173" t="n">
        <f aca="false">IF(M167&lt;=$O$4,1,0)</f>
        <v>1</v>
      </c>
      <c r="O167" s="174" t="n">
        <f aca="false">IF(N167=1,IF($M$2=1,($B$1+P166)/D167,($B$1+P166)/E167/D167),0)</f>
        <v>0.000343172136362252</v>
      </c>
      <c r="P167" s="5" t="n">
        <f aca="false">IF(N167=0,$B$1+P166,0)</f>
        <v>0</v>
      </c>
    </row>
    <row r="168" customFormat="false" ht="12.8" hidden="false" customHeight="false" outlineLevel="0" collapsed="false">
      <c r="A168" s="175" t="n">
        <f aca="false">IF(IFERROR(C168,0)=0,0,IF(B168&gt;(($C$10-DATE(1970,1,1))*(24*60*60)),0,IF(A169=0,2,1)))</f>
        <v>1</v>
      </c>
      <c r="B168" s="182" t="n">
        <f aca="false">B167+$B$2*24*60*60</f>
        <v>1725580800</v>
      </c>
      <c r="C168" s="183" t="n">
        <f aca="false">VLOOKUP(B168,INDEX_BTCUSD_1D!$A$1:$I$5825,2,0)</f>
        <v>45541</v>
      </c>
      <c r="D168" s="184" t="n">
        <f aca="false">VLOOKUP(B168,INDEX_BTCUSD_1D!$A$1:$I$5825,9,0)</f>
        <v>53997.33</v>
      </c>
      <c r="E168" s="184" t="n">
        <f aca="false">VLOOKUP(B168,FX_USDMXN_1D!$A$1:$F$4816,6)</f>
        <v>19.95009</v>
      </c>
      <c r="F168" s="185" t="n">
        <f aca="false">IF($M$2=1,$B$1/D168,$B$1/E168/D168)</f>
        <v>9.2828825341911E-005</v>
      </c>
      <c r="G168" s="185" t="n">
        <f aca="false">F168+G167</f>
        <v>0.0258288962688749</v>
      </c>
      <c r="H168" s="184" t="n">
        <f aca="false">G168*D168</f>
        <v>1394.69143536621</v>
      </c>
      <c r="I168" s="184" t="n">
        <f aca="false">G168*D168*E168</f>
        <v>27824.219657785</v>
      </c>
      <c r="J168" s="178" t="n">
        <f aca="false">J167+$B$1</f>
        <v>15400</v>
      </c>
      <c r="K168" s="180" t="n">
        <f aca="false">IF($M$2=1,H168/J168-1,I168/J168-1)</f>
        <v>0.806767510245782</v>
      </c>
      <c r="M168" s="3" t="n">
        <f aca="false">D168/D167-1</f>
        <v>-0.0872305865898415</v>
      </c>
      <c r="N168" s="173" t="n">
        <f aca="false">IF(M168&lt;=$O$4,1,0)</f>
        <v>1</v>
      </c>
      <c r="O168" s="174" t="n">
        <f aca="false">IF(N168=1,IF($M$2=1,($B$1+P167)/D168,($B$1+P167)/E168/D168),0)</f>
        <v>9.2828825341911E-005</v>
      </c>
      <c r="P168" s="5" t="n">
        <f aca="false">IF(N168=0,$B$1+P167,0)</f>
        <v>0</v>
      </c>
    </row>
    <row r="169" customFormat="false" ht="12.8" hidden="false" customHeight="false" outlineLevel="0" collapsed="false">
      <c r="A169" s="175" t="n">
        <f aca="false">IF(IFERROR(C169,0)=0,0,IF(B169&gt;(($C$10-DATE(1970,1,1))*(24*60*60)),0,IF(A170=0,2,1)))</f>
        <v>1</v>
      </c>
      <c r="B169" s="182" t="n">
        <f aca="false">B168+$B$2*24*60*60</f>
        <v>1726185600</v>
      </c>
      <c r="C169" s="183" t="n">
        <f aca="false">VLOOKUP(B169,INDEX_BTCUSD_1D!$A$1:$I$5825,2,0)</f>
        <v>45548</v>
      </c>
      <c r="D169" s="184" t="n">
        <f aca="false">VLOOKUP(B169,INDEX_BTCUSD_1D!$A$1:$I$5825,9,0)</f>
        <v>60578.59</v>
      </c>
      <c r="E169" s="184" t="n">
        <f aca="false">VLOOKUP(B169,FX_USDMXN_1D!$A$1:$F$4816,6)</f>
        <v>19.1742</v>
      </c>
      <c r="F169" s="185" t="n">
        <f aca="false">IF($M$2=1,$B$1/D169,$B$1/E169/D169)</f>
        <v>8.60921564599742E-005</v>
      </c>
      <c r="G169" s="185" t="n">
        <f aca="false">F169+G168</f>
        <v>0.0259149884253349</v>
      </c>
      <c r="H169" s="184" t="n">
        <f aca="false">G169*D169</f>
        <v>1569.89345867311</v>
      </c>
      <c r="I169" s="184" t="n">
        <f aca="false">G169*D169*E169</f>
        <v>30101.4511552899</v>
      </c>
      <c r="J169" s="178" t="n">
        <f aca="false">J168+$B$1</f>
        <v>15500</v>
      </c>
      <c r="K169" s="180" t="n">
        <f aca="false">IF($M$2=1,H169/J169-1,I169/J169-1)</f>
        <v>0.942029106792898</v>
      </c>
      <c r="M169" s="3" t="n">
        <f aca="false">D169/D168-1</f>
        <v>0.121881211533978</v>
      </c>
      <c r="N169" s="173" t="n">
        <f aca="false">IF(M169&lt;=$O$4,1,0)</f>
        <v>0</v>
      </c>
      <c r="O169" s="174" t="n">
        <f aca="false">IF(N169=1,IF($M$2=1,($B$1+P168)/D169,($B$1+P168)/E169/D169),0)</f>
        <v>0</v>
      </c>
      <c r="P169" s="5" t="n">
        <f aca="false">IF(N169=0,$B$1+P168,0)</f>
        <v>100</v>
      </c>
    </row>
    <row r="170" customFormat="false" ht="12.8" hidden="false" customHeight="false" outlineLevel="0" collapsed="false">
      <c r="A170" s="175" t="n">
        <f aca="false">IF(IFERROR(C170,0)=0,0,IF(B170&gt;(($C$10-DATE(1970,1,1))*(24*60*60)),0,IF(A171=0,2,1)))</f>
        <v>1</v>
      </c>
      <c r="B170" s="182" t="n">
        <f aca="false">B169+$B$2*24*60*60</f>
        <v>1726790400</v>
      </c>
      <c r="C170" s="183" t="n">
        <f aca="false">VLOOKUP(B170,INDEX_BTCUSD_1D!$A$1:$I$5825,2,0)</f>
        <v>45555</v>
      </c>
      <c r="D170" s="184" t="n">
        <f aca="false">VLOOKUP(B170,INDEX_BTCUSD_1D!$A$1:$I$5825,9,0)</f>
        <v>63209.22</v>
      </c>
      <c r="E170" s="184" t="n">
        <f aca="false">VLOOKUP(B170,FX_USDMXN_1D!$A$1:$F$4816,6)</f>
        <v>19.40855</v>
      </c>
      <c r="F170" s="185" t="n">
        <f aca="false">IF($M$2=1,$B$1/D170,$B$1/E170/D170)</f>
        <v>8.15129250914842E-005</v>
      </c>
      <c r="G170" s="185" t="n">
        <f aca="false">F170+G169</f>
        <v>0.0259965013504264</v>
      </c>
      <c r="H170" s="184" t="n">
        <f aca="false">G170*D170</f>
        <v>1643.2185730894</v>
      </c>
      <c r="I170" s="184" t="n">
        <f aca="false">G170*D170*E170</f>
        <v>31892.4898367342</v>
      </c>
      <c r="J170" s="178" t="n">
        <f aca="false">J169+$B$1</f>
        <v>15600</v>
      </c>
      <c r="K170" s="180" t="n">
        <f aca="false">IF($M$2=1,H170/J170-1,I170/J170-1)</f>
        <v>1.04439037414963</v>
      </c>
      <c r="M170" s="3" t="n">
        <f aca="false">D170/D169-1</f>
        <v>0.0434250780680106</v>
      </c>
      <c r="N170" s="173" t="n">
        <f aca="false">IF(M170&lt;=$O$4,1,0)</f>
        <v>0</v>
      </c>
      <c r="O170" s="174" t="n">
        <f aca="false">IF(N170=1,IF($M$2=1,($B$1+P169)/D170,($B$1+P169)/E170/D170),0)</f>
        <v>0</v>
      </c>
      <c r="P170" s="5" t="n">
        <f aca="false">IF(N170=0,$B$1+P169,0)</f>
        <v>200</v>
      </c>
    </row>
    <row r="171" customFormat="false" ht="12.8" hidden="false" customHeight="false" outlineLevel="0" collapsed="false">
      <c r="A171" s="175" t="n">
        <f aca="false">IF(IFERROR(C171,0)=0,0,IF(B171&gt;(($C$10-DATE(1970,1,1))*(24*60*60)),0,IF(A172=0,2,1)))</f>
        <v>1</v>
      </c>
      <c r="B171" s="182" t="n">
        <f aca="false">B170+$B$2*24*60*60</f>
        <v>1727395200</v>
      </c>
      <c r="C171" s="183" t="n">
        <f aca="false">VLOOKUP(B171,INDEX_BTCUSD_1D!$A$1:$I$5825,2,0)</f>
        <v>45562</v>
      </c>
      <c r="D171" s="184" t="n">
        <f aca="false">VLOOKUP(B171,INDEX_BTCUSD_1D!$A$1:$I$5825,9,0)</f>
        <v>65821.73</v>
      </c>
      <c r="E171" s="184" t="n">
        <f aca="false">VLOOKUP(B171,FX_USDMXN_1D!$A$1:$F$4816,6)</f>
        <v>19.66345</v>
      </c>
      <c r="F171" s="185" t="n">
        <f aca="false">IF($M$2=1,$B$1/D171,$B$1/E171/D171)</f>
        <v>7.72628971667735E-005</v>
      </c>
      <c r="G171" s="185" t="n">
        <f aca="false">F171+G170</f>
        <v>0.0260737642475932</v>
      </c>
      <c r="H171" s="184" t="n">
        <f aca="false">G171*D171</f>
        <v>1716.22027038873</v>
      </c>
      <c r="I171" s="184" t="n">
        <f aca="false">G171*D171*E171</f>
        <v>33746.8114757753</v>
      </c>
      <c r="J171" s="178" t="n">
        <f aca="false">J170+$B$1</f>
        <v>15700</v>
      </c>
      <c r="K171" s="180" t="n">
        <f aca="false">IF($M$2=1,H171/J171-1,I171/J171-1)</f>
        <v>1.14947843794747</v>
      </c>
      <c r="M171" s="3" t="n">
        <f aca="false">D171/D170-1</f>
        <v>0.0413311539044461</v>
      </c>
      <c r="N171" s="173" t="n">
        <f aca="false">IF(M171&lt;=$O$4,1,0)</f>
        <v>0</v>
      </c>
      <c r="O171" s="174" t="n">
        <f aca="false">IF(N171=1,IF($M$2=1,($B$1+P170)/D171,($B$1+P170)/E171/D171),0)</f>
        <v>0</v>
      </c>
      <c r="P171" s="5" t="n">
        <f aca="false">IF(N171=0,$B$1+P170,0)</f>
        <v>300</v>
      </c>
    </row>
    <row r="172" customFormat="false" ht="12.8" hidden="false" customHeight="false" outlineLevel="0" collapsed="false">
      <c r="A172" s="175" t="n">
        <f aca="false">IF(IFERROR(C172,0)=0,0,IF(B172&gt;(($C$10-DATE(1970,1,1))*(24*60*60)),0,IF(A173=0,2,1)))</f>
        <v>1</v>
      </c>
      <c r="B172" s="182" t="n">
        <f aca="false">B171+$B$2*24*60*60</f>
        <v>1728000000</v>
      </c>
      <c r="C172" s="183" t="n">
        <f aca="false">VLOOKUP(B172,INDEX_BTCUSD_1D!$A$1:$I$5825,2,0)</f>
        <v>45569</v>
      </c>
      <c r="D172" s="184" t="n">
        <f aca="false">VLOOKUP(B172,INDEX_BTCUSD_1D!$A$1:$I$5825,9,0)</f>
        <v>62114.43</v>
      </c>
      <c r="E172" s="184" t="n">
        <f aca="false">VLOOKUP(B172,FX_USDMXN_1D!$A$1:$F$4816,6)</f>
        <v>19.26675</v>
      </c>
      <c r="F172" s="185" t="n">
        <f aca="false">IF($M$2=1,$B$1/D172,$B$1/E172/D172)</f>
        <v>8.35601158915629E-005</v>
      </c>
      <c r="G172" s="185" t="n">
        <f aca="false">F172+G171</f>
        <v>0.0261573243634847</v>
      </c>
      <c r="H172" s="184" t="n">
        <f aca="false">G172*D172</f>
        <v>1624.74729316297</v>
      </c>
      <c r="I172" s="184" t="n">
        <f aca="false">G172*D172*E172</f>
        <v>31303.5999105476</v>
      </c>
      <c r="J172" s="178" t="n">
        <f aca="false">J171+$B$1</f>
        <v>15800</v>
      </c>
      <c r="K172" s="180" t="n">
        <f aca="false">IF($M$2=1,H172/J172-1,I172/J172-1)</f>
        <v>0.981240500667568</v>
      </c>
      <c r="M172" s="3" t="n">
        <f aca="false">D172/D171-1</f>
        <v>-0.0563233448892941</v>
      </c>
      <c r="N172" s="173" t="n">
        <f aca="false">IF(M172&lt;=$O$4,1,0)</f>
        <v>0</v>
      </c>
      <c r="O172" s="174" t="n">
        <f aca="false">IF(N172=1,IF($M$2=1,($B$1+P171)/D172,($B$1+P171)/E172/D172),0)</f>
        <v>0</v>
      </c>
      <c r="P172" s="5" t="n">
        <f aca="false">IF(N172=0,$B$1+P171,0)</f>
        <v>400</v>
      </c>
    </row>
    <row r="173" customFormat="false" ht="12.8" hidden="false" customHeight="false" outlineLevel="0" collapsed="false">
      <c r="A173" s="175" t="n">
        <f aca="false">IF(IFERROR(C173,0)=0,0,IF(B173&gt;(($C$10-DATE(1970,1,1))*(24*60*60)),0,IF(A174=0,2,1)))</f>
        <v>1</v>
      </c>
      <c r="B173" s="182" t="n">
        <f aca="false">B172+$B$2*24*60*60</f>
        <v>1728604800</v>
      </c>
      <c r="C173" s="183" t="n">
        <f aca="false">VLOOKUP(B173,INDEX_BTCUSD_1D!$A$1:$I$5825,2,0)</f>
        <v>45576</v>
      </c>
      <c r="D173" s="184" t="n">
        <f aca="false">VLOOKUP(B173,INDEX_BTCUSD_1D!$A$1:$I$5825,9,0)</f>
        <v>62513.56</v>
      </c>
      <c r="E173" s="184" t="n">
        <f aca="false">VLOOKUP(B173,FX_USDMXN_1D!$A$1:$F$4816,6)</f>
        <v>19.25438</v>
      </c>
      <c r="F173" s="185" t="n">
        <f aca="false">IF($M$2=1,$B$1/D173,$B$1/E173/D173)</f>
        <v>8.30799506033583E-005</v>
      </c>
      <c r="G173" s="185" t="n">
        <f aca="false">F173+G172</f>
        <v>0.0262404043140881</v>
      </c>
      <c r="H173" s="184" t="n">
        <f aca="false">G173*D173</f>
        <v>1640.381089513</v>
      </c>
      <c r="I173" s="184" t="n">
        <f aca="false">G173*D173*E173</f>
        <v>31584.5208422974</v>
      </c>
      <c r="J173" s="178" t="n">
        <f aca="false">J172+$B$1</f>
        <v>15900</v>
      </c>
      <c r="K173" s="180" t="n">
        <f aca="false">IF($M$2=1,H173/J173-1,I173/J173-1)</f>
        <v>0.986447851716818</v>
      </c>
      <c r="M173" s="3" t="n">
        <f aca="false">D173/D172-1</f>
        <v>0.00642572104420824</v>
      </c>
      <c r="N173" s="173" t="n">
        <f aca="false">IF(M173&lt;=$O$4,1,0)</f>
        <v>0</v>
      </c>
      <c r="O173" s="174" t="n">
        <f aca="false">IF(N173=1,IF($M$2=1,($B$1+P172)/D173,($B$1+P172)/E173/D173),0)</f>
        <v>0</v>
      </c>
      <c r="P173" s="5" t="n">
        <f aca="false">IF(N173=0,$B$1+P172,0)</f>
        <v>500</v>
      </c>
    </row>
    <row r="174" customFormat="false" ht="12.8" hidden="false" customHeight="false" outlineLevel="0" collapsed="false">
      <c r="A174" s="175" t="n">
        <f aca="false">IF(IFERROR(C174,0)=0,0,IF(B174&gt;(($C$10-DATE(1970,1,1))*(24*60*60)),0,IF(A175=0,2,1)))</f>
        <v>1</v>
      </c>
      <c r="B174" s="182" t="n">
        <f aca="false">B173+$B$2*24*60*60</f>
        <v>1729209600</v>
      </c>
      <c r="C174" s="183" t="n">
        <f aca="false">VLOOKUP(B174,INDEX_BTCUSD_1D!$A$1:$I$5825,2,0)</f>
        <v>45583</v>
      </c>
      <c r="D174" s="184" t="n">
        <f aca="false">VLOOKUP(B174,INDEX_BTCUSD_1D!$A$1:$I$5825,9,0)</f>
        <v>68413.6</v>
      </c>
      <c r="E174" s="184" t="n">
        <f aca="false">VLOOKUP(B174,FX_USDMXN_1D!$A$1:$F$4816,6)</f>
        <v>19.85025</v>
      </c>
      <c r="F174" s="185" t="n">
        <f aca="false">IF($M$2=1,$B$1/D174,$B$1/E174/D174)</f>
        <v>7.3636235017023E-005</v>
      </c>
      <c r="G174" s="185" t="n">
        <f aca="false">F174+G173</f>
        <v>0.0263140405491051</v>
      </c>
      <c r="H174" s="184" t="n">
        <f aca="false">G174*D174</f>
        <v>1800.23824451026</v>
      </c>
      <c r="I174" s="184" t="n">
        <f aca="false">G174*D174*E174</f>
        <v>35735.1792130897</v>
      </c>
      <c r="J174" s="178" t="n">
        <f aca="false">J173+$B$1</f>
        <v>16000</v>
      </c>
      <c r="K174" s="180" t="n">
        <f aca="false">IF($M$2=1,H174/J174-1,I174/J174-1)</f>
        <v>1.23344870081811</v>
      </c>
      <c r="M174" s="3" t="n">
        <f aca="false">D174/D173-1</f>
        <v>0.0943801632797749</v>
      </c>
      <c r="N174" s="173" t="n">
        <f aca="false">IF(M174&lt;=$O$4,1,0)</f>
        <v>0</v>
      </c>
      <c r="O174" s="174" t="n">
        <f aca="false">IF(N174=1,IF($M$2=1,($B$1+P173)/D174,($B$1+P173)/E174/D174),0)</f>
        <v>0</v>
      </c>
      <c r="P174" s="5" t="n">
        <f aca="false">IF(N174=0,$B$1+P173,0)</f>
        <v>600</v>
      </c>
    </row>
    <row r="175" customFormat="false" ht="12.8" hidden="false" customHeight="false" outlineLevel="0" collapsed="false">
      <c r="A175" s="175" t="n">
        <f aca="false">IF(IFERROR(C175,0)=0,0,IF(B175&gt;(($C$10-DATE(1970,1,1))*(24*60*60)),0,IF(A176=0,2,1)))</f>
        <v>1</v>
      </c>
      <c r="B175" s="182" t="n">
        <f aca="false">B174+$B$2*24*60*60</f>
        <v>1729814400</v>
      </c>
      <c r="C175" s="183" t="n">
        <f aca="false">VLOOKUP(B175,INDEX_BTCUSD_1D!$A$1:$I$5825,2,0)</f>
        <v>45590</v>
      </c>
      <c r="D175" s="184" t="n">
        <f aca="false">VLOOKUP(B175,INDEX_BTCUSD_1D!$A$1:$I$5825,9,0)</f>
        <v>66620.83</v>
      </c>
      <c r="E175" s="184" t="n">
        <f aca="false">VLOOKUP(B175,FX_USDMXN_1D!$A$1:$F$4816,6)</f>
        <v>19.95741</v>
      </c>
      <c r="F175" s="185" t="n">
        <f aca="false">IF($M$2=1,$B$1/D175,$B$1/E175/D175)</f>
        <v>7.52117651827252E-005</v>
      </c>
      <c r="G175" s="185" t="n">
        <f aca="false">F175+G174</f>
        <v>0.0263892523142878</v>
      </c>
      <c r="H175" s="184" t="n">
        <f aca="false">G175*D175</f>
        <v>1758.07389225728</v>
      </c>
      <c r="I175" s="184" t="n">
        <f aca="false">G175*D175*E175</f>
        <v>35086.6014780743</v>
      </c>
      <c r="J175" s="178" t="n">
        <f aca="false">J174+$B$1</f>
        <v>16100</v>
      </c>
      <c r="K175" s="180" t="n">
        <f aca="false">IF($M$2=1,H175/J175-1,I175/J175-1)</f>
        <v>1.17929201727169</v>
      </c>
      <c r="M175" s="3" t="n">
        <f aca="false">D175/D174-1</f>
        <v>-0.0262048773927992</v>
      </c>
      <c r="N175" s="173" t="n">
        <f aca="false">IF(M175&lt;=$O$4,1,0)</f>
        <v>0</v>
      </c>
      <c r="O175" s="174" t="n">
        <f aca="false">IF(N175=1,IF($M$2=1,($B$1+P174)/D175,($B$1+P174)/E175/D175),0)</f>
        <v>0</v>
      </c>
      <c r="P175" s="5" t="n">
        <f aca="false">IF(N175=0,$B$1+P174,0)</f>
        <v>700</v>
      </c>
    </row>
    <row r="176" customFormat="false" ht="12.8" hidden="false" customHeight="false" outlineLevel="0" collapsed="false">
      <c r="A176" s="175" t="n">
        <f aca="false">IF(IFERROR(C176,0)=0,0,IF(B176&gt;(($C$10-DATE(1970,1,1))*(24*60*60)),0,IF(A177=0,2,1)))</f>
        <v>1</v>
      </c>
      <c r="B176" s="182" t="n">
        <f aca="false">B175+$B$2*24*60*60</f>
        <v>1730419200</v>
      </c>
      <c r="C176" s="183" t="n">
        <f aca="false">VLOOKUP(B176,INDEX_BTCUSD_1D!$A$1:$I$5825,2,0)</f>
        <v>45597</v>
      </c>
      <c r="D176" s="184" t="n">
        <f aca="false">VLOOKUP(B176,INDEX_BTCUSD_1D!$A$1:$I$5825,9,0)</f>
        <v>69509.1</v>
      </c>
      <c r="E176" s="184" t="n">
        <f aca="false">VLOOKUP(B176,FX_USDMXN_1D!$A$1:$F$4816,6)</f>
        <v>20.26409</v>
      </c>
      <c r="F176" s="185" t="n">
        <f aca="false">IF($M$2=1,$B$1/D176,$B$1/E176/D176)</f>
        <v>7.09955665160395E-005</v>
      </c>
      <c r="G176" s="185" t="n">
        <f aca="false">F176+G175</f>
        <v>0.0264602478808039</v>
      </c>
      <c r="H176" s="184" t="n">
        <f aca="false">G176*D176</f>
        <v>1839.22801597158</v>
      </c>
      <c r="I176" s="184" t="n">
        <f aca="false">G176*D176*E176</f>
        <v>37270.2820461696</v>
      </c>
      <c r="J176" s="178" t="n">
        <f aca="false">J175+$B$1</f>
        <v>16200</v>
      </c>
      <c r="K176" s="180" t="n">
        <f aca="false">IF($M$2=1,H176/J176-1,I176/J176-1)</f>
        <v>1.300634694208</v>
      </c>
      <c r="M176" s="3" t="n">
        <f aca="false">D176/D175-1</f>
        <v>0.0433538579450301</v>
      </c>
      <c r="N176" s="173" t="n">
        <f aca="false">IF(M176&lt;=$O$4,1,0)</f>
        <v>0</v>
      </c>
      <c r="O176" s="174" t="n">
        <f aca="false">IF(N176=1,IF($M$2=1,($B$1+P175)/D176,($B$1+P175)/E176/D176),0)</f>
        <v>0</v>
      </c>
      <c r="P176" s="5" t="n">
        <f aca="false">IF(N176=0,$B$1+P175,0)</f>
        <v>800</v>
      </c>
    </row>
    <row r="177" customFormat="false" ht="12.8" hidden="false" customHeight="false" outlineLevel="0" collapsed="false">
      <c r="A177" s="175" t="n">
        <f aca="false">IF(IFERROR(C177,0)=0,0,IF(B177&gt;(($C$10-DATE(1970,1,1))*(24*60*60)),0,IF(A178=0,2,1)))</f>
        <v>1</v>
      </c>
      <c r="B177" s="182" t="n">
        <f aca="false">B176+$B$2*24*60*60</f>
        <v>1731024000</v>
      </c>
      <c r="C177" s="183" t="n">
        <f aca="false">VLOOKUP(B177,INDEX_BTCUSD_1D!$A$1:$I$5825,2,0)</f>
        <v>45604</v>
      </c>
      <c r="D177" s="184" t="n">
        <f aca="false">VLOOKUP(B177,INDEX_BTCUSD_1D!$A$1:$I$5825,9,0)</f>
        <v>76543.53</v>
      </c>
      <c r="E177" s="184" t="n">
        <f aca="false">VLOOKUP(B177,FX_USDMXN_1D!$A$1:$F$4816,6)</f>
        <v>20.15773</v>
      </c>
      <c r="F177" s="185" t="n">
        <f aca="false">IF($M$2=1,$B$1/D177,$B$1/E177/D177)</f>
        <v>6.48111741256721E-005</v>
      </c>
      <c r="G177" s="185" t="n">
        <f aca="false">F177+G176</f>
        <v>0.0265250590549295</v>
      </c>
      <c r="H177" s="184" t="n">
        <f aca="false">G177*D177</f>
        <v>2030.32165352277</v>
      </c>
      <c r="I177" s="184" t="n">
        <f aca="false">G177*D177*E177</f>
        <v>40926.6757048656</v>
      </c>
      <c r="J177" s="178" t="n">
        <f aca="false">J176+$B$1</f>
        <v>16300</v>
      </c>
      <c r="K177" s="180" t="n">
        <f aca="false">IF($M$2=1,H177/J177-1,I177/J177-1)</f>
        <v>1.5108390002985</v>
      </c>
      <c r="M177" s="3" t="n">
        <f aca="false">D177/D176-1</f>
        <v>0.101201569290927</v>
      </c>
      <c r="N177" s="173" t="n">
        <f aca="false">IF(M177&lt;=$O$4,1,0)</f>
        <v>0</v>
      </c>
      <c r="O177" s="174" t="n">
        <f aca="false">IF(N177=1,IF($M$2=1,($B$1+P176)/D177,($B$1+P176)/E177/D177),0)</f>
        <v>0</v>
      </c>
      <c r="P177" s="5" t="n">
        <f aca="false">IF(N177=0,$B$1+P176,0)</f>
        <v>900</v>
      </c>
    </row>
    <row r="178" customFormat="false" ht="12.8" hidden="false" customHeight="false" outlineLevel="0" collapsed="false">
      <c r="A178" s="175" t="n">
        <f aca="false">IF(IFERROR(C178,0)=0,0,IF(B178&gt;(($C$10-DATE(1970,1,1))*(24*60*60)),0,IF(A179=0,2,1)))</f>
        <v>1</v>
      </c>
      <c r="B178" s="182" t="n">
        <f aca="false">B177+$B$2*24*60*60</f>
        <v>1731628800</v>
      </c>
      <c r="C178" s="183" t="n">
        <f aca="false">VLOOKUP(B178,INDEX_BTCUSD_1D!$A$1:$I$5825,2,0)</f>
        <v>45611</v>
      </c>
      <c r="D178" s="184" t="n">
        <f aca="false">VLOOKUP(B178,INDEX_BTCUSD_1D!$A$1:$I$5825,9,0)</f>
        <v>91053.34</v>
      </c>
      <c r="E178" s="184" t="n">
        <f aca="false">VLOOKUP(B178,FX_USDMXN_1D!$A$1:$F$4816,6)</f>
        <v>20.34305</v>
      </c>
      <c r="F178" s="185" t="n">
        <f aca="false">IF($M$2=1,$B$1/D178,$B$1/E178/D178)</f>
        <v>5.39868579751152E-005</v>
      </c>
      <c r="G178" s="185" t="n">
        <f aca="false">F178+G177</f>
        <v>0.0265790459129047</v>
      </c>
      <c r="H178" s="184" t="n">
        <f aca="false">G178*D178</f>
        <v>2420.11090438332</v>
      </c>
      <c r="I178" s="184" t="n">
        <f aca="false">G178*D178*E178</f>
        <v>49232.4371334151</v>
      </c>
      <c r="J178" s="178" t="n">
        <f aca="false">J177+$B$1</f>
        <v>16400</v>
      </c>
      <c r="K178" s="180" t="n">
        <f aca="false">IF($M$2=1,H178/J178-1,I178/J178-1)</f>
        <v>2.00197787398872</v>
      </c>
      <c r="M178" s="3" t="n">
        <f aca="false">D178/D177-1</f>
        <v>0.189562853973419</v>
      </c>
      <c r="N178" s="173" t="n">
        <f aca="false">IF(M178&lt;=$O$4,1,0)</f>
        <v>0</v>
      </c>
      <c r="O178" s="174" t="n">
        <f aca="false">IF(N178=1,IF($M$2=1,($B$1+P177)/D178,($B$1+P177)/E178/D178),0)</f>
        <v>0</v>
      </c>
      <c r="P178" s="5" t="n">
        <f aca="false">IF(N178=0,$B$1+P177,0)</f>
        <v>1000</v>
      </c>
    </row>
    <row r="179" customFormat="false" ht="12.8" hidden="false" customHeight="false" outlineLevel="0" collapsed="false">
      <c r="A179" s="175" t="n">
        <f aca="false">IF(IFERROR(C179,0)=0,0,IF(B179&gt;(($C$10-DATE(1970,1,1))*(24*60*60)),0,IF(A180=0,2,1)))</f>
        <v>1</v>
      </c>
      <c r="B179" s="182" t="n">
        <f aca="false">B178+$B$2*24*60*60</f>
        <v>1732233600</v>
      </c>
      <c r="C179" s="183" t="n">
        <f aca="false">VLOOKUP(B179,INDEX_BTCUSD_1D!$A$1:$I$5825,2,0)</f>
        <v>45618</v>
      </c>
      <c r="D179" s="184" t="n">
        <f aca="false">VLOOKUP(B179,INDEX_BTCUSD_1D!$A$1:$I$5825,9,0)</f>
        <v>98931.26</v>
      </c>
      <c r="E179" s="184" t="n">
        <f aca="false">VLOOKUP(B179,FX_USDMXN_1D!$A$1:$F$4816,6)</f>
        <v>20.39642</v>
      </c>
      <c r="F179" s="185" t="n">
        <f aca="false">IF($M$2=1,$B$1/D179,$B$1/E179/D179)</f>
        <v>4.95578564486511E-005</v>
      </c>
      <c r="G179" s="185" t="n">
        <f aca="false">F179+G178</f>
        <v>0.0266286037693533</v>
      </c>
      <c r="H179" s="184" t="n">
        <f aca="false">G179*D179</f>
        <v>2634.40132294287</v>
      </c>
      <c r="I179" s="184" t="n">
        <f aca="false">G179*D179*E179</f>
        <v>53732.3558312984</v>
      </c>
      <c r="J179" s="178" t="n">
        <f aca="false">J178+$B$1</f>
        <v>16500</v>
      </c>
      <c r="K179" s="180" t="n">
        <f aca="false">IF($M$2=1,H179/J179-1,I179/J179-1)</f>
        <v>2.25650641401809</v>
      </c>
      <c r="M179" s="3" t="n">
        <f aca="false">D179/D178-1</f>
        <v>0.0865198355161929</v>
      </c>
      <c r="N179" s="173" t="n">
        <f aca="false">IF(M179&lt;=$O$4,1,0)</f>
        <v>0</v>
      </c>
      <c r="O179" s="174" t="n">
        <f aca="false">IF(N179=1,IF($M$2=1,($B$1+P178)/D179,($B$1+P178)/E179/D179),0)</f>
        <v>0</v>
      </c>
      <c r="P179" s="5" t="n">
        <f aca="false">IF(N179=0,$B$1+P178,0)</f>
        <v>1100</v>
      </c>
    </row>
    <row r="180" customFormat="false" ht="12.8" hidden="false" customHeight="false" outlineLevel="0" collapsed="false">
      <c r="A180" s="175" t="n">
        <f aca="false">IF(IFERROR(C180,0)=0,0,IF(B180&gt;(($C$10-DATE(1970,1,1))*(24*60*60)),0,IF(A181=0,2,1)))</f>
        <v>1</v>
      </c>
      <c r="B180" s="182" t="n">
        <f aca="false">B179+$B$2*24*60*60</f>
        <v>1732838400</v>
      </c>
      <c r="C180" s="183" t="n">
        <f aca="false">VLOOKUP(B180,INDEX_BTCUSD_1D!$A$1:$I$5825,2,0)</f>
        <v>45625</v>
      </c>
      <c r="D180" s="184" t="n">
        <f aca="false">VLOOKUP(B180,INDEX_BTCUSD_1D!$A$1:$I$5825,9,0)</f>
        <v>97515.07</v>
      </c>
      <c r="E180" s="184" t="n">
        <f aca="false">VLOOKUP(B180,FX_USDMXN_1D!$A$1:$F$4816,6)</f>
        <v>20.36995</v>
      </c>
      <c r="F180" s="185" t="n">
        <f aca="false">IF($M$2=1,$B$1/D180,$B$1/E180/D180)</f>
        <v>5.03429081983601E-005</v>
      </c>
      <c r="G180" s="185" t="n">
        <f aca="false">F180+G179</f>
        <v>0.0266789466775517</v>
      </c>
      <c r="H180" s="184" t="n">
        <f aca="false">G180*D180</f>
        <v>2601.59935278772</v>
      </c>
      <c r="I180" s="184" t="n">
        <f aca="false">G180*D180*E180</f>
        <v>52994.4487363182</v>
      </c>
      <c r="J180" s="178" t="n">
        <f aca="false">J179+$B$1</f>
        <v>16600</v>
      </c>
      <c r="K180" s="180" t="n">
        <f aca="false">IF($M$2=1,H180/J180-1,I180/J180-1)</f>
        <v>2.19243667086254</v>
      </c>
      <c r="M180" s="3" t="n">
        <f aca="false">D180/D179-1</f>
        <v>-0.014314888944101</v>
      </c>
      <c r="N180" s="173" t="n">
        <f aca="false">IF(M180&lt;=$O$4,1,0)</f>
        <v>0</v>
      </c>
      <c r="O180" s="174" t="n">
        <f aca="false">IF(N180=1,IF($M$2=1,($B$1+P179)/D180,($B$1+P179)/E180/D180),0)</f>
        <v>0</v>
      </c>
      <c r="P180" s="5" t="n">
        <f aca="false">IF(N180=0,$B$1+P179,0)</f>
        <v>1200</v>
      </c>
    </row>
    <row r="181" customFormat="false" ht="12.8" hidden="false" customHeight="false" outlineLevel="0" collapsed="false">
      <c r="A181" s="175" t="n">
        <f aca="false">IF(IFERROR(C181,0)=0,0,IF(B181&gt;(($C$10-DATE(1970,1,1))*(24*60*60)),0,IF(A182=0,2,1)))</f>
        <v>1</v>
      </c>
      <c r="B181" s="182" t="n">
        <f aca="false">B180+$B$2*24*60*60</f>
        <v>1733443200</v>
      </c>
      <c r="C181" s="183" t="n">
        <f aca="false">VLOOKUP(B181,INDEX_BTCUSD_1D!$A$1:$I$5825,2,0)</f>
        <v>45632</v>
      </c>
      <c r="D181" s="184" t="n">
        <f aca="false">VLOOKUP(B181,INDEX_BTCUSD_1D!$A$1:$I$5825,9,0)</f>
        <v>99862.81</v>
      </c>
      <c r="E181" s="184" t="n">
        <f aca="false">VLOOKUP(B181,FX_USDMXN_1D!$A$1:$F$4816,6)</f>
        <v>20.15725</v>
      </c>
      <c r="F181" s="185" t="n">
        <f aca="false">IF($M$2=1,$B$1/D181,$B$1/E181/D181)</f>
        <v>4.96780952111634E-005</v>
      </c>
      <c r="G181" s="185" t="n">
        <f aca="false">F181+G180</f>
        <v>0.0267286247727628</v>
      </c>
      <c r="H181" s="184" t="n">
        <f aca="false">G181*D181</f>
        <v>2669.19557724371</v>
      </c>
      <c r="I181" s="184" t="n">
        <f aca="false">G181*D181*E181</f>
        <v>53803.6425493957</v>
      </c>
      <c r="J181" s="178" t="n">
        <f aca="false">J180+$B$1</f>
        <v>16700</v>
      </c>
      <c r="K181" s="180" t="n">
        <f aca="false">IF($M$2=1,H181/J181-1,I181/J181-1)</f>
        <v>2.22177500295783</v>
      </c>
      <c r="M181" s="3" t="n">
        <f aca="false">D181/D180-1</f>
        <v>0.0240756633820802</v>
      </c>
      <c r="N181" s="173" t="n">
        <f aca="false">IF(M181&lt;=$O$4,1,0)</f>
        <v>0</v>
      </c>
      <c r="O181" s="174" t="n">
        <f aca="false">IF(N181=1,IF($M$2=1,($B$1+P180)/D181,($B$1+P180)/E181/D181),0)</f>
        <v>0</v>
      </c>
      <c r="P181" s="5" t="n">
        <f aca="false">IF(N181=0,$B$1+P180,0)</f>
        <v>1300</v>
      </c>
    </row>
    <row r="182" customFormat="false" ht="12.8" hidden="false" customHeight="false" outlineLevel="0" collapsed="false">
      <c r="A182" s="175" t="n">
        <f aca="false">IF(IFERROR(C182,0)=0,0,IF(B182&gt;(($C$10-DATE(1970,1,1))*(24*60*60)),0,IF(A183=0,2,1)))</f>
        <v>1</v>
      </c>
      <c r="B182" s="182" t="n">
        <f aca="false">B181+$B$2*24*60*60</f>
        <v>1734048000</v>
      </c>
      <c r="C182" s="183" t="n">
        <f aca="false">VLOOKUP(B182,INDEX_BTCUSD_1D!$A$1:$I$5825,2,0)</f>
        <v>45639</v>
      </c>
      <c r="D182" s="184" t="n">
        <f aca="false">VLOOKUP(B182,INDEX_BTCUSD_1D!$A$1:$I$5825,9,0)</f>
        <v>101429.21</v>
      </c>
      <c r="E182" s="184" t="n">
        <f aca="false">VLOOKUP(B182,FX_USDMXN_1D!$A$1:$F$4816,6)</f>
        <v>20.09633</v>
      </c>
      <c r="F182" s="185" t="n">
        <f aca="false">IF($M$2=1,$B$1/D182,$B$1/E182/D182)</f>
        <v>4.90591707986015E-005</v>
      </c>
      <c r="G182" s="185" t="n">
        <f aca="false">F182+G181</f>
        <v>0.0267776839435614</v>
      </c>
      <c r="H182" s="184" t="n">
        <f aca="false">G182*D182</f>
        <v>2716.03932802512</v>
      </c>
      <c r="I182" s="184" t="n">
        <f aca="false">G182*D182*E182</f>
        <v>54582.4226289711</v>
      </c>
      <c r="J182" s="178" t="n">
        <f aca="false">J181+$B$1</f>
        <v>16800</v>
      </c>
      <c r="K182" s="180" t="n">
        <f aca="false">IF($M$2=1,H182/J182-1,I182/J182-1)</f>
        <v>2.24895372791494</v>
      </c>
      <c r="M182" s="3" t="n">
        <f aca="false">D182/D181-1</f>
        <v>0.0156855189634662</v>
      </c>
      <c r="N182" s="173" t="n">
        <f aca="false">IF(M182&lt;=$O$4,1,0)</f>
        <v>0</v>
      </c>
      <c r="O182" s="174" t="n">
        <f aca="false">IF(N182=1,IF($M$2=1,($B$1+P181)/D182,($B$1+P181)/E182/D182),0)</f>
        <v>0</v>
      </c>
      <c r="P182" s="5" t="n">
        <f aca="false">IF(N182=0,$B$1+P181,0)</f>
        <v>1400</v>
      </c>
    </row>
    <row r="183" customFormat="false" ht="12.8" hidden="false" customHeight="false" outlineLevel="0" collapsed="false">
      <c r="A183" s="175" t="n">
        <f aca="false">IF(IFERROR(C183,0)=0,0,IF(B183&gt;(($C$10-DATE(1970,1,1))*(24*60*60)),0,IF(A184=0,2,1)))</f>
        <v>1</v>
      </c>
      <c r="B183" s="182" t="n">
        <f aca="false">B182+$B$2*24*60*60</f>
        <v>1734652800</v>
      </c>
      <c r="C183" s="183" t="n">
        <f aca="false">VLOOKUP(B183,INDEX_BTCUSD_1D!$A$1:$I$5825,2,0)</f>
        <v>45646</v>
      </c>
      <c r="D183" s="184" t="n">
        <f aca="false">VLOOKUP(B183,INDEX_BTCUSD_1D!$A$1:$I$5825,9,0)</f>
        <v>97793.95</v>
      </c>
      <c r="E183" s="184" t="n">
        <f aca="false">VLOOKUP(B183,FX_USDMXN_1D!$A$1:$F$4816,6)</f>
        <v>20.04747</v>
      </c>
      <c r="F183" s="185" t="n">
        <f aca="false">IF($M$2=1,$B$1/D183,$B$1/E183/D183)</f>
        <v>5.10068424561434E-005</v>
      </c>
      <c r="G183" s="185" t="n">
        <f aca="false">F183+G182</f>
        <v>0.0268286907860176</v>
      </c>
      <c r="H183" s="184" t="n">
        <f aca="false">G183*D183</f>
        <v>2623.68364529326</v>
      </c>
      <c r="I183" s="184" t="n">
        <f aca="false">G183*D183*E183</f>
        <v>52598.2191685073</v>
      </c>
      <c r="J183" s="178" t="n">
        <f aca="false">J182+$B$1</f>
        <v>16900</v>
      </c>
      <c r="K183" s="180" t="n">
        <f aca="false">IF($M$2=1,H183/J183-1,I183/J183-1)</f>
        <v>2.11232066085842</v>
      </c>
      <c r="M183" s="3" t="n">
        <f aca="false">D183/D182-1</f>
        <v>-0.0358403659064288</v>
      </c>
      <c r="N183" s="173" t="n">
        <f aca="false">IF(M183&lt;=$O$4,1,0)</f>
        <v>0</v>
      </c>
      <c r="O183" s="174" t="n">
        <f aca="false">IF(N183=1,IF($M$2=1,($B$1+P182)/D183,($B$1+P182)/E183/D183),0)</f>
        <v>0</v>
      </c>
      <c r="P183" s="5" t="n">
        <f aca="false">IF(N183=0,$B$1+P182,0)</f>
        <v>1500</v>
      </c>
    </row>
    <row r="184" customFormat="false" ht="12.8" hidden="false" customHeight="false" outlineLevel="0" collapsed="false">
      <c r="A184" s="175" t="n">
        <f aca="false">IF(IFERROR(C184,0)=0,0,IF(B184&gt;(($C$10-DATE(1970,1,1))*(24*60*60)),0,IF(A185=0,2,1)))</f>
        <v>1</v>
      </c>
      <c r="B184" s="182" t="n">
        <f aca="false">B183+$B$2*24*60*60</f>
        <v>1735257600</v>
      </c>
      <c r="C184" s="183" t="n">
        <f aca="false">VLOOKUP(B184,INDEX_BTCUSD_1D!$A$1:$I$5825,2,0)</f>
        <v>45653</v>
      </c>
      <c r="D184" s="184" t="n">
        <f aca="false">VLOOKUP(B184,INDEX_BTCUSD_1D!$A$1:$I$5825,9,0)</f>
        <v>94226.95</v>
      </c>
      <c r="E184" s="184" t="n">
        <f aca="false">VLOOKUP(B184,FX_USDMXN_1D!$A$1:$F$4816,6)</f>
        <v>20.31955</v>
      </c>
      <c r="F184" s="185" t="n">
        <f aca="false">IF($M$2=1,$B$1/D184,$B$1/E184/D184)</f>
        <v>5.22288881209277E-005</v>
      </c>
      <c r="G184" s="185" t="n">
        <f aca="false">F184+G183</f>
        <v>0.0268809196741385</v>
      </c>
      <c r="H184" s="184" t="n">
        <f aca="false">G184*D184</f>
        <v>2532.90707408906</v>
      </c>
      <c r="I184" s="184" t="n">
        <f aca="false">G184*D184*E184</f>
        <v>51467.5319373065</v>
      </c>
      <c r="J184" s="178" t="n">
        <f aca="false">J183+$B$1</f>
        <v>17000</v>
      </c>
      <c r="K184" s="180" t="n">
        <f aca="false">IF($M$2=1,H184/J184-1,I184/J184-1)</f>
        <v>2.02750187866509</v>
      </c>
      <c r="M184" s="3" t="n">
        <f aca="false">D184/D183-1</f>
        <v>-0.0364746489941351</v>
      </c>
      <c r="N184" s="173" t="n">
        <f aca="false">IF(M184&lt;=$O$4,1,0)</f>
        <v>0</v>
      </c>
      <c r="O184" s="174" t="n">
        <f aca="false">IF(N184=1,IF($M$2=1,($B$1+P183)/D184,($B$1+P183)/E184/D184),0)</f>
        <v>0</v>
      </c>
      <c r="P184" s="5" t="n">
        <f aca="false">IF(N184=0,$B$1+P183,0)</f>
        <v>1600</v>
      </c>
    </row>
    <row r="185" customFormat="false" ht="12.8" hidden="false" customHeight="false" outlineLevel="0" collapsed="false">
      <c r="A185" s="175" t="n">
        <f aca="false">IF(IFERROR(C185,0)=0,0,IF(B185&gt;(($C$10-DATE(1970,1,1))*(24*60*60)),0,IF(A186=0,2,1)))</f>
        <v>1</v>
      </c>
      <c r="B185" s="182" t="n">
        <f aca="false">B184+$B$2*24*60*60</f>
        <v>1735862400</v>
      </c>
      <c r="C185" s="183" t="n">
        <f aca="false">VLOOKUP(B185,INDEX_BTCUSD_1D!$A$1:$I$5825,2,0)</f>
        <v>45660</v>
      </c>
      <c r="D185" s="184" t="n">
        <f aca="false">VLOOKUP(B185,INDEX_BTCUSD_1D!$A$1:$I$5825,9,0)</f>
        <v>98139.9</v>
      </c>
      <c r="E185" s="184" t="n">
        <f aca="false">VLOOKUP(B185,FX_USDMXN_1D!$A$1:$F$4816,6)</f>
        <v>20.60351</v>
      </c>
      <c r="F185" s="185" t="n">
        <f aca="false">IF($M$2=1,$B$1/D185,$B$1/E185/D185)</f>
        <v>4.9455338196162E-005</v>
      </c>
      <c r="G185" s="185" t="n">
        <f aca="false">F185+G184</f>
        <v>0.0269303750123347</v>
      </c>
      <c r="H185" s="184" t="n">
        <f aca="false">G185*D185</f>
        <v>2642.94431067302</v>
      </c>
      <c r="I185" s="184" t="n">
        <f aca="false">G185*D185*E185</f>
        <v>54453.9295343947</v>
      </c>
      <c r="J185" s="178" t="n">
        <f aca="false">J184+$B$1</f>
        <v>17100</v>
      </c>
      <c r="K185" s="180" t="n">
        <f aca="false">IF($M$2=1,H185/J185-1,I185/J185-1)</f>
        <v>2.18444032364881</v>
      </c>
      <c r="M185" s="3" t="n">
        <f aca="false">D185/D184-1</f>
        <v>0.0415268667828046</v>
      </c>
      <c r="N185" s="173" t="n">
        <f aca="false">IF(M185&lt;=$O$4,1,0)</f>
        <v>0</v>
      </c>
      <c r="O185" s="174" t="n">
        <f aca="false">IF(N185=1,IF($M$2=1,($B$1+P184)/D185,($B$1+P184)/E185/D185),0)</f>
        <v>0</v>
      </c>
      <c r="P185" s="5" t="n">
        <f aca="false">IF(N185=0,$B$1+P184,0)</f>
        <v>1700</v>
      </c>
    </row>
    <row r="186" customFormat="false" ht="12.8" hidden="false" customHeight="false" outlineLevel="0" collapsed="false">
      <c r="A186" s="175" t="n">
        <f aca="false">IF(IFERROR(C186,0)=0,0,IF(B186&gt;(($C$10-DATE(1970,1,1))*(24*60*60)),0,IF(A187=0,2,1)))</f>
        <v>1</v>
      </c>
      <c r="B186" s="182" t="n">
        <f aca="false">B185+$B$2*24*60*60</f>
        <v>1736467200</v>
      </c>
      <c r="C186" s="183" t="n">
        <f aca="false">VLOOKUP(B186,INDEX_BTCUSD_1D!$A$1:$I$5825,2,0)</f>
        <v>45667</v>
      </c>
      <c r="D186" s="184" t="n">
        <f aca="false">VLOOKUP(B186,INDEX_BTCUSD_1D!$A$1:$I$5825,9,0)</f>
        <v>94734.25</v>
      </c>
      <c r="E186" s="184" t="n">
        <f aca="false">VLOOKUP(B186,FX_USDMXN_1D!$A$1:$F$4816,6)</f>
        <v>20.70555</v>
      </c>
      <c r="F186" s="185" t="n">
        <f aca="false">IF($M$2=1,$B$1/D186,$B$1/E186/D186)</f>
        <v>5.0980748520017E-005</v>
      </c>
      <c r="G186" s="185" t="n">
        <f aca="false">F186+G185</f>
        <v>0.0269813557608547</v>
      </c>
      <c r="H186" s="184" t="n">
        <f aca="false">G186*D186</f>
        <v>2556.05850198775</v>
      </c>
      <c r="I186" s="184" t="n">
        <f aca="false">G186*D186*E186</f>
        <v>52924.5971158324</v>
      </c>
      <c r="J186" s="178" t="n">
        <f aca="false">J185+$B$1</f>
        <v>17200</v>
      </c>
      <c r="K186" s="180" t="n">
        <f aca="false">IF($M$2=1,H186/J186-1,I186/J186-1)</f>
        <v>2.07701146022281</v>
      </c>
      <c r="M186" s="3" t="n">
        <f aca="false">D186/D185-1</f>
        <v>-0.0347019917485141</v>
      </c>
      <c r="N186" s="173" t="n">
        <f aca="false">IF(M186&lt;=$O$4,1,0)</f>
        <v>0</v>
      </c>
      <c r="O186" s="174" t="n">
        <f aca="false">IF(N186=1,IF($M$2=1,($B$1+P185)/D186,($B$1+P185)/E186/D186),0)</f>
        <v>0</v>
      </c>
      <c r="P186" s="5" t="n">
        <f aca="false">IF(N186=0,$B$1+P185,0)</f>
        <v>1800</v>
      </c>
    </row>
    <row r="187" customFormat="false" ht="12.8" hidden="false" customHeight="false" outlineLevel="0" collapsed="false">
      <c r="A187" s="175" t="n">
        <f aca="false">IF(IFERROR(C187,0)=0,0,IF(B187&gt;(($C$10-DATE(1970,1,1))*(24*60*60)),0,IF(A188=0,2,1)))</f>
        <v>1</v>
      </c>
      <c r="B187" s="182" t="n">
        <f aca="false">B186+$B$2*24*60*60</f>
        <v>1737072000</v>
      </c>
      <c r="C187" s="183" t="n">
        <f aca="false">VLOOKUP(B187,INDEX_BTCUSD_1D!$A$1:$I$5825,2,0)</f>
        <v>45674</v>
      </c>
      <c r="D187" s="184" t="n">
        <f aca="false">VLOOKUP(B187,INDEX_BTCUSD_1D!$A$1:$I$5825,9,0)</f>
        <v>104088.95</v>
      </c>
      <c r="E187" s="184" t="n">
        <f aca="false">VLOOKUP(B187,FX_USDMXN_1D!$A$1:$F$4816,6)</f>
        <v>20.75245</v>
      </c>
      <c r="F187" s="185" t="n">
        <f aca="false">IF($M$2=1,$B$1/D187,$B$1/E187/D187)</f>
        <v>4.62941373943285E-005</v>
      </c>
      <c r="G187" s="185" t="n">
        <f aca="false">F187+G186</f>
        <v>0.027027649898249</v>
      </c>
      <c r="H187" s="184" t="n">
        <f aca="false">G187*D187</f>
        <v>2813.27969887635</v>
      </c>
      <c r="I187" s="184" t="n">
        <f aca="false">G187*D187*E187</f>
        <v>58382.4462869464</v>
      </c>
      <c r="J187" s="178" t="n">
        <f aca="false">J186+$B$1</f>
        <v>17300</v>
      </c>
      <c r="K187" s="180" t="n">
        <f aca="false">IF($M$2=1,H187/J187-1,I187/J187-1)</f>
        <v>2.37470787785817</v>
      </c>
      <c r="M187" s="3" t="n">
        <f aca="false">D187/D186-1</f>
        <v>0.0987467573765559</v>
      </c>
      <c r="N187" s="173" t="n">
        <f aca="false">IF(M187&lt;=$O$4,1,0)</f>
        <v>0</v>
      </c>
      <c r="O187" s="174" t="n">
        <f aca="false">IF(N187=1,IF($M$2=1,($B$1+P186)/D187,($B$1+P186)/E187/D187),0)</f>
        <v>0</v>
      </c>
      <c r="P187" s="5" t="n">
        <f aca="false">IF(N187=0,$B$1+P186,0)</f>
        <v>1900</v>
      </c>
    </row>
    <row r="188" customFormat="false" ht="12.8" hidden="false" customHeight="false" outlineLevel="0" collapsed="false">
      <c r="A188" s="175" t="n">
        <f aca="false">IF(IFERROR(C188,0)=0,0,IF(B188&gt;(($C$10-DATE(1970,1,1))*(24*60*60)),0,IF(A189=0,2,1)))</f>
        <v>1</v>
      </c>
      <c r="B188" s="182" t="n">
        <f aca="false">B187+$B$2*24*60*60</f>
        <v>1737676800</v>
      </c>
      <c r="C188" s="183" t="n">
        <f aca="false">VLOOKUP(B188,INDEX_BTCUSD_1D!$A$1:$I$5825,2,0)</f>
        <v>45681</v>
      </c>
      <c r="D188" s="184" t="n">
        <f aca="false">VLOOKUP(B188,INDEX_BTCUSD_1D!$A$1:$I$5825,9,0)</f>
        <v>104833.92</v>
      </c>
      <c r="E188" s="184" t="n">
        <f aca="false">VLOOKUP(B188,FX_USDMXN_1D!$A$1:$F$4816,6)</f>
        <v>20.26275</v>
      </c>
      <c r="F188" s="185" t="n">
        <f aca="false">IF($M$2=1,$B$1/D188,$B$1/E188/D188)</f>
        <v>4.70760253864488E-005</v>
      </c>
      <c r="G188" s="185" t="n">
        <f aca="false">F188+G187</f>
        <v>0.0270747259236355</v>
      </c>
      <c r="H188" s="184" t="n">
        <f aca="false">G188*D188</f>
        <v>2838.34965150033</v>
      </c>
      <c r="I188" s="184" t="n">
        <f aca="false">G188*D188*E188</f>
        <v>57512.7694009382</v>
      </c>
      <c r="J188" s="178" t="n">
        <f aca="false">J187+$B$1</f>
        <v>17400</v>
      </c>
      <c r="K188" s="180" t="n">
        <f aca="false">IF($M$2=1,H188/J188-1,I188/J188-1)</f>
        <v>2.30533157476656</v>
      </c>
      <c r="M188" s="3" t="n">
        <f aca="false">D188/D187-1</f>
        <v>0.00715705173315717</v>
      </c>
      <c r="N188" s="173" t="n">
        <f aca="false">IF(M188&lt;=$O$4,1,0)</f>
        <v>0</v>
      </c>
      <c r="O188" s="174" t="n">
        <f aca="false">IF(N188=1,IF($M$2=1,($B$1+P187)/D188,($B$1+P187)/E188/D188),0)</f>
        <v>0</v>
      </c>
      <c r="P188" s="5" t="n">
        <f aca="false">IF(N188=0,$B$1+P187,0)</f>
        <v>2000</v>
      </c>
    </row>
    <row r="189" customFormat="false" ht="12.8" hidden="false" customHeight="false" outlineLevel="0" collapsed="false">
      <c r="A189" s="175" t="n">
        <f aca="false">IF(IFERROR(C189,0)=0,0,IF(B189&gt;(($C$10-DATE(1970,1,1))*(24*60*60)),0,IF(A190=0,2,1)))</f>
        <v>1</v>
      </c>
      <c r="B189" s="182" t="n">
        <f aca="false">B188+$B$2*24*60*60</f>
        <v>1738281600</v>
      </c>
      <c r="C189" s="183" t="n">
        <f aca="false">VLOOKUP(B189,INDEX_BTCUSD_1D!$A$1:$I$5825,2,0)</f>
        <v>45688</v>
      </c>
      <c r="D189" s="184" t="n">
        <f aca="false">VLOOKUP(B189,INDEX_BTCUSD_1D!$A$1:$I$5825,9,0)</f>
        <v>102424.82</v>
      </c>
      <c r="E189" s="184" t="n">
        <f aca="false">VLOOKUP(B189,FX_USDMXN_1D!$A$1:$F$4816,6)</f>
        <v>20.64965</v>
      </c>
      <c r="F189" s="185" t="n">
        <f aca="false">IF($M$2=1,$B$1/D189,$B$1/E189/D189)</f>
        <v>4.72805038048225E-005</v>
      </c>
      <c r="G189" s="185" t="n">
        <f aca="false">F189+G188</f>
        <v>0.0271220064274403</v>
      </c>
      <c r="H189" s="184" t="n">
        <f aca="false">G189*D189</f>
        <v>2777.96662636941</v>
      </c>
      <c r="I189" s="184" t="n">
        <f aca="false">G189*D189*E189</f>
        <v>57364.0385462092</v>
      </c>
      <c r="J189" s="178" t="n">
        <f aca="false">J188+$B$1</f>
        <v>17500</v>
      </c>
      <c r="K189" s="180" t="n">
        <f aca="false">IF($M$2=1,H189/J189-1,I189/J189-1)</f>
        <v>2.27794505978338</v>
      </c>
      <c r="M189" s="3" t="n">
        <f aca="false">D189/D188-1</f>
        <v>-0.0229801575673216</v>
      </c>
      <c r="N189" s="173" t="n">
        <f aca="false">IF(M189&lt;=$O$4,1,0)</f>
        <v>0</v>
      </c>
      <c r="O189" s="174" t="n">
        <f aca="false">IF(N189=1,IF($M$2=1,($B$1+P188)/D189,($B$1+P188)/E189/D189),0)</f>
        <v>0</v>
      </c>
      <c r="P189" s="5" t="n">
        <f aca="false">IF(N189=0,$B$1+P188,0)</f>
        <v>2100</v>
      </c>
    </row>
    <row r="190" customFormat="false" ht="12.8" hidden="false" customHeight="false" outlineLevel="0" collapsed="false">
      <c r="A190" s="175" t="n">
        <f aca="false">IF(IFERROR(C190,0)=0,0,IF(B190&gt;(($C$10-DATE(1970,1,1))*(24*60*60)),0,IF(A191=0,2,1)))</f>
        <v>1</v>
      </c>
      <c r="B190" s="182" t="n">
        <f aca="false">B189+$B$2*24*60*60</f>
        <v>1738886400</v>
      </c>
      <c r="C190" s="183" t="n">
        <f aca="false">VLOOKUP(B190,INDEX_BTCUSD_1D!$A$1:$I$5825,2,0)</f>
        <v>45695</v>
      </c>
      <c r="D190" s="184" t="n">
        <f aca="false">VLOOKUP(B190,INDEX_BTCUSD_1D!$A$1:$I$5825,9,0)</f>
        <v>96549.65</v>
      </c>
      <c r="E190" s="184" t="n">
        <f aca="false">VLOOKUP(B190,FX_USDMXN_1D!$A$1:$F$4816,6)</f>
        <v>20.53805</v>
      </c>
      <c r="F190" s="185" t="n">
        <f aca="false">IF($M$2=1,$B$1/D190,$B$1/E190/D190)</f>
        <v>5.04301302000192E-005</v>
      </c>
      <c r="G190" s="185" t="n">
        <f aca="false">F190+G189</f>
        <v>0.0271724365576403</v>
      </c>
      <c r="H190" s="184" t="n">
        <f aca="false">G190*D190</f>
        <v>2623.48923928738</v>
      </c>
      <c r="I190" s="184" t="n">
        <f aca="false">G190*D190*E190</f>
        <v>53881.3531709461</v>
      </c>
      <c r="J190" s="178" t="n">
        <f aca="false">J189+$B$1</f>
        <v>17600</v>
      </c>
      <c r="K190" s="180" t="n">
        <f aca="false">IF($M$2=1,H190/J190-1,I190/J190-1)</f>
        <v>2.06144052107648</v>
      </c>
      <c r="M190" s="3" t="n">
        <f aca="false">D190/D189-1</f>
        <v>-0.0573608037583079</v>
      </c>
      <c r="N190" s="173" t="n">
        <f aca="false">IF(M190&lt;=$O$4,1,0)</f>
        <v>0</v>
      </c>
      <c r="O190" s="174" t="n">
        <f aca="false">IF(N190=1,IF($M$2=1,($B$1+P189)/D190,($B$1+P189)/E190/D190),0)</f>
        <v>0</v>
      </c>
      <c r="P190" s="5" t="n">
        <f aca="false">IF(N190=0,$B$1+P189,0)</f>
        <v>2200</v>
      </c>
    </row>
    <row r="191" customFormat="false" ht="12.8" hidden="false" customHeight="false" outlineLevel="0" collapsed="false">
      <c r="A191" s="175" t="n">
        <f aca="false">IF(IFERROR(C191,0)=0,0,IF(B191&gt;(($C$10-DATE(1970,1,1))*(24*60*60)),0,IF(A192=0,2,1)))</f>
        <v>1</v>
      </c>
      <c r="B191" s="182" t="n">
        <f aca="false">B190+$B$2*24*60*60</f>
        <v>1739491200</v>
      </c>
      <c r="C191" s="183" t="n">
        <f aca="false">VLOOKUP(B191,INDEX_BTCUSD_1D!$A$1:$I$5825,2,0)</f>
        <v>45702</v>
      </c>
      <c r="D191" s="184" t="n">
        <f aca="false">VLOOKUP(B191,INDEX_BTCUSD_1D!$A$1:$I$5825,9,0)</f>
        <v>97495.51</v>
      </c>
      <c r="E191" s="184" t="n">
        <f aca="false">VLOOKUP(B191,FX_USDMXN_1D!$A$1:$F$4816,6)</f>
        <v>20.29425</v>
      </c>
      <c r="F191" s="185" t="n">
        <f aca="false">IF($M$2=1,$B$1/D191,$B$1/E191/D191)</f>
        <v>5.0540831018657E-005</v>
      </c>
      <c r="G191" s="185" t="n">
        <f aca="false">F191+G190</f>
        <v>0.027222977388659</v>
      </c>
      <c r="H191" s="184" t="n">
        <f aca="false">G191*D191</f>
        <v>2654.11806422577</v>
      </c>
      <c r="I191" s="184" t="n">
        <f aca="false">G191*D191*E191</f>
        <v>53863.3355249139</v>
      </c>
      <c r="J191" s="178" t="n">
        <f aca="false">J190+$B$1</f>
        <v>17700</v>
      </c>
      <c r="K191" s="180" t="n">
        <f aca="false">IF($M$2=1,H191/J191-1,I191/J191-1)</f>
        <v>2.04312630084259</v>
      </c>
      <c r="M191" s="3" t="n">
        <f aca="false">D191/D190-1</f>
        <v>0.00979661759519579</v>
      </c>
      <c r="N191" s="173" t="n">
        <f aca="false">IF(M191&lt;=$O$4,1,0)</f>
        <v>0</v>
      </c>
      <c r="O191" s="174" t="n">
        <f aca="false">IF(N191=1,IF($M$2=1,($B$1+P190)/D191,($B$1+P190)/E191/D191),0)</f>
        <v>0</v>
      </c>
      <c r="P191" s="5" t="n">
        <f aca="false">IF(N191=0,$B$1+P190,0)</f>
        <v>2300</v>
      </c>
    </row>
    <row r="192" customFormat="false" ht="12.8" hidden="false" customHeight="false" outlineLevel="0" collapsed="false">
      <c r="A192" s="175" t="n">
        <f aca="false">IF(IFERROR(C192,0)=0,0,IF(B192&gt;(($C$10-DATE(1970,1,1))*(24*60*60)),0,IF(A193=0,2,1)))</f>
        <v>1</v>
      </c>
      <c r="B192" s="182" t="n">
        <f aca="false">B191+$B$2*24*60*60</f>
        <v>1740096000</v>
      </c>
      <c r="C192" s="183" t="n">
        <f aca="false">VLOOKUP(B192,INDEX_BTCUSD_1D!$A$1:$I$5825,2,0)</f>
        <v>45709</v>
      </c>
      <c r="D192" s="184" t="n">
        <f aca="false">VLOOKUP(B192,INDEX_BTCUSD_1D!$A$1:$I$5825,9,0)</f>
        <v>96183.13</v>
      </c>
      <c r="E192" s="184" t="n">
        <f aca="false">VLOOKUP(B192,FX_USDMXN_1D!$A$1:$F$4816,6)</f>
        <v>20.40775</v>
      </c>
      <c r="F192" s="185" t="n">
        <f aca="false">IF($M$2=1,$B$1/D192,$B$1/E192/D192)</f>
        <v>5.0945516401986E-005</v>
      </c>
      <c r="G192" s="185" t="n">
        <f aca="false">F192+G191</f>
        <v>0.0272739229050609</v>
      </c>
      <c r="H192" s="184" t="n">
        <f aca="false">G192*D192</f>
        <v>2623.29127238745</v>
      </c>
      <c r="I192" s="184" t="n">
        <f aca="false">G192*D192*E192</f>
        <v>53535.4724640651</v>
      </c>
      <c r="J192" s="178" t="n">
        <f aca="false">J191+$B$1</f>
        <v>17800</v>
      </c>
      <c r="K192" s="180" t="n">
        <f aca="false">IF($M$2=1,H192/J192-1,I192/J192-1)</f>
        <v>2.00761081258793</v>
      </c>
      <c r="M192" s="3" t="n">
        <f aca="false">D192/D191-1</f>
        <v>-0.0134609275852805</v>
      </c>
      <c r="N192" s="173" t="n">
        <f aca="false">IF(M192&lt;=$O$4,1,0)</f>
        <v>0</v>
      </c>
      <c r="O192" s="174" t="n">
        <f aca="false">IF(N192=1,IF($M$2=1,($B$1+P191)/D192,($B$1+P191)/E192/D192),0)</f>
        <v>0</v>
      </c>
      <c r="P192" s="5" t="n">
        <f aca="false">IF(N192=0,$B$1+P191,0)</f>
        <v>2400</v>
      </c>
    </row>
    <row r="193" customFormat="false" ht="12.8" hidden="false" customHeight="false" outlineLevel="0" collapsed="false">
      <c r="A193" s="175" t="n">
        <f aca="false">IF(IFERROR(C193,0)=0,0,IF(B193&gt;(($C$10-DATE(1970,1,1))*(24*60*60)),0,IF(A194=0,2,1)))</f>
        <v>1</v>
      </c>
      <c r="B193" s="182" t="n">
        <f aca="false">B192+$B$2*24*60*60</f>
        <v>1740700800</v>
      </c>
      <c r="C193" s="183" t="n">
        <f aca="false">VLOOKUP(B193,INDEX_BTCUSD_1D!$A$1:$I$5825,2,0)</f>
        <v>45716</v>
      </c>
      <c r="D193" s="184" t="n">
        <f aca="false">VLOOKUP(B193,INDEX_BTCUSD_1D!$A$1:$I$5825,9,0)</f>
        <v>84395.49</v>
      </c>
      <c r="E193" s="184" t="n">
        <f aca="false">VLOOKUP(B193,FX_USDMXN_1D!$A$1:$F$4816,6)</f>
        <v>20.53165</v>
      </c>
      <c r="F193" s="185" t="n">
        <f aca="false">IF($M$2=1,$B$1/D193,$B$1/E193/D193)</f>
        <v>5.77107752871681E-005</v>
      </c>
      <c r="G193" s="185" t="n">
        <f aca="false">F193+G192</f>
        <v>0.0273316336803481</v>
      </c>
      <c r="H193" s="184" t="n">
        <f aca="false">G193*D193</f>
        <v>2306.66661695348</v>
      </c>
      <c r="I193" s="184" t="n">
        <f aca="false">G193*D193*E193</f>
        <v>47359.671645973</v>
      </c>
      <c r="J193" s="178" t="n">
        <f aca="false">J192+$B$1</f>
        <v>17900</v>
      </c>
      <c r="K193" s="180" t="n">
        <f aca="false">IF($M$2=1,H193/J193-1,I193/J193-1)</f>
        <v>1.64579171206553</v>
      </c>
      <c r="M193" s="3" t="n">
        <f aca="false">D193/D192-1</f>
        <v>-0.122554131894023</v>
      </c>
      <c r="N193" s="173" t="n">
        <f aca="false">IF(M193&lt;=$O$4,1,0)</f>
        <v>1</v>
      </c>
      <c r="O193" s="174" t="n">
        <f aca="false">IF(N193=1,IF($M$2=1,($B$1+P192)/D193,($B$1+P192)/E193/D193),0)</f>
        <v>0.0014427693821792</v>
      </c>
      <c r="P193" s="5" t="n">
        <f aca="false">IF(N193=0,$B$1+P192,0)</f>
        <v>0</v>
      </c>
    </row>
    <row r="194" customFormat="false" ht="12.8" hidden="false" customHeight="false" outlineLevel="0" collapsed="false">
      <c r="A194" s="175" t="n">
        <f aca="false">IF(IFERROR(C194,0)=0,0,IF(B194&gt;(($C$10-DATE(1970,1,1))*(24*60*60)),0,IF(A195=0,2,1)))</f>
        <v>1</v>
      </c>
      <c r="B194" s="182" t="n">
        <f aca="false">B193+$B$2*24*60*60</f>
        <v>1741305600</v>
      </c>
      <c r="C194" s="183" t="n">
        <f aca="false">VLOOKUP(B194,INDEX_BTCUSD_1D!$A$1:$I$5825,2,0)</f>
        <v>45723</v>
      </c>
      <c r="D194" s="184" t="n">
        <f aca="false">VLOOKUP(B194,INDEX_BTCUSD_1D!$A$1:$I$5825,9,0)</f>
        <v>86830.07</v>
      </c>
      <c r="E194" s="184" t="n">
        <f aca="false">VLOOKUP(B194,FX_USDMXN_1D!$A$1:$F$4816,6)</f>
        <v>20.25085</v>
      </c>
      <c r="F194" s="185" t="n">
        <f aca="false">IF($M$2=1,$B$1/D194,$B$1/E194/D194)</f>
        <v>5.68704404840858E-005</v>
      </c>
      <c r="G194" s="185" t="n">
        <f aca="false">F194+G193</f>
        <v>0.0273885041208322</v>
      </c>
      <c r="H194" s="184" t="n">
        <f aca="false">G194*D194</f>
        <v>2378.14573000715</v>
      </c>
      <c r="I194" s="184" t="n">
        <f aca="false">G194*D194*E194</f>
        <v>48159.4724565153</v>
      </c>
      <c r="J194" s="178" t="n">
        <f aca="false">J193+$B$1</f>
        <v>18000</v>
      </c>
      <c r="K194" s="180" t="n">
        <f aca="false">IF($M$2=1,H194/J194-1,I194/J194-1)</f>
        <v>1.67552624758418</v>
      </c>
      <c r="M194" s="3" t="n">
        <f aca="false">D194/D193-1</f>
        <v>0.0288472760807479</v>
      </c>
      <c r="N194" s="173" t="n">
        <f aca="false">IF(M194&lt;=$O$4,1,0)</f>
        <v>0</v>
      </c>
      <c r="O194" s="174" t="n">
        <f aca="false">IF(N194=1,IF($M$2=1,($B$1+P193)/D194,($B$1+P193)/E194/D194),0)</f>
        <v>0</v>
      </c>
      <c r="P194" s="5" t="n">
        <f aca="false">IF(N194=0,$B$1+P193,0)</f>
        <v>100</v>
      </c>
    </row>
    <row r="195" customFormat="false" ht="12.8" hidden="false" customHeight="false" outlineLevel="0" collapsed="false">
      <c r="A195" s="175" t="n">
        <f aca="false">IF(IFERROR(C195,0)=0,0,IF(B195&gt;(($C$10-DATE(1970,1,1))*(24*60*60)),0,IF(A196=0,2,1)))</f>
        <v>1</v>
      </c>
      <c r="B195" s="182" t="n">
        <f aca="false">B194+$B$2*24*60*60</f>
        <v>1741910400</v>
      </c>
      <c r="C195" s="183" t="n">
        <f aca="false">VLOOKUP(B195,INDEX_BTCUSD_1D!$A$1:$I$5825,2,0)</f>
        <v>45730</v>
      </c>
      <c r="D195" s="184" t="n">
        <f aca="false">VLOOKUP(B195,INDEX_BTCUSD_1D!$A$1:$I$5825,9,0)</f>
        <v>84040.02</v>
      </c>
      <c r="E195" s="184" t="n">
        <f aca="false">VLOOKUP(B195,FX_USDMXN_1D!$A$1:$F$4816,6)</f>
        <v>19.92785</v>
      </c>
      <c r="F195" s="185" t="n">
        <f aca="false">IF($M$2=1,$B$1/D195,$B$1/E195/D195)</f>
        <v>5.97108711524841E-005</v>
      </c>
      <c r="G195" s="185" t="n">
        <f aca="false">F195+G194</f>
        <v>0.0274482149919847</v>
      </c>
      <c r="H195" s="184" t="n">
        <f aca="false">G195*D195</f>
        <v>2306.74853689069</v>
      </c>
      <c r="I195" s="184" t="n">
        <f aca="false">G195*D195*E195</f>
        <v>45968.5388308772</v>
      </c>
      <c r="J195" s="178" t="n">
        <f aca="false">J194+$B$1</f>
        <v>18100</v>
      </c>
      <c r="K195" s="180" t="n">
        <f aca="false">IF($M$2=1,H195/J195-1,I195/J195-1)</f>
        <v>1.53969827794902</v>
      </c>
      <c r="M195" s="3" t="n">
        <f aca="false">D195/D194-1</f>
        <v>-0.0321323016323724</v>
      </c>
      <c r="N195" s="173" t="n">
        <f aca="false">IF(M195&lt;=$O$4,1,0)</f>
        <v>0</v>
      </c>
      <c r="O195" s="174" t="n">
        <f aca="false">IF(N195=1,IF($M$2=1,($B$1+P194)/D195,($B$1+P194)/E195/D195),0)</f>
        <v>0</v>
      </c>
      <c r="P195" s="5" t="n">
        <f aca="false">IF(N195=0,$B$1+P194,0)</f>
        <v>200</v>
      </c>
    </row>
    <row r="196" customFormat="false" ht="12.8" hidden="false" customHeight="false" outlineLevel="0" collapsed="false">
      <c r="A196" s="175" t="n">
        <f aca="false">IF(IFERROR(C196,0)=0,0,IF(B196&gt;(($C$10-DATE(1970,1,1))*(24*60*60)),0,IF(A197=0,2,1)))</f>
        <v>1</v>
      </c>
      <c r="B196" s="182" t="n">
        <f aca="false">B195+$B$2*24*60*60</f>
        <v>1742515200</v>
      </c>
      <c r="C196" s="183" t="n">
        <f aca="false">VLOOKUP(B196,INDEX_BTCUSD_1D!$A$1:$I$5825,2,0)</f>
        <v>45737</v>
      </c>
      <c r="D196" s="184" t="n">
        <f aca="false">VLOOKUP(B196,INDEX_BTCUSD_1D!$A$1:$I$5825,9,0)</f>
        <v>84075.32</v>
      </c>
      <c r="E196" s="184" t="n">
        <f aca="false">VLOOKUP(B196,FX_USDMXN_1D!$A$1:$F$4816,6)</f>
        <v>20.22505</v>
      </c>
      <c r="F196" s="185" t="n">
        <f aca="false">IF($M$2=1,$B$1/D196,$B$1/E196/D196)</f>
        <v>5.88087389874108E-005</v>
      </c>
      <c r="G196" s="185" t="n">
        <f aca="false">F196+G195</f>
        <v>0.0275070237309721</v>
      </c>
      <c r="H196" s="184" t="n">
        <f aca="false">G196*D196</f>
        <v>2312.66182242907</v>
      </c>
      <c r="I196" s="184" t="n">
        <f aca="false">G196*D196*E196</f>
        <v>46773.7009917191</v>
      </c>
      <c r="J196" s="178" t="n">
        <f aca="false">J195+$B$1</f>
        <v>18200</v>
      </c>
      <c r="K196" s="180" t="n">
        <f aca="false">IF($M$2=1,H196/J196-1,I196/J196-1)</f>
        <v>1.56998357097358</v>
      </c>
      <c r="M196" s="3" t="n">
        <f aca="false">D196/D195-1</f>
        <v>0.000420037977144627</v>
      </c>
      <c r="N196" s="173" t="n">
        <f aca="false">IF(M196&lt;=$O$4,1,0)</f>
        <v>0</v>
      </c>
      <c r="O196" s="174" t="n">
        <f aca="false">IF(N196=1,IF($M$2=1,($B$1+P195)/D196,($B$1+P195)/E196/D196),0)</f>
        <v>0</v>
      </c>
      <c r="P196" s="5" t="n">
        <f aca="false">IF(N196=0,$B$1+P195,0)</f>
        <v>300</v>
      </c>
    </row>
    <row r="197" customFormat="false" ht="12.8" hidden="false" customHeight="false" outlineLevel="0" collapsed="false">
      <c r="A197" s="175" t="n">
        <f aca="false">IF(IFERROR(C197,0)=0,0,IF(B197&gt;(($C$10-DATE(1970,1,1))*(24*60*60)),0,IF(A198=0,2,1)))</f>
        <v>1</v>
      </c>
      <c r="B197" s="182" t="n">
        <f aca="false">B196+$B$2*24*60*60</f>
        <v>1743120000</v>
      </c>
      <c r="C197" s="183" t="n">
        <f aca="false">VLOOKUP(B197,INDEX_BTCUSD_1D!$A$1:$I$5825,2,0)</f>
        <v>45744</v>
      </c>
      <c r="D197" s="184" t="n">
        <f aca="false">VLOOKUP(B197,INDEX_BTCUSD_1D!$A$1:$I$5825,9,0)</f>
        <v>84426.92</v>
      </c>
      <c r="E197" s="184" t="n">
        <f aca="false">VLOOKUP(B197,FX_USDMXN_1D!$A$1:$F$4816,6)</f>
        <v>20.34925</v>
      </c>
      <c r="F197" s="185" t="n">
        <f aca="false">IF($M$2=1,$B$1/D197,$B$1/E197/D197)</f>
        <v>5.82063875658621E-005</v>
      </c>
      <c r="G197" s="185" t="n">
        <f aca="false">F197+G196</f>
        <v>0.027565230118538</v>
      </c>
      <c r="H197" s="184" t="n">
        <f aca="false">G197*D197</f>
        <v>2327.24747799939</v>
      </c>
      <c r="I197" s="184" t="n">
        <f aca="false">G197*D197*E197</f>
        <v>47357.7407416792</v>
      </c>
      <c r="J197" s="178" t="n">
        <f aca="false">J196+$B$1</f>
        <v>18300</v>
      </c>
      <c r="K197" s="180" t="n">
        <f aca="false">IF($M$2=1,H197/J197-1,I197/J197-1)</f>
        <v>1.58785468533766</v>
      </c>
      <c r="M197" s="3" t="n">
        <f aca="false">D197/D196-1</f>
        <v>0.00418196445758379</v>
      </c>
      <c r="N197" s="173" t="n">
        <f aca="false">IF(M197&lt;=$O$4,1,0)</f>
        <v>0</v>
      </c>
      <c r="O197" s="174" t="n">
        <f aca="false">IF(N197=1,IF($M$2=1,($B$1+P196)/D197,($B$1+P196)/E197/D197),0)</f>
        <v>0</v>
      </c>
      <c r="P197" s="5" t="n">
        <f aca="false">IF(N197=0,$B$1+P196,0)</f>
        <v>400</v>
      </c>
    </row>
    <row r="198" customFormat="false" ht="12.8" hidden="false" customHeight="false" outlineLevel="0" collapsed="false">
      <c r="A198" s="175" t="n">
        <f aca="false">IF(IFERROR(C198,0)=0,0,IF(B198&gt;(($C$10-DATE(1970,1,1))*(24*60*60)),0,IF(A199=0,2,1)))</f>
        <v>1</v>
      </c>
      <c r="B198" s="182" t="n">
        <f aca="false">B197+$B$2*24*60*60</f>
        <v>1743724800</v>
      </c>
      <c r="C198" s="183" t="n">
        <f aca="false">VLOOKUP(B198,INDEX_BTCUSD_1D!$A$1:$I$5825,2,0)</f>
        <v>45751</v>
      </c>
      <c r="D198" s="184" t="n">
        <f aca="false">VLOOKUP(B198,INDEX_BTCUSD_1D!$A$1:$I$5825,9,0)</f>
        <v>83848.49</v>
      </c>
      <c r="E198" s="184" t="n">
        <f aca="false">VLOOKUP(B198,FX_USDMXN_1D!$A$1:$F$4816,6)</f>
        <v>20.41405</v>
      </c>
      <c r="F198" s="185" t="n">
        <f aca="false">IF($M$2=1,$B$1/D198,$B$1/E198/D198)</f>
        <v>5.8421886936534E-005</v>
      </c>
      <c r="G198" s="185" t="n">
        <f aca="false">F198+G197</f>
        <v>0.0276236520054745</v>
      </c>
      <c r="H198" s="184" t="n">
        <f aca="false">G198*D198</f>
        <v>2316.20150894451</v>
      </c>
      <c r="I198" s="184" t="n">
        <f aca="false">G198*D198*E198</f>
        <v>47283.0534136686</v>
      </c>
      <c r="J198" s="178" t="n">
        <f aca="false">J197+$B$1</f>
        <v>18400</v>
      </c>
      <c r="K198" s="180" t="n">
        <f aca="false">IF($M$2=1,H198/J198-1,I198/J198-1)</f>
        <v>1.56973116378634</v>
      </c>
      <c r="M198" s="3" t="n">
        <f aca="false">D198/D197-1</f>
        <v>-0.00685125076219761</v>
      </c>
      <c r="N198" s="173" t="n">
        <f aca="false">IF(M198&lt;=$O$4,1,0)</f>
        <v>0</v>
      </c>
      <c r="O198" s="174" t="n">
        <f aca="false">IF(N198=1,IF($M$2=1,($B$1+P197)/D198,($B$1+P197)/E198/D198),0)</f>
        <v>0</v>
      </c>
      <c r="P198" s="5" t="n">
        <f aca="false">IF(N198=0,$B$1+P197,0)</f>
        <v>500</v>
      </c>
    </row>
    <row r="199" customFormat="false" ht="12.8" hidden="false" customHeight="false" outlineLevel="0" collapsed="false">
      <c r="A199" s="175" t="n">
        <f aca="false">IF(IFERROR(C199,0)=0,0,IF(B199&gt;(($C$10-DATE(1970,1,1))*(24*60*60)),0,IF(A200=0,2,1)))</f>
        <v>1</v>
      </c>
      <c r="B199" s="182" t="n">
        <f aca="false">B198+$B$2*24*60*60</f>
        <v>1744329600</v>
      </c>
      <c r="C199" s="183" t="n">
        <f aca="false">VLOOKUP(B199,INDEX_BTCUSD_1D!$A$1:$I$5825,2,0)</f>
        <v>45758</v>
      </c>
      <c r="D199" s="184" t="n">
        <f aca="false">VLOOKUP(B199,INDEX_BTCUSD_1D!$A$1:$I$5825,9,0)</f>
        <v>83389.14</v>
      </c>
      <c r="E199" s="184" t="n">
        <f aca="false">VLOOKUP(B199,FX_USDMXN_1D!$A$1:$F$4816,6)</f>
        <v>20.30715</v>
      </c>
      <c r="F199" s="185" t="n">
        <f aca="false">IF($M$2=1,$B$1/D199,$B$1/E199/D199)</f>
        <v>5.90529405556863E-005</v>
      </c>
      <c r="G199" s="185" t="n">
        <f aca="false">F199+G198</f>
        <v>0.0276827049460302</v>
      </c>
      <c r="H199" s="184" t="n">
        <f aca="false">G199*D199</f>
        <v>2308.4369583232</v>
      </c>
      <c r="I199" s="184" t="n">
        <f aca="false">G199*D199*E199</f>
        <v>46877.775578213</v>
      </c>
      <c r="J199" s="178" t="n">
        <f aca="false">J198+$B$1</f>
        <v>18500</v>
      </c>
      <c r="K199" s="180" t="n">
        <f aca="false">IF($M$2=1,H199/J199-1,I199/J199-1)</f>
        <v>1.53393381503854</v>
      </c>
      <c r="M199" s="3" t="n">
        <f aca="false">D199/D198-1</f>
        <v>-0.00547833359909056</v>
      </c>
      <c r="N199" s="173" t="n">
        <f aca="false">IF(M199&lt;=$O$4,1,0)</f>
        <v>0</v>
      </c>
      <c r="O199" s="174" t="n">
        <f aca="false">IF(N199=1,IF($M$2=1,($B$1+P198)/D199,($B$1+P198)/E199/D199),0)</f>
        <v>0</v>
      </c>
      <c r="P199" s="5" t="n">
        <f aca="false">IF(N199=0,$B$1+P198,0)</f>
        <v>600</v>
      </c>
    </row>
    <row r="200" customFormat="false" ht="12.8" hidden="false" customHeight="false" outlineLevel="0" collapsed="false">
      <c r="A200" s="175" t="n">
        <f aca="false">IF(IFERROR(C200,0)=0,0,IF(B200&gt;(($C$10-DATE(1970,1,1))*(24*60*60)),0,IF(A201=0,2,1)))</f>
        <v>1</v>
      </c>
      <c r="B200" s="182" t="n">
        <f aca="false">B199+$B$2*24*60*60</f>
        <v>1744934400</v>
      </c>
      <c r="C200" s="183" t="n">
        <f aca="false">VLOOKUP(B200,INDEX_BTCUSD_1D!$A$1:$I$5825,2,0)</f>
        <v>45765</v>
      </c>
      <c r="D200" s="184" t="n">
        <f aca="false">VLOOKUP(B200,INDEX_BTCUSD_1D!$A$1:$I$5825,9,0)</f>
        <v>84442.49</v>
      </c>
      <c r="E200" s="184" t="n">
        <f aca="false">VLOOKUP(B200,FX_USDMXN_1D!$A$1:$F$4816,6)</f>
        <v>19.70467</v>
      </c>
      <c r="F200" s="185" t="n">
        <f aca="false">IF($M$2=1,$B$1/D200,$B$1/E200/D200)</f>
        <v>6.00993538684565E-005</v>
      </c>
      <c r="G200" s="185" t="n">
        <f aca="false">F200+G199</f>
        <v>0.0277428042998986</v>
      </c>
      <c r="H200" s="184" t="n">
        <f aca="false">G200*D200</f>
        <v>2342.67147466615</v>
      </c>
      <c r="I200" s="184" t="n">
        <f aca="false">G200*D200*E200</f>
        <v>46161.5683267098</v>
      </c>
      <c r="J200" s="178" t="n">
        <f aca="false">J199+$B$1</f>
        <v>18600</v>
      </c>
      <c r="K200" s="180" t="n">
        <f aca="false">IF($M$2=1,H200/J200-1,I200/J200-1)</f>
        <v>1.48180474874784</v>
      </c>
      <c r="M200" s="3" t="n">
        <f aca="false">D200/D199-1</f>
        <v>0.0126317407758374</v>
      </c>
      <c r="N200" s="173" t="n">
        <f aca="false">IF(M200&lt;=$O$4,1,0)</f>
        <v>0</v>
      </c>
      <c r="O200" s="174" t="n">
        <f aca="false">IF(N200=1,IF($M$2=1,($B$1+P199)/D200,($B$1+P199)/E200/D200),0)</f>
        <v>0</v>
      </c>
      <c r="P200" s="5" t="n">
        <f aca="false">IF(N200=0,$B$1+P199,0)</f>
        <v>700</v>
      </c>
    </row>
    <row r="201" customFormat="false" ht="12.8" hidden="false" customHeight="false" outlineLevel="0" collapsed="false">
      <c r="A201" s="175" t="n">
        <f aca="false">IF(IFERROR(C201,0)=0,0,IF(B201&gt;(($C$10-DATE(1970,1,1))*(24*60*60)),0,IF(A202=0,2,1)))</f>
        <v>1</v>
      </c>
      <c r="B201" s="182" t="n">
        <f aca="false">B200+$B$2*24*60*60</f>
        <v>1745539200</v>
      </c>
      <c r="C201" s="183" t="n">
        <f aca="false">VLOOKUP(B201,INDEX_BTCUSD_1D!$A$1:$I$5825,2,0)</f>
        <v>45772</v>
      </c>
      <c r="D201" s="184" t="n">
        <f aca="false">VLOOKUP(B201,INDEX_BTCUSD_1D!$A$1:$I$5825,9,0)</f>
        <v>94714.72</v>
      </c>
      <c r="E201" s="184" t="n">
        <f aca="false">VLOOKUP(B201,FX_USDMXN_1D!$A$1:$F$4816,6)</f>
        <v>19.49715</v>
      </c>
      <c r="F201" s="185" t="n">
        <f aca="false">IF($M$2=1,$B$1/D201,$B$1/E201/D201)</f>
        <v>5.41516117523001E-005</v>
      </c>
      <c r="G201" s="185" t="n">
        <f aca="false">F201+G200</f>
        <v>0.0277969559116509</v>
      </c>
      <c r="H201" s="184" t="n">
        <f aca="false">G201*D201</f>
        <v>2632.78089602436</v>
      </c>
      <c r="I201" s="184" t="n">
        <f aca="false">G201*D201*E201</f>
        <v>51331.7240469214</v>
      </c>
      <c r="J201" s="178" t="n">
        <f aca="false">J200+$B$1</f>
        <v>18700</v>
      </c>
      <c r="K201" s="180" t="n">
        <f aca="false">IF($M$2=1,H201/J201-1,I201/J201-1)</f>
        <v>1.74501198111879</v>
      </c>
      <c r="M201" s="3" t="n">
        <f aca="false">D201/D200-1</f>
        <v>0.121647644450087</v>
      </c>
      <c r="N201" s="173" t="n">
        <f aca="false">IF(M201&lt;=$O$4,1,0)</f>
        <v>0</v>
      </c>
      <c r="O201" s="174" t="n">
        <f aca="false">IF(N201=1,IF($M$2=1,($B$1+P200)/D201,($B$1+P200)/E201/D201),0)</f>
        <v>0</v>
      </c>
      <c r="P201" s="5" t="n">
        <f aca="false">IF(N201=0,$B$1+P200,0)</f>
        <v>800</v>
      </c>
    </row>
    <row r="202" customFormat="false" ht="12.8" hidden="false" customHeight="false" outlineLevel="0" collapsed="false">
      <c r="A202" s="175" t="n">
        <f aca="false">IF(IFERROR(C202,0)=0,0,IF(B202&gt;(($C$10-DATE(1970,1,1))*(24*60*60)),0,IF(A203=0,2,1)))</f>
        <v>1</v>
      </c>
      <c r="B202" s="182" t="n">
        <f aca="false">B201+$B$2*24*60*60</f>
        <v>1746144000</v>
      </c>
      <c r="C202" s="183" t="n">
        <f aca="false">VLOOKUP(B202,INDEX_BTCUSD_1D!$A$1:$I$5825,2,0)</f>
        <v>45779</v>
      </c>
      <c r="D202" s="184" t="n">
        <f aca="false">VLOOKUP(B202,INDEX_BTCUSD_1D!$A$1:$I$5825,9,0)</f>
        <v>96915.88</v>
      </c>
      <c r="E202" s="184" t="n">
        <f aca="false">VLOOKUP(B202,FX_USDMXN_1D!$A$1:$F$4816,6)</f>
        <v>19.57375</v>
      </c>
      <c r="F202" s="185" t="n">
        <f aca="false">IF($M$2=1,$B$1/D202,$B$1/E202/D202)</f>
        <v>5.2714612614968E-005</v>
      </c>
      <c r="G202" s="185" t="n">
        <f aca="false">F202+G201</f>
        <v>0.0278496705242659</v>
      </c>
      <c r="H202" s="184" t="n">
        <f aca="false">G202*D202</f>
        <v>2699.07532656929</v>
      </c>
      <c r="I202" s="184" t="n">
        <f aca="false">G202*D202*E202</f>
        <v>52831.0256734357</v>
      </c>
      <c r="J202" s="178" t="n">
        <f aca="false">J201+$B$1</f>
        <v>18800</v>
      </c>
      <c r="K202" s="180" t="n">
        <f aca="false">IF($M$2=1,H202/J202-1,I202/J202-1)</f>
        <v>1.81016094007636</v>
      </c>
      <c r="M202" s="3" t="n">
        <f aca="false">D202/D201-1</f>
        <v>0.023239893440006</v>
      </c>
      <c r="N202" s="173" t="n">
        <f aca="false">IF(M202&lt;=$O$4,1,0)</f>
        <v>0</v>
      </c>
      <c r="O202" s="174" t="n">
        <f aca="false">IF(N202=1,IF($M$2=1,($B$1+P201)/D202,($B$1+P201)/E202/D202),0)</f>
        <v>0</v>
      </c>
      <c r="P202" s="5" t="n">
        <f aca="false">IF(N202=0,$B$1+P201,0)</f>
        <v>900</v>
      </c>
    </row>
    <row r="203" customFormat="false" ht="12.8" hidden="false" customHeight="false" outlineLevel="0" collapsed="false">
      <c r="A203" s="175" t="n">
        <f aca="false">IF(IFERROR(C203,0)=0,0,IF(B203&gt;(($C$10-DATE(1970,1,1))*(24*60*60)),0,IF(A204=0,2,1)))</f>
        <v>1</v>
      </c>
      <c r="B203" s="182" t="n">
        <f aca="false">B202+$B$2*24*60*60</f>
        <v>1746748800</v>
      </c>
      <c r="C203" s="183" t="n">
        <f aca="false">VLOOKUP(B203,INDEX_BTCUSD_1D!$A$1:$I$5825,2,0)</f>
        <v>45786</v>
      </c>
      <c r="D203" s="184" t="n">
        <f aca="false">VLOOKUP(B203,INDEX_BTCUSD_1D!$A$1:$I$5825,9,0)</f>
        <v>102973.72</v>
      </c>
      <c r="E203" s="184" t="n">
        <f aca="false">VLOOKUP(B203,FX_USDMXN_1D!$A$1:$F$4816,6)</f>
        <v>19.43265</v>
      </c>
      <c r="F203" s="185" t="n">
        <f aca="false">IF($M$2=1,$B$1/D203,$B$1/E203/D203)</f>
        <v>4.99737073344096E-005</v>
      </c>
      <c r="G203" s="185" t="n">
        <f aca="false">F203+G202</f>
        <v>0.0278996442316003</v>
      </c>
      <c r="H203" s="184" t="n">
        <f aca="false">G203*D203</f>
        <v>2872.93015320442</v>
      </c>
      <c r="I203" s="184" t="n">
        <f aca="false">G203*D203*E203</f>
        <v>55828.646141668</v>
      </c>
      <c r="J203" s="178" t="n">
        <f aca="false">J202+$B$1</f>
        <v>18900</v>
      </c>
      <c r="K203" s="180" t="n">
        <f aca="false">IF($M$2=1,H203/J203-1,I203/J203-1)</f>
        <v>1.95389662125227</v>
      </c>
      <c r="M203" s="3" t="n">
        <f aca="false">D203/D202-1</f>
        <v>0.0625061651403258</v>
      </c>
      <c r="N203" s="173" t="n">
        <f aca="false">IF(M203&lt;=$O$4,1,0)</f>
        <v>0</v>
      </c>
      <c r="O203" s="174" t="n">
        <f aca="false">IF(N203=1,IF($M$2=1,($B$1+P202)/D203,($B$1+P202)/E203/D203),0)</f>
        <v>0</v>
      </c>
      <c r="P203" s="5" t="n">
        <f aca="false">IF(N203=0,$B$1+P202,0)</f>
        <v>1000</v>
      </c>
    </row>
    <row r="204" customFormat="false" ht="12.8" hidden="false" customHeight="false" outlineLevel="0" collapsed="false">
      <c r="A204" s="175" t="n">
        <f aca="false">IF(IFERROR(C204,0)=0,0,IF(B204&gt;(($C$10-DATE(1970,1,1))*(24*60*60)),0,IF(A205=0,2,1)))</f>
        <v>1</v>
      </c>
      <c r="B204" s="182" t="n">
        <f aca="false">B203+$B$2*24*60*60</f>
        <v>1747353600</v>
      </c>
      <c r="C204" s="183" t="n">
        <f aca="false">VLOOKUP(B204,INDEX_BTCUSD_1D!$A$1:$I$5825,2,0)</f>
        <v>45793</v>
      </c>
      <c r="D204" s="184" t="n">
        <f aca="false">VLOOKUP(B204,INDEX_BTCUSD_1D!$A$1:$I$5825,9,0)</f>
        <v>103489.03</v>
      </c>
      <c r="E204" s="184" t="n">
        <f aca="false">VLOOKUP(B204,FX_USDMXN_1D!$A$1:$F$4816,6)</f>
        <v>19.45915</v>
      </c>
      <c r="F204" s="185" t="n">
        <f aca="false">IF($M$2=1,$B$1/D204,$B$1/E204/D204)</f>
        <v>4.9657153157166E-005</v>
      </c>
      <c r="G204" s="185" t="n">
        <f aca="false">F204+G203</f>
        <v>0.0279493013847575</v>
      </c>
      <c r="H204" s="184" t="n">
        <f aca="false">G204*D204</f>
        <v>2892.44608948621</v>
      </c>
      <c r="I204" s="184" t="n">
        <f aca="false">G204*D204*E204</f>
        <v>56284.5423222255</v>
      </c>
      <c r="J204" s="178" t="n">
        <f aca="false">J203+$B$1</f>
        <v>19000</v>
      </c>
      <c r="K204" s="180" t="n">
        <f aca="false">IF($M$2=1,H204/J204-1,I204/J204-1)</f>
        <v>1.96234433274871</v>
      </c>
      <c r="M204" s="3" t="n">
        <f aca="false">D204/D203-1</f>
        <v>0.00500428653058282</v>
      </c>
      <c r="N204" s="173" t="n">
        <f aca="false">IF(M204&lt;=$O$4,1,0)</f>
        <v>0</v>
      </c>
      <c r="O204" s="174" t="n">
        <f aca="false">IF(N204=1,IF($M$2=1,($B$1+P203)/D204,($B$1+P203)/E204/D204),0)</f>
        <v>0</v>
      </c>
      <c r="P204" s="5" t="n">
        <f aca="false">IF(N204=0,$B$1+P203,0)</f>
        <v>1100</v>
      </c>
    </row>
    <row r="205" customFormat="false" ht="12.8" hidden="false" customHeight="false" outlineLevel="0" collapsed="false">
      <c r="A205" s="175" t="n">
        <f aca="false">IF(IFERROR(C205,0)=0,0,IF(B205&gt;(($C$10-DATE(1970,1,1))*(24*60*60)),0,IF(A206=0,2,1)))</f>
        <v>1</v>
      </c>
      <c r="B205" s="182" t="n">
        <f aca="false">B204+$B$2*24*60*60</f>
        <v>1747958400</v>
      </c>
      <c r="C205" s="183" t="n">
        <f aca="false">VLOOKUP(B205,INDEX_BTCUSD_1D!$A$1:$I$5825,2,0)</f>
        <v>45800</v>
      </c>
      <c r="D205" s="184" t="n">
        <f aca="false">VLOOKUP(B205,INDEX_BTCUSD_1D!$A$1:$I$5825,9,0)</f>
        <v>107305.53</v>
      </c>
      <c r="E205" s="184" t="n">
        <f aca="false">VLOOKUP(B205,FX_USDMXN_1D!$A$1:$F$4816,6)</f>
        <v>19.23425</v>
      </c>
      <c r="F205" s="185" t="n">
        <f aca="false">IF($M$2=1,$B$1/D205,$B$1/E205/D205)</f>
        <v>4.84509882233131E-005</v>
      </c>
      <c r="G205" s="185" t="n">
        <f aca="false">F205+G204</f>
        <v>0.0279977523729808</v>
      </c>
      <c r="H205" s="184" t="n">
        <f aca="false">G205*D205</f>
        <v>3004.31365719146</v>
      </c>
      <c r="I205" s="184" t="n">
        <f aca="false">G205*D205*E205</f>
        <v>57785.7199608349</v>
      </c>
      <c r="J205" s="178" t="n">
        <f aca="false">J204+$B$1</f>
        <v>19100</v>
      </c>
      <c r="K205" s="180" t="n">
        <f aca="false">IF($M$2=1,H205/J205-1,I205/J205-1)</f>
        <v>2.02543036444162</v>
      </c>
      <c r="M205" s="3" t="n">
        <f aca="false">D205/D204-1</f>
        <v>0.0368783048792707</v>
      </c>
      <c r="N205" s="173" t="n">
        <f aca="false">IF(M205&lt;=$O$4,1,0)</f>
        <v>0</v>
      </c>
      <c r="O205" s="174" t="n">
        <f aca="false">IF(N205=1,IF($M$2=1,($B$1+P204)/D205,($B$1+P204)/E205/D205),0)</f>
        <v>0</v>
      </c>
      <c r="P205" s="5" t="n">
        <f aca="false">IF(N205=0,$B$1+P204,0)</f>
        <v>1200</v>
      </c>
    </row>
    <row r="206" customFormat="false" ht="12.8" hidden="false" customHeight="false" outlineLevel="0" collapsed="false">
      <c r="A206" s="175" t="n">
        <f aca="false">IF(IFERROR(C206,0)=0,0,IF(B206&gt;(($C$10-DATE(1970,1,1))*(24*60*60)),0,IF(A207=0,2,1)))</f>
        <v>1</v>
      </c>
      <c r="B206" s="182" t="n">
        <f aca="false">B205+$B$2*24*60*60</f>
        <v>1748563200</v>
      </c>
      <c r="C206" s="183" t="n">
        <f aca="false">VLOOKUP(B206,INDEX_BTCUSD_1D!$A$1:$I$5825,2,0)</f>
        <v>45807</v>
      </c>
      <c r="D206" s="184" t="n">
        <f aca="false">VLOOKUP(B206,INDEX_BTCUSD_1D!$A$1:$I$5825,9,0)</f>
        <v>104029.24</v>
      </c>
      <c r="E206" s="184" t="n">
        <f aca="false">VLOOKUP(B206,FX_USDMXN_1D!$A$1:$F$4816,6)</f>
        <v>19.42885</v>
      </c>
      <c r="F206" s="185" t="n">
        <f aca="false">IF($M$2=1,$B$1/D206,$B$1/E206/D206)</f>
        <v>4.94763301630106E-005</v>
      </c>
      <c r="G206" s="185" t="n">
        <f aca="false">F206+G205</f>
        <v>0.0280472287031438</v>
      </c>
      <c r="H206" s="184" t="n">
        <f aca="false">G206*D206</f>
        <v>2917.73188609423</v>
      </c>
      <c r="I206" s="184" t="n">
        <f aca="false">G206*D206*E206</f>
        <v>56688.175155142</v>
      </c>
      <c r="J206" s="178" t="n">
        <f aca="false">J205+$B$1</f>
        <v>19200</v>
      </c>
      <c r="K206" s="180" t="n">
        <f aca="false">IF($M$2=1,H206/J206-1,I206/J206-1)</f>
        <v>1.95250912266364</v>
      </c>
      <c r="M206" s="3" t="n">
        <f aca="false">D206/D205-1</f>
        <v>-0.030532350010293</v>
      </c>
      <c r="N206" s="173" t="n">
        <f aca="false">IF(M206&lt;=$O$4,1,0)</f>
        <v>0</v>
      </c>
      <c r="O206" s="174" t="n">
        <f aca="false">IF(N206=1,IF($M$2=1,($B$1+P205)/D206,($B$1+P205)/E206/D206),0)</f>
        <v>0</v>
      </c>
      <c r="P206" s="5" t="n">
        <f aca="false">IF(N206=0,$B$1+P205,0)</f>
        <v>1300</v>
      </c>
    </row>
    <row r="207" customFormat="false" ht="12.8" hidden="false" customHeight="false" outlineLevel="0" collapsed="false">
      <c r="A207" s="175" t="n">
        <f aca="false">IF(IFERROR(C207,0)=0,0,IF(B207&gt;(($C$10-DATE(1970,1,1))*(24*60*60)),0,IF(A208=0,2,1)))</f>
        <v>1</v>
      </c>
      <c r="B207" s="182" t="n">
        <f aca="false">B206+$B$2*24*60*60</f>
        <v>1749168000</v>
      </c>
      <c r="C207" s="183" t="n">
        <f aca="false">VLOOKUP(B207,INDEX_BTCUSD_1D!$A$1:$I$5825,2,0)</f>
        <v>45814</v>
      </c>
      <c r="D207" s="184" t="n">
        <f aca="false">VLOOKUP(B207,INDEX_BTCUSD_1D!$A$1:$I$5825,9,0)</f>
        <v>104404.25</v>
      </c>
      <c r="E207" s="184" t="n">
        <f aca="false">VLOOKUP(B207,FX_USDMXN_1D!$A$1:$F$4816,6)</f>
        <v>19.10255</v>
      </c>
      <c r="F207" s="185" t="n">
        <f aca="false">IF($M$2=1,$B$1/D207,$B$1/E207/D207)</f>
        <v>5.01407097273597E-005</v>
      </c>
      <c r="G207" s="185" t="n">
        <f aca="false">F207+G206</f>
        <v>0.0280973694128712</v>
      </c>
      <c r="H207" s="184" t="n">
        <f aca="false">G207*D207</f>
        <v>2933.48478052375</v>
      </c>
      <c r="I207" s="184" t="n">
        <f aca="false">G207*D207*E207</f>
        <v>56037.039694194</v>
      </c>
      <c r="J207" s="178" t="n">
        <f aca="false">J206+$B$1</f>
        <v>19300</v>
      </c>
      <c r="K207" s="180" t="n">
        <f aca="false">IF($M$2=1,H207/J207-1,I207/J207-1)</f>
        <v>1.90347355928466</v>
      </c>
      <c r="M207" s="3" t="n">
        <f aca="false">D207/D206-1</f>
        <v>0.00360485186664827</v>
      </c>
      <c r="N207" s="173" t="n">
        <f aca="false">IF(M207&lt;=$O$4,1,0)</f>
        <v>0</v>
      </c>
      <c r="O207" s="174" t="n">
        <f aca="false">IF(N207=1,IF($M$2=1,($B$1+P206)/D207,($B$1+P206)/E207/D207),0)</f>
        <v>0</v>
      </c>
      <c r="P207" s="5" t="n">
        <f aca="false">IF(N207=0,$B$1+P206,0)</f>
        <v>1400</v>
      </c>
    </row>
    <row r="208" customFormat="false" ht="12.8" hidden="false" customHeight="false" outlineLevel="0" collapsed="false">
      <c r="A208" s="175" t="n">
        <f aca="false">IF(IFERROR(C208,0)=0,0,IF(B208&gt;(($C$10-DATE(1970,1,1))*(24*60*60)),0,IF(A209=0,2,1)))</f>
        <v>1</v>
      </c>
      <c r="B208" s="182" t="n">
        <f aca="false">B207+$B$2*24*60*60</f>
        <v>1749772800</v>
      </c>
      <c r="C208" s="183" t="n">
        <f aca="false">VLOOKUP(B208,INDEX_BTCUSD_1D!$A$1:$I$5825,2,0)</f>
        <v>45821</v>
      </c>
      <c r="D208" s="184" t="n">
        <f aca="false">VLOOKUP(B208,INDEX_BTCUSD_1D!$A$1:$I$5825,9,0)</f>
        <v>106112.25</v>
      </c>
      <c r="E208" s="184" t="n">
        <f aca="false">VLOOKUP(B208,FX_USDMXN_1D!$A$1:$F$4816,6)</f>
        <v>18.93745</v>
      </c>
      <c r="F208" s="185" t="n">
        <f aca="false">IF($M$2=1,$B$1/D208,$B$1/E208/D208)</f>
        <v>4.97637359949521E-005</v>
      </c>
      <c r="G208" s="185" t="n">
        <f aca="false">F208+G207</f>
        <v>0.0281471331488661</v>
      </c>
      <c r="H208" s="184" t="n">
        <f aca="false">G208*D208</f>
        <v>2986.75562947577</v>
      </c>
      <c r="I208" s="184" t="n">
        <f aca="false">G208*D208*E208</f>
        <v>56561.5353954159</v>
      </c>
      <c r="J208" s="178" t="n">
        <f aca="false">J207+$B$1</f>
        <v>19400</v>
      </c>
      <c r="K208" s="180" t="n">
        <f aca="false">IF($M$2=1,H208/J208-1,I208/J208-1)</f>
        <v>1.91554306161938</v>
      </c>
      <c r="M208" s="3" t="n">
        <f aca="false">D208/D207-1</f>
        <v>0.0163594872814086</v>
      </c>
      <c r="N208" s="173" t="n">
        <f aca="false">IF(M208&lt;=$O$4,1,0)</f>
        <v>0</v>
      </c>
      <c r="O208" s="174" t="n">
        <f aca="false">IF(N208=1,IF($M$2=1,($B$1+P207)/D208,($B$1+P207)/E208/D208),0)</f>
        <v>0</v>
      </c>
      <c r="P208" s="5" t="n">
        <f aca="false">IF(N208=0,$B$1+P207,0)</f>
        <v>1500</v>
      </c>
    </row>
    <row r="209" customFormat="false" ht="12.8" hidden="false" customHeight="false" outlineLevel="0" collapsed="false">
      <c r="A209" s="175" t="n">
        <f aca="false">IF(IFERROR(C209,0)=0,0,IF(B209&gt;(($C$10-DATE(1970,1,1))*(24*60*60)),0,IF(A210=0,2,1)))</f>
        <v>1</v>
      </c>
      <c r="B209" s="182" t="n">
        <f aca="false">B208+$B$2*24*60*60</f>
        <v>1750377600</v>
      </c>
      <c r="C209" s="183" t="n">
        <f aca="false">VLOOKUP(B209,INDEX_BTCUSD_1D!$A$1:$I$5825,2,0)</f>
        <v>45828</v>
      </c>
      <c r="D209" s="184" t="n">
        <f aca="false">VLOOKUP(B209,INDEX_BTCUSD_1D!$A$1:$I$5825,9,0)</f>
        <v>103321.45</v>
      </c>
      <c r="E209" s="184" t="n">
        <f aca="false">VLOOKUP(B209,FX_USDMXN_1D!$A$1:$F$4816,6)</f>
        <v>19.17435</v>
      </c>
      <c r="F209" s="185" t="n">
        <f aca="false">IF($M$2=1,$B$1/D209,$B$1/E209/D209)</f>
        <v>5.04764562348299E-005</v>
      </c>
      <c r="G209" s="185" t="n">
        <f aca="false">F209+G208</f>
        <v>0.0281976096051009</v>
      </c>
      <c r="H209" s="184" t="n">
        <f aca="false">G209*D209</f>
        <v>2913.41791093296</v>
      </c>
      <c r="I209" s="184" t="n">
        <f aca="false">G209*D209*E209</f>
        <v>55862.8947204973</v>
      </c>
      <c r="J209" s="178" t="n">
        <f aca="false">J208+$B$1</f>
        <v>19500</v>
      </c>
      <c r="K209" s="180" t="n">
        <f aca="false">IF($M$2=1,H209/J209-1,I209/J209-1)</f>
        <v>1.86476383182038</v>
      </c>
      <c r="M209" s="3" t="n">
        <f aca="false">D209/D208-1</f>
        <v>-0.026300450701969</v>
      </c>
      <c r="N209" s="173" t="n">
        <f aca="false">IF(M209&lt;=$O$4,1,0)</f>
        <v>0</v>
      </c>
      <c r="O209" s="174" t="n">
        <f aca="false">IF(N209=1,IF($M$2=1,($B$1+P208)/D209,($B$1+P208)/E209/D209),0)</f>
        <v>0</v>
      </c>
      <c r="P209" s="5" t="n">
        <f aca="false">IF(N209=0,$B$1+P208,0)</f>
        <v>1600</v>
      </c>
    </row>
    <row r="210" customFormat="false" ht="12.8" hidden="false" customHeight="false" outlineLevel="0" collapsed="false">
      <c r="A210" s="175" t="n">
        <f aca="false">IF(IFERROR(C210,0)=0,0,IF(B210&gt;(($C$10-DATE(1970,1,1))*(24*60*60)),0,IF(A211=0,2,1)))</f>
        <v>1</v>
      </c>
      <c r="B210" s="182" t="n">
        <f aca="false">B209+$B$2*24*60*60</f>
        <v>1750982400</v>
      </c>
      <c r="C210" s="183" t="n">
        <f aca="false">VLOOKUP(B210,INDEX_BTCUSD_1D!$A$1:$I$5825,2,0)</f>
        <v>45835</v>
      </c>
      <c r="D210" s="184" t="n">
        <f aca="false">VLOOKUP(B210,INDEX_BTCUSD_1D!$A$1:$I$5825,9,0)</f>
        <v>107107.2</v>
      </c>
      <c r="E210" s="184" t="n">
        <f aca="false">VLOOKUP(B210,FX_USDMXN_1D!$A$1:$F$4816,6)</f>
        <v>18.81445</v>
      </c>
      <c r="F210" s="185" t="n">
        <f aca="false">IF($M$2=1,$B$1/D210,$B$1/E210/D210)</f>
        <v>4.96237758782849E-005</v>
      </c>
      <c r="G210" s="185" t="n">
        <f aca="false">F210+G209</f>
        <v>0.0282472333809792</v>
      </c>
      <c r="H210" s="184" t="n">
        <f aca="false">G210*D210</f>
        <v>3025.48207518322</v>
      </c>
      <c r="I210" s="184" t="n">
        <f aca="false">G210*D210*E210</f>
        <v>56922.7812294309</v>
      </c>
      <c r="J210" s="178" t="n">
        <f aca="false">J209+$B$1</f>
        <v>19600</v>
      </c>
      <c r="K210" s="180" t="n">
        <f aca="false">IF($M$2=1,H210/J210-1,I210/J210-1)</f>
        <v>1.90422353211382</v>
      </c>
      <c r="M210" s="3" t="n">
        <f aca="false">D210/D209-1</f>
        <v>0.0366405039805384</v>
      </c>
      <c r="N210" s="173" t="n">
        <f aca="false">IF(M210&lt;=$O$4,1,0)</f>
        <v>0</v>
      </c>
      <c r="O210" s="174" t="n">
        <f aca="false">IF(N210=1,IF($M$2=1,($B$1+P209)/D210,($B$1+P209)/E210/D210),0)</f>
        <v>0</v>
      </c>
      <c r="P210" s="5" t="n">
        <f aca="false">IF(N210=0,$B$1+P209,0)</f>
        <v>1700</v>
      </c>
    </row>
    <row r="211" customFormat="false" ht="12.8" hidden="false" customHeight="false" outlineLevel="0" collapsed="false">
      <c r="A211" s="175" t="n">
        <f aca="false">IF(IFERROR(C211,0)=0,0,IF(B211&gt;(($C$10-DATE(1970,1,1))*(24*60*60)),0,IF(A212=0,2,1)))</f>
        <v>1</v>
      </c>
      <c r="B211" s="182" t="n">
        <f aca="false">B210+$B$2*24*60*60</f>
        <v>1751587200</v>
      </c>
      <c r="C211" s="183" t="n">
        <f aca="false">VLOOKUP(B211,INDEX_BTCUSD_1D!$A$1:$I$5825,2,0)</f>
        <v>45842</v>
      </c>
      <c r="D211" s="184" t="n">
        <f aca="false">VLOOKUP(B211,INDEX_BTCUSD_1D!$A$1:$I$5825,9,0)</f>
        <v>108070.13</v>
      </c>
      <c r="E211" s="184" t="n">
        <f aca="false">VLOOKUP(B211,FX_USDMXN_1D!$A$1:$F$4816,6)</f>
        <v>18.6267</v>
      </c>
      <c r="F211" s="185" t="n">
        <f aca="false">IF($M$2=1,$B$1/D211,$B$1/E211/D211)</f>
        <v>4.96773483430669E-005</v>
      </c>
      <c r="G211" s="185" t="n">
        <f aca="false">F211+G210</f>
        <v>0.0282969107293223</v>
      </c>
      <c r="H211" s="184" t="n">
        <f aca="false">G211*D211</f>
        <v>3058.05082111625</v>
      </c>
      <c r="I211" s="184" t="n">
        <f aca="false">G211*D211*E211</f>
        <v>56961.3952296861</v>
      </c>
      <c r="J211" s="178" t="n">
        <f aca="false">J210+$B$1</f>
        <v>19700</v>
      </c>
      <c r="K211" s="180" t="n">
        <f aca="false">IF($M$2=1,H211/J211-1,I211/J211-1)</f>
        <v>1.89144138221757</v>
      </c>
      <c r="M211" s="3" t="n">
        <f aca="false">D211/D210-1</f>
        <v>0.00899033865136989</v>
      </c>
      <c r="N211" s="173" t="n">
        <f aca="false">IF(M211&lt;=$O$4,1,0)</f>
        <v>0</v>
      </c>
      <c r="O211" s="174" t="n">
        <f aca="false">IF(N211=1,IF($M$2=1,($B$1+P210)/D211,($B$1+P210)/E211/D211),0)</f>
        <v>0</v>
      </c>
      <c r="P211" s="5" t="n">
        <f aca="false">IF(N211=0,$B$1+P210,0)</f>
        <v>1800</v>
      </c>
    </row>
    <row r="212" customFormat="false" ht="12.8" hidden="false" customHeight="false" outlineLevel="0" collapsed="false">
      <c r="A212" s="175" t="n">
        <f aca="false">IF(IFERROR(C212,0)=0,0,IF(B212&gt;(($C$10-DATE(1970,1,1))*(24*60*60)),0,IF(A213=0,2,1)))</f>
        <v>1</v>
      </c>
      <c r="B212" s="182" t="n">
        <f aca="false">B211+$B$2*24*60*60</f>
        <v>1752192000</v>
      </c>
      <c r="C212" s="183" t="n">
        <f aca="false">VLOOKUP(B212,INDEX_BTCUSD_1D!$A$1:$I$5825,2,0)</f>
        <v>45849</v>
      </c>
      <c r="D212" s="184" t="n">
        <f aca="false">VLOOKUP(B212,INDEX_BTCUSD_1D!$A$1:$I$5825,9,0)</f>
        <v>117523.44</v>
      </c>
      <c r="E212" s="184" t="n">
        <f aca="false">VLOOKUP(B212,FX_USDMXN_1D!$A$1:$F$4816,6)</f>
        <v>18.6335</v>
      </c>
      <c r="F212" s="185" t="n">
        <f aca="false">IF($M$2=1,$B$1/D212,$B$1/E212/D212)</f>
        <v>4.5664748193804E-005</v>
      </c>
      <c r="G212" s="185" t="n">
        <f aca="false">F212+G211</f>
        <v>0.0283425754775161</v>
      </c>
      <c r="H212" s="184" t="n">
        <f aca="false">G212*D212</f>
        <v>3330.91696857733</v>
      </c>
      <c r="I212" s="184" t="n">
        <f aca="false">G212*D212*E212</f>
        <v>62066.6413339858</v>
      </c>
      <c r="J212" s="178" t="n">
        <f aca="false">J211+$B$1</f>
        <v>19800</v>
      </c>
      <c r="K212" s="180" t="n">
        <f aca="false">IF($M$2=1,H212/J212-1,I212/J212-1)</f>
        <v>2.13467885525181</v>
      </c>
      <c r="M212" s="3" t="n">
        <f aca="false">D212/D211-1</f>
        <v>0.0874738468437115</v>
      </c>
      <c r="N212" s="173" t="n">
        <f aca="false">IF(M212&lt;=$O$4,1,0)</f>
        <v>0</v>
      </c>
      <c r="O212" s="174" t="n">
        <f aca="false">IF(N212=1,IF($M$2=1,($B$1+P211)/D212,($B$1+P211)/E212/D212),0)</f>
        <v>0</v>
      </c>
      <c r="P212" s="5" t="n">
        <f aca="false">IF(N212=0,$B$1+P211,0)</f>
        <v>1900</v>
      </c>
    </row>
    <row r="213" customFormat="false" ht="12.8" hidden="false" customHeight="false" outlineLevel="0" collapsed="false">
      <c r="A213" s="175" t="n">
        <f aca="false">IF(IFERROR(C213,0)=0,0,IF(B213&gt;(($C$10-DATE(1970,1,1))*(24*60*60)),0,IF(A214=0,2,1)))</f>
        <v>1</v>
      </c>
      <c r="B213" s="182" t="n">
        <f aca="false">B212+$B$2*24*60*60</f>
        <v>1752796800</v>
      </c>
      <c r="C213" s="183" t="n">
        <f aca="false">VLOOKUP(B213,INDEX_BTCUSD_1D!$A$1:$I$5825,2,0)</f>
        <v>45856</v>
      </c>
      <c r="D213" s="184" t="n">
        <f aca="false">VLOOKUP(B213,INDEX_BTCUSD_1D!$A$1:$I$5825,9,0)</f>
        <v>118014.24</v>
      </c>
      <c r="E213" s="184" t="n">
        <f aca="false">VLOOKUP(B213,FX_USDMXN_1D!$A$1:$F$4816,6)</f>
        <v>18.733</v>
      </c>
      <c r="F213" s="185" t="n">
        <f aca="false">IF($M$2=1,$B$1/D213,$B$1/E213/D213)</f>
        <v>4.52332979232385E-005</v>
      </c>
      <c r="G213" s="185" t="n">
        <f aca="false">F213+G212</f>
        <v>0.0283878087754393</v>
      </c>
      <c r="H213" s="184" t="n">
        <f aca="false">G213*D213</f>
        <v>3350.1656778988</v>
      </c>
      <c r="I213" s="184" t="n">
        <f aca="false">G213*D213*E213</f>
        <v>62758.6536440783</v>
      </c>
      <c r="J213" s="178" t="n">
        <f aca="false">J212+$B$1</f>
        <v>19900</v>
      </c>
      <c r="K213" s="180" t="n">
        <f aca="false">IF($M$2=1,H213/J213-1,I213/J213-1)</f>
        <v>2.15370118814464</v>
      </c>
      <c r="M213" s="3" t="n">
        <f aca="false">D213/D212-1</f>
        <v>0.00417618817148302</v>
      </c>
      <c r="N213" s="173" t="n">
        <f aca="false">IF(M213&lt;=$O$4,1,0)</f>
        <v>0</v>
      </c>
      <c r="O213" s="174" t="n">
        <f aca="false">IF(N213=1,IF($M$2=1,($B$1+P212)/D213,($B$1+P212)/E213/D213),0)</f>
        <v>0</v>
      </c>
      <c r="P213" s="5" t="n">
        <f aca="false">IF(N213=0,$B$1+P212,0)</f>
        <v>2000</v>
      </c>
    </row>
    <row r="214" customFormat="false" ht="12.8" hidden="false" customHeight="false" outlineLevel="0" collapsed="false">
      <c r="A214" s="175" t="n">
        <f aca="false">IF(IFERROR(C214,0)=0,0,IF(B214&gt;(($C$10-DATE(1970,1,1))*(24*60*60)),0,IF(A215=0,2,1)))</f>
        <v>1</v>
      </c>
      <c r="B214" s="182" t="n">
        <f aca="false">B213+$B$2*24*60*60</f>
        <v>1753401600</v>
      </c>
      <c r="C214" s="183" t="n">
        <f aca="false">VLOOKUP(B214,INDEX_BTCUSD_1D!$A$1:$I$5825,2,0)</f>
        <v>45863</v>
      </c>
      <c r="D214" s="184" t="n">
        <f aca="false">VLOOKUP(B214,INDEX_BTCUSD_1D!$A$1:$I$5825,9,0)</f>
        <v>117653.59</v>
      </c>
      <c r="E214" s="184" t="n">
        <f aca="false">VLOOKUP(B214,FX_USDMXN_1D!$A$1:$F$4816,6)</f>
        <v>18.5469</v>
      </c>
      <c r="F214" s="185" t="n">
        <f aca="false">IF($M$2=1,$B$1/D214,$B$1/E214/D214)</f>
        <v>4.58272172098562E-005</v>
      </c>
      <c r="G214" s="185" t="n">
        <f aca="false">F214+G213</f>
        <v>0.0284336359926492</v>
      </c>
      <c r="H214" s="184" t="n">
        <f aca="false">G214*D214</f>
        <v>3345.31935128839</v>
      </c>
      <c r="I214" s="184" t="n">
        <f aca="false">G214*D214*E214</f>
        <v>62045.3034764106</v>
      </c>
      <c r="J214" s="178" t="n">
        <f aca="false">J213+$B$1</f>
        <v>20000</v>
      </c>
      <c r="K214" s="180" t="n">
        <f aca="false">IF($M$2=1,H214/J214-1,I214/J214-1)</f>
        <v>2.10226517382053</v>
      </c>
      <c r="M214" s="3" t="n">
        <f aca="false">D214/D213-1</f>
        <v>-0.0030559871418907</v>
      </c>
      <c r="N214" s="173" t="n">
        <f aca="false">IF(M214&lt;=$O$4,1,0)</f>
        <v>0</v>
      </c>
      <c r="O214" s="174" t="n">
        <f aca="false">IF(N214=1,IF($M$2=1,($B$1+P213)/D214,($B$1+P213)/E214/D214),0)</f>
        <v>0</v>
      </c>
      <c r="P214" s="5" t="n">
        <f aca="false">IF(N214=0,$B$1+P213,0)</f>
        <v>2100</v>
      </c>
    </row>
    <row r="215" customFormat="false" ht="12.8" hidden="false" customHeight="false" outlineLevel="0" collapsed="false">
      <c r="A215" s="175" t="n">
        <f aca="false">IF(IFERROR(C215,0)=0,0,IF(B215&gt;(($C$10-DATE(1970,1,1))*(24*60*60)),0,IF(A216=0,2,1)))</f>
        <v>1</v>
      </c>
      <c r="B215" s="182" t="n">
        <f aca="false">B214+$B$2*24*60*60</f>
        <v>1754006400</v>
      </c>
      <c r="C215" s="183" t="n">
        <f aca="false">VLOOKUP(B215,INDEX_BTCUSD_1D!$A$1:$I$5825,2,0)</f>
        <v>45870</v>
      </c>
      <c r="D215" s="184" t="n">
        <f aca="false">VLOOKUP(B215,INDEX_BTCUSD_1D!$A$1:$I$5825,9,0)</f>
        <v>113310.48</v>
      </c>
      <c r="E215" s="184" t="n">
        <f aca="false">VLOOKUP(B215,FX_USDMXN_1D!$A$1:$F$4816,6)</f>
        <v>18.853</v>
      </c>
      <c r="F215" s="185" t="n">
        <f aca="false">IF($M$2=1,$B$1/D215,$B$1/E215/D215)</f>
        <v>4.68111653814759E-005</v>
      </c>
      <c r="G215" s="185" t="n">
        <f aca="false">F215+G214</f>
        <v>0.0284804471580307</v>
      </c>
      <c r="H215" s="184" t="n">
        <f aca="false">G215*D215</f>
        <v>3227.13313809109</v>
      </c>
      <c r="I215" s="184" t="n">
        <f aca="false">G215*D215*E215</f>
        <v>60841.1410524313</v>
      </c>
      <c r="J215" s="178" t="n">
        <f aca="false">J214+$B$1</f>
        <v>20100</v>
      </c>
      <c r="K215" s="180" t="n">
        <f aca="false">IF($M$2=1,H215/J215-1,I215/J215-1)</f>
        <v>2.02692244041947</v>
      </c>
      <c r="M215" s="3" t="n">
        <f aca="false">D215/D214-1</f>
        <v>-0.036914385697878</v>
      </c>
      <c r="N215" s="173" t="n">
        <f aca="false">IF(M215&lt;=$O$4,1,0)</f>
        <v>0</v>
      </c>
      <c r="O215" s="174" t="n">
        <f aca="false">IF(N215=1,IF($M$2=1,($B$1+P214)/D215,($B$1+P214)/E215/D215),0)</f>
        <v>0</v>
      </c>
      <c r="P215" s="5" t="n">
        <f aca="false">IF(N215=0,$B$1+P214,0)</f>
        <v>2200</v>
      </c>
    </row>
    <row r="216" customFormat="false" ht="12.8" hidden="false" customHeight="false" outlineLevel="0" collapsed="false">
      <c r="A216" s="175" t="n">
        <f aca="false">IF(IFERROR(C216,0)=0,0,IF(B216&gt;(($C$10-DATE(1970,1,1))*(24*60*60)),0,IF(A217=0,2,1)))</f>
        <v>1</v>
      </c>
      <c r="B216" s="182" t="n">
        <f aca="false">B215+$B$2*24*60*60</f>
        <v>1754611200</v>
      </c>
      <c r="C216" s="183" t="n">
        <f aca="false">VLOOKUP(B216,INDEX_BTCUSD_1D!$A$1:$I$5825,2,0)</f>
        <v>45877</v>
      </c>
      <c r="D216" s="184" t="n">
        <f aca="false">VLOOKUP(B216,INDEX_BTCUSD_1D!$A$1:$I$5825,9,0)</f>
        <v>116706.2</v>
      </c>
      <c r="E216" s="184" t="n">
        <f aca="false">VLOOKUP(B216,FX_USDMXN_1D!$A$1:$F$4816,6)</f>
        <v>18.5724</v>
      </c>
      <c r="F216" s="185" t="n">
        <f aca="false">IF($M$2=1,$B$1/D216,$B$1/E216/D216)</f>
        <v>4.61357986340289E-005</v>
      </c>
      <c r="G216" s="185" t="n">
        <f aca="false">F216+G215</f>
        <v>0.0285265829566647</v>
      </c>
      <c r="H216" s="184" t="n">
        <f aca="false">G216*D216</f>
        <v>3329.2290958571</v>
      </c>
      <c r="I216" s="184" t="n">
        <f aca="false">G216*D216*E216</f>
        <v>61831.7744598964</v>
      </c>
      <c r="J216" s="178" t="n">
        <f aca="false">J215+$B$1</f>
        <v>20200</v>
      </c>
      <c r="K216" s="180" t="n">
        <f aca="false">IF($M$2=1,H216/J216-1,I216/J216-1)</f>
        <v>2.06097893365824</v>
      </c>
      <c r="M216" s="3" t="n">
        <f aca="false">D216/D215-1</f>
        <v>0.0299682783092967</v>
      </c>
      <c r="N216" s="173" t="n">
        <f aca="false">IF(M216&lt;=$O$4,1,0)</f>
        <v>0</v>
      </c>
      <c r="O216" s="174" t="n">
        <f aca="false">IF(N216=1,IF($M$2=1,($B$1+P215)/D216,($B$1+P215)/E216/D216),0)</f>
        <v>0</v>
      </c>
      <c r="P216" s="5" t="n">
        <f aca="false">IF(N216=0,$B$1+P215,0)</f>
        <v>2300</v>
      </c>
    </row>
    <row r="217" customFormat="false" ht="12.8" hidden="false" customHeight="false" outlineLevel="0" collapsed="false">
      <c r="A217" s="175" t="n">
        <f aca="false">IF(IFERROR(C217,0)=0,0,IF(B217&gt;(($C$10-DATE(1970,1,1))*(24*60*60)),0,IF(A218=0,2,1)))</f>
        <v>1</v>
      </c>
      <c r="B217" s="182" t="n">
        <f aca="false">B216+$B$2*24*60*60</f>
        <v>1755216000</v>
      </c>
      <c r="C217" s="183" t="n">
        <f aca="false">VLOOKUP(B217,INDEX_BTCUSD_1D!$A$1:$I$5825,2,0)</f>
        <v>45884</v>
      </c>
      <c r="D217" s="184" t="n">
        <f aca="false">VLOOKUP(B217,INDEX_BTCUSD_1D!$A$1:$I$5825,9,0)</f>
        <v>117457.42</v>
      </c>
      <c r="E217" s="184" t="n">
        <f aca="false">VLOOKUP(B217,FX_USDMXN_1D!$A$1:$F$4816,6)</f>
        <v>18.7357</v>
      </c>
      <c r="F217" s="185" t="n">
        <f aca="false">IF($M$2=1,$B$1/D217,$B$1/E217/D217)</f>
        <v>4.54411819487068E-005</v>
      </c>
      <c r="G217" s="185" t="n">
        <f aca="false">F217+G216</f>
        <v>0.0285720241386134</v>
      </c>
      <c r="H217" s="184" t="n">
        <f aca="false">G217*D217</f>
        <v>3355.99623949925</v>
      </c>
      <c r="I217" s="184" t="n">
        <f aca="false">G217*D217*E217</f>
        <v>62876.9387443861</v>
      </c>
      <c r="J217" s="178" t="n">
        <f aca="false">J216+$B$1</f>
        <v>20300</v>
      </c>
      <c r="K217" s="180" t="n">
        <f aca="false">IF($M$2=1,H217/J217-1,I217/J217-1)</f>
        <v>2.09738614504365</v>
      </c>
      <c r="M217" s="3" t="n">
        <f aca="false">D217/D216-1</f>
        <v>0.00643684739970962</v>
      </c>
      <c r="N217" s="173" t="n">
        <f aca="false">IF(M217&lt;=$O$4,1,0)</f>
        <v>0</v>
      </c>
      <c r="O217" s="174" t="n">
        <f aca="false">IF(N217=1,IF($M$2=1,($B$1+P216)/D217,($B$1+P216)/E217/D217),0)</f>
        <v>0</v>
      </c>
      <c r="P217" s="5" t="n">
        <f aca="false">IF(N217=0,$B$1+P216,0)</f>
        <v>2400</v>
      </c>
    </row>
    <row r="218" customFormat="false" ht="12.8" hidden="false" customHeight="false" outlineLevel="0" collapsed="false">
      <c r="A218" s="175" t="n">
        <f aca="false">IF(IFERROR(C218,0)=0,0,IF(B218&gt;(($C$10-DATE(1970,1,1))*(24*60*60)),0,IF(A219=0,2,1)))</f>
        <v>1</v>
      </c>
      <c r="B218" s="182" t="n">
        <f aca="false">B217+$B$2*24*60*60</f>
        <v>1755820800</v>
      </c>
      <c r="C218" s="183" t="n">
        <f aca="false">VLOOKUP(B218,INDEX_BTCUSD_1D!$A$1:$I$5825,2,0)</f>
        <v>45891</v>
      </c>
      <c r="D218" s="184" t="n">
        <f aca="false">VLOOKUP(B218,INDEX_BTCUSD_1D!$A$1:$I$5825,9,0)</f>
        <v>116904.39</v>
      </c>
      <c r="E218" s="184" t="n">
        <f aca="false">VLOOKUP(B218,FX_USDMXN_1D!$A$1:$F$4816,6)</f>
        <v>18.5782</v>
      </c>
      <c r="F218" s="185" t="n">
        <f aca="false">IF($M$2=1,$B$1/D218,$B$1/E218/D218)</f>
        <v>4.60432049352411E-005</v>
      </c>
      <c r="G218" s="185" t="n">
        <f aca="false">F218+G217</f>
        <v>0.0286180673435486</v>
      </c>
      <c r="H218" s="184" t="n">
        <f aca="false">G218*D218</f>
        <v>3345.57770577647</v>
      </c>
      <c r="I218" s="184" t="n">
        <f aca="false">G218*D218*E218</f>
        <v>62154.8117334565</v>
      </c>
      <c r="J218" s="178" t="n">
        <f aca="false">J217+$B$1</f>
        <v>20400</v>
      </c>
      <c r="K218" s="180" t="n">
        <f aca="false">IF($M$2=1,H218/J218-1,I218/J218-1)</f>
        <v>2.04680449673806</v>
      </c>
      <c r="M218" s="3" t="n">
        <f aca="false">D218/D217-1</f>
        <v>-0.00470834452178504</v>
      </c>
      <c r="N218" s="173" t="n">
        <f aca="false">IF(M218&lt;=$O$4,1,0)</f>
        <v>0</v>
      </c>
      <c r="O218" s="174" t="n">
        <f aca="false">IF(N218=1,IF($M$2=1,($B$1+P217)/D218,($B$1+P217)/E218/D218),0)</f>
        <v>0</v>
      </c>
      <c r="P218" s="5" t="n">
        <f aca="false">IF(N218=0,$B$1+P217,0)</f>
        <v>2500</v>
      </c>
    </row>
    <row r="219" customFormat="false" ht="12.8" hidden="false" customHeight="false" outlineLevel="0" collapsed="false">
      <c r="A219" s="175" t="n">
        <f aca="false">IF(IFERROR(C219,0)=0,0,IF(B219&gt;(($C$10-DATE(1970,1,1))*(24*60*60)),0,IF(A220=0,2,1)))</f>
        <v>1</v>
      </c>
      <c r="B219" s="182" t="n">
        <f aca="false">B218+$B$2*24*60*60</f>
        <v>1756425600</v>
      </c>
      <c r="C219" s="183" t="n">
        <f aca="false">VLOOKUP(B219,INDEX_BTCUSD_1D!$A$1:$I$5825,2,0)</f>
        <v>45898</v>
      </c>
      <c r="D219" s="184" t="n">
        <f aca="false">VLOOKUP(B219,INDEX_BTCUSD_1D!$A$1:$I$5825,9,0)</f>
        <v>108417.61</v>
      </c>
      <c r="E219" s="184" t="n">
        <f aca="false">VLOOKUP(B219,FX_USDMXN_1D!$A$1:$F$4816,6)</f>
        <v>18.656</v>
      </c>
      <c r="F219" s="185" t="n">
        <f aca="false">IF($M$2=1,$B$1/D219,$B$1/E219/D219)</f>
        <v>4.94403615049617E-005</v>
      </c>
      <c r="G219" s="185" t="n">
        <f aca="false">F219+G218</f>
        <v>0.0286675077050536</v>
      </c>
      <c r="H219" s="184" t="n">
        <f aca="false">G219*D219</f>
        <v>3108.0626700385</v>
      </c>
      <c r="I219" s="184" t="n">
        <f aca="false">G219*D219*E219</f>
        <v>57984.0171722382</v>
      </c>
      <c r="J219" s="178" t="n">
        <f aca="false">J218+$B$1</f>
        <v>20500</v>
      </c>
      <c r="K219" s="180" t="n">
        <f aca="false">IF($M$2=1,H219/J219-1,I219/J219-1)</f>
        <v>1.8284886425482</v>
      </c>
      <c r="M219" s="3" t="n">
        <f aca="false">D219/D218-1</f>
        <v>-0.0725959050810666</v>
      </c>
      <c r="N219" s="173" t="n">
        <f aca="false">IF(M219&lt;=$O$4,1,0)</f>
        <v>1</v>
      </c>
      <c r="O219" s="174" t="n">
        <f aca="false">IF(N219=1,IF($M$2=1,($B$1+P218)/D219,($B$1+P218)/E219/D219),0)</f>
        <v>0.001285449399129</v>
      </c>
      <c r="P219" s="5" t="n">
        <f aca="false">IF(N219=0,$B$1+P218,0)</f>
        <v>0</v>
      </c>
    </row>
    <row r="220" customFormat="false" ht="12.8" hidden="false" customHeight="false" outlineLevel="0" collapsed="false">
      <c r="A220" s="175" t="n">
        <f aca="false">IF(IFERROR(C220,0)=0,0,IF(B220&gt;(($C$10-DATE(1970,1,1))*(24*60*60)),0,IF(A221=0,2,1)))</f>
        <v>1</v>
      </c>
      <c r="B220" s="182" t="n">
        <f aca="false">B219+$B$2*24*60*60</f>
        <v>1757030400</v>
      </c>
      <c r="C220" s="183" t="n">
        <f aca="false">VLOOKUP(B220,INDEX_BTCUSD_1D!$A$1:$I$5825,2,0)</f>
        <v>45905</v>
      </c>
      <c r="D220" s="184" t="n">
        <f aca="false">VLOOKUP(B220,INDEX_BTCUSD_1D!$A$1:$I$5825,9,0)</f>
        <v>110656.71</v>
      </c>
      <c r="E220" s="184" t="n">
        <f aca="false">VLOOKUP(B220,FX_USDMXN_1D!$A$1:$F$4816,6)</f>
        <v>18.7007</v>
      </c>
      <c r="F220" s="185" t="n">
        <f aca="false">IF($M$2=1,$B$1/D220,$B$1/E220/D220)</f>
        <v>4.83241677172654E-005</v>
      </c>
      <c r="G220" s="185" t="n">
        <f aca="false">F220+G219</f>
        <v>0.0287158318727709</v>
      </c>
      <c r="H220" s="184" t="n">
        <f aca="false">G220*D220</f>
        <v>3177.59947995396</v>
      </c>
      <c r="I220" s="184" t="n">
        <f aca="false">G220*D220*E220</f>
        <v>59423.3345947751</v>
      </c>
      <c r="J220" s="178" t="n">
        <f aca="false">J219+$B$1</f>
        <v>20600</v>
      </c>
      <c r="K220" s="180" t="n">
        <f aca="false">IF($M$2=1,H220/J220-1,I220/J220-1)</f>
        <v>1.88462789295025</v>
      </c>
      <c r="M220" s="3" t="n">
        <f aca="false">D220/D219-1</f>
        <v>0.020652548972441</v>
      </c>
      <c r="N220" s="173" t="n">
        <f aca="false">IF(M220&lt;=$O$4,1,0)</f>
        <v>0</v>
      </c>
      <c r="O220" s="174" t="n">
        <f aca="false">IF(N220=1,IF($M$2=1,($B$1+P219)/D220,($B$1+P219)/E220/D220),0)</f>
        <v>0</v>
      </c>
      <c r="P220" s="5" t="n">
        <f aca="false">IF(N220=0,$B$1+P219,0)</f>
        <v>100</v>
      </c>
    </row>
    <row r="221" customFormat="false" ht="12.8" hidden="false" customHeight="false" outlineLevel="0" collapsed="false">
      <c r="A221" s="175" t="n">
        <f aca="false">IF(IFERROR(C221,0)=0,0,IF(B221&gt;(($C$10-DATE(1970,1,1))*(24*60*60)),0,IF(A222=0,2,1)))</f>
        <v>1</v>
      </c>
      <c r="B221" s="182" t="n">
        <f aca="false">B220+$B$2*24*60*60</f>
        <v>1757635200</v>
      </c>
      <c r="C221" s="183" t="n">
        <f aca="false">VLOOKUP(B221,INDEX_BTCUSD_1D!$A$1:$I$5825,2,0)</f>
        <v>45912</v>
      </c>
      <c r="D221" s="184" t="n">
        <f aca="false">VLOOKUP(B221,INDEX_BTCUSD_1D!$A$1:$I$5825,9,0)</f>
        <v>116088.93</v>
      </c>
      <c r="E221" s="184" t="n">
        <f aca="false">VLOOKUP(B221,FX_USDMXN_1D!$A$1:$F$4816,6)</f>
        <v>18.4407</v>
      </c>
      <c r="F221" s="185" t="n">
        <f aca="false">IF($M$2=1,$B$1/D221,$B$1/E221/D221)</f>
        <v>4.6712357829582E-005</v>
      </c>
      <c r="G221" s="185" t="n">
        <f aca="false">F221+G220</f>
        <v>0.0287625442306005</v>
      </c>
      <c r="H221" s="184" t="n">
        <f aca="false">G221*D221</f>
        <v>3339.01298380808</v>
      </c>
      <c r="I221" s="184" t="n">
        <f aca="false">G221*D221*E221</f>
        <v>61573.7367305097</v>
      </c>
      <c r="J221" s="178" t="n">
        <f aca="false">J220+$B$1</f>
        <v>20700</v>
      </c>
      <c r="K221" s="180" t="n">
        <f aca="false">IF($M$2=1,H221/J221-1,I221/J221-1)</f>
        <v>1.97457665364781</v>
      </c>
      <c r="M221" s="3" t="n">
        <f aca="false">D221/D220-1</f>
        <v>0.0490907419893469</v>
      </c>
      <c r="N221" s="173" t="n">
        <f aca="false">IF(M221&lt;=$O$4,1,0)</f>
        <v>0</v>
      </c>
      <c r="O221" s="174" t="n">
        <f aca="false">IF(N221=1,IF($M$2=1,($B$1+P220)/D221,($B$1+P220)/E221/D221),0)</f>
        <v>0</v>
      </c>
      <c r="P221" s="5" t="n">
        <f aca="false">IF(N221=0,$B$1+P220,0)</f>
        <v>200</v>
      </c>
    </row>
    <row r="222" customFormat="false" ht="12.8" hidden="false" customHeight="false" outlineLevel="0" collapsed="false">
      <c r="A222" s="175" t="n">
        <f aca="false">IF(IFERROR(C222,0)=0,0,IF(B222&gt;(($C$10-DATE(1970,1,1))*(24*60*60)),0,IF(A223=0,2,1)))</f>
        <v>1</v>
      </c>
      <c r="B222" s="182" t="n">
        <f aca="false">B221+$B$2*24*60*60</f>
        <v>1758240000</v>
      </c>
      <c r="C222" s="183" t="n">
        <f aca="false">VLOOKUP(B222,INDEX_BTCUSD_1D!$A$1:$I$5825,2,0)</f>
        <v>45919</v>
      </c>
      <c r="D222" s="184" t="n">
        <f aca="false">VLOOKUP(B222,INDEX_BTCUSD_1D!$A$1:$I$5825,9,0)</f>
        <v>115724.94</v>
      </c>
      <c r="E222" s="184" t="n">
        <f aca="false">VLOOKUP(B222,FX_USDMXN_1D!$A$1:$F$4816,6)</f>
        <v>18.4017</v>
      </c>
      <c r="F222" s="185" t="n">
        <f aca="false">IF($M$2=1,$B$1/D222,$B$1/E222/D222)</f>
        <v>4.69585944778147E-005</v>
      </c>
      <c r="G222" s="185" t="n">
        <f aca="false">F222+G221</f>
        <v>0.0288095028250783</v>
      </c>
      <c r="H222" s="184" t="n">
        <f aca="false">G222*D222</f>
        <v>3333.97798586201</v>
      </c>
      <c r="I222" s="184" t="n">
        <f aca="false">G222*D222*E222</f>
        <v>61350.862702437</v>
      </c>
      <c r="J222" s="178" t="n">
        <f aca="false">J221+$B$1</f>
        <v>20800</v>
      </c>
      <c r="K222" s="180" t="n">
        <f aca="false">IF($M$2=1,H222/J222-1,I222/J222-1)</f>
        <v>1.94956070684793</v>
      </c>
      <c r="M222" s="3" t="n">
        <f aca="false">D222/D221-1</f>
        <v>-0.00313544107952402</v>
      </c>
      <c r="N222" s="173" t="n">
        <f aca="false">IF(M222&lt;=$O$4,1,0)</f>
        <v>0</v>
      </c>
      <c r="O222" s="174" t="n">
        <f aca="false">IF(N222=1,IF($M$2=1,($B$1+P221)/D222,($B$1+P221)/E222/D222),0)</f>
        <v>0</v>
      </c>
      <c r="P222" s="5" t="n">
        <f aca="false">IF(N222=0,$B$1+P221,0)</f>
        <v>300</v>
      </c>
    </row>
    <row r="223" customFormat="false" ht="12.8" hidden="false" customHeight="false" outlineLevel="0" collapsed="false">
      <c r="A223" s="186" t="n">
        <f aca="false">IF(IFERROR(C223,0)=0,0,IF(B223&gt;(($C$10-DATE(1970,1,1))*(24*60*60)),0,IF(A224=0,2,1)))</f>
        <v>2</v>
      </c>
      <c r="B223" s="187" t="n">
        <f aca="false">B222+$B$2*24*60*60</f>
        <v>1758844800</v>
      </c>
      <c r="C223" s="188" t="n">
        <f aca="false">VLOOKUP(B223,INDEX_BTCUSD_1D!$A$1:$I$5825,2,0)</f>
        <v>45926</v>
      </c>
      <c r="D223" s="189" t="n">
        <f aca="false">VLOOKUP(B223,INDEX_BTCUSD_1D!$A$1:$I$5825,9,0)</f>
        <v>109757.4</v>
      </c>
      <c r="E223" s="189" t="n">
        <f aca="false">VLOOKUP(B223,FX_USDMXN_1D!$A$1:$F$4816,6)</f>
        <v>18.3589</v>
      </c>
      <c r="F223" s="190" t="n">
        <f aca="false">IF($M$2=1,$B$1/D223,$B$1/E223/D223)</f>
        <v>4.96271726185969E-005</v>
      </c>
      <c r="G223" s="190" t="n">
        <f aca="false">F223+G222</f>
        <v>0.0288591299976969</v>
      </c>
      <c r="H223" s="189" t="n">
        <f aca="false">G223*D223</f>
        <v>3167.50307480921</v>
      </c>
      <c r="I223" s="189" t="n">
        <f aca="false">G223*D223*E223</f>
        <v>58151.8722001149</v>
      </c>
      <c r="J223" s="189" t="n">
        <f aca="false">J222+$B$1</f>
        <v>20900</v>
      </c>
      <c r="K223" s="191" t="n">
        <f aca="false">IF($M$2=1,H223/J223-1,I223/J223-1)</f>
        <v>1.78238622967057</v>
      </c>
      <c r="M223" s="3" t="n">
        <f aca="false">D223/D222-1</f>
        <v>-0.0515665853877306</v>
      </c>
      <c r="N223" s="173" t="n">
        <f aca="false">IF(M223&lt;=$O$4,1,0)</f>
        <v>0</v>
      </c>
      <c r="O223" s="174" t="n">
        <f aca="false">IF(N223=1,IF($M$2=1,($B$1+P222)/D223,($B$1+P222)/E223/D223),0)</f>
        <v>0</v>
      </c>
      <c r="P223" s="5" t="n">
        <f aca="false">IF(N223=0,$B$1+P222,0)</f>
        <v>400</v>
      </c>
    </row>
  </sheetData>
  <autoFilter ref="A14:K134"/>
  <mergeCells count="1">
    <mergeCell ref="K8:K9"/>
  </mergeCells>
  <conditionalFormatting sqref="A15:K223">
    <cfRule type="expression" priority="2" aboveAverage="0" equalAverage="0" bottom="0" percent="0" rank="0" text="" dxfId="0">
      <formula>'Promedio de costo'!$A15=0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77"/>
  <sheetViews>
    <sheetView showFormulas="false" showGridLines="true" showRowColHeaders="true" showZeros="true" rightToLeft="false" tabSelected="false" showOutlineSymbols="true" defaultGridColor="true" view="normal" topLeftCell="H1" colorId="64" zoomScale="65" zoomScaleNormal="65" zoomScalePageLayoutView="100" workbookViewId="0">
      <selection pane="topLeft" activeCell="V26" activeCellId="0" sqref="V26"/>
    </sheetView>
  </sheetViews>
  <sheetFormatPr defaultColWidth="11.53515625" defaultRowHeight="12.8" zeroHeight="false" outlineLevelRow="0" outlineLevelCol="0"/>
  <cols>
    <col collapsed="false" customWidth="true" hidden="false" outlineLevel="0" max="3" min="1" style="131" width="12.97"/>
    <col collapsed="false" customWidth="true" hidden="false" outlineLevel="0" max="5" min="4" style="132" width="12.97"/>
    <col collapsed="false" customWidth="true" hidden="false" outlineLevel="0" max="7" min="6" style="133" width="12.97"/>
    <col collapsed="false" customWidth="true" hidden="false" outlineLevel="0" max="8" min="8" style="132" width="12.97"/>
    <col collapsed="false" customWidth="true" hidden="false" outlineLevel="0" max="9" min="9" style="192" width="12.97"/>
    <col collapsed="false" customWidth="true" hidden="false" outlineLevel="0" max="11" min="10" style="132" width="12.97"/>
    <col collapsed="false" customWidth="true" hidden="false" outlineLevel="0" max="13" min="12" style="1" width="13.03"/>
    <col collapsed="false" customWidth="false" hidden="false" outlineLevel="0" max="16" min="14" style="1" width="11.53"/>
    <col collapsed="false" customWidth="true" hidden="false" outlineLevel="0" max="17" min="17" style="1" width="13.94"/>
    <col collapsed="false" customWidth="true" hidden="false" outlineLevel="0" max="18" min="18" style="3" width="12.42"/>
    <col collapsed="false" customWidth="false" hidden="false" outlineLevel="0" max="20" min="19" style="1" width="11.53"/>
    <col collapsed="false" customWidth="false" hidden="false" outlineLevel="0" max="21" min="21" style="5" width="11.53"/>
    <col collapsed="false" customWidth="false" hidden="false" outlineLevel="0" max="22" min="22" style="193" width="11.53"/>
    <col collapsed="false" customWidth="true" hidden="false" outlineLevel="0" max="23" min="23" style="193" width="14.38"/>
    <col collapsed="false" customWidth="true" hidden="false" outlineLevel="0" max="24" min="24" style="1" width="14.38"/>
    <col collapsed="false" customWidth="true" hidden="false" outlineLevel="0" max="26" min="25" style="5" width="12.88"/>
    <col collapsed="false" customWidth="false" hidden="false" outlineLevel="0" max="28" min="27" style="1" width="11.53"/>
    <col collapsed="false" customWidth="true" hidden="false" outlineLevel="0" max="29" min="29" style="1" width="14.74"/>
    <col collapsed="false" customWidth="true" hidden="false" outlineLevel="0" max="30" min="30" style="1" width="16.93"/>
    <col collapsed="false" customWidth="false" hidden="false" outlineLevel="0" max="31" min="31" style="1" width="11.53"/>
    <col collapsed="false" customWidth="true" hidden="false" outlineLevel="0" max="35" min="35" style="0" width="13.95"/>
    <col collapsed="false" customWidth="true" hidden="false" outlineLevel="0" max="39" min="36" style="0" width="10.87"/>
  </cols>
  <sheetData>
    <row r="1" customFormat="false" ht="12.8" hidden="false" customHeight="false" outlineLevel="0" collapsed="false">
      <c r="A1" s="194"/>
      <c r="B1" s="195"/>
      <c r="C1" s="196"/>
      <c r="D1" s="197"/>
      <c r="E1" s="198"/>
      <c r="F1" s="199"/>
      <c r="G1" s="200"/>
      <c r="H1" s="196"/>
      <c r="I1" s="201"/>
      <c r="J1" s="202"/>
      <c r="K1" s="203"/>
      <c r="L1" s="17"/>
      <c r="M1" s="17"/>
      <c r="N1" s="17"/>
      <c r="O1" s="17"/>
      <c r="P1" s="17"/>
      <c r="Q1" s="17"/>
      <c r="R1" s="204"/>
      <c r="S1" s="60"/>
      <c r="T1" s="5"/>
      <c r="X1" s="5"/>
      <c r="Z1" s="1"/>
      <c r="AB1" s="5"/>
      <c r="AD1" s="0"/>
    </row>
    <row r="2" customFormat="false" ht="12.8" hidden="false" customHeight="false" outlineLevel="0" collapsed="false">
      <c r="A2" s="205"/>
      <c r="B2" s="206" t="s">
        <v>98</v>
      </c>
      <c r="C2" s="207" t="n">
        <v>290000</v>
      </c>
      <c r="D2" s="208" t="str">
        <f aca="false">$M$2</f>
        <v>MXN</v>
      </c>
      <c r="E2" s="209" t="s">
        <v>99</v>
      </c>
      <c r="F2" s="210"/>
      <c r="G2" s="211"/>
      <c r="H2" s="212"/>
      <c r="I2" s="213"/>
      <c r="J2" s="214"/>
      <c r="K2" s="35"/>
      <c r="L2" s="39" t="n">
        <v>0</v>
      </c>
      <c r="M2" s="23" t="str">
        <f aca="false">IF(L2=1,"USD","MXN")</f>
        <v>MXN</v>
      </c>
      <c r="N2" s="22" t="s">
        <v>53</v>
      </c>
      <c r="O2" s="23"/>
      <c r="P2" s="23"/>
      <c r="Q2" s="23" t="s">
        <v>8</v>
      </c>
      <c r="R2" s="147"/>
      <c r="S2" s="64"/>
      <c r="T2" s="5"/>
      <c r="X2" s="5"/>
      <c r="Z2" s="1"/>
      <c r="AB2" s="5"/>
      <c r="AD2" s="0"/>
    </row>
    <row r="3" customFormat="false" ht="12.8" hidden="false" customHeight="false" outlineLevel="0" collapsed="false">
      <c r="A3" s="205"/>
      <c r="B3" s="135" t="s">
        <v>100</v>
      </c>
      <c r="C3" s="215" t="n">
        <v>0.1724138</v>
      </c>
      <c r="D3" s="137"/>
      <c r="E3" s="138" t="s">
        <v>25</v>
      </c>
      <c r="F3" s="216" t="s">
        <v>101</v>
      </c>
      <c r="G3" s="140"/>
      <c r="H3" s="141"/>
      <c r="I3" s="217"/>
      <c r="J3" s="214"/>
      <c r="K3" s="35"/>
      <c r="L3" s="23"/>
      <c r="M3" s="23"/>
      <c r="N3" s="23"/>
      <c r="O3" s="23"/>
      <c r="P3" s="23"/>
      <c r="Q3" s="147" t="s">
        <v>102</v>
      </c>
      <c r="R3" s="41" t="s">
        <v>60</v>
      </c>
      <c r="S3" s="93"/>
      <c r="T3" s="193"/>
      <c r="V3" s="5"/>
      <c r="W3" s="5"/>
      <c r="X3" s="5"/>
      <c r="Y3" s="1"/>
      <c r="Z3" s="1"/>
      <c r="AA3" s="5"/>
      <c r="AB3" s="218"/>
      <c r="AC3" s="0"/>
      <c r="AE3" s="0"/>
    </row>
    <row r="4" customFormat="false" ht="12.8" hidden="false" customHeight="false" outlineLevel="0" collapsed="false">
      <c r="A4" s="205"/>
      <c r="B4" s="135" t="s">
        <v>103</v>
      </c>
      <c r="C4" s="215" t="n">
        <v>0</v>
      </c>
      <c r="D4" s="137"/>
      <c r="E4" s="138" t="s">
        <v>28</v>
      </c>
      <c r="F4" s="149" t="n">
        <v>928054</v>
      </c>
      <c r="G4" s="143" t="s">
        <v>104</v>
      </c>
      <c r="H4" s="141"/>
      <c r="I4" s="217"/>
      <c r="J4" s="214"/>
      <c r="K4" s="35"/>
      <c r="L4" s="23"/>
      <c r="M4" s="23"/>
      <c r="N4" s="23"/>
      <c r="O4" s="23"/>
      <c r="P4" s="23"/>
      <c r="Q4" s="23" t="s">
        <v>59</v>
      </c>
      <c r="R4" s="219" t="s">
        <v>105</v>
      </c>
      <c r="S4" s="64"/>
      <c r="T4" s="5"/>
      <c r="X4" s="5"/>
      <c r="Z4" s="1"/>
      <c r="AB4" s="5"/>
      <c r="AD4" s="0"/>
    </row>
    <row r="5" customFormat="false" ht="12.8" hidden="false" customHeight="false" outlineLevel="0" collapsed="false">
      <c r="A5" s="205"/>
      <c r="B5" s="135" t="s">
        <v>106</v>
      </c>
      <c r="C5" s="217" t="n">
        <v>48</v>
      </c>
      <c r="D5" s="137" t="s">
        <v>107</v>
      </c>
      <c r="E5" s="137"/>
      <c r="F5" s="139"/>
      <c r="G5" s="140"/>
      <c r="H5" s="141"/>
      <c r="I5" s="217"/>
      <c r="J5" s="214"/>
      <c r="K5" s="35"/>
      <c r="L5" s="23"/>
      <c r="M5" s="23"/>
      <c r="N5" s="23"/>
      <c r="O5" s="23"/>
      <c r="P5" s="23"/>
      <c r="Q5" s="23"/>
      <c r="R5" s="219" t="s">
        <v>108</v>
      </c>
      <c r="S5" s="64"/>
      <c r="T5" s="5"/>
      <c r="X5" s="5"/>
      <c r="Z5" s="1"/>
      <c r="AB5" s="5"/>
      <c r="AD5" s="0"/>
    </row>
    <row r="6" customFormat="false" ht="12.8" hidden="false" customHeight="false" outlineLevel="0" collapsed="false">
      <c r="A6" s="205"/>
      <c r="B6" s="135" t="s">
        <v>109</v>
      </c>
      <c r="C6" s="217" t="n">
        <v>30</v>
      </c>
      <c r="D6" s="137" t="s">
        <v>110</v>
      </c>
      <c r="E6" s="137"/>
      <c r="F6" s="139"/>
      <c r="G6" s="220" t="s">
        <v>111</v>
      </c>
      <c r="H6" s="220"/>
      <c r="I6" s="220"/>
      <c r="J6" s="220"/>
      <c r="K6" s="35"/>
      <c r="L6" s="23"/>
      <c r="M6" s="23"/>
      <c r="N6" s="23"/>
      <c r="O6" s="23"/>
      <c r="P6" s="23"/>
      <c r="Q6" s="23"/>
      <c r="R6" s="219" t="s">
        <v>112</v>
      </c>
      <c r="S6" s="64"/>
      <c r="T6" s="5"/>
      <c r="X6" s="5"/>
      <c r="Z6" s="1"/>
      <c r="AB6" s="5"/>
      <c r="AD6" s="0"/>
    </row>
    <row r="7" customFormat="false" ht="12.8" hidden="false" customHeight="false" outlineLevel="0" collapsed="false">
      <c r="A7" s="205"/>
      <c r="B7" s="135"/>
      <c r="C7" s="141"/>
      <c r="D7" s="137"/>
      <c r="E7" s="137"/>
      <c r="F7" s="139"/>
      <c r="G7" s="221" t="str">
        <f aca="false">$M$2</f>
        <v>MXN</v>
      </c>
      <c r="H7" s="152" t="s">
        <v>78</v>
      </c>
      <c r="I7" s="222" t="s">
        <v>113</v>
      </c>
      <c r="J7" s="223" t="s">
        <v>114</v>
      </c>
      <c r="K7" s="35"/>
      <c r="L7" s="23"/>
      <c r="M7" s="23"/>
      <c r="N7" s="23"/>
      <c r="O7" s="23"/>
      <c r="P7" s="23"/>
      <c r="Q7" s="23"/>
      <c r="R7" s="219"/>
      <c r="S7" s="64"/>
      <c r="T7" s="5"/>
      <c r="X7" s="5"/>
      <c r="Z7" s="1"/>
      <c r="AB7" s="5"/>
      <c r="AD7" s="0"/>
    </row>
    <row r="8" customFormat="false" ht="12.8" hidden="false" customHeight="false" outlineLevel="0" collapsed="false">
      <c r="A8" s="205"/>
      <c r="B8" s="135" t="s">
        <v>115</v>
      </c>
      <c r="C8" s="224" t="n">
        <v>45444</v>
      </c>
      <c r="D8" s="225" t="n">
        <f aca="false">(C8-DATE(1970,1,1))*(24*60*60)</f>
        <v>1717200000</v>
      </c>
      <c r="E8" s="137"/>
      <c r="F8" s="139"/>
      <c r="G8" s="226"/>
      <c r="H8" s="152"/>
      <c r="I8" s="222"/>
      <c r="J8" s="223"/>
      <c r="K8" s="35"/>
      <c r="L8" s="23"/>
      <c r="M8" s="23"/>
      <c r="N8" s="23"/>
      <c r="O8" s="23"/>
      <c r="P8" s="23"/>
      <c r="Q8" s="23"/>
      <c r="R8" s="219"/>
      <c r="S8" s="64"/>
      <c r="T8" s="5"/>
      <c r="X8" s="5"/>
      <c r="Z8" s="1"/>
      <c r="AB8" s="5"/>
      <c r="AD8" s="0"/>
    </row>
    <row r="9" customFormat="false" ht="12.8" hidden="false" customHeight="false" outlineLevel="0" collapsed="false">
      <c r="A9" s="205"/>
      <c r="B9" s="135" t="s">
        <v>116</v>
      </c>
      <c r="C9" s="227" t="n">
        <f aca="false">D9/(24*60*60)+DATE(1970,1,1)</f>
        <v>46904.9683333333</v>
      </c>
      <c r="D9" s="225" t="n">
        <f aca="false">D8+48*2629743</f>
        <v>1843427664</v>
      </c>
      <c r="E9" s="137"/>
      <c r="F9" s="135" t="s">
        <v>117</v>
      </c>
      <c r="G9" s="35" t="n">
        <f aca="false">SUMIF(N26:N74,0,S26:S73)</f>
        <v>140000.00125</v>
      </c>
      <c r="H9" s="140" t="n">
        <v>0</v>
      </c>
      <c r="I9" s="35" t="n">
        <f aca="false">G9</f>
        <v>140000.00125</v>
      </c>
      <c r="J9" s="228" t="n">
        <f aca="false">I9/C2-1</f>
        <v>-0.517241375</v>
      </c>
      <c r="K9" s="35"/>
      <c r="L9" s="35"/>
      <c r="M9" s="23"/>
      <c r="N9" s="23"/>
      <c r="O9" s="23"/>
      <c r="P9" s="23"/>
      <c r="Q9" s="23"/>
      <c r="R9" s="219"/>
      <c r="S9" s="64"/>
      <c r="T9" s="5"/>
      <c r="X9" s="5"/>
      <c r="Z9" s="1"/>
      <c r="AB9" s="5"/>
      <c r="AD9" s="0"/>
    </row>
    <row r="10" customFormat="false" ht="12.8" hidden="false" customHeight="false" outlineLevel="0" collapsed="false">
      <c r="A10" s="205"/>
      <c r="B10" s="135" t="s">
        <v>118</v>
      </c>
      <c r="C10" s="227" t="n">
        <f aca="false">D10/(24*60*60)+DATE(1970,1,1)</f>
        <v>46005</v>
      </c>
      <c r="D10" s="225" t="n">
        <f aca="false">INDEX_BTCUSD_1D!P1</f>
        <v>1765670400</v>
      </c>
      <c r="E10" s="137"/>
      <c r="F10" s="135" t="s">
        <v>119</v>
      </c>
      <c r="G10" s="141" t="n">
        <f aca="false">LOOKUP(2, 1/(ISNUMBER(H26:H74)),H26:H74)</f>
        <v>71999.9994</v>
      </c>
      <c r="H10" s="140" t="n">
        <f aca="false">MAX(I26:I74)</f>
        <v>0.0542100053447608</v>
      </c>
      <c r="I10" s="141" t="n">
        <f aca="false">G10+(H10*VLOOKUP(D10,INDEX_BTCUSD_1D!A1:I5825,6,0)*VLOOKUP(D10,FX_USDMXN_1D!A1:F4816,6))</f>
        <v>160139.576095468</v>
      </c>
      <c r="J10" s="228" t="n">
        <f aca="false">I10/C2-1</f>
        <v>-0.447794565188041</v>
      </c>
      <c r="K10" s="35"/>
      <c r="L10" s="23"/>
      <c r="M10" s="23"/>
      <c r="N10" s="23"/>
      <c r="O10" s="23"/>
      <c r="P10" s="23"/>
      <c r="Q10" s="23"/>
      <c r="R10" s="219"/>
      <c r="S10" s="64"/>
      <c r="T10" s="5"/>
      <c r="X10" s="5"/>
      <c r="Z10" s="1"/>
      <c r="AB10" s="5"/>
      <c r="AD10" s="0"/>
    </row>
    <row r="11" customFormat="false" ht="12.8" hidden="false" customHeight="false" outlineLevel="0" collapsed="false">
      <c r="A11" s="205"/>
      <c r="B11" s="135"/>
      <c r="C11" s="141"/>
      <c r="D11" s="137"/>
      <c r="E11" s="137"/>
      <c r="F11" s="22"/>
      <c r="G11" s="42"/>
      <c r="H11" s="22"/>
      <c r="I11" s="229"/>
      <c r="J11" s="230"/>
      <c r="K11" s="35"/>
      <c r="L11" s="23"/>
      <c r="M11" s="23"/>
      <c r="N11" s="23"/>
      <c r="O11" s="23"/>
      <c r="P11" s="23"/>
      <c r="Q11" s="23"/>
      <c r="R11" s="219"/>
      <c r="S11" s="64"/>
      <c r="T11" s="5"/>
      <c r="X11" s="5"/>
      <c r="Z11" s="1"/>
      <c r="AB11" s="5"/>
      <c r="AD11" s="0"/>
    </row>
    <row r="12" customFormat="false" ht="12.8" hidden="false" customHeight="false" outlineLevel="0" collapsed="false">
      <c r="A12" s="205"/>
      <c r="B12" s="135" t="s">
        <v>120</v>
      </c>
      <c r="C12" s="141" t="n">
        <f aca="false">C2-C13</f>
        <v>239999.998</v>
      </c>
      <c r="D12" s="208" t="str">
        <f aca="false">$M$2</f>
        <v>MXN</v>
      </c>
      <c r="E12" s="137"/>
      <c r="F12" s="22"/>
      <c r="G12" s="231"/>
      <c r="H12" s="22"/>
      <c r="I12" s="229"/>
      <c r="J12" s="230"/>
      <c r="K12" s="35"/>
      <c r="L12" s="232"/>
      <c r="M12" s="23"/>
      <c r="N12" s="23"/>
      <c r="O12" s="23"/>
      <c r="P12" s="23"/>
      <c r="Q12" s="23"/>
      <c r="R12" s="219"/>
      <c r="S12" s="64"/>
      <c r="T12" s="5"/>
      <c r="X12" s="5"/>
      <c r="Z12" s="1"/>
      <c r="AB12" s="5"/>
      <c r="AD12" s="0"/>
    </row>
    <row r="13" customFormat="false" ht="12.8" hidden="false" customHeight="false" outlineLevel="0" collapsed="false">
      <c r="A13" s="205"/>
      <c r="B13" s="135" t="s">
        <v>100</v>
      </c>
      <c r="C13" s="141" t="n">
        <f aca="false">C2*C3</f>
        <v>50000.002</v>
      </c>
      <c r="D13" s="208" t="str">
        <f aca="false">$M$2</f>
        <v>MXN</v>
      </c>
      <c r="E13" s="137"/>
      <c r="F13" s="22"/>
      <c r="G13" s="22"/>
      <c r="H13" s="22"/>
      <c r="I13" s="229"/>
      <c r="J13" s="230"/>
      <c r="K13" s="35"/>
      <c r="L13" s="35"/>
      <c r="M13" s="23"/>
      <c r="N13" s="23"/>
      <c r="O13" s="23"/>
      <c r="P13" s="23"/>
      <c r="Q13" s="23"/>
      <c r="R13" s="219"/>
      <c r="S13" s="64"/>
      <c r="T13" s="5"/>
      <c r="X13" s="5"/>
      <c r="Z13" s="1"/>
      <c r="AB13" s="5"/>
      <c r="AD13" s="0"/>
    </row>
    <row r="14" customFormat="false" ht="12.8" hidden="false" customHeight="false" outlineLevel="0" collapsed="false">
      <c r="A14" s="205"/>
      <c r="B14" s="135" t="s">
        <v>121</v>
      </c>
      <c r="C14" s="141" t="n">
        <f aca="false">-PMT(C4/12,C5,C12,,0)</f>
        <v>4999.99995833333</v>
      </c>
      <c r="D14" s="208" t="str">
        <f aca="false">$M$2</f>
        <v>MXN</v>
      </c>
      <c r="E14" s="137"/>
      <c r="F14" s="22"/>
      <c r="G14" s="22"/>
      <c r="H14" s="22"/>
      <c r="I14" s="229"/>
      <c r="J14" s="230"/>
      <c r="K14" s="35"/>
      <c r="L14" s="35"/>
      <c r="M14" s="23"/>
      <c r="N14" s="23"/>
      <c r="O14" s="23"/>
      <c r="P14" s="23"/>
      <c r="Q14" s="23"/>
      <c r="R14" s="219"/>
      <c r="S14" s="64"/>
      <c r="T14" s="5"/>
      <c r="X14" s="5"/>
      <c r="Z14" s="1"/>
      <c r="AB14" s="5"/>
      <c r="AD14" s="0"/>
    </row>
    <row r="15" customFormat="false" ht="12.8" hidden="false" customHeight="false" outlineLevel="0" collapsed="false">
      <c r="A15" s="205"/>
      <c r="B15" s="135"/>
      <c r="C15" s="141"/>
      <c r="D15" s="137"/>
      <c r="E15" s="137"/>
      <c r="F15" s="22"/>
      <c r="G15" s="22"/>
      <c r="H15" s="22"/>
      <c r="I15" s="229"/>
      <c r="J15" s="230"/>
      <c r="K15" s="35"/>
      <c r="L15" s="35"/>
      <c r="M15" s="23"/>
      <c r="N15" s="23"/>
      <c r="O15" s="23"/>
      <c r="P15" s="23"/>
      <c r="Q15" s="23"/>
      <c r="R15" s="219"/>
      <c r="S15" s="64"/>
      <c r="T15" s="5"/>
      <c r="X15" s="5"/>
      <c r="Z15" s="1"/>
      <c r="AB15" s="5"/>
      <c r="AD15" s="0"/>
    </row>
    <row r="16" customFormat="false" ht="12.8" hidden="false" customHeight="false" outlineLevel="0" collapsed="false">
      <c r="A16" s="205"/>
      <c r="B16" s="135" t="s">
        <v>122</v>
      </c>
      <c r="C16" s="215" t="n">
        <v>1</v>
      </c>
      <c r="D16" s="137" t="s">
        <v>123</v>
      </c>
      <c r="E16" s="137"/>
      <c r="F16" s="233" t="s">
        <v>124</v>
      </c>
      <c r="G16" s="141" t="n">
        <f aca="false">C14*C5+C13</f>
        <v>290000</v>
      </c>
      <c r="H16" s="140" t="n">
        <v>0</v>
      </c>
      <c r="I16" s="141" t="n">
        <f aca="false">G16</f>
        <v>290000</v>
      </c>
      <c r="J16" s="234" t="n">
        <f aca="false">I16/C2-1</f>
        <v>0</v>
      </c>
      <c r="K16" s="35"/>
      <c r="L16" s="23"/>
      <c r="M16" s="23"/>
      <c r="N16" s="23"/>
      <c r="O16" s="23"/>
      <c r="P16" s="23"/>
      <c r="Q16" s="23"/>
      <c r="R16" s="219"/>
      <c r="S16" s="93"/>
      <c r="T16" s="5"/>
      <c r="X16" s="102"/>
      <c r="Z16" s="1"/>
      <c r="AB16" s="5"/>
      <c r="AD16" s="0"/>
    </row>
    <row r="17" customFormat="false" ht="12.8" hidden="false" customHeight="false" outlineLevel="0" collapsed="false">
      <c r="A17" s="205"/>
      <c r="B17" s="135" t="s">
        <v>122</v>
      </c>
      <c r="C17" s="215" t="n">
        <v>0.2</v>
      </c>
      <c r="D17" s="137" t="s">
        <v>125</v>
      </c>
      <c r="E17" s="137"/>
      <c r="F17" s="135" t="s">
        <v>126</v>
      </c>
      <c r="G17" s="141" t="str">
        <f aca="false">H74</f>
        <v/>
      </c>
      <c r="H17" s="140" t="str">
        <f aca="false">I74</f>
        <v/>
      </c>
      <c r="I17" s="141" t="str">
        <f aca="false">IFERROR(G17+(H17*Q74),"")</f>
        <v/>
      </c>
      <c r="J17" s="234" t="str">
        <f aca="false">IFERROR(I17/C2-1,"")</f>
        <v/>
      </c>
      <c r="K17" s="35"/>
      <c r="L17" s="35"/>
      <c r="M17" s="23"/>
      <c r="N17" s="23"/>
      <c r="O17" s="23"/>
      <c r="P17" s="23"/>
      <c r="Q17" s="23"/>
      <c r="R17" s="219"/>
      <c r="S17" s="93"/>
      <c r="T17" s="5"/>
      <c r="X17" s="5"/>
      <c r="Z17" s="1"/>
      <c r="AB17" s="5"/>
      <c r="AD17" s="0"/>
    </row>
    <row r="18" customFormat="false" ht="12.8" hidden="false" customHeight="false" outlineLevel="0" collapsed="false">
      <c r="A18" s="205"/>
      <c r="B18" s="135" t="s">
        <v>127</v>
      </c>
      <c r="C18" s="235" t="n">
        <v>0</v>
      </c>
      <c r="D18" s="137" t="s">
        <v>128</v>
      </c>
      <c r="E18" s="137"/>
      <c r="F18" s="135"/>
      <c r="G18" s="141"/>
      <c r="H18" s="140"/>
      <c r="I18" s="217"/>
      <c r="J18" s="234"/>
      <c r="K18" s="35"/>
      <c r="L18" s="35"/>
      <c r="M18" s="23" t="s">
        <v>4</v>
      </c>
      <c r="N18" s="23"/>
      <c r="O18" s="23"/>
      <c r="P18" s="23"/>
      <c r="Q18" s="23"/>
      <c r="R18" s="219"/>
      <c r="S18" s="93"/>
      <c r="T18" s="5"/>
      <c r="X18" s="102"/>
      <c r="Z18" s="1"/>
      <c r="AB18" s="5"/>
      <c r="AD18" s="0"/>
    </row>
    <row r="19" customFormat="false" ht="12.8" hidden="false" customHeight="false" outlineLevel="0" collapsed="false">
      <c r="A19" s="205"/>
      <c r="B19" s="135"/>
      <c r="C19" s="236"/>
      <c r="D19" s="137"/>
      <c r="E19" s="137"/>
      <c r="F19" s="135"/>
      <c r="G19" s="141"/>
      <c r="H19" s="140"/>
      <c r="I19" s="217"/>
      <c r="J19" s="234"/>
      <c r="K19" s="35"/>
      <c r="L19" s="35"/>
      <c r="M19" s="23"/>
      <c r="N19" s="23"/>
      <c r="O19" s="23"/>
      <c r="P19" s="23"/>
      <c r="Q19" s="23"/>
      <c r="R19" s="219"/>
      <c r="S19" s="93"/>
      <c r="T19" s="5"/>
      <c r="X19" s="5"/>
      <c r="Z19" s="1"/>
      <c r="AB19" s="5"/>
      <c r="AD19" s="0"/>
    </row>
    <row r="20" customFormat="false" ht="12.8" hidden="false" customHeight="false" outlineLevel="0" collapsed="false">
      <c r="A20" s="237"/>
      <c r="B20" s="238"/>
      <c r="C20" s="239"/>
      <c r="D20" s="240"/>
      <c r="E20" s="240"/>
      <c r="F20" s="241"/>
      <c r="G20" s="242"/>
      <c r="H20" s="239"/>
      <c r="I20" s="243"/>
      <c r="J20" s="244"/>
      <c r="K20" s="245"/>
      <c r="L20" s="246"/>
      <c r="M20" s="55"/>
      <c r="N20" s="55"/>
      <c r="O20" s="55"/>
      <c r="P20" s="55"/>
      <c r="Q20" s="55"/>
      <c r="R20" s="247"/>
      <c r="S20" s="68"/>
      <c r="T20" s="5"/>
      <c r="X20" s="5"/>
      <c r="Z20" s="1"/>
      <c r="AB20" s="5"/>
      <c r="AD20" s="0"/>
    </row>
    <row r="21" s="254" customFormat="true" ht="12.8" hidden="false" customHeight="false" outlineLevel="0" collapsed="false">
      <c r="A21" s="248" t="s">
        <v>129</v>
      </c>
      <c r="B21" s="248"/>
      <c r="C21" s="248"/>
      <c r="D21" s="248"/>
      <c r="E21" s="248"/>
      <c r="F21" s="248"/>
      <c r="G21" s="248"/>
      <c r="H21" s="248"/>
      <c r="I21" s="248"/>
      <c r="J21" s="248"/>
      <c r="K21" s="249"/>
      <c r="L21" s="250"/>
      <c r="M21" s="250"/>
      <c r="N21" s="250"/>
      <c r="O21" s="250"/>
      <c r="P21" s="250"/>
      <c r="Q21" s="250"/>
      <c r="R21" s="251"/>
      <c r="S21" s="250"/>
      <c r="T21" s="250"/>
      <c r="U21" s="252"/>
      <c r="V21" s="253"/>
      <c r="W21" s="253"/>
      <c r="X21" s="250"/>
      <c r="Y21" s="252"/>
      <c r="Z21" s="252"/>
      <c r="AA21" s="250"/>
      <c r="AB21" s="250"/>
      <c r="AC21" s="250"/>
      <c r="AD21" s="250"/>
      <c r="AE21" s="250"/>
      <c r="XFB21" s="0"/>
      <c r="XFC21" s="0"/>
      <c r="XFD21" s="0"/>
    </row>
    <row r="22" s="254" customFormat="true" ht="12.8" hidden="false" customHeight="false" outlineLevel="0" collapsed="false">
      <c r="A22" s="248"/>
      <c r="B22" s="248"/>
      <c r="C22" s="248"/>
      <c r="D22" s="248"/>
      <c r="E22" s="248"/>
      <c r="F22" s="248"/>
      <c r="G22" s="248"/>
      <c r="H22" s="248"/>
      <c r="I22" s="248"/>
      <c r="J22" s="248"/>
      <c r="K22" s="249"/>
      <c r="L22" s="255"/>
      <c r="M22" s="256"/>
      <c r="N22" s="256"/>
      <c r="O22" s="0"/>
      <c r="P22" s="257"/>
      <c r="Q22" s="0"/>
      <c r="R22" s="258"/>
      <c r="S22" s="257"/>
      <c r="T22" s="257"/>
      <c r="U22" s="259"/>
      <c r="V22" s="260"/>
      <c r="W22" s="260"/>
      <c r="X22" s="261"/>
      <c r="Y22" s="262"/>
      <c r="Z22" s="259"/>
      <c r="AA22" s="257"/>
      <c r="AB22" s="257"/>
      <c r="AC22" s="257"/>
      <c r="AD22" s="250"/>
      <c r="AE22" s="250"/>
      <c r="XFB22" s="0"/>
      <c r="XFC22" s="0"/>
      <c r="XFD22" s="0"/>
    </row>
    <row r="23" s="257" customFormat="true" ht="12.85" hidden="false" customHeight="true" outlineLevel="0" collapsed="false">
      <c r="A23" s="263" t="s">
        <v>43</v>
      </c>
      <c r="B23" s="264" t="s">
        <v>130</v>
      </c>
      <c r="C23" s="264"/>
      <c r="D23" s="264"/>
      <c r="E23" s="265" t="s">
        <v>35</v>
      </c>
      <c r="F23" s="265"/>
      <c r="G23" s="265"/>
      <c r="H23" s="266" t="s">
        <v>131</v>
      </c>
      <c r="I23" s="266"/>
      <c r="J23" s="266"/>
      <c r="K23" s="256"/>
      <c r="L23" s="0"/>
      <c r="M23" s="0"/>
      <c r="N23" s="256"/>
      <c r="O23" s="267" t="s">
        <v>132</v>
      </c>
      <c r="P23" s="268" t="s">
        <v>133</v>
      </c>
      <c r="Q23" s="269" t="s">
        <v>134</v>
      </c>
      <c r="R23" s="270"/>
      <c r="S23" s="257" t="s">
        <v>135</v>
      </c>
      <c r="T23" s="271" t="s">
        <v>136</v>
      </c>
      <c r="U23" s="272" t="s">
        <v>37</v>
      </c>
      <c r="V23" s="273" t="s">
        <v>137</v>
      </c>
      <c r="W23" s="274"/>
      <c r="X23" s="275" t="s">
        <v>61</v>
      </c>
      <c r="Y23" s="274" t="s">
        <v>37</v>
      </c>
      <c r="Z23" s="259" t="s">
        <v>138</v>
      </c>
      <c r="AC23" s="276" t="s">
        <v>139</v>
      </c>
      <c r="AD23" s="276" t="s">
        <v>140</v>
      </c>
      <c r="AE23" s="276" t="s">
        <v>141</v>
      </c>
      <c r="XFB23" s="0"/>
      <c r="XFC23" s="0"/>
      <c r="XFD23" s="0"/>
    </row>
    <row r="24" s="257" customFormat="true" ht="12.8" hidden="false" customHeight="true" outlineLevel="0" collapsed="false">
      <c r="A24" s="263"/>
      <c r="B24" s="263" t="s">
        <v>30</v>
      </c>
      <c r="C24" s="263"/>
      <c r="D24" s="277" t="s">
        <v>31</v>
      </c>
      <c r="E24" s="278"/>
      <c r="F24" s="279"/>
      <c r="G24" s="279"/>
      <c r="H24" s="278" t="s">
        <v>30</v>
      </c>
      <c r="I24" s="278"/>
      <c r="J24" s="277" t="s">
        <v>31</v>
      </c>
      <c r="K24" s="256"/>
      <c r="L24" s="280" t="s">
        <v>42</v>
      </c>
      <c r="M24" s="280" t="s">
        <v>87</v>
      </c>
      <c r="N24" s="281" t="s">
        <v>142</v>
      </c>
      <c r="O24" s="267" t="s">
        <v>143</v>
      </c>
      <c r="P24" s="268" t="s">
        <v>143</v>
      </c>
      <c r="Q24" s="269" t="s">
        <v>143</v>
      </c>
      <c r="R24" s="282" t="s">
        <v>144</v>
      </c>
      <c r="S24" s="283" t="str">
        <f aca="false">LOWER($M$2)</f>
        <v>mxn</v>
      </c>
      <c r="T24" s="284" t="s">
        <v>145</v>
      </c>
      <c r="U24" s="285" t="str">
        <f aca="false">LOWER($M$2)</f>
        <v>mxn</v>
      </c>
      <c r="V24" s="286" t="n">
        <v>-0.07</v>
      </c>
      <c r="W24" s="287" t="s">
        <v>97</v>
      </c>
      <c r="X24" s="288" t="s">
        <v>145</v>
      </c>
      <c r="Y24" s="287" t="str">
        <f aca="false">LOWER($M$2)</f>
        <v>mxn</v>
      </c>
      <c r="Z24" s="256" t="str">
        <f aca="false">LOWER($M$2)</f>
        <v>mxn</v>
      </c>
      <c r="AA24" s="283" t="s">
        <v>146</v>
      </c>
      <c r="AB24" s="283" t="s">
        <v>147</v>
      </c>
      <c r="AC24" s="289" t="str">
        <f aca="false">LOWER($M$2)</f>
        <v>mxn</v>
      </c>
      <c r="AD24" s="276" t="str">
        <f aca="false">LOWER($M$2)</f>
        <v>mxn</v>
      </c>
      <c r="AE24" s="276" t="str">
        <f aca="false">LOWER($M$2)</f>
        <v>mxn</v>
      </c>
      <c r="XFB24" s="0"/>
      <c r="XFC24" s="0"/>
      <c r="XFD24" s="0"/>
    </row>
    <row r="25" s="299" customFormat="true" ht="12.8" hidden="false" customHeight="false" outlineLevel="0" collapsed="false">
      <c r="A25" s="263"/>
      <c r="B25" s="290" t="str">
        <f aca="false">LOWER($M$2)</f>
        <v>mxn</v>
      </c>
      <c r="C25" s="291" t="s">
        <v>145</v>
      </c>
      <c r="D25" s="292" t="str">
        <f aca="false">LOWER($M$2)</f>
        <v>mxn</v>
      </c>
      <c r="E25" s="293" t="s">
        <v>133</v>
      </c>
      <c r="F25" s="294" t="s">
        <v>132</v>
      </c>
      <c r="G25" s="294" t="s">
        <v>134</v>
      </c>
      <c r="H25" s="293" t="str">
        <f aca="false">LOWER($M$2)</f>
        <v>mxn</v>
      </c>
      <c r="I25" s="295" t="s">
        <v>145</v>
      </c>
      <c r="J25" s="292" t="str">
        <f aca="false">LOWER($M$2)</f>
        <v>mxn</v>
      </c>
      <c r="K25" s="256"/>
      <c r="L25" s="255" t="n">
        <f aca="false">L26-2629743</f>
        <v>1714570257</v>
      </c>
      <c r="M25" s="296" t="n">
        <f aca="false">L25/(24*60*60)+DATE(1970,1,1)</f>
        <v>45413.5631597222</v>
      </c>
      <c r="N25" s="256"/>
      <c r="O25" s="259" t="n">
        <f aca="false">IF(N26=0,VLOOKUP(L25,INDEX_BTCUSD_1D!$A$1:$I$5825,9),"")</f>
        <v>58308.7</v>
      </c>
      <c r="P25" s="297"/>
      <c r="Q25" s="283"/>
      <c r="R25" s="298"/>
      <c r="S25" s="283"/>
      <c r="T25" s="283"/>
      <c r="U25" s="256"/>
      <c r="V25" s="255"/>
      <c r="W25" s="256"/>
      <c r="X25" s="283"/>
      <c r="Y25" s="256"/>
      <c r="Z25" s="256" t="n">
        <f aca="false">-C2</f>
        <v>-290000</v>
      </c>
      <c r="AA25" s="283"/>
      <c r="AB25" s="283"/>
      <c r="AC25" s="256" t="n">
        <f aca="false">C13</f>
        <v>50000.002</v>
      </c>
      <c r="AE25" s="252" t="n">
        <f aca="false">AC25+AD25</f>
        <v>50000.002</v>
      </c>
      <c r="AI25" s="300" t="s">
        <v>148</v>
      </c>
      <c r="AJ25" s="131" t="n">
        <f aca="false">$C$5/12-($C$5/12)+1</f>
        <v>1</v>
      </c>
      <c r="AK25" s="131" t="n">
        <v>2</v>
      </c>
      <c r="AL25" s="131" t="n">
        <v>3</v>
      </c>
      <c r="AM25" s="131" t="n">
        <v>4</v>
      </c>
      <c r="XFB25" s="0"/>
      <c r="XFC25" s="0"/>
      <c r="XFD25" s="0"/>
    </row>
    <row r="26" s="314" customFormat="true" ht="12.8" hidden="false" customHeight="false" outlineLevel="0" collapsed="false">
      <c r="A26" s="301" t="n">
        <f aca="false">M26</f>
        <v>45444</v>
      </c>
      <c r="B26" s="302" t="n">
        <v>0</v>
      </c>
      <c r="C26" s="211" t="n">
        <v>0</v>
      </c>
      <c r="D26" s="303" t="n">
        <v>0</v>
      </c>
      <c r="E26" s="302" t="n">
        <f aca="false">P26</f>
        <v>16.988</v>
      </c>
      <c r="F26" s="212" t="n">
        <f aca="false">O26</f>
        <v>67729.62</v>
      </c>
      <c r="G26" s="303" t="n">
        <f aca="false">Q26</f>
        <v>1150590.78456</v>
      </c>
      <c r="H26" s="304" t="n">
        <f aca="false">=IFERROR(IF($C$18=0,B26+S26+U26,B26+S26+Y26),"")</f>
        <v>0</v>
      </c>
      <c r="I26" s="305" t="n">
        <f aca="false">IFERROR(IF($C$18=0,C26+T26,C26+X26),"")</f>
        <v>0.043455938176248</v>
      </c>
      <c r="J26" s="306" t="n">
        <f aca="false">D26+Z26</f>
        <v>-239999.998</v>
      </c>
      <c r="K26" s="249"/>
      <c r="L26" s="307" t="n">
        <f aca="false">D8</f>
        <v>1717200000</v>
      </c>
      <c r="M26" s="296" t="n">
        <f aca="false">L26/(24*60*60)+DATE(1970,1,1)</f>
        <v>45444</v>
      </c>
      <c r="N26" s="308" t="n">
        <f aca="false">L26&gt;$D$10</f>
        <v>0</v>
      </c>
      <c r="O26" s="259" t="n">
        <f aca="false">IF(N26=0,VLOOKUP(L26,INDEX_BTCUSD_1D!$A$1:$I$5825,9),"")</f>
        <v>67729.62</v>
      </c>
      <c r="P26" s="309" t="n">
        <f aca="false">IF(N26=0,VLOOKUP(L26,FX_USDMXN_1D!$A$1:$F$4815,6),"")</f>
        <v>16.988</v>
      </c>
      <c r="Q26" s="310" t="n">
        <f aca="false">IFERROR(O26*P26,"")</f>
        <v>1150590.78456</v>
      </c>
      <c r="R26" s="311" t="n">
        <f aca="false">IFERROR(O26/O25-1,"")</f>
        <v>0.161569714296494</v>
      </c>
      <c r="S26" s="310" t="n">
        <f aca="false">IFERROR(-IF(N26=0,-AC25,""),"")</f>
        <v>50000.002</v>
      </c>
      <c r="T26" s="312" t="n">
        <f aca="false">IF($L$2=1,IFERROR((S26*$C$16)/O26,""),IFERROR((S26*$C$16)/Q26,""))</f>
        <v>0.043455938176248</v>
      </c>
      <c r="U26" s="309" t="n">
        <f aca="false">IFERROR(-S26*$C$16,"")</f>
        <v>-50000.002</v>
      </c>
      <c r="V26" s="307" t="n">
        <f aca="false">IF(N26=0,IF(R26&lt;=$V$24,1,0),"")</f>
        <v>0</v>
      </c>
      <c r="W26" s="309" t="n">
        <f aca="false">IF(N26=0,(S26*C16)+W25+Y25,"")</f>
        <v>50000.002</v>
      </c>
      <c r="X26" s="312" t="n">
        <f aca="false">IF(V26=1,IF($L$2=1,IFERROR(W26/O26,""),IFERROR(W26/Q26,"")),0)</f>
        <v>0</v>
      </c>
      <c r="Y26" s="309" t="n">
        <f aca="false">IF(V26=1,-W26,0)</f>
        <v>0</v>
      </c>
      <c r="Z26" s="310" t="n">
        <f aca="false">IF(N26=0,Z25+AE25,"")</f>
        <v>-239999.998</v>
      </c>
      <c r="AA26" s="313" t="n">
        <v>0</v>
      </c>
      <c r="AB26" s="313" t="n">
        <f aca="false">$C$5-AA26</f>
        <v>48</v>
      </c>
      <c r="AC26" s="310" t="n">
        <f aca="false">-PMT($C$4/12,AB26,-(Z25+AE25),,0)</f>
        <v>4999.99995833333</v>
      </c>
      <c r="AD26" s="252" t="n">
        <f aca="false">IFERROR(CUMIPMT($C$4/12,$AB$26,$C$12,AA27,AA27,0),0)</f>
        <v>0</v>
      </c>
      <c r="AE26" s="252" t="n">
        <f aca="false">AC26+AD26</f>
        <v>4999.99995833333</v>
      </c>
      <c r="AI26" s="300" t="s">
        <v>149</v>
      </c>
      <c r="AJ26" s="132" t="n">
        <f aca="false">$C$12</f>
        <v>239999.998</v>
      </c>
      <c r="AK26" s="132" t="n">
        <f aca="false">$C$12</f>
        <v>239999.998</v>
      </c>
      <c r="AL26" s="132" t="n">
        <f aca="false">$C$12</f>
        <v>239999.998</v>
      </c>
      <c r="AM26" s="132" t="n">
        <f aca="false">$C$12</f>
        <v>239999.998</v>
      </c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s="314" customFormat="true" ht="12.8" hidden="false" customHeight="false" outlineLevel="0" collapsed="false">
      <c r="A27" s="315" t="n">
        <f aca="false">M27</f>
        <v>45474.4368402778</v>
      </c>
      <c r="B27" s="302" t="n">
        <f aca="false">H26</f>
        <v>0</v>
      </c>
      <c r="C27" s="140" t="n">
        <f aca="false">I26</f>
        <v>0.043455938176248</v>
      </c>
      <c r="D27" s="303" t="n">
        <f aca="false">J26</f>
        <v>-239999.998</v>
      </c>
      <c r="E27" s="302" t="n">
        <f aca="false">P27</f>
        <v>18.3516</v>
      </c>
      <c r="F27" s="212" t="n">
        <f aca="false">O27</f>
        <v>62867.66</v>
      </c>
      <c r="G27" s="303" t="n">
        <f aca="false">Q27</f>
        <v>1153722.149256</v>
      </c>
      <c r="H27" s="304" t="n">
        <f aca="false">=IFERROR(IF($C$18=0,B27+S27+U27,B27+S27+Y27),"")</f>
        <v>3999.99996666666</v>
      </c>
      <c r="I27" s="305" t="n">
        <f aca="false">IFERROR(IF($C$18=0,C27+T27,C27+X27),"")</f>
        <v>0.0443226979869282</v>
      </c>
      <c r="J27" s="306" t="n">
        <f aca="false">Z27</f>
        <v>-234999.998041667</v>
      </c>
      <c r="K27" s="249"/>
      <c r="L27" s="307" t="n">
        <f aca="false">L26+2629743</f>
        <v>1719829743</v>
      </c>
      <c r="M27" s="296" t="n">
        <f aca="false">L27/(24*60*60)+DATE(1970,1,1)</f>
        <v>45474.4368402778</v>
      </c>
      <c r="N27" s="308" t="n">
        <f aca="false">L27&gt;$D$10</f>
        <v>0</v>
      </c>
      <c r="O27" s="259" t="n">
        <f aca="false">IF(N27=0,VLOOKUP(L27,INDEX_BTCUSD_1D!$A$1:$I$5825,9),"")</f>
        <v>62867.66</v>
      </c>
      <c r="P27" s="309" t="n">
        <f aca="false">IF(N27=0,VLOOKUP(L27,FX_USDMXN_1D!$A$1:$F$4815,6),"")</f>
        <v>18.3516</v>
      </c>
      <c r="Q27" s="310" t="n">
        <f aca="false">IFERROR(O27*P27,"")</f>
        <v>1153722.149256</v>
      </c>
      <c r="R27" s="311" t="n">
        <f aca="false">IFERROR(O27/O26-1,"")</f>
        <v>-0.0717848409602769</v>
      </c>
      <c r="S27" s="310" t="n">
        <f aca="false">IFERROR(-IF(N27=0,-AC26,""),"")</f>
        <v>4999.99995833333</v>
      </c>
      <c r="T27" s="312" t="n">
        <f aca="false">IF($L$2=1,IFERROR((S27*$C$17)/O27,""),IFERROR((S27*$C$17)/Q27,""))</f>
        <v>0.000866759810680185</v>
      </c>
      <c r="U27" s="309" t="n">
        <f aca="false">IFERROR(-S27*$C$17,"")</f>
        <v>-999.999991666667</v>
      </c>
      <c r="V27" s="307" t="n">
        <f aca="false">IF(N27=0,IF(R27&lt;=$V$24,1,0),"")</f>
        <v>1</v>
      </c>
      <c r="W27" s="309" t="n">
        <f aca="false">IF(N27=0,(S27*$C$17)+W26+Y26,"")</f>
        <v>51000.0019916667</v>
      </c>
      <c r="X27" s="312" t="n">
        <f aca="false">IF(V27=1,IF($L$2=1,IFERROR(W27/O27,""),IFERROR(W27/Q27,"")),0)</f>
        <v>0.044204752439359</v>
      </c>
      <c r="Y27" s="309" t="n">
        <f aca="false">IF(V27=1,-W27,0)</f>
        <v>-51000.0019916667</v>
      </c>
      <c r="Z27" s="310" t="n">
        <f aca="false">IF(N27=0,Z26+AE26,"")</f>
        <v>-234999.998041667</v>
      </c>
      <c r="AA27" s="313" t="n">
        <f aca="false">AA26+1</f>
        <v>1</v>
      </c>
      <c r="AB27" s="313" t="n">
        <f aca="false">$AB$26-AA27</f>
        <v>47</v>
      </c>
      <c r="AC27" s="310" t="n">
        <f aca="false">AC26</f>
        <v>4999.99995833333</v>
      </c>
      <c r="AD27" s="252" t="n">
        <f aca="false">IFERROR(CUMIPMT($C$4/12,$AB$26,$C$12,AA28,AA28,0),0)</f>
        <v>0</v>
      </c>
      <c r="AE27" s="252" t="n">
        <f aca="false">AC27+AD27</f>
        <v>4999.99995833333</v>
      </c>
      <c r="AI27" s="300" t="s">
        <v>150</v>
      </c>
      <c r="AJ27" s="316" t="n">
        <f aca="false">$C$4</f>
        <v>0</v>
      </c>
      <c r="AK27" s="316" t="n">
        <f aca="false">$C$4</f>
        <v>0</v>
      </c>
      <c r="AL27" s="316" t="n">
        <f aca="false">$C$4</f>
        <v>0</v>
      </c>
      <c r="AM27" s="316" t="n">
        <f aca="false">$C$4</f>
        <v>0</v>
      </c>
      <c r="XFB27" s="0"/>
      <c r="XFC27" s="0"/>
      <c r="XFD27" s="0"/>
    </row>
    <row r="28" s="314" customFormat="true" ht="12.8" hidden="false" customHeight="false" outlineLevel="0" collapsed="false">
      <c r="A28" s="315" t="n">
        <f aca="false">M28</f>
        <v>45504.8736805556</v>
      </c>
      <c r="B28" s="302" t="n">
        <f aca="false">H27</f>
        <v>3999.99996666666</v>
      </c>
      <c r="C28" s="140" t="n">
        <f aca="false">I27</f>
        <v>0.0443226979869282</v>
      </c>
      <c r="D28" s="303" t="n">
        <f aca="false">J27</f>
        <v>-234999.998041667</v>
      </c>
      <c r="E28" s="302" t="n">
        <f aca="false">P28</f>
        <v>18.6156</v>
      </c>
      <c r="F28" s="212" t="n">
        <f aca="false">O28</f>
        <v>64645.93</v>
      </c>
      <c r="G28" s="303" t="n">
        <f aca="false">Q28</f>
        <v>1203422.774508</v>
      </c>
      <c r="H28" s="304" t="n">
        <f aca="false">=IFERROR(IF($C$18=0,B28+S28+U28,B28+S28+Y28),"")</f>
        <v>7999.99993333333</v>
      </c>
      <c r="I28" s="305" t="n">
        <f aca="false">IFERROR(IF($C$18=0,C28+T28,C28+X28),"")</f>
        <v>0.0451536611470491</v>
      </c>
      <c r="J28" s="306" t="n">
        <f aca="false">Z28</f>
        <v>-229999.998083333</v>
      </c>
      <c r="K28" s="249"/>
      <c r="L28" s="307" t="n">
        <f aca="false">L27+2629743</f>
        <v>1722459486</v>
      </c>
      <c r="M28" s="296" t="n">
        <f aca="false">L28/(24*60*60)+DATE(1970,1,1)</f>
        <v>45504.8736805556</v>
      </c>
      <c r="N28" s="308" t="n">
        <f aca="false">L28&gt;$D$10</f>
        <v>0</v>
      </c>
      <c r="O28" s="259" t="n">
        <f aca="false">IF(N28=0,VLOOKUP(L28,INDEX_BTCUSD_1D!$A$1:$I$5825,9),"")</f>
        <v>64645.93</v>
      </c>
      <c r="P28" s="309" t="n">
        <f aca="false">IF(N28=0,VLOOKUP(L28,FX_USDMXN_1D!$A$1:$F$4815,6),"")</f>
        <v>18.6156</v>
      </c>
      <c r="Q28" s="310" t="n">
        <f aca="false">IFERROR(O28*P28,"")</f>
        <v>1203422.774508</v>
      </c>
      <c r="R28" s="311" t="n">
        <f aca="false">IFERROR(O28/O27-1,"")</f>
        <v>0.0282859263411426</v>
      </c>
      <c r="S28" s="310" t="n">
        <f aca="false">IFERROR(-IF(N28=0,-AC27,""),"")</f>
        <v>4999.99995833333</v>
      </c>
      <c r="T28" s="312" t="n">
        <f aca="false">IF($L$2=1,IFERROR((S28*$C$17)/O28,""),IFERROR((S28*$C$17)/Q28,""))</f>
        <v>0.000830963160120931</v>
      </c>
      <c r="U28" s="309" t="n">
        <f aca="false">IFERROR(-S28*$C$17,"")</f>
        <v>-999.999991666667</v>
      </c>
      <c r="V28" s="307" t="n">
        <f aca="false">IF(N28=0,IF(R28&lt;=$V$24,1,0),"")</f>
        <v>0</v>
      </c>
      <c r="W28" s="309" t="n">
        <f aca="false">IF(N28=0,(S28*$C$17)+W27+Y27,"")</f>
        <v>999.999991666664</v>
      </c>
      <c r="X28" s="312" t="n">
        <f aca="false">IF(V28=1,IF($L$2=1,IFERROR(W28/O28,""),IFERROR(W28/Q28,"")),0)</f>
        <v>0</v>
      </c>
      <c r="Y28" s="309" t="n">
        <f aca="false">IF(V28=1,-W28,0)</f>
        <v>0</v>
      </c>
      <c r="Z28" s="310" t="n">
        <f aca="false">IF(N28=0,Z27+AE27,"")</f>
        <v>-229999.998083333</v>
      </c>
      <c r="AA28" s="313" t="n">
        <f aca="false">AA27+1</f>
        <v>2</v>
      </c>
      <c r="AB28" s="313" t="n">
        <f aca="false">$AB$26-AA28</f>
        <v>46</v>
      </c>
      <c r="AC28" s="310" t="n">
        <f aca="false">AC27</f>
        <v>4999.99995833333</v>
      </c>
      <c r="AD28" s="252" t="n">
        <f aca="false">IFERROR(CUMIPMT($C$4/12,$AB$26,$C$12,AA29,AA29,0),0)</f>
        <v>0</v>
      </c>
      <c r="AE28" s="252" t="n">
        <f aca="false">AC28+AD28</f>
        <v>4999.99995833333</v>
      </c>
      <c r="AI28" s="300" t="s">
        <v>151</v>
      </c>
      <c r="AJ28" s="131" t="n">
        <v>12</v>
      </c>
      <c r="AK28" s="131" t="n">
        <f aca="false">$AJ$28</f>
        <v>12</v>
      </c>
      <c r="AL28" s="131" t="n">
        <f aca="false">$AJ$28</f>
        <v>12</v>
      </c>
      <c r="AM28" s="131" t="n">
        <f aca="false">$AJ$28</f>
        <v>12</v>
      </c>
      <c r="XFB28" s="0"/>
      <c r="XFC28" s="0"/>
      <c r="XFD28" s="0"/>
    </row>
    <row r="29" s="314" customFormat="true" ht="12.8" hidden="false" customHeight="false" outlineLevel="0" collapsed="false">
      <c r="A29" s="315" t="n">
        <f aca="false">M29</f>
        <v>45535.3105208333</v>
      </c>
      <c r="B29" s="302" t="n">
        <f aca="false">H28</f>
        <v>7999.99993333333</v>
      </c>
      <c r="C29" s="140" t="n">
        <f aca="false">I28</f>
        <v>0.0451536611470491</v>
      </c>
      <c r="D29" s="303" t="n">
        <f aca="false">J28</f>
        <v>-229999.998083333</v>
      </c>
      <c r="E29" s="302" t="n">
        <f aca="false">P29</f>
        <v>19.7032</v>
      </c>
      <c r="F29" s="212" t="n">
        <f aca="false">O29</f>
        <v>59015.67</v>
      </c>
      <c r="G29" s="303" t="n">
        <f aca="false">Q29</f>
        <v>1162797.549144</v>
      </c>
      <c r="H29" s="304" t="n">
        <f aca="false">=IFERROR(IF($C$18=0,B29+S29+U29,B29+S29+Y29),"")</f>
        <v>11999.9999</v>
      </c>
      <c r="I29" s="305" t="n">
        <f aca="false">IFERROR(IF($C$18=0,C29+T29,C29+X29),"")</f>
        <v>0.0460136560725654</v>
      </c>
      <c r="J29" s="306" t="n">
        <f aca="false">Z29</f>
        <v>-224999.998125</v>
      </c>
      <c r="K29" s="249"/>
      <c r="L29" s="307" t="n">
        <f aca="false">L28+2629743</f>
        <v>1725089229</v>
      </c>
      <c r="M29" s="296" t="n">
        <f aca="false">L29/(24*60*60)+DATE(1970,1,1)</f>
        <v>45535.3105208333</v>
      </c>
      <c r="N29" s="308" t="n">
        <f aca="false">L29&gt;$D$10</f>
        <v>0</v>
      </c>
      <c r="O29" s="259" t="n">
        <f aca="false">IF(N29=0,VLOOKUP(L29,INDEX_BTCUSD_1D!$A$1:$I$5825,9),"")</f>
        <v>59015.67</v>
      </c>
      <c r="P29" s="309" t="n">
        <f aca="false">IF(N29=0,VLOOKUP(L29,FX_USDMXN_1D!$A$1:$F$4815,6),"")</f>
        <v>19.7032</v>
      </c>
      <c r="Q29" s="310" t="n">
        <f aca="false">IFERROR(O29*P29,"")</f>
        <v>1162797.549144</v>
      </c>
      <c r="R29" s="311" t="n">
        <f aca="false">IFERROR(O29/O28-1,"")</f>
        <v>-0.0870938046679814</v>
      </c>
      <c r="S29" s="310" t="n">
        <f aca="false">IFERROR(-IF(N29=0,-AC28,""),"")</f>
        <v>4999.99995833333</v>
      </c>
      <c r="T29" s="312" t="n">
        <f aca="false">IF($L$2=1,IFERROR((S29*$C$17)/O29,""),IFERROR((S29*$C$17)/Q29,""))</f>
        <v>0.000859994925516331</v>
      </c>
      <c r="U29" s="309" t="n">
        <f aca="false">IFERROR(-S29*$C$17,"")</f>
        <v>-999.999991666667</v>
      </c>
      <c r="V29" s="307" t="n">
        <f aca="false">IF(N29=0,IF(R29&lt;=$V$24,1,0),"")</f>
        <v>1</v>
      </c>
      <c r="W29" s="309" t="n">
        <f aca="false">IF(N29=0,(S29*$C$17)+W28+Y28,"")</f>
        <v>1999.99998333333</v>
      </c>
      <c r="X29" s="312" t="n">
        <f aca="false">IF(V29=1,IF($L$2=1,IFERROR(W29/O29,""),IFERROR(W29/Q29,"")),0)</f>
        <v>0.00171998985103266</v>
      </c>
      <c r="Y29" s="309" t="n">
        <f aca="false">IF(V29=1,-W29,0)</f>
        <v>-1999.99998333333</v>
      </c>
      <c r="Z29" s="310" t="n">
        <f aca="false">IF(N29=0,Z28+AE28,"")</f>
        <v>-224999.998125</v>
      </c>
      <c r="AA29" s="313" t="n">
        <f aca="false">AA28+1</f>
        <v>3</v>
      </c>
      <c r="AB29" s="313" t="n">
        <f aca="false">$AB$26-AA29</f>
        <v>45</v>
      </c>
      <c r="AC29" s="310" t="n">
        <f aca="false">AC28</f>
        <v>4999.99995833333</v>
      </c>
      <c r="AD29" s="252" t="n">
        <f aca="false">IFERROR(CUMIPMT($C$4/12,$AB$26,$C$12,AA30,AA30,0),0)</f>
        <v>0</v>
      </c>
      <c r="AE29" s="252" t="n">
        <f aca="false">AC29+AD29</f>
        <v>4999.99995833333</v>
      </c>
      <c r="AI29" s="300" t="s">
        <v>152</v>
      </c>
      <c r="AJ29" s="317" t="n">
        <f aca="false">AJ27/AJ28</f>
        <v>0</v>
      </c>
      <c r="AK29" s="317" t="n">
        <f aca="false">AK27/AK28</f>
        <v>0</v>
      </c>
      <c r="AL29" s="317" t="n">
        <f aca="false">AL27/AL28</f>
        <v>0</v>
      </c>
      <c r="AM29" s="317" t="n">
        <f aca="false">AM27/AM28</f>
        <v>0</v>
      </c>
      <c r="XFB29" s="0"/>
      <c r="XFC29" s="0"/>
      <c r="XFD29" s="0"/>
    </row>
    <row r="30" s="314" customFormat="true" ht="12.8" hidden="false" customHeight="false" outlineLevel="0" collapsed="false">
      <c r="A30" s="315" t="n">
        <f aca="false">M30</f>
        <v>45565.7473611111</v>
      </c>
      <c r="B30" s="302" t="n">
        <f aca="false">H29</f>
        <v>11999.9999</v>
      </c>
      <c r="C30" s="140" t="n">
        <f aca="false">I29</f>
        <v>0.0460136560725654</v>
      </c>
      <c r="D30" s="303" t="n">
        <f aca="false">J29</f>
        <v>-224999.998125</v>
      </c>
      <c r="E30" s="302" t="n">
        <f aca="false">P30</f>
        <v>19.68075</v>
      </c>
      <c r="F30" s="212" t="n">
        <f aca="false">O30</f>
        <v>63352.44</v>
      </c>
      <c r="G30" s="303" t="n">
        <f aca="false">Q30</f>
        <v>1246823.53353</v>
      </c>
      <c r="H30" s="304" t="n">
        <f aca="false">=IFERROR(IF($C$18=0,B30+S30+U30,B30+S30+Y30),"")</f>
        <v>15999.9998666667</v>
      </c>
      <c r="I30" s="305" t="n">
        <f aca="false">IFERROR(IF($C$18=0,C30+T30,C30+X30),"")</f>
        <v>0.0468156941836327</v>
      </c>
      <c r="J30" s="306" t="n">
        <f aca="false">Z30</f>
        <v>-219999.998166667</v>
      </c>
      <c r="K30" s="249"/>
      <c r="L30" s="307" t="n">
        <f aca="false">L29+2629743</f>
        <v>1727718972</v>
      </c>
      <c r="M30" s="296" t="n">
        <f aca="false">L30/(24*60*60)+DATE(1970,1,1)</f>
        <v>45565.7473611111</v>
      </c>
      <c r="N30" s="308" t="n">
        <f aca="false">L30&gt;$D$10</f>
        <v>0</v>
      </c>
      <c r="O30" s="259" t="n">
        <f aca="false">IF(N30=0,VLOOKUP(L30,INDEX_BTCUSD_1D!$A$1:$I$5825,9),"")</f>
        <v>63352.44</v>
      </c>
      <c r="P30" s="309" t="n">
        <f aca="false">IF(N30=0,VLOOKUP(L30,FX_USDMXN_1D!$A$1:$F$4815,6),"")</f>
        <v>19.68075</v>
      </c>
      <c r="Q30" s="310" t="n">
        <f aca="false">IFERROR(O30*P30,"")</f>
        <v>1246823.53353</v>
      </c>
      <c r="R30" s="311" t="n">
        <f aca="false">IFERROR(O30/O29-1,"")</f>
        <v>0.0734850591376834</v>
      </c>
      <c r="S30" s="310" t="n">
        <f aca="false">IFERROR(-IF(N30=0,-AC29,""),"")</f>
        <v>4999.99995833333</v>
      </c>
      <c r="T30" s="312" t="n">
        <f aca="false">IF($L$2=1,IFERROR((S30*$C$17)/O30,""),IFERROR((S30*$C$17)/Q30,""))</f>
        <v>0.000802038111067307</v>
      </c>
      <c r="U30" s="309" t="n">
        <f aca="false">IFERROR(-S30*$C$17,"")</f>
        <v>-999.999991666667</v>
      </c>
      <c r="V30" s="307" t="n">
        <f aca="false">IF(N30=0,IF(R30&lt;=$V$24,1,0),"")</f>
        <v>0</v>
      </c>
      <c r="W30" s="309" t="n">
        <f aca="false">IF(N30=0,(S30*$C$17)+W29+Y29,"")</f>
        <v>999.999991666667</v>
      </c>
      <c r="X30" s="312" t="n">
        <f aca="false">IF(V30=1,IF($L$2=1,IFERROR(W30/O30,""),IFERROR(W30/Q30,"")),0)</f>
        <v>0</v>
      </c>
      <c r="Y30" s="309" t="n">
        <f aca="false">IF(V30=1,-W30,0)</f>
        <v>0</v>
      </c>
      <c r="Z30" s="310" t="n">
        <f aca="false">IF(N30=0,Z29+AE29,"")</f>
        <v>-219999.998166667</v>
      </c>
      <c r="AA30" s="313" t="n">
        <f aca="false">AA29+1</f>
        <v>4</v>
      </c>
      <c r="AB30" s="313" t="n">
        <f aca="false">$AB$26-AA30</f>
        <v>44</v>
      </c>
      <c r="AC30" s="310" t="n">
        <f aca="false">AC29</f>
        <v>4999.99995833333</v>
      </c>
      <c r="AD30" s="252" t="n">
        <f aca="false">IFERROR(CUMIPMT($C$4/12,$AB$26,$C$12,AA31,AA31,0),0)</f>
        <v>0</v>
      </c>
      <c r="AE30" s="252" t="n">
        <f aca="false">AC30+AD30</f>
        <v>4999.99995833333</v>
      </c>
      <c r="AI30" s="300" t="s">
        <v>153</v>
      </c>
      <c r="AJ30" s="131" t="n">
        <f aca="false">$C$5/12</f>
        <v>4</v>
      </c>
      <c r="AK30" s="131" t="n">
        <f aca="false">$C$5/12</f>
        <v>4</v>
      </c>
      <c r="AL30" s="131" t="n">
        <f aca="false">$C$5/12</f>
        <v>4</v>
      </c>
      <c r="AM30" s="131" t="n">
        <f aca="false">$C$5/12</f>
        <v>4</v>
      </c>
      <c r="XFB30" s="0"/>
      <c r="XFC30" s="0"/>
      <c r="XFD30" s="0"/>
    </row>
    <row r="31" s="314" customFormat="true" ht="12.8" hidden="false" customHeight="false" outlineLevel="0" collapsed="false">
      <c r="A31" s="315" t="n">
        <f aca="false">M31</f>
        <v>45596.1842013889</v>
      </c>
      <c r="B31" s="302" t="n">
        <f aca="false">H30</f>
        <v>15999.9998666667</v>
      </c>
      <c r="C31" s="140" t="n">
        <f aca="false">I30</f>
        <v>0.0468156941836327</v>
      </c>
      <c r="D31" s="303" t="n">
        <f aca="false">J30</f>
        <v>-219999.998166667</v>
      </c>
      <c r="E31" s="302" t="n">
        <f aca="false">P31</f>
        <v>20.02535</v>
      </c>
      <c r="F31" s="212" t="n">
        <f aca="false">O31</f>
        <v>70244.48</v>
      </c>
      <c r="G31" s="303" t="n">
        <f aca="false">Q31</f>
        <v>1406670.297568</v>
      </c>
      <c r="H31" s="304" t="n">
        <f aca="false">=IFERROR(IF($C$18=0,B31+S31+U31,B31+S31+Y31),"")</f>
        <v>19999.9998333333</v>
      </c>
      <c r="I31" s="305" t="n">
        <f aca="false">IFERROR(IF($C$18=0,C31+T31,C31+X31),"")</f>
        <v>0.0475265928166639</v>
      </c>
      <c r="J31" s="306" t="n">
        <f aca="false">Z31</f>
        <v>-214999.998208333</v>
      </c>
      <c r="K31" s="249"/>
      <c r="L31" s="307" t="n">
        <f aca="false">L30+2629743</f>
        <v>1730348715</v>
      </c>
      <c r="M31" s="296" t="n">
        <f aca="false">L31/(24*60*60)+DATE(1970,1,1)</f>
        <v>45596.1842013889</v>
      </c>
      <c r="N31" s="308" t="n">
        <f aca="false">L31&gt;$D$10</f>
        <v>0</v>
      </c>
      <c r="O31" s="259" t="n">
        <f aca="false">IF(N31=0,VLOOKUP(L31,INDEX_BTCUSD_1D!$A$1:$I$5825,9),"")</f>
        <v>70244.48</v>
      </c>
      <c r="P31" s="309" t="n">
        <f aca="false">IF(N31=0,VLOOKUP(L31,FX_USDMXN_1D!$A$1:$F$4815,6),"")</f>
        <v>20.02535</v>
      </c>
      <c r="Q31" s="310" t="n">
        <f aca="false">IFERROR(O31*P31,"")</f>
        <v>1406670.297568</v>
      </c>
      <c r="R31" s="311" t="n">
        <f aca="false">IFERROR(O31/O30-1,"")</f>
        <v>0.108788864327877</v>
      </c>
      <c r="S31" s="310" t="n">
        <f aca="false">IFERROR(-IF(N31=0,-AC30,""),"")</f>
        <v>4999.99995833333</v>
      </c>
      <c r="T31" s="312" t="n">
        <f aca="false">IF($L$2=1,IFERROR((S31*$C$17)/O31,""),IFERROR((S31*$C$17)/Q31,""))</f>
        <v>0.000710898633031189</v>
      </c>
      <c r="U31" s="309" t="n">
        <f aca="false">IFERROR(-S31*$C$17,"")</f>
        <v>-999.999991666667</v>
      </c>
      <c r="V31" s="307" t="n">
        <f aca="false">IF(N31=0,IF(R31&lt;=$V$24,1,0),"")</f>
        <v>0</v>
      </c>
      <c r="W31" s="309" t="n">
        <f aca="false">IF(N31=0,(S31*$C$17)+W30+Y30,"")</f>
        <v>1999.99998333333</v>
      </c>
      <c r="X31" s="312" t="n">
        <f aca="false">IF(V31=1,IF($L$2=1,IFERROR(W31/O31,""),IFERROR(W31/Q31,"")),0)</f>
        <v>0</v>
      </c>
      <c r="Y31" s="309" t="n">
        <f aca="false">IF(V31=1,-W31,0)</f>
        <v>0</v>
      </c>
      <c r="Z31" s="310" t="n">
        <f aca="false">IF(N31=0,Z30+AE30,"")</f>
        <v>-214999.998208333</v>
      </c>
      <c r="AA31" s="313" t="n">
        <f aca="false">AA30+1</f>
        <v>5</v>
      </c>
      <c r="AB31" s="313" t="n">
        <f aca="false">$AB$26-AA31</f>
        <v>43</v>
      </c>
      <c r="AC31" s="310" t="n">
        <f aca="false">AC30</f>
        <v>4999.99995833333</v>
      </c>
      <c r="AD31" s="252" t="n">
        <f aca="false">IFERROR(CUMIPMT($C$4/12,$AB$26,$C$12,AA32,AA32,0),0)</f>
        <v>0</v>
      </c>
      <c r="AE31" s="252" t="n">
        <f aca="false">AC31+AD31</f>
        <v>4999.99995833333</v>
      </c>
      <c r="AI31" s="300" t="s">
        <v>154</v>
      </c>
      <c r="AJ31" s="131" t="n">
        <f aca="false">AJ28*AJ30</f>
        <v>48</v>
      </c>
      <c r="AK31" s="131" t="n">
        <f aca="false">AK28*AK30</f>
        <v>48</v>
      </c>
      <c r="AL31" s="131" t="n">
        <f aca="false">AL28*AL30</f>
        <v>48</v>
      </c>
      <c r="AM31" s="131" t="n">
        <f aca="false">AM28*AM30</f>
        <v>48</v>
      </c>
      <c r="XFB31" s="0"/>
      <c r="XFC31" s="0"/>
      <c r="XFD31" s="0"/>
    </row>
    <row r="32" s="314" customFormat="true" ht="12.8" hidden="false" customHeight="false" outlineLevel="0" collapsed="false">
      <c r="A32" s="315" t="n">
        <f aca="false">M32</f>
        <v>45626.6210416667</v>
      </c>
      <c r="B32" s="302" t="n">
        <f aca="false">H31</f>
        <v>19999.9998333333</v>
      </c>
      <c r="C32" s="140" t="n">
        <f aca="false">I31</f>
        <v>0.0475265928166639</v>
      </c>
      <c r="D32" s="303" t="n">
        <f aca="false">J31</f>
        <v>-214999.998208333</v>
      </c>
      <c r="E32" s="302" t="n">
        <f aca="false">P32</f>
        <v>20.36995</v>
      </c>
      <c r="F32" s="212" t="n">
        <f aca="false">O32</f>
        <v>96466.91</v>
      </c>
      <c r="G32" s="303" t="n">
        <f aca="false">Q32</f>
        <v>1965026.1333545</v>
      </c>
      <c r="H32" s="304" t="n">
        <f aca="false">=IFERROR(IF($C$18=0,B32+S32+U32,B32+S32+Y32),"")</f>
        <v>23999.9998</v>
      </c>
      <c r="I32" s="305" t="n">
        <f aca="false">IFERROR(IF($C$18=0,C32+T32,C32+X32),"")</f>
        <v>0.0480354918967792</v>
      </c>
      <c r="J32" s="306" t="n">
        <f aca="false">Z32</f>
        <v>-209999.99825</v>
      </c>
      <c r="K32" s="249"/>
      <c r="L32" s="307" t="n">
        <f aca="false">L31+2629743</f>
        <v>1732978458</v>
      </c>
      <c r="M32" s="296" t="n">
        <f aca="false">L32/(24*60*60)+DATE(1970,1,1)</f>
        <v>45626.6210416667</v>
      </c>
      <c r="N32" s="308" t="n">
        <f aca="false">L32&gt;$D$10</f>
        <v>0</v>
      </c>
      <c r="O32" s="259" t="n">
        <f aca="false">IF(N32=0,VLOOKUP(L32,INDEX_BTCUSD_1D!$A$1:$I$5825,9),"")</f>
        <v>96466.91</v>
      </c>
      <c r="P32" s="309" t="n">
        <f aca="false">IF(N32=0,VLOOKUP(L32,FX_USDMXN_1D!$A$1:$F$4815,6),"")</f>
        <v>20.36995</v>
      </c>
      <c r="Q32" s="310" t="n">
        <f aca="false">IFERROR(O32*P32,"")</f>
        <v>1965026.1333545</v>
      </c>
      <c r="R32" s="311" t="n">
        <f aca="false">IFERROR(O32/O31-1,"")</f>
        <v>0.373302357708392</v>
      </c>
      <c r="S32" s="310" t="n">
        <f aca="false">IFERROR(-IF(N32=0,-AC31,""),"")</f>
        <v>4999.99995833333</v>
      </c>
      <c r="T32" s="312" t="n">
        <f aca="false">IF($L$2=1,IFERROR((S32*$C$17)/O32,""),IFERROR((S32*$C$17)/Q32,""))</f>
        <v>0.000508899080115319</v>
      </c>
      <c r="U32" s="309" t="n">
        <f aca="false">IFERROR(-S32*$C$17,"")</f>
        <v>-999.999991666667</v>
      </c>
      <c r="V32" s="307" t="n">
        <f aca="false">IF(N32=0,IF(R32&lt;=$V$24,1,0),"")</f>
        <v>0</v>
      </c>
      <c r="W32" s="309" t="n">
        <f aca="false">IF(N32=0,(S32*$C$17)+W31+Y31,"")</f>
        <v>2999.999975</v>
      </c>
      <c r="X32" s="312" t="n">
        <f aca="false">IF(V32=1,IF($L$2=1,IFERROR(W32/O32,""),IFERROR(W32/Q32,"")),0)</f>
        <v>0</v>
      </c>
      <c r="Y32" s="309" t="n">
        <f aca="false">IF(V32=1,-W32,0)</f>
        <v>0</v>
      </c>
      <c r="Z32" s="310" t="n">
        <f aca="false">IF(N32=0,Z31+AE31,"")</f>
        <v>-209999.99825</v>
      </c>
      <c r="AA32" s="313" t="n">
        <f aca="false">AA31+1</f>
        <v>6</v>
      </c>
      <c r="AB32" s="313" t="n">
        <f aca="false">$AB$26-AA32</f>
        <v>42</v>
      </c>
      <c r="AC32" s="310" t="n">
        <f aca="false">AC31</f>
        <v>4999.99995833333</v>
      </c>
      <c r="AD32" s="252" t="n">
        <f aca="false">IFERROR(CUMIPMT($C$4/12,$AB$26,$C$12,AA33,AA33,0),0)</f>
        <v>0</v>
      </c>
      <c r="AE32" s="252" t="n">
        <f aca="false">AC32+AD32</f>
        <v>4999.99995833333</v>
      </c>
      <c r="AI32" s="300" t="s">
        <v>155</v>
      </c>
      <c r="AJ32" s="192" t="n">
        <v>1</v>
      </c>
      <c r="AK32" s="192" t="n">
        <f aca="false">AJ33+1</f>
        <v>13</v>
      </c>
      <c r="AL32" s="192" t="n">
        <f aca="false">AK33+1</f>
        <v>25</v>
      </c>
      <c r="AM32" s="192" t="n">
        <f aca="false">AL33+1</f>
        <v>37</v>
      </c>
      <c r="XFB32" s="0"/>
      <c r="XFC32" s="0"/>
      <c r="XFD32" s="0"/>
    </row>
    <row r="33" s="314" customFormat="true" ht="12.8" hidden="false" customHeight="false" outlineLevel="0" collapsed="false">
      <c r="A33" s="315" t="n">
        <f aca="false">M33</f>
        <v>45657.0578819444</v>
      </c>
      <c r="B33" s="302" t="n">
        <f aca="false">H32</f>
        <v>23999.9998</v>
      </c>
      <c r="C33" s="140" t="n">
        <f aca="false">I32</f>
        <v>0.0480354918967792</v>
      </c>
      <c r="D33" s="303" t="n">
        <f aca="false">J32</f>
        <v>-209999.99825</v>
      </c>
      <c r="E33" s="302" t="n">
        <f aca="false">P33</f>
        <v>20.87479</v>
      </c>
      <c r="F33" s="212" t="n">
        <f aca="false">O33</f>
        <v>93466.28</v>
      </c>
      <c r="G33" s="303" t="n">
        <f aca="false">Q33</f>
        <v>1951088.9670812</v>
      </c>
      <c r="H33" s="304" t="n">
        <f aca="false">=IFERROR(IF($C$18=0,B33+S33+U33,B33+S33+Y33),"")</f>
        <v>27999.9997666666</v>
      </c>
      <c r="I33" s="305" t="n">
        <f aca="false">IFERROR(IF($C$18=0,C33+T33,C33+X33),"")</f>
        <v>0.0485480261832924</v>
      </c>
      <c r="J33" s="306" t="n">
        <f aca="false">Z33</f>
        <v>-204999.998291667</v>
      </c>
      <c r="K33" s="249"/>
      <c r="L33" s="307" t="n">
        <f aca="false">L32+2629743</f>
        <v>1735608201</v>
      </c>
      <c r="M33" s="296" t="n">
        <f aca="false">L33/(24*60*60)+DATE(1970,1,1)</f>
        <v>45657.0578819444</v>
      </c>
      <c r="N33" s="308" t="n">
        <f aca="false">L33&gt;$D$10</f>
        <v>0</v>
      </c>
      <c r="O33" s="259" t="n">
        <f aca="false">IF(N33=0,VLOOKUP(L33,INDEX_BTCUSD_1D!$A$1:$I$5825,9),"")</f>
        <v>93466.28</v>
      </c>
      <c r="P33" s="309" t="n">
        <f aca="false">IF(N33=0,VLOOKUP(L33,FX_USDMXN_1D!$A$1:$F$4815,6),"")</f>
        <v>20.87479</v>
      </c>
      <c r="Q33" s="310" t="n">
        <f aca="false">IFERROR(O33*P33,"")</f>
        <v>1951088.9670812</v>
      </c>
      <c r="R33" s="311" t="n">
        <f aca="false">IFERROR(O33/O32-1,"")</f>
        <v>-0.0311052774469505</v>
      </c>
      <c r="S33" s="310" t="n">
        <f aca="false">IFERROR(-IF(N33=0,-AC32,""),"")</f>
        <v>4999.99995833333</v>
      </c>
      <c r="T33" s="312" t="n">
        <f aca="false">IF($L$2=1,IFERROR((S33*$C$17)/O33,""),IFERROR((S33*$C$17)/Q33,""))</f>
        <v>0.000512534286513163</v>
      </c>
      <c r="U33" s="309" t="n">
        <f aca="false">IFERROR(-S33*$C$17,"")</f>
        <v>-999.999991666667</v>
      </c>
      <c r="V33" s="307" t="n">
        <f aca="false">IF(N33=0,IF(R33&lt;=$V$24,1,0),"")</f>
        <v>0</v>
      </c>
      <c r="W33" s="309" t="n">
        <f aca="false">IF(N33=0,(S33*$C$17)+W32+Y32,"")</f>
        <v>3999.99996666667</v>
      </c>
      <c r="X33" s="312" t="n">
        <f aca="false">IF(V33=1,IF($L$2=1,IFERROR(W33/O33,""),IFERROR(W33/Q33,"")),0)</f>
        <v>0</v>
      </c>
      <c r="Y33" s="309" t="n">
        <f aca="false">IF(V33=1,-W33,0)</f>
        <v>0</v>
      </c>
      <c r="Z33" s="310" t="n">
        <f aca="false">IF(N33=0,Z32+AE32,"")</f>
        <v>-204999.998291667</v>
      </c>
      <c r="AA33" s="313" t="n">
        <f aca="false">AA32+1</f>
        <v>7</v>
      </c>
      <c r="AB33" s="313" t="n">
        <f aca="false">$AB$26-AA33</f>
        <v>41</v>
      </c>
      <c r="AC33" s="310" t="n">
        <f aca="false">AC32</f>
        <v>4999.99995833333</v>
      </c>
      <c r="AD33" s="252" t="n">
        <f aca="false">IFERROR(CUMIPMT($C$4/12,$AB$26,$C$12,AA34,AA34,0),0)</f>
        <v>0</v>
      </c>
      <c r="AE33" s="252" t="n">
        <f aca="false">AC33+AD33</f>
        <v>4999.99995833333</v>
      </c>
      <c r="AI33" s="300" t="s">
        <v>156</v>
      </c>
      <c r="AJ33" s="192" t="n">
        <v>12</v>
      </c>
      <c r="AK33" s="192" t="n">
        <f aca="false">AK32+11</f>
        <v>24</v>
      </c>
      <c r="AL33" s="192" t="n">
        <f aca="false">AL32+11</f>
        <v>36</v>
      </c>
      <c r="AM33" s="192" t="n">
        <f aca="false">AM32+11</f>
        <v>48</v>
      </c>
      <c r="XFB33" s="0"/>
      <c r="XFC33" s="0"/>
      <c r="XFD33" s="0"/>
    </row>
    <row r="34" s="314" customFormat="true" ht="12.8" hidden="false" customHeight="false" outlineLevel="0" collapsed="false">
      <c r="A34" s="315" t="n">
        <f aca="false">M34</f>
        <v>45687.4947222222</v>
      </c>
      <c r="B34" s="302" t="n">
        <f aca="false">H33</f>
        <v>27999.9997666666</v>
      </c>
      <c r="C34" s="140" t="n">
        <f aca="false">I33</f>
        <v>0.0485480261832924</v>
      </c>
      <c r="D34" s="303" t="n">
        <f aca="false">J33</f>
        <v>-204999.998291667</v>
      </c>
      <c r="E34" s="302" t="n">
        <f aca="false">P34</f>
        <v>20.68585</v>
      </c>
      <c r="F34" s="212" t="n">
        <f aca="false">O34</f>
        <v>104742.69</v>
      </c>
      <c r="G34" s="303" t="n">
        <f aca="false">Q34</f>
        <v>2166691.5739365</v>
      </c>
      <c r="H34" s="304" t="n">
        <f aca="false">=IFERROR(IF($C$18=0,B34+S34+U34,B34+S34+Y34),"")</f>
        <v>31999.9997333333</v>
      </c>
      <c r="I34" s="305" t="n">
        <f aca="false">IFERROR(IF($C$18=0,C34+T34,C34+X34),"")</f>
        <v>0.0490095593353551</v>
      </c>
      <c r="J34" s="306" t="n">
        <f aca="false">Z34</f>
        <v>-199999.998333333</v>
      </c>
      <c r="K34" s="249"/>
      <c r="L34" s="307" t="n">
        <f aca="false">L33+2629743</f>
        <v>1738237944</v>
      </c>
      <c r="M34" s="296" t="n">
        <f aca="false">L34/(24*60*60)+DATE(1970,1,1)</f>
        <v>45687.4947222222</v>
      </c>
      <c r="N34" s="308" t="n">
        <f aca="false">L34&gt;$D$10</f>
        <v>0</v>
      </c>
      <c r="O34" s="259" t="n">
        <f aca="false">IF(N34=0,VLOOKUP(L34,INDEX_BTCUSD_1D!$A$1:$I$5825,9),"")</f>
        <v>104742.69</v>
      </c>
      <c r="P34" s="309" t="n">
        <f aca="false">IF(N34=0,VLOOKUP(L34,FX_USDMXN_1D!$A$1:$F$4815,6),"")</f>
        <v>20.68585</v>
      </c>
      <c r="Q34" s="310" t="n">
        <f aca="false">IFERROR(O34*P34,"")</f>
        <v>2166691.5739365</v>
      </c>
      <c r="R34" s="311" t="n">
        <f aca="false">IFERROR(O34/O33-1,"")</f>
        <v>0.120646825785727</v>
      </c>
      <c r="S34" s="310" t="n">
        <f aca="false">IFERROR(-IF(N34=0,-AC33,""),"")</f>
        <v>4999.99995833333</v>
      </c>
      <c r="T34" s="312" t="n">
        <f aca="false">IF($L$2=1,IFERROR((S34*$C$17)/O34,""),IFERROR((S34*$C$17)/Q34,""))</f>
        <v>0.000461533152062728</v>
      </c>
      <c r="U34" s="309" t="n">
        <f aca="false">IFERROR(-S34*$C$17,"")</f>
        <v>-999.999991666667</v>
      </c>
      <c r="V34" s="307" t="n">
        <f aca="false">IF(N34=0,IF(R34&lt;=$V$24,1,0),"")</f>
        <v>0</v>
      </c>
      <c r="W34" s="309" t="n">
        <f aca="false">IF(N34=0,(S34*$C$17)+W33+Y33,"")</f>
        <v>4999.99995833333</v>
      </c>
      <c r="X34" s="312" t="n">
        <f aca="false">IF(V34=1,IF($L$2=1,IFERROR(W34/O34,""),IFERROR(W34/Q34,"")),0)</f>
        <v>0</v>
      </c>
      <c r="Y34" s="309" t="n">
        <f aca="false">IF(V34=1,-W34,0)</f>
        <v>0</v>
      </c>
      <c r="Z34" s="310" t="n">
        <f aca="false">IF(N34=0,Z33+AE33,"")</f>
        <v>-199999.998333333</v>
      </c>
      <c r="AA34" s="313" t="n">
        <f aca="false">AA33+1</f>
        <v>8</v>
      </c>
      <c r="AB34" s="313" t="n">
        <f aca="false">$AB$26-AA34</f>
        <v>40</v>
      </c>
      <c r="AC34" s="310" t="n">
        <f aca="false">AC33</f>
        <v>4999.99995833333</v>
      </c>
      <c r="AD34" s="252" t="n">
        <f aca="false">IFERROR(CUMIPMT($C$4/12,$AB$26,$C$12,AA35,AA35,0),0)</f>
        <v>0</v>
      </c>
      <c r="AE34" s="252" t="n">
        <f aca="false">AC34+AD34</f>
        <v>4999.99995833333</v>
      </c>
      <c r="AI34" s="131" t="s">
        <v>157</v>
      </c>
      <c r="AJ34" s="132" t="n">
        <f aca="false">IFERROR(CUMIPMT(AJ29,AJ31,AJ26,AJ32,AJ33,0),0)</f>
        <v>0</v>
      </c>
      <c r="AK34" s="132" t="n">
        <f aca="false">IFERROR(CUMIPMT(AK29,AK31,AK26,AK32,AK33,0),0)</f>
        <v>0</v>
      </c>
      <c r="AL34" s="132" t="n">
        <f aca="false">IFERROR(CUMIPMT(AL29,AL31,AL26,AL32,AL33,0),0)</f>
        <v>0</v>
      </c>
      <c r="AM34" s="132" t="n">
        <f aca="false">IFERROR(CUMIPMT(AM29,AM31,AM26,AM32,AM33,0),0)</f>
        <v>0</v>
      </c>
      <c r="XFB34" s="0"/>
      <c r="XFC34" s="0"/>
      <c r="XFD34" s="0"/>
    </row>
    <row r="35" s="314" customFormat="true" ht="12.8" hidden="false" customHeight="false" outlineLevel="0" collapsed="false">
      <c r="A35" s="315" t="n">
        <f aca="false">M35</f>
        <v>45717.9315625</v>
      </c>
      <c r="B35" s="302" t="n">
        <f aca="false">H34</f>
        <v>31999.9997333333</v>
      </c>
      <c r="C35" s="140" t="n">
        <f aca="false">I34</f>
        <v>0.0490095593353551</v>
      </c>
      <c r="D35" s="303" t="n">
        <f aca="false">J34</f>
        <v>-199999.998333333</v>
      </c>
      <c r="E35" s="302" t="n">
        <f aca="false">P35</f>
        <v>20.53165</v>
      </c>
      <c r="F35" s="212" t="n">
        <f aca="false">O35</f>
        <v>86112.89</v>
      </c>
      <c r="G35" s="303" t="n">
        <f aca="false">Q35</f>
        <v>1768039.7179685</v>
      </c>
      <c r="H35" s="304" t="n">
        <f aca="false">=IFERROR(IF($C$18=0,B35+S35+U35,B35+S35+Y35),"")</f>
        <v>35999.9997</v>
      </c>
      <c r="I35" s="305" t="n">
        <f aca="false">IFERROR(IF($C$18=0,C35+T35,C35+X35),"")</f>
        <v>0.0495751574842563</v>
      </c>
      <c r="J35" s="306" t="n">
        <f aca="false">Z35</f>
        <v>-194999.998375</v>
      </c>
      <c r="K35" s="249"/>
      <c r="L35" s="307" t="n">
        <f aca="false">L34+2629743</f>
        <v>1740867687</v>
      </c>
      <c r="M35" s="296" t="n">
        <f aca="false">L35/(24*60*60)+DATE(1970,1,1)</f>
        <v>45717.9315625</v>
      </c>
      <c r="N35" s="308" t="n">
        <f aca="false">L35&gt;$D$10</f>
        <v>0</v>
      </c>
      <c r="O35" s="259" t="n">
        <f aca="false">IF(N35=0,VLOOKUP(L35,INDEX_BTCUSD_1D!$A$1:$I$5825,9),"")</f>
        <v>86112.89</v>
      </c>
      <c r="P35" s="309" t="n">
        <f aca="false">IF(N35=0,VLOOKUP(L35,FX_USDMXN_1D!$A$1:$F$4815,6),"")</f>
        <v>20.53165</v>
      </c>
      <c r="Q35" s="310" t="n">
        <f aca="false">IFERROR(O35*P35,"")</f>
        <v>1768039.7179685</v>
      </c>
      <c r="R35" s="311" t="n">
        <f aca="false">IFERROR(O35/O34-1,"")</f>
        <v>-0.177862531504585</v>
      </c>
      <c r="S35" s="310" t="n">
        <f aca="false">IFERROR(-IF(N35=0,-AC34,""),"")</f>
        <v>4999.99995833333</v>
      </c>
      <c r="T35" s="312" t="n">
        <f aca="false">IF($L$2=1,IFERROR((S35*$C$17)/O35,""),IFERROR((S35*$C$17)/Q35,""))</f>
        <v>0.000565598148901134</v>
      </c>
      <c r="U35" s="309" t="n">
        <f aca="false">IFERROR(-S35*$C$17,"")</f>
        <v>-999.999991666667</v>
      </c>
      <c r="V35" s="307" t="n">
        <f aca="false">IF(N35=0,IF(R35&lt;=$V$24,1,0),"")</f>
        <v>1</v>
      </c>
      <c r="W35" s="309" t="n">
        <f aca="false">IF(N35=0,(S35*$C$17)+W34+Y34,"")</f>
        <v>5999.99995</v>
      </c>
      <c r="X35" s="312" t="n">
        <f aca="false">IF(V35=1,IF($L$2=1,IFERROR(W35/O35,""),IFERROR(W35/Q35,"")),0)</f>
        <v>0.0033935888934068</v>
      </c>
      <c r="Y35" s="309" t="n">
        <f aca="false">IF(V35=1,-W35,0)</f>
        <v>-5999.99995</v>
      </c>
      <c r="Z35" s="310" t="n">
        <f aca="false">IF(N35=0,Z34+AE34,"")</f>
        <v>-194999.998375</v>
      </c>
      <c r="AA35" s="313" t="n">
        <f aca="false">AA34+1</f>
        <v>9</v>
      </c>
      <c r="AB35" s="313" t="n">
        <f aca="false">$AB$26-AA35</f>
        <v>39</v>
      </c>
      <c r="AC35" s="310" t="n">
        <f aca="false">AC34</f>
        <v>4999.99995833333</v>
      </c>
      <c r="AD35" s="252" t="n">
        <f aca="false">IFERROR(CUMIPMT($C$4/12,$AB$26,$C$12,AA36,AA36,0),0)</f>
        <v>0</v>
      </c>
      <c r="AE35" s="252" t="n">
        <f aca="false">AC35+AD35</f>
        <v>4999.99995833333</v>
      </c>
      <c r="XFB35" s="0"/>
      <c r="XFC35" s="0"/>
      <c r="XFD35" s="0"/>
    </row>
    <row r="36" s="314" customFormat="true" ht="12.8" hidden="false" customHeight="false" outlineLevel="0" collapsed="false">
      <c r="A36" s="315" t="n">
        <f aca="false">M36</f>
        <v>45748.3684027778</v>
      </c>
      <c r="B36" s="302" t="n">
        <f aca="false">H35</f>
        <v>35999.9997</v>
      </c>
      <c r="C36" s="140" t="n">
        <f aca="false">I35</f>
        <v>0.0495751574842563</v>
      </c>
      <c r="D36" s="303" t="n">
        <f aca="false">J35</f>
        <v>-194999.998375</v>
      </c>
      <c r="E36" s="302" t="n">
        <f aca="false">P36</f>
        <v>20.35105</v>
      </c>
      <c r="F36" s="212" t="n">
        <f aca="false">O36</f>
        <v>85184.62</v>
      </c>
      <c r="G36" s="303" t="n">
        <f aca="false">Q36</f>
        <v>1733596.460851</v>
      </c>
      <c r="H36" s="304" t="n">
        <f aca="false">=IFERROR(IF($C$18=0,B36+S36+U36,B36+S36+Y36),"")</f>
        <v>39999.9996666666</v>
      </c>
      <c r="I36" s="305" t="n">
        <f aca="false">IFERROR(IF($C$18=0,C36+T36,C36+X36),"")</f>
        <v>0.05015199299024</v>
      </c>
      <c r="J36" s="306" t="n">
        <f aca="false">Z36</f>
        <v>-189999.998416667</v>
      </c>
      <c r="K36" s="249"/>
      <c r="L36" s="307" t="n">
        <f aca="false">L35+2629743</f>
        <v>1743497430</v>
      </c>
      <c r="M36" s="296" t="n">
        <f aca="false">L36/(24*60*60)+DATE(1970,1,1)</f>
        <v>45748.3684027778</v>
      </c>
      <c r="N36" s="308" t="n">
        <f aca="false">L36&gt;$D$10</f>
        <v>0</v>
      </c>
      <c r="O36" s="259" t="n">
        <f aca="false">IF(N36=0,VLOOKUP(L36,INDEX_BTCUSD_1D!$A$1:$I$5825,9),"")</f>
        <v>85184.62</v>
      </c>
      <c r="P36" s="309" t="n">
        <f aca="false">IF(N36=0,VLOOKUP(L36,FX_USDMXN_1D!$A$1:$F$4815,6),"")</f>
        <v>20.35105</v>
      </c>
      <c r="Q36" s="310" t="n">
        <f aca="false">IFERROR(O36*P36,"")</f>
        <v>1733596.460851</v>
      </c>
      <c r="R36" s="311" t="n">
        <f aca="false">IFERROR(O36/O35-1,"")</f>
        <v>-0.0107796869899501</v>
      </c>
      <c r="S36" s="310" t="n">
        <f aca="false">IFERROR(-IF(N36=0,-AC35,""),"")</f>
        <v>4999.99995833333</v>
      </c>
      <c r="T36" s="312" t="n">
        <f aca="false">IF($L$2=1,IFERROR((S36*$C$17)/O36,""),IFERROR((S36*$C$17)/Q36,""))</f>
        <v>0.000576835505983774</v>
      </c>
      <c r="U36" s="309" t="n">
        <f aca="false">IFERROR(-S36*$C$17,"")</f>
        <v>-999.999991666667</v>
      </c>
      <c r="V36" s="307" t="n">
        <f aca="false">IF(N36=0,IF(R36&lt;=$V$24,1,0),"")</f>
        <v>0</v>
      </c>
      <c r="W36" s="309" t="n">
        <f aca="false">IF(N36=0,(S36*$C$17)+W35+Y35,"")</f>
        <v>999.999991666667</v>
      </c>
      <c r="X36" s="312" t="n">
        <f aca="false">IF(V36=1,IF($L$2=1,IFERROR(W36/O36,""),IFERROR(W36/Q36,"")),0)</f>
        <v>0</v>
      </c>
      <c r="Y36" s="309" t="n">
        <f aca="false">IF(V36=1,-W36,0)</f>
        <v>0</v>
      </c>
      <c r="Z36" s="310" t="n">
        <f aca="false">IF(N36=0,Z35+AE35,"")</f>
        <v>-189999.998416667</v>
      </c>
      <c r="AA36" s="313" t="n">
        <f aca="false">AA35+1</f>
        <v>10</v>
      </c>
      <c r="AB36" s="313" t="n">
        <f aca="false">$AB$26-AA36</f>
        <v>38</v>
      </c>
      <c r="AC36" s="310" t="n">
        <f aca="false">AC35</f>
        <v>4999.99995833333</v>
      </c>
      <c r="AD36" s="252" t="n">
        <f aca="false">IFERROR(CUMIPMT($C$4/12,$AB$26,$C$12,AA37,AA37,0),0)</f>
        <v>0</v>
      </c>
      <c r="AE36" s="252" t="n">
        <f aca="false">AC36+AD36</f>
        <v>4999.99995833333</v>
      </c>
      <c r="XFB36" s="0"/>
      <c r="XFC36" s="0"/>
      <c r="XFD36" s="0"/>
    </row>
    <row r="37" s="314" customFormat="true" ht="12.8" hidden="false" customHeight="false" outlineLevel="0" collapsed="false">
      <c r="A37" s="315" t="n">
        <f aca="false">M37</f>
        <v>45778.8052430556</v>
      </c>
      <c r="B37" s="302" t="n">
        <f aca="false">H36</f>
        <v>39999.9996666666</v>
      </c>
      <c r="C37" s="140" t="n">
        <f aca="false">I36</f>
        <v>0.05015199299024</v>
      </c>
      <c r="D37" s="303" t="n">
        <f aca="false">J36</f>
        <v>-189999.998416667</v>
      </c>
      <c r="E37" s="302" t="n">
        <f aca="false">P37</f>
        <v>19.58855</v>
      </c>
      <c r="F37" s="212" t="n">
        <f aca="false">O37</f>
        <v>96499.22</v>
      </c>
      <c r="G37" s="303" t="n">
        <f aca="false">Q37</f>
        <v>1890279.795931</v>
      </c>
      <c r="H37" s="304" t="n">
        <f aca="false">=IFERROR(IF($C$18=0,B37+S37+U37,B37+S37+Y37),"")</f>
        <v>43999.9996333333</v>
      </c>
      <c r="I37" s="305" t="n">
        <f aca="false">IFERROR(IF($C$18=0,C37+T37,C37+X37),"")</f>
        <v>0.0506810151983911</v>
      </c>
      <c r="J37" s="306" t="n">
        <f aca="false">Z37</f>
        <v>-184999.998458333</v>
      </c>
      <c r="K37" s="249"/>
      <c r="L37" s="307" t="n">
        <f aca="false">L36+2629743</f>
        <v>1746127173</v>
      </c>
      <c r="M37" s="296" t="n">
        <f aca="false">L37/(24*60*60)+DATE(1970,1,1)</f>
        <v>45778.8052430556</v>
      </c>
      <c r="N37" s="308" t="n">
        <f aca="false">L37&gt;$D$10</f>
        <v>0</v>
      </c>
      <c r="O37" s="259" t="n">
        <f aca="false">IF(N37=0,VLOOKUP(L37,INDEX_BTCUSD_1D!$A$1:$I$5825,9),"")</f>
        <v>96499.22</v>
      </c>
      <c r="P37" s="309" t="n">
        <f aca="false">IF(N37=0,VLOOKUP(L37,FX_USDMXN_1D!$A$1:$F$4815,6),"")</f>
        <v>19.58855</v>
      </c>
      <c r="Q37" s="310" t="n">
        <f aca="false">IFERROR(O37*P37,"")</f>
        <v>1890279.795931</v>
      </c>
      <c r="R37" s="311" t="n">
        <f aca="false">IFERROR(O37/O36-1,"")</f>
        <v>0.132824446478719</v>
      </c>
      <c r="S37" s="310" t="n">
        <f aca="false">IFERROR(-IF(N37=0,-AC36,""),"")</f>
        <v>4999.99995833333</v>
      </c>
      <c r="T37" s="312" t="n">
        <f aca="false">IF($L$2=1,IFERROR((S37*$C$17)/O37,""),IFERROR((S37*$C$17)/Q37,""))</f>
        <v>0.000529022208151014</v>
      </c>
      <c r="U37" s="309" t="n">
        <f aca="false">IFERROR(-S37*$C$17,"")</f>
        <v>-999.999991666667</v>
      </c>
      <c r="V37" s="307" t="n">
        <f aca="false">IF(N37=0,IF(R37&lt;=$V$24,1,0),"")</f>
        <v>0</v>
      </c>
      <c r="W37" s="309" t="n">
        <f aca="false">IF(N37=0,(S37*$C$17)+W36+Y36,"")</f>
        <v>1999.99998333333</v>
      </c>
      <c r="X37" s="312" t="n">
        <f aca="false">IF(V37=1,IF($L$2=1,IFERROR(W37/O37,""),IFERROR(W37/Q37,"")),0)</f>
        <v>0</v>
      </c>
      <c r="Y37" s="309" t="n">
        <f aca="false">IF(V37=1,-W37,0)</f>
        <v>0</v>
      </c>
      <c r="Z37" s="310" t="n">
        <f aca="false">IF(N37=0,Z36+AE36,"")</f>
        <v>-184999.998458333</v>
      </c>
      <c r="AA37" s="313" t="n">
        <f aca="false">AA36+1</f>
        <v>11</v>
      </c>
      <c r="AB37" s="313" t="n">
        <f aca="false">$AB$26-AA37</f>
        <v>37</v>
      </c>
      <c r="AC37" s="310" t="n">
        <f aca="false">AC36</f>
        <v>4999.99995833333</v>
      </c>
      <c r="AD37" s="252" t="n">
        <f aca="false">IFERROR(CUMIPMT($C$4/12,$AB$26,$C$12,AA38,AA38,0),0)</f>
        <v>0</v>
      </c>
      <c r="AE37" s="252" t="n">
        <f aca="false">AC37+AD37</f>
        <v>4999.99995833333</v>
      </c>
      <c r="XFB37" s="0"/>
      <c r="XFC37" s="0"/>
      <c r="XFD37" s="0"/>
    </row>
    <row r="38" s="314" customFormat="true" ht="12.8" hidden="false" customHeight="false" outlineLevel="0" collapsed="false">
      <c r="A38" s="315" t="n">
        <f aca="false">M38</f>
        <v>45809.2420833333</v>
      </c>
      <c r="B38" s="302" t="n">
        <f aca="false">H37</f>
        <v>43999.9996333333</v>
      </c>
      <c r="C38" s="140" t="n">
        <f aca="false">I37</f>
        <v>0.0506810151983911</v>
      </c>
      <c r="D38" s="303" t="n">
        <f aca="false">J37</f>
        <v>-184999.998458333</v>
      </c>
      <c r="E38" s="302" t="n">
        <f aca="false">P38</f>
        <v>19.42885</v>
      </c>
      <c r="F38" s="212" t="n">
        <f aca="false">O38</f>
        <v>105686.34</v>
      </c>
      <c r="G38" s="303" t="n">
        <f aca="false">Q38</f>
        <v>2053364.046909</v>
      </c>
      <c r="H38" s="304" t="n">
        <f aca="false">=IFERROR(IF($C$18=0,B38+S38+U38,B38+S38+Y38),"")</f>
        <v>47999.9996</v>
      </c>
      <c r="I38" s="305" t="n">
        <f aca="false">IFERROR(IF($C$18=0,C38+T38,C38+X38),"")</f>
        <v>0.0511680208967581</v>
      </c>
      <c r="J38" s="306" t="n">
        <f aca="false">Z38</f>
        <v>-179999.9985</v>
      </c>
      <c r="K38" s="249"/>
      <c r="L38" s="307" t="n">
        <f aca="false">L37+2629743</f>
        <v>1748756916</v>
      </c>
      <c r="M38" s="296" t="n">
        <f aca="false">L38/(24*60*60)+DATE(1970,1,1)</f>
        <v>45809.2420833333</v>
      </c>
      <c r="N38" s="308" t="n">
        <f aca="false">L38&gt;$D$10</f>
        <v>0</v>
      </c>
      <c r="O38" s="259" t="n">
        <f aca="false">IF(N38=0,VLOOKUP(L38,INDEX_BTCUSD_1D!$A$1:$I$5825,9),"")</f>
        <v>105686.34</v>
      </c>
      <c r="P38" s="309" t="n">
        <f aca="false">IF(N38=0,VLOOKUP(L38,FX_USDMXN_1D!$A$1:$F$4815,6),"")</f>
        <v>19.42885</v>
      </c>
      <c r="Q38" s="310" t="n">
        <f aca="false">IFERROR(O38*P38,"")</f>
        <v>2053364.046909</v>
      </c>
      <c r="R38" s="311" t="n">
        <f aca="false">IFERROR(O38/O37-1,"")</f>
        <v>0.0952040855874274</v>
      </c>
      <c r="S38" s="310" t="n">
        <f aca="false">IFERROR(-IF(N38=0,-AC37,""),"")</f>
        <v>4999.99995833333</v>
      </c>
      <c r="T38" s="312" t="n">
        <f aca="false">IF($L$2=1,IFERROR((S38*$C$17)/O38,""),IFERROR((S38*$C$17)/Q38,""))</f>
        <v>0.000487005698367029</v>
      </c>
      <c r="U38" s="309" t="n">
        <f aca="false">IFERROR(-S38*$C$17,"")</f>
        <v>-999.999991666667</v>
      </c>
      <c r="V38" s="307" t="n">
        <f aca="false">IF(N38=0,IF(R38&lt;=$V$24,1,0),"")</f>
        <v>0</v>
      </c>
      <c r="W38" s="309" t="n">
        <f aca="false">IF(N38=0,(S38*$C$17)+W37+Y37,"")</f>
        <v>2999.999975</v>
      </c>
      <c r="X38" s="312" t="n">
        <f aca="false">IF(V38=1,IF($L$2=1,IFERROR(W38/O38,""),IFERROR(W38/Q38,"")),0)</f>
        <v>0</v>
      </c>
      <c r="Y38" s="309" t="n">
        <f aca="false">IF(V38=1,-W38,0)</f>
        <v>0</v>
      </c>
      <c r="Z38" s="310" t="n">
        <f aca="false">IF(N38=0,Z37+AE37,"")</f>
        <v>-179999.9985</v>
      </c>
      <c r="AA38" s="313" t="n">
        <f aca="false">AA37+1</f>
        <v>12</v>
      </c>
      <c r="AB38" s="313" t="n">
        <f aca="false">$AB$26-AA38</f>
        <v>36</v>
      </c>
      <c r="AC38" s="310" t="n">
        <f aca="false">AC37</f>
        <v>4999.99995833333</v>
      </c>
      <c r="AD38" s="252" t="n">
        <f aca="false">IFERROR(CUMIPMT($C$4/12,$AB$26,$C$12,AA39,AA39,0),0)</f>
        <v>0</v>
      </c>
      <c r="AE38" s="252" t="n">
        <f aca="false">AC38+AD38</f>
        <v>4999.99995833333</v>
      </c>
      <c r="XFB38" s="0"/>
      <c r="XFC38" s="0"/>
      <c r="XFD38" s="0"/>
    </row>
    <row r="39" s="314" customFormat="true" ht="12.8" hidden="false" customHeight="false" outlineLevel="0" collapsed="false">
      <c r="A39" s="315" t="n">
        <f aca="false">M39</f>
        <v>45839.6789236111</v>
      </c>
      <c r="B39" s="302" t="n">
        <f aca="false">H38</f>
        <v>47999.9996</v>
      </c>
      <c r="C39" s="140" t="n">
        <f aca="false">I38</f>
        <v>0.0511680208967581</v>
      </c>
      <c r="D39" s="303" t="n">
        <f aca="false">J38</f>
        <v>-179999.9985</v>
      </c>
      <c r="E39" s="302" t="n">
        <f aca="false">P39</f>
        <v>18.7355</v>
      </c>
      <c r="F39" s="212" t="n">
        <f aca="false">O39</f>
        <v>105760.22</v>
      </c>
      <c r="G39" s="303" t="n">
        <f aca="false">Q39</f>
        <v>1981470.60181</v>
      </c>
      <c r="H39" s="304" t="n">
        <f aca="false">=IFERROR(IF($C$18=0,B39+S39+U39,B39+S39+Y39),"")</f>
        <v>51999.9995666666</v>
      </c>
      <c r="I39" s="305" t="n">
        <f aca="false">IFERROR(IF($C$18=0,C39+T39,C39+X39),"")</f>
        <v>0.051672696560759</v>
      </c>
      <c r="J39" s="306" t="n">
        <f aca="false">Z39</f>
        <v>-174999.998541667</v>
      </c>
      <c r="K39" s="249"/>
      <c r="L39" s="307" t="n">
        <f aca="false">L38+2629743</f>
        <v>1751386659</v>
      </c>
      <c r="M39" s="296" t="n">
        <f aca="false">L39/(24*60*60)+DATE(1970,1,1)</f>
        <v>45839.6789236111</v>
      </c>
      <c r="N39" s="308" t="n">
        <f aca="false">L39&gt;$D$10</f>
        <v>0</v>
      </c>
      <c r="O39" s="259" t="n">
        <f aca="false">IF(N39=0,VLOOKUP(L39,INDEX_BTCUSD_1D!$A$1:$I$5825,9),"")</f>
        <v>105760.22</v>
      </c>
      <c r="P39" s="309" t="n">
        <f aca="false">IF(N39=0,VLOOKUP(L39,FX_USDMXN_1D!$A$1:$F$4815,6),"")</f>
        <v>18.7355</v>
      </c>
      <c r="Q39" s="310" t="n">
        <f aca="false">IFERROR(O39*P39,"")</f>
        <v>1981470.60181</v>
      </c>
      <c r="R39" s="311" t="n">
        <f aca="false">IFERROR(O39/O38-1,"")</f>
        <v>0.000699049659587114</v>
      </c>
      <c r="S39" s="310" t="n">
        <f aca="false">IFERROR(-IF(N39=0,-AC38,""),"")</f>
        <v>4999.99995833333</v>
      </c>
      <c r="T39" s="312" t="n">
        <f aca="false">IF($L$2=1,IFERROR((S39*$C$17)/O39,""),IFERROR((S39*$C$17)/Q39,""))</f>
        <v>0.000504675664000871</v>
      </c>
      <c r="U39" s="309" t="n">
        <f aca="false">IFERROR(-S39*$C$17,"")</f>
        <v>-999.999991666667</v>
      </c>
      <c r="V39" s="307" t="n">
        <f aca="false">IF(N39=0,IF(R39&lt;=$V$24,1,0),"")</f>
        <v>0</v>
      </c>
      <c r="W39" s="309" t="n">
        <f aca="false">IF(N39=0,(S39*$C$17)+W38+Y38,"")</f>
        <v>3999.99996666667</v>
      </c>
      <c r="X39" s="312" t="n">
        <f aca="false">IF(V39=1,IF($L$2=1,IFERROR(W39/O39,""),IFERROR(W39/Q39,"")),0)</f>
        <v>0</v>
      </c>
      <c r="Y39" s="309" t="n">
        <f aca="false">IF(V39=1,-W39,0)</f>
        <v>0</v>
      </c>
      <c r="Z39" s="310" t="n">
        <f aca="false">IF(N39=0,Z38+AE38,"")</f>
        <v>-174999.998541667</v>
      </c>
      <c r="AA39" s="313" t="n">
        <f aca="false">AA38+1</f>
        <v>13</v>
      </c>
      <c r="AB39" s="313" t="n">
        <f aca="false">$AB$26-AA39</f>
        <v>35</v>
      </c>
      <c r="AC39" s="310" t="n">
        <f aca="false">AC38</f>
        <v>4999.99995833333</v>
      </c>
      <c r="AD39" s="252" t="n">
        <f aca="false">IFERROR(CUMIPMT($C$4/12,$AB$26,$C$12,AA40,AA40,0),0)</f>
        <v>0</v>
      </c>
      <c r="AE39" s="252" t="n">
        <f aca="false">AC39+AD39</f>
        <v>4999.99995833333</v>
      </c>
      <c r="XFB39" s="0"/>
      <c r="XFC39" s="0"/>
      <c r="XFD39" s="0"/>
    </row>
    <row r="40" s="314" customFormat="true" ht="12.8" hidden="false" customHeight="false" outlineLevel="0" collapsed="false">
      <c r="A40" s="315" t="n">
        <f aca="false">M40</f>
        <v>45870.1157638889</v>
      </c>
      <c r="B40" s="302" t="n">
        <f aca="false">H39</f>
        <v>51999.9995666666</v>
      </c>
      <c r="C40" s="140" t="n">
        <f aca="false">I39</f>
        <v>0.051672696560759</v>
      </c>
      <c r="D40" s="303" t="n">
        <f aca="false">J39</f>
        <v>-174999.998541667</v>
      </c>
      <c r="E40" s="302" t="n">
        <f aca="false">P40</f>
        <v>18.853</v>
      </c>
      <c r="F40" s="212" t="n">
        <f aca="false">O40</f>
        <v>113310.48</v>
      </c>
      <c r="G40" s="303" t="n">
        <f aca="false">Q40</f>
        <v>2136242.47944</v>
      </c>
      <c r="H40" s="304" t="n">
        <f aca="false">=IFERROR(IF($C$18=0,B40+S40+U40,B40+S40+Y40),"")</f>
        <v>55999.9995333333</v>
      </c>
      <c r="I40" s="305" t="n">
        <f aca="false">IFERROR(IF($C$18=0,C40+T40,C40+X40),"")</f>
        <v>0.0521408082106728</v>
      </c>
      <c r="J40" s="306" t="n">
        <f aca="false">Z40</f>
        <v>-169999.998583333</v>
      </c>
      <c r="K40" s="249"/>
      <c r="L40" s="307" t="n">
        <f aca="false">L39+2629743</f>
        <v>1754016402</v>
      </c>
      <c r="M40" s="296" t="n">
        <f aca="false">L40/(24*60*60)+DATE(1970,1,1)</f>
        <v>45870.1157638889</v>
      </c>
      <c r="N40" s="308" t="n">
        <f aca="false">L40&gt;$D$10</f>
        <v>0</v>
      </c>
      <c r="O40" s="259" t="n">
        <f aca="false">IF(N40=0,VLOOKUP(L40,INDEX_BTCUSD_1D!$A$1:$I$5825,9),"")</f>
        <v>113310.48</v>
      </c>
      <c r="P40" s="309" t="n">
        <f aca="false">IF(N40=0,VLOOKUP(L40,FX_USDMXN_1D!$A$1:$F$4815,6),"")</f>
        <v>18.853</v>
      </c>
      <c r="Q40" s="310" t="n">
        <f aca="false">IFERROR(O40*P40,"")</f>
        <v>2136242.47944</v>
      </c>
      <c r="R40" s="311" t="n">
        <f aca="false">IFERROR(O40/O39-1,"")</f>
        <v>0.0713903583029611</v>
      </c>
      <c r="S40" s="310" t="n">
        <f aca="false">IFERROR(-IF(N40=0,-AC39,""),"")</f>
        <v>4999.99995833333</v>
      </c>
      <c r="T40" s="312" t="n">
        <f aca="false">IF($L$2=1,IFERROR((S40*$C$17)/O40,""),IFERROR((S40*$C$17)/Q40,""))</f>
        <v>0.000468111649913829</v>
      </c>
      <c r="U40" s="309" t="n">
        <f aca="false">IFERROR(-S40*$C$17,"")</f>
        <v>-999.999991666667</v>
      </c>
      <c r="V40" s="307" t="n">
        <f aca="false">IF(N40=0,IF(R40&lt;=$V$24,1,0),"")</f>
        <v>0</v>
      </c>
      <c r="W40" s="309" t="n">
        <f aca="false">IF(N40=0,(S40*$C$17)+W39+Y39,"")</f>
        <v>4999.99995833333</v>
      </c>
      <c r="X40" s="312" t="n">
        <f aca="false">IF(V40=1,IF($L$2=1,IFERROR(W40/O40,""),IFERROR(W40/Q40,"")),0)</f>
        <v>0</v>
      </c>
      <c r="Y40" s="309" t="n">
        <f aca="false">IF(V40=1,-W40,0)</f>
        <v>0</v>
      </c>
      <c r="Z40" s="310" t="n">
        <f aca="false">IF(N40=0,Z39+AE39,"")</f>
        <v>-169999.998583333</v>
      </c>
      <c r="AA40" s="313" t="n">
        <f aca="false">AA39+1</f>
        <v>14</v>
      </c>
      <c r="AB40" s="313" t="n">
        <f aca="false">$AB$26-AA40</f>
        <v>34</v>
      </c>
      <c r="AC40" s="310" t="n">
        <f aca="false">AC39</f>
        <v>4999.99995833333</v>
      </c>
      <c r="AD40" s="252" t="n">
        <f aca="false">IFERROR(CUMIPMT($C$4/12,$AB$26,$C$12,AA41,AA41,0),0)</f>
        <v>0</v>
      </c>
      <c r="AE40" s="252" t="n">
        <f aca="false">AC40+AD40</f>
        <v>4999.99995833333</v>
      </c>
      <c r="XFB40" s="0"/>
      <c r="XFC40" s="0"/>
      <c r="XFD40" s="0"/>
    </row>
    <row r="41" s="314" customFormat="true" ht="12.8" hidden="false" customHeight="false" outlineLevel="0" collapsed="false">
      <c r="A41" s="315" t="n">
        <f aca="false">M41</f>
        <v>45900.5526041667</v>
      </c>
      <c r="B41" s="302" t="n">
        <f aca="false">H40</f>
        <v>55999.9995333333</v>
      </c>
      <c r="C41" s="140" t="n">
        <f aca="false">I40</f>
        <v>0.0521408082106728</v>
      </c>
      <c r="D41" s="303" t="n">
        <f aca="false">J40</f>
        <v>-169999.998583333</v>
      </c>
      <c r="E41" s="302" t="n">
        <f aca="false">P41</f>
        <v>18.656</v>
      </c>
      <c r="F41" s="212" t="n">
        <f aca="false">O41</f>
        <v>108296.74</v>
      </c>
      <c r="G41" s="303" t="n">
        <f aca="false">Q41</f>
        <v>2020383.98144</v>
      </c>
      <c r="H41" s="304" t="n">
        <f aca="false">=IFERROR(IF($C$18=0,B41+S41+U41,B41+S41+Y41),"")</f>
        <v>59999.9995</v>
      </c>
      <c r="I41" s="305" t="n">
        <f aca="false">IFERROR(IF($C$18=0,C41+T41,C41+X41),"")</f>
        <v>0.0526357636255113</v>
      </c>
      <c r="J41" s="306" t="n">
        <f aca="false">Z41</f>
        <v>-164999.998625</v>
      </c>
      <c r="K41" s="249"/>
      <c r="L41" s="307" t="n">
        <f aca="false">L40+2629743</f>
        <v>1756646145</v>
      </c>
      <c r="M41" s="296" t="n">
        <f aca="false">L41/(24*60*60)+DATE(1970,1,1)</f>
        <v>45900.5526041667</v>
      </c>
      <c r="N41" s="308" t="n">
        <f aca="false">L41&gt;$D$10</f>
        <v>0</v>
      </c>
      <c r="O41" s="259" t="n">
        <f aca="false">IF(N41=0,VLOOKUP(L41,INDEX_BTCUSD_1D!$A$1:$I$5825,9),"")</f>
        <v>108296.74</v>
      </c>
      <c r="P41" s="309" t="n">
        <f aca="false">IF(N41=0,VLOOKUP(L41,FX_USDMXN_1D!$A$1:$F$4815,6),"")</f>
        <v>18.656</v>
      </c>
      <c r="Q41" s="310" t="n">
        <f aca="false">IFERROR(O41*P41,"")</f>
        <v>2020383.98144</v>
      </c>
      <c r="R41" s="311" t="n">
        <f aca="false">IFERROR(O41/O40-1,"")</f>
        <v>-0.0442478047926369</v>
      </c>
      <c r="S41" s="310" t="n">
        <f aca="false">IFERROR(-IF(N41=0,-AC40,""),"")</f>
        <v>4999.99995833333</v>
      </c>
      <c r="T41" s="312" t="n">
        <f aca="false">IF($L$2=1,IFERROR((S41*$C$17)/O41,""),IFERROR((S41*$C$17)/Q41,""))</f>
        <v>0.000494955414838486</v>
      </c>
      <c r="U41" s="309" t="n">
        <f aca="false">IFERROR(-S41*$C$17,"")</f>
        <v>-999.999991666667</v>
      </c>
      <c r="V41" s="307" t="n">
        <f aca="false">IF(N41=0,IF(R41&lt;=$V$24,1,0),"")</f>
        <v>0</v>
      </c>
      <c r="W41" s="309" t="n">
        <f aca="false">IF(N41=0,(S41*$C$17)+W40+Y40,"")</f>
        <v>5999.99995</v>
      </c>
      <c r="X41" s="312" t="n">
        <f aca="false">IF(V41=1,IF($L$2=1,IFERROR(W41/O41,""),IFERROR(W41/Q41,"")),0)</f>
        <v>0</v>
      </c>
      <c r="Y41" s="309" t="n">
        <f aca="false">IF(V41=1,-W41,0)</f>
        <v>0</v>
      </c>
      <c r="Z41" s="310" t="n">
        <f aca="false">IF(N41=0,Z40+AE40,"")</f>
        <v>-164999.998625</v>
      </c>
      <c r="AA41" s="313" t="n">
        <f aca="false">AA40+1</f>
        <v>15</v>
      </c>
      <c r="AB41" s="313" t="n">
        <f aca="false">$AB$26-AA41</f>
        <v>33</v>
      </c>
      <c r="AC41" s="310" t="n">
        <f aca="false">AC40</f>
        <v>4999.99995833333</v>
      </c>
      <c r="AD41" s="252" t="n">
        <f aca="false">IFERROR(CUMIPMT($C$4/12,$AB$26,$C$12,AA42,AA42,0),0)</f>
        <v>0</v>
      </c>
      <c r="AE41" s="252" t="n">
        <f aca="false">AC41+AD41</f>
        <v>4999.99995833333</v>
      </c>
      <c r="XFB41" s="0"/>
      <c r="XFC41" s="0"/>
      <c r="XFD41" s="0"/>
    </row>
    <row r="42" s="314" customFormat="true" ht="12.8" hidden="false" customHeight="false" outlineLevel="0" collapsed="false">
      <c r="A42" s="315" t="n">
        <f aca="false">M42</f>
        <v>45930.9894444444</v>
      </c>
      <c r="B42" s="302" t="n">
        <f aca="false">H41</f>
        <v>59999.9995</v>
      </c>
      <c r="C42" s="140" t="n">
        <f aca="false">I41</f>
        <v>0.0526357636255113</v>
      </c>
      <c r="D42" s="303" t="n">
        <f aca="false">J41</f>
        <v>-164999.998625</v>
      </c>
      <c r="E42" s="302" t="n">
        <f aca="false">P42</f>
        <v>18.3435</v>
      </c>
      <c r="F42" s="212" t="n">
        <f aca="false">O42</f>
        <v>114036.93</v>
      </c>
      <c r="G42" s="303" t="n">
        <f aca="false">Q42</f>
        <v>2091836.425455</v>
      </c>
      <c r="H42" s="304" t="n">
        <f aca="false">=IFERROR(IF($C$18=0,B42+S42+U42,B42+S42+Y42),"")</f>
        <v>63999.9994666667</v>
      </c>
      <c r="I42" s="305" t="n">
        <f aca="false">IFERROR(IF($C$18=0,C42+T42,C42+X42),"")</f>
        <v>0.0531138124726859</v>
      </c>
      <c r="J42" s="306" t="n">
        <f aca="false">Z42</f>
        <v>-159999.998666667</v>
      </c>
      <c r="K42" s="249"/>
      <c r="L42" s="307" t="n">
        <f aca="false">L41+2629743</f>
        <v>1759275888</v>
      </c>
      <c r="M42" s="296" t="n">
        <f aca="false">L42/(24*60*60)+DATE(1970,1,1)</f>
        <v>45930.9894444444</v>
      </c>
      <c r="N42" s="308" t="n">
        <f aca="false">L42&gt;$D$10</f>
        <v>0</v>
      </c>
      <c r="O42" s="259" t="n">
        <f aca="false">IF(N42=0,VLOOKUP(L42,INDEX_BTCUSD_1D!$A$1:$I$5825,9),"")</f>
        <v>114036.93</v>
      </c>
      <c r="P42" s="309" t="n">
        <f aca="false">IF(N42=0,VLOOKUP(L42,FX_USDMXN_1D!$A$1:$F$4815,6),"")</f>
        <v>18.3435</v>
      </c>
      <c r="Q42" s="310" t="n">
        <f aca="false">IFERROR(O42*P42,"")</f>
        <v>2091836.425455</v>
      </c>
      <c r="R42" s="311" t="n">
        <f aca="false">IFERROR(O42/O41-1,"")</f>
        <v>0.0530042732588256</v>
      </c>
      <c r="S42" s="310" t="n">
        <f aca="false">IFERROR(-IF(N42=0,-AC41,""),"")</f>
        <v>4999.99995833333</v>
      </c>
      <c r="T42" s="312" t="n">
        <f aca="false">IF($L$2=1,IFERROR((S42*$C$17)/O42,""),IFERROR((S42*$C$17)/Q42,""))</f>
        <v>0.000478048847174632</v>
      </c>
      <c r="U42" s="309" t="n">
        <f aca="false">IFERROR(-S42*$C$17,"")</f>
        <v>-999.999991666667</v>
      </c>
      <c r="V42" s="307" t="n">
        <f aca="false">IF(N42=0,IF(R42&lt;=$V$24,1,0),"")</f>
        <v>0</v>
      </c>
      <c r="W42" s="309" t="n">
        <f aca="false">IF(N42=0,(S42*$C$17)+W41+Y41,"")</f>
        <v>6999.99994166667</v>
      </c>
      <c r="X42" s="312" t="n">
        <f aca="false">IF(V42=1,IF($L$2=1,IFERROR(W42/O42,""),IFERROR(W42/Q42,"")),0)</f>
        <v>0</v>
      </c>
      <c r="Y42" s="309" t="n">
        <f aca="false">IF(V42=1,-W42,0)</f>
        <v>0</v>
      </c>
      <c r="Z42" s="310" t="n">
        <f aca="false">IF(N42=0,Z41+AE41,"")</f>
        <v>-159999.998666667</v>
      </c>
      <c r="AA42" s="313" t="n">
        <f aca="false">AA41+1</f>
        <v>16</v>
      </c>
      <c r="AB42" s="313" t="n">
        <f aca="false">$AB$26-AA42</f>
        <v>32</v>
      </c>
      <c r="AC42" s="310" t="n">
        <f aca="false">AC41</f>
        <v>4999.99995833333</v>
      </c>
      <c r="AD42" s="252" t="n">
        <f aca="false">IFERROR(CUMIPMT($C$4/12,$AB$26,$C$12,AA43,AA43,0),0)</f>
        <v>0</v>
      </c>
      <c r="AE42" s="252" t="n">
        <f aca="false">AC42+AD42</f>
        <v>4999.99995833333</v>
      </c>
      <c r="XFB42" s="0"/>
      <c r="XFC42" s="0"/>
      <c r="XFD42" s="0"/>
    </row>
    <row r="43" s="314" customFormat="true" ht="12.8" hidden="false" customHeight="false" outlineLevel="0" collapsed="false">
      <c r="A43" s="315" t="n">
        <f aca="false">M43</f>
        <v>45961.4262847222</v>
      </c>
      <c r="B43" s="302" t="n">
        <f aca="false">H42</f>
        <v>63999.9994666667</v>
      </c>
      <c r="C43" s="140" t="n">
        <f aca="false">I42</f>
        <v>0.0531138124726859</v>
      </c>
      <c r="D43" s="303" t="n">
        <f aca="false">J42</f>
        <v>-159999.998666667</v>
      </c>
      <c r="E43" s="302" t="n">
        <f aca="false">P43</f>
        <v>18.5713</v>
      </c>
      <c r="F43" s="212" t="n">
        <f aca="false">O43</f>
        <v>109620.49</v>
      </c>
      <c r="G43" s="303" t="n">
        <f aca="false">Q43</f>
        <v>2035795.005937</v>
      </c>
      <c r="H43" s="304" t="n">
        <f aca="false">=IFERROR(IF($C$18=0,B43+S43+U43,B43+S43+Y43),"")</f>
        <v>67999.9994333333</v>
      </c>
      <c r="I43" s="305" t="n">
        <f aca="false">IFERROR(IF($C$18=0,C43+T43,C43+X43),"")</f>
        <v>0.0536050210613455</v>
      </c>
      <c r="J43" s="306" t="n">
        <f aca="false">Z43</f>
        <v>-154999.998708333</v>
      </c>
      <c r="K43" s="249"/>
      <c r="L43" s="307" t="n">
        <f aca="false">L42+2629743</f>
        <v>1761905631</v>
      </c>
      <c r="M43" s="296" t="n">
        <f aca="false">L43/(24*60*60)+DATE(1970,1,1)</f>
        <v>45961.4262847222</v>
      </c>
      <c r="N43" s="308" t="n">
        <f aca="false">L43&gt;$D$10</f>
        <v>0</v>
      </c>
      <c r="O43" s="259" t="n">
        <f aca="false">IF(N43=0,VLOOKUP(L43,INDEX_BTCUSD_1D!$A$1:$I$5825,9),"")</f>
        <v>109620.49</v>
      </c>
      <c r="P43" s="309" t="n">
        <f aca="false">IF(N43=0,VLOOKUP(L43,FX_USDMXN_1D!$A$1:$F$4815,6),"")</f>
        <v>18.5713</v>
      </c>
      <c r="Q43" s="310" t="n">
        <f aca="false">IFERROR(O43*P43,"")</f>
        <v>2035795.005937</v>
      </c>
      <c r="R43" s="311" t="n">
        <f aca="false">IFERROR(O43/O42-1,"")</f>
        <v>-0.038728155870208</v>
      </c>
      <c r="S43" s="310" t="n">
        <f aca="false">IFERROR(-IF(N43=0,-AC42,""),"")</f>
        <v>4999.99995833333</v>
      </c>
      <c r="T43" s="312" t="n">
        <f aca="false">IF($L$2=1,IFERROR((S43*$C$17)/O43,""),IFERROR((S43*$C$17)/Q43,""))</f>
        <v>0.000491208588659645</v>
      </c>
      <c r="U43" s="309" t="n">
        <f aca="false">IFERROR(-S43*$C$17,"")</f>
        <v>-999.999991666667</v>
      </c>
      <c r="V43" s="307" t="n">
        <f aca="false">IF(N43=0,IF(R43&lt;=$V$24,1,0),"")</f>
        <v>0</v>
      </c>
      <c r="W43" s="309" t="n">
        <f aca="false">IF(N43=0,(S43*$C$17)+W42+Y42,"")</f>
        <v>7999.99993333333</v>
      </c>
      <c r="X43" s="312" t="n">
        <f aca="false">IF(V43=1,IF($L$2=1,IFERROR(W43/O43,""),IFERROR(W43/Q43,"")),0)</f>
        <v>0</v>
      </c>
      <c r="Y43" s="309" t="n">
        <f aca="false">IF(V43=1,-W43,0)</f>
        <v>0</v>
      </c>
      <c r="Z43" s="310" t="n">
        <f aca="false">IF(N43=0,Z42+AE42,"")</f>
        <v>-154999.998708333</v>
      </c>
      <c r="AA43" s="313" t="n">
        <f aca="false">AA42+1</f>
        <v>17</v>
      </c>
      <c r="AB43" s="313" t="n">
        <f aca="false">$AB$26-AA43</f>
        <v>31</v>
      </c>
      <c r="AC43" s="310" t="n">
        <f aca="false">AC42</f>
        <v>4999.99995833333</v>
      </c>
      <c r="AD43" s="252" t="n">
        <f aca="false">IFERROR(CUMIPMT($C$4/12,$AB$26,$C$12,AA44,AA44,0),0)</f>
        <v>0</v>
      </c>
      <c r="AE43" s="252" t="n">
        <f aca="false">AC43+AD43</f>
        <v>4999.99995833333</v>
      </c>
      <c r="XFB43" s="0"/>
      <c r="XFC43" s="0"/>
      <c r="XFD43" s="0"/>
    </row>
    <row r="44" s="314" customFormat="true" ht="12.8" hidden="false" customHeight="false" outlineLevel="0" collapsed="false">
      <c r="A44" s="315" t="n">
        <f aca="false">M44</f>
        <v>45991.863125</v>
      </c>
      <c r="B44" s="302" t="n">
        <f aca="false">H43</f>
        <v>67999.9994333333</v>
      </c>
      <c r="C44" s="140" t="n">
        <f aca="false">I43</f>
        <v>0.0536050210613455</v>
      </c>
      <c r="D44" s="303" t="n">
        <f aca="false">J43</f>
        <v>-154999.998708333</v>
      </c>
      <c r="E44" s="302" t="n">
        <f aca="false">P44</f>
        <v>18.2878</v>
      </c>
      <c r="F44" s="212" t="n">
        <f aca="false">O44</f>
        <v>90384.6</v>
      </c>
      <c r="G44" s="303" t="n">
        <f aca="false">Q44</f>
        <v>1652935.48788</v>
      </c>
      <c r="H44" s="304" t="n">
        <f aca="false">=IFERROR(IF($C$18=0,B44+S44+U44,B44+S44+Y44),"")</f>
        <v>71999.9994</v>
      </c>
      <c r="I44" s="305" t="n">
        <f aca="false">IFERROR(IF($C$18=0,C44+T44,C44+X44),"")</f>
        <v>0.0542100053447608</v>
      </c>
      <c r="J44" s="306" t="n">
        <f aca="false">Z44</f>
        <v>-149999.99875</v>
      </c>
      <c r="K44" s="249"/>
      <c r="L44" s="307" t="n">
        <f aca="false">L43+2629743</f>
        <v>1764535374</v>
      </c>
      <c r="M44" s="296" t="n">
        <f aca="false">L44/(24*60*60)+DATE(1970,1,1)</f>
        <v>45991.863125</v>
      </c>
      <c r="N44" s="308" t="n">
        <f aca="false">L44&gt;$D$10</f>
        <v>0</v>
      </c>
      <c r="O44" s="259" t="n">
        <f aca="false">IF(N44=0,VLOOKUP(L44,INDEX_BTCUSD_1D!$A$1:$I$5825,9),"")</f>
        <v>90384.6</v>
      </c>
      <c r="P44" s="309" t="n">
        <f aca="false">IF(N44=0,VLOOKUP(L44,FX_USDMXN_1D!$A$1:$F$4815,6),"")</f>
        <v>18.2878</v>
      </c>
      <c r="Q44" s="310" t="n">
        <f aca="false">IFERROR(O44*P44,"")</f>
        <v>1652935.48788</v>
      </c>
      <c r="R44" s="311" t="n">
        <f aca="false">IFERROR(O44/O43-1,"")</f>
        <v>-0.175477139355973</v>
      </c>
      <c r="S44" s="310" t="n">
        <f aca="false">IFERROR(-IF(N44=0,-AC43,""),"")</f>
        <v>4999.99995833333</v>
      </c>
      <c r="T44" s="312" t="n">
        <f aca="false">IF($L$2=1,IFERROR((S44*$C$17)/O44,""),IFERROR((S44*$C$17)/Q44,""))</f>
        <v>0.000604984283415219</v>
      </c>
      <c r="U44" s="309" t="n">
        <f aca="false">IFERROR(-S44*$C$17,"")</f>
        <v>-999.999991666667</v>
      </c>
      <c r="V44" s="307" t="n">
        <f aca="false">IF(N44=0,IF(R44&lt;=$V$24,1,0),"")</f>
        <v>1</v>
      </c>
      <c r="W44" s="309" t="n">
        <f aca="false">IF(N44=0,(S44*$C$17)+W43+Y43,"")</f>
        <v>8999.999925</v>
      </c>
      <c r="X44" s="312" t="n">
        <f aca="false">IF(V44=1,IF($L$2=1,IFERROR(W44/O44,""),IFERROR(W44/Q44,"")),0)</f>
        <v>0.00544485855073697</v>
      </c>
      <c r="Y44" s="309" t="n">
        <f aca="false">IF(V44=1,-W44,0)</f>
        <v>-8999.999925</v>
      </c>
      <c r="Z44" s="310" t="n">
        <f aca="false">IF(N44=0,Z43+AE43,"")</f>
        <v>-149999.99875</v>
      </c>
      <c r="AA44" s="313" t="n">
        <f aca="false">AA43+1</f>
        <v>18</v>
      </c>
      <c r="AB44" s="313" t="n">
        <f aca="false">$AB$26-AA44</f>
        <v>30</v>
      </c>
      <c r="AC44" s="310" t="n">
        <f aca="false">AC43</f>
        <v>4999.99995833333</v>
      </c>
      <c r="AD44" s="252" t="n">
        <f aca="false">IFERROR(CUMIPMT($C$4/12,$AB$26,$C$12,AA45,AA45,0),0)</f>
        <v>0</v>
      </c>
      <c r="AE44" s="252" t="n">
        <f aca="false">AC44+AD44</f>
        <v>4999.99995833333</v>
      </c>
      <c r="XFB44" s="0"/>
      <c r="XFC44" s="0"/>
      <c r="XFD44" s="0"/>
    </row>
    <row r="45" s="314" customFormat="true" ht="12.8" hidden="false" customHeight="false" outlineLevel="0" collapsed="false">
      <c r="A45" s="315" t="n">
        <f aca="false">M45</f>
        <v>46022.2999652778</v>
      </c>
      <c r="B45" s="302" t="n">
        <f aca="false">H44</f>
        <v>71999.9994</v>
      </c>
      <c r="C45" s="140" t="n">
        <f aca="false">I44</f>
        <v>0.0542100053447608</v>
      </c>
      <c r="D45" s="303" t="n">
        <f aca="false">J44</f>
        <v>-149999.99875</v>
      </c>
      <c r="E45" s="302" t="str">
        <f aca="false">P45</f>
        <v/>
      </c>
      <c r="F45" s="212" t="str">
        <f aca="false">O45</f>
        <v/>
      </c>
      <c r="G45" s="303" t="str">
        <f aca="false">Q45</f>
        <v/>
      </c>
      <c r="H45" s="304" t="str">
        <f aca="false">=IFERROR(IF($C$18=0,B45+S45+U45,B45+S45+Y45),"")</f>
        <v/>
      </c>
      <c r="I45" s="305" t="str">
        <f aca="false">IFERROR(IF($C$18=0,C45+T45,C45+X45),"")</f>
        <v/>
      </c>
      <c r="J45" s="306" t="str">
        <f aca="false">Z45</f>
        <v/>
      </c>
      <c r="K45" s="249"/>
      <c r="L45" s="307" t="n">
        <f aca="false">L44+2629743</f>
        <v>1767165117</v>
      </c>
      <c r="M45" s="296" t="n">
        <f aca="false">L45/(24*60*60)+DATE(1970,1,1)</f>
        <v>46022.2999652778</v>
      </c>
      <c r="N45" s="308" t="n">
        <f aca="false">L45&gt;$D$10</f>
        <v>1</v>
      </c>
      <c r="O45" s="259" t="str">
        <f aca="false">IF(N45=0,VLOOKUP(L45,INDEX_BTCUSD_1D!$A$1:$I$5825,9),"")</f>
        <v/>
      </c>
      <c r="P45" s="309" t="str">
        <f aca="false">IF(N45=0,VLOOKUP(L45,FX_USDMXN_1D!$A$1:$F$4815,6),"")</f>
        <v/>
      </c>
      <c r="Q45" s="310" t="str">
        <f aca="false">IFERROR(O45*P45,"")</f>
        <v/>
      </c>
      <c r="R45" s="311" t="str">
        <f aca="false">IFERROR(O45/O44-1,"")</f>
        <v/>
      </c>
      <c r="S45" s="310" t="str">
        <f aca="false">IFERROR(-IF(N45=0,-AC44,""),"")</f>
        <v/>
      </c>
      <c r="T45" s="312" t="str">
        <f aca="false">IF($L$2=1,IFERROR((S45*$C$17)/O45,""),IFERROR((S45*$C$17)/Q45,""))</f>
        <v/>
      </c>
      <c r="U45" s="309" t="str">
        <f aca="false">IFERROR(-S45*$C$17,"")</f>
        <v/>
      </c>
      <c r="V45" s="307" t="str">
        <f aca="false">IF(N45=0,IF(R45&lt;=$V$24,1,0),"")</f>
        <v/>
      </c>
      <c r="W45" s="309" t="str">
        <f aca="false">IF(N45=0,(S45*$C$17)+W44+Y44,"")</f>
        <v/>
      </c>
      <c r="X45" s="312" t="str">
        <f aca="false">IF(N45=0,IF(V45=1,IF($L$2=1,IFERROR(W45/O45,""),IFERROR(W45/Q45,"")),0),"")</f>
        <v/>
      </c>
      <c r="Y45" s="309" t="str">
        <f aca="false">IF(N45=0,IF(V45=1,-W45,0),"")</f>
        <v/>
      </c>
      <c r="Z45" s="310" t="str">
        <f aca="false">IF(N45=0,Z44+AE44,"")</f>
        <v/>
      </c>
      <c r="AA45" s="313" t="n">
        <f aca="false">AA44+1</f>
        <v>19</v>
      </c>
      <c r="AB45" s="313" t="n">
        <f aca="false">$AB$26-AA45</f>
        <v>29</v>
      </c>
      <c r="AC45" s="310" t="n">
        <f aca="false">AC44</f>
        <v>4999.99995833333</v>
      </c>
      <c r="AD45" s="252" t="n">
        <f aca="false">IFERROR(CUMIPMT($C$4/12,$AB$26,$C$12,AA46,AA46,0),0)</f>
        <v>0</v>
      </c>
      <c r="AE45" s="252" t="n">
        <f aca="false">AC45+AD45</f>
        <v>4999.99995833333</v>
      </c>
      <c r="AG45" s="0"/>
      <c r="AH45" s="0"/>
      <c r="AI45" s="0"/>
      <c r="AJ45" s="0"/>
      <c r="AK45" s="0"/>
      <c r="XFB45" s="0"/>
      <c r="XFC45" s="0"/>
      <c r="XFD45" s="0"/>
    </row>
    <row r="46" s="314" customFormat="true" ht="12.8" hidden="false" customHeight="false" outlineLevel="0" collapsed="false">
      <c r="A46" s="315" t="n">
        <f aca="false">M46</f>
        <v>46052.7368055556</v>
      </c>
      <c r="B46" s="302" t="str">
        <f aca="false">H45</f>
        <v/>
      </c>
      <c r="C46" s="140" t="str">
        <f aca="false">I45</f>
        <v/>
      </c>
      <c r="D46" s="303" t="str">
        <f aca="false">J45</f>
        <v/>
      </c>
      <c r="E46" s="302" t="str">
        <f aca="false">P46</f>
        <v/>
      </c>
      <c r="F46" s="212" t="str">
        <f aca="false">O46</f>
        <v/>
      </c>
      <c r="G46" s="303" t="str">
        <f aca="false">Q46</f>
        <v/>
      </c>
      <c r="H46" s="304" t="str">
        <f aca="false">=IFERROR(IF($C$18=0,B46+S46+U46,B46+S46+Y46),"")</f>
        <v/>
      </c>
      <c r="I46" s="305" t="str">
        <f aca="false">IFERROR(IF($C$18=0,C46+T46,C46+X46),"")</f>
        <v/>
      </c>
      <c r="J46" s="306" t="str">
        <f aca="false">Z46</f>
        <v/>
      </c>
      <c r="K46" s="249"/>
      <c r="L46" s="307" t="n">
        <f aca="false">L45+2629743</f>
        <v>1769794860</v>
      </c>
      <c r="M46" s="296" t="n">
        <f aca="false">L46/(24*60*60)+DATE(1970,1,1)</f>
        <v>46052.7368055556</v>
      </c>
      <c r="N46" s="308" t="n">
        <f aca="false">L46&gt;$D$10</f>
        <v>1</v>
      </c>
      <c r="O46" s="259" t="str">
        <f aca="false">IF(N46=0,VLOOKUP(L46,INDEX_BTCUSD_1D!$A$1:$I$5825,9),"")</f>
        <v/>
      </c>
      <c r="P46" s="309" t="str">
        <f aca="false">IF(N46=0,VLOOKUP(L46,FX_USDMXN_1D!$A$1:$F$4815,6),"")</f>
        <v/>
      </c>
      <c r="Q46" s="310" t="str">
        <f aca="false">IFERROR(O46*P46,"")</f>
        <v/>
      </c>
      <c r="R46" s="311" t="str">
        <f aca="false">IFERROR(O46/O45-1,"")</f>
        <v/>
      </c>
      <c r="S46" s="310" t="str">
        <f aca="false">IFERROR(-IF(N46=0,-AC45,""),"")</f>
        <v/>
      </c>
      <c r="T46" s="312" t="str">
        <f aca="false">IF($L$2=1,IFERROR((S46*$C$17)/O46,""),IFERROR((S46*$C$17)/Q46,""))</f>
        <v/>
      </c>
      <c r="U46" s="309" t="str">
        <f aca="false">IFERROR(-S46*$C$17,"")</f>
        <v/>
      </c>
      <c r="V46" s="307" t="str">
        <f aca="false">IF(N46=0,IF(R46&lt;=$V$24,1,0),"")</f>
        <v/>
      </c>
      <c r="W46" s="309" t="str">
        <f aca="false">IF(N46=0,(S46*$C$17)+W45+Y45,"")</f>
        <v/>
      </c>
      <c r="X46" s="312" t="str">
        <f aca="false">IF(N46=0,IF(V46=1,IF($L$2=1,IFERROR(W46/O46,""),IFERROR(W46/Q46,"")),0),"")</f>
        <v/>
      </c>
      <c r="Y46" s="309" t="str">
        <f aca="false">IF(N46=0,IF(V46=1,-W46,0),"")</f>
        <v/>
      </c>
      <c r="Z46" s="310" t="str">
        <f aca="false">IF(N46=0,Z45+AE45,"")</f>
        <v/>
      </c>
      <c r="AA46" s="313" t="n">
        <f aca="false">AA45+1</f>
        <v>20</v>
      </c>
      <c r="AB46" s="313" t="n">
        <f aca="false">$AB$26-AA46</f>
        <v>28</v>
      </c>
      <c r="AC46" s="310" t="n">
        <f aca="false">AC45</f>
        <v>4999.99995833333</v>
      </c>
      <c r="AD46" s="252" t="n">
        <f aca="false">IFERROR(CUMIPMT($C$4/12,$AB$26,$C$12,AA47,AA47,0),0)</f>
        <v>0</v>
      </c>
      <c r="AE46" s="252" t="n">
        <f aca="false">AC46+AD46</f>
        <v>4999.99995833333</v>
      </c>
      <c r="AG46" s="0"/>
      <c r="AH46" s="0"/>
      <c r="AI46" s="0"/>
      <c r="AJ46" s="0"/>
      <c r="AK46" s="0"/>
      <c r="XFB46" s="0"/>
      <c r="XFC46" s="0"/>
      <c r="XFD46" s="0"/>
    </row>
    <row r="47" s="314" customFormat="true" ht="12.8" hidden="false" customHeight="false" outlineLevel="0" collapsed="false">
      <c r="A47" s="315" t="n">
        <f aca="false">M47</f>
        <v>46083.1736458333</v>
      </c>
      <c r="B47" s="302" t="str">
        <f aca="false">H46</f>
        <v/>
      </c>
      <c r="C47" s="140" t="str">
        <f aca="false">I46</f>
        <v/>
      </c>
      <c r="D47" s="303" t="str">
        <f aca="false">J46</f>
        <v/>
      </c>
      <c r="E47" s="302" t="str">
        <f aca="false">P47</f>
        <v/>
      </c>
      <c r="F47" s="212" t="str">
        <f aca="false">O47</f>
        <v/>
      </c>
      <c r="G47" s="303" t="str">
        <f aca="false">Q47</f>
        <v/>
      </c>
      <c r="H47" s="304" t="str">
        <f aca="false">=IFERROR(IF($C$18=0,B47+S47+U47,B47+S47+Y47),"")</f>
        <v/>
      </c>
      <c r="I47" s="305" t="str">
        <f aca="false">IFERROR(IF($C$18=0,C47+T47,C47+X47),"")</f>
        <v/>
      </c>
      <c r="J47" s="306" t="str">
        <f aca="false">Z47</f>
        <v/>
      </c>
      <c r="K47" s="249"/>
      <c r="L47" s="307" t="n">
        <f aca="false">L46+2629743</f>
        <v>1772424603</v>
      </c>
      <c r="M47" s="296" t="n">
        <f aca="false">L47/(24*60*60)+DATE(1970,1,1)</f>
        <v>46083.1736458333</v>
      </c>
      <c r="N47" s="308" t="n">
        <f aca="false">L47&gt;$D$10</f>
        <v>1</v>
      </c>
      <c r="O47" s="259" t="str">
        <f aca="false">IF(N47=0,VLOOKUP(L47,INDEX_BTCUSD_1D!$A$1:$I$5825,9),"")</f>
        <v/>
      </c>
      <c r="P47" s="309" t="str">
        <f aca="false">IF(N47=0,VLOOKUP(L47,FX_USDMXN_1D!$A$1:$F$4815,6),"")</f>
        <v/>
      </c>
      <c r="Q47" s="310" t="str">
        <f aca="false">IFERROR(O47*P47,"")</f>
        <v/>
      </c>
      <c r="R47" s="311" t="str">
        <f aca="false">IFERROR(O47/O46-1,"")</f>
        <v/>
      </c>
      <c r="S47" s="310" t="str">
        <f aca="false">IFERROR(-IF(N47=0,-AC46,""),"")</f>
        <v/>
      </c>
      <c r="T47" s="312" t="str">
        <f aca="false">IF($L$2=1,IFERROR((S47*$C$17)/O47,""),IFERROR((S47*$C$17)/Q47,""))</f>
        <v/>
      </c>
      <c r="U47" s="309" t="str">
        <f aca="false">IFERROR(-S47*$C$17,"")</f>
        <v/>
      </c>
      <c r="V47" s="307" t="str">
        <f aca="false">IF(N47=0,IF(R47&lt;=$V$24,1,0),"")</f>
        <v/>
      </c>
      <c r="W47" s="309" t="str">
        <f aca="false">IF(N47=0,(S47*$C$17)+W46+Y46,"")</f>
        <v/>
      </c>
      <c r="X47" s="312" t="str">
        <f aca="false">IF(N47=0,IF(V47=1,IF($L$2=1,IFERROR(W47/O47,""),IFERROR(W47/Q47,"")),0),"")</f>
        <v/>
      </c>
      <c r="Y47" s="309" t="str">
        <f aca="false">IF(N47=0,IF(V47=1,-W47,0),"")</f>
        <v/>
      </c>
      <c r="Z47" s="310" t="str">
        <f aca="false">IF(N47=0,Z46+AE46,"")</f>
        <v/>
      </c>
      <c r="AA47" s="313" t="n">
        <f aca="false">AA46+1</f>
        <v>21</v>
      </c>
      <c r="AB47" s="313" t="n">
        <f aca="false">$AB$26-AA47</f>
        <v>27</v>
      </c>
      <c r="AC47" s="310" t="n">
        <f aca="false">AC46</f>
        <v>4999.99995833333</v>
      </c>
      <c r="AD47" s="252" t="n">
        <f aca="false">IFERROR(CUMIPMT($C$4/12,$AB$26,$C$12,AA48,AA48,0),0)</f>
        <v>0</v>
      </c>
      <c r="AE47" s="252" t="n">
        <f aca="false">AC47+AD47</f>
        <v>4999.99995833333</v>
      </c>
      <c r="AG47" s="0"/>
      <c r="AH47" s="0"/>
      <c r="AI47" s="0"/>
      <c r="AJ47" s="0"/>
      <c r="AK47" s="0"/>
      <c r="XFB47" s="0"/>
      <c r="XFC47" s="0"/>
      <c r="XFD47" s="0"/>
    </row>
    <row r="48" s="314" customFormat="true" ht="12.8" hidden="false" customHeight="false" outlineLevel="0" collapsed="false">
      <c r="A48" s="315" t="n">
        <f aca="false">M48</f>
        <v>46113.6104861111</v>
      </c>
      <c r="B48" s="302" t="str">
        <f aca="false">H47</f>
        <v/>
      </c>
      <c r="C48" s="140" t="str">
        <f aca="false">I47</f>
        <v/>
      </c>
      <c r="D48" s="303" t="str">
        <f aca="false">J47</f>
        <v/>
      </c>
      <c r="E48" s="302" t="str">
        <f aca="false">P48</f>
        <v/>
      </c>
      <c r="F48" s="212" t="str">
        <f aca="false">O48</f>
        <v/>
      </c>
      <c r="G48" s="303" t="str">
        <f aca="false">Q48</f>
        <v/>
      </c>
      <c r="H48" s="304" t="str">
        <f aca="false">=IFERROR(IF($C$18=0,B48+S48+U48,B48+S48+Y48),"")</f>
        <v/>
      </c>
      <c r="I48" s="305" t="str">
        <f aca="false">IFERROR(IF($C$18=0,C48+T48,C48+X48),"")</f>
        <v/>
      </c>
      <c r="J48" s="306" t="str">
        <f aca="false">Z48</f>
        <v/>
      </c>
      <c r="K48" s="249"/>
      <c r="L48" s="307" t="n">
        <f aca="false">L47+2629743</f>
        <v>1775054346</v>
      </c>
      <c r="M48" s="296" t="n">
        <f aca="false">L48/(24*60*60)+DATE(1970,1,1)</f>
        <v>46113.6104861111</v>
      </c>
      <c r="N48" s="308" t="n">
        <f aca="false">L48&gt;$D$10</f>
        <v>1</v>
      </c>
      <c r="O48" s="259" t="str">
        <f aca="false">IF(N48=0,VLOOKUP(L48,INDEX_BTCUSD_1D!$A$1:$I$5825,9),"")</f>
        <v/>
      </c>
      <c r="P48" s="309" t="str">
        <f aca="false">IF(N48=0,VLOOKUP(L48,FX_USDMXN_1D!$A$1:$F$4815,6),"")</f>
        <v/>
      </c>
      <c r="Q48" s="310" t="str">
        <f aca="false">IFERROR(O48*P48,"")</f>
        <v/>
      </c>
      <c r="R48" s="311" t="str">
        <f aca="false">IFERROR(O48/O47-1,"")</f>
        <v/>
      </c>
      <c r="S48" s="310" t="str">
        <f aca="false">IFERROR(-IF(N48=0,-AC47,""),"")</f>
        <v/>
      </c>
      <c r="T48" s="312" t="str">
        <f aca="false">IF($L$2=1,IFERROR((S48*$C$17)/O48,""),IFERROR((S48*$C$17)/Q48,""))</f>
        <v/>
      </c>
      <c r="U48" s="309" t="str">
        <f aca="false">IFERROR(-S48*$C$17,"")</f>
        <v/>
      </c>
      <c r="V48" s="307" t="str">
        <f aca="false">IF(N48=0,IF(R48&lt;=$V$24,1,0),"")</f>
        <v/>
      </c>
      <c r="W48" s="309" t="str">
        <f aca="false">IF(N48=0,(S48*$C$17)+W47+Y47,"")</f>
        <v/>
      </c>
      <c r="X48" s="312" t="str">
        <f aca="false">IF(N48=0,IF(V48=1,IF($L$2=1,IFERROR(W48/O48,""),IFERROR(W48/Q48,"")),0),"")</f>
        <v/>
      </c>
      <c r="Y48" s="309" t="str">
        <f aca="false">IF(N48=0,IF(V48=1,-W48,0),"")</f>
        <v/>
      </c>
      <c r="Z48" s="310" t="str">
        <f aca="false">IF(N48=0,Z47+AE47,"")</f>
        <v/>
      </c>
      <c r="AA48" s="313" t="n">
        <f aca="false">AA47+1</f>
        <v>22</v>
      </c>
      <c r="AB48" s="313" t="n">
        <f aca="false">$AB$26-AA48</f>
        <v>26</v>
      </c>
      <c r="AC48" s="310" t="n">
        <f aca="false">AC47</f>
        <v>4999.99995833333</v>
      </c>
      <c r="AD48" s="252" t="n">
        <f aca="false">IFERROR(CUMIPMT($C$4/12,$AB$26,$C$12,AA49,AA49,0),0)</f>
        <v>0</v>
      </c>
      <c r="AE48" s="252" t="n">
        <f aca="false">AC48+AD48</f>
        <v>4999.99995833333</v>
      </c>
      <c r="AG48" s="0"/>
      <c r="AH48" s="0"/>
      <c r="AI48" s="0"/>
      <c r="AJ48" s="0"/>
      <c r="AK48" s="0"/>
      <c r="XFB48" s="0"/>
      <c r="XFC48" s="0"/>
      <c r="XFD48" s="0"/>
    </row>
    <row r="49" s="314" customFormat="true" ht="12.8" hidden="false" customHeight="false" outlineLevel="0" collapsed="false">
      <c r="A49" s="315" t="n">
        <f aca="false">M49</f>
        <v>46144.0473263889</v>
      </c>
      <c r="B49" s="302" t="str">
        <f aca="false">H48</f>
        <v/>
      </c>
      <c r="C49" s="140" t="str">
        <f aca="false">I48</f>
        <v/>
      </c>
      <c r="D49" s="303" t="str">
        <f aca="false">J48</f>
        <v/>
      </c>
      <c r="E49" s="302" t="str">
        <f aca="false">P49</f>
        <v/>
      </c>
      <c r="F49" s="212" t="str">
        <f aca="false">O49</f>
        <v/>
      </c>
      <c r="G49" s="303" t="str">
        <f aca="false">Q49</f>
        <v/>
      </c>
      <c r="H49" s="304" t="str">
        <f aca="false">=IFERROR(IF($C$18=0,B49+S49+U49,B49+S49+Y49),"")</f>
        <v/>
      </c>
      <c r="I49" s="305" t="str">
        <f aca="false">IFERROR(IF($C$18=0,C49+T49,C49+X49),"")</f>
        <v/>
      </c>
      <c r="J49" s="306" t="str">
        <f aca="false">Z49</f>
        <v/>
      </c>
      <c r="K49" s="249"/>
      <c r="L49" s="307" t="n">
        <f aca="false">L48+2629743</f>
        <v>1777684089</v>
      </c>
      <c r="M49" s="296" t="n">
        <f aca="false">L49/(24*60*60)+DATE(1970,1,1)</f>
        <v>46144.0473263889</v>
      </c>
      <c r="N49" s="308" t="n">
        <f aca="false">L49&gt;$D$10</f>
        <v>1</v>
      </c>
      <c r="O49" s="259" t="str">
        <f aca="false">IF(N49=0,VLOOKUP(L49,INDEX_BTCUSD_1D!$A$1:$I$5825,9),"")</f>
        <v/>
      </c>
      <c r="P49" s="309" t="str">
        <f aca="false">IF(N49=0,VLOOKUP(L49,FX_USDMXN_1D!$A$1:$F$4815,6),"")</f>
        <v/>
      </c>
      <c r="Q49" s="310" t="str">
        <f aca="false">IFERROR(O49*P49,"")</f>
        <v/>
      </c>
      <c r="R49" s="311" t="str">
        <f aca="false">IFERROR(O49/O48-1,"")</f>
        <v/>
      </c>
      <c r="S49" s="310" t="str">
        <f aca="false">IFERROR(-IF(N49=0,-AC48,""),"")</f>
        <v/>
      </c>
      <c r="T49" s="312" t="str">
        <f aca="false">IF($L$2=1,IFERROR((S49*$C$17)/O49,""),IFERROR((S49*$C$17)/Q49,""))</f>
        <v/>
      </c>
      <c r="U49" s="309" t="str">
        <f aca="false">IFERROR(-S49*$C$17,"")</f>
        <v/>
      </c>
      <c r="V49" s="307" t="str">
        <f aca="false">IF(N49=0,IF(R49&lt;=$V$24,1,0),"")</f>
        <v/>
      </c>
      <c r="W49" s="309" t="str">
        <f aca="false">IF(N49=0,(S49*$C$17)+W48+Y48,"")</f>
        <v/>
      </c>
      <c r="X49" s="312" t="str">
        <f aca="false">IF(N49=0,IF(V49=1,IF($L$2=1,IFERROR(W49/O49,""),IFERROR(W49/Q49,"")),0),"")</f>
        <v/>
      </c>
      <c r="Y49" s="309" t="str">
        <f aca="false">IF(N49=0,IF(V49=1,-W49,0),"")</f>
        <v/>
      </c>
      <c r="Z49" s="310" t="str">
        <f aca="false">IF(N49=0,Z48+AE48,"")</f>
        <v/>
      </c>
      <c r="AA49" s="313" t="n">
        <f aca="false">AA48+1</f>
        <v>23</v>
      </c>
      <c r="AB49" s="313" t="n">
        <f aca="false">$AB$26-AA49</f>
        <v>25</v>
      </c>
      <c r="AC49" s="310" t="n">
        <f aca="false">AC48</f>
        <v>4999.99995833333</v>
      </c>
      <c r="AD49" s="252" t="n">
        <f aca="false">IFERROR(CUMIPMT($C$4/12,$AB$26,$C$12,AA50,AA50,0),0)</f>
        <v>0</v>
      </c>
      <c r="AE49" s="252" t="n">
        <f aca="false">AC49+AD49</f>
        <v>4999.99995833333</v>
      </c>
      <c r="AG49" s="0"/>
      <c r="AH49" s="0"/>
      <c r="AI49" s="0"/>
      <c r="AJ49" s="0"/>
      <c r="AK49" s="0"/>
      <c r="XFB49" s="0"/>
      <c r="XFC49" s="0"/>
      <c r="XFD49" s="0"/>
    </row>
    <row r="50" s="314" customFormat="true" ht="12.8" hidden="false" customHeight="false" outlineLevel="0" collapsed="false">
      <c r="A50" s="315" t="n">
        <f aca="false">M50</f>
        <v>46174.4841666667</v>
      </c>
      <c r="B50" s="302" t="str">
        <f aca="false">H49</f>
        <v/>
      </c>
      <c r="C50" s="140" t="str">
        <f aca="false">I49</f>
        <v/>
      </c>
      <c r="D50" s="303" t="str">
        <f aca="false">J49</f>
        <v/>
      </c>
      <c r="E50" s="302" t="str">
        <f aca="false">P50</f>
        <v/>
      </c>
      <c r="F50" s="212" t="str">
        <f aca="false">O50</f>
        <v/>
      </c>
      <c r="G50" s="303" t="str">
        <f aca="false">Q50</f>
        <v/>
      </c>
      <c r="H50" s="304" t="str">
        <f aca="false">=IFERROR(IF($C$18=0,B50+S50+U50,B50+S50+Y50),"")</f>
        <v/>
      </c>
      <c r="I50" s="305" t="str">
        <f aca="false">IFERROR(IF($C$18=0,C50+T50,C50+X50),"")</f>
        <v/>
      </c>
      <c r="J50" s="306" t="str">
        <f aca="false">Z50</f>
        <v/>
      </c>
      <c r="K50" s="249"/>
      <c r="L50" s="307" t="n">
        <f aca="false">L49+2629743</f>
        <v>1780313832</v>
      </c>
      <c r="M50" s="296" t="n">
        <f aca="false">L50/(24*60*60)+DATE(1970,1,1)</f>
        <v>46174.4841666667</v>
      </c>
      <c r="N50" s="308" t="n">
        <f aca="false">L50&gt;$D$10</f>
        <v>1</v>
      </c>
      <c r="O50" s="259" t="str">
        <f aca="false">IF(N50=0,VLOOKUP(L50,INDEX_BTCUSD_1D!$A$1:$I$5825,9),"")</f>
        <v/>
      </c>
      <c r="P50" s="309" t="str">
        <f aca="false">IF(N50=0,VLOOKUP(L50,FX_USDMXN_1D!$A$1:$F$4815,6),"")</f>
        <v/>
      </c>
      <c r="Q50" s="310" t="str">
        <f aca="false">IFERROR(O50*P50,"")</f>
        <v/>
      </c>
      <c r="R50" s="311" t="str">
        <f aca="false">IFERROR(O50/O49-1,"")</f>
        <v/>
      </c>
      <c r="S50" s="310" t="str">
        <f aca="false">IFERROR(-IF(N50=0,-AC49,""),"")</f>
        <v/>
      </c>
      <c r="T50" s="312" t="str">
        <f aca="false">IF($L$2=1,IFERROR((S50*$C$17)/O50,""),IFERROR((S50*$C$17)/Q50,""))</f>
        <v/>
      </c>
      <c r="U50" s="309" t="str">
        <f aca="false">IFERROR(-S50*$C$17,"")</f>
        <v/>
      </c>
      <c r="V50" s="307" t="str">
        <f aca="false">IF(N50=0,IF(R50&lt;=$V$24,1,0),"")</f>
        <v/>
      </c>
      <c r="W50" s="309" t="str">
        <f aca="false">IF(N50=0,(S50*$C$17)+W49+Y49,"")</f>
        <v/>
      </c>
      <c r="X50" s="312" t="str">
        <f aca="false">IF(N50=0,IF(V50=1,IF($L$2=1,IFERROR(W50/O50,""),IFERROR(W50/Q50,"")),0),"")</f>
        <v/>
      </c>
      <c r="Y50" s="309" t="str">
        <f aca="false">IF(N50=0,IF(V50=1,-W50,0),"")</f>
        <v/>
      </c>
      <c r="Z50" s="310" t="str">
        <f aca="false">IF(N50=0,Z49+AE49,"")</f>
        <v/>
      </c>
      <c r="AA50" s="313" t="n">
        <f aca="false">AA49+1</f>
        <v>24</v>
      </c>
      <c r="AB50" s="313" t="n">
        <f aca="false">$AB$26-AA50</f>
        <v>24</v>
      </c>
      <c r="AC50" s="310" t="n">
        <f aca="false">AC49</f>
        <v>4999.99995833333</v>
      </c>
      <c r="AD50" s="252" t="n">
        <f aca="false">IFERROR(CUMIPMT($C$4/12,$AB$26,$C$12,AA51,AA51,0),0)</f>
        <v>0</v>
      </c>
      <c r="AE50" s="252" t="n">
        <f aca="false">AC50+AD50</f>
        <v>4999.99995833333</v>
      </c>
      <c r="AG50" s="0"/>
      <c r="AH50" s="0"/>
      <c r="AI50" s="0"/>
      <c r="AJ50" s="0"/>
      <c r="AK50" s="0"/>
      <c r="XFB50" s="0"/>
      <c r="XFC50" s="0"/>
      <c r="XFD50" s="0"/>
    </row>
    <row r="51" s="314" customFormat="true" ht="12.8" hidden="false" customHeight="false" outlineLevel="0" collapsed="false">
      <c r="A51" s="315" t="n">
        <f aca="false">M51</f>
        <v>46204.9210069444</v>
      </c>
      <c r="B51" s="302" t="str">
        <f aca="false">H50</f>
        <v/>
      </c>
      <c r="C51" s="140" t="str">
        <f aca="false">I50</f>
        <v/>
      </c>
      <c r="D51" s="303" t="str">
        <f aca="false">J50</f>
        <v/>
      </c>
      <c r="E51" s="302" t="str">
        <f aca="false">P51</f>
        <v/>
      </c>
      <c r="F51" s="212" t="str">
        <f aca="false">O51</f>
        <v/>
      </c>
      <c r="G51" s="303" t="str">
        <f aca="false">Q51</f>
        <v/>
      </c>
      <c r="H51" s="304" t="str">
        <f aca="false">=IFERROR(IF($C$18=0,B51+S51+U51,B51+S51+Y51),"")</f>
        <v/>
      </c>
      <c r="I51" s="305" t="str">
        <f aca="false">IFERROR(IF($C$18=0,C51+T51,C51+X51),"")</f>
        <v/>
      </c>
      <c r="J51" s="306" t="str">
        <f aca="false">Z51</f>
        <v/>
      </c>
      <c r="K51" s="249"/>
      <c r="L51" s="307" t="n">
        <f aca="false">L50+2629743</f>
        <v>1782943575</v>
      </c>
      <c r="M51" s="296" t="n">
        <f aca="false">L51/(24*60*60)+DATE(1970,1,1)</f>
        <v>46204.9210069444</v>
      </c>
      <c r="N51" s="308" t="n">
        <f aca="false">L51&gt;$D$10</f>
        <v>1</v>
      </c>
      <c r="O51" s="259" t="str">
        <f aca="false">IF(N51=0,VLOOKUP(L51,INDEX_BTCUSD_1D!$A$1:$I$5825,9),"")</f>
        <v/>
      </c>
      <c r="P51" s="309" t="str">
        <f aca="false">IF(N51=0,VLOOKUP(L51,FX_USDMXN_1D!$A$1:$F$4815,6),"")</f>
        <v/>
      </c>
      <c r="Q51" s="310" t="str">
        <f aca="false">IFERROR(O51*P51,"")</f>
        <v/>
      </c>
      <c r="R51" s="311" t="str">
        <f aca="false">IFERROR(O51/O50-1,"")</f>
        <v/>
      </c>
      <c r="S51" s="310" t="str">
        <f aca="false">IFERROR(-IF(N51=0,-AC50,""),"")</f>
        <v/>
      </c>
      <c r="T51" s="312" t="str">
        <f aca="false">IF($L$2=1,IFERROR((S51*$C$17)/O51,""),IFERROR((S51*$C$17)/Q51,""))</f>
        <v/>
      </c>
      <c r="U51" s="309" t="str">
        <f aca="false">IFERROR(-S51*$C$17,"")</f>
        <v/>
      </c>
      <c r="V51" s="307" t="str">
        <f aca="false">IF(N51=0,IF(R51&lt;=$V$24,1,0),"")</f>
        <v/>
      </c>
      <c r="W51" s="309" t="str">
        <f aca="false">IF(N51=0,(S51*$C$17)+W50+Y50,"")</f>
        <v/>
      </c>
      <c r="X51" s="312" t="str">
        <f aca="false">IF(N51=0,IF(V51=1,IF($L$2=1,IFERROR(W51/O51,""),IFERROR(W51/Q51,"")),0),"")</f>
        <v/>
      </c>
      <c r="Y51" s="309" t="str">
        <f aca="false">IF(N51=0,IF(V51=1,-W51,0),"")</f>
        <v/>
      </c>
      <c r="Z51" s="310" t="str">
        <f aca="false">IF(N51=0,Z50+AE50,"")</f>
        <v/>
      </c>
      <c r="AA51" s="313" t="n">
        <f aca="false">AA50+1</f>
        <v>25</v>
      </c>
      <c r="AB51" s="313" t="n">
        <f aca="false">$AB$26-AA51</f>
        <v>23</v>
      </c>
      <c r="AC51" s="310" t="n">
        <f aca="false">AC50</f>
        <v>4999.99995833333</v>
      </c>
      <c r="AD51" s="252" t="n">
        <f aca="false">IFERROR(CUMIPMT($C$4/12,$AB$26,$C$12,AA52,AA52,0),0)</f>
        <v>0</v>
      </c>
      <c r="AE51" s="252" t="n">
        <f aca="false">AC51+AD51</f>
        <v>4999.99995833333</v>
      </c>
      <c r="AG51" s="0"/>
      <c r="AH51" s="0"/>
      <c r="AI51" s="0"/>
      <c r="AJ51" s="0"/>
      <c r="AK51" s="0"/>
      <c r="XFB51" s="0"/>
      <c r="XFC51" s="0"/>
      <c r="XFD51" s="0"/>
    </row>
    <row r="52" s="314" customFormat="true" ht="12.8" hidden="false" customHeight="false" outlineLevel="0" collapsed="false">
      <c r="A52" s="315" t="n">
        <f aca="false">M52</f>
        <v>46235.3578472222</v>
      </c>
      <c r="B52" s="302" t="str">
        <f aca="false">H51</f>
        <v/>
      </c>
      <c r="C52" s="140" t="str">
        <f aca="false">I51</f>
        <v/>
      </c>
      <c r="D52" s="303" t="str">
        <f aca="false">J51</f>
        <v/>
      </c>
      <c r="E52" s="302" t="str">
        <f aca="false">P52</f>
        <v/>
      </c>
      <c r="F52" s="212" t="str">
        <f aca="false">O52</f>
        <v/>
      </c>
      <c r="G52" s="303" t="str">
        <f aca="false">Q52</f>
        <v/>
      </c>
      <c r="H52" s="304" t="str">
        <f aca="false">=IFERROR(IF($C$18=0,B52+S52+U52,B52+S52+Y52),"")</f>
        <v/>
      </c>
      <c r="I52" s="305" t="str">
        <f aca="false">IFERROR(IF($C$18=0,C52+T52,C52+X52),"")</f>
        <v/>
      </c>
      <c r="J52" s="306" t="str">
        <f aca="false">Z52</f>
        <v/>
      </c>
      <c r="K52" s="249"/>
      <c r="L52" s="307" t="n">
        <f aca="false">L51+2629743</f>
        <v>1785573318</v>
      </c>
      <c r="M52" s="296" t="n">
        <f aca="false">L52/(24*60*60)+DATE(1970,1,1)</f>
        <v>46235.3578472222</v>
      </c>
      <c r="N52" s="308" t="n">
        <f aca="false">L52&gt;$D$10</f>
        <v>1</v>
      </c>
      <c r="O52" s="259" t="str">
        <f aca="false">IF(N52=0,VLOOKUP(L52,INDEX_BTCUSD_1D!$A$1:$I$5825,9),"")</f>
        <v/>
      </c>
      <c r="P52" s="309" t="str">
        <f aca="false">IF(N52=0,VLOOKUP(L52,FX_USDMXN_1D!$A$1:$F$4815,6),"")</f>
        <v/>
      </c>
      <c r="Q52" s="310" t="str">
        <f aca="false">IFERROR(O52*P52,"")</f>
        <v/>
      </c>
      <c r="R52" s="311" t="str">
        <f aca="false">IFERROR(O52/O51-1,"")</f>
        <v/>
      </c>
      <c r="S52" s="310" t="str">
        <f aca="false">IFERROR(-IF(N52=0,-AC51,""),"")</f>
        <v/>
      </c>
      <c r="T52" s="312" t="str">
        <f aca="false">IF($L$2=1,IFERROR((S52*$C$17)/O52,""),IFERROR((S52*$C$17)/Q52,""))</f>
        <v/>
      </c>
      <c r="U52" s="309" t="str">
        <f aca="false">IFERROR(-S52*$C$17,"")</f>
        <v/>
      </c>
      <c r="V52" s="307" t="str">
        <f aca="false">IF(N52=0,IF(R52&lt;=$V$24,1,0),"")</f>
        <v/>
      </c>
      <c r="W52" s="309" t="str">
        <f aca="false">IF(N52=0,(S52*$C$17)+W51+Y51,"")</f>
        <v/>
      </c>
      <c r="X52" s="312" t="str">
        <f aca="false">IF(N52=0,IF(V52=1,IF($L$2=1,IFERROR(W52/O52,""),IFERROR(W52/Q52,"")),0),"")</f>
        <v/>
      </c>
      <c r="Y52" s="309" t="str">
        <f aca="false">IF(N52=0,IF(V52=1,-W52,0),"")</f>
        <v/>
      </c>
      <c r="Z52" s="310" t="str">
        <f aca="false">IF(N52=0,Z51+AE51,"")</f>
        <v/>
      </c>
      <c r="AA52" s="313" t="n">
        <f aca="false">AA51+1</f>
        <v>26</v>
      </c>
      <c r="AB52" s="313" t="n">
        <f aca="false">$AB$26-AA52</f>
        <v>22</v>
      </c>
      <c r="AC52" s="310" t="n">
        <f aca="false">AC51</f>
        <v>4999.99995833333</v>
      </c>
      <c r="AD52" s="252" t="n">
        <f aca="false">IFERROR(CUMIPMT($C$4/12,$AB$26,$C$12,AA53,AA53,0),0)</f>
        <v>0</v>
      </c>
      <c r="AE52" s="252" t="n">
        <f aca="false">AC52+AD52</f>
        <v>4999.99995833333</v>
      </c>
      <c r="AG52" s="0"/>
      <c r="AH52" s="0"/>
      <c r="AI52" s="0"/>
      <c r="AJ52" s="0"/>
      <c r="AK52" s="0"/>
      <c r="XFB52" s="0"/>
      <c r="XFC52" s="0"/>
      <c r="XFD52" s="0"/>
    </row>
    <row r="53" s="314" customFormat="true" ht="12.8" hidden="false" customHeight="false" outlineLevel="0" collapsed="false">
      <c r="A53" s="315" t="n">
        <f aca="false">M53</f>
        <v>46265.7946875</v>
      </c>
      <c r="B53" s="302" t="str">
        <f aca="false">H52</f>
        <v/>
      </c>
      <c r="C53" s="140" t="str">
        <f aca="false">I52</f>
        <v/>
      </c>
      <c r="D53" s="303" t="str">
        <f aca="false">J52</f>
        <v/>
      </c>
      <c r="E53" s="302" t="str">
        <f aca="false">P53</f>
        <v/>
      </c>
      <c r="F53" s="212" t="str">
        <f aca="false">O53</f>
        <v/>
      </c>
      <c r="G53" s="303" t="str">
        <f aca="false">Q53</f>
        <v/>
      </c>
      <c r="H53" s="304" t="str">
        <f aca="false">=IFERROR(IF($C$18=0,B53+S53+U53,B53+S53+Y53),"")</f>
        <v/>
      </c>
      <c r="I53" s="305" t="str">
        <f aca="false">IFERROR(IF($C$18=0,C53+T53,C53+X53),"")</f>
        <v/>
      </c>
      <c r="J53" s="306" t="str">
        <f aca="false">Z53</f>
        <v/>
      </c>
      <c r="K53" s="249"/>
      <c r="L53" s="307" t="n">
        <f aca="false">L52+2629743</f>
        <v>1788203061</v>
      </c>
      <c r="M53" s="296" t="n">
        <f aca="false">L53/(24*60*60)+DATE(1970,1,1)</f>
        <v>46265.7946875</v>
      </c>
      <c r="N53" s="308" t="n">
        <f aca="false">L53&gt;$D$10</f>
        <v>1</v>
      </c>
      <c r="O53" s="259" t="str">
        <f aca="false">IF(N53=0,VLOOKUP(L53,INDEX_BTCUSD_1D!$A$1:$I$5825,9),"")</f>
        <v/>
      </c>
      <c r="P53" s="309" t="str">
        <f aca="false">IF(N53=0,VLOOKUP(L53,FX_USDMXN_1D!$A$1:$F$4815,6),"")</f>
        <v/>
      </c>
      <c r="Q53" s="310" t="str">
        <f aca="false">IFERROR(O53*P53,"")</f>
        <v/>
      </c>
      <c r="R53" s="311" t="str">
        <f aca="false">IFERROR(O53/O52-1,"")</f>
        <v/>
      </c>
      <c r="S53" s="310" t="str">
        <f aca="false">IFERROR(-IF(N53=0,-AC52,""),"")</f>
        <v/>
      </c>
      <c r="T53" s="312" t="str">
        <f aca="false">IF($L$2=1,IFERROR((S53*$C$17)/O53,""),IFERROR((S53*$C$17)/Q53,""))</f>
        <v/>
      </c>
      <c r="U53" s="309" t="str">
        <f aca="false">IFERROR(-S53*$C$17,"")</f>
        <v/>
      </c>
      <c r="V53" s="307" t="str">
        <f aca="false">IF(N53=0,IF(R53&lt;=$V$24,1,0),"")</f>
        <v/>
      </c>
      <c r="W53" s="309" t="str">
        <f aca="false">IF(N53=0,(S53*$C$17)+W52+Y52,"")</f>
        <v/>
      </c>
      <c r="X53" s="312" t="str">
        <f aca="false">IF(N53=0,IF(V53=1,IF($L$2=1,IFERROR(W53/O53,""),IFERROR(W53/Q53,"")),0),"")</f>
        <v/>
      </c>
      <c r="Y53" s="309" t="str">
        <f aca="false">IF(N53=0,IF(V53=1,-W53,0),"")</f>
        <v/>
      </c>
      <c r="Z53" s="310" t="str">
        <f aca="false">IF(N53=0,Z52+AE52,"")</f>
        <v/>
      </c>
      <c r="AA53" s="313" t="n">
        <f aca="false">AA52+1</f>
        <v>27</v>
      </c>
      <c r="AB53" s="313" t="n">
        <f aca="false">$AB$26-AA53</f>
        <v>21</v>
      </c>
      <c r="AC53" s="310" t="n">
        <f aca="false">AC52</f>
        <v>4999.99995833333</v>
      </c>
      <c r="AD53" s="252" t="n">
        <f aca="false">IFERROR(CUMIPMT($C$4/12,$AB$26,$C$12,AA54,AA54,0),0)</f>
        <v>0</v>
      </c>
      <c r="AE53" s="252" t="n">
        <f aca="false">AC53+AD53</f>
        <v>4999.99995833333</v>
      </c>
      <c r="AG53" s="0"/>
      <c r="AH53" s="0"/>
      <c r="AI53" s="0"/>
      <c r="AJ53" s="0"/>
      <c r="AK53" s="0"/>
      <c r="XFB53" s="0"/>
      <c r="XFC53" s="0"/>
      <c r="XFD53" s="0"/>
    </row>
    <row r="54" s="314" customFormat="true" ht="12.8" hidden="false" customHeight="false" outlineLevel="0" collapsed="false">
      <c r="A54" s="315" t="n">
        <f aca="false">M54</f>
        <v>46296.2315277778</v>
      </c>
      <c r="B54" s="302" t="str">
        <f aca="false">H53</f>
        <v/>
      </c>
      <c r="C54" s="140" t="str">
        <f aca="false">I53</f>
        <v/>
      </c>
      <c r="D54" s="303" t="str">
        <f aca="false">J53</f>
        <v/>
      </c>
      <c r="E54" s="302" t="str">
        <f aca="false">P54</f>
        <v/>
      </c>
      <c r="F54" s="212" t="str">
        <f aca="false">O54</f>
        <v/>
      </c>
      <c r="G54" s="303" t="str">
        <f aca="false">Q54</f>
        <v/>
      </c>
      <c r="H54" s="304" t="str">
        <f aca="false">=IFERROR(IF($C$18=0,B54+S54+U54,B54+S54+Y54),"")</f>
        <v/>
      </c>
      <c r="I54" s="305" t="str">
        <f aca="false">IFERROR(IF($C$18=0,C54+T54,C54+X54),"")</f>
        <v/>
      </c>
      <c r="J54" s="306" t="str">
        <f aca="false">Z54</f>
        <v/>
      </c>
      <c r="K54" s="249"/>
      <c r="L54" s="307" t="n">
        <f aca="false">L53+2629743</f>
        <v>1790832804</v>
      </c>
      <c r="M54" s="296" t="n">
        <f aca="false">L54/(24*60*60)+DATE(1970,1,1)</f>
        <v>46296.2315277778</v>
      </c>
      <c r="N54" s="308" t="n">
        <f aca="false">L54&gt;$D$10</f>
        <v>1</v>
      </c>
      <c r="O54" s="259" t="str">
        <f aca="false">IF(N54=0,VLOOKUP(L54,INDEX_BTCUSD_1D!$A$1:$I$5825,9),"")</f>
        <v/>
      </c>
      <c r="P54" s="309" t="str">
        <f aca="false">IF(N54=0,VLOOKUP(L54,FX_USDMXN_1D!$A$1:$F$4815,6),"")</f>
        <v/>
      </c>
      <c r="Q54" s="310" t="str">
        <f aca="false">IFERROR(O54*P54,"")</f>
        <v/>
      </c>
      <c r="R54" s="311" t="str">
        <f aca="false">IFERROR(O54/O53-1,"")</f>
        <v/>
      </c>
      <c r="S54" s="310" t="str">
        <f aca="false">IFERROR(-IF(N54=0,-AC53,""),"")</f>
        <v/>
      </c>
      <c r="T54" s="312" t="str">
        <f aca="false">IF($L$2=1,IFERROR((S54*$C$17)/O54,""),IFERROR((S54*$C$17)/Q54,""))</f>
        <v/>
      </c>
      <c r="U54" s="309" t="str">
        <f aca="false">IFERROR(-S54*$C$17,"")</f>
        <v/>
      </c>
      <c r="V54" s="307" t="str">
        <f aca="false">IF(N54=0,IF(R54&lt;=$V$24,1,0),"")</f>
        <v/>
      </c>
      <c r="W54" s="309" t="str">
        <f aca="false">IF(N54=0,(S54*$C$17)+W53+Y53,"")</f>
        <v/>
      </c>
      <c r="X54" s="312" t="str">
        <f aca="false">IF(N54=0,IF(V54=1,IF($L$2=1,IFERROR(W54/O54,""),IFERROR(W54/Q54,"")),0),"")</f>
        <v/>
      </c>
      <c r="Y54" s="309" t="str">
        <f aca="false">IF(N54=0,IF(V54=1,-W54,0),"")</f>
        <v/>
      </c>
      <c r="Z54" s="310" t="str">
        <f aca="false">IF(N54=0,Z53+AE53,"")</f>
        <v/>
      </c>
      <c r="AA54" s="313" t="n">
        <f aca="false">AA53+1</f>
        <v>28</v>
      </c>
      <c r="AB54" s="313" t="n">
        <f aca="false">$AB$26-AA54</f>
        <v>20</v>
      </c>
      <c r="AC54" s="310" t="n">
        <f aca="false">AC53</f>
        <v>4999.99995833333</v>
      </c>
      <c r="AD54" s="252" t="n">
        <f aca="false">IFERROR(CUMIPMT($C$4/12,$AB$26,$C$12,AA55,AA55,0),0)</f>
        <v>0</v>
      </c>
      <c r="AE54" s="252" t="n">
        <f aca="false">AC54+AD54</f>
        <v>4999.99995833333</v>
      </c>
      <c r="AG54" s="0"/>
      <c r="AH54" s="0"/>
      <c r="AI54" s="0"/>
      <c r="AJ54" s="0"/>
      <c r="AK54" s="0"/>
      <c r="XFB54" s="0"/>
      <c r="XFC54" s="0"/>
      <c r="XFD54" s="0"/>
    </row>
    <row r="55" s="314" customFormat="true" ht="12.8" hidden="false" customHeight="false" outlineLevel="0" collapsed="false">
      <c r="A55" s="315" t="n">
        <f aca="false">M55</f>
        <v>46326.6683680556</v>
      </c>
      <c r="B55" s="302" t="str">
        <f aca="false">H54</f>
        <v/>
      </c>
      <c r="C55" s="140" t="str">
        <f aca="false">I54</f>
        <v/>
      </c>
      <c r="D55" s="303" t="str">
        <f aca="false">J54</f>
        <v/>
      </c>
      <c r="E55" s="302" t="str">
        <f aca="false">P55</f>
        <v/>
      </c>
      <c r="F55" s="212" t="str">
        <f aca="false">O55</f>
        <v/>
      </c>
      <c r="G55" s="303" t="str">
        <f aca="false">Q55</f>
        <v/>
      </c>
      <c r="H55" s="304" t="str">
        <f aca="false">=IFERROR(IF($C$18=0,B55+S55+U55,B55+S55+Y55),"")</f>
        <v/>
      </c>
      <c r="I55" s="305" t="str">
        <f aca="false">IFERROR(IF($C$18=0,C55+T55,C55+X55),"")</f>
        <v/>
      </c>
      <c r="J55" s="306" t="str">
        <f aca="false">Z55</f>
        <v/>
      </c>
      <c r="K55" s="249"/>
      <c r="L55" s="307" t="n">
        <f aca="false">L54+2629743</f>
        <v>1793462547</v>
      </c>
      <c r="M55" s="296" t="n">
        <f aca="false">L55/(24*60*60)+DATE(1970,1,1)</f>
        <v>46326.6683680556</v>
      </c>
      <c r="N55" s="308" t="n">
        <f aca="false">L55&gt;$D$10</f>
        <v>1</v>
      </c>
      <c r="O55" s="259" t="str">
        <f aca="false">IF(N55=0,VLOOKUP(L55,INDEX_BTCUSD_1D!$A$1:$I$5825,9),"")</f>
        <v/>
      </c>
      <c r="P55" s="309" t="str">
        <f aca="false">IF(N55=0,VLOOKUP(L55,FX_USDMXN_1D!$A$1:$F$4815,6),"")</f>
        <v/>
      </c>
      <c r="Q55" s="310" t="str">
        <f aca="false">IFERROR(O55*P55,"")</f>
        <v/>
      </c>
      <c r="R55" s="311" t="str">
        <f aca="false">IFERROR(O55/O54-1,"")</f>
        <v/>
      </c>
      <c r="S55" s="310" t="str">
        <f aca="false">IFERROR(-IF(N55=0,-AC54,""),"")</f>
        <v/>
      </c>
      <c r="T55" s="312" t="str">
        <f aca="false">IF($L$2=1,IFERROR((S55*$C$17)/O55,""),IFERROR((S55*$C$17)/Q55,""))</f>
        <v/>
      </c>
      <c r="U55" s="309" t="str">
        <f aca="false">IFERROR(-S55*$C$17,"")</f>
        <v/>
      </c>
      <c r="V55" s="307" t="str">
        <f aca="false">IF(N55=0,IF(R55&lt;=$V$24,1,0),"")</f>
        <v/>
      </c>
      <c r="W55" s="309" t="str">
        <f aca="false">IF(N55=0,(S55*$C$17)+W54+Y54,"")</f>
        <v/>
      </c>
      <c r="X55" s="312" t="str">
        <f aca="false">IF(N55=0,IF(V55=1,IF($L$2=1,IFERROR(W55/O55,""),IFERROR(W55/Q55,"")),0),"")</f>
        <v/>
      </c>
      <c r="Y55" s="309" t="str">
        <f aca="false">IF(N55=0,IF(V55=1,-W55,0),"")</f>
        <v/>
      </c>
      <c r="Z55" s="310" t="str">
        <f aca="false">IF(N55=0,Z54+AE54,"")</f>
        <v/>
      </c>
      <c r="AA55" s="313" t="n">
        <f aca="false">AA54+1</f>
        <v>29</v>
      </c>
      <c r="AB55" s="313" t="n">
        <f aca="false">$AB$26-AA55</f>
        <v>19</v>
      </c>
      <c r="AC55" s="310" t="n">
        <f aca="false">AC54</f>
        <v>4999.99995833333</v>
      </c>
      <c r="AD55" s="252" t="n">
        <f aca="false">IFERROR(CUMIPMT($C$4/12,$AB$26,$C$12,AA56,AA56,0),0)</f>
        <v>0</v>
      </c>
      <c r="AE55" s="252" t="n">
        <f aca="false">AC55+AD55</f>
        <v>4999.99995833333</v>
      </c>
      <c r="XFB55" s="0"/>
      <c r="XFC55" s="0"/>
      <c r="XFD55" s="0"/>
    </row>
    <row r="56" s="314" customFormat="true" ht="12.8" hidden="false" customHeight="false" outlineLevel="0" collapsed="false">
      <c r="A56" s="315" t="n">
        <f aca="false">M56</f>
        <v>46357.1052083333</v>
      </c>
      <c r="B56" s="302" t="str">
        <f aca="false">H55</f>
        <v/>
      </c>
      <c r="C56" s="140" t="str">
        <f aca="false">I55</f>
        <v/>
      </c>
      <c r="D56" s="303" t="str">
        <f aca="false">J55</f>
        <v/>
      </c>
      <c r="E56" s="302" t="str">
        <f aca="false">P56</f>
        <v/>
      </c>
      <c r="F56" s="212" t="str">
        <f aca="false">O56</f>
        <v/>
      </c>
      <c r="G56" s="303" t="str">
        <f aca="false">Q56</f>
        <v/>
      </c>
      <c r="H56" s="304" t="str">
        <f aca="false">=IFERROR(IF($C$18=0,B56+S56+U56,B56+S56+Y56),"")</f>
        <v/>
      </c>
      <c r="I56" s="305" t="str">
        <f aca="false">IFERROR(IF($C$18=0,C56+T56,C56+X56),"")</f>
        <v/>
      </c>
      <c r="J56" s="306" t="str">
        <f aca="false">Z56</f>
        <v/>
      </c>
      <c r="K56" s="249"/>
      <c r="L56" s="307" t="n">
        <f aca="false">L55+2629743</f>
        <v>1796092290</v>
      </c>
      <c r="M56" s="296" t="n">
        <f aca="false">L56/(24*60*60)+DATE(1970,1,1)</f>
        <v>46357.1052083333</v>
      </c>
      <c r="N56" s="308" t="n">
        <f aca="false">L56&gt;$D$10</f>
        <v>1</v>
      </c>
      <c r="O56" s="259" t="str">
        <f aca="false">IF(N56=0,VLOOKUP(L56,INDEX_BTCUSD_1D!$A$1:$I$5825,9),"")</f>
        <v/>
      </c>
      <c r="P56" s="309" t="str">
        <f aca="false">IF(N56=0,VLOOKUP(L56,FX_USDMXN_1D!$A$1:$F$4815,6),"")</f>
        <v/>
      </c>
      <c r="Q56" s="310" t="str">
        <f aca="false">IFERROR(O56*P56,"")</f>
        <v/>
      </c>
      <c r="R56" s="311" t="str">
        <f aca="false">IFERROR(O56/O55-1,"")</f>
        <v/>
      </c>
      <c r="S56" s="310" t="str">
        <f aca="false">IFERROR(-IF(N56=0,-AC55,""),"")</f>
        <v/>
      </c>
      <c r="T56" s="312" t="str">
        <f aca="false">IF($L$2=1,IFERROR((S56*$C$17)/O56,""),IFERROR((S56*$C$17)/Q56,""))</f>
        <v/>
      </c>
      <c r="U56" s="309" t="str">
        <f aca="false">IFERROR(-S56*$C$17,"")</f>
        <v/>
      </c>
      <c r="V56" s="307" t="str">
        <f aca="false">IF(N56=0,IF(R56&lt;=$V$24,1,0),"")</f>
        <v/>
      </c>
      <c r="W56" s="309" t="str">
        <f aca="false">IF(N56=0,(S56*$C$17)+W55+Y55,"")</f>
        <v/>
      </c>
      <c r="X56" s="312" t="str">
        <f aca="false">IF(N56=0,IF(V56=1,IF($L$2=1,IFERROR(W56/O56,""),IFERROR(W56/Q56,"")),0),"")</f>
        <v/>
      </c>
      <c r="Y56" s="309" t="str">
        <f aca="false">IF(N56=0,IF(V56=1,-W56,0),"")</f>
        <v/>
      </c>
      <c r="Z56" s="310" t="str">
        <f aca="false">IF(N56=0,Z55+AE55,"")</f>
        <v/>
      </c>
      <c r="AA56" s="313" t="n">
        <f aca="false">AA55+1</f>
        <v>30</v>
      </c>
      <c r="AB56" s="313" t="n">
        <f aca="false">$AB$26-AA56</f>
        <v>18</v>
      </c>
      <c r="AC56" s="310" t="n">
        <f aca="false">AC55</f>
        <v>4999.99995833333</v>
      </c>
      <c r="AD56" s="252" t="n">
        <f aca="false">IFERROR(CUMIPMT($C$4/12,$AB$26,$C$12,AA57,AA57,0),0)</f>
        <v>0</v>
      </c>
      <c r="AE56" s="252" t="n">
        <f aca="false">AC56+AD56</f>
        <v>4999.99995833333</v>
      </c>
      <c r="XFB56" s="0"/>
      <c r="XFC56" s="0"/>
      <c r="XFD56" s="0"/>
    </row>
    <row r="57" s="314" customFormat="true" ht="12.8" hidden="false" customHeight="false" outlineLevel="0" collapsed="false">
      <c r="A57" s="315" t="n">
        <f aca="false">M57</f>
        <v>46387.5420486111</v>
      </c>
      <c r="B57" s="302" t="str">
        <f aca="false">H56</f>
        <v/>
      </c>
      <c r="C57" s="140" t="str">
        <f aca="false">I56</f>
        <v/>
      </c>
      <c r="D57" s="303" t="str">
        <f aca="false">J56</f>
        <v/>
      </c>
      <c r="E57" s="302" t="str">
        <f aca="false">P57</f>
        <v/>
      </c>
      <c r="F57" s="212" t="str">
        <f aca="false">O57</f>
        <v/>
      </c>
      <c r="G57" s="303" t="str">
        <f aca="false">Q57</f>
        <v/>
      </c>
      <c r="H57" s="304" t="str">
        <f aca="false">=IFERROR(IF($C$18=0,B57+S57+U57,B57+S57+Y57),"")</f>
        <v/>
      </c>
      <c r="I57" s="305" t="str">
        <f aca="false">IFERROR(IF($C$18=0,C57+T57,C57+X57),"")</f>
        <v/>
      </c>
      <c r="J57" s="306" t="str">
        <f aca="false">Z57</f>
        <v/>
      </c>
      <c r="K57" s="249"/>
      <c r="L57" s="307" t="n">
        <f aca="false">L56+2629743</f>
        <v>1798722033</v>
      </c>
      <c r="M57" s="296" t="n">
        <f aca="false">L57/(24*60*60)+DATE(1970,1,1)</f>
        <v>46387.5420486111</v>
      </c>
      <c r="N57" s="308" t="n">
        <f aca="false">L57&gt;$D$10</f>
        <v>1</v>
      </c>
      <c r="O57" s="259" t="str">
        <f aca="false">IF(N57=0,VLOOKUP(L57,INDEX_BTCUSD_1D!$A$1:$I$5825,9),"")</f>
        <v/>
      </c>
      <c r="P57" s="309" t="str">
        <f aca="false">IF(N57=0,VLOOKUP(L57,FX_USDMXN_1D!$A$1:$F$4815,6),"")</f>
        <v/>
      </c>
      <c r="Q57" s="310" t="str">
        <f aca="false">IFERROR(O57*P57,"")</f>
        <v/>
      </c>
      <c r="R57" s="311" t="str">
        <f aca="false">IFERROR(O57/O56-1,"")</f>
        <v/>
      </c>
      <c r="S57" s="310" t="str">
        <f aca="false">IFERROR(-IF(N57=0,-AC56,""),"")</f>
        <v/>
      </c>
      <c r="T57" s="312" t="str">
        <f aca="false">IF($L$2=1,IFERROR((S57*$C$17)/O57,""),IFERROR((S57*$C$17)/Q57,""))</f>
        <v/>
      </c>
      <c r="U57" s="309" t="str">
        <f aca="false">IFERROR(-S57*$C$17,"")</f>
        <v/>
      </c>
      <c r="V57" s="307" t="str">
        <f aca="false">IF(N57=0,IF(R57&lt;=$V$24,1,0),"")</f>
        <v/>
      </c>
      <c r="W57" s="309" t="str">
        <f aca="false">IF(N57=0,(S57*$C$17)+W56+Y56,"")</f>
        <v/>
      </c>
      <c r="X57" s="312" t="str">
        <f aca="false">IF(N57=0,IF(V57=1,IF($L$2=1,IFERROR(W57/O57,""),IFERROR(W57/Q57,"")),0),"")</f>
        <v/>
      </c>
      <c r="Y57" s="309" t="str">
        <f aca="false">IF(N57=0,IF(V57=1,-W57,0),"")</f>
        <v/>
      </c>
      <c r="Z57" s="310" t="str">
        <f aca="false">IF(N57=0,Z56+AE56,"")</f>
        <v/>
      </c>
      <c r="AA57" s="313" t="n">
        <f aca="false">AA56+1</f>
        <v>31</v>
      </c>
      <c r="AB57" s="313" t="n">
        <f aca="false">$AB$26-AA57</f>
        <v>17</v>
      </c>
      <c r="AC57" s="310" t="n">
        <f aca="false">AC56</f>
        <v>4999.99995833333</v>
      </c>
      <c r="AD57" s="252" t="n">
        <f aca="false">IFERROR(CUMIPMT($C$4/12,$AB$26,$C$12,AA58,AA58,0),0)</f>
        <v>0</v>
      </c>
      <c r="AE57" s="252" t="n">
        <f aca="false">AC57+AD57</f>
        <v>4999.99995833333</v>
      </c>
      <c r="XFB57" s="0"/>
      <c r="XFC57" s="0"/>
      <c r="XFD57" s="0"/>
    </row>
    <row r="58" s="314" customFormat="true" ht="12.8" hidden="false" customHeight="false" outlineLevel="0" collapsed="false">
      <c r="A58" s="315" t="n">
        <f aca="false">M58</f>
        <v>46417.9788888889</v>
      </c>
      <c r="B58" s="302" t="str">
        <f aca="false">H57</f>
        <v/>
      </c>
      <c r="C58" s="140" t="str">
        <f aca="false">I57</f>
        <v/>
      </c>
      <c r="D58" s="303" t="str">
        <f aca="false">J57</f>
        <v/>
      </c>
      <c r="E58" s="302" t="str">
        <f aca="false">P58</f>
        <v/>
      </c>
      <c r="F58" s="212" t="str">
        <f aca="false">O58</f>
        <v/>
      </c>
      <c r="G58" s="303" t="str">
        <f aca="false">Q58</f>
        <v/>
      </c>
      <c r="H58" s="304" t="str">
        <f aca="false">=IFERROR(IF($C$18=0,B58+S58+U58,B58+S58+Y58),"")</f>
        <v/>
      </c>
      <c r="I58" s="305" t="str">
        <f aca="false">IFERROR(IF($C$18=0,C58+T58,C58+X58),"")</f>
        <v/>
      </c>
      <c r="J58" s="306" t="str">
        <f aca="false">Z58</f>
        <v/>
      </c>
      <c r="K58" s="249"/>
      <c r="L58" s="307" t="n">
        <f aca="false">L57+2629743</f>
        <v>1801351776</v>
      </c>
      <c r="M58" s="296" t="n">
        <f aca="false">L58/(24*60*60)+DATE(1970,1,1)</f>
        <v>46417.9788888889</v>
      </c>
      <c r="N58" s="308" t="n">
        <f aca="false">L58&gt;$D$10</f>
        <v>1</v>
      </c>
      <c r="O58" s="259" t="str">
        <f aca="false">IF(N58=0,VLOOKUP(L58,INDEX_BTCUSD_1D!$A$1:$I$5825,9),"")</f>
        <v/>
      </c>
      <c r="P58" s="309" t="str">
        <f aca="false">IF(N58=0,VLOOKUP(L58,FX_USDMXN_1D!$A$1:$F$4815,6),"")</f>
        <v/>
      </c>
      <c r="Q58" s="310" t="str">
        <f aca="false">IFERROR(O58*P58,"")</f>
        <v/>
      </c>
      <c r="R58" s="311" t="str">
        <f aca="false">IFERROR(O58/O57-1,"")</f>
        <v/>
      </c>
      <c r="S58" s="310" t="str">
        <f aca="false">IFERROR(-IF(N58=0,-AC57,""),"")</f>
        <v/>
      </c>
      <c r="T58" s="312" t="str">
        <f aca="false">IF($L$2=1,IFERROR((S58*$C$17)/O58,""),IFERROR((S58*$C$17)/Q58,""))</f>
        <v/>
      </c>
      <c r="U58" s="309" t="str">
        <f aca="false">IFERROR(-S58*$C$17,"")</f>
        <v/>
      </c>
      <c r="V58" s="307" t="str">
        <f aca="false">IF(N58=0,IF(R58&lt;=$V$24,1,0),"")</f>
        <v/>
      </c>
      <c r="W58" s="309" t="str">
        <f aca="false">IF(N58=0,(S58*$C$17)+W57+Y57,"")</f>
        <v/>
      </c>
      <c r="X58" s="312" t="str">
        <f aca="false">IF(N58=0,IF(V58=1,IF($L$2=1,IFERROR(W58/O58,""),IFERROR(W58/Q58,"")),0),"")</f>
        <v/>
      </c>
      <c r="Y58" s="309" t="str">
        <f aca="false">IF(N58=0,IF(V58=1,-W58,0),"")</f>
        <v/>
      </c>
      <c r="Z58" s="310" t="str">
        <f aca="false">IF(N58=0,Z57+AE57,"")</f>
        <v/>
      </c>
      <c r="AA58" s="313" t="n">
        <f aca="false">AA57+1</f>
        <v>32</v>
      </c>
      <c r="AB58" s="313" t="n">
        <f aca="false">$AB$26-AA58</f>
        <v>16</v>
      </c>
      <c r="AC58" s="310" t="n">
        <f aca="false">AC57</f>
        <v>4999.99995833333</v>
      </c>
      <c r="AD58" s="252" t="n">
        <f aca="false">IFERROR(CUMIPMT($C$4/12,$AB$26,$C$12,AA59,AA59,0),0)</f>
        <v>0</v>
      </c>
      <c r="AE58" s="252" t="n">
        <f aca="false">AC58+AD58</f>
        <v>4999.99995833333</v>
      </c>
      <c r="XFB58" s="0"/>
      <c r="XFC58" s="0"/>
      <c r="XFD58" s="0"/>
    </row>
    <row r="59" s="314" customFormat="true" ht="12.8" hidden="false" customHeight="false" outlineLevel="0" collapsed="false">
      <c r="A59" s="315" t="n">
        <f aca="false">M59</f>
        <v>46448.4157291667</v>
      </c>
      <c r="B59" s="302" t="str">
        <f aca="false">H58</f>
        <v/>
      </c>
      <c r="C59" s="140" t="str">
        <f aca="false">I58</f>
        <v/>
      </c>
      <c r="D59" s="303" t="str">
        <f aca="false">J58</f>
        <v/>
      </c>
      <c r="E59" s="302" t="str">
        <f aca="false">P59</f>
        <v/>
      </c>
      <c r="F59" s="212" t="str">
        <f aca="false">O59</f>
        <v/>
      </c>
      <c r="G59" s="303" t="str">
        <f aca="false">Q59</f>
        <v/>
      </c>
      <c r="H59" s="304" t="str">
        <f aca="false">=IFERROR(IF($C$18=0,B59+S59+U59,B59+S59+Y59),"")</f>
        <v/>
      </c>
      <c r="I59" s="305" t="str">
        <f aca="false">IFERROR(IF($C$18=0,C59+T59,C59+X59),"")</f>
        <v/>
      </c>
      <c r="J59" s="306" t="str">
        <f aca="false">Z59</f>
        <v/>
      </c>
      <c r="K59" s="249"/>
      <c r="L59" s="307" t="n">
        <f aca="false">L58+2629743</f>
        <v>1803981519</v>
      </c>
      <c r="M59" s="296" t="n">
        <f aca="false">L59/(24*60*60)+DATE(1970,1,1)</f>
        <v>46448.4157291667</v>
      </c>
      <c r="N59" s="308" t="n">
        <f aca="false">L59&gt;$D$10</f>
        <v>1</v>
      </c>
      <c r="O59" s="259" t="str">
        <f aca="false">IF(N59=0,VLOOKUP(L59,INDEX_BTCUSD_1D!$A$1:$I$5825,9),"")</f>
        <v/>
      </c>
      <c r="P59" s="309" t="str">
        <f aca="false">IF(N59=0,VLOOKUP(L59,FX_USDMXN_1D!$A$1:$F$4815,6),"")</f>
        <v/>
      </c>
      <c r="Q59" s="310" t="str">
        <f aca="false">IFERROR(O59*P59,"")</f>
        <v/>
      </c>
      <c r="R59" s="311" t="str">
        <f aca="false">IFERROR(O59/O58-1,"")</f>
        <v/>
      </c>
      <c r="S59" s="310" t="str">
        <f aca="false">IFERROR(-IF(N59=0,-AC58,""),"")</f>
        <v/>
      </c>
      <c r="T59" s="312" t="str">
        <f aca="false">IF($L$2=1,IFERROR((S59*$C$17)/O59,""),IFERROR((S59*$C$17)/Q59,""))</f>
        <v/>
      </c>
      <c r="U59" s="309" t="str">
        <f aca="false">IFERROR(-S59*$C$17,"")</f>
        <v/>
      </c>
      <c r="V59" s="307" t="str">
        <f aca="false">IF(N59=0,IF(R59&lt;=$V$24,1,0),"")</f>
        <v/>
      </c>
      <c r="W59" s="309" t="str">
        <f aca="false">IF(N59=0,(S59*$C$17)+W58+Y58,"")</f>
        <v/>
      </c>
      <c r="X59" s="312" t="str">
        <f aca="false">IF(N59=0,IF(V59=1,IF($L$2=1,IFERROR(W59/O59,""),IFERROR(W59/Q59,"")),0),"")</f>
        <v/>
      </c>
      <c r="Y59" s="309" t="str">
        <f aca="false">IF(N59=0,IF(V59=1,-W59,0),"")</f>
        <v/>
      </c>
      <c r="Z59" s="310" t="str">
        <f aca="false">IF(N59=0,Z58+AE58,"")</f>
        <v/>
      </c>
      <c r="AA59" s="313" t="n">
        <f aca="false">AA58+1</f>
        <v>33</v>
      </c>
      <c r="AB59" s="313" t="n">
        <f aca="false">$AB$26-AA59</f>
        <v>15</v>
      </c>
      <c r="AC59" s="310" t="n">
        <f aca="false">AC58</f>
        <v>4999.99995833333</v>
      </c>
      <c r="AD59" s="252" t="n">
        <f aca="false">IFERROR(CUMIPMT($C$4/12,$AB$26,$C$12,AA60,AA60,0),0)</f>
        <v>0</v>
      </c>
      <c r="AE59" s="252" t="n">
        <f aca="false">AC59+AD59</f>
        <v>4999.99995833333</v>
      </c>
      <c r="XFB59" s="0"/>
      <c r="XFC59" s="0"/>
      <c r="XFD59" s="0"/>
    </row>
    <row r="60" s="314" customFormat="true" ht="12.8" hidden="false" customHeight="false" outlineLevel="0" collapsed="false">
      <c r="A60" s="315" t="n">
        <f aca="false">M60</f>
        <v>46478.8525694445</v>
      </c>
      <c r="B60" s="302" t="str">
        <f aca="false">H59</f>
        <v/>
      </c>
      <c r="C60" s="140" t="str">
        <f aca="false">I59</f>
        <v/>
      </c>
      <c r="D60" s="303" t="str">
        <f aca="false">J59</f>
        <v/>
      </c>
      <c r="E60" s="302" t="str">
        <f aca="false">P60</f>
        <v/>
      </c>
      <c r="F60" s="212" t="str">
        <f aca="false">O60</f>
        <v/>
      </c>
      <c r="G60" s="303" t="str">
        <f aca="false">Q60</f>
        <v/>
      </c>
      <c r="H60" s="304" t="str">
        <f aca="false">=IFERROR(IF($C$18=0,B60+S60+U60,B60+S60+Y60),"")</f>
        <v/>
      </c>
      <c r="I60" s="305" t="str">
        <f aca="false">IFERROR(IF($C$18=0,C60+T60,C60+X60),"")</f>
        <v/>
      </c>
      <c r="J60" s="306" t="str">
        <f aca="false">Z60</f>
        <v/>
      </c>
      <c r="K60" s="249"/>
      <c r="L60" s="307" t="n">
        <f aca="false">L59+2629743</f>
        <v>1806611262</v>
      </c>
      <c r="M60" s="296" t="n">
        <f aca="false">L60/(24*60*60)+DATE(1970,1,1)</f>
        <v>46478.8525694445</v>
      </c>
      <c r="N60" s="308" t="n">
        <f aca="false">L60&gt;$D$10</f>
        <v>1</v>
      </c>
      <c r="O60" s="259" t="str">
        <f aca="false">IF(N60=0,VLOOKUP(L60,INDEX_BTCUSD_1D!$A$1:$I$5825,9),"")</f>
        <v/>
      </c>
      <c r="P60" s="309" t="str">
        <f aca="false">IF(N60=0,VLOOKUP(L60,FX_USDMXN_1D!$A$1:$F$4815,6),"")</f>
        <v/>
      </c>
      <c r="Q60" s="310" t="str">
        <f aca="false">IFERROR(O60*P60,"")</f>
        <v/>
      </c>
      <c r="R60" s="311" t="str">
        <f aca="false">IFERROR(O60/O59-1,"")</f>
        <v/>
      </c>
      <c r="S60" s="310" t="str">
        <f aca="false">IFERROR(-IF(N60=0,-AC59,""),"")</f>
        <v/>
      </c>
      <c r="T60" s="312" t="str">
        <f aca="false">IF($L$2=1,IFERROR((S60*$C$17)/O60,""),IFERROR((S60*$C$17)/Q60,""))</f>
        <v/>
      </c>
      <c r="U60" s="309" t="str">
        <f aca="false">IFERROR(-S60*$C$17,"")</f>
        <v/>
      </c>
      <c r="V60" s="307" t="str">
        <f aca="false">IF(N60=0,IF(R60&lt;=$V$24,1,0),"")</f>
        <v/>
      </c>
      <c r="W60" s="309" t="str">
        <f aca="false">IF(N60=0,(S60*$C$17)+W59+Y59,"")</f>
        <v/>
      </c>
      <c r="X60" s="312" t="str">
        <f aca="false">IF(N60=0,IF(V60=1,IF($L$2=1,IFERROR(W60/O60,""),IFERROR(W60/Q60,"")),0),"")</f>
        <v/>
      </c>
      <c r="Y60" s="309" t="str">
        <f aca="false">IF(N60=0,IF(V60=1,-W60,0),"")</f>
        <v/>
      </c>
      <c r="Z60" s="310" t="str">
        <f aca="false">IF(N60=0,Z59+AE59,"")</f>
        <v/>
      </c>
      <c r="AA60" s="313" t="n">
        <f aca="false">AA59+1</f>
        <v>34</v>
      </c>
      <c r="AB60" s="313" t="n">
        <f aca="false">$AB$26-AA60</f>
        <v>14</v>
      </c>
      <c r="AC60" s="310" t="n">
        <f aca="false">AC59</f>
        <v>4999.99995833333</v>
      </c>
      <c r="AD60" s="252" t="n">
        <f aca="false">IFERROR(CUMIPMT($C$4/12,$AB$26,$C$12,AA61,AA61,0),0)</f>
        <v>0</v>
      </c>
      <c r="AE60" s="252" t="n">
        <f aca="false">AC60+AD60</f>
        <v>4999.99995833333</v>
      </c>
      <c r="XFB60" s="0"/>
      <c r="XFC60" s="0"/>
      <c r="XFD60" s="0"/>
    </row>
    <row r="61" s="314" customFormat="true" ht="12.8" hidden="false" customHeight="false" outlineLevel="0" collapsed="false">
      <c r="A61" s="315" t="n">
        <f aca="false">M61</f>
        <v>46509.2894097222</v>
      </c>
      <c r="B61" s="302" t="str">
        <f aca="false">H60</f>
        <v/>
      </c>
      <c r="C61" s="140" t="str">
        <f aca="false">I60</f>
        <v/>
      </c>
      <c r="D61" s="303" t="str">
        <f aca="false">J60</f>
        <v/>
      </c>
      <c r="E61" s="302" t="str">
        <f aca="false">P61</f>
        <v/>
      </c>
      <c r="F61" s="212" t="str">
        <f aca="false">O61</f>
        <v/>
      </c>
      <c r="G61" s="303" t="str">
        <f aca="false">Q61</f>
        <v/>
      </c>
      <c r="H61" s="304" t="str">
        <f aca="false">=IFERROR(IF($C$18=0,B61+S61+U61,B61+S61+Y61),"")</f>
        <v/>
      </c>
      <c r="I61" s="305" t="str">
        <f aca="false">IFERROR(IF($C$18=0,C61+T61,C61+X61),"")</f>
        <v/>
      </c>
      <c r="J61" s="306" t="str">
        <f aca="false">Z61</f>
        <v/>
      </c>
      <c r="K61" s="249"/>
      <c r="L61" s="307" t="n">
        <f aca="false">L60+2629743</f>
        <v>1809241005</v>
      </c>
      <c r="M61" s="296" t="n">
        <f aca="false">L61/(24*60*60)+DATE(1970,1,1)</f>
        <v>46509.2894097222</v>
      </c>
      <c r="N61" s="308" t="n">
        <f aca="false">L61&gt;$D$10</f>
        <v>1</v>
      </c>
      <c r="O61" s="259" t="str">
        <f aca="false">IF(N61=0,VLOOKUP(L61,INDEX_BTCUSD_1D!$A$1:$I$5825,9),"")</f>
        <v/>
      </c>
      <c r="P61" s="309" t="str">
        <f aca="false">IF(N61=0,VLOOKUP(L61,FX_USDMXN_1D!$A$1:$F$4815,6),"")</f>
        <v/>
      </c>
      <c r="Q61" s="310" t="str">
        <f aca="false">IFERROR(O61*P61,"")</f>
        <v/>
      </c>
      <c r="R61" s="311" t="str">
        <f aca="false">IFERROR(O61/O60-1,"")</f>
        <v/>
      </c>
      <c r="S61" s="310" t="str">
        <f aca="false">IFERROR(-IF(N61=0,-AC60,""),"")</f>
        <v/>
      </c>
      <c r="T61" s="312" t="str">
        <f aca="false">IF($L$2=1,IFERROR((S61*$C$17)/O61,""),IFERROR((S61*$C$17)/Q61,""))</f>
        <v/>
      </c>
      <c r="U61" s="309" t="str">
        <f aca="false">IFERROR(-S61*$C$17,"")</f>
        <v/>
      </c>
      <c r="V61" s="307" t="str">
        <f aca="false">IF(N61=0,IF(R61&lt;=$V$24,1,0),"")</f>
        <v/>
      </c>
      <c r="W61" s="309" t="str">
        <f aca="false">IF(N61=0,(S61*$C$17)+W60+Y60,"")</f>
        <v/>
      </c>
      <c r="X61" s="312" t="str">
        <f aca="false">IF(N61=0,IF(V61=1,IF($L$2=1,IFERROR(W61/O61,""),IFERROR(W61/Q61,"")),0),"")</f>
        <v/>
      </c>
      <c r="Y61" s="309" t="str">
        <f aca="false">IF(N61=0,IF(V61=1,-W61,0),"")</f>
        <v/>
      </c>
      <c r="Z61" s="310" t="str">
        <f aca="false">IF(N61=0,Z60+AE60,"")</f>
        <v/>
      </c>
      <c r="AA61" s="313" t="n">
        <f aca="false">AA60+1</f>
        <v>35</v>
      </c>
      <c r="AB61" s="313" t="n">
        <f aca="false">$AB$26-AA61</f>
        <v>13</v>
      </c>
      <c r="AC61" s="310" t="n">
        <f aca="false">AC60</f>
        <v>4999.99995833333</v>
      </c>
      <c r="AD61" s="252" t="n">
        <f aca="false">IFERROR(CUMIPMT($C$4/12,$AB$26,$C$12,AA62,AA62,0),0)</f>
        <v>0</v>
      </c>
      <c r="AE61" s="252" t="n">
        <f aca="false">AC61+AD61</f>
        <v>4999.99995833333</v>
      </c>
      <c r="XFB61" s="0"/>
      <c r="XFC61" s="0"/>
      <c r="XFD61" s="0"/>
    </row>
    <row r="62" s="314" customFormat="true" ht="12.8" hidden="false" customHeight="false" outlineLevel="0" collapsed="false">
      <c r="A62" s="315" t="n">
        <f aca="false">M62</f>
        <v>46539.72625</v>
      </c>
      <c r="B62" s="302" t="str">
        <f aca="false">H61</f>
        <v/>
      </c>
      <c r="C62" s="140" t="str">
        <f aca="false">I61</f>
        <v/>
      </c>
      <c r="D62" s="303" t="str">
        <f aca="false">J61</f>
        <v/>
      </c>
      <c r="E62" s="302" t="str">
        <f aca="false">P62</f>
        <v/>
      </c>
      <c r="F62" s="212" t="str">
        <f aca="false">O62</f>
        <v/>
      </c>
      <c r="G62" s="303" t="str">
        <f aca="false">Q62</f>
        <v/>
      </c>
      <c r="H62" s="304" t="str">
        <f aca="false">=IFERROR(IF($C$18=0,B62+S62+U62,B62+S62+Y62),"")</f>
        <v/>
      </c>
      <c r="I62" s="305" t="str">
        <f aca="false">IFERROR(IF($C$18=0,C62+T62,C62+X62),"")</f>
        <v/>
      </c>
      <c r="J62" s="306" t="str">
        <f aca="false">Z62</f>
        <v/>
      </c>
      <c r="K62" s="249"/>
      <c r="L62" s="307" t="n">
        <f aca="false">L61+2629743</f>
        <v>1811870748</v>
      </c>
      <c r="M62" s="296" t="n">
        <f aca="false">L62/(24*60*60)+DATE(1970,1,1)</f>
        <v>46539.72625</v>
      </c>
      <c r="N62" s="308" t="n">
        <f aca="false">L62&gt;$D$10</f>
        <v>1</v>
      </c>
      <c r="O62" s="259" t="str">
        <f aca="false">IF(N62=0,VLOOKUP(L62,INDEX_BTCUSD_1D!$A$1:$I$5825,9),"")</f>
        <v/>
      </c>
      <c r="P62" s="309" t="str">
        <f aca="false">IF(N62=0,VLOOKUP(L62,FX_USDMXN_1D!$A$1:$F$4815,6),"")</f>
        <v/>
      </c>
      <c r="Q62" s="310" t="str">
        <f aca="false">IFERROR(O62*P62,"")</f>
        <v/>
      </c>
      <c r="R62" s="311" t="str">
        <f aca="false">IFERROR(O62/O61-1,"")</f>
        <v/>
      </c>
      <c r="S62" s="310" t="str">
        <f aca="false">IFERROR(-IF(N62=0,-AC61,""),"")</f>
        <v/>
      </c>
      <c r="T62" s="312" t="str">
        <f aca="false">IF($L$2=1,IFERROR((S62*$C$17)/O62,""),IFERROR((S62*$C$17)/Q62,""))</f>
        <v/>
      </c>
      <c r="U62" s="309" t="str">
        <f aca="false">IFERROR(-S62*$C$17,"")</f>
        <v/>
      </c>
      <c r="V62" s="307" t="str">
        <f aca="false">IF(N62=0,IF(R62&lt;=$V$24,1,0),"")</f>
        <v/>
      </c>
      <c r="W62" s="309" t="str">
        <f aca="false">IF(N62=0,(S62*$C$17)+W61+Y61,"")</f>
        <v/>
      </c>
      <c r="X62" s="312" t="str">
        <f aca="false">IF(N62=0,IF(V62=1,IF($L$2=1,IFERROR(W62/O62,""),IFERROR(W62/Q62,"")),0),"")</f>
        <v/>
      </c>
      <c r="Y62" s="309" t="str">
        <f aca="false">IF(N62=0,IF(V62=1,-W62,0),"")</f>
        <v/>
      </c>
      <c r="Z62" s="310" t="str">
        <f aca="false">IF(N62=0,Z61+AE61,"")</f>
        <v/>
      </c>
      <c r="AA62" s="313" t="n">
        <f aca="false">AA61+1</f>
        <v>36</v>
      </c>
      <c r="AB62" s="313" t="n">
        <f aca="false">$AB$26-AA62</f>
        <v>12</v>
      </c>
      <c r="AC62" s="310" t="n">
        <f aca="false">AC61</f>
        <v>4999.99995833333</v>
      </c>
      <c r="AD62" s="252" t="n">
        <f aca="false">IFERROR(CUMIPMT($C$4/12,$AB$26,$C$12,AA63,AA63,0),0)</f>
        <v>0</v>
      </c>
      <c r="AE62" s="252" t="n">
        <f aca="false">AC62+AD62</f>
        <v>4999.99995833333</v>
      </c>
      <c r="XFB62" s="0"/>
      <c r="XFC62" s="0"/>
      <c r="XFD62" s="0"/>
    </row>
    <row r="63" s="314" customFormat="true" ht="12.8" hidden="false" customHeight="false" outlineLevel="0" collapsed="false">
      <c r="A63" s="315" t="n">
        <f aca="false">M63</f>
        <v>46570.1630902778</v>
      </c>
      <c r="B63" s="302" t="str">
        <f aca="false">H62</f>
        <v/>
      </c>
      <c r="C63" s="140" t="str">
        <f aca="false">I62</f>
        <v/>
      </c>
      <c r="D63" s="303" t="str">
        <f aca="false">J62</f>
        <v/>
      </c>
      <c r="E63" s="302" t="str">
        <f aca="false">P63</f>
        <v/>
      </c>
      <c r="F63" s="212" t="str">
        <f aca="false">O63</f>
        <v/>
      </c>
      <c r="G63" s="303" t="str">
        <f aca="false">Q63</f>
        <v/>
      </c>
      <c r="H63" s="304" t="str">
        <f aca="false">=IFERROR(IF($C$18=0,B63+S63+U63,B63+S63+Y63),"")</f>
        <v/>
      </c>
      <c r="I63" s="305" t="str">
        <f aca="false">IFERROR(IF($C$18=0,C63+T63,C63+X63),"")</f>
        <v/>
      </c>
      <c r="J63" s="306" t="str">
        <f aca="false">Z63</f>
        <v/>
      </c>
      <c r="K63" s="249"/>
      <c r="L63" s="307" t="n">
        <f aca="false">L62+2629743</f>
        <v>1814500491</v>
      </c>
      <c r="M63" s="296" t="n">
        <f aca="false">L63/(24*60*60)+DATE(1970,1,1)</f>
        <v>46570.1630902778</v>
      </c>
      <c r="N63" s="308" t="n">
        <f aca="false">L63&gt;$D$10</f>
        <v>1</v>
      </c>
      <c r="O63" s="259" t="str">
        <f aca="false">IF(N63=0,VLOOKUP(L63,INDEX_BTCUSD_1D!$A$1:$I$5825,9),"")</f>
        <v/>
      </c>
      <c r="P63" s="309" t="str">
        <f aca="false">IF(N63=0,VLOOKUP(L63,FX_USDMXN_1D!$A$1:$F$4815,6),"")</f>
        <v/>
      </c>
      <c r="Q63" s="310" t="str">
        <f aca="false">IFERROR(O63*P63,"")</f>
        <v/>
      </c>
      <c r="R63" s="311" t="str">
        <f aca="false">IFERROR(O63/O62-1,"")</f>
        <v/>
      </c>
      <c r="S63" s="310" t="str">
        <f aca="false">IFERROR(-IF(N63=0,-AC62,""),"")</f>
        <v/>
      </c>
      <c r="T63" s="312" t="str">
        <f aca="false">IF($L$2=1,IFERROR((S63*$C$17)/O63,""),IFERROR((S63*$C$17)/Q63,""))</f>
        <v/>
      </c>
      <c r="U63" s="309" t="str">
        <f aca="false">IFERROR(-S63*$C$17,"")</f>
        <v/>
      </c>
      <c r="V63" s="307" t="str">
        <f aca="false">IF(N63=0,IF(R63&lt;=$V$24,1,0),"")</f>
        <v/>
      </c>
      <c r="W63" s="309" t="str">
        <f aca="false">IF(N63=0,(S63*$C$17)+W62+Y62,"")</f>
        <v/>
      </c>
      <c r="X63" s="312" t="str">
        <f aca="false">IF(N63=0,IF(V63=1,IF($L$2=1,IFERROR(W63/O63,""),IFERROR(W63/Q63,"")),0),"")</f>
        <v/>
      </c>
      <c r="Y63" s="309" t="str">
        <f aca="false">IF(N63=0,IF(V63=1,-W63,0),"")</f>
        <v/>
      </c>
      <c r="Z63" s="310" t="str">
        <f aca="false">IF(N63=0,Z62+AE62,"")</f>
        <v/>
      </c>
      <c r="AA63" s="313" t="n">
        <f aca="false">AA62+1</f>
        <v>37</v>
      </c>
      <c r="AB63" s="313" t="n">
        <f aca="false">$AB$26-AA63</f>
        <v>11</v>
      </c>
      <c r="AC63" s="310" t="n">
        <f aca="false">AC62</f>
        <v>4999.99995833333</v>
      </c>
      <c r="AD63" s="252" t="n">
        <f aca="false">IFERROR(CUMIPMT($C$4/12,$AB$26,$C$12,AA64,AA64,0),0)</f>
        <v>0</v>
      </c>
      <c r="AE63" s="252" t="n">
        <f aca="false">AC63+AD63</f>
        <v>4999.99995833333</v>
      </c>
      <c r="XFB63" s="0"/>
      <c r="XFC63" s="0"/>
      <c r="XFD63" s="0"/>
    </row>
    <row r="64" s="314" customFormat="true" ht="12.8" hidden="false" customHeight="false" outlineLevel="0" collapsed="false">
      <c r="A64" s="315" t="n">
        <f aca="false">M64</f>
        <v>46600.5999305556</v>
      </c>
      <c r="B64" s="302" t="str">
        <f aca="false">H63</f>
        <v/>
      </c>
      <c r="C64" s="140" t="str">
        <f aca="false">I63</f>
        <v/>
      </c>
      <c r="D64" s="303" t="str">
        <f aca="false">J63</f>
        <v/>
      </c>
      <c r="E64" s="302" t="str">
        <f aca="false">P64</f>
        <v/>
      </c>
      <c r="F64" s="212" t="str">
        <f aca="false">O64</f>
        <v/>
      </c>
      <c r="G64" s="303" t="str">
        <f aca="false">Q64</f>
        <v/>
      </c>
      <c r="H64" s="304" t="str">
        <f aca="false">=IFERROR(IF($C$18=0,B64+S64+U64,B64+S64+Y64),"")</f>
        <v/>
      </c>
      <c r="I64" s="305" t="str">
        <f aca="false">IFERROR(IF($C$18=0,C64+T64,C64+X64),"")</f>
        <v/>
      </c>
      <c r="J64" s="306" t="str">
        <f aca="false">Z64</f>
        <v/>
      </c>
      <c r="K64" s="249"/>
      <c r="L64" s="307" t="n">
        <f aca="false">L63+2629743</f>
        <v>1817130234</v>
      </c>
      <c r="M64" s="296" t="n">
        <f aca="false">L64/(24*60*60)+DATE(1970,1,1)</f>
        <v>46600.5999305556</v>
      </c>
      <c r="N64" s="308" t="n">
        <f aca="false">L64&gt;$D$10</f>
        <v>1</v>
      </c>
      <c r="O64" s="259" t="str">
        <f aca="false">IF(N64=0,VLOOKUP(L64,INDEX_BTCUSD_1D!$A$1:$I$5825,9),"")</f>
        <v/>
      </c>
      <c r="P64" s="309" t="str">
        <f aca="false">IF(N64=0,VLOOKUP(L64,FX_USDMXN_1D!$A$1:$F$4815,6),"")</f>
        <v/>
      </c>
      <c r="Q64" s="310" t="str">
        <f aca="false">IFERROR(O64*P64,"")</f>
        <v/>
      </c>
      <c r="R64" s="311" t="str">
        <f aca="false">IFERROR(O64/O63-1,"")</f>
        <v/>
      </c>
      <c r="S64" s="310" t="str">
        <f aca="false">IFERROR(-IF(N64=0,-AC63,""),"")</f>
        <v/>
      </c>
      <c r="T64" s="312" t="str">
        <f aca="false">IF($L$2=1,IFERROR((S64*$C$17)/O64,""),IFERROR((S64*$C$17)/Q64,""))</f>
        <v/>
      </c>
      <c r="U64" s="309" t="str">
        <f aca="false">IFERROR(-S64*$C$17,"")</f>
        <v/>
      </c>
      <c r="V64" s="307" t="str">
        <f aca="false">IF(N64=0,IF(R64&lt;=$V$24,1,0),"")</f>
        <v/>
      </c>
      <c r="W64" s="309" t="str">
        <f aca="false">IF(N64=0,(S64*$C$17)+W63+Y63,"")</f>
        <v/>
      </c>
      <c r="X64" s="312" t="str">
        <f aca="false">IF(N64=0,IF(V64=1,IF($L$2=1,IFERROR(W64/O64,""),IFERROR(W64/Q64,"")),0),"")</f>
        <v/>
      </c>
      <c r="Y64" s="309" t="str">
        <f aca="false">IF(N64=0,IF(V64=1,-W64,0),"")</f>
        <v/>
      </c>
      <c r="Z64" s="310" t="str">
        <f aca="false">IF(N64=0,Z63+AE63,"")</f>
        <v/>
      </c>
      <c r="AA64" s="313" t="n">
        <f aca="false">AA63+1</f>
        <v>38</v>
      </c>
      <c r="AB64" s="313" t="n">
        <f aca="false">$AB$26-AA64</f>
        <v>10</v>
      </c>
      <c r="AC64" s="310" t="n">
        <f aca="false">AC63</f>
        <v>4999.99995833333</v>
      </c>
      <c r="AD64" s="252" t="n">
        <f aca="false">IFERROR(CUMIPMT($C$4/12,$AB$26,$C$12,AA65,AA65,0),0)</f>
        <v>0</v>
      </c>
      <c r="AE64" s="252" t="n">
        <f aca="false">AC64+AD64</f>
        <v>4999.99995833333</v>
      </c>
      <c r="XFB64" s="0"/>
      <c r="XFC64" s="0"/>
      <c r="XFD64" s="0"/>
    </row>
    <row r="65" s="314" customFormat="true" ht="12.8" hidden="false" customHeight="false" outlineLevel="0" collapsed="false">
      <c r="A65" s="315" t="n">
        <f aca="false">M65</f>
        <v>46631.0367708333</v>
      </c>
      <c r="B65" s="302" t="str">
        <f aca="false">H64</f>
        <v/>
      </c>
      <c r="C65" s="140" t="str">
        <f aca="false">I64</f>
        <v/>
      </c>
      <c r="D65" s="303" t="str">
        <f aca="false">J64</f>
        <v/>
      </c>
      <c r="E65" s="302" t="str">
        <f aca="false">P65</f>
        <v/>
      </c>
      <c r="F65" s="212" t="str">
        <f aca="false">O65</f>
        <v/>
      </c>
      <c r="G65" s="303" t="str">
        <f aca="false">Q65</f>
        <v/>
      </c>
      <c r="H65" s="304" t="str">
        <f aca="false">=IFERROR(IF($C$18=0,B65+S65+U65,B65+S65+Y65),"")</f>
        <v/>
      </c>
      <c r="I65" s="305" t="str">
        <f aca="false">IFERROR(IF($C$18=0,C65+T65,C65+X65),"")</f>
        <v/>
      </c>
      <c r="J65" s="306" t="str">
        <f aca="false">Z65</f>
        <v/>
      </c>
      <c r="K65" s="249"/>
      <c r="L65" s="307" t="n">
        <f aca="false">L64+2629743</f>
        <v>1819759977</v>
      </c>
      <c r="M65" s="296" t="n">
        <f aca="false">L65/(24*60*60)+DATE(1970,1,1)</f>
        <v>46631.0367708333</v>
      </c>
      <c r="N65" s="308" t="n">
        <f aca="false">L65&gt;$D$10</f>
        <v>1</v>
      </c>
      <c r="O65" s="259" t="str">
        <f aca="false">IF(N65=0,VLOOKUP(L65,INDEX_BTCUSD_1D!$A$1:$I$5825,9),"")</f>
        <v/>
      </c>
      <c r="P65" s="309" t="str">
        <f aca="false">IF(N65=0,VLOOKUP(L65,FX_USDMXN_1D!$A$1:$F$4815,6),"")</f>
        <v/>
      </c>
      <c r="Q65" s="310" t="str">
        <f aca="false">IFERROR(O65*P65,"")</f>
        <v/>
      </c>
      <c r="R65" s="311" t="str">
        <f aca="false">IFERROR(O65/O64-1,"")</f>
        <v/>
      </c>
      <c r="S65" s="310" t="str">
        <f aca="false">IFERROR(-IF(N65=0,-AC64,""),"")</f>
        <v/>
      </c>
      <c r="T65" s="312" t="str">
        <f aca="false">IF($L$2=1,IFERROR((S65*$C$17)/O65,""),IFERROR((S65*$C$17)/Q65,""))</f>
        <v/>
      </c>
      <c r="U65" s="309" t="str">
        <f aca="false">IFERROR(-S65*$C$17,"")</f>
        <v/>
      </c>
      <c r="V65" s="307" t="str">
        <f aca="false">IF(N65=0,IF(R65&lt;=$V$24,1,0),"")</f>
        <v/>
      </c>
      <c r="W65" s="309" t="str">
        <f aca="false">IF(N65=0,(S65*$C$17)+W64+Y64,"")</f>
        <v/>
      </c>
      <c r="X65" s="312" t="str">
        <f aca="false">IF(N65=0,IF(V65=1,IF($L$2=1,IFERROR(W65/O65,""),IFERROR(W65/Q65,"")),0),"")</f>
        <v/>
      </c>
      <c r="Y65" s="309" t="str">
        <f aca="false">IF(N65=0,IF(V65=1,-W65,0),"")</f>
        <v/>
      </c>
      <c r="Z65" s="310" t="str">
        <f aca="false">IF(N65=0,Z64+AE64,"")</f>
        <v/>
      </c>
      <c r="AA65" s="313" t="n">
        <f aca="false">AA64+1</f>
        <v>39</v>
      </c>
      <c r="AB65" s="313" t="n">
        <f aca="false">$AB$26-AA65</f>
        <v>9</v>
      </c>
      <c r="AC65" s="310" t="n">
        <f aca="false">AC64</f>
        <v>4999.99995833333</v>
      </c>
      <c r="AD65" s="252" t="n">
        <f aca="false">IFERROR(CUMIPMT($C$4/12,$AB$26,$C$12,AA66,AA66,0),0)</f>
        <v>0</v>
      </c>
      <c r="AE65" s="252" t="n">
        <f aca="false">AC65+AD65</f>
        <v>4999.99995833333</v>
      </c>
      <c r="XFB65" s="0"/>
      <c r="XFC65" s="0"/>
      <c r="XFD65" s="0"/>
    </row>
    <row r="66" s="314" customFormat="true" ht="12.8" hidden="false" customHeight="false" outlineLevel="0" collapsed="false">
      <c r="A66" s="315" t="n">
        <f aca="false">M66</f>
        <v>46661.4736111111</v>
      </c>
      <c r="B66" s="302" t="str">
        <f aca="false">H65</f>
        <v/>
      </c>
      <c r="C66" s="140" t="str">
        <f aca="false">I65</f>
        <v/>
      </c>
      <c r="D66" s="303" t="str">
        <f aca="false">J65</f>
        <v/>
      </c>
      <c r="E66" s="302" t="str">
        <f aca="false">P66</f>
        <v/>
      </c>
      <c r="F66" s="212" t="str">
        <f aca="false">O66</f>
        <v/>
      </c>
      <c r="G66" s="303" t="str">
        <f aca="false">Q66</f>
        <v/>
      </c>
      <c r="H66" s="304" t="str">
        <f aca="false">=IFERROR(IF($C$18=0,B66+S66+U66,B66+S66+Y66),"")</f>
        <v/>
      </c>
      <c r="I66" s="305" t="str">
        <f aca="false">IFERROR(IF($C$18=0,C66+T66,C66+X66),"")</f>
        <v/>
      </c>
      <c r="J66" s="306" t="str">
        <f aca="false">Z66</f>
        <v/>
      </c>
      <c r="K66" s="249"/>
      <c r="L66" s="307" t="n">
        <f aca="false">L65+2629743</f>
        <v>1822389720</v>
      </c>
      <c r="M66" s="296" t="n">
        <f aca="false">L66/(24*60*60)+DATE(1970,1,1)</f>
        <v>46661.4736111111</v>
      </c>
      <c r="N66" s="308" t="n">
        <f aca="false">L66&gt;$D$10</f>
        <v>1</v>
      </c>
      <c r="O66" s="259" t="str">
        <f aca="false">IF(N66=0,VLOOKUP(L66,INDEX_BTCUSD_1D!$A$1:$I$5825,9),"")</f>
        <v/>
      </c>
      <c r="P66" s="309" t="str">
        <f aca="false">IF(N66=0,VLOOKUP(L66,FX_USDMXN_1D!$A$1:$F$4815,6),"")</f>
        <v/>
      </c>
      <c r="Q66" s="310" t="str">
        <f aca="false">IFERROR(O66*P66,"")</f>
        <v/>
      </c>
      <c r="R66" s="311" t="str">
        <f aca="false">IFERROR(O66/O65-1,"")</f>
        <v/>
      </c>
      <c r="S66" s="310" t="str">
        <f aca="false">IFERROR(-IF(N66=0,-AC65,""),"")</f>
        <v/>
      </c>
      <c r="T66" s="312" t="str">
        <f aca="false">IF($L$2=1,IFERROR((S66*$C$17)/O66,""),IFERROR((S66*$C$17)/Q66,""))</f>
        <v/>
      </c>
      <c r="U66" s="309" t="str">
        <f aca="false">IFERROR(-S66*$C$17,"")</f>
        <v/>
      </c>
      <c r="V66" s="307" t="str">
        <f aca="false">IF(N66=0,IF(R66&lt;=$V$24,1,0),"")</f>
        <v/>
      </c>
      <c r="W66" s="309" t="str">
        <f aca="false">IF(N66=0,(S66*$C$17)+W65+Y65,"")</f>
        <v/>
      </c>
      <c r="X66" s="312" t="str">
        <f aca="false">IF(N66=0,IF(V66=1,IF($L$2=1,IFERROR(W66/O66,""),IFERROR(W66/Q66,"")),0),"")</f>
        <v/>
      </c>
      <c r="Y66" s="309" t="str">
        <f aca="false">IF(N66=0,IF(V66=1,-W66,0),"")</f>
        <v/>
      </c>
      <c r="Z66" s="310" t="str">
        <f aca="false">IF(N66=0,Z65+AE65,"")</f>
        <v/>
      </c>
      <c r="AA66" s="313" t="n">
        <f aca="false">AA65+1</f>
        <v>40</v>
      </c>
      <c r="AB66" s="313" t="n">
        <f aca="false">$AB$26-AA66</f>
        <v>8</v>
      </c>
      <c r="AC66" s="310" t="n">
        <f aca="false">AC65</f>
        <v>4999.99995833333</v>
      </c>
      <c r="AD66" s="252" t="n">
        <f aca="false">IFERROR(CUMIPMT($C$4/12,$AB$26,$C$12,AA67,AA67,0),0)</f>
        <v>0</v>
      </c>
      <c r="AE66" s="252" t="n">
        <f aca="false">AC66+AD66</f>
        <v>4999.99995833333</v>
      </c>
      <c r="XFB66" s="0"/>
      <c r="XFC66" s="0"/>
      <c r="XFD66" s="0"/>
    </row>
    <row r="67" s="314" customFormat="true" ht="12.8" hidden="false" customHeight="false" outlineLevel="0" collapsed="false">
      <c r="A67" s="315" t="n">
        <f aca="false">M67</f>
        <v>46691.9104513889</v>
      </c>
      <c r="B67" s="302" t="str">
        <f aca="false">H66</f>
        <v/>
      </c>
      <c r="C67" s="140" t="str">
        <f aca="false">I66</f>
        <v/>
      </c>
      <c r="D67" s="303" t="str">
        <f aca="false">J66</f>
        <v/>
      </c>
      <c r="E67" s="302" t="str">
        <f aca="false">P67</f>
        <v/>
      </c>
      <c r="F67" s="212" t="str">
        <f aca="false">O67</f>
        <v/>
      </c>
      <c r="G67" s="303" t="str">
        <f aca="false">Q67</f>
        <v/>
      </c>
      <c r="H67" s="304" t="str">
        <f aca="false">=IFERROR(IF($C$18=0,B67+S67+U67,B67+S67+Y67),"")</f>
        <v/>
      </c>
      <c r="I67" s="305" t="str">
        <f aca="false">IFERROR(IF($C$18=0,C67+T67,C67+X67),"")</f>
        <v/>
      </c>
      <c r="J67" s="306" t="str">
        <f aca="false">Z67</f>
        <v/>
      </c>
      <c r="K67" s="249"/>
      <c r="L67" s="307" t="n">
        <f aca="false">L66+2629743</f>
        <v>1825019463</v>
      </c>
      <c r="M67" s="296" t="n">
        <f aca="false">L67/(24*60*60)+DATE(1970,1,1)</f>
        <v>46691.9104513889</v>
      </c>
      <c r="N67" s="308" t="n">
        <f aca="false">L67&gt;$D$10</f>
        <v>1</v>
      </c>
      <c r="O67" s="259" t="str">
        <f aca="false">IF(N67=0,VLOOKUP(L67,INDEX_BTCUSD_1D!$A$1:$I$5825,9),"")</f>
        <v/>
      </c>
      <c r="P67" s="309" t="str">
        <f aca="false">IF(N67=0,VLOOKUP(L67,FX_USDMXN_1D!$A$1:$F$4815,6),"")</f>
        <v/>
      </c>
      <c r="Q67" s="310" t="str">
        <f aca="false">IFERROR(O67*P67,"")</f>
        <v/>
      </c>
      <c r="R67" s="311" t="str">
        <f aca="false">IFERROR(O67/O66-1,"")</f>
        <v/>
      </c>
      <c r="S67" s="310" t="str">
        <f aca="false">IFERROR(-IF(N67=0,-AC66,""),"")</f>
        <v/>
      </c>
      <c r="T67" s="312" t="str">
        <f aca="false">IF($L$2=1,IFERROR((S67*$C$17)/O67,""),IFERROR((S67*$C$17)/Q67,""))</f>
        <v/>
      </c>
      <c r="U67" s="309" t="str">
        <f aca="false">IFERROR(-S67*$C$17,"")</f>
        <v/>
      </c>
      <c r="V67" s="307" t="str">
        <f aca="false">IF(N67=0,IF(R67&lt;=$V$24,1,0),"")</f>
        <v/>
      </c>
      <c r="W67" s="309" t="str">
        <f aca="false">IF(N67=0,(S67*$C$17)+W66+Y66,"")</f>
        <v/>
      </c>
      <c r="X67" s="312" t="str">
        <f aca="false">IF(N67=0,IF(V67=1,IF($L$2=1,IFERROR(W67/O67,""),IFERROR(W67/Q67,"")),0),"")</f>
        <v/>
      </c>
      <c r="Y67" s="309" t="str">
        <f aca="false">IF(N67=0,IF(V67=1,-W67,0),"")</f>
        <v/>
      </c>
      <c r="Z67" s="310" t="str">
        <f aca="false">IF(N67=0,Z66+AE66,"")</f>
        <v/>
      </c>
      <c r="AA67" s="313" t="n">
        <f aca="false">AA66+1</f>
        <v>41</v>
      </c>
      <c r="AB67" s="313" t="n">
        <f aca="false">$AB$26-AA67</f>
        <v>7</v>
      </c>
      <c r="AC67" s="310" t="n">
        <f aca="false">AC66</f>
        <v>4999.99995833333</v>
      </c>
      <c r="AD67" s="252" t="n">
        <f aca="false">IFERROR(CUMIPMT($C$4/12,$AB$26,$C$12,AA68,AA68,0),0)</f>
        <v>0</v>
      </c>
      <c r="AE67" s="252" t="n">
        <f aca="false">AC67+AD67</f>
        <v>4999.99995833333</v>
      </c>
      <c r="XFB67" s="0"/>
      <c r="XFC67" s="0"/>
      <c r="XFD67" s="0"/>
    </row>
    <row r="68" s="314" customFormat="true" ht="12.8" hidden="false" customHeight="false" outlineLevel="0" collapsed="false">
      <c r="A68" s="315" t="n">
        <f aca="false">M68</f>
        <v>46722.3472916667</v>
      </c>
      <c r="B68" s="302" t="str">
        <f aca="false">H67</f>
        <v/>
      </c>
      <c r="C68" s="140" t="str">
        <f aca="false">I67</f>
        <v/>
      </c>
      <c r="D68" s="303" t="str">
        <f aca="false">J67</f>
        <v/>
      </c>
      <c r="E68" s="302" t="str">
        <f aca="false">P68</f>
        <v/>
      </c>
      <c r="F68" s="212" t="str">
        <f aca="false">O68</f>
        <v/>
      </c>
      <c r="G68" s="303" t="str">
        <f aca="false">Q68</f>
        <v/>
      </c>
      <c r="H68" s="304" t="str">
        <f aca="false">=IFERROR(IF($C$18=0,B68+S68+U68,B68+S68+Y68),"")</f>
        <v/>
      </c>
      <c r="I68" s="305" t="str">
        <f aca="false">IFERROR(IF($C$18=0,C68+T68,C68+X68),"")</f>
        <v/>
      </c>
      <c r="J68" s="306" t="str">
        <f aca="false">Z68</f>
        <v/>
      </c>
      <c r="K68" s="249"/>
      <c r="L68" s="307" t="n">
        <f aca="false">L67+2629743</f>
        <v>1827649206</v>
      </c>
      <c r="M68" s="296" t="n">
        <f aca="false">L68/(24*60*60)+DATE(1970,1,1)</f>
        <v>46722.3472916667</v>
      </c>
      <c r="N68" s="308" t="n">
        <f aca="false">L68&gt;$D$10</f>
        <v>1</v>
      </c>
      <c r="O68" s="259" t="str">
        <f aca="false">IF(N68=0,VLOOKUP(L68,INDEX_BTCUSD_1D!$A$1:$I$5825,9),"")</f>
        <v/>
      </c>
      <c r="P68" s="309" t="str">
        <f aca="false">IF(N68=0,VLOOKUP(L68,FX_USDMXN_1D!$A$1:$F$4815,6),"")</f>
        <v/>
      </c>
      <c r="Q68" s="310" t="str">
        <f aca="false">IFERROR(O68*P68,"")</f>
        <v/>
      </c>
      <c r="R68" s="311" t="str">
        <f aca="false">IFERROR(O68/O67-1,"")</f>
        <v/>
      </c>
      <c r="S68" s="310" t="str">
        <f aca="false">IFERROR(-IF(N68=0,-AC67,""),"")</f>
        <v/>
      </c>
      <c r="T68" s="312" t="str">
        <f aca="false">IF($L$2=1,IFERROR((S68*$C$17)/O68,""),IFERROR((S68*$C$17)/Q68,""))</f>
        <v/>
      </c>
      <c r="U68" s="309" t="str">
        <f aca="false">IFERROR(-S68*$C$17,"")</f>
        <v/>
      </c>
      <c r="V68" s="307" t="str">
        <f aca="false">IF(N68=0,IF(R68&lt;=$V$24,1,0),"")</f>
        <v/>
      </c>
      <c r="W68" s="309" t="str">
        <f aca="false">IF(N68=0,(S68*$C$17)+W67+Y67,"")</f>
        <v/>
      </c>
      <c r="X68" s="312" t="str">
        <f aca="false">IF(N68=0,IF(V68=1,IF($L$2=1,IFERROR(W68/O68,""),IFERROR(W68/Q68,"")),0),"")</f>
        <v/>
      </c>
      <c r="Y68" s="309" t="str">
        <f aca="false">IF(N68=0,IF(V68=1,-W68,0),"")</f>
        <v/>
      </c>
      <c r="Z68" s="310" t="str">
        <f aca="false">IF(N68=0,Z67+AE67,"")</f>
        <v/>
      </c>
      <c r="AA68" s="313" t="n">
        <f aca="false">AA67+1</f>
        <v>42</v>
      </c>
      <c r="AB68" s="313" t="n">
        <f aca="false">$AB$26-AA68</f>
        <v>6</v>
      </c>
      <c r="AC68" s="310" t="n">
        <f aca="false">AC67</f>
        <v>4999.99995833333</v>
      </c>
      <c r="AD68" s="252" t="n">
        <f aca="false">IFERROR(CUMIPMT($C$4/12,$AB$26,$C$12,AA69,AA69,0),0)</f>
        <v>0</v>
      </c>
      <c r="AE68" s="252" t="n">
        <f aca="false">AC68+AD68</f>
        <v>4999.99995833333</v>
      </c>
      <c r="XFB68" s="0"/>
      <c r="XFC68" s="0"/>
      <c r="XFD68" s="0"/>
    </row>
    <row r="69" s="314" customFormat="true" ht="12.8" hidden="false" customHeight="false" outlineLevel="0" collapsed="false">
      <c r="A69" s="315" t="n">
        <f aca="false">M69</f>
        <v>46752.7841319445</v>
      </c>
      <c r="B69" s="302" t="str">
        <f aca="false">H68</f>
        <v/>
      </c>
      <c r="C69" s="140" t="str">
        <f aca="false">I68</f>
        <v/>
      </c>
      <c r="D69" s="303" t="str">
        <f aca="false">J68</f>
        <v/>
      </c>
      <c r="E69" s="302" t="str">
        <f aca="false">P69</f>
        <v/>
      </c>
      <c r="F69" s="212" t="str">
        <f aca="false">O69</f>
        <v/>
      </c>
      <c r="G69" s="303" t="str">
        <f aca="false">Q69</f>
        <v/>
      </c>
      <c r="H69" s="304" t="str">
        <f aca="false">=IFERROR(IF($C$18=0,B69+S69+U69,B69+S69+Y69),"")</f>
        <v/>
      </c>
      <c r="I69" s="305" t="str">
        <f aca="false">IFERROR(IF($C$18=0,C69+T69,C69+X69),"")</f>
        <v/>
      </c>
      <c r="J69" s="306" t="str">
        <f aca="false">Z69</f>
        <v/>
      </c>
      <c r="K69" s="249"/>
      <c r="L69" s="307" t="n">
        <f aca="false">L68+2629743</f>
        <v>1830278949</v>
      </c>
      <c r="M69" s="296" t="n">
        <f aca="false">L69/(24*60*60)+DATE(1970,1,1)</f>
        <v>46752.7841319445</v>
      </c>
      <c r="N69" s="308" t="n">
        <f aca="false">L69&gt;$D$10</f>
        <v>1</v>
      </c>
      <c r="O69" s="259" t="str">
        <f aca="false">IF(N69=0,VLOOKUP(L69,INDEX_BTCUSD_1D!$A$1:$I$5825,9),"")</f>
        <v/>
      </c>
      <c r="P69" s="309" t="str">
        <f aca="false">IF(N69=0,VLOOKUP(L69,FX_USDMXN_1D!$A$1:$F$4815,6),"")</f>
        <v/>
      </c>
      <c r="Q69" s="310" t="str">
        <f aca="false">IFERROR(O69*P69,"")</f>
        <v/>
      </c>
      <c r="R69" s="311" t="str">
        <f aca="false">IFERROR(O69/O68-1,"")</f>
        <v/>
      </c>
      <c r="S69" s="310" t="str">
        <f aca="false">IFERROR(-IF(N69=0,-AC68,""),"")</f>
        <v/>
      </c>
      <c r="T69" s="312" t="str">
        <f aca="false">IF($L$2=1,IFERROR((S69*$C$17)/O69,""),IFERROR((S69*$C$17)/Q69,""))</f>
        <v/>
      </c>
      <c r="U69" s="309" t="str">
        <f aca="false">IFERROR(-S69*$C$17,"")</f>
        <v/>
      </c>
      <c r="V69" s="307" t="str">
        <f aca="false">IF(N69=0,IF(R69&lt;=$V$24,1,0),"")</f>
        <v/>
      </c>
      <c r="W69" s="309" t="str">
        <f aca="false">IF(N69=0,(S69*$C$17)+W68+Y68,"")</f>
        <v/>
      </c>
      <c r="X69" s="312" t="str">
        <f aca="false">IF(N69=0,IF(V69=1,IF($L$2=1,IFERROR(W69/O69,""),IFERROR(W69/Q69,"")),0),"")</f>
        <v/>
      </c>
      <c r="Y69" s="309" t="str">
        <f aca="false">IF(N69=0,IF(V69=1,-W69,0),"")</f>
        <v/>
      </c>
      <c r="Z69" s="310" t="str">
        <f aca="false">IF(N69=0,Z68+AE68,"")</f>
        <v/>
      </c>
      <c r="AA69" s="313" t="n">
        <f aca="false">AA68+1</f>
        <v>43</v>
      </c>
      <c r="AB69" s="313" t="n">
        <f aca="false">$AB$26-AA69</f>
        <v>5</v>
      </c>
      <c r="AC69" s="310" t="n">
        <f aca="false">AC68</f>
        <v>4999.99995833333</v>
      </c>
      <c r="AD69" s="252" t="n">
        <f aca="false">IFERROR(CUMIPMT($C$4/12,$AB$26,$C$12,AA70,AA70,0),0)</f>
        <v>0</v>
      </c>
      <c r="AE69" s="252" t="n">
        <f aca="false">AC69+AD69</f>
        <v>4999.99995833333</v>
      </c>
      <c r="XFB69" s="0"/>
      <c r="XFC69" s="0"/>
      <c r="XFD69" s="0"/>
    </row>
    <row r="70" s="314" customFormat="true" ht="12.8" hidden="false" customHeight="false" outlineLevel="0" collapsed="false">
      <c r="A70" s="315" t="n">
        <f aca="false">M70</f>
        <v>46783.2209722222</v>
      </c>
      <c r="B70" s="302" t="str">
        <f aca="false">H69</f>
        <v/>
      </c>
      <c r="C70" s="140" t="str">
        <f aca="false">I69</f>
        <v/>
      </c>
      <c r="D70" s="303" t="str">
        <f aca="false">J69</f>
        <v/>
      </c>
      <c r="E70" s="302" t="str">
        <f aca="false">P70</f>
        <v/>
      </c>
      <c r="F70" s="212" t="str">
        <f aca="false">O70</f>
        <v/>
      </c>
      <c r="G70" s="303" t="str">
        <f aca="false">Q70</f>
        <v/>
      </c>
      <c r="H70" s="304" t="str">
        <f aca="false">=IFERROR(IF($C$18=0,B70+S70+U70,B70+S70+Y70),"")</f>
        <v/>
      </c>
      <c r="I70" s="305" t="str">
        <f aca="false">IFERROR(IF($C$18=0,C70+T70,C70+X70),"")</f>
        <v/>
      </c>
      <c r="J70" s="306" t="str">
        <f aca="false">Z70</f>
        <v/>
      </c>
      <c r="K70" s="249"/>
      <c r="L70" s="307" t="n">
        <f aca="false">L69+2629743</f>
        <v>1832908692</v>
      </c>
      <c r="M70" s="296" t="n">
        <f aca="false">L70/(24*60*60)+DATE(1970,1,1)</f>
        <v>46783.2209722222</v>
      </c>
      <c r="N70" s="308" t="n">
        <f aca="false">L70&gt;$D$10</f>
        <v>1</v>
      </c>
      <c r="O70" s="259" t="str">
        <f aca="false">IF(N70=0,VLOOKUP(L70,INDEX_BTCUSD_1D!$A$1:$I$5825,9),"")</f>
        <v/>
      </c>
      <c r="P70" s="309" t="str">
        <f aca="false">IF(N70=0,VLOOKUP(L70,FX_USDMXN_1D!$A$1:$F$4815,6),"")</f>
        <v/>
      </c>
      <c r="Q70" s="310" t="str">
        <f aca="false">IFERROR(O70*P70,"")</f>
        <v/>
      </c>
      <c r="R70" s="311" t="str">
        <f aca="false">IFERROR(O70/O69-1,"")</f>
        <v/>
      </c>
      <c r="S70" s="310" t="str">
        <f aca="false">IFERROR(-IF(N70=0,-AC69,""),"")</f>
        <v/>
      </c>
      <c r="T70" s="312" t="str">
        <f aca="false">IF($L$2=1,IFERROR((S70*$C$17)/O70,""),IFERROR((S70*$C$17)/Q70,""))</f>
        <v/>
      </c>
      <c r="U70" s="309" t="str">
        <f aca="false">IFERROR(-S70*$C$17,"")</f>
        <v/>
      </c>
      <c r="V70" s="307" t="str">
        <f aca="false">IF(N70=0,IF(R70&lt;=$V$24,1,0),"")</f>
        <v/>
      </c>
      <c r="W70" s="309" t="str">
        <f aca="false">IF(N70=0,(S70*$C$17)+W69+Y69,"")</f>
        <v/>
      </c>
      <c r="X70" s="312" t="str">
        <f aca="false">IF(N70=0,IF(V70=1,IF($L$2=1,IFERROR(W70/O70,""),IFERROR(W70/Q70,"")),0),"")</f>
        <v/>
      </c>
      <c r="Y70" s="309" t="str">
        <f aca="false">IF(N70=0,IF(V70=1,-W70,0),"")</f>
        <v/>
      </c>
      <c r="Z70" s="310" t="str">
        <f aca="false">IF(N70=0,Z69+AE69,"")</f>
        <v/>
      </c>
      <c r="AA70" s="313" t="n">
        <f aca="false">AA69+1</f>
        <v>44</v>
      </c>
      <c r="AB70" s="313" t="n">
        <f aca="false">$AB$26-AA70</f>
        <v>4</v>
      </c>
      <c r="AC70" s="310" t="n">
        <f aca="false">AC69</f>
        <v>4999.99995833333</v>
      </c>
      <c r="AD70" s="252" t="n">
        <f aca="false">IFERROR(CUMIPMT($C$4/12,$AB$26,$C$12,AA71,AA71,0),0)</f>
        <v>0</v>
      </c>
      <c r="AE70" s="252" t="n">
        <f aca="false">AC70+AD70</f>
        <v>4999.99995833333</v>
      </c>
      <c r="XFB70" s="0"/>
      <c r="XFC70" s="0"/>
      <c r="XFD70" s="0"/>
    </row>
    <row r="71" s="314" customFormat="true" ht="12.8" hidden="false" customHeight="false" outlineLevel="0" collapsed="false">
      <c r="A71" s="315" t="n">
        <f aca="false">M71</f>
        <v>46813.6578125</v>
      </c>
      <c r="B71" s="302" t="str">
        <f aca="false">H70</f>
        <v/>
      </c>
      <c r="C71" s="140" t="str">
        <f aca="false">I70</f>
        <v/>
      </c>
      <c r="D71" s="303" t="str">
        <f aca="false">J70</f>
        <v/>
      </c>
      <c r="E71" s="302" t="str">
        <f aca="false">P71</f>
        <v/>
      </c>
      <c r="F71" s="212" t="str">
        <f aca="false">O71</f>
        <v/>
      </c>
      <c r="G71" s="303" t="str">
        <f aca="false">Q71</f>
        <v/>
      </c>
      <c r="H71" s="304" t="str">
        <f aca="false">=IFERROR(IF($C$18=0,B71+S71+U71,B71+S71+Y71),"")</f>
        <v/>
      </c>
      <c r="I71" s="305" t="str">
        <f aca="false">IFERROR(IF($C$18=0,C71+T71,C71+X71),"")</f>
        <v/>
      </c>
      <c r="J71" s="306" t="str">
        <f aca="false">Z71</f>
        <v/>
      </c>
      <c r="K71" s="249"/>
      <c r="L71" s="307" t="n">
        <f aca="false">L70+2629743</f>
        <v>1835538435</v>
      </c>
      <c r="M71" s="296" t="n">
        <f aca="false">L71/(24*60*60)+DATE(1970,1,1)</f>
        <v>46813.6578125</v>
      </c>
      <c r="N71" s="308" t="n">
        <f aca="false">L71&gt;$D$10</f>
        <v>1</v>
      </c>
      <c r="O71" s="259" t="str">
        <f aca="false">IF(N71=0,VLOOKUP(L71,INDEX_BTCUSD_1D!$A$1:$I$5825,9),"")</f>
        <v/>
      </c>
      <c r="P71" s="309" t="str">
        <f aca="false">IF(N71=0,VLOOKUP(L71,FX_USDMXN_1D!$A$1:$F$4815,6),"")</f>
        <v/>
      </c>
      <c r="Q71" s="310" t="str">
        <f aca="false">IFERROR(O71*P71,"")</f>
        <v/>
      </c>
      <c r="R71" s="311" t="str">
        <f aca="false">IFERROR(O71/O70-1,"")</f>
        <v/>
      </c>
      <c r="S71" s="310" t="str">
        <f aca="false">IFERROR(-IF(N71=0,-AC70,""),"")</f>
        <v/>
      </c>
      <c r="T71" s="312" t="str">
        <f aca="false">IF($L$2=1,IFERROR((S71*$C$17)/O71,""),IFERROR((S71*$C$17)/Q71,""))</f>
        <v/>
      </c>
      <c r="U71" s="309" t="str">
        <f aca="false">IFERROR(-S71*$C$17,"")</f>
        <v/>
      </c>
      <c r="V71" s="307" t="str">
        <f aca="false">IF(N71=0,IF(R71&lt;=$V$24,1,0),"")</f>
        <v/>
      </c>
      <c r="W71" s="309" t="str">
        <f aca="false">IF(N71=0,(S71*$C$17)+W70+Y70,"")</f>
        <v/>
      </c>
      <c r="X71" s="312" t="str">
        <f aca="false">IF(N71=0,IF(V71=1,IF($L$2=1,IFERROR(W71/O71,""),IFERROR(W71/Q71,"")),0),"")</f>
        <v/>
      </c>
      <c r="Y71" s="309" t="str">
        <f aca="false">IF(N71=0,IF(V71=1,-W71,0),"")</f>
        <v/>
      </c>
      <c r="Z71" s="310" t="str">
        <f aca="false">IF(N71=0,Z70+AE70,"")</f>
        <v/>
      </c>
      <c r="AA71" s="313" t="n">
        <f aca="false">AA70+1</f>
        <v>45</v>
      </c>
      <c r="AB71" s="313" t="n">
        <f aca="false">$AB$26-AA71</f>
        <v>3</v>
      </c>
      <c r="AC71" s="310" t="n">
        <f aca="false">AC70</f>
        <v>4999.99995833333</v>
      </c>
      <c r="AD71" s="252" t="n">
        <f aca="false">IFERROR(CUMIPMT($C$4/12,$AB$26,$C$12,AA72,AA72,0),0)</f>
        <v>0</v>
      </c>
      <c r="AE71" s="252" t="n">
        <f aca="false">AC71+AD71</f>
        <v>4999.99995833333</v>
      </c>
      <c r="XFB71" s="0"/>
      <c r="XFC71" s="0"/>
      <c r="XFD71" s="0"/>
    </row>
    <row r="72" s="314" customFormat="true" ht="12.8" hidden="false" customHeight="false" outlineLevel="0" collapsed="false">
      <c r="A72" s="315" t="n">
        <f aca="false">M72</f>
        <v>46844.0946527778</v>
      </c>
      <c r="B72" s="302" t="str">
        <f aca="false">H71</f>
        <v/>
      </c>
      <c r="C72" s="140" t="str">
        <f aca="false">I71</f>
        <v/>
      </c>
      <c r="D72" s="303" t="str">
        <f aca="false">J71</f>
        <v/>
      </c>
      <c r="E72" s="302" t="str">
        <f aca="false">P72</f>
        <v/>
      </c>
      <c r="F72" s="212" t="str">
        <f aca="false">O72</f>
        <v/>
      </c>
      <c r="G72" s="303" t="str">
        <f aca="false">Q72</f>
        <v/>
      </c>
      <c r="H72" s="304" t="str">
        <f aca="false">=IFERROR(IF($C$18=0,B72+S72+U72,B72+S72+Y72),"")</f>
        <v/>
      </c>
      <c r="I72" s="305" t="str">
        <f aca="false">IFERROR(IF($C$18=0,C72+T72,C72+X72),"")</f>
        <v/>
      </c>
      <c r="J72" s="306" t="str">
        <f aca="false">Z72</f>
        <v/>
      </c>
      <c r="K72" s="249"/>
      <c r="L72" s="307" t="n">
        <f aca="false">L71+2629743</f>
        <v>1838168178</v>
      </c>
      <c r="M72" s="296" t="n">
        <f aca="false">L72/(24*60*60)+DATE(1970,1,1)</f>
        <v>46844.0946527778</v>
      </c>
      <c r="N72" s="308" t="n">
        <f aca="false">L72&gt;$D$10</f>
        <v>1</v>
      </c>
      <c r="O72" s="259" t="str">
        <f aca="false">IF(N72=0,VLOOKUP(L72,INDEX_BTCUSD_1D!$A$1:$I$5825,9),"")</f>
        <v/>
      </c>
      <c r="P72" s="309" t="str">
        <f aca="false">IF(N72=0,VLOOKUP(L72,FX_USDMXN_1D!$A$1:$F$4815,6),"")</f>
        <v/>
      </c>
      <c r="Q72" s="310" t="str">
        <f aca="false">IFERROR(O72*P72,"")</f>
        <v/>
      </c>
      <c r="R72" s="311" t="str">
        <f aca="false">IFERROR(O72/O71-1,"")</f>
        <v/>
      </c>
      <c r="S72" s="310" t="str">
        <f aca="false">IFERROR(-IF(N72=0,-AC71,""),"")</f>
        <v/>
      </c>
      <c r="T72" s="312" t="str">
        <f aca="false">IF($L$2=1,IFERROR((S72*$C$17)/O72,""),IFERROR((S72*$C$17)/Q72,""))</f>
        <v/>
      </c>
      <c r="U72" s="309" t="str">
        <f aca="false">IFERROR(-S72*$C$17,"")</f>
        <v/>
      </c>
      <c r="V72" s="307" t="str">
        <f aca="false">IF(N72=0,IF(R72&lt;=$V$24,1,0),"")</f>
        <v/>
      </c>
      <c r="W72" s="309" t="str">
        <f aca="false">IF(N72=0,(S72*$C$17)+W71+Y71,"")</f>
        <v/>
      </c>
      <c r="X72" s="312" t="str">
        <f aca="false">IF(N72=0,IF(V72=1,IF($L$2=1,IFERROR(W72/O72,""),IFERROR(W72/Q72,"")),0),"")</f>
        <v/>
      </c>
      <c r="Y72" s="309" t="str">
        <f aca="false">IF(N72=0,IF(V72=1,-W72,0),"")</f>
        <v/>
      </c>
      <c r="Z72" s="310" t="str">
        <f aca="false">IF(N72=0,Z71+AE71,"")</f>
        <v/>
      </c>
      <c r="AA72" s="313" t="n">
        <f aca="false">AA71+1</f>
        <v>46</v>
      </c>
      <c r="AB72" s="313" t="n">
        <f aca="false">$AB$26-AA72</f>
        <v>2</v>
      </c>
      <c r="AC72" s="310" t="n">
        <f aca="false">AC71</f>
        <v>4999.99995833333</v>
      </c>
      <c r="AD72" s="252" t="n">
        <f aca="false">IFERROR(CUMIPMT($C$4/12,$AB$26,$C$12,AA73,AA73,0),0)</f>
        <v>0</v>
      </c>
      <c r="AE72" s="252" t="n">
        <f aca="false">AC72+AD72</f>
        <v>4999.99995833333</v>
      </c>
      <c r="XFB72" s="0"/>
      <c r="XFC72" s="0"/>
      <c r="XFD72" s="0"/>
    </row>
    <row r="73" s="314" customFormat="true" ht="12.8" hidden="false" customHeight="false" outlineLevel="0" collapsed="false">
      <c r="A73" s="315" t="n">
        <f aca="false">M73</f>
        <v>46874.5314930556</v>
      </c>
      <c r="B73" s="302" t="str">
        <f aca="false">H72</f>
        <v/>
      </c>
      <c r="C73" s="140" t="str">
        <f aca="false">I72</f>
        <v/>
      </c>
      <c r="D73" s="303" t="str">
        <f aca="false">J72</f>
        <v/>
      </c>
      <c r="E73" s="302" t="str">
        <f aca="false">P73</f>
        <v/>
      </c>
      <c r="F73" s="212" t="str">
        <f aca="false">O73</f>
        <v/>
      </c>
      <c r="G73" s="303" t="str">
        <f aca="false">Q73</f>
        <v/>
      </c>
      <c r="H73" s="304" t="str">
        <f aca="false">=IFERROR(IF($C$18=0,B73+S73+U73,B73+S73+Y73),"")</f>
        <v/>
      </c>
      <c r="I73" s="305" t="str">
        <f aca="false">IFERROR(IF($C$18=0,C73+T73,C73+X73),"")</f>
        <v/>
      </c>
      <c r="J73" s="306" t="str">
        <f aca="false">Z73</f>
        <v/>
      </c>
      <c r="K73" s="249"/>
      <c r="L73" s="307" t="n">
        <f aca="false">L72+2629743</f>
        <v>1840797921</v>
      </c>
      <c r="M73" s="296" t="n">
        <f aca="false">L73/(24*60*60)+DATE(1970,1,1)</f>
        <v>46874.5314930556</v>
      </c>
      <c r="N73" s="308" t="n">
        <f aca="false">L73&gt;$D$10</f>
        <v>1</v>
      </c>
      <c r="O73" s="259" t="str">
        <f aca="false">IF(N73=0,VLOOKUP(L73,INDEX_BTCUSD_1D!$A$1:$I$5825,9),"")</f>
        <v/>
      </c>
      <c r="P73" s="309" t="str">
        <f aca="false">IF(N73=0,VLOOKUP(L73,FX_USDMXN_1D!$A$1:$F$4815,6),"")</f>
        <v/>
      </c>
      <c r="Q73" s="310" t="str">
        <f aca="false">IFERROR(O73*P73,"")</f>
        <v/>
      </c>
      <c r="R73" s="311" t="str">
        <f aca="false">IFERROR(O73/O72-1,"")</f>
        <v/>
      </c>
      <c r="S73" s="310" t="str">
        <f aca="false">IFERROR(-IF(N73=0,-AC72,""),"")</f>
        <v/>
      </c>
      <c r="T73" s="312" t="str">
        <f aca="false">IF($L$2=1,IFERROR((S73*$C$17)/O73,""),IFERROR((S73*$C$17)/Q73,""))</f>
        <v/>
      </c>
      <c r="U73" s="309" t="str">
        <f aca="false">IFERROR(-S73*$C$17,"")</f>
        <v/>
      </c>
      <c r="V73" s="307" t="str">
        <f aca="false">IF(N73=0,IF(R73&lt;=$V$24,1,0),"")</f>
        <v/>
      </c>
      <c r="W73" s="309" t="str">
        <f aca="false">IF(N73=0,(S73*$C$17)+W72+Y72,"")</f>
        <v/>
      </c>
      <c r="X73" s="312" t="str">
        <f aca="false">IF(N73=0,IF(V73=1,IF($L$2=1,IFERROR(W73/O73,""),IFERROR(W73/Q73,"")),0),"")</f>
        <v/>
      </c>
      <c r="Y73" s="309" t="str">
        <f aca="false">IF(N73=0,IF(V73=1,-W73,0),"")</f>
        <v/>
      </c>
      <c r="Z73" s="310" t="str">
        <f aca="false">IF(N73=0,Z72+AE72,"")</f>
        <v/>
      </c>
      <c r="AA73" s="313" t="n">
        <f aca="false">AA72+1</f>
        <v>47</v>
      </c>
      <c r="AB73" s="313" t="n">
        <f aca="false">$AB$26-AA73</f>
        <v>1</v>
      </c>
      <c r="AC73" s="310" t="n">
        <f aca="false">AC72</f>
        <v>4999.99995833333</v>
      </c>
      <c r="AD73" s="252" t="n">
        <f aca="false">IFERROR(CUMIPMT($C$4/12,$AB$26,$C$12,AA74,AA74,0),0)</f>
        <v>0</v>
      </c>
      <c r="AE73" s="252" t="n">
        <f aca="false">AC73+AD73</f>
        <v>4999.99995833333</v>
      </c>
      <c r="XFB73" s="0"/>
      <c r="XFC73" s="0"/>
      <c r="XFD73" s="0"/>
    </row>
    <row r="74" customFormat="false" ht="12.8" hidden="false" customHeight="false" outlineLevel="0" collapsed="false">
      <c r="A74" s="318" t="n">
        <f aca="false">M74</f>
        <v>46904.9683333333</v>
      </c>
      <c r="B74" s="319" t="str">
        <f aca="false">H73</f>
        <v/>
      </c>
      <c r="C74" s="242" t="str">
        <f aca="false">I73</f>
        <v/>
      </c>
      <c r="D74" s="320" t="str">
        <f aca="false">J73</f>
        <v/>
      </c>
      <c r="E74" s="319" t="str">
        <f aca="false">P74</f>
        <v/>
      </c>
      <c r="F74" s="239" t="str">
        <f aca="false">O74</f>
        <v/>
      </c>
      <c r="G74" s="320" t="str">
        <f aca="false">Q74</f>
        <v/>
      </c>
      <c r="H74" s="321" t="str">
        <f aca="false">=IFERROR(IF($C$18=0,B74+S74+U74,B74+S74+Y74),"")</f>
        <v/>
      </c>
      <c r="I74" s="322" t="str">
        <f aca="false">IFERROR(IF($C$18=0,C74+T74,C74+X74),"")</f>
        <v/>
      </c>
      <c r="J74" s="323" t="str">
        <f aca="false">Z74</f>
        <v/>
      </c>
      <c r="K74" s="249"/>
      <c r="L74" s="307" t="n">
        <f aca="false">L73+2629743</f>
        <v>1843427664</v>
      </c>
      <c r="M74" s="296" t="n">
        <f aca="false">L74/(24*60*60)+DATE(1970,1,1)</f>
        <v>46904.9683333333</v>
      </c>
      <c r="N74" s="308" t="n">
        <f aca="false">L74&gt;$D$10</f>
        <v>1</v>
      </c>
      <c r="O74" s="259" t="str">
        <f aca="false">IF(N74=0,VLOOKUP(L74,INDEX_BTCUSD_1D!$A$1:$I$5825,9),"")</f>
        <v/>
      </c>
      <c r="P74" s="309" t="str">
        <f aca="false">IF(N74=0,VLOOKUP(L74,FX_USDMXN_1D!$A$1:$F$4815,6),"")</f>
        <v/>
      </c>
      <c r="Q74" s="310" t="str">
        <f aca="false">IFERROR(O74*P74,"")</f>
        <v/>
      </c>
      <c r="R74" s="311" t="str">
        <f aca="false">IFERROR(O74/O73-1,"")</f>
        <v/>
      </c>
      <c r="S74" s="310" t="str">
        <f aca="false">IFERROR(-IF(N74=0,-AC73,""),"")</f>
        <v/>
      </c>
      <c r="T74" s="312" t="str">
        <f aca="false">IF($L$2=1,IFERROR((S74*$C$17)/O74,""),IFERROR((S74*$C$17)/Q74,""))</f>
        <v/>
      </c>
      <c r="U74" s="309" t="str">
        <f aca="false">IFERROR(-S74*$C$17,"")</f>
        <v/>
      </c>
      <c r="V74" s="307" t="str">
        <f aca="false">IF(N74=0,IF(R74&lt;=$V$24,1,0),"")</f>
        <v/>
      </c>
      <c r="W74" s="309" t="str">
        <f aca="false">IF(N74=0,(S74*$C$17)+W73+Y73,"")</f>
        <v/>
      </c>
      <c r="X74" s="312" t="str">
        <f aca="false">IF(N74=0,IF(V74=1,IF($L$2=1,IFERROR(W74/O74,""),IFERROR(W74/Q74,"")),0),"")</f>
        <v/>
      </c>
      <c r="Y74" s="309" t="str">
        <f aca="false">IF(N74=0,IF(V74=1,-W74,0),"")</f>
        <v/>
      </c>
      <c r="Z74" s="310" t="str">
        <f aca="false">IF(N74=0,Z73+AE73,"")</f>
        <v/>
      </c>
      <c r="AA74" s="313" t="n">
        <f aca="false">AA73+1</f>
        <v>48</v>
      </c>
      <c r="AB74" s="313" t="n">
        <f aca="false">$AB$26-AA74</f>
        <v>0</v>
      </c>
      <c r="AC74" s="310"/>
    </row>
    <row r="75" customFormat="false" ht="12.8" hidden="false" customHeight="false" outlineLevel="0" collapsed="false">
      <c r="A75" s="324"/>
      <c r="B75" s="309"/>
      <c r="C75" s="312"/>
      <c r="D75" s="309"/>
      <c r="E75" s="309"/>
      <c r="F75" s="309"/>
      <c r="G75" s="309"/>
      <c r="H75" s="309"/>
      <c r="I75" s="307"/>
      <c r="J75" s="309"/>
      <c r="K75" s="249"/>
      <c r="L75" s="307"/>
      <c r="M75" s="296"/>
      <c r="N75" s="308"/>
      <c r="O75" s="309"/>
      <c r="P75" s="309"/>
      <c r="Q75" s="252"/>
      <c r="R75" s="251"/>
      <c r="S75" s="250"/>
      <c r="T75" s="250"/>
      <c r="U75" s="252"/>
      <c r="V75" s="253"/>
      <c r="W75" s="253"/>
      <c r="X75" s="250"/>
      <c r="Y75" s="252"/>
      <c r="Z75" s="252"/>
      <c r="AA75" s="250"/>
      <c r="AB75" s="250" t="s">
        <v>37</v>
      </c>
      <c r="AC75" s="252" t="n">
        <f aca="false">SUM(AC25:AC73)</f>
        <v>290000</v>
      </c>
      <c r="AD75" s="252" t="n">
        <f aca="false">SUM(AD25:AD73)</f>
        <v>0</v>
      </c>
      <c r="AE75" s="252" t="n">
        <f aca="false">SUM(AE25:AE73)</f>
        <v>290000</v>
      </c>
    </row>
    <row r="77" customFormat="false" ht="12.8" hidden="false" customHeight="false" outlineLevel="0" collapsed="false">
      <c r="A77" s="0"/>
      <c r="B77" s="0"/>
      <c r="C77" s="0"/>
      <c r="D77" s="0"/>
      <c r="E77" s="0"/>
      <c r="F77" s="131"/>
      <c r="G77" s="131"/>
      <c r="H77" s="131"/>
      <c r="I77" s="131"/>
      <c r="J77" s="131"/>
      <c r="K77" s="1"/>
      <c r="O77" s="0"/>
      <c r="P77" s="0"/>
      <c r="Q77" s="0"/>
      <c r="R77" s="0"/>
      <c r="S77" s="0"/>
      <c r="T77" s="193"/>
      <c r="V77" s="1"/>
      <c r="W77" s="1"/>
      <c r="X77" s="5"/>
      <c r="Z77" s="1"/>
      <c r="AB77" s="5"/>
      <c r="AC77" s="1" t="s">
        <v>158</v>
      </c>
      <c r="AD77" s="3" t="n">
        <f aca="false">AC75/AE75-1</f>
        <v>0</v>
      </c>
    </row>
    <row r="78" customFormat="false" ht="12.8" hidden="false" customHeight="false" outlineLevel="0" collapsed="false">
      <c r="A78" s="0"/>
      <c r="B78" s="0"/>
      <c r="C78" s="0"/>
      <c r="D78" s="0"/>
      <c r="E78" s="0"/>
      <c r="F78" s="132"/>
      <c r="G78" s="132"/>
      <c r="I78" s="132"/>
      <c r="O78" s="0"/>
      <c r="P78" s="0"/>
      <c r="Q78" s="0"/>
      <c r="R78" s="0"/>
      <c r="S78" s="0"/>
      <c r="T78" s="193"/>
      <c r="V78" s="1"/>
      <c r="W78" s="1"/>
      <c r="X78" s="5"/>
      <c r="Z78" s="1"/>
      <c r="AB78" s="5"/>
      <c r="AD78" s="0"/>
    </row>
    <row r="79" customFormat="false" ht="12.8" hidden="false" customHeight="false" outlineLevel="0" collapsed="false">
      <c r="A79" s="0"/>
      <c r="B79" s="0"/>
      <c r="C79" s="0"/>
      <c r="D79" s="0"/>
      <c r="E79" s="0"/>
      <c r="F79" s="317"/>
      <c r="G79" s="317"/>
      <c r="H79" s="317"/>
      <c r="I79" s="317"/>
      <c r="J79" s="317"/>
      <c r="K79" s="317"/>
      <c r="O79" s="0"/>
      <c r="P79" s="0"/>
      <c r="Q79" s="0"/>
      <c r="R79" s="0"/>
      <c r="S79" s="0"/>
      <c r="T79" s="193"/>
      <c r="V79" s="1"/>
      <c r="W79" s="1"/>
      <c r="X79" s="5"/>
      <c r="Z79" s="1"/>
      <c r="AB79" s="5"/>
      <c r="AC79" s="5"/>
      <c r="AD79" s="0"/>
    </row>
    <row r="80" customFormat="false" ht="12.8" hidden="false" customHeight="false" outlineLevel="0" collapsed="false">
      <c r="A80" s="0"/>
      <c r="B80" s="0"/>
      <c r="C80" s="0"/>
      <c r="D80" s="0"/>
      <c r="E80" s="0"/>
      <c r="F80" s="131"/>
      <c r="G80" s="131"/>
      <c r="H80" s="131"/>
      <c r="I80" s="131"/>
      <c r="J80" s="131"/>
      <c r="K80" s="131"/>
      <c r="O80" s="0"/>
      <c r="P80" s="0"/>
      <c r="Q80" s="0"/>
      <c r="R80" s="0"/>
      <c r="S80" s="0"/>
      <c r="T80" s="193"/>
      <c r="V80" s="1"/>
      <c r="W80" s="1"/>
      <c r="X80" s="5"/>
      <c r="Z80" s="1"/>
      <c r="AB80" s="5"/>
      <c r="AD80" s="0"/>
    </row>
    <row r="81" customFormat="false" ht="12.8" hidden="false" customHeight="false" outlineLevel="0" collapsed="false">
      <c r="A81" s="0"/>
      <c r="B81" s="0"/>
      <c r="C81" s="0"/>
      <c r="D81" s="0"/>
      <c r="E81" s="0"/>
      <c r="F81" s="317"/>
      <c r="G81" s="317"/>
      <c r="H81" s="317"/>
      <c r="I81" s="317"/>
      <c r="J81" s="317"/>
      <c r="K81" s="317"/>
      <c r="O81" s="0"/>
      <c r="P81" s="0"/>
      <c r="Q81" s="0"/>
      <c r="R81" s="0"/>
      <c r="S81" s="0"/>
      <c r="T81" s="193"/>
      <c r="V81" s="1"/>
      <c r="W81" s="1"/>
      <c r="X81" s="5"/>
      <c r="Z81" s="1"/>
      <c r="AB81" s="5"/>
      <c r="AD81" s="0"/>
    </row>
    <row r="82" customFormat="false" ht="12.8" hidden="false" customHeight="false" outlineLevel="0" collapsed="false">
      <c r="A82" s="0"/>
      <c r="B82" s="0"/>
      <c r="C82" s="0"/>
      <c r="D82" s="0"/>
      <c r="E82" s="0"/>
      <c r="F82" s="131"/>
      <c r="G82" s="131"/>
      <c r="H82" s="131"/>
      <c r="I82" s="131"/>
      <c r="J82" s="131"/>
      <c r="K82" s="131"/>
      <c r="O82" s="0"/>
      <c r="P82" s="0"/>
      <c r="Q82" s="0"/>
      <c r="R82" s="0"/>
      <c r="S82" s="0"/>
      <c r="T82" s="193"/>
      <c r="V82" s="1"/>
      <c r="W82" s="1"/>
      <c r="X82" s="5"/>
      <c r="Z82" s="1"/>
      <c r="AB82" s="5"/>
      <c r="AD82" s="0"/>
    </row>
    <row r="83" customFormat="false" ht="12.8" hidden="false" customHeight="false" outlineLevel="0" collapsed="false">
      <c r="A83" s="0"/>
      <c r="B83" s="0"/>
      <c r="C83" s="0"/>
      <c r="D83" s="0"/>
      <c r="E83" s="0"/>
      <c r="F83" s="131"/>
      <c r="G83" s="131"/>
      <c r="H83" s="131"/>
      <c r="I83" s="131"/>
      <c r="J83" s="131"/>
      <c r="K83" s="131"/>
      <c r="O83" s="0"/>
      <c r="P83" s="0"/>
      <c r="Q83" s="0"/>
      <c r="R83" s="0"/>
      <c r="S83" s="0"/>
      <c r="T83" s="193"/>
      <c r="V83" s="1"/>
      <c r="W83" s="1"/>
      <c r="X83" s="5"/>
      <c r="Z83" s="1"/>
      <c r="AB83" s="5"/>
      <c r="AD83" s="0"/>
    </row>
    <row r="84" customFormat="false" ht="12.8" hidden="false" customHeight="false" outlineLevel="0" collapsed="false">
      <c r="A84" s="0"/>
      <c r="B84" s="0"/>
      <c r="C84" s="0"/>
      <c r="D84" s="0"/>
      <c r="E84" s="0"/>
      <c r="F84" s="192"/>
      <c r="G84" s="192"/>
      <c r="H84" s="192"/>
      <c r="J84" s="192"/>
      <c r="K84" s="192"/>
      <c r="O84" s="0"/>
      <c r="P84" s="0"/>
      <c r="Q84" s="0"/>
      <c r="R84" s="0"/>
      <c r="S84" s="0"/>
      <c r="T84" s="193"/>
      <c r="V84" s="1"/>
      <c r="W84" s="1"/>
      <c r="X84" s="5"/>
      <c r="Z84" s="1"/>
      <c r="AB84" s="5"/>
      <c r="AD84" s="0"/>
    </row>
    <row r="85" customFormat="false" ht="12.8" hidden="false" customHeight="false" outlineLevel="0" collapsed="false">
      <c r="A85" s="0"/>
      <c r="B85" s="0"/>
      <c r="C85" s="0"/>
      <c r="D85" s="0"/>
      <c r="E85" s="0"/>
      <c r="F85" s="192"/>
      <c r="G85" s="192"/>
      <c r="H85" s="192"/>
      <c r="J85" s="192"/>
      <c r="K85" s="192"/>
      <c r="O85" s="0"/>
      <c r="P85" s="0"/>
      <c r="Q85" s="0"/>
      <c r="R85" s="0"/>
      <c r="S85" s="0"/>
      <c r="T85" s="193"/>
      <c r="V85" s="1"/>
      <c r="W85" s="1"/>
      <c r="X85" s="5"/>
      <c r="Z85" s="1"/>
      <c r="AB85" s="5"/>
      <c r="AD85" s="0"/>
    </row>
    <row r="86" customFormat="false" ht="12.8" hidden="false" customHeight="false" outlineLevel="0" collapsed="false">
      <c r="A86" s="0"/>
      <c r="B86" s="0"/>
      <c r="C86" s="0"/>
      <c r="D86" s="0"/>
      <c r="E86" s="0"/>
      <c r="F86" s="132"/>
      <c r="G86" s="132"/>
      <c r="I86" s="132"/>
      <c r="O86" s="0"/>
      <c r="P86" s="0"/>
      <c r="Q86" s="0"/>
      <c r="R86" s="0"/>
      <c r="S86" s="0"/>
      <c r="T86" s="193"/>
      <c r="V86" s="1"/>
      <c r="W86" s="1"/>
      <c r="X86" s="5"/>
      <c r="Z86" s="1"/>
      <c r="AB86" s="5"/>
      <c r="AD86" s="0"/>
    </row>
    <row r="96" customFormat="false" ht="12.8" hidden="false" customHeight="false" outlineLevel="0" collapsed="false">
      <c r="A96" s="1"/>
      <c r="B96" s="325"/>
      <c r="D96" s="131"/>
      <c r="F96" s="132"/>
      <c r="H96" s="133"/>
      <c r="L96" s="134"/>
      <c r="R96" s="1"/>
      <c r="S96" s="3"/>
      <c r="V96" s="1"/>
      <c r="W96" s="1"/>
      <c r="X96" s="193"/>
      <c r="Y96" s="1"/>
      <c r="AA96" s="5"/>
      <c r="AC96" s="218"/>
    </row>
    <row r="97" customFormat="false" ht="12.8" hidden="false" customHeight="false" outlineLevel="0" collapsed="false">
      <c r="A97" s="1"/>
      <c r="B97" s="325"/>
      <c r="D97" s="131"/>
      <c r="F97" s="132"/>
      <c r="H97" s="133"/>
      <c r="L97" s="134"/>
      <c r="R97" s="1"/>
      <c r="S97" s="3"/>
      <c r="V97" s="1"/>
      <c r="W97" s="1"/>
      <c r="X97" s="193"/>
      <c r="Y97" s="1"/>
      <c r="AA97" s="5"/>
      <c r="AC97" s="218"/>
    </row>
    <row r="98" customFormat="false" ht="12.8" hidden="false" customHeight="false" outlineLevel="0" collapsed="false">
      <c r="A98" s="1"/>
      <c r="B98" s="325"/>
      <c r="D98" s="131"/>
      <c r="F98" s="132"/>
      <c r="H98" s="133"/>
      <c r="L98" s="134"/>
      <c r="R98" s="1"/>
      <c r="S98" s="3"/>
      <c r="V98" s="1"/>
      <c r="W98" s="1"/>
      <c r="X98" s="193"/>
      <c r="Y98" s="1"/>
      <c r="AA98" s="5"/>
      <c r="AC98" s="218"/>
    </row>
    <row r="99" customFormat="false" ht="12.8" hidden="false" customHeight="false" outlineLevel="0" collapsed="false">
      <c r="A99" s="1"/>
      <c r="B99" s="325"/>
      <c r="D99" s="131"/>
      <c r="F99" s="132"/>
      <c r="H99" s="133"/>
      <c r="L99" s="134"/>
      <c r="R99" s="1"/>
      <c r="S99" s="3"/>
      <c r="V99" s="1"/>
      <c r="W99" s="1"/>
      <c r="X99" s="193"/>
      <c r="Y99" s="1"/>
      <c r="AA99" s="5"/>
      <c r="AC99" s="218"/>
    </row>
    <row r="100" customFormat="false" ht="12.8" hidden="false" customHeight="false" outlineLevel="0" collapsed="false">
      <c r="A100" s="1"/>
      <c r="B100" s="325"/>
      <c r="D100" s="131"/>
      <c r="F100" s="132"/>
      <c r="H100" s="133"/>
      <c r="L100" s="134"/>
      <c r="R100" s="1"/>
      <c r="S100" s="3"/>
      <c r="V100" s="1"/>
      <c r="W100" s="1"/>
      <c r="X100" s="193"/>
      <c r="Y100" s="1"/>
      <c r="AA100" s="5"/>
      <c r="AC100" s="218"/>
    </row>
    <row r="101" customFormat="false" ht="12.8" hidden="false" customHeight="false" outlineLevel="0" collapsed="false">
      <c r="A101" s="1"/>
      <c r="B101" s="325"/>
      <c r="D101" s="131"/>
      <c r="F101" s="132"/>
      <c r="H101" s="133"/>
      <c r="L101" s="134"/>
      <c r="R101" s="1"/>
      <c r="S101" s="3"/>
      <c r="V101" s="1"/>
      <c r="W101" s="1"/>
      <c r="X101" s="193"/>
      <c r="Y101" s="1"/>
      <c r="AA101" s="5"/>
      <c r="AC101" s="218"/>
    </row>
    <row r="102" customFormat="false" ht="12.8" hidden="false" customHeight="false" outlineLevel="0" collapsed="false">
      <c r="A102" s="1"/>
      <c r="B102" s="325"/>
      <c r="D102" s="131"/>
      <c r="F102" s="132"/>
      <c r="H102" s="133"/>
      <c r="L102" s="134"/>
      <c r="R102" s="1"/>
      <c r="S102" s="3"/>
      <c r="V102" s="1"/>
      <c r="W102" s="1"/>
      <c r="X102" s="193"/>
      <c r="Y102" s="1"/>
      <c r="AA102" s="5"/>
      <c r="AC102" s="218"/>
    </row>
    <row r="103" customFormat="false" ht="12.8" hidden="false" customHeight="false" outlineLevel="0" collapsed="false">
      <c r="A103" s="1"/>
      <c r="B103" s="325"/>
      <c r="D103" s="131"/>
      <c r="F103" s="132"/>
      <c r="H103" s="133"/>
      <c r="L103" s="134"/>
      <c r="R103" s="1"/>
      <c r="S103" s="3"/>
      <c r="V103" s="1"/>
      <c r="W103" s="1"/>
      <c r="X103" s="193"/>
      <c r="Y103" s="1"/>
      <c r="AA103" s="5"/>
      <c r="AC103" s="218"/>
    </row>
    <row r="104" customFormat="false" ht="12.8" hidden="false" customHeight="false" outlineLevel="0" collapsed="false">
      <c r="A104" s="1"/>
      <c r="B104" s="325"/>
      <c r="D104" s="131"/>
      <c r="F104" s="132"/>
      <c r="H104" s="133"/>
      <c r="L104" s="134"/>
      <c r="R104" s="1"/>
      <c r="S104" s="3"/>
      <c r="V104" s="1"/>
      <c r="W104" s="1"/>
      <c r="X104" s="193"/>
      <c r="Y104" s="1"/>
      <c r="AA104" s="5"/>
      <c r="AC104" s="218"/>
    </row>
    <row r="105" customFormat="false" ht="12.8" hidden="false" customHeight="false" outlineLevel="0" collapsed="false">
      <c r="A105" s="1"/>
      <c r="B105" s="325"/>
      <c r="D105" s="131"/>
      <c r="F105" s="132"/>
      <c r="H105" s="133"/>
      <c r="L105" s="134"/>
      <c r="R105" s="1"/>
      <c r="S105" s="3"/>
      <c r="V105" s="1"/>
      <c r="W105" s="1"/>
      <c r="X105" s="193"/>
      <c r="Y105" s="1"/>
      <c r="AA105" s="5"/>
      <c r="AC105" s="218"/>
    </row>
    <row r="106" customFormat="false" ht="12.8" hidden="false" customHeight="false" outlineLevel="0" collapsed="false">
      <c r="A106" s="1"/>
      <c r="B106" s="325"/>
      <c r="D106" s="131"/>
      <c r="F106" s="132"/>
      <c r="H106" s="133"/>
      <c r="L106" s="134"/>
      <c r="R106" s="1"/>
      <c r="S106" s="3"/>
      <c r="V106" s="1"/>
      <c r="W106" s="1"/>
      <c r="X106" s="193"/>
      <c r="Y106" s="1"/>
      <c r="AA106" s="5"/>
      <c r="AC106" s="218"/>
    </row>
    <row r="107" customFormat="false" ht="12.8" hidden="false" customHeight="false" outlineLevel="0" collapsed="false">
      <c r="A107" s="1"/>
      <c r="B107" s="325"/>
      <c r="D107" s="131"/>
      <c r="F107" s="132"/>
      <c r="H107" s="133"/>
      <c r="L107" s="134"/>
      <c r="R107" s="1"/>
      <c r="S107" s="3"/>
      <c r="V107" s="1"/>
      <c r="W107" s="1"/>
      <c r="X107" s="193"/>
      <c r="Y107" s="1"/>
      <c r="AA107" s="5"/>
      <c r="AC107" s="218"/>
    </row>
    <row r="108" customFormat="false" ht="12.8" hidden="false" customHeight="false" outlineLevel="0" collapsed="false">
      <c r="A108" s="1"/>
      <c r="B108" s="325"/>
      <c r="D108" s="131"/>
      <c r="F108" s="132"/>
      <c r="H108" s="133"/>
      <c r="L108" s="134"/>
      <c r="R108" s="1"/>
      <c r="S108" s="3"/>
      <c r="V108" s="1"/>
      <c r="W108" s="1"/>
      <c r="X108" s="193"/>
      <c r="Y108" s="1"/>
      <c r="AA108" s="5"/>
      <c r="AC108" s="218"/>
    </row>
    <row r="109" customFormat="false" ht="12.8" hidden="false" customHeight="false" outlineLevel="0" collapsed="false">
      <c r="A109" s="1"/>
      <c r="B109" s="325"/>
      <c r="D109" s="131"/>
      <c r="F109" s="132"/>
      <c r="H109" s="133"/>
      <c r="L109" s="134"/>
      <c r="R109" s="1"/>
      <c r="S109" s="3"/>
      <c r="V109" s="1"/>
      <c r="W109" s="1"/>
      <c r="X109" s="193"/>
      <c r="Y109" s="1"/>
      <c r="AA109" s="5"/>
      <c r="AC109" s="218"/>
    </row>
    <row r="110" customFormat="false" ht="12.8" hidden="false" customHeight="false" outlineLevel="0" collapsed="false">
      <c r="A110" s="1"/>
      <c r="B110" s="325"/>
      <c r="D110" s="131"/>
      <c r="F110" s="132"/>
      <c r="H110" s="133"/>
      <c r="L110" s="134"/>
      <c r="R110" s="1"/>
      <c r="S110" s="3"/>
      <c r="V110" s="1"/>
      <c r="W110" s="1"/>
      <c r="X110" s="193"/>
      <c r="Y110" s="1"/>
      <c r="AA110" s="5"/>
      <c r="AC110" s="218"/>
    </row>
    <row r="111" customFormat="false" ht="12.8" hidden="false" customHeight="false" outlineLevel="0" collapsed="false">
      <c r="A111" s="1"/>
      <c r="B111" s="325"/>
      <c r="D111" s="131"/>
      <c r="F111" s="132"/>
      <c r="H111" s="133"/>
      <c r="L111" s="134"/>
      <c r="R111" s="1"/>
      <c r="S111" s="3"/>
      <c r="V111" s="1"/>
      <c r="W111" s="1"/>
      <c r="X111" s="193"/>
      <c r="Y111" s="1"/>
      <c r="AA111" s="5"/>
      <c r="AC111" s="218"/>
    </row>
    <row r="112" customFormat="false" ht="12.8" hidden="false" customHeight="false" outlineLevel="0" collapsed="false">
      <c r="A112" s="1"/>
      <c r="B112" s="325"/>
      <c r="D112" s="131"/>
      <c r="F112" s="132"/>
      <c r="H112" s="133"/>
      <c r="L112" s="134"/>
      <c r="R112" s="1"/>
      <c r="S112" s="3"/>
      <c r="V112" s="1"/>
      <c r="W112" s="1"/>
      <c r="X112" s="193"/>
      <c r="Y112" s="1"/>
      <c r="AA112" s="5"/>
      <c r="AC112" s="218"/>
    </row>
    <row r="113" customFormat="false" ht="12.8" hidden="false" customHeight="false" outlineLevel="0" collapsed="false">
      <c r="A113" s="1"/>
      <c r="B113" s="325"/>
      <c r="D113" s="131"/>
      <c r="F113" s="132"/>
      <c r="H113" s="133"/>
      <c r="L113" s="134"/>
      <c r="R113" s="1"/>
      <c r="S113" s="3"/>
      <c r="V113" s="1"/>
      <c r="W113" s="1"/>
      <c r="X113" s="193"/>
      <c r="Y113" s="1"/>
      <c r="AA113" s="5"/>
      <c r="AC113" s="218"/>
    </row>
    <row r="114" customFormat="false" ht="12.8" hidden="false" customHeight="false" outlineLevel="0" collapsed="false">
      <c r="A114" s="1"/>
      <c r="B114" s="325"/>
      <c r="D114" s="131"/>
      <c r="F114" s="132"/>
      <c r="H114" s="133"/>
      <c r="L114" s="134"/>
      <c r="R114" s="1"/>
      <c r="S114" s="3"/>
      <c r="V114" s="1"/>
      <c r="W114" s="1"/>
      <c r="X114" s="193"/>
      <c r="Y114" s="1"/>
      <c r="AA114" s="5"/>
      <c r="AC114" s="218"/>
    </row>
    <row r="115" customFormat="false" ht="12.8" hidden="false" customHeight="false" outlineLevel="0" collapsed="false">
      <c r="A115" s="1"/>
      <c r="B115" s="325"/>
      <c r="D115" s="131"/>
      <c r="F115" s="132"/>
      <c r="H115" s="133"/>
      <c r="L115" s="134"/>
      <c r="R115" s="1"/>
      <c r="S115" s="3"/>
      <c r="V115" s="1"/>
      <c r="W115" s="1"/>
      <c r="X115" s="193"/>
      <c r="Y115" s="1"/>
      <c r="AA115" s="5"/>
      <c r="AC115" s="218"/>
    </row>
    <row r="116" customFormat="false" ht="12.8" hidden="false" customHeight="false" outlineLevel="0" collapsed="false">
      <c r="A116" s="1"/>
      <c r="B116" s="325"/>
      <c r="D116" s="131"/>
      <c r="F116" s="132"/>
      <c r="H116" s="133"/>
      <c r="L116" s="134"/>
      <c r="R116" s="1"/>
      <c r="S116" s="3"/>
      <c r="V116" s="1"/>
      <c r="W116" s="1"/>
      <c r="X116" s="193"/>
      <c r="Y116" s="1"/>
      <c r="AA116" s="5"/>
      <c r="AC116" s="218"/>
    </row>
    <row r="117" customFormat="false" ht="12.8" hidden="false" customHeight="false" outlineLevel="0" collapsed="false">
      <c r="A117" s="1"/>
      <c r="B117" s="325"/>
      <c r="D117" s="131"/>
      <c r="F117" s="132"/>
      <c r="H117" s="133"/>
      <c r="L117" s="134"/>
      <c r="R117" s="1"/>
      <c r="S117" s="3"/>
      <c r="V117" s="1"/>
      <c r="W117" s="1"/>
      <c r="X117" s="193"/>
      <c r="Y117" s="1"/>
      <c r="AA117" s="5"/>
      <c r="AC117" s="218"/>
    </row>
    <row r="118" customFormat="false" ht="12.8" hidden="false" customHeight="false" outlineLevel="0" collapsed="false">
      <c r="A118" s="1"/>
      <c r="B118" s="325"/>
      <c r="D118" s="131"/>
      <c r="F118" s="132"/>
      <c r="H118" s="133"/>
      <c r="L118" s="134"/>
      <c r="R118" s="1"/>
      <c r="S118" s="3"/>
      <c r="V118" s="1"/>
      <c r="W118" s="1"/>
      <c r="X118" s="193"/>
      <c r="Y118" s="1"/>
      <c r="AA118" s="5"/>
      <c r="AC118" s="218"/>
    </row>
    <row r="119" customFormat="false" ht="12.8" hidden="false" customHeight="false" outlineLevel="0" collapsed="false">
      <c r="A119" s="1"/>
      <c r="B119" s="325"/>
      <c r="D119" s="131"/>
      <c r="F119" s="132"/>
      <c r="H119" s="133"/>
      <c r="L119" s="134"/>
      <c r="R119" s="1"/>
      <c r="S119" s="3"/>
      <c r="V119" s="1"/>
      <c r="W119" s="1"/>
      <c r="X119" s="193"/>
      <c r="Y119" s="1"/>
      <c r="AA119" s="5"/>
      <c r="AC119" s="218"/>
    </row>
    <row r="120" customFormat="false" ht="12.8" hidden="false" customHeight="false" outlineLevel="0" collapsed="false">
      <c r="A120" s="1"/>
      <c r="B120" s="325"/>
      <c r="D120" s="131"/>
      <c r="F120" s="132"/>
      <c r="H120" s="133"/>
      <c r="L120" s="134"/>
      <c r="R120" s="1"/>
      <c r="S120" s="3"/>
      <c r="V120" s="1"/>
      <c r="W120" s="1"/>
      <c r="X120" s="193"/>
      <c r="Y120" s="1"/>
      <c r="AA120" s="5"/>
      <c r="AC120" s="218"/>
    </row>
    <row r="121" customFormat="false" ht="12.8" hidden="false" customHeight="false" outlineLevel="0" collapsed="false">
      <c r="A121" s="1"/>
      <c r="B121" s="325"/>
      <c r="D121" s="131"/>
      <c r="F121" s="132"/>
      <c r="H121" s="133"/>
      <c r="L121" s="134"/>
      <c r="R121" s="1"/>
      <c r="S121" s="3"/>
      <c r="V121" s="1"/>
      <c r="W121" s="1"/>
      <c r="X121" s="193"/>
      <c r="Y121" s="1"/>
      <c r="AA121" s="5"/>
      <c r="AC121" s="218"/>
    </row>
    <row r="122" customFormat="false" ht="12.8" hidden="false" customHeight="false" outlineLevel="0" collapsed="false">
      <c r="A122" s="1"/>
      <c r="B122" s="325"/>
      <c r="D122" s="131"/>
      <c r="F122" s="132"/>
      <c r="H122" s="133"/>
      <c r="L122" s="134"/>
      <c r="R122" s="1"/>
      <c r="S122" s="3"/>
      <c r="V122" s="1"/>
      <c r="W122" s="1"/>
      <c r="X122" s="193"/>
      <c r="Y122" s="1"/>
      <c r="AA122" s="5"/>
      <c r="AC122" s="218"/>
    </row>
    <row r="123" customFormat="false" ht="12.8" hidden="false" customHeight="false" outlineLevel="0" collapsed="false">
      <c r="A123" s="1"/>
      <c r="B123" s="325"/>
      <c r="D123" s="131"/>
      <c r="F123" s="132"/>
      <c r="H123" s="133"/>
      <c r="L123" s="134"/>
      <c r="R123" s="1"/>
      <c r="S123" s="3"/>
      <c r="V123" s="1"/>
      <c r="W123" s="1"/>
      <c r="X123" s="193"/>
      <c r="Y123" s="1"/>
      <c r="AA123" s="5"/>
      <c r="AC123" s="218"/>
    </row>
    <row r="124" customFormat="false" ht="12.8" hidden="false" customHeight="false" outlineLevel="0" collapsed="false">
      <c r="A124" s="1"/>
      <c r="B124" s="325"/>
      <c r="D124" s="131"/>
      <c r="F124" s="132"/>
      <c r="H124" s="133"/>
      <c r="L124" s="134"/>
      <c r="R124" s="1"/>
      <c r="S124" s="3"/>
      <c r="V124" s="1"/>
      <c r="W124" s="1"/>
      <c r="X124" s="193"/>
      <c r="Y124" s="1"/>
      <c r="AA124" s="5"/>
      <c r="AC124" s="218"/>
    </row>
    <row r="125" customFormat="false" ht="12.8" hidden="false" customHeight="false" outlineLevel="0" collapsed="false">
      <c r="A125" s="1"/>
      <c r="B125" s="325"/>
      <c r="D125" s="131"/>
      <c r="F125" s="132"/>
      <c r="H125" s="133"/>
      <c r="L125" s="134"/>
      <c r="R125" s="1"/>
      <c r="S125" s="3"/>
      <c r="V125" s="1"/>
      <c r="W125" s="1"/>
      <c r="X125" s="193"/>
      <c r="Y125" s="1"/>
      <c r="AA125" s="5"/>
      <c r="AC125" s="218"/>
    </row>
    <row r="126" customFormat="false" ht="12.8" hidden="false" customHeight="false" outlineLevel="0" collapsed="false">
      <c r="A126" s="1"/>
      <c r="B126" s="325"/>
      <c r="D126" s="131"/>
      <c r="F126" s="132"/>
      <c r="H126" s="133"/>
      <c r="L126" s="134"/>
      <c r="R126" s="1"/>
      <c r="S126" s="3"/>
      <c r="V126" s="1"/>
      <c r="W126" s="1"/>
      <c r="X126" s="193"/>
      <c r="Y126" s="1"/>
      <c r="AA126" s="5"/>
      <c r="AC126" s="218"/>
    </row>
    <row r="127" customFormat="false" ht="12.8" hidden="false" customHeight="false" outlineLevel="0" collapsed="false">
      <c r="A127" s="1"/>
      <c r="B127" s="325"/>
      <c r="D127" s="131"/>
      <c r="F127" s="132"/>
      <c r="H127" s="133"/>
      <c r="L127" s="134"/>
      <c r="R127" s="1"/>
      <c r="S127" s="3"/>
      <c r="V127" s="1"/>
      <c r="W127" s="1"/>
      <c r="X127" s="193"/>
      <c r="Y127" s="1"/>
      <c r="AA127" s="5"/>
      <c r="AC127" s="218"/>
    </row>
    <row r="128" customFormat="false" ht="12.8" hidden="false" customHeight="false" outlineLevel="0" collapsed="false">
      <c r="A128" s="1"/>
      <c r="B128" s="325"/>
      <c r="D128" s="131"/>
      <c r="F128" s="132"/>
      <c r="H128" s="133"/>
      <c r="L128" s="134"/>
      <c r="R128" s="1"/>
      <c r="S128" s="3"/>
      <c r="V128" s="1"/>
      <c r="W128" s="1"/>
      <c r="X128" s="193"/>
      <c r="Y128" s="1"/>
      <c r="AA128" s="5"/>
      <c r="AC128" s="218"/>
    </row>
    <row r="129" customFormat="false" ht="12.8" hidden="false" customHeight="false" outlineLevel="0" collapsed="false">
      <c r="A129" s="1"/>
      <c r="B129" s="325"/>
      <c r="D129" s="131"/>
      <c r="F129" s="132"/>
      <c r="H129" s="133"/>
      <c r="L129" s="134"/>
      <c r="R129" s="1"/>
      <c r="S129" s="3"/>
      <c r="V129" s="1"/>
      <c r="W129" s="1"/>
      <c r="X129" s="193"/>
      <c r="Y129" s="1"/>
      <c r="AA129" s="5"/>
      <c r="AC129" s="218"/>
    </row>
    <row r="130" customFormat="false" ht="12.8" hidden="false" customHeight="false" outlineLevel="0" collapsed="false">
      <c r="A130" s="1"/>
      <c r="B130" s="325"/>
      <c r="D130" s="131"/>
      <c r="F130" s="132"/>
      <c r="H130" s="133"/>
      <c r="L130" s="134"/>
      <c r="R130" s="1"/>
      <c r="S130" s="3"/>
      <c r="V130" s="1"/>
      <c r="W130" s="1"/>
      <c r="X130" s="193"/>
      <c r="Y130" s="1"/>
      <c r="AA130" s="5"/>
      <c r="AC130" s="218"/>
    </row>
    <row r="131" customFormat="false" ht="12.8" hidden="false" customHeight="false" outlineLevel="0" collapsed="false">
      <c r="A131" s="1"/>
      <c r="B131" s="325"/>
      <c r="D131" s="131"/>
      <c r="F131" s="132"/>
      <c r="H131" s="133"/>
      <c r="L131" s="134"/>
      <c r="R131" s="1"/>
      <c r="S131" s="3"/>
      <c r="V131" s="1"/>
      <c r="W131" s="1"/>
      <c r="X131" s="193"/>
      <c r="Y131" s="1"/>
      <c r="AA131" s="5"/>
      <c r="AC131" s="218"/>
    </row>
    <row r="132" customFormat="false" ht="12.8" hidden="false" customHeight="false" outlineLevel="0" collapsed="false">
      <c r="A132" s="1"/>
      <c r="B132" s="325"/>
      <c r="D132" s="131"/>
      <c r="F132" s="132"/>
      <c r="H132" s="133"/>
      <c r="L132" s="134"/>
      <c r="R132" s="1"/>
      <c r="S132" s="3"/>
      <c r="V132" s="1"/>
      <c r="W132" s="1"/>
      <c r="X132" s="193"/>
      <c r="Y132" s="1"/>
      <c r="AA132" s="5"/>
      <c r="AC132" s="218"/>
    </row>
    <row r="133" customFormat="false" ht="12.8" hidden="false" customHeight="false" outlineLevel="0" collapsed="false">
      <c r="A133" s="1"/>
      <c r="B133" s="325"/>
      <c r="D133" s="131"/>
      <c r="F133" s="132"/>
      <c r="H133" s="133"/>
      <c r="L133" s="134"/>
      <c r="R133" s="1"/>
      <c r="S133" s="3"/>
      <c r="V133" s="1"/>
      <c r="W133" s="1"/>
      <c r="X133" s="193"/>
      <c r="Y133" s="1"/>
      <c r="AA133" s="5"/>
      <c r="AC133" s="218"/>
    </row>
    <row r="134" customFormat="false" ht="12.8" hidden="false" customHeight="false" outlineLevel="0" collapsed="false">
      <c r="A134" s="1"/>
      <c r="B134" s="325"/>
      <c r="D134" s="131"/>
      <c r="F134" s="132"/>
      <c r="H134" s="133"/>
      <c r="L134" s="134"/>
      <c r="R134" s="1"/>
      <c r="S134" s="3"/>
      <c r="V134" s="1"/>
      <c r="W134" s="1"/>
      <c r="X134" s="193"/>
      <c r="Y134" s="1"/>
      <c r="AA134" s="5"/>
      <c r="AC134" s="218"/>
    </row>
    <row r="135" customFormat="false" ht="12.8" hidden="false" customHeight="false" outlineLevel="0" collapsed="false">
      <c r="A135" s="1"/>
      <c r="B135" s="325"/>
      <c r="D135" s="131"/>
      <c r="F135" s="132"/>
      <c r="H135" s="133"/>
      <c r="L135" s="134"/>
      <c r="R135" s="1"/>
      <c r="S135" s="3"/>
      <c r="V135" s="1"/>
      <c r="W135" s="1"/>
      <c r="X135" s="193"/>
      <c r="Y135" s="1"/>
      <c r="AA135" s="5"/>
      <c r="AC135" s="218"/>
    </row>
    <row r="136" customFormat="false" ht="12.8" hidden="false" customHeight="false" outlineLevel="0" collapsed="false">
      <c r="A136" s="1"/>
      <c r="B136" s="325"/>
      <c r="D136" s="131"/>
      <c r="F136" s="132"/>
      <c r="H136" s="133"/>
      <c r="L136" s="134"/>
      <c r="R136" s="1"/>
      <c r="S136" s="3"/>
      <c r="V136" s="1"/>
      <c r="W136" s="1"/>
      <c r="X136" s="193"/>
      <c r="Y136" s="1"/>
      <c r="AA136" s="5"/>
      <c r="AC136" s="218"/>
    </row>
    <row r="137" customFormat="false" ht="12.8" hidden="false" customHeight="false" outlineLevel="0" collapsed="false">
      <c r="A137" s="1"/>
      <c r="B137" s="325"/>
      <c r="D137" s="131"/>
      <c r="F137" s="132"/>
      <c r="H137" s="133"/>
      <c r="L137" s="134"/>
      <c r="R137" s="1"/>
      <c r="S137" s="3"/>
      <c r="V137" s="1"/>
      <c r="W137" s="1"/>
      <c r="X137" s="193"/>
      <c r="Y137" s="1"/>
      <c r="AA137" s="5"/>
      <c r="AC137" s="218"/>
    </row>
    <row r="138" customFormat="false" ht="12.8" hidden="false" customHeight="false" outlineLevel="0" collapsed="false">
      <c r="A138" s="1"/>
      <c r="B138" s="325"/>
      <c r="D138" s="131"/>
      <c r="F138" s="132"/>
      <c r="H138" s="133"/>
      <c r="L138" s="134"/>
      <c r="R138" s="1"/>
      <c r="S138" s="3"/>
      <c r="V138" s="1"/>
      <c r="W138" s="1"/>
      <c r="X138" s="193"/>
      <c r="Y138" s="1"/>
      <c r="AA138" s="5"/>
      <c r="AC138" s="218"/>
    </row>
    <row r="139" customFormat="false" ht="12.8" hidden="false" customHeight="false" outlineLevel="0" collapsed="false">
      <c r="A139" s="1"/>
      <c r="B139" s="325"/>
      <c r="D139" s="131"/>
      <c r="F139" s="132"/>
      <c r="H139" s="133"/>
      <c r="L139" s="134"/>
      <c r="R139" s="1"/>
      <c r="S139" s="3"/>
      <c r="V139" s="1"/>
      <c r="W139" s="1"/>
      <c r="X139" s="193"/>
      <c r="Y139" s="1"/>
      <c r="AA139" s="5"/>
      <c r="AC139" s="218"/>
    </row>
    <row r="140" customFormat="false" ht="12.8" hidden="false" customHeight="false" outlineLevel="0" collapsed="false">
      <c r="A140" s="1"/>
      <c r="B140" s="325"/>
      <c r="D140" s="131"/>
      <c r="F140" s="132"/>
      <c r="H140" s="133"/>
      <c r="L140" s="134"/>
      <c r="R140" s="1"/>
      <c r="S140" s="3"/>
      <c r="V140" s="1"/>
      <c r="W140" s="1"/>
      <c r="X140" s="193"/>
      <c r="Y140" s="1"/>
      <c r="AA140" s="5"/>
      <c r="AC140" s="218"/>
    </row>
    <row r="141" customFormat="false" ht="12.8" hidden="false" customHeight="false" outlineLevel="0" collapsed="false">
      <c r="A141" s="1"/>
      <c r="B141" s="325"/>
      <c r="D141" s="131"/>
      <c r="F141" s="132"/>
      <c r="H141" s="133"/>
      <c r="L141" s="134"/>
      <c r="R141" s="1"/>
      <c r="S141" s="3"/>
      <c r="V141" s="1"/>
      <c r="W141" s="1"/>
      <c r="X141" s="193"/>
      <c r="Y141" s="1"/>
      <c r="AA141" s="5"/>
      <c r="AC141" s="218"/>
    </row>
    <row r="142" customFormat="false" ht="12.8" hidden="false" customHeight="false" outlineLevel="0" collapsed="false">
      <c r="A142" s="1"/>
      <c r="B142" s="325"/>
      <c r="D142" s="131"/>
      <c r="F142" s="132"/>
      <c r="H142" s="133"/>
      <c r="L142" s="134"/>
      <c r="R142" s="1"/>
      <c r="S142" s="3"/>
      <c r="V142" s="1"/>
      <c r="W142" s="1"/>
      <c r="X142" s="193"/>
      <c r="Y142" s="1"/>
      <c r="AA142" s="5"/>
      <c r="AC142" s="218"/>
    </row>
    <row r="143" customFormat="false" ht="12.8" hidden="false" customHeight="false" outlineLevel="0" collapsed="false">
      <c r="A143" s="1"/>
      <c r="B143" s="325"/>
      <c r="D143" s="131"/>
      <c r="F143" s="132"/>
      <c r="H143" s="133"/>
      <c r="L143" s="134"/>
      <c r="R143" s="1"/>
      <c r="S143" s="3"/>
      <c r="V143" s="1"/>
      <c r="W143" s="1"/>
      <c r="X143" s="193"/>
      <c r="Y143" s="1"/>
      <c r="AA143" s="5"/>
      <c r="AC143" s="218"/>
    </row>
    <row r="144" customFormat="false" ht="12.8" hidden="false" customHeight="false" outlineLevel="0" collapsed="false">
      <c r="A144" s="1"/>
      <c r="B144" s="325"/>
      <c r="D144" s="131"/>
      <c r="F144" s="132"/>
      <c r="H144" s="133"/>
      <c r="L144" s="134"/>
      <c r="R144" s="1"/>
      <c r="S144" s="3"/>
      <c r="V144" s="1"/>
      <c r="W144" s="1"/>
      <c r="X144" s="193"/>
      <c r="Y144" s="1"/>
      <c r="AA144" s="5"/>
      <c r="AC144" s="218"/>
    </row>
    <row r="145" customFormat="false" ht="12.8" hidden="false" customHeight="false" outlineLevel="0" collapsed="false">
      <c r="A145" s="1"/>
      <c r="B145" s="325"/>
      <c r="D145" s="131"/>
      <c r="F145" s="132"/>
      <c r="H145" s="133"/>
      <c r="L145" s="134"/>
      <c r="R145" s="1"/>
      <c r="S145" s="3"/>
      <c r="V145" s="1"/>
      <c r="W145" s="1"/>
      <c r="X145" s="193"/>
      <c r="Y145" s="1"/>
      <c r="AA145" s="5"/>
      <c r="AC145" s="218"/>
    </row>
    <row r="146" customFormat="false" ht="12.8" hidden="false" customHeight="false" outlineLevel="0" collapsed="false">
      <c r="A146" s="1"/>
      <c r="B146" s="325"/>
      <c r="D146" s="131"/>
      <c r="F146" s="132"/>
      <c r="H146" s="133"/>
      <c r="L146" s="134"/>
      <c r="R146" s="1"/>
      <c r="S146" s="3"/>
      <c r="V146" s="1"/>
      <c r="W146" s="1"/>
      <c r="X146" s="193"/>
      <c r="Y146" s="1"/>
      <c r="AA146" s="5"/>
      <c r="AC146" s="218"/>
    </row>
    <row r="147" customFormat="false" ht="12.8" hidden="false" customHeight="false" outlineLevel="0" collapsed="false">
      <c r="A147" s="1"/>
      <c r="B147" s="325"/>
      <c r="D147" s="131"/>
      <c r="F147" s="132"/>
      <c r="H147" s="133"/>
      <c r="L147" s="134"/>
      <c r="R147" s="1"/>
      <c r="S147" s="3"/>
      <c r="V147" s="1"/>
      <c r="W147" s="1"/>
      <c r="X147" s="193"/>
      <c r="Y147" s="1"/>
      <c r="AA147" s="5"/>
      <c r="AC147" s="218"/>
    </row>
    <row r="148" customFormat="false" ht="12.8" hidden="false" customHeight="false" outlineLevel="0" collapsed="false">
      <c r="A148" s="1"/>
      <c r="B148" s="325"/>
      <c r="D148" s="131"/>
      <c r="F148" s="132"/>
      <c r="H148" s="133"/>
      <c r="L148" s="134"/>
      <c r="R148" s="1"/>
      <c r="S148" s="3"/>
      <c r="V148" s="1"/>
      <c r="W148" s="1"/>
      <c r="X148" s="193"/>
      <c r="Y148" s="1"/>
      <c r="AA148" s="5"/>
      <c r="AC148" s="218"/>
    </row>
    <row r="149" customFormat="false" ht="12.8" hidden="false" customHeight="false" outlineLevel="0" collapsed="false">
      <c r="A149" s="1"/>
      <c r="B149" s="325"/>
      <c r="D149" s="131"/>
      <c r="F149" s="132"/>
      <c r="H149" s="133"/>
      <c r="L149" s="134"/>
      <c r="R149" s="1"/>
      <c r="S149" s="3"/>
      <c r="V149" s="1"/>
      <c r="W149" s="1"/>
      <c r="X149" s="193"/>
      <c r="Y149" s="1"/>
      <c r="AA149" s="5"/>
      <c r="AC149" s="218"/>
    </row>
    <row r="150" customFormat="false" ht="12.8" hidden="false" customHeight="false" outlineLevel="0" collapsed="false">
      <c r="A150" s="1"/>
      <c r="B150" s="325"/>
      <c r="D150" s="131"/>
      <c r="F150" s="132"/>
      <c r="H150" s="133"/>
      <c r="L150" s="134"/>
      <c r="R150" s="1"/>
      <c r="S150" s="3"/>
      <c r="V150" s="1"/>
      <c r="W150" s="1"/>
      <c r="X150" s="193"/>
      <c r="Y150" s="1"/>
      <c r="AA150" s="5"/>
      <c r="AC150" s="218"/>
    </row>
    <row r="151" customFormat="false" ht="12.8" hidden="false" customHeight="false" outlineLevel="0" collapsed="false">
      <c r="A151" s="1"/>
      <c r="B151" s="325"/>
      <c r="D151" s="131"/>
      <c r="F151" s="132"/>
      <c r="H151" s="133"/>
      <c r="L151" s="134"/>
      <c r="R151" s="1"/>
      <c r="S151" s="3"/>
      <c r="V151" s="1"/>
      <c r="W151" s="1"/>
      <c r="X151" s="193"/>
      <c r="Y151" s="1"/>
      <c r="AA151" s="5"/>
      <c r="AC151" s="218"/>
    </row>
    <row r="152" customFormat="false" ht="12.8" hidden="false" customHeight="false" outlineLevel="0" collapsed="false">
      <c r="A152" s="1"/>
      <c r="B152" s="325"/>
      <c r="D152" s="131"/>
      <c r="F152" s="132"/>
      <c r="H152" s="133"/>
      <c r="L152" s="134"/>
      <c r="R152" s="1"/>
      <c r="S152" s="3"/>
      <c r="V152" s="1"/>
      <c r="W152" s="1"/>
      <c r="X152" s="193"/>
      <c r="Y152" s="1"/>
      <c r="AA152" s="5"/>
      <c r="AC152" s="218"/>
    </row>
    <row r="153" customFormat="false" ht="12.8" hidden="false" customHeight="false" outlineLevel="0" collapsed="false">
      <c r="A153" s="1"/>
      <c r="B153" s="325"/>
      <c r="D153" s="131"/>
      <c r="F153" s="132"/>
      <c r="H153" s="133"/>
      <c r="L153" s="134"/>
      <c r="R153" s="1"/>
      <c r="S153" s="3"/>
      <c r="V153" s="1"/>
      <c r="W153" s="1"/>
      <c r="X153" s="193"/>
      <c r="Y153" s="1"/>
      <c r="AA153" s="5"/>
      <c r="AC153" s="218"/>
    </row>
    <row r="154" customFormat="false" ht="12.8" hidden="false" customHeight="false" outlineLevel="0" collapsed="false">
      <c r="A154" s="1"/>
      <c r="B154" s="325"/>
      <c r="D154" s="131"/>
      <c r="F154" s="132"/>
      <c r="H154" s="133"/>
      <c r="L154" s="134"/>
      <c r="R154" s="1"/>
      <c r="S154" s="3"/>
      <c r="V154" s="1"/>
      <c r="W154" s="1"/>
      <c r="X154" s="193"/>
      <c r="Y154" s="1"/>
      <c r="AA154" s="5"/>
      <c r="AC154" s="218"/>
    </row>
    <row r="155" customFormat="false" ht="12.8" hidden="false" customHeight="false" outlineLevel="0" collapsed="false">
      <c r="A155" s="1"/>
      <c r="B155" s="325"/>
      <c r="D155" s="131"/>
      <c r="F155" s="132"/>
      <c r="H155" s="133"/>
      <c r="L155" s="134"/>
      <c r="R155" s="1"/>
      <c r="S155" s="3"/>
      <c r="V155" s="1"/>
      <c r="W155" s="1"/>
      <c r="X155" s="193"/>
      <c r="Y155" s="1"/>
      <c r="AA155" s="5"/>
      <c r="AC155" s="218"/>
    </row>
    <row r="156" customFormat="false" ht="12.8" hidden="false" customHeight="false" outlineLevel="0" collapsed="false">
      <c r="A156" s="1"/>
      <c r="B156" s="325"/>
      <c r="D156" s="131"/>
      <c r="F156" s="132"/>
      <c r="H156" s="133"/>
      <c r="L156" s="134"/>
      <c r="R156" s="1"/>
      <c r="S156" s="3"/>
      <c r="V156" s="1"/>
      <c r="W156" s="1"/>
      <c r="X156" s="193"/>
      <c r="Y156" s="1"/>
      <c r="AA156" s="5"/>
      <c r="AC156" s="218"/>
    </row>
    <row r="157" customFormat="false" ht="12.8" hidden="false" customHeight="false" outlineLevel="0" collapsed="false">
      <c r="A157" s="1"/>
      <c r="B157" s="325"/>
      <c r="D157" s="131"/>
      <c r="F157" s="132"/>
      <c r="H157" s="133"/>
      <c r="L157" s="134"/>
      <c r="R157" s="1"/>
      <c r="S157" s="3"/>
      <c r="V157" s="1"/>
      <c r="W157" s="1"/>
      <c r="X157" s="193"/>
      <c r="Y157" s="1"/>
      <c r="AA157" s="5"/>
      <c r="AC157" s="218"/>
    </row>
    <row r="158" customFormat="false" ht="12.8" hidden="false" customHeight="false" outlineLevel="0" collapsed="false">
      <c r="A158" s="1"/>
      <c r="B158" s="325"/>
      <c r="D158" s="131"/>
      <c r="F158" s="132"/>
      <c r="H158" s="133"/>
      <c r="L158" s="134"/>
      <c r="R158" s="1"/>
      <c r="S158" s="3"/>
      <c r="V158" s="1"/>
      <c r="W158" s="1"/>
      <c r="X158" s="193"/>
      <c r="Y158" s="1"/>
      <c r="AA158" s="5"/>
      <c r="AC158" s="218"/>
    </row>
    <row r="159" customFormat="false" ht="12.8" hidden="false" customHeight="false" outlineLevel="0" collapsed="false">
      <c r="A159" s="1"/>
      <c r="B159" s="325"/>
      <c r="D159" s="131"/>
      <c r="F159" s="132"/>
      <c r="H159" s="133"/>
      <c r="L159" s="134"/>
      <c r="R159" s="1"/>
      <c r="S159" s="3"/>
      <c r="V159" s="1"/>
      <c r="W159" s="1"/>
      <c r="X159" s="193"/>
      <c r="Y159" s="1"/>
      <c r="AA159" s="5"/>
      <c r="AC159" s="218"/>
    </row>
    <row r="160" customFormat="false" ht="12.8" hidden="false" customHeight="false" outlineLevel="0" collapsed="false">
      <c r="A160" s="1"/>
      <c r="B160" s="325"/>
      <c r="D160" s="131"/>
      <c r="F160" s="132"/>
      <c r="H160" s="133"/>
      <c r="L160" s="134"/>
      <c r="R160" s="1"/>
      <c r="S160" s="3"/>
      <c r="V160" s="1"/>
      <c r="W160" s="1"/>
      <c r="X160" s="193"/>
      <c r="Y160" s="1"/>
      <c r="AA160" s="5"/>
      <c r="AC160" s="218"/>
    </row>
    <row r="161" customFormat="false" ht="12.8" hidden="false" customHeight="false" outlineLevel="0" collapsed="false">
      <c r="A161" s="1"/>
      <c r="B161" s="325"/>
      <c r="D161" s="131"/>
      <c r="F161" s="132"/>
      <c r="H161" s="133"/>
      <c r="L161" s="134"/>
      <c r="R161" s="1"/>
      <c r="S161" s="3"/>
      <c r="V161" s="1"/>
      <c r="W161" s="1"/>
      <c r="X161" s="193"/>
      <c r="Y161" s="1"/>
      <c r="AA161" s="5"/>
      <c r="AC161" s="218"/>
    </row>
    <row r="162" customFormat="false" ht="12.8" hidden="false" customHeight="false" outlineLevel="0" collapsed="false">
      <c r="A162" s="1"/>
      <c r="B162" s="325"/>
      <c r="D162" s="131"/>
      <c r="F162" s="132"/>
      <c r="H162" s="133"/>
      <c r="L162" s="134"/>
      <c r="R162" s="1"/>
      <c r="S162" s="3"/>
      <c r="V162" s="1"/>
      <c r="W162" s="1"/>
      <c r="X162" s="193"/>
      <c r="Y162" s="1"/>
      <c r="AA162" s="5"/>
      <c r="AC162" s="218"/>
    </row>
    <row r="163" customFormat="false" ht="12.8" hidden="false" customHeight="false" outlineLevel="0" collapsed="false">
      <c r="A163" s="1"/>
      <c r="B163" s="325"/>
      <c r="D163" s="131"/>
      <c r="F163" s="132"/>
      <c r="H163" s="133"/>
      <c r="L163" s="134"/>
      <c r="R163" s="1"/>
      <c r="S163" s="3"/>
      <c r="V163" s="1"/>
      <c r="W163" s="1"/>
      <c r="X163" s="193"/>
      <c r="Y163" s="1"/>
      <c r="AA163" s="5"/>
      <c r="AC163" s="218"/>
    </row>
    <row r="164" customFormat="false" ht="12.8" hidden="false" customHeight="false" outlineLevel="0" collapsed="false">
      <c r="A164" s="1"/>
      <c r="B164" s="325"/>
      <c r="D164" s="131"/>
      <c r="F164" s="132"/>
      <c r="H164" s="133"/>
      <c r="L164" s="134"/>
      <c r="R164" s="1"/>
      <c r="S164" s="3"/>
      <c r="V164" s="1"/>
      <c r="W164" s="1"/>
      <c r="X164" s="193"/>
      <c r="Y164" s="1"/>
      <c r="AA164" s="5"/>
      <c r="AC164" s="218"/>
    </row>
    <row r="165" customFormat="false" ht="12.8" hidden="false" customHeight="false" outlineLevel="0" collapsed="false">
      <c r="A165" s="1"/>
      <c r="B165" s="325"/>
      <c r="D165" s="131"/>
      <c r="F165" s="132"/>
      <c r="H165" s="133"/>
      <c r="L165" s="134"/>
      <c r="R165" s="1"/>
      <c r="S165" s="3"/>
      <c r="V165" s="1"/>
      <c r="W165" s="1"/>
      <c r="X165" s="193"/>
      <c r="Y165" s="1"/>
      <c r="AA165" s="5"/>
      <c r="AC165" s="218"/>
    </row>
    <row r="166" customFormat="false" ht="12.8" hidden="false" customHeight="false" outlineLevel="0" collapsed="false">
      <c r="A166" s="1"/>
      <c r="B166" s="325"/>
      <c r="D166" s="131"/>
      <c r="F166" s="132"/>
      <c r="H166" s="133"/>
      <c r="L166" s="134"/>
      <c r="R166" s="1"/>
      <c r="S166" s="3"/>
      <c r="V166" s="1"/>
      <c r="W166" s="1"/>
      <c r="X166" s="193"/>
      <c r="Y166" s="1"/>
      <c r="AA166" s="5"/>
      <c r="AC166" s="218"/>
    </row>
    <row r="167" customFormat="false" ht="12.8" hidden="false" customHeight="false" outlineLevel="0" collapsed="false">
      <c r="A167" s="1"/>
      <c r="B167" s="325"/>
      <c r="D167" s="131"/>
      <c r="F167" s="132"/>
      <c r="H167" s="133"/>
      <c r="L167" s="134"/>
      <c r="R167" s="1"/>
      <c r="S167" s="3"/>
      <c r="V167" s="1"/>
      <c r="W167" s="1"/>
      <c r="X167" s="193"/>
      <c r="Y167" s="1"/>
      <c r="AA167" s="5"/>
      <c r="AC167" s="218"/>
    </row>
    <row r="168" customFormat="false" ht="12.8" hidden="false" customHeight="false" outlineLevel="0" collapsed="false">
      <c r="A168" s="1"/>
      <c r="B168" s="325"/>
      <c r="D168" s="131"/>
      <c r="F168" s="132"/>
      <c r="H168" s="133"/>
      <c r="L168" s="134"/>
      <c r="R168" s="1"/>
      <c r="S168" s="3"/>
      <c r="V168" s="1"/>
      <c r="W168" s="1"/>
      <c r="X168" s="193"/>
      <c r="Y168" s="1"/>
      <c r="AA168" s="5"/>
      <c r="AC168" s="218"/>
    </row>
    <row r="169" customFormat="false" ht="12.8" hidden="false" customHeight="false" outlineLevel="0" collapsed="false">
      <c r="A169" s="1"/>
      <c r="B169" s="325"/>
      <c r="D169" s="131"/>
      <c r="F169" s="132"/>
      <c r="H169" s="133"/>
      <c r="L169" s="134"/>
      <c r="R169" s="1"/>
      <c r="S169" s="3"/>
      <c r="V169" s="1"/>
      <c r="W169" s="1"/>
      <c r="X169" s="193"/>
      <c r="Y169" s="1"/>
      <c r="AA169" s="5"/>
      <c r="AC169" s="218"/>
    </row>
    <row r="170" customFormat="false" ht="12.8" hidden="false" customHeight="false" outlineLevel="0" collapsed="false">
      <c r="A170" s="1"/>
      <c r="B170" s="325"/>
      <c r="D170" s="131"/>
      <c r="F170" s="132"/>
      <c r="H170" s="133"/>
      <c r="L170" s="134"/>
      <c r="R170" s="1"/>
      <c r="S170" s="3"/>
      <c r="V170" s="1"/>
      <c r="W170" s="1"/>
      <c r="X170" s="193"/>
      <c r="Y170" s="1"/>
      <c r="AA170" s="5"/>
      <c r="AC170" s="218"/>
    </row>
    <row r="171" customFormat="false" ht="12.8" hidden="false" customHeight="false" outlineLevel="0" collapsed="false">
      <c r="A171" s="1"/>
      <c r="B171" s="325"/>
      <c r="D171" s="131"/>
      <c r="F171" s="132"/>
      <c r="H171" s="133"/>
      <c r="L171" s="134"/>
      <c r="R171" s="1"/>
      <c r="S171" s="3"/>
      <c r="V171" s="1"/>
      <c r="W171" s="1"/>
      <c r="X171" s="193"/>
      <c r="Y171" s="1"/>
      <c r="AA171" s="5"/>
      <c r="AC171" s="218"/>
    </row>
    <row r="172" customFormat="false" ht="12.8" hidden="false" customHeight="false" outlineLevel="0" collapsed="false">
      <c r="A172" s="1"/>
      <c r="B172" s="325"/>
      <c r="D172" s="131"/>
      <c r="F172" s="132"/>
      <c r="H172" s="133"/>
      <c r="L172" s="134"/>
      <c r="R172" s="1"/>
      <c r="S172" s="3"/>
      <c r="V172" s="1"/>
      <c r="W172" s="1"/>
      <c r="X172" s="193"/>
      <c r="Y172" s="1"/>
      <c r="AA172" s="5"/>
      <c r="AC172" s="218"/>
    </row>
    <row r="173" customFormat="false" ht="12.8" hidden="false" customHeight="false" outlineLevel="0" collapsed="false">
      <c r="A173" s="1"/>
      <c r="B173" s="325"/>
      <c r="D173" s="131"/>
      <c r="F173" s="132"/>
      <c r="H173" s="133"/>
      <c r="L173" s="134"/>
      <c r="R173" s="1"/>
      <c r="S173" s="3"/>
      <c r="V173" s="1"/>
      <c r="W173" s="1"/>
      <c r="X173" s="193"/>
      <c r="Y173" s="1"/>
      <c r="AA173" s="5"/>
      <c r="AC173" s="218"/>
    </row>
    <row r="174" customFormat="false" ht="12.8" hidden="false" customHeight="false" outlineLevel="0" collapsed="false">
      <c r="A174" s="1"/>
      <c r="B174" s="325"/>
      <c r="D174" s="131"/>
      <c r="F174" s="132"/>
      <c r="H174" s="133"/>
      <c r="L174" s="134"/>
      <c r="R174" s="1"/>
      <c r="S174" s="3"/>
      <c r="V174" s="1"/>
      <c r="W174" s="1"/>
      <c r="X174" s="193"/>
      <c r="Y174" s="1"/>
      <c r="AA174" s="5"/>
      <c r="AC174" s="218"/>
    </row>
    <row r="175" customFormat="false" ht="12.8" hidden="false" customHeight="false" outlineLevel="0" collapsed="false">
      <c r="A175" s="1"/>
      <c r="B175" s="325"/>
      <c r="D175" s="131"/>
      <c r="F175" s="132"/>
      <c r="H175" s="133"/>
      <c r="L175" s="134"/>
      <c r="R175" s="1"/>
      <c r="S175" s="3"/>
      <c r="V175" s="1"/>
      <c r="W175" s="1"/>
      <c r="X175" s="193"/>
      <c r="Y175" s="1"/>
      <c r="AA175" s="5"/>
      <c r="AC175" s="218"/>
    </row>
    <row r="176" customFormat="false" ht="12.8" hidden="false" customHeight="false" outlineLevel="0" collapsed="false">
      <c r="A176" s="1"/>
      <c r="B176" s="325"/>
      <c r="D176" s="131"/>
      <c r="F176" s="132"/>
      <c r="H176" s="133"/>
      <c r="L176" s="134"/>
      <c r="R176" s="1"/>
      <c r="S176" s="3"/>
      <c r="V176" s="1"/>
      <c r="W176" s="1"/>
      <c r="X176" s="193"/>
      <c r="Y176" s="1"/>
      <c r="AA176" s="5"/>
      <c r="AC176" s="218"/>
    </row>
    <row r="177" customFormat="false" ht="12.8" hidden="false" customHeight="false" outlineLevel="0" collapsed="false">
      <c r="A177" s="1"/>
      <c r="B177" s="325"/>
      <c r="D177" s="131"/>
      <c r="F177" s="132"/>
      <c r="H177" s="133"/>
      <c r="L177" s="134"/>
      <c r="R177" s="1"/>
      <c r="S177" s="3"/>
      <c r="V177" s="1"/>
      <c r="W177" s="1"/>
      <c r="X177" s="193"/>
      <c r="Y177" s="1"/>
      <c r="AA177" s="5"/>
      <c r="AC177" s="218"/>
    </row>
    <row r="178" customFormat="false" ht="12.8" hidden="false" customHeight="false" outlineLevel="0" collapsed="false">
      <c r="A178" s="1"/>
      <c r="B178" s="325"/>
      <c r="D178" s="131"/>
      <c r="F178" s="132"/>
      <c r="H178" s="133"/>
      <c r="L178" s="134"/>
      <c r="R178" s="1"/>
      <c r="S178" s="3"/>
      <c r="V178" s="1"/>
      <c r="W178" s="1"/>
      <c r="X178" s="193"/>
      <c r="Y178" s="1"/>
      <c r="AA178" s="5"/>
      <c r="AC178" s="218"/>
    </row>
    <row r="179" customFormat="false" ht="12.8" hidden="false" customHeight="false" outlineLevel="0" collapsed="false">
      <c r="A179" s="1"/>
      <c r="B179" s="325"/>
      <c r="D179" s="131"/>
      <c r="F179" s="132"/>
      <c r="H179" s="133"/>
      <c r="L179" s="134"/>
      <c r="R179" s="1"/>
      <c r="S179" s="3"/>
      <c r="V179" s="1"/>
      <c r="W179" s="1"/>
      <c r="X179" s="193"/>
      <c r="Y179" s="1"/>
      <c r="AA179" s="5"/>
      <c r="AC179" s="218"/>
    </row>
    <row r="180" customFormat="false" ht="12.8" hidden="false" customHeight="false" outlineLevel="0" collapsed="false">
      <c r="A180" s="1"/>
      <c r="B180" s="325"/>
      <c r="D180" s="131"/>
      <c r="F180" s="132"/>
      <c r="H180" s="133"/>
      <c r="L180" s="134"/>
      <c r="R180" s="1"/>
      <c r="S180" s="3"/>
      <c r="V180" s="1"/>
      <c r="W180" s="1"/>
      <c r="X180" s="193"/>
      <c r="Y180" s="1"/>
      <c r="AA180" s="5"/>
      <c r="AC180" s="218"/>
    </row>
    <row r="181" customFormat="false" ht="12.8" hidden="false" customHeight="false" outlineLevel="0" collapsed="false">
      <c r="A181" s="1"/>
      <c r="B181" s="325"/>
      <c r="D181" s="131"/>
      <c r="F181" s="132"/>
      <c r="H181" s="133"/>
      <c r="L181" s="134"/>
      <c r="R181" s="1"/>
      <c r="S181" s="3"/>
      <c r="V181" s="1"/>
      <c r="W181" s="1"/>
      <c r="X181" s="193"/>
      <c r="Y181" s="1"/>
      <c r="AA181" s="5"/>
      <c r="AC181" s="218"/>
    </row>
    <row r="182" customFormat="false" ht="12.8" hidden="false" customHeight="false" outlineLevel="0" collapsed="false">
      <c r="A182" s="1"/>
      <c r="B182" s="325"/>
      <c r="D182" s="131"/>
      <c r="F182" s="132"/>
      <c r="H182" s="133"/>
      <c r="L182" s="134"/>
      <c r="R182" s="1"/>
      <c r="S182" s="3"/>
      <c r="V182" s="1"/>
      <c r="W182" s="1"/>
      <c r="X182" s="193"/>
      <c r="Y182" s="1"/>
      <c r="AA182" s="5"/>
      <c r="AC182" s="218"/>
    </row>
    <row r="183" customFormat="false" ht="12.8" hidden="false" customHeight="false" outlineLevel="0" collapsed="false">
      <c r="A183" s="1"/>
      <c r="B183" s="325"/>
      <c r="D183" s="131"/>
      <c r="F183" s="132"/>
      <c r="H183" s="133"/>
      <c r="L183" s="134"/>
      <c r="R183" s="1"/>
      <c r="S183" s="3"/>
      <c r="V183" s="1"/>
      <c r="W183" s="1"/>
      <c r="X183" s="193"/>
      <c r="Y183" s="1"/>
      <c r="AA183" s="5"/>
      <c r="AC183" s="218"/>
    </row>
    <row r="184" customFormat="false" ht="12.8" hidden="false" customHeight="false" outlineLevel="0" collapsed="false">
      <c r="A184" s="1"/>
      <c r="B184" s="325"/>
      <c r="D184" s="131"/>
      <c r="F184" s="132"/>
      <c r="H184" s="133"/>
      <c r="L184" s="134"/>
      <c r="R184" s="1"/>
      <c r="S184" s="3"/>
      <c r="V184" s="1"/>
      <c r="W184" s="1"/>
      <c r="X184" s="193"/>
      <c r="Y184" s="1"/>
      <c r="AA184" s="5"/>
      <c r="AC184" s="218"/>
    </row>
    <row r="185" customFormat="false" ht="12.8" hidden="false" customHeight="false" outlineLevel="0" collapsed="false">
      <c r="A185" s="1"/>
      <c r="B185" s="325"/>
      <c r="D185" s="131"/>
      <c r="F185" s="132"/>
      <c r="H185" s="133"/>
      <c r="L185" s="134"/>
      <c r="R185" s="1"/>
      <c r="S185" s="3"/>
      <c r="V185" s="1"/>
      <c r="W185" s="1"/>
      <c r="X185" s="193"/>
      <c r="Y185" s="1"/>
      <c r="AA185" s="5"/>
      <c r="AC185" s="218"/>
    </row>
    <row r="186" customFormat="false" ht="12.8" hidden="false" customHeight="false" outlineLevel="0" collapsed="false">
      <c r="A186" s="1"/>
      <c r="B186" s="325"/>
      <c r="D186" s="131"/>
      <c r="F186" s="132"/>
      <c r="H186" s="133"/>
      <c r="L186" s="134"/>
      <c r="R186" s="1"/>
      <c r="S186" s="3"/>
      <c r="V186" s="1"/>
      <c r="W186" s="1"/>
      <c r="X186" s="193"/>
      <c r="Y186" s="1"/>
      <c r="AA186" s="5"/>
      <c r="AC186" s="218"/>
    </row>
    <row r="187" customFormat="false" ht="12.8" hidden="false" customHeight="false" outlineLevel="0" collapsed="false">
      <c r="A187" s="1"/>
      <c r="B187" s="325"/>
      <c r="D187" s="131"/>
      <c r="F187" s="132"/>
      <c r="H187" s="133"/>
      <c r="L187" s="134"/>
      <c r="R187" s="1"/>
      <c r="S187" s="3"/>
      <c r="V187" s="1"/>
      <c r="W187" s="1"/>
      <c r="X187" s="193"/>
      <c r="Y187" s="1"/>
      <c r="AA187" s="5"/>
      <c r="AC187" s="218"/>
    </row>
    <row r="188" customFormat="false" ht="12.8" hidden="false" customHeight="false" outlineLevel="0" collapsed="false">
      <c r="A188" s="1"/>
      <c r="B188" s="325"/>
      <c r="D188" s="131"/>
      <c r="F188" s="132"/>
      <c r="H188" s="133"/>
      <c r="L188" s="134"/>
      <c r="R188" s="1"/>
      <c r="S188" s="3"/>
      <c r="V188" s="1"/>
      <c r="W188" s="1"/>
      <c r="X188" s="193"/>
      <c r="Y188" s="1"/>
      <c r="AA188" s="5"/>
      <c r="AC188" s="218"/>
    </row>
    <row r="189" customFormat="false" ht="12.8" hidden="false" customHeight="false" outlineLevel="0" collapsed="false">
      <c r="A189" s="1"/>
      <c r="B189" s="325"/>
      <c r="D189" s="131"/>
      <c r="F189" s="132"/>
      <c r="H189" s="133"/>
      <c r="L189" s="134"/>
      <c r="R189" s="1"/>
      <c r="S189" s="3"/>
      <c r="V189" s="1"/>
      <c r="W189" s="1"/>
      <c r="X189" s="193"/>
      <c r="Y189" s="1"/>
      <c r="AA189" s="5"/>
      <c r="AC189" s="218"/>
    </row>
    <row r="190" customFormat="false" ht="12.8" hidden="false" customHeight="false" outlineLevel="0" collapsed="false">
      <c r="A190" s="1"/>
      <c r="B190" s="325"/>
      <c r="D190" s="131"/>
      <c r="F190" s="132"/>
      <c r="H190" s="133"/>
      <c r="L190" s="134"/>
      <c r="R190" s="1"/>
      <c r="S190" s="3"/>
      <c r="V190" s="1"/>
      <c r="W190" s="1"/>
      <c r="X190" s="193"/>
      <c r="Y190" s="1"/>
      <c r="AA190" s="5"/>
      <c r="AC190" s="218"/>
    </row>
    <row r="191" customFormat="false" ht="12.8" hidden="false" customHeight="false" outlineLevel="0" collapsed="false">
      <c r="A191" s="1"/>
      <c r="B191" s="325"/>
      <c r="D191" s="131"/>
      <c r="F191" s="132"/>
      <c r="H191" s="133"/>
      <c r="L191" s="134"/>
      <c r="R191" s="1"/>
      <c r="S191" s="3"/>
      <c r="V191" s="1"/>
      <c r="W191" s="1"/>
      <c r="X191" s="193"/>
      <c r="Y191" s="1"/>
      <c r="AA191" s="5"/>
      <c r="AC191" s="218"/>
    </row>
    <row r="192" customFormat="false" ht="12.8" hidden="false" customHeight="false" outlineLevel="0" collapsed="false">
      <c r="A192" s="1"/>
      <c r="B192" s="325"/>
      <c r="D192" s="131"/>
      <c r="F192" s="132"/>
      <c r="H192" s="133"/>
      <c r="L192" s="134"/>
      <c r="R192" s="1"/>
      <c r="S192" s="3"/>
      <c r="V192" s="1"/>
      <c r="W192" s="1"/>
      <c r="X192" s="193"/>
      <c r="Y192" s="1"/>
      <c r="AA192" s="5"/>
      <c r="AC192" s="218"/>
    </row>
    <row r="193" customFormat="false" ht="12.8" hidden="false" customHeight="false" outlineLevel="0" collapsed="false">
      <c r="A193" s="1"/>
      <c r="B193" s="325"/>
      <c r="D193" s="131"/>
      <c r="F193" s="132"/>
      <c r="H193" s="133"/>
      <c r="L193" s="134"/>
      <c r="R193" s="1"/>
      <c r="S193" s="3"/>
      <c r="V193" s="1"/>
      <c r="W193" s="1"/>
      <c r="X193" s="193"/>
      <c r="Y193" s="1"/>
      <c r="AA193" s="5"/>
      <c r="AC193" s="218"/>
    </row>
    <row r="194" customFormat="false" ht="12.8" hidden="false" customHeight="false" outlineLevel="0" collapsed="false">
      <c r="A194" s="1"/>
      <c r="B194" s="325"/>
      <c r="D194" s="131"/>
      <c r="F194" s="132"/>
      <c r="H194" s="133"/>
      <c r="L194" s="134"/>
      <c r="R194" s="1"/>
      <c r="S194" s="3"/>
      <c r="V194" s="1"/>
      <c r="W194" s="1"/>
      <c r="X194" s="193"/>
      <c r="Y194" s="1"/>
      <c r="AA194" s="5"/>
      <c r="AC194" s="218"/>
    </row>
    <row r="195" customFormat="false" ht="12.8" hidden="false" customHeight="false" outlineLevel="0" collapsed="false">
      <c r="A195" s="1"/>
      <c r="B195" s="325"/>
      <c r="D195" s="131"/>
      <c r="F195" s="132"/>
      <c r="H195" s="133"/>
      <c r="L195" s="134"/>
      <c r="R195" s="1"/>
      <c r="S195" s="3"/>
      <c r="V195" s="1"/>
      <c r="W195" s="1"/>
      <c r="X195" s="193"/>
      <c r="Y195" s="1"/>
      <c r="AA195" s="5"/>
      <c r="AC195" s="218"/>
    </row>
    <row r="196" customFormat="false" ht="12.8" hidden="false" customHeight="false" outlineLevel="0" collapsed="false">
      <c r="A196" s="1"/>
      <c r="B196" s="325"/>
      <c r="D196" s="131"/>
      <c r="F196" s="132"/>
      <c r="H196" s="133"/>
      <c r="L196" s="134"/>
      <c r="R196" s="1"/>
      <c r="S196" s="3"/>
      <c r="V196" s="1"/>
      <c r="W196" s="1"/>
      <c r="X196" s="193"/>
      <c r="Y196" s="1"/>
      <c r="AA196" s="5"/>
      <c r="AC196" s="218"/>
    </row>
    <row r="197" customFormat="false" ht="12.8" hidden="false" customHeight="false" outlineLevel="0" collapsed="false">
      <c r="A197" s="1"/>
      <c r="B197" s="325"/>
      <c r="D197" s="131"/>
      <c r="F197" s="132"/>
      <c r="H197" s="133"/>
      <c r="L197" s="134"/>
      <c r="R197" s="1"/>
      <c r="S197" s="3"/>
      <c r="V197" s="1"/>
      <c r="W197" s="1"/>
      <c r="X197" s="193"/>
      <c r="Y197" s="1"/>
      <c r="AA197" s="5"/>
      <c r="AC197" s="218"/>
    </row>
    <row r="198" customFormat="false" ht="12.8" hidden="false" customHeight="false" outlineLevel="0" collapsed="false">
      <c r="A198" s="1"/>
      <c r="B198" s="325"/>
      <c r="D198" s="131"/>
      <c r="F198" s="132"/>
      <c r="H198" s="133"/>
      <c r="L198" s="134"/>
      <c r="R198" s="1"/>
      <c r="S198" s="3"/>
      <c r="V198" s="1"/>
      <c r="W198" s="1"/>
      <c r="X198" s="193"/>
      <c r="Y198" s="1"/>
      <c r="AA198" s="5"/>
      <c r="AC198" s="218"/>
    </row>
    <row r="199" customFormat="false" ht="12.8" hidden="false" customHeight="false" outlineLevel="0" collapsed="false">
      <c r="A199" s="1"/>
      <c r="B199" s="325"/>
      <c r="D199" s="131"/>
      <c r="F199" s="132"/>
      <c r="H199" s="133"/>
      <c r="L199" s="134"/>
      <c r="R199" s="1"/>
      <c r="S199" s="3"/>
      <c r="V199" s="1"/>
      <c r="W199" s="1"/>
      <c r="X199" s="193"/>
      <c r="Y199" s="1"/>
      <c r="AA199" s="5"/>
      <c r="AC199" s="218"/>
    </row>
    <row r="200" customFormat="false" ht="12.8" hidden="false" customHeight="false" outlineLevel="0" collapsed="false">
      <c r="A200" s="1"/>
      <c r="B200" s="325"/>
      <c r="D200" s="131"/>
      <c r="F200" s="132"/>
      <c r="H200" s="133"/>
      <c r="L200" s="134"/>
      <c r="R200" s="1"/>
      <c r="S200" s="3"/>
      <c r="V200" s="1"/>
      <c r="W200" s="1"/>
      <c r="X200" s="193"/>
      <c r="Y200" s="1"/>
      <c r="AA200" s="5"/>
      <c r="AC200" s="218"/>
    </row>
    <row r="201" customFormat="false" ht="12.8" hidden="false" customHeight="false" outlineLevel="0" collapsed="false">
      <c r="A201" s="1"/>
      <c r="B201" s="325"/>
      <c r="D201" s="131"/>
      <c r="F201" s="132"/>
      <c r="H201" s="133"/>
      <c r="L201" s="134"/>
      <c r="R201" s="1"/>
      <c r="S201" s="3"/>
      <c r="V201" s="1"/>
      <c r="W201" s="1"/>
      <c r="X201" s="193"/>
      <c r="Y201" s="1"/>
      <c r="AA201" s="5"/>
      <c r="AC201" s="218"/>
    </row>
    <row r="202" customFormat="false" ht="12.8" hidden="false" customHeight="false" outlineLevel="0" collapsed="false">
      <c r="A202" s="1"/>
      <c r="B202" s="325"/>
      <c r="D202" s="131"/>
      <c r="F202" s="132"/>
      <c r="H202" s="133"/>
      <c r="L202" s="134"/>
      <c r="R202" s="1"/>
      <c r="S202" s="3"/>
      <c r="V202" s="1"/>
      <c r="W202" s="1"/>
      <c r="X202" s="193"/>
      <c r="Y202" s="1"/>
      <c r="AA202" s="5"/>
      <c r="AC202" s="218"/>
    </row>
    <row r="203" customFormat="false" ht="12.8" hidden="false" customHeight="false" outlineLevel="0" collapsed="false">
      <c r="A203" s="1"/>
      <c r="B203" s="325"/>
      <c r="D203" s="131"/>
      <c r="F203" s="132"/>
      <c r="H203" s="133"/>
      <c r="L203" s="134"/>
      <c r="R203" s="1"/>
      <c r="S203" s="3"/>
      <c r="V203" s="1"/>
      <c r="W203" s="1"/>
      <c r="X203" s="193"/>
      <c r="Y203" s="1"/>
      <c r="AA203" s="5"/>
      <c r="AC203" s="218"/>
    </row>
    <row r="204" customFormat="false" ht="12.8" hidden="false" customHeight="false" outlineLevel="0" collapsed="false">
      <c r="A204" s="1"/>
      <c r="B204" s="325"/>
      <c r="D204" s="131"/>
      <c r="F204" s="132"/>
      <c r="H204" s="133"/>
      <c r="L204" s="134"/>
      <c r="R204" s="1"/>
      <c r="S204" s="3"/>
      <c r="V204" s="1"/>
      <c r="W204" s="1"/>
      <c r="X204" s="193"/>
      <c r="Y204" s="1"/>
      <c r="AA204" s="5"/>
      <c r="AC204" s="218"/>
    </row>
    <row r="205" customFormat="false" ht="12.8" hidden="false" customHeight="false" outlineLevel="0" collapsed="false">
      <c r="A205" s="1"/>
      <c r="B205" s="325"/>
      <c r="D205" s="131"/>
      <c r="F205" s="132"/>
      <c r="H205" s="133"/>
      <c r="L205" s="134"/>
      <c r="R205" s="1"/>
      <c r="S205" s="3"/>
      <c r="V205" s="1"/>
      <c r="W205" s="1"/>
      <c r="X205" s="193"/>
      <c r="Y205" s="1"/>
      <c r="AA205" s="5"/>
      <c r="AC205" s="218"/>
    </row>
    <row r="206" customFormat="false" ht="12.8" hidden="false" customHeight="false" outlineLevel="0" collapsed="false">
      <c r="A206" s="1"/>
      <c r="B206" s="325"/>
      <c r="D206" s="131"/>
      <c r="F206" s="132"/>
      <c r="H206" s="133"/>
      <c r="L206" s="134"/>
      <c r="R206" s="1"/>
      <c r="S206" s="3"/>
      <c r="V206" s="1"/>
      <c r="W206" s="1"/>
      <c r="X206" s="193"/>
      <c r="Y206" s="1"/>
      <c r="AA206" s="5"/>
      <c r="AC206" s="218"/>
    </row>
    <row r="207" customFormat="false" ht="12.8" hidden="false" customHeight="false" outlineLevel="0" collapsed="false">
      <c r="A207" s="1"/>
      <c r="B207" s="325"/>
      <c r="D207" s="131"/>
      <c r="F207" s="132"/>
      <c r="H207" s="133"/>
      <c r="L207" s="134"/>
      <c r="R207" s="1"/>
      <c r="S207" s="3"/>
      <c r="V207" s="1"/>
      <c r="W207" s="1"/>
      <c r="X207" s="193"/>
      <c r="Y207" s="1"/>
      <c r="AA207" s="5"/>
      <c r="AC207" s="218"/>
    </row>
    <row r="208" customFormat="false" ht="12.8" hidden="false" customHeight="false" outlineLevel="0" collapsed="false">
      <c r="A208" s="1"/>
      <c r="B208" s="325"/>
      <c r="D208" s="131"/>
      <c r="F208" s="132"/>
      <c r="H208" s="133"/>
      <c r="L208" s="134"/>
      <c r="R208" s="1"/>
      <c r="S208" s="3"/>
      <c r="V208" s="1"/>
      <c r="W208" s="1"/>
      <c r="X208" s="193"/>
      <c r="Y208" s="1"/>
      <c r="AA208" s="5"/>
      <c r="AC208" s="218"/>
    </row>
    <row r="209" customFormat="false" ht="12.8" hidden="false" customHeight="false" outlineLevel="0" collapsed="false">
      <c r="A209" s="1"/>
      <c r="B209" s="325"/>
      <c r="D209" s="131"/>
      <c r="F209" s="132"/>
      <c r="H209" s="133"/>
      <c r="L209" s="134"/>
      <c r="R209" s="1"/>
      <c r="S209" s="3"/>
      <c r="V209" s="1"/>
      <c r="W209" s="1"/>
      <c r="X209" s="193"/>
      <c r="Y209" s="1"/>
      <c r="AA209" s="5"/>
      <c r="AC209" s="218"/>
    </row>
    <row r="210" customFormat="false" ht="12.8" hidden="false" customHeight="false" outlineLevel="0" collapsed="false">
      <c r="A210" s="1"/>
      <c r="B210" s="325"/>
      <c r="D210" s="131"/>
      <c r="F210" s="132"/>
      <c r="H210" s="133"/>
      <c r="L210" s="134"/>
      <c r="R210" s="1"/>
      <c r="S210" s="3"/>
      <c r="V210" s="1"/>
      <c r="W210" s="1"/>
      <c r="X210" s="193"/>
      <c r="Y210" s="1"/>
      <c r="AA210" s="5"/>
      <c r="AC210" s="218"/>
    </row>
    <row r="211" customFormat="false" ht="12.8" hidden="false" customHeight="false" outlineLevel="0" collapsed="false">
      <c r="A211" s="1"/>
      <c r="B211" s="325"/>
      <c r="D211" s="131"/>
      <c r="F211" s="132"/>
      <c r="H211" s="133"/>
      <c r="L211" s="134"/>
      <c r="R211" s="1"/>
      <c r="S211" s="3"/>
      <c r="V211" s="1"/>
      <c r="W211" s="1"/>
      <c r="X211" s="193"/>
      <c r="Y211" s="1"/>
      <c r="AA211" s="5"/>
      <c r="AC211" s="218"/>
    </row>
    <row r="212" customFormat="false" ht="12.8" hidden="false" customHeight="false" outlineLevel="0" collapsed="false">
      <c r="A212" s="1"/>
      <c r="B212" s="325"/>
      <c r="D212" s="131"/>
      <c r="F212" s="132"/>
      <c r="H212" s="133"/>
      <c r="L212" s="134"/>
      <c r="R212" s="1"/>
      <c r="S212" s="3"/>
      <c r="V212" s="1"/>
      <c r="W212" s="1"/>
      <c r="X212" s="193"/>
      <c r="Y212" s="1"/>
      <c r="AA212" s="5"/>
      <c r="AC212" s="218"/>
    </row>
    <row r="213" customFormat="false" ht="12.8" hidden="false" customHeight="false" outlineLevel="0" collapsed="false">
      <c r="A213" s="1"/>
      <c r="B213" s="325"/>
      <c r="D213" s="131"/>
      <c r="F213" s="132"/>
      <c r="H213" s="133"/>
      <c r="L213" s="134"/>
      <c r="R213" s="1"/>
      <c r="S213" s="3"/>
      <c r="V213" s="1"/>
      <c r="W213" s="1"/>
      <c r="X213" s="193"/>
      <c r="Y213" s="1"/>
      <c r="AA213" s="5"/>
      <c r="AC213" s="218"/>
    </row>
    <row r="214" customFormat="false" ht="12.8" hidden="false" customHeight="false" outlineLevel="0" collapsed="false">
      <c r="A214" s="1"/>
      <c r="B214" s="325"/>
      <c r="D214" s="131"/>
      <c r="F214" s="132"/>
      <c r="H214" s="133"/>
      <c r="L214" s="134"/>
      <c r="R214" s="1"/>
      <c r="S214" s="3"/>
      <c r="V214" s="1"/>
      <c r="W214" s="1"/>
      <c r="X214" s="193"/>
      <c r="Y214" s="1"/>
      <c r="AA214" s="5"/>
      <c r="AC214" s="218"/>
    </row>
    <row r="215" customFormat="false" ht="12.8" hidden="false" customHeight="false" outlineLevel="0" collapsed="false">
      <c r="A215" s="1"/>
      <c r="B215" s="325"/>
      <c r="D215" s="131"/>
      <c r="F215" s="132"/>
      <c r="H215" s="133"/>
      <c r="L215" s="134"/>
      <c r="R215" s="1"/>
      <c r="S215" s="3"/>
      <c r="V215" s="1"/>
      <c r="W215" s="1"/>
      <c r="X215" s="193"/>
      <c r="Y215" s="1"/>
      <c r="AA215" s="5"/>
      <c r="AC215" s="218"/>
    </row>
    <row r="216" customFormat="false" ht="12.8" hidden="false" customHeight="false" outlineLevel="0" collapsed="false">
      <c r="A216" s="1"/>
      <c r="B216" s="325"/>
      <c r="D216" s="131"/>
      <c r="F216" s="132"/>
      <c r="H216" s="133"/>
      <c r="L216" s="134"/>
      <c r="R216" s="1"/>
      <c r="S216" s="3"/>
      <c r="V216" s="1"/>
      <c r="W216" s="1"/>
      <c r="X216" s="193"/>
      <c r="Y216" s="1"/>
      <c r="AA216" s="5"/>
      <c r="AC216" s="218"/>
    </row>
    <row r="217" customFormat="false" ht="12.8" hidden="false" customHeight="false" outlineLevel="0" collapsed="false">
      <c r="A217" s="1"/>
      <c r="B217" s="325"/>
      <c r="D217" s="131"/>
      <c r="F217" s="132"/>
      <c r="H217" s="133"/>
      <c r="L217" s="134"/>
      <c r="R217" s="1"/>
      <c r="S217" s="3"/>
      <c r="V217" s="1"/>
      <c r="W217" s="1"/>
      <c r="X217" s="193"/>
      <c r="Y217" s="1"/>
      <c r="AA217" s="5"/>
      <c r="AC217" s="218"/>
    </row>
    <row r="218" customFormat="false" ht="12.8" hidden="false" customHeight="false" outlineLevel="0" collapsed="false">
      <c r="A218" s="1"/>
      <c r="B218" s="325"/>
      <c r="D218" s="131"/>
      <c r="F218" s="132"/>
      <c r="H218" s="133"/>
      <c r="L218" s="134"/>
      <c r="R218" s="1"/>
      <c r="S218" s="3"/>
      <c r="V218" s="1"/>
      <c r="W218" s="1"/>
      <c r="X218" s="193"/>
      <c r="Y218" s="1"/>
      <c r="AA218" s="5"/>
      <c r="AC218" s="218"/>
    </row>
    <row r="219" customFormat="false" ht="12.8" hidden="false" customHeight="false" outlineLevel="0" collapsed="false">
      <c r="A219" s="1"/>
      <c r="B219" s="325"/>
      <c r="D219" s="131"/>
      <c r="F219" s="132"/>
      <c r="H219" s="133"/>
      <c r="L219" s="134"/>
      <c r="R219" s="1"/>
      <c r="S219" s="3"/>
      <c r="V219" s="1"/>
      <c r="W219" s="1"/>
      <c r="X219" s="193"/>
      <c r="Y219" s="1"/>
      <c r="AA219" s="5"/>
      <c r="AC219" s="218"/>
    </row>
    <row r="220" customFormat="false" ht="12.8" hidden="false" customHeight="false" outlineLevel="0" collapsed="false">
      <c r="A220" s="1"/>
      <c r="B220" s="325"/>
      <c r="D220" s="131"/>
      <c r="F220" s="132"/>
      <c r="H220" s="133"/>
      <c r="L220" s="134"/>
      <c r="R220" s="1"/>
      <c r="S220" s="3"/>
      <c r="V220" s="1"/>
      <c r="W220" s="1"/>
      <c r="X220" s="193"/>
      <c r="Y220" s="1"/>
      <c r="AA220" s="5"/>
      <c r="AC220" s="218"/>
    </row>
    <row r="221" customFormat="false" ht="12.8" hidden="false" customHeight="false" outlineLevel="0" collapsed="false">
      <c r="A221" s="1"/>
      <c r="B221" s="325"/>
      <c r="D221" s="131"/>
      <c r="F221" s="132"/>
      <c r="H221" s="133"/>
      <c r="L221" s="134"/>
      <c r="R221" s="1"/>
      <c r="S221" s="3"/>
      <c r="V221" s="1"/>
      <c r="W221" s="1"/>
      <c r="X221" s="193"/>
      <c r="Y221" s="1"/>
      <c r="AA221" s="5"/>
      <c r="AC221" s="218"/>
    </row>
    <row r="222" customFormat="false" ht="12.8" hidden="false" customHeight="false" outlineLevel="0" collapsed="false">
      <c r="A222" s="1"/>
      <c r="B222" s="325"/>
      <c r="D222" s="131"/>
      <c r="F222" s="132"/>
      <c r="H222" s="133"/>
      <c r="L222" s="134"/>
      <c r="R222" s="1"/>
      <c r="S222" s="3"/>
      <c r="V222" s="1"/>
      <c r="W222" s="1"/>
      <c r="X222" s="193"/>
      <c r="Y222" s="1"/>
      <c r="AA222" s="5"/>
      <c r="AC222" s="218"/>
    </row>
    <row r="223" customFormat="false" ht="12.8" hidden="false" customHeight="false" outlineLevel="0" collapsed="false">
      <c r="A223" s="1"/>
      <c r="B223" s="325"/>
      <c r="D223" s="131"/>
      <c r="F223" s="132"/>
      <c r="H223" s="133"/>
      <c r="L223" s="134"/>
      <c r="R223" s="1"/>
      <c r="S223" s="3"/>
      <c r="V223" s="1"/>
      <c r="W223" s="1"/>
      <c r="X223" s="193"/>
      <c r="Y223" s="1"/>
      <c r="AA223" s="5"/>
      <c r="AC223" s="218"/>
    </row>
    <row r="224" customFormat="false" ht="12.8" hidden="false" customHeight="false" outlineLevel="0" collapsed="false">
      <c r="A224" s="1"/>
      <c r="B224" s="325"/>
      <c r="D224" s="131"/>
      <c r="F224" s="132"/>
      <c r="H224" s="133"/>
      <c r="L224" s="134"/>
      <c r="R224" s="1"/>
      <c r="S224" s="3"/>
      <c r="V224" s="1"/>
      <c r="W224" s="1"/>
      <c r="X224" s="193"/>
      <c r="Y224" s="1"/>
      <c r="AA224" s="5"/>
      <c r="AC224" s="218"/>
    </row>
    <row r="225" customFormat="false" ht="12.8" hidden="false" customHeight="false" outlineLevel="0" collapsed="false">
      <c r="A225" s="1"/>
      <c r="B225" s="325"/>
      <c r="D225" s="131"/>
      <c r="F225" s="132"/>
      <c r="H225" s="133"/>
      <c r="L225" s="134"/>
      <c r="R225" s="1"/>
      <c r="S225" s="3"/>
      <c r="V225" s="1"/>
      <c r="W225" s="1"/>
      <c r="X225" s="193"/>
      <c r="Y225" s="1"/>
      <c r="AA225" s="5"/>
      <c r="AC225" s="218"/>
    </row>
    <row r="226" customFormat="false" ht="12.8" hidden="false" customHeight="false" outlineLevel="0" collapsed="false">
      <c r="A226" s="1"/>
      <c r="B226" s="325"/>
      <c r="D226" s="131"/>
      <c r="F226" s="132"/>
      <c r="H226" s="133"/>
      <c r="L226" s="134"/>
      <c r="R226" s="1"/>
      <c r="S226" s="3"/>
      <c r="V226" s="1"/>
      <c r="W226" s="1"/>
      <c r="X226" s="193"/>
      <c r="Y226" s="1"/>
      <c r="AA226" s="5"/>
      <c r="AC226" s="218"/>
    </row>
    <row r="227" customFormat="false" ht="12.8" hidden="false" customHeight="false" outlineLevel="0" collapsed="false">
      <c r="A227" s="1"/>
      <c r="B227" s="325"/>
      <c r="D227" s="131"/>
      <c r="F227" s="132"/>
      <c r="H227" s="133"/>
      <c r="L227" s="134"/>
      <c r="R227" s="1"/>
      <c r="S227" s="3"/>
      <c r="V227" s="1"/>
      <c r="W227" s="1"/>
      <c r="X227" s="193"/>
      <c r="Y227" s="1"/>
      <c r="AA227" s="5"/>
      <c r="AC227" s="218"/>
    </row>
    <row r="228" customFormat="false" ht="12.8" hidden="false" customHeight="false" outlineLevel="0" collapsed="false">
      <c r="A228" s="1"/>
      <c r="B228" s="325"/>
      <c r="D228" s="131"/>
      <c r="F228" s="132"/>
      <c r="H228" s="133"/>
      <c r="L228" s="134"/>
      <c r="R228" s="1"/>
      <c r="S228" s="3"/>
      <c r="V228" s="1"/>
      <c r="W228" s="1"/>
      <c r="X228" s="193"/>
      <c r="Y228" s="1"/>
      <c r="AA228" s="5"/>
      <c r="AC228" s="218"/>
    </row>
    <row r="229" customFormat="false" ht="12.8" hidden="false" customHeight="false" outlineLevel="0" collapsed="false">
      <c r="A229" s="1"/>
      <c r="B229" s="325"/>
      <c r="D229" s="131"/>
      <c r="F229" s="132"/>
      <c r="H229" s="133"/>
      <c r="L229" s="134"/>
      <c r="R229" s="1"/>
      <c r="S229" s="3"/>
      <c r="V229" s="1"/>
      <c r="W229" s="1"/>
      <c r="X229" s="193"/>
      <c r="Y229" s="1"/>
      <c r="AA229" s="5"/>
      <c r="AC229" s="218"/>
    </row>
    <row r="230" customFormat="false" ht="12.8" hidden="false" customHeight="false" outlineLevel="0" collapsed="false">
      <c r="A230" s="1"/>
      <c r="B230" s="325"/>
      <c r="D230" s="131"/>
      <c r="F230" s="132"/>
      <c r="H230" s="133"/>
      <c r="L230" s="134"/>
      <c r="R230" s="1"/>
      <c r="S230" s="3"/>
      <c r="V230" s="1"/>
      <c r="W230" s="1"/>
      <c r="X230" s="193"/>
      <c r="Y230" s="1"/>
      <c r="AA230" s="5"/>
      <c r="AC230" s="218"/>
    </row>
    <row r="231" customFormat="false" ht="12.8" hidden="false" customHeight="false" outlineLevel="0" collapsed="false">
      <c r="A231" s="1"/>
      <c r="B231" s="325"/>
      <c r="D231" s="131"/>
      <c r="F231" s="132"/>
      <c r="H231" s="133"/>
      <c r="L231" s="134"/>
      <c r="R231" s="1"/>
      <c r="S231" s="3"/>
      <c r="V231" s="1"/>
      <c r="W231" s="1"/>
      <c r="X231" s="193"/>
      <c r="Y231" s="1"/>
      <c r="AA231" s="5"/>
      <c r="AC231" s="218"/>
    </row>
    <row r="232" customFormat="false" ht="12.8" hidden="false" customHeight="false" outlineLevel="0" collapsed="false">
      <c r="A232" s="1"/>
      <c r="B232" s="325"/>
      <c r="D232" s="131"/>
      <c r="F232" s="132"/>
      <c r="H232" s="133"/>
      <c r="L232" s="134"/>
      <c r="R232" s="1"/>
      <c r="S232" s="3"/>
      <c r="V232" s="1"/>
      <c r="W232" s="1"/>
      <c r="X232" s="193"/>
      <c r="Y232" s="1"/>
      <c r="AA232" s="5"/>
      <c r="AC232" s="218"/>
    </row>
    <row r="233" customFormat="false" ht="12.8" hidden="false" customHeight="false" outlineLevel="0" collapsed="false">
      <c r="A233" s="1"/>
      <c r="B233" s="325"/>
      <c r="D233" s="131"/>
      <c r="F233" s="132"/>
      <c r="H233" s="133"/>
      <c r="L233" s="134"/>
      <c r="R233" s="1"/>
      <c r="S233" s="3"/>
      <c r="V233" s="1"/>
      <c r="W233" s="1"/>
      <c r="X233" s="193"/>
      <c r="Y233" s="1"/>
      <c r="AA233" s="5"/>
      <c r="AC233" s="218"/>
    </row>
    <row r="234" customFormat="false" ht="12.8" hidden="false" customHeight="false" outlineLevel="0" collapsed="false">
      <c r="A234" s="1"/>
      <c r="B234" s="325"/>
      <c r="D234" s="131"/>
      <c r="F234" s="132"/>
      <c r="H234" s="133"/>
      <c r="L234" s="134"/>
      <c r="R234" s="1"/>
      <c r="S234" s="3"/>
      <c r="V234" s="1"/>
      <c r="W234" s="1"/>
      <c r="X234" s="193"/>
      <c r="Y234" s="1"/>
      <c r="AA234" s="5"/>
      <c r="AC234" s="218"/>
    </row>
    <row r="235" customFormat="false" ht="12.8" hidden="false" customHeight="false" outlineLevel="0" collapsed="false">
      <c r="A235" s="1"/>
      <c r="B235" s="325"/>
      <c r="D235" s="131"/>
      <c r="F235" s="132"/>
      <c r="H235" s="133"/>
      <c r="L235" s="134"/>
      <c r="R235" s="1"/>
      <c r="S235" s="3"/>
      <c r="V235" s="1"/>
      <c r="W235" s="1"/>
      <c r="X235" s="193"/>
      <c r="Y235" s="1"/>
      <c r="AA235" s="5"/>
      <c r="AC235" s="218"/>
    </row>
    <row r="236" customFormat="false" ht="12.8" hidden="false" customHeight="false" outlineLevel="0" collapsed="false">
      <c r="A236" s="1"/>
      <c r="B236" s="325"/>
      <c r="D236" s="131"/>
      <c r="F236" s="132"/>
      <c r="H236" s="133"/>
      <c r="L236" s="134"/>
      <c r="R236" s="1"/>
      <c r="S236" s="3"/>
      <c r="V236" s="1"/>
      <c r="W236" s="1"/>
      <c r="X236" s="193"/>
      <c r="Y236" s="1"/>
      <c r="AA236" s="5"/>
      <c r="AC236" s="218"/>
    </row>
    <row r="237" customFormat="false" ht="12.8" hidden="false" customHeight="false" outlineLevel="0" collapsed="false">
      <c r="A237" s="1"/>
      <c r="B237" s="325"/>
      <c r="D237" s="131"/>
      <c r="F237" s="132"/>
      <c r="H237" s="133"/>
      <c r="L237" s="134"/>
      <c r="R237" s="1"/>
      <c r="S237" s="3"/>
      <c r="V237" s="1"/>
      <c r="W237" s="1"/>
      <c r="X237" s="193"/>
      <c r="Y237" s="1"/>
      <c r="AA237" s="5"/>
      <c r="AC237" s="218"/>
    </row>
    <row r="238" customFormat="false" ht="12.8" hidden="false" customHeight="false" outlineLevel="0" collapsed="false">
      <c r="A238" s="1"/>
      <c r="B238" s="325"/>
      <c r="D238" s="131"/>
      <c r="F238" s="132"/>
      <c r="H238" s="133"/>
      <c r="L238" s="134"/>
      <c r="R238" s="1"/>
      <c r="S238" s="3"/>
      <c r="V238" s="1"/>
      <c r="W238" s="1"/>
      <c r="X238" s="193"/>
      <c r="Y238" s="1"/>
      <c r="AA238" s="5"/>
      <c r="AC238" s="218"/>
    </row>
    <row r="239" customFormat="false" ht="12.8" hidden="false" customHeight="false" outlineLevel="0" collapsed="false">
      <c r="A239" s="1"/>
      <c r="B239" s="325"/>
      <c r="D239" s="131"/>
      <c r="F239" s="132"/>
      <c r="H239" s="133"/>
      <c r="L239" s="134"/>
      <c r="R239" s="1"/>
      <c r="S239" s="3"/>
      <c r="V239" s="1"/>
      <c r="W239" s="1"/>
      <c r="X239" s="193"/>
      <c r="Y239" s="1"/>
      <c r="AA239" s="5"/>
      <c r="AC239" s="218"/>
    </row>
    <row r="240" customFormat="false" ht="12.8" hidden="false" customHeight="false" outlineLevel="0" collapsed="false">
      <c r="A240" s="1"/>
      <c r="B240" s="325"/>
      <c r="D240" s="131"/>
      <c r="F240" s="132"/>
      <c r="H240" s="133"/>
      <c r="L240" s="134"/>
      <c r="R240" s="1"/>
      <c r="S240" s="3"/>
      <c r="V240" s="1"/>
      <c r="W240" s="1"/>
      <c r="X240" s="193"/>
      <c r="Y240" s="1"/>
      <c r="AA240" s="5"/>
      <c r="AC240" s="218"/>
    </row>
    <row r="241" customFormat="false" ht="12.8" hidden="false" customHeight="false" outlineLevel="0" collapsed="false">
      <c r="A241" s="1"/>
      <c r="B241" s="325"/>
      <c r="D241" s="131"/>
      <c r="F241" s="132"/>
      <c r="H241" s="133"/>
      <c r="L241" s="134"/>
      <c r="R241" s="1"/>
      <c r="S241" s="3"/>
      <c r="V241" s="1"/>
      <c r="W241" s="1"/>
      <c r="X241" s="193"/>
      <c r="Y241" s="1"/>
      <c r="AA241" s="5"/>
      <c r="AC241" s="218"/>
    </row>
    <row r="242" customFormat="false" ht="12.8" hidden="false" customHeight="false" outlineLevel="0" collapsed="false">
      <c r="A242" s="1"/>
      <c r="B242" s="325"/>
      <c r="D242" s="131"/>
      <c r="F242" s="132"/>
      <c r="H242" s="133"/>
      <c r="L242" s="134"/>
      <c r="R242" s="1"/>
      <c r="S242" s="3"/>
      <c r="V242" s="1"/>
      <c r="W242" s="1"/>
      <c r="X242" s="193"/>
      <c r="Y242" s="1"/>
      <c r="AA242" s="5"/>
      <c r="AC242" s="218"/>
    </row>
    <row r="243" customFormat="false" ht="12.8" hidden="false" customHeight="false" outlineLevel="0" collapsed="false">
      <c r="A243" s="1"/>
      <c r="B243" s="325"/>
      <c r="D243" s="131"/>
      <c r="F243" s="132"/>
      <c r="H243" s="133"/>
      <c r="L243" s="134"/>
      <c r="R243" s="1"/>
      <c r="S243" s="3"/>
      <c r="V243" s="1"/>
      <c r="W243" s="1"/>
      <c r="X243" s="193"/>
      <c r="Y243" s="1"/>
      <c r="AA243" s="5"/>
      <c r="AC243" s="218"/>
    </row>
    <row r="244" customFormat="false" ht="12.8" hidden="false" customHeight="false" outlineLevel="0" collapsed="false">
      <c r="A244" s="1"/>
      <c r="B244" s="325"/>
      <c r="D244" s="131"/>
      <c r="F244" s="132"/>
      <c r="H244" s="133"/>
      <c r="L244" s="134"/>
      <c r="R244" s="1"/>
      <c r="S244" s="3"/>
      <c r="V244" s="1"/>
      <c r="W244" s="1"/>
      <c r="X244" s="193"/>
      <c r="Y244" s="1"/>
      <c r="AA244" s="5"/>
      <c r="AC244" s="218"/>
    </row>
    <row r="245" customFormat="false" ht="12.8" hidden="false" customHeight="false" outlineLevel="0" collapsed="false">
      <c r="A245" s="1"/>
      <c r="B245" s="325"/>
      <c r="D245" s="131"/>
      <c r="F245" s="132"/>
      <c r="H245" s="133"/>
      <c r="L245" s="134"/>
      <c r="R245" s="1"/>
      <c r="S245" s="3"/>
      <c r="V245" s="1"/>
      <c r="W245" s="1"/>
      <c r="X245" s="193"/>
      <c r="Y245" s="1"/>
      <c r="AA245" s="5"/>
      <c r="AC245" s="218"/>
    </row>
    <row r="246" customFormat="false" ht="12.8" hidden="false" customHeight="false" outlineLevel="0" collapsed="false">
      <c r="A246" s="1"/>
      <c r="B246" s="325"/>
      <c r="D246" s="131"/>
      <c r="F246" s="132"/>
      <c r="H246" s="133"/>
      <c r="L246" s="134"/>
      <c r="R246" s="1"/>
      <c r="S246" s="3"/>
      <c r="V246" s="1"/>
      <c r="W246" s="1"/>
      <c r="X246" s="193"/>
      <c r="Y246" s="1"/>
      <c r="AA246" s="5"/>
      <c r="AC246" s="218"/>
    </row>
    <row r="247" customFormat="false" ht="12.8" hidden="false" customHeight="false" outlineLevel="0" collapsed="false">
      <c r="A247" s="1"/>
      <c r="B247" s="325"/>
      <c r="D247" s="131"/>
      <c r="F247" s="132"/>
      <c r="H247" s="133"/>
      <c r="L247" s="134"/>
      <c r="R247" s="1"/>
      <c r="S247" s="3"/>
      <c r="V247" s="1"/>
      <c r="W247" s="1"/>
      <c r="X247" s="193"/>
      <c r="Y247" s="1"/>
      <c r="AA247" s="5"/>
      <c r="AC247" s="218"/>
    </row>
    <row r="248" customFormat="false" ht="12.8" hidden="false" customHeight="false" outlineLevel="0" collapsed="false">
      <c r="A248" s="1"/>
      <c r="B248" s="325"/>
      <c r="D248" s="131"/>
      <c r="F248" s="132"/>
      <c r="H248" s="133"/>
      <c r="L248" s="134"/>
      <c r="R248" s="1"/>
      <c r="S248" s="3"/>
      <c r="V248" s="1"/>
      <c r="W248" s="1"/>
      <c r="X248" s="193"/>
      <c r="Y248" s="1"/>
      <c r="AA248" s="5"/>
      <c r="AC248" s="218"/>
    </row>
    <row r="249" customFormat="false" ht="12.8" hidden="false" customHeight="false" outlineLevel="0" collapsed="false">
      <c r="A249" s="1"/>
      <c r="B249" s="325"/>
      <c r="D249" s="131"/>
      <c r="F249" s="132"/>
      <c r="H249" s="133"/>
      <c r="L249" s="134"/>
      <c r="R249" s="1"/>
      <c r="S249" s="3"/>
      <c r="V249" s="1"/>
      <c r="W249" s="1"/>
      <c r="X249" s="193"/>
      <c r="Y249" s="1"/>
      <c r="AA249" s="5"/>
      <c r="AC249" s="218"/>
    </row>
    <row r="250" customFormat="false" ht="12.8" hidden="false" customHeight="false" outlineLevel="0" collapsed="false">
      <c r="A250" s="1"/>
      <c r="B250" s="325"/>
      <c r="D250" s="131"/>
      <c r="F250" s="132"/>
      <c r="H250" s="133"/>
      <c r="L250" s="134"/>
      <c r="R250" s="1"/>
      <c r="S250" s="3"/>
      <c r="V250" s="1"/>
      <c r="W250" s="1"/>
      <c r="X250" s="193"/>
      <c r="Y250" s="1"/>
      <c r="AA250" s="5"/>
      <c r="AC250" s="218"/>
    </row>
    <row r="251" customFormat="false" ht="12.8" hidden="false" customHeight="false" outlineLevel="0" collapsed="false">
      <c r="A251" s="1"/>
      <c r="B251" s="325"/>
      <c r="D251" s="131"/>
      <c r="F251" s="132"/>
      <c r="H251" s="133"/>
      <c r="L251" s="134"/>
      <c r="R251" s="1"/>
      <c r="S251" s="3"/>
      <c r="V251" s="1"/>
      <c r="W251" s="1"/>
      <c r="X251" s="193"/>
      <c r="Y251" s="1"/>
      <c r="AA251" s="5"/>
      <c r="AC251" s="218"/>
    </row>
    <row r="252" customFormat="false" ht="12.8" hidden="false" customHeight="false" outlineLevel="0" collapsed="false">
      <c r="A252" s="1"/>
      <c r="B252" s="325"/>
      <c r="D252" s="131"/>
      <c r="F252" s="132"/>
      <c r="H252" s="133"/>
      <c r="L252" s="134"/>
      <c r="R252" s="1"/>
      <c r="S252" s="3"/>
      <c r="V252" s="1"/>
      <c r="W252" s="1"/>
      <c r="X252" s="193"/>
      <c r="Y252" s="1"/>
      <c r="AA252" s="5"/>
      <c r="AC252" s="218"/>
    </row>
    <row r="253" customFormat="false" ht="12.8" hidden="false" customHeight="false" outlineLevel="0" collapsed="false">
      <c r="A253" s="1"/>
      <c r="B253" s="325"/>
      <c r="D253" s="131"/>
      <c r="F253" s="132"/>
      <c r="H253" s="133"/>
      <c r="L253" s="134"/>
      <c r="R253" s="1"/>
      <c r="S253" s="3"/>
      <c r="V253" s="1"/>
      <c r="W253" s="1"/>
      <c r="X253" s="193"/>
      <c r="Y253" s="1"/>
      <c r="AA253" s="5"/>
      <c r="AC253" s="218"/>
    </row>
    <row r="254" customFormat="false" ht="12.8" hidden="false" customHeight="false" outlineLevel="0" collapsed="false">
      <c r="A254" s="1"/>
      <c r="B254" s="325"/>
      <c r="D254" s="131"/>
      <c r="F254" s="132"/>
      <c r="H254" s="133"/>
      <c r="L254" s="134"/>
      <c r="R254" s="1"/>
      <c r="S254" s="3"/>
      <c r="V254" s="1"/>
      <c r="W254" s="1"/>
      <c r="X254" s="193"/>
      <c r="Y254" s="1"/>
      <c r="AA254" s="5"/>
      <c r="AC254" s="218"/>
    </row>
    <row r="255" customFormat="false" ht="12.8" hidden="false" customHeight="false" outlineLevel="0" collapsed="false">
      <c r="A255" s="1"/>
      <c r="B255" s="325"/>
      <c r="D255" s="131"/>
      <c r="F255" s="132"/>
      <c r="H255" s="133"/>
      <c r="L255" s="134"/>
      <c r="R255" s="1"/>
      <c r="S255" s="3"/>
      <c r="V255" s="1"/>
      <c r="W255" s="1"/>
      <c r="X255" s="193"/>
      <c r="Y255" s="1"/>
      <c r="AA255" s="5"/>
      <c r="AC255" s="218"/>
    </row>
    <row r="256" customFormat="false" ht="12.8" hidden="false" customHeight="false" outlineLevel="0" collapsed="false">
      <c r="A256" s="1"/>
      <c r="B256" s="325"/>
      <c r="D256" s="131"/>
      <c r="F256" s="132"/>
      <c r="H256" s="133"/>
      <c r="L256" s="134"/>
      <c r="R256" s="1"/>
      <c r="S256" s="3"/>
      <c r="V256" s="1"/>
      <c r="W256" s="1"/>
      <c r="X256" s="193"/>
      <c r="Y256" s="1"/>
      <c r="AA256" s="5"/>
      <c r="AC256" s="218"/>
    </row>
    <row r="257" customFormat="false" ht="12.8" hidden="false" customHeight="false" outlineLevel="0" collapsed="false">
      <c r="A257" s="1"/>
      <c r="B257" s="325"/>
      <c r="D257" s="131"/>
      <c r="F257" s="132"/>
      <c r="H257" s="133"/>
      <c r="L257" s="134"/>
      <c r="R257" s="1"/>
      <c r="S257" s="3"/>
      <c r="V257" s="1"/>
      <c r="W257" s="1"/>
      <c r="X257" s="193"/>
      <c r="Y257" s="1"/>
      <c r="AA257" s="5"/>
      <c r="AC257" s="218"/>
    </row>
    <row r="258" customFormat="false" ht="12.8" hidden="false" customHeight="false" outlineLevel="0" collapsed="false">
      <c r="A258" s="1"/>
      <c r="B258" s="325"/>
      <c r="D258" s="131"/>
      <c r="F258" s="132"/>
      <c r="H258" s="133"/>
      <c r="L258" s="134"/>
      <c r="R258" s="1"/>
      <c r="S258" s="3"/>
      <c r="V258" s="1"/>
      <c r="W258" s="1"/>
      <c r="X258" s="193"/>
      <c r="Y258" s="1"/>
      <c r="AA258" s="5"/>
      <c r="AC258" s="218"/>
    </row>
    <row r="259" customFormat="false" ht="12.8" hidden="false" customHeight="false" outlineLevel="0" collapsed="false">
      <c r="A259" s="1"/>
      <c r="B259" s="325"/>
      <c r="D259" s="131"/>
      <c r="F259" s="132"/>
      <c r="H259" s="133"/>
      <c r="L259" s="134"/>
      <c r="R259" s="1"/>
      <c r="S259" s="3"/>
      <c r="V259" s="1"/>
      <c r="W259" s="1"/>
      <c r="X259" s="193"/>
      <c r="Y259" s="1"/>
      <c r="AA259" s="5"/>
      <c r="AC259" s="218"/>
    </row>
    <row r="260" customFormat="false" ht="12.8" hidden="false" customHeight="false" outlineLevel="0" collapsed="false">
      <c r="A260" s="1"/>
      <c r="B260" s="325"/>
      <c r="D260" s="131"/>
      <c r="F260" s="132"/>
      <c r="H260" s="133"/>
      <c r="L260" s="134"/>
      <c r="R260" s="1"/>
      <c r="S260" s="3"/>
      <c r="V260" s="1"/>
      <c r="W260" s="1"/>
      <c r="X260" s="193"/>
      <c r="Y260" s="1"/>
      <c r="AA260" s="5"/>
      <c r="AC260" s="218"/>
    </row>
    <row r="261" customFormat="false" ht="12.8" hidden="false" customHeight="false" outlineLevel="0" collapsed="false">
      <c r="A261" s="1"/>
      <c r="B261" s="325"/>
      <c r="D261" s="131"/>
      <c r="F261" s="132"/>
      <c r="H261" s="133"/>
      <c r="L261" s="134"/>
      <c r="R261" s="1"/>
      <c r="S261" s="3"/>
      <c r="V261" s="1"/>
      <c r="W261" s="1"/>
      <c r="X261" s="193"/>
      <c r="Y261" s="1"/>
      <c r="AA261" s="5"/>
      <c r="AC261" s="218"/>
    </row>
    <row r="262" customFormat="false" ht="12.8" hidden="false" customHeight="false" outlineLevel="0" collapsed="false">
      <c r="A262" s="1"/>
      <c r="B262" s="325"/>
      <c r="D262" s="131"/>
      <c r="F262" s="132"/>
      <c r="H262" s="133"/>
      <c r="L262" s="134"/>
      <c r="R262" s="1"/>
      <c r="S262" s="3"/>
      <c r="V262" s="1"/>
      <c r="W262" s="1"/>
      <c r="X262" s="193"/>
      <c r="Y262" s="1"/>
      <c r="AA262" s="5"/>
      <c r="AC262" s="218"/>
    </row>
    <row r="263" customFormat="false" ht="12.8" hidden="false" customHeight="false" outlineLevel="0" collapsed="false">
      <c r="A263" s="1"/>
      <c r="B263" s="325"/>
      <c r="D263" s="131"/>
      <c r="F263" s="132"/>
      <c r="H263" s="133"/>
      <c r="L263" s="134"/>
      <c r="R263" s="1"/>
      <c r="S263" s="3"/>
      <c r="V263" s="1"/>
      <c r="W263" s="1"/>
      <c r="X263" s="193"/>
      <c r="Y263" s="1"/>
      <c r="AA263" s="5"/>
      <c r="AC263" s="218"/>
    </row>
    <row r="264" customFormat="false" ht="12.8" hidden="false" customHeight="false" outlineLevel="0" collapsed="false">
      <c r="A264" s="1"/>
      <c r="B264" s="325"/>
      <c r="D264" s="131"/>
      <c r="F264" s="132"/>
      <c r="H264" s="133"/>
      <c r="L264" s="134"/>
      <c r="R264" s="1"/>
      <c r="S264" s="3"/>
      <c r="V264" s="1"/>
      <c r="W264" s="1"/>
      <c r="X264" s="193"/>
      <c r="Y264" s="1"/>
      <c r="AA264" s="5"/>
      <c r="AC264" s="218"/>
    </row>
    <row r="265" customFormat="false" ht="12.8" hidden="false" customHeight="false" outlineLevel="0" collapsed="false">
      <c r="A265" s="1"/>
      <c r="B265" s="325"/>
      <c r="D265" s="131"/>
      <c r="F265" s="132"/>
      <c r="H265" s="133"/>
      <c r="L265" s="134"/>
      <c r="R265" s="1"/>
      <c r="S265" s="3"/>
      <c r="V265" s="1"/>
      <c r="W265" s="1"/>
      <c r="X265" s="193"/>
      <c r="Y265" s="1"/>
      <c r="AA265" s="5"/>
      <c r="AC265" s="218"/>
    </row>
    <row r="266" customFormat="false" ht="12.8" hidden="false" customHeight="false" outlineLevel="0" collapsed="false">
      <c r="A266" s="1"/>
      <c r="B266" s="325"/>
      <c r="D266" s="131"/>
      <c r="F266" s="132"/>
      <c r="H266" s="133"/>
      <c r="L266" s="134"/>
      <c r="R266" s="1"/>
      <c r="S266" s="3"/>
      <c r="V266" s="1"/>
      <c r="W266" s="1"/>
      <c r="X266" s="193"/>
      <c r="Y266" s="1"/>
      <c r="AA266" s="5"/>
      <c r="AC266" s="218"/>
    </row>
    <row r="267" customFormat="false" ht="12.8" hidden="false" customHeight="false" outlineLevel="0" collapsed="false">
      <c r="A267" s="1"/>
      <c r="B267" s="325"/>
      <c r="D267" s="131"/>
      <c r="F267" s="132"/>
      <c r="H267" s="133"/>
      <c r="L267" s="134"/>
      <c r="R267" s="1"/>
      <c r="S267" s="3"/>
      <c r="V267" s="1"/>
      <c r="W267" s="1"/>
      <c r="X267" s="193"/>
      <c r="Y267" s="1"/>
      <c r="AA267" s="5"/>
      <c r="AC267" s="218"/>
    </row>
    <row r="268" customFormat="false" ht="12.8" hidden="false" customHeight="false" outlineLevel="0" collapsed="false">
      <c r="A268" s="1"/>
      <c r="B268" s="325"/>
      <c r="D268" s="131"/>
      <c r="F268" s="132"/>
      <c r="H268" s="133"/>
      <c r="L268" s="134"/>
      <c r="R268" s="1"/>
      <c r="S268" s="3"/>
      <c r="V268" s="1"/>
      <c r="W268" s="1"/>
      <c r="X268" s="193"/>
      <c r="Y268" s="1"/>
      <c r="AA268" s="5"/>
      <c r="AC268" s="218"/>
    </row>
    <row r="269" customFormat="false" ht="12.8" hidden="false" customHeight="false" outlineLevel="0" collapsed="false">
      <c r="A269" s="1"/>
      <c r="B269" s="325"/>
      <c r="D269" s="131"/>
      <c r="F269" s="132"/>
      <c r="H269" s="133"/>
      <c r="L269" s="134"/>
      <c r="R269" s="1"/>
      <c r="S269" s="3"/>
      <c r="V269" s="1"/>
      <c r="W269" s="1"/>
      <c r="X269" s="193"/>
      <c r="Y269" s="1"/>
      <c r="AA269" s="5"/>
      <c r="AC269" s="218"/>
    </row>
    <row r="270" customFormat="false" ht="12.8" hidden="false" customHeight="false" outlineLevel="0" collapsed="false">
      <c r="A270" s="1"/>
      <c r="B270" s="325"/>
      <c r="D270" s="131"/>
      <c r="F270" s="132"/>
      <c r="H270" s="133"/>
      <c r="L270" s="134"/>
      <c r="R270" s="1"/>
      <c r="S270" s="3"/>
      <c r="V270" s="1"/>
      <c r="W270" s="1"/>
      <c r="X270" s="193"/>
      <c r="Y270" s="1"/>
      <c r="AA270" s="5"/>
      <c r="AC270" s="218"/>
    </row>
    <row r="271" customFormat="false" ht="12.8" hidden="false" customHeight="false" outlineLevel="0" collapsed="false">
      <c r="A271" s="1"/>
      <c r="B271" s="325"/>
      <c r="D271" s="131"/>
      <c r="F271" s="132"/>
      <c r="H271" s="133"/>
      <c r="L271" s="134"/>
      <c r="R271" s="1"/>
      <c r="S271" s="3"/>
      <c r="V271" s="1"/>
      <c r="W271" s="1"/>
      <c r="X271" s="193"/>
      <c r="Y271" s="1"/>
      <c r="AA271" s="5"/>
      <c r="AC271" s="218"/>
    </row>
    <row r="272" customFormat="false" ht="12.8" hidden="false" customHeight="false" outlineLevel="0" collapsed="false">
      <c r="A272" s="1"/>
      <c r="B272" s="325"/>
      <c r="D272" s="131"/>
      <c r="F272" s="132"/>
      <c r="H272" s="133"/>
      <c r="L272" s="134"/>
      <c r="R272" s="1"/>
      <c r="S272" s="3"/>
      <c r="V272" s="1"/>
      <c r="W272" s="1"/>
      <c r="X272" s="193"/>
      <c r="Y272" s="1"/>
      <c r="AA272" s="5"/>
      <c r="AC272" s="218"/>
    </row>
    <row r="273" customFormat="false" ht="12.8" hidden="false" customHeight="false" outlineLevel="0" collapsed="false">
      <c r="A273" s="1"/>
      <c r="B273" s="325"/>
      <c r="D273" s="131"/>
      <c r="F273" s="132"/>
      <c r="H273" s="133"/>
      <c r="L273" s="134"/>
      <c r="R273" s="1"/>
      <c r="S273" s="3"/>
      <c r="V273" s="1"/>
      <c r="W273" s="1"/>
      <c r="X273" s="193"/>
      <c r="Y273" s="1"/>
      <c r="AA273" s="5"/>
      <c r="AC273" s="218"/>
    </row>
    <row r="274" customFormat="false" ht="12.8" hidden="false" customHeight="false" outlineLevel="0" collapsed="false">
      <c r="A274" s="1"/>
      <c r="B274" s="325"/>
      <c r="D274" s="131"/>
      <c r="F274" s="132"/>
      <c r="H274" s="133"/>
      <c r="L274" s="134"/>
      <c r="R274" s="1"/>
      <c r="S274" s="3"/>
      <c r="V274" s="1"/>
      <c r="W274" s="1"/>
      <c r="X274" s="193"/>
      <c r="Y274" s="1"/>
      <c r="AA274" s="5"/>
      <c r="AC274" s="218"/>
    </row>
    <row r="275" customFormat="false" ht="12.8" hidden="false" customHeight="false" outlineLevel="0" collapsed="false">
      <c r="A275" s="1"/>
      <c r="B275" s="325"/>
      <c r="D275" s="131"/>
      <c r="F275" s="132"/>
      <c r="H275" s="133"/>
      <c r="L275" s="134"/>
      <c r="R275" s="1"/>
      <c r="S275" s="3"/>
      <c r="V275" s="1"/>
      <c r="W275" s="1"/>
      <c r="X275" s="193"/>
      <c r="Y275" s="1"/>
      <c r="AA275" s="5"/>
      <c r="AC275" s="218"/>
    </row>
    <row r="276" customFormat="false" ht="12.8" hidden="false" customHeight="false" outlineLevel="0" collapsed="false">
      <c r="A276" s="1"/>
      <c r="B276" s="325"/>
      <c r="D276" s="131"/>
      <c r="F276" s="132"/>
      <c r="H276" s="133"/>
      <c r="L276" s="134"/>
      <c r="R276" s="1"/>
      <c r="S276" s="3"/>
      <c r="V276" s="1"/>
      <c r="W276" s="1"/>
      <c r="X276" s="193"/>
      <c r="Y276" s="1"/>
      <c r="AA276" s="5"/>
      <c r="AC276" s="218"/>
    </row>
    <row r="277" customFormat="false" ht="12.8" hidden="false" customHeight="false" outlineLevel="0" collapsed="false">
      <c r="A277" s="1"/>
      <c r="B277" s="325"/>
      <c r="D277" s="131"/>
      <c r="F277" s="132"/>
      <c r="H277" s="133"/>
      <c r="L277" s="134"/>
      <c r="R277" s="1"/>
      <c r="S277" s="3"/>
      <c r="V277" s="1"/>
      <c r="W277" s="1"/>
      <c r="X277" s="193"/>
      <c r="Y277" s="1"/>
      <c r="AA277" s="5"/>
      <c r="AC277" s="218"/>
    </row>
    <row r="278" customFormat="false" ht="12.8" hidden="false" customHeight="false" outlineLevel="0" collapsed="false">
      <c r="A278" s="1"/>
      <c r="B278" s="325"/>
      <c r="D278" s="131"/>
      <c r="F278" s="132"/>
      <c r="H278" s="133"/>
      <c r="L278" s="134"/>
      <c r="R278" s="1"/>
      <c r="S278" s="3"/>
      <c r="V278" s="1"/>
      <c r="W278" s="1"/>
      <c r="X278" s="193"/>
      <c r="Y278" s="1"/>
      <c r="AA278" s="5"/>
      <c r="AC278" s="218"/>
    </row>
    <row r="279" customFormat="false" ht="12.8" hidden="false" customHeight="false" outlineLevel="0" collapsed="false">
      <c r="A279" s="1"/>
      <c r="B279" s="325"/>
      <c r="D279" s="131"/>
      <c r="F279" s="132"/>
      <c r="H279" s="133"/>
      <c r="L279" s="134"/>
      <c r="R279" s="1"/>
      <c r="S279" s="3"/>
      <c r="V279" s="1"/>
      <c r="W279" s="1"/>
      <c r="X279" s="193"/>
      <c r="Y279" s="1"/>
      <c r="AA279" s="5"/>
      <c r="AC279" s="218"/>
    </row>
    <row r="280" customFormat="false" ht="12.8" hidden="false" customHeight="false" outlineLevel="0" collapsed="false">
      <c r="A280" s="1"/>
      <c r="B280" s="325"/>
      <c r="D280" s="131"/>
      <c r="F280" s="132"/>
      <c r="H280" s="133"/>
      <c r="L280" s="134"/>
      <c r="R280" s="1"/>
      <c r="S280" s="3"/>
      <c r="V280" s="1"/>
      <c r="W280" s="1"/>
      <c r="X280" s="193"/>
      <c r="Y280" s="1"/>
      <c r="AA280" s="5"/>
      <c r="AC280" s="218"/>
    </row>
    <row r="281" customFormat="false" ht="12.8" hidden="false" customHeight="false" outlineLevel="0" collapsed="false">
      <c r="A281" s="1"/>
      <c r="B281" s="325"/>
      <c r="D281" s="131"/>
      <c r="F281" s="132"/>
      <c r="H281" s="133"/>
      <c r="L281" s="134"/>
      <c r="R281" s="1"/>
      <c r="S281" s="3"/>
      <c r="V281" s="1"/>
      <c r="W281" s="1"/>
      <c r="X281" s="193"/>
      <c r="Y281" s="1"/>
      <c r="AA281" s="5"/>
      <c r="AC281" s="218"/>
    </row>
    <row r="282" customFormat="false" ht="12.8" hidden="false" customHeight="false" outlineLevel="0" collapsed="false">
      <c r="A282" s="1"/>
      <c r="B282" s="325"/>
      <c r="D282" s="131"/>
      <c r="F282" s="132"/>
      <c r="H282" s="133"/>
      <c r="L282" s="134"/>
      <c r="R282" s="1"/>
      <c r="S282" s="3"/>
      <c r="V282" s="1"/>
      <c r="W282" s="1"/>
      <c r="X282" s="193"/>
      <c r="Y282" s="1"/>
      <c r="AA282" s="5"/>
      <c r="AC282" s="218"/>
    </row>
    <row r="283" customFormat="false" ht="12.8" hidden="false" customHeight="false" outlineLevel="0" collapsed="false">
      <c r="A283" s="1"/>
      <c r="B283" s="325"/>
      <c r="D283" s="131"/>
      <c r="F283" s="132"/>
      <c r="H283" s="133"/>
      <c r="L283" s="134"/>
      <c r="R283" s="1"/>
      <c r="S283" s="3"/>
      <c r="V283" s="1"/>
      <c r="W283" s="1"/>
      <c r="X283" s="193"/>
      <c r="Y283" s="1"/>
      <c r="AA283" s="5"/>
      <c r="AC283" s="218"/>
    </row>
    <row r="284" customFormat="false" ht="12.8" hidden="false" customHeight="false" outlineLevel="0" collapsed="false">
      <c r="A284" s="1"/>
      <c r="B284" s="325"/>
      <c r="D284" s="131"/>
      <c r="F284" s="132"/>
      <c r="H284" s="133"/>
      <c r="L284" s="134"/>
      <c r="R284" s="1"/>
      <c r="S284" s="3"/>
      <c r="V284" s="1"/>
      <c r="W284" s="1"/>
      <c r="X284" s="193"/>
      <c r="Y284" s="1"/>
      <c r="AA284" s="5"/>
      <c r="AC284" s="218"/>
    </row>
    <row r="285" customFormat="false" ht="12.8" hidden="false" customHeight="false" outlineLevel="0" collapsed="false">
      <c r="A285" s="1"/>
      <c r="B285" s="325"/>
      <c r="D285" s="131"/>
      <c r="F285" s="132"/>
      <c r="H285" s="133"/>
      <c r="L285" s="134"/>
      <c r="R285" s="1"/>
      <c r="S285" s="3"/>
      <c r="V285" s="1"/>
      <c r="W285" s="1"/>
      <c r="X285" s="193"/>
      <c r="Y285" s="1"/>
      <c r="AA285" s="5"/>
      <c r="AC285" s="218"/>
    </row>
    <row r="286" customFormat="false" ht="12.8" hidden="false" customHeight="false" outlineLevel="0" collapsed="false">
      <c r="A286" s="1"/>
      <c r="B286" s="325"/>
      <c r="D286" s="131"/>
      <c r="F286" s="132"/>
      <c r="H286" s="133"/>
      <c r="L286" s="134"/>
      <c r="R286" s="1"/>
      <c r="S286" s="3"/>
      <c r="V286" s="1"/>
      <c r="W286" s="1"/>
      <c r="X286" s="193"/>
      <c r="Y286" s="1"/>
      <c r="AA286" s="5"/>
      <c r="AC286" s="218"/>
    </row>
    <row r="287" customFormat="false" ht="12.8" hidden="false" customHeight="false" outlineLevel="0" collapsed="false">
      <c r="A287" s="1"/>
      <c r="B287" s="325"/>
      <c r="D287" s="131"/>
      <c r="F287" s="132"/>
      <c r="H287" s="133"/>
      <c r="L287" s="134"/>
      <c r="R287" s="1"/>
      <c r="S287" s="3"/>
      <c r="V287" s="1"/>
      <c r="W287" s="1"/>
      <c r="X287" s="193"/>
      <c r="Y287" s="1"/>
      <c r="AA287" s="5"/>
      <c r="AC287" s="218"/>
    </row>
    <row r="288" customFormat="false" ht="12.8" hidden="false" customHeight="false" outlineLevel="0" collapsed="false">
      <c r="A288" s="1"/>
      <c r="B288" s="325"/>
      <c r="D288" s="131"/>
      <c r="F288" s="132"/>
      <c r="H288" s="133"/>
      <c r="L288" s="134"/>
      <c r="R288" s="1"/>
      <c r="S288" s="3"/>
      <c r="V288" s="1"/>
      <c r="W288" s="1"/>
      <c r="X288" s="193"/>
      <c r="Y288" s="1"/>
      <c r="AA288" s="5"/>
      <c r="AC288" s="218"/>
    </row>
    <row r="289" customFormat="false" ht="12.8" hidden="false" customHeight="false" outlineLevel="0" collapsed="false">
      <c r="A289" s="1"/>
      <c r="B289" s="325"/>
      <c r="D289" s="131"/>
      <c r="F289" s="132"/>
      <c r="H289" s="133"/>
      <c r="L289" s="134"/>
      <c r="R289" s="1"/>
      <c r="S289" s="3"/>
      <c r="V289" s="1"/>
      <c r="W289" s="1"/>
      <c r="X289" s="193"/>
      <c r="Y289" s="1"/>
      <c r="AA289" s="5"/>
      <c r="AC289" s="218"/>
    </row>
    <row r="290" customFormat="false" ht="12.8" hidden="false" customHeight="false" outlineLevel="0" collapsed="false">
      <c r="A290" s="1"/>
      <c r="B290" s="325"/>
      <c r="D290" s="131"/>
      <c r="F290" s="132"/>
      <c r="H290" s="133"/>
      <c r="L290" s="134"/>
      <c r="R290" s="1"/>
      <c r="S290" s="3"/>
      <c r="V290" s="1"/>
      <c r="W290" s="1"/>
      <c r="X290" s="193"/>
      <c r="Y290" s="1"/>
      <c r="AA290" s="5"/>
      <c r="AC290" s="218"/>
    </row>
    <row r="291" customFormat="false" ht="12.8" hidden="false" customHeight="false" outlineLevel="0" collapsed="false">
      <c r="A291" s="1"/>
      <c r="B291" s="325"/>
      <c r="D291" s="131"/>
      <c r="F291" s="132"/>
      <c r="H291" s="133"/>
      <c r="L291" s="134"/>
      <c r="R291" s="1"/>
      <c r="S291" s="3"/>
      <c r="V291" s="1"/>
      <c r="W291" s="1"/>
      <c r="X291" s="193"/>
      <c r="Y291" s="1"/>
      <c r="AA291" s="5"/>
      <c r="AC291" s="218"/>
    </row>
    <row r="292" customFormat="false" ht="12.8" hidden="false" customHeight="false" outlineLevel="0" collapsed="false">
      <c r="A292" s="1"/>
      <c r="B292" s="325"/>
      <c r="D292" s="131"/>
      <c r="F292" s="132"/>
      <c r="H292" s="133"/>
      <c r="L292" s="134"/>
      <c r="R292" s="1"/>
      <c r="S292" s="3"/>
      <c r="V292" s="1"/>
      <c r="W292" s="1"/>
      <c r="X292" s="193"/>
      <c r="Y292" s="1"/>
      <c r="AA292" s="5"/>
      <c r="AC292" s="218"/>
    </row>
    <row r="293" customFormat="false" ht="12.8" hidden="false" customHeight="false" outlineLevel="0" collapsed="false">
      <c r="A293" s="1"/>
      <c r="B293" s="325"/>
      <c r="D293" s="131"/>
      <c r="F293" s="132"/>
      <c r="H293" s="133"/>
      <c r="L293" s="134"/>
      <c r="R293" s="1"/>
      <c r="S293" s="3"/>
      <c r="V293" s="1"/>
      <c r="W293" s="1"/>
      <c r="X293" s="193"/>
      <c r="Y293" s="1"/>
      <c r="AA293" s="5"/>
      <c r="AC293" s="218"/>
    </row>
    <row r="294" customFormat="false" ht="12.8" hidden="false" customHeight="false" outlineLevel="0" collapsed="false">
      <c r="A294" s="1"/>
      <c r="B294" s="325"/>
      <c r="D294" s="131"/>
      <c r="F294" s="132"/>
      <c r="H294" s="133"/>
      <c r="L294" s="134"/>
      <c r="R294" s="1"/>
      <c r="S294" s="3"/>
      <c r="V294" s="1"/>
      <c r="W294" s="1"/>
      <c r="X294" s="193"/>
      <c r="Y294" s="1"/>
      <c r="AA294" s="5"/>
      <c r="AC294" s="218"/>
    </row>
    <row r="295" customFormat="false" ht="12.8" hidden="false" customHeight="false" outlineLevel="0" collapsed="false">
      <c r="A295" s="1"/>
      <c r="B295" s="325"/>
      <c r="D295" s="131"/>
      <c r="F295" s="132"/>
      <c r="H295" s="133"/>
      <c r="L295" s="134"/>
      <c r="R295" s="1"/>
      <c r="S295" s="3"/>
      <c r="V295" s="1"/>
      <c r="W295" s="1"/>
      <c r="X295" s="193"/>
      <c r="Y295" s="1"/>
      <c r="AA295" s="5"/>
      <c r="AC295" s="218"/>
    </row>
    <row r="296" customFormat="false" ht="12.8" hidden="false" customHeight="false" outlineLevel="0" collapsed="false">
      <c r="A296" s="1"/>
      <c r="B296" s="325"/>
      <c r="D296" s="131"/>
      <c r="F296" s="132"/>
      <c r="H296" s="133"/>
      <c r="L296" s="134"/>
      <c r="R296" s="1"/>
      <c r="S296" s="3"/>
      <c r="V296" s="1"/>
      <c r="W296" s="1"/>
      <c r="X296" s="193"/>
      <c r="Y296" s="1"/>
      <c r="AA296" s="5"/>
      <c r="AC296" s="218"/>
    </row>
    <row r="297" customFormat="false" ht="12.8" hidden="false" customHeight="false" outlineLevel="0" collapsed="false">
      <c r="A297" s="1"/>
      <c r="B297" s="325"/>
      <c r="D297" s="131"/>
      <c r="F297" s="132"/>
      <c r="H297" s="133"/>
      <c r="L297" s="134"/>
      <c r="R297" s="1"/>
      <c r="S297" s="3"/>
      <c r="V297" s="1"/>
      <c r="W297" s="1"/>
      <c r="X297" s="193"/>
      <c r="Y297" s="1"/>
      <c r="AA297" s="5"/>
      <c r="AC297" s="218"/>
    </row>
    <row r="298" customFormat="false" ht="12.8" hidden="false" customHeight="false" outlineLevel="0" collapsed="false">
      <c r="A298" s="1"/>
      <c r="B298" s="325"/>
      <c r="D298" s="131"/>
      <c r="F298" s="132"/>
      <c r="H298" s="133"/>
      <c r="L298" s="134"/>
      <c r="R298" s="1"/>
      <c r="S298" s="3"/>
      <c r="V298" s="1"/>
      <c r="W298" s="1"/>
      <c r="X298" s="193"/>
      <c r="Y298" s="1"/>
      <c r="AA298" s="5"/>
      <c r="AC298" s="218"/>
    </row>
    <row r="299" customFormat="false" ht="12.8" hidden="false" customHeight="false" outlineLevel="0" collapsed="false">
      <c r="A299" s="1"/>
      <c r="B299" s="325"/>
      <c r="D299" s="131"/>
      <c r="F299" s="132"/>
      <c r="H299" s="133"/>
      <c r="L299" s="134"/>
      <c r="R299" s="1"/>
      <c r="S299" s="3"/>
      <c r="V299" s="1"/>
      <c r="W299" s="1"/>
      <c r="X299" s="193"/>
      <c r="Y299" s="1"/>
      <c r="AA299" s="5"/>
      <c r="AC299" s="218"/>
    </row>
    <row r="300" customFormat="false" ht="12.8" hidden="false" customHeight="false" outlineLevel="0" collapsed="false">
      <c r="A300" s="1"/>
      <c r="B300" s="325"/>
      <c r="D300" s="131"/>
      <c r="F300" s="132"/>
      <c r="H300" s="133"/>
      <c r="L300" s="134"/>
      <c r="R300" s="1"/>
      <c r="S300" s="3"/>
      <c r="V300" s="1"/>
      <c r="W300" s="1"/>
      <c r="X300" s="193"/>
      <c r="Y300" s="1"/>
      <c r="AA300" s="5"/>
      <c r="AC300" s="218"/>
    </row>
    <row r="301" customFormat="false" ht="12.8" hidden="false" customHeight="false" outlineLevel="0" collapsed="false">
      <c r="A301" s="1"/>
      <c r="B301" s="325"/>
      <c r="D301" s="131"/>
      <c r="F301" s="132"/>
      <c r="H301" s="133"/>
      <c r="L301" s="134"/>
      <c r="R301" s="1"/>
      <c r="S301" s="3"/>
      <c r="V301" s="1"/>
      <c r="W301" s="1"/>
      <c r="X301" s="193"/>
      <c r="Y301" s="1"/>
      <c r="AA301" s="5"/>
      <c r="AC301" s="218"/>
    </row>
    <row r="302" customFormat="false" ht="12.8" hidden="false" customHeight="false" outlineLevel="0" collapsed="false">
      <c r="A302" s="1"/>
      <c r="B302" s="325"/>
      <c r="D302" s="131"/>
      <c r="F302" s="132"/>
      <c r="H302" s="133"/>
      <c r="L302" s="134"/>
      <c r="R302" s="1"/>
      <c r="S302" s="3"/>
      <c r="V302" s="1"/>
      <c r="W302" s="1"/>
      <c r="X302" s="193"/>
      <c r="Y302" s="1"/>
      <c r="AA302" s="5"/>
      <c r="AC302" s="218"/>
    </row>
    <row r="303" customFormat="false" ht="12.8" hidden="false" customHeight="false" outlineLevel="0" collapsed="false">
      <c r="A303" s="1"/>
      <c r="B303" s="325"/>
      <c r="D303" s="131"/>
      <c r="F303" s="132"/>
      <c r="H303" s="133"/>
      <c r="L303" s="134"/>
      <c r="R303" s="1"/>
      <c r="S303" s="3"/>
      <c r="V303" s="1"/>
      <c r="W303" s="1"/>
      <c r="X303" s="193"/>
      <c r="Y303" s="1"/>
      <c r="AA303" s="5"/>
      <c r="AC303" s="218"/>
    </row>
    <row r="304" customFormat="false" ht="12.8" hidden="false" customHeight="false" outlineLevel="0" collapsed="false">
      <c r="A304" s="1"/>
      <c r="B304" s="325"/>
      <c r="D304" s="131"/>
      <c r="F304" s="132"/>
      <c r="H304" s="133"/>
      <c r="L304" s="134"/>
      <c r="R304" s="1"/>
      <c r="S304" s="3"/>
      <c r="V304" s="1"/>
      <c r="W304" s="1"/>
      <c r="X304" s="193"/>
      <c r="Y304" s="1"/>
      <c r="AA304" s="5"/>
      <c r="AC304" s="218"/>
    </row>
    <row r="305" customFormat="false" ht="12.8" hidden="false" customHeight="false" outlineLevel="0" collapsed="false">
      <c r="A305" s="1"/>
      <c r="B305" s="325"/>
      <c r="D305" s="131"/>
      <c r="F305" s="132"/>
      <c r="H305" s="133"/>
      <c r="L305" s="134"/>
      <c r="R305" s="1"/>
      <c r="S305" s="3"/>
      <c r="V305" s="1"/>
      <c r="W305" s="1"/>
      <c r="X305" s="193"/>
      <c r="Y305" s="1"/>
      <c r="AA305" s="5"/>
      <c r="AC305" s="218"/>
    </row>
    <row r="306" customFormat="false" ht="12.8" hidden="false" customHeight="false" outlineLevel="0" collapsed="false">
      <c r="A306" s="1"/>
      <c r="B306" s="325"/>
      <c r="D306" s="131"/>
      <c r="F306" s="132"/>
      <c r="H306" s="133"/>
      <c r="L306" s="134"/>
      <c r="R306" s="1"/>
      <c r="S306" s="3"/>
      <c r="V306" s="1"/>
      <c r="W306" s="1"/>
      <c r="X306" s="193"/>
      <c r="Y306" s="1"/>
      <c r="AA306" s="5"/>
      <c r="AC306" s="218"/>
    </row>
    <row r="307" customFormat="false" ht="12.8" hidden="false" customHeight="false" outlineLevel="0" collapsed="false">
      <c r="A307" s="1"/>
      <c r="B307" s="325"/>
      <c r="D307" s="131"/>
      <c r="F307" s="132"/>
      <c r="H307" s="133"/>
      <c r="L307" s="134"/>
      <c r="R307" s="1"/>
      <c r="S307" s="3"/>
      <c r="V307" s="1"/>
      <c r="W307" s="1"/>
      <c r="X307" s="193"/>
      <c r="Y307" s="1"/>
      <c r="AA307" s="5"/>
      <c r="AC307" s="218"/>
    </row>
    <row r="308" customFormat="false" ht="12.8" hidden="false" customHeight="false" outlineLevel="0" collapsed="false">
      <c r="A308" s="1"/>
      <c r="B308" s="325"/>
      <c r="D308" s="131"/>
      <c r="F308" s="132"/>
      <c r="H308" s="133"/>
      <c r="L308" s="134"/>
      <c r="R308" s="1"/>
      <c r="S308" s="3"/>
      <c r="V308" s="1"/>
      <c r="W308" s="1"/>
      <c r="X308" s="193"/>
      <c r="Y308" s="1"/>
      <c r="AA308" s="5"/>
      <c r="AC308" s="218"/>
    </row>
    <row r="309" customFormat="false" ht="12.8" hidden="false" customHeight="false" outlineLevel="0" collapsed="false">
      <c r="A309" s="1"/>
      <c r="B309" s="325"/>
      <c r="D309" s="131"/>
      <c r="F309" s="132"/>
      <c r="H309" s="133"/>
      <c r="L309" s="134"/>
      <c r="R309" s="1"/>
      <c r="S309" s="3"/>
      <c r="V309" s="1"/>
      <c r="W309" s="1"/>
      <c r="X309" s="193"/>
      <c r="Y309" s="1"/>
      <c r="AA309" s="5"/>
      <c r="AC309" s="218"/>
    </row>
    <row r="310" customFormat="false" ht="12.8" hidden="false" customHeight="false" outlineLevel="0" collapsed="false">
      <c r="A310" s="1"/>
      <c r="B310" s="325"/>
      <c r="D310" s="131"/>
      <c r="F310" s="132"/>
      <c r="H310" s="133"/>
      <c r="L310" s="134"/>
      <c r="R310" s="1"/>
      <c r="S310" s="3"/>
      <c r="V310" s="1"/>
      <c r="W310" s="1"/>
      <c r="X310" s="193"/>
      <c r="Y310" s="1"/>
      <c r="AA310" s="5"/>
      <c r="AC310" s="218"/>
    </row>
    <row r="311" customFormat="false" ht="12.8" hidden="false" customHeight="false" outlineLevel="0" collapsed="false">
      <c r="A311" s="1"/>
      <c r="B311" s="325"/>
      <c r="D311" s="131"/>
      <c r="F311" s="132"/>
      <c r="H311" s="133"/>
      <c r="L311" s="134"/>
      <c r="R311" s="1"/>
      <c r="S311" s="3"/>
      <c r="V311" s="1"/>
      <c r="W311" s="1"/>
      <c r="X311" s="193"/>
      <c r="Y311" s="1"/>
      <c r="AA311" s="5"/>
      <c r="AC311" s="218"/>
    </row>
    <row r="312" customFormat="false" ht="12.8" hidden="false" customHeight="false" outlineLevel="0" collapsed="false">
      <c r="A312" s="1"/>
      <c r="B312" s="325"/>
      <c r="D312" s="131"/>
      <c r="F312" s="132"/>
      <c r="H312" s="133"/>
      <c r="L312" s="134"/>
      <c r="R312" s="1"/>
      <c r="S312" s="3"/>
      <c r="V312" s="1"/>
      <c r="W312" s="1"/>
      <c r="X312" s="193"/>
      <c r="Y312" s="1"/>
      <c r="AA312" s="5"/>
      <c r="AC312" s="218"/>
    </row>
    <row r="313" customFormat="false" ht="12.8" hidden="false" customHeight="false" outlineLevel="0" collapsed="false">
      <c r="A313" s="1"/>
      <c r="B313" s="325"/>
      <c r="D313" s="131"/>
      <c r="F313" s="132"/>
      <c r="H313" s="133"/>
      <c r="L313" s="134"/>
      <c r="R313" s="1"/>
      <c r="S313" s="3"/>
      <c r="V313" s="1"/>
      <c r="W313" s="1"/>
      <c r="X313" s="193"/>
      <c r="Y313" s="1"/>
      <c r="AA313" s="5"/>
      <c r="AC313" s="218"/>
    </row>
    <row r="314" customFormat="false" ht="12.8" hidden="false" customHeight="false" outlineLevel="0" collapsed="false">
      <c r="A314" s="1"/>
      <c r="B314" s="325"/>
      <c r="D314" s="131"/>
      <c r="F314" s="132"/>
      <c r="H314" s="133"/>
      <c r="L314" s="134"/>
      <c r="R314" s="1"/>
      <c r="S314" s="3"/>
      <c r="V314" s="1"/>
      <c r="W314" s="1"/>
      <c r="X314" s="193"/>
      <c r="Y314" s="1"/>
      <c r="AA314" s="5"/>
      <c r="AC314" s="218"/>
    </row>
    <row r="315" customFormat="false" ht="12.8" hidden="false" customHeight="false" outlineLevel="0" collapsed="false">
      <c r="A315" s="1"/>
      <c r="B315" s="325"/>
      <c r="D315" s="131"/>
      <c r="F315" s="132"/>
      <c r="H315" s="133"/>
      <c r="L315" s="134"/>
      <c r="R315" s="1"/>
      <c r="S315" s="3"/>
      <c r="V315" s="1"/>
      <c r="W315" s="1"/>
      <c r="X315" s="193"/>
      <c r="Y315" s="1"/>
      <c r="AA315" s="5"/>
      <c r="AC315" s="218"/>
    </row>
    <row r="316" customFormat="false" ht="12.8" hidden="false" customHeight="false" outlineLevel="0" collapsed="false">
      <c r="A316" s="1"/>
      <c r="B316" s="325"/>
      <c r="D316" s="131"/>
      <c r="F316" s="132"/>
      <c r="H316" s="133"/>
      <c r="L316" s="134"/>
      <c r="R316" s="1"/>
      <c r="S316" s="3"/>
      <c r="V316" s="1"/>
      <c r="W316" s="1"/>
      <c r="X316" s="193"/>
      <c r="Y316" s="1"/>
      <c r="AA316" s="5"/>
      <c r="AC316" s="218"/>
    </row>
    <row r="317" customFormat="false" ht="12.8" hidden="false" customHeight="false" outlineLevel="0" collapsed="false">
      <c r="A317" s="1"/>
      <c r="B317" s="325"/>
      <c r="D317" s="131"/>
      <c r="F317" s="132"/>
      <c r="H317" s="133"/>
      <c r="L317" s="134"/>
      <c r="R317" s="1"/>
      <c r="S317" s="3"/>
      <c r="V317" s="1"/>
      <c r="W317" s="1"/>
      <c r="X317" s="193"/>
      <c r="Y317" s="1"/>
      <c r="AA317" s="5"/>
      <c r="AC317" s="218"/>
    </row>
    <row r="318" customFormat="false" ht="12.8" hidden="false" customHeight="false" outlineLevel="0" collapsed="false">
      <c r="A318" s="1"/>
      <c r="B318" s="325"/>
      <c r="D318" s="131"/>
      <c r="F318" s="132"/>
      <c r="H318" s="133"/>
      <c r="L318" s="134"/>
      <c r="R318" s="1"/>
      <c r="S318" s="3"/>
      <c r="V318" s="1"/>
      <c r="W318" s="1"/>
      <c r="X318" s="193"/>
      <c r="Y318" s="1"/>
      <c r="AA318" s="5"/>
      <c r="AC318" s="218"/>
    </row>
    <row r="319" customFormat="false" ht="12.8" hidden="false" customHeight="false" outlineLevel="0" collapsed="false">
      <c r="A319" s="1"/>
      <c r="B319" s="325"/>
      <c r="D319" s="131"/>
      <c r="F319" s="132"/>
      <c r="H319" s="133"/>
      <c r="L319" s="134"/>
      <c r="R319" s="1"/>
      <c r="S319" s="3"/>
      <c r="V319" s="1"/>
      <c r="W319" s="1"/>
      <c r="X319" s="193"/>
      <c r="Y319" s="1"/>
      <c r="AA319" s="5"/>
      <c r="AC319" s="218"/>
    </row>
    <row r="320" customFormat="false" ht="12.8" hidden="false" customHeight="false" outlineLevel="0" collapsed="false">
      <c r="A320" s="1"/>
      <c r="B320" s="325"/>
      <c r="D320" s="131"/>
      <c r="F320" s="132"/>
      <c r="H320" s="133"/>
      <c r="L320" s="134"/>
      <c r="R320" s="1"/>
      <c r="S320" s="3"/>
      <c r="V320" s="1"/>
      <c r="W320" s="1"/>
      <c r="X320" s="193"/>
      <c r="Y320" s="1"/>
      <c r="AA320" s="5"/>
      <c r="AC320" s="218"/>
    </row>
    <row r="321" customFormat="false" ht="12.8" hidden="false" customHeight="false" outlineLevel="0" collapsed="false">
      <c r="A321" s="1"/>
      <c r="B321" s="325"/>
      <c r="D321" s="131"/>
      <c r="F321" s="132"/>
      <c r="H321" s="133"/>
      <c r="L321" s="134"/>
      <c r="R321" s="1"/>
      <c r="S321" s="3"/>
      <c r="V321" s="1"/>
      <c r="W321" s="1"/>
      <c r="X321" s="193"/>
      <c r="Y321" s="1"/>
      <c r="AA321" s="5"/>
      <c r="AC321" s="218"/>
    </row>
    <row r="322" customFormat="false" ht="12.8" hidden="false" customHeight="false" outlineLevel="0" collapsed="false">
      <c r="A322" s="1"/>
      <c r="B322" s="325"/>
      <c r="D322" s="131"/>
      <c r="F322" s="132"/>
      <c r="H322" s="133"/>
      <c r="L322" s="134"/>
      <c r="R322" s="1"/>
      <c r="S322" s="3"/>
      <c r="V322" s="1"/>
      <c r="W322" s="1"/>
      <c r="X322" s="193"/>
      <c r="Y322" s="1"/>
      <c r="AA322" s="5"/>
      <c r="AC322" s="218"/>
    </row>
    <row r="323" customFormat="false" ht="12.8" hidden="false" customHeight="false" outlineLevel="0" collapsed="false">
      <c r="A323" s="1"/>
      <c r="B323" s="325"/>
      <c r="D323" s="131"/>
      <c r="F323" s="132"/>
      <c r="H323" s="133"/>
      <c r="L323" s="134"/>
      <c r="R323" s="1"/>
      <c r="S323" s="3"/>
      <c r="V323" s="1"/>
      <c r="W323" s="1"/>
      <c r="X323" s="193"/>
      <c r="Y323" s="1"/>
      <c r="AA323" s="5"/>
      <c r="AC323" s="218"/>
    </row>
    <row r="324" customFormat="false" ht="12.8" hidden="false" customHeight="false" outlineLevel="0" collapsed="false">
      <c r="A324" s="1"/>
      <c r="B324" s="325"/>
      <c r="D324" s="131"/>
      <c r="F324" s="132"/>
      <c r="H324" s="133"/>
      <c r="L324" s="134"/>
      <c r="R324" s="1"/>
      <c r="S324" s="3"/>
      <c r="V324" s="1"/>
      <c r="W324" s="1"/>
      <c r="X324" s="193"/>
      <c r="Y324" s="1"/>
      <c r="AA324" s="5"/>
      <c r="AC324" s="218"/>
    </row>
    <row r="325" customFormat="false" ht="12.8" hidden="false" customHeight="false" outlineLevel="0" collapsed="false">
      <c r="A325" s="1"/>
      <c r="B325" s="325"/>
      <c r="D325" s="131"/>
      <c r="F325" s="132"/>
      <c r="H325" s="133"/>
      <c r="L325" s="134"/>
      <c r="R325" s="1"/>
      <c r="S325" s="3"/>
      <c r="V325" s="1"/>
      <c r="W325" s="1"/>
      <c r="X325" s="193"/>
      <c r="Y325" s="1"/>
      <c r="AA325" s="5"/>
      <c r="AC325" s="218"/>
    </row>
    <row r="326" customFormat="false" ht="12.8" hidden="false" customHeight="false" outlineLevel="0" collapsed="false">
      <c r="A326" s="1"/>
      <c r="B326" s="325"/>
      <c r="D326" s="131"/>
      <c r="F326" s="132"/>
      <c r="H326" s="133"/>
      <c r="L326" s="134"/>
      <c r="R326" s="1"/>
      <c r="S326" s="3"/>
      <c r="V326" s="1"/>
      <c r="W326" s="1"/>
      <c r="X326" s="193"/>
      <c r="Y326" s="1"/>
      <c r="AA326" s="5"/>
      <c r="AC326" s="218"/>
    </row>
    <row r="327" customFormat="false" ht="12.8" hidden="false" customHeight="false" outlineLevel="0" collapsed="false">
      <c r="A327" s="1"/>
      <c r="B327" s="325"/>
      <c r="D327" s="131"/>
      <c r="F327" s="132"/>
      <c r="H327" s="133"/>
      <c r="L327" s="134"/>
      <c r="R327" s="1"/>
      <c r="S327" s="3"/>
      <c r="V327" s="1"/>
      <c r="W327" s="1"/>
      <c r="X327" s="193"/>
      <c r="Y327" s="1"/>
      <c r="AA327" s="5"/>
      <c r="AC327" s="218"/>
    </row>
    <row r="328" customFormat="false" ht="12.8" hidden="false" customHeight="false" outlineLevel="0" collapsed="false">
      <c r="A328" s="1"/>
      <c r="B328" s="325"/>
      <c r="D328" s="131"/>
      <c r="F328" s="132"/>
      <c r="H328" s="133"/>
      <c r="L328" s="134"/>
      <c r="R328" s="1"/>
      <c r="S328" s="3"/>
      <c r="V328" s="1"/>
      <c r="W328" s="1"/>
      <c r="X328" s="193"/>
      <c r="Y328" s="1"/>
      <c r="AA328" s="5"/>
      <c r="AC328" s="218"/>
    </row>
    <row r="329" customFormat="false" ht="12.8" hidden="false" customHeight="false" outlineLevel="0" collapsed="false">
      <c r="A329" s="1"/>
      <c r="B329" s="325"/>
      <c r="D329" s="131"/>
      <c r="F329" s="132"/>
      <c r="H329" s="133"/>
      <c r="L329" s="134"/>
      <c r="R329" s="1"/>
      <c r="S329" s="3"/>
      <c r="V329" s="1"/>
      <c r="W329" s="1"/>
      <c r="X329" s="193"/>
      <c r="Y329" s="1"/>
      <c r="AA329" s="5"/>
      <c r="AC329" s="218"/>
    </row>
    <row r="330" customFormat="false" ht="12.8" hidden="false" customHeight="false" outlineLevel="0" collapsed="false">
      <c r="A330" s="1"/>
      <c r="B330" s="325"/>
      <c r="D330" s="131"/>
      <c r="F330" s="132"/>
      <c r="H330" s="133"/>
      <c r="L330" s="134"/>
      <c r="R330" s="1"/>
      <c r="S330" s="3"/>
      <c r="V330" s="1"/>
      <c r="W330" s="1"/>
      <c r="X330" s="193"/>
      <c r="Y330" s="1"/>
      <c r="AA330" s="5"/>
      <c r="AC330" s="218"/>
    </row>
    <row r="331" customFormat="false" ht="12.8" hidden="false" customHeight="false" outlineLevel="0" collapsed="false">
      <c r="A331" s="1"/>
      <c r="B331" s="325"/>
      <c r="D331" s="131"/>
      <c r="F331" s="132"/>
      <c r="H331" s="133"/>
      <c r="L331" s="134"/>
      <c r="R331" s="1"/>
      <c r="S331" s="3"/>
      <c r="V331" s="1"/>
      <c r="W331" s="1"/>
      <c r="X331" s="193"/>
      <c r="Y331" s="1"/>
      <c r="AA331" s="5"/>
      <c r="AC331" s="218"/>
    </row>
    <row r="332" customFormat="false" ht="12.8" hidden="false" customHeight="false" outlineLevel="0" collapsed="false">
      <c r="A332" s="1"/>
      <c r="B332" s="325"/>
      <c r="D332" s="131"/>
      <c r="F332" s="132"/>
      <c r="H332" s="133"/>
      <c r="L332" s="134"/>
      <c r="R332" s="1"/>
      <c r="S332" s="3"/>
      <c r="V332" s="1"/>
      <c r="W332" s="1"/>
      <c r="X332" s="193"/>
      <c r="Y332" s="1"/>
      <c r="AA332" s="5"/>
      <c r="AC332" s="218"/>
    </row>
    <row r="333" customFormat="false" ht="12.8" hidden="false" customHeight="false" outlineLevel="0" collapsed="false">
      <c r="A333" s="1"/>
      <c r="B333" s="325"/>
      <c r="D333" s="131"/>
      <c r="F333" s="132"/>
      <c r="H333" s="133"/>
      <c r="L333" s="134"/>
      <c r="R333" s="1"/>
      <c r="S333" s="3"/>
      <c r="V333" s="1"/>
      <c r="W333" s="1"/>
      <c r="X333" s="193"/>
      <c r="Y333" s="1"/>
      <c r="AA333" s="5"/>
      <c r="AC333" s="218"/>
    </row>
    <row r="334" customFormat="false" ht="12.8" hidden="false" customHeight="false" outlineLevel="0" collapsed="false">
      <c r="A334" s="1"/>
      <c r="B334" s="325"/>
      <c r="D334" s="131"/>
      <c r="F334" s="132"/>
      <c r="H334" s="133"/>
      <c r="L334" s="134"/>
      <c r="R334" s="1"/>
      <c r="S334" s="3"/>
      <c r="V334" s="1"/>
      <c r="W334" s="1"/>
      <c r="X334" s="193"/>
      <c r="Y334" s="1"/>
      <c r="AA334" s="5"/>
      <c r="AC334" s="218"/>
    </row>
    <row r="335" customFormat="false" ht="12.8" hidden="false" customHeight="false" outlineLevel="0" collapsed="false">
      <c r="A335" s="1"/>
      <c r="B335" s="325"/>
      <c r="D335" s="131"/>
      <c r="F335" s="132"/>
      <c r="H335" s="133"/>
      <c r="L335" s="134"/>
      <c r="R335" s="1"/>
      <c r="S335" s="3"/>
      <c r="V335" s="1"/>
      <c r="W335" s="1"/>
      <c r="X335" s="193"/>
      <c r="Y335" s="1"/>
      <c r="AA335" s="5"/>
      <c r="AC335" s="218"/>
    </row>
    <row r="336" customFormat="false" ht="12.8" hidden="false" customHeight="false" outlineLevel="0" collapsed="false">
      <c r="A336" s="1"/>
      <c r="B336" s="325"/>
      <c r="D336" s="131"/>
      <c r="F336" s="132"/>
      <c r="H336" s="133"/>
      <c r="L336" s="134"/>
      <c r="R336" s="1"/>
      <c r="S336" s="3"/>
      <c r="V336" s="1"/>
      <c r="W336" s="1"/>
      <c r="X336" s="193"/>
      <c r="Y336" s="1"/>
      <c r="AA336" s="5"/>
      <c r="AC336" s="218"/>
    </row>
    <row r="337" customFormat="false" ht="12.8" hidden="false" customHeight="false" outlineLevel="0" collapsed="false">
      <c r="A337" s="1"/>
      <c r="B337" s="325"/>
      <c r="D337" s="131"/>
      <c r="F337" s="132"/>
      <c r="H337" s="133"/>
      <c r="L337" s="134"/>
      <c r="R337" s="1"/>
      <c r="S337" s="3"/>
      <c r="V337" s="1"/>
      <c r="W337" s="1"/>
      <c r="X337" s="193"/>
      <c r="Y337" s="1"/>
      <c r="AA337" s="5"/>
      <c r="AC337" s="218"/>
    </row>
    <row r="338" customFormat="false" ht="12.8" hidden="false" customHeight="false" outlineLevel="0" collapsed="false">
      <c r="A338" s="1"/>
      <c r="B338" s="325"/>
      <c r="D338" s="131"/>
      <c r="F338" s="132"/>
      <c r="H338" s="133"/>
      <c r="L338" s="134"/>
      <c r="R338" s="1"/>
      <c r="S338" s="3"/>
      <c r="V338" s="1"/>
      <c r="W338" s="1"/>
      <c r="X338" s="193"/>
      <c r="Y338" s="1"/>
      <c r="AA338" s="5"/>
      <c r="AC338" s="218"/>
    </row>
    <row r="339" customFormat="false" ht="12.8" hidden="false" customHeight="false" outlineLevel="0" collapsed="false">
      <c r="A339" s="1"/>
      <c r="B339" s="325"/>
      <c r="D339" s="131"/>
      <c r="F339" s="132"/>
      <c r="H339" s="133"/>
      <c r="L339" s="134"/>
      <c r="R339" s="1"/>
      <c r="S339" s="3"/>
      <c r="V339" s="1"/>
      <c r="W339" s="1"/>
      <c r="X339" s="193"/>
      <c r="Y339" s="1"/>
      <c r="AA339" s="5"/>
      <c r="AC339" s="218"/>
    </row>
    <row r="340" customFormat="false" ht="12.8" hidden="false" customHeight="false" outlineLevel="0" collapsed="false">
      <c r="A340" s="1"/>
      <c r="B340" s="325"/>
      <c r="D340" s="131"/>
      <c r="F340" s="132"/>
      <c r="H340" s="133"/>
      <c r="L340" s="134"/>
      <c r="R340" s="1"/>
      <c r="S340" s="3"/>
      <c r="V340" s="1"/>
      <c r="W340" s="1"/>
      <c r="X340" s="193"/>
      <c r="Y340" s="1"/>
      <c r="AA340" s="5"/>
      <c r="AC340" s="218"/>
    </row>
    <row r="341" customFormat="false" ht="12.8" hidden="false" customHeight="false" outlineLevel="0" collapsed="false">
      <c r="A341" s="1"/>
      <c r="B341" s="325"/>
      <c r="D341" s="131"/>
      <c r="F341" s="132"/>
      <c r="H341" s="133"/>
      <c r="L341" s="134"/>
      <c r="R341" s="1"/>
      <c r="S341" s="3"/>
      <c r="V341" s="1"/>
      <c r="W341" s="1"/>
      <c r="X341" s="193"/>
      <c r="Y341" s="1"/>
      <c r="AA341" s="5"/>
      <c r="AC341" s="218"/>
    </row>
    <row r="342" customFormat="false" ht="12.8" hidden="false" customHeight="false" outlineLevel="0" collapsed="false">
      <c r="A342" s="1"/>
      <c r="B342" s="325"/>
      <c r="D342" s="131"/>
      <c r="F342" s="132"/>
      <c r="H342" s="133"/>
      <c r="L342" s="134"/>
      <c r="R342" s="1"/>
      <c r="S342" s="3"/>
      <c r="V342" s="1"/>
      <c r="W342" s="1"/>
      <c r="X342" s="193"/>
      <c r="Y342" s="1"/>
      <c r="AA342" s="5"/>
      <c r="AC342" s="218"/>
    </row>
    <row r="343" customFormat="false" ht="12.8" hidden="false" customHeight="false" outlineLevel="0" collapsed="false">
      <c r="A343" s="1"/>
      <c r="B343" s="325"/>
      <c r="D343" s="131"/>
      <c r="F343" s="132"/>
      <c r="H343" s="133"/>
      <c r="L343" s="134"/>
      <c r="R343" s="1"/>
      <c r="S343" s="3"/>
      <c r="V343" s="1"/>
      <c r="W343" s="1"/>
      <c r="X343" s="193"/>
      <c r="Y343" s="1"/>
      <c r="AA343" s="5"/>
      <c r="AC343" s="218"/>
    </row>
    <row r="344" customFormat="false" ht="12.8" hidden="false" customHeight="false" outlineLevel="0" collapsed="false">
      <c r="A344" s="1"/>
      <c r="B344" s="325"/>
      <c r="D344" s="131"/>
      <c r="F344" s="132"/>
      <c r="H344" s="133"/>
      <c r="L344" s="134"/>
      <c r="R344" s="1"/>
      <c r="S344" s="3"/>
      <c r="V344" s="1"/>
      <c r="W344" s="1"/>
      <c r="X344" s="193"/>
      <c r="Y344" s="1"/>
      <c r="AA344" s="5"/>
      <c r="AC344" s="218"/>
    </row>
    <row r="345" customFormat="false" ht="12.8" hidden="false" customHeight="false" outlineLevel="0" collapsed="false">
      <c r="A345" s="1"/>
      <c r="B345" s="325"/>
      <c r="D345" s="131"/>
      <c r="F345" s="132"/>
      <c r="H345" s="133"/>
      <c r="L345" s="134"/>
      <c r="R345" s="1"/>
      <c r="S345" s="3"/>
      <c r="V345" s="1"/>
      <c r="W345" s="1"/>
      <c r="X345" s="193"/>
      <c r="Y345" s="1"/>
      <c r="AA345" s="5"/>
      <c r="AC345" s="218"/>
    </row>
    <row r="346" customFormat="false" ht="12.8" hidden="false" customHeight="false" outlineLevel="0" collapsed="false">
      <c r="A346" s="1"/>
      <c r="B346" s="325"/>
      <c r="D346" s="131"/>
      <c r="F346" s="132"/>
      <c r="H346" s="133"/>
      <c r="L346" s="134"/>
      <c r="R346" s="1"/>
      <c r="S346" s="3"/>
      <c r="V346" s="1"/>
      <c r="W346" s="1"/>
      <c r="X346" s="193"/>
      <c r="Y346" s="1"/>
      <c r="AA346" s="5"/>
      <c r="AC346" s="218"/>
    </row>
    <row r="347" customFormat="false" ht="12.8" hidden="false" customHeight="false" outlineLevel="0" collapsed="false">
      <c r="A347" s="1"/>
      <c r="B347" s="325"/>
      <c r="D347" s="131"/>
      <c r="F347" s="132"/>
      <c r="H347" s="133"/>
      <c r="L347" s="134"/>
      <c r="R347" s="1"/>
      <c r="S347" s="3"/>
      <c r="V347" s="1"/>
      <c r="W347" s="1"/>
      <c r="X347" s="193"/>
      <c r="Y347" s="1"/>
      <c r="AA347" s="5"/>
      <c r="AC347" s="218"/>
    </row>
    <row r="348" customFormat="false" ht="12.8" hidden="false" customHeight="false" outlineLevel="0" collapsed="false">
      <c r="A348" s="1"/>
      <c r="B348" s="325"/>
      <c r="D348" s="131"/>
      <c r="F348" s="132"/>
      <c r="H348" s="133"/>
      <c r="L348" s="134"/>
      <c r="R348" s="1"/>
      <c r="S348" s="3"/>
      <c r="V348" s="1"/>
      <c r="W348" s="1"/>
      <c r="X348" s="193"/>
      <c r="Y348" s="1"/>
      <c r="AA348" s="5"/>
      <c r="AC348" s="218"/>
    </row>
    <row r="349" customFormat="false" ht="12.8" hidden="false" customHeight="false" outlineLevel="0" collapsed="false">
      <c r="A349" s="1"/>
      <c r="B349" s="325"/>
      <c r="D349" s="131"/>
      <c r="F349" s="132"/>
      <c r="H349" s="133"/>
      <c r="L349" s="134"/>
      <c r="R349" s="1"/>
      <c r="S349" s="3"/>
      <c r="V349" s="1"/>
      <c r="W349" s="1"/>
      <c r="X349" s="193"/>
      <c r="Y349" s="1"/>
      <c r="AA349" s="5"/>
      <c r="AC349" s="218"/>
    </row>
    <row r="350" customFormat="false" ht="12.8" hidden="false" customHeight="false" outlineLevel="0" collapsed="false">
      <c r="A350" s="1"/>
      <c r="B350" s="325"/>
      <c r="D350" s="131"/>
      <c r="F350" s="132"/>
      <c r="H350" s="133"/>
      <c r="L350" s="134"/>
      <c r="R350" s="1"/>
      <c r="S350" s="3"/>
      <c r="V350" s="1"/>
      <c r="W350" s="1"/>
      <c r="X350" s="193"/>
      <c r="Y350" s="1"/>
      <c r="AA350" s="5"/>
      <c r="AC350" s="218"/>
    </row>
    <row r="351" customFormat="false" ht="12.8" hidden="false" customHeight="false" outlineLevel="0" collapsed="false">
      <c r="A351" s="1"/>
      <c r="B351" s="325"/>
      <c r="D351" s="131"/>
      <c r="F351" s="132"/>
      <c r="H351" s="133"/>
      <c r="L351" s="134"/>
      <c r="R351" s="1"/>
      <c r="S351" s="3"/>
      <c r="V351" s="1"/>
      <c r="W351" s="1"/>
      <c r="X351" s="193"/>
      <c r="Y351" s="1"/>
      <c r="AA351" s="5"/>
      <c r="AC351" s="218"/>
    </row>
    <row r="352" customFormat="false" ht="12.8" hidden="false" customHeight="false" outlineLevel="0" collapsed="false">
      <c r="A352" s="1"/>
      <c r="B352" s="325"/>
      <c r="D352" s="131"/>
      <c r="F352" s="132"/>
      <c r="H352" s="133"/>
      <c r="L352" s="134"/>
      <c r="R352" s="1"/>
      <c r="S352" s="3"/>
      <c r="V352" s="1"/>
      <c r="W352" s="1"/>
      <c r="X352" s="193"/>
      <c r="Y352" s="1"/>
      <c r="AA352" s="5"/>
      <c r="AC352" s="218"/>
    </row>
    <row r="353" customFormat="false" ht="12.8" hidden="false" customHeight="false" outlineLevel="0" collapsed="false">
      <c r="A353" s="1"/>
      <c r="B353" s="325"/>
      <c r="D353" s="131"/>
      <c r="F353" s="132"/>
      <c r="H353" s="133"/>
      <c r="L353" s="134"/>
      <c r="R353" s="1"/>
      <c r="S353" s="3"/>
      <c r="V353" s="1"/>
      <c r="W353" s="1"/>
      <c r="X353" s="193"/>
      <c r="Y353" s="1"/>
      <c r="AA353" s="5"/>
      <c r="AC353" s="218"/>
    </row>
    <row r="354" customFormat="false" ht="12.8" hidden="false" customHeight="false" outlineLevel="0" collapsed="false">
      <c r="A354" s="1"/>
      <c r="B354" s="325"/>
      <c r="D354" s="131"/>
      <c r="F354" s="132"/>
      <c r="H354" s="133"/>
      <c r="L354" s="134"/>
      <c r="R354" s="1"/>
      <c r="S354" s="3"/>
      <c r="V354" s="1"/>
      <c r="W354" s="1"/>
      <c r="X354" s="193"/>
      <c r="Y354" s="1"/>
      <c r="AA354" s="5"/>
      <c r="AC354" s="218"/>
    </row>
    <row r="355" customFormat="false" ht="12.8" hidden="false" customHeight="false" outlineLevel="0" collapsed="false">
      <c r="A355" s="1"/>
      <c r="B355" s="325"/>
      <c r="D355" s="131"/>
      <c r="F355" s="132"/>
      <c r="H355" s="133"/>
      <c r="L355" s="134"/>
      <c r="R355" s="1"/>
      <c r="S355" s="3"/>
      <c r="V355" s="1"/>
      <c r="W355" s="1"/>
      <c r="X355" s="193"/>
      <c r="Y355" s="1"/>
      <c r="AA355" s="5"/>
      <c r="AC355" s="218"/>
    </row>
    <row r="356" customFormat="false" ht="12.8" hidden="false" customHeight="false" outlineLevel="0" collapsed="false">
      <c r="A356" s="1"/>
      <c r="B356" s="325"/>
      <c r="D356" s="131"/>
      <c r="F356" s="132"/>
      <c r="H356" s="133"/>
      <c r="L356" s="134"/>
      <c r="R356" s="1"/>
      <c r="S356" s="3"/>
      <c r="V356" s="1"/>
      <c r="W356" s="1"/>
      <c r="X356" s="193"/>
      <c r="Y356" s="1"/>
      <c r="AA356" s="5"/>
      <c r="AC356" s="218"/>
    </row>
    <row r="357" customFormat="false" ht="12.8" hidden="false" customHeight="false" outlineLevel="0" collapsed="false">
      <c r="A357" s="1"/>
      <c r="B357" s="325"/>
      <c r="D357" s="131"/>
      <c r="F357" s="132"/>
      <c r="H357" s="133"/>
      <c r="L357" s="134"/>
      <c r="R357" s="1"/>
      <c r="S357" s="3"/>
      <c r="V357" s="1"/>
      <c r="W357" s="1"/>
      <c r="X357" s="193"/>
      <c r="Y357" s="1"/>
      <c r="AA357" s="5"/>
      <c r="AC357" s="218"/>
    </row>
    <row r="358" customFormat="false" ht="12.8" hidden="false" customHeight="false" outlineLevel="0" collapsed="false">
      <c r="A358" s="1"/>
      <c r="B358" s="325"/>
      <c r="D358" s="131"/>
      <c r="F358" s="132"/>
      <c r="H358" s="133"/>
      <c r="L358" s="134"/>
      <c r="R358" s="1"/>
      <c r="S358" s="3"/>
      <c r="V358" s="1"/>
      <c r="W358" s="1"/>
      <c r="X358" s="193"/>
      <c r="Y358" s="1"/>
      <c r="AA358" s="5"/>
      <c r="AC358" s="218"/>
    </row>
    <row r="359" customFormat="false" ht="12.8" hidden="false" customHeight="false" outlineLevel="0" collapsed="false">
      <c r="A359" s="1"/>
      <c r="B359" s="325"/>
      <c r="D359" s="131"/>
      <c r="F359" s="132"/>
      <c r="H359" s="133"/>
      <c r="L359" s="134"/>
      <c r="R359" s="1"/>
      <c r="S359" s="3"/>
      <c r="V359" s="1"/>
      <c r="W359" s="1"/>
      <c r="X359" s="193"/>
      <c r="Y359" s="1"/>
      <c r="AA359" s="5"/>
      <c r="AC359" s="218"/>
    </row>
    <row r="360" customFormat="false" ht="12.8" hidden="false" customHeight="false" outlineLevel="0" collapsed="false">
      <c r="A360" s="1"/>
      <c r="B360" s="325"/>
      <c r="D360" s="131"/>
      <c r="F360" s="132"/>
      <c r="H360" s="133"/>
      <c r="L360" s="134"/>
      <c r="R360" s="1"/>
      <c r="S360" s="3"/>
      <c r="V360" s="1"/>
      <c r="W360" s="1"/>
      <c r="X360" s="193"/>
      <c r="Y360" s="1"/>
      <c r="AA360" s="5"/>
      <c r="AC360" s="218"/>
    </row>
    <row r="361" customFormat="false" ht="12.8" hidden="false" customHeight="false" outlineLevel="0" collapsed="false">
      <c r="A361" s="1"/>
      <c r="B361" s="325"/>
      <c r="D361" s="131"/>
      <c r="F361" s="132"/>
      <c r="H361" s="133"/>
      <c r="L361" s="134"/>
      <c r="R361" s="1"/>
      <c r="S361" s="3"/>
      <c r="V361" s="1"/>
      <c r="W361" s="1"/>
      <c r="X361" s="193"/>
      <c r="Y361" s="1"/>
      <c r="AA361" s="5"/>
      <c r="AC361" s="218"/>
    </row>
    <row r="362" customFormat="false" ht="12.8" hidden="false" customHeight="false" outlineLevel="0" collapsed="false">
      <c r="A362" s="1"/>
      <c r="B362" s="325"/>
      <c r="D362" s="131"/>
      <c r="F362" s="132"/>
      <c r="H362" s="133"/>
      <c r="L362" s="134"/>
      <c r="R362" s="1"/>
      <c r="S362" s="3"/>
      <c r="V362" s="1"/>
      <c r="W362" s="1"/>
      <c r="X362" s="193"/>
      <c r="Y362" s="1"/>
      <c r="AA362" s="5"/>
      <c r="AC362" s="218"/>
    </row>
    <row r="363" customFormat="false" ht="12.8" hidden="false" customHeight="false" outlineLevel="0" collapsed="false">
      <c r="A363" s="1"/>
      <c r="B363" s="325"/>
      <c r="D363" s="131"/>
      <c r="F363" s="132"/>
      <c r="H363" s="133"/>
      <c r="L363" s="134"/>
      <c r="R363" s="1"/>
      <c r="S363" s="3"/>
      <c r="V363" s="1"/>
      <c r="W363" s="1"/>
      <c r="X363" s="193"/>
      <c r="Y363" s="1"/>
      <c r="AA363" s="5"/>
      <c r="AC363" s="218"/>
    </row>
    <row r="364" customFormat="false" ht="12.8" hidden="false" customHeight="false" outlineLevel="0" collapsed="false">
      <c r="A364" s="1"/>
      <c r="B364" s="325"/>
      <c r="D364" s="131"/>
      <c r="F364" s="132"/>
      <c r="H364" s="133"/>
      <c r="L364" s="134"/>
      <c r="R364" s="1"/>
      <c r="S364" s="3"/>
      <c r="V364" s="1"/>
      <c r="W364" s="1"/>
      <c r="X364" s="193"/>
      <c r="Y364" s="1"/>
      <c r="AA364" s="5"/>
      <c r="AC364" s="218"/>
    </row>
    <row r="365" customFormat="false" ht="12.8" hidden="false" customHeight="false" outlineLevel="0" collapsed="false">
      <c r="A365" s="1"/>
      <c r="B365" s="325"/>
      <c r="D365" s="131"/>
      <c r="F365" s="132"/>
      <c r="H365" s="133"/>
      <c r="L365" s="134"/>
      <c r="R365" s="1"/>
      <c r="S365" s="3"/>
      <c r="V365" s="1"/>
      <c r="W365" s="1"/>
      <c r="X365" s="193"/>
      <c r="Y365" s="1"/>
      <c r="AA365" s="5"/>
      <c r="AC365" s="218"/>
    </row>
    <row r="366" customFormat="false" ht="12.8" hidden="false" customHeight="false" outlineLevel="0" collapsed="false">
      <c r="A366" s="1"/>
      <c r="B366" s="325"/>
      <c r="D366" s="131"/>
      <c r="F366" s="132"/>
      <c r="H366" s="133"/>
      <c r="L366" s="134"/>
      <c r="R366" s="1"/>
      <c r="S366" s="3"/>
      <c r="V366" s="1"/>
      <c r="W366" s="1"/>
      <c r="X366" s="193"/>
      <c r="Y366" s="1"/>
      <c r="AA366" s="5"/>
      <c r="AC366" s="218"/>
    </row>
    <row r="367" customFormat="false" ht="12.8" hidden="false" customHeight="false" outlineLevel="0" collapsed="false">
      <c r="A367" s="1"/>
      <c r="B367" s="325"/>
      <c r="D367" s="131"/>
      <c r="F367" s="132"/>
      <c r="H367" s="133"/>
      <c r="L367" s="134"/>
      <c r="R367" s="1"/>
      <c r="S367" s="3"/>
      <c r="V367" s="1"/>
      <c r="W367" s="1"/>
      <c r="X367" s="193"/>
      <c r="Y367" s="1"/>
      <c r="AA367" s="5"/>
      <c r="AC367" s="218"/>
    </row>
    <row r="368" customFormat="false" ht="12.8" hidden="false" customHeight="false" outlineLevel="0" collapsed="false">
      <c r="A368" s="1"/>
      <c r="B368" s="325"/>
      <c r="D368" s="131"/>
      <c r="F368" s="132"/>
      <c r="H368" s="133"/>
      <c r="L368" s="134"/>
      <c r="R368" s="1"/>
      <c r="S368" s="3"/>
      <c r="V368" s="1"/>
      <c r="W368" s="1"/>
      <c r="X368" s="193"/>
      <c r="Y368" s="1"/>
      <c r="AA368" s="5"/>
      <c r="AC368" s="218"/>
    </row>
    <row r="369" customFormat="false" ht="12.8" hidden="false" customHeight="false" outlineLevel="0" collapsed="false">
      <c r="A369" s="1"/>
      <c r="B369" s="325"/>
      <c r="D369" s="131"/>
      <c r="F369" s="132"/>
      <c r="H369" s="133"/>
      <c r="L369" s="134"/>
      <c r="R369" s="1"/>
      <c r="S369" s="3"/>
      <c r="V369" s="1"/>
      <c r="W369" s="1"/>
      <c r="X369" s="193"/>
      <c r="Y369" s="1"/>
      <c r="AA369" s="5"/>
      <c r="AC369" s="218"/>
    </row>
    <row r="370" customFormat="false" ht="12.8" hidden="false" customHeight="false" outlineLevel="0" collapsed="false">
      <c r="A370" s="1"/>
      <c r="B370" s="325"/>
      <c r="D370" s="131"/>
      <c r="F370" s="132"/>
      <c r="H370" s="133"/>
      <c r="L370" s="134"/>
      <c r="R370" s="1"/>
      <c r="S370" s="3"/>
      <c r="V370" s="1"/>
      <c r="W370" s="1"/>
      <c r="X370" s="193"/>
      <c r="Y370" s="1"/>
      <c r="AA370" s="5"/>
      <c r="AC370" s="218"/>
    </row>
    <row r="371" customFormat="false" ht="12.8" hidden="false" customHeight="false" outlineLevel="0" collapsed="false">
      <c r="A371" s="1"/>
      <c r="B371" s="325"/>
      <c r="D371" s="131"/>
      <c r="F371" s="132"/>
      <c r="H371" s="133"/>
      <c r="L371" s="134"/>
      <c r="R371" s="1"/>
      <c r="S371" s="3"/>
      <c r="V371" s="1"/>
      <c r="W371" s="1"/>
      <c r="X371" s="193"/>
      <c r="Y371" s="1"/>
      <c r="AA371" s="5"/>
      <c r="AC371" s="218"/>
    </row>
    <row r="372" customFormat="false" ht="12.8" hidden="false" customHeight="false" outlineLevel="0" collapsed="false">
      <c r="A372" s="1"/>
      <c r="B372" s="325"/>
      <c r="D372" s="131"/>
      <c r="F372" s="132"/>
      <c r="H372" s="133"/>
      <c r="L372" s="134"/>
      <c r="R372" s="1"/>
      <c r="S372" s="3"/>
      <c r="V372" s="1"/>
      <c r="W372" s="1"/>
      <c r="X372" s="193"/>
      <c r="Y372" s="1"/>
      <c r="AA372" s="5"/>
      <c r="AC372" s="218"/>
    </row>
    <row r="373" customFormat="false" ht="12.8" hidden="false" customHeight="false" outlineLevel="0" collapsed="false">
      <c r="A373" s="1"/>
      <c r="B373" s="325"/>
      <c r="D373" s="131"/>
      <c r="F373" s="132"/>
      <c r="H373" s="133"/>
      <c r="L373" s="134"/>
      <c r="R373" s="1"/>
      <c r="S373" s="3"/>
      <c r="V373" s="1"/>
      <c r="W373" s="1"/>
      <c r="X373" s="193"/>
      <c r="Y373" s="1"/>
      <c r="AA373" s="5"/>
      <c r="AC373" s="218"/>
    </row>
    <row r="374" customFormat="false" ht="12.8" hidden="false" customHeight="false" outlineLevel="0" collapsed="false">
      <c r="A374" s="1"/>
      <c r="B374" s="325"/>
      <c r="D374" s="131"/>
      <c r="F374" s="132"/>
      <c r="H374" s="133"/>
      <c r="L374" s="134"/>
      <c r="R374" s="1"/>
      <c r="S374" s="3"/>
      <c r="V374" s="1"/>
      <c r="W374" s="1"/>
      <c r="X374" s="193"/>
      <c r="Y374" s="1"/>
      <c r="AA374" s="5"/>
      <c r="AC374" s="218"/>
    </row>
    <row r="375" customFormat="false" ht="12.8" hidden="false" customHeight="false" outlineLevel="0" collapsed="false">
      <c r="A375" s="1"/>
      <c r="B375" s="325"/>
      <c r="D375" s="131"/>
      <c r="F375" s="132"/>
      <c r="H375" s="133"/>
      <c r="L375" s="134"/>
      <c r="R375" s="1"/>
      <c r="S375" s="3"/>
      <c r="V375" s="1"/>
      <c r="W375" s="1"/>
      <c r="X375" s="193"/>
      <c r="Y375" s="1"/>
      <c r="AA375" s="5"/>
      <c r="AC375" s="218"/>
    </row>
    <row r="376" customFormat="false" ht="12.8" hidden="false" customHeight="false" outlineLevel="0" collapsed="false">
      <c r="A376" s="1"/>
      <c r="B376" s="325"/>
      <c r="D376" s="131"/>
      <c r="F376" s="132"/>
      <c r="H376" s="133"/>
      <c r="L376" s="134"/>
      <c r="R376" s="1"/>
      <c r="S376" s="3"/>
      <c r="V376" s="1"/>
      <c r="W376" s="1"/>
      <c r="X376" s="193"/>
      <c r="Y376" s="1"/>
      <c r="AA376" s="5"/>
      <c r="AC376" s="218"/>
    </row>
    <row r="377" customFormat="false" ht="12.8" hidden="false" customHeight="false" outlineLevel="0" collapsed="false">
      <c r="A377" s="1"/>
      <c r="B377" s="325"/>
      <c r="D377" s="131"/>
      <c r="F377" s="132"/>
      <c r="H377" s="133"/>
      <c r="L377" s="134"/>
      <c r="R377" s="1"/>
      <c r="S377" s="3"/>
      <c r="V377" s="1"/>
      <c r="W377" s="1"/>
      <c r="X377" s="193"/>
      <c r="Y377" s="1"/>
      <c r="AA377" s="5"/>
      <c r="AC377" s="218"/>
    </row>
    <row r="378" customFormat="false" ht="12.8" hidden="false" customHeight="false" outlineLevel="0" collapsed="false">
      <c r="A378" s="1"/>
      <c r="B378" s="325"/>
      <c r="D378" s="131"/>
      <c r="F378" s="132"/>
      <c r="H378" s="133"/>
      <c r="L378" s="134"/>
      <c r="R378" s="1"/>
      <c r="S378" s="3"/>
      <c r="V378" s="1"/>
      <c r="W378" s="1"/>
      <c r="X378" s="193"/>
      <c r="Y378" s="1"/>
      <c r="AA378" s="5"/>
      <c r="AC378" s="218"/>
    </row>
    <row r="379" customFormat="false" ht="12.8" hidden="false" customHeight="false" outlineLevel="0" collapsed="false">
      <c r="A379" s="1"/>
      <c r="B379" s="325"/>
      <c r="D379" s="131"/>
      <c r="F379" s="132"/>
      <c r="H379" s="133"/>
      <c r="L379" s="134"/>
      <c r="R379" s="1"/>
      <c r="S379" s="3"/>
      <c r="V379" s="1"/>
      <c r="W379" s="1"/>
      <c r="X379" s="193"/>
      <c r="Y379" s="1"/>
      <c r="AA379" s="5"/>
      <c r="AC379" s="218"/>
    </row>
    <row r="380" customFormat="false" ht="12.8" hidden="false" customHeight="false" outlineLevel="0" collapsed="false">
      <c r="A380" s="1"/>
      <c r="B380" s="325"/>
      <c r="D380" s="131"/>
      <c r="F380" s="132"/>
      <c r="H380" s="133"/>
      <c r="L380" s="134"/>
      <c r="R380" s="1"/>
      <c r="S380" s="3"/>
      <c r="V380" s="1"/>
      <c r="W380" s="1"/>
      <c r="X380" s="193"/>
      <c r="Y380" s="1"/>
      <c r="AA380" s="5"/>
      <c r="AC380" s="218"/>
    </row>
    <row r="381" customFormat="false" ht="12.8" hidden="false" customHeight="false" outlineLevel="0" collapsed="false">
      <c r="A381" s="1"/>
      <c r="B381" s="325"/>
      <c r="D381" s="131"/>
      <c r="F381" s="132"/>
      <c r="H381" s="133"/>
      <c r="L381" s="134"/>
      <c r="R381" s="1"/>
      <c r="S381" s="3"/>
      <c r="V381" s="1"/>
      <c r="W381" s="1"/>
      <c r="X381" s="193"/>
      <c r="Y381" s="1"/>
      <c r="AA381" s="5"/>
      <c r="AC381" s="218"/>
    </row>
    <row r="382" customFormat="false" ht="12.8" hidden="false" customHeight="false" outlineLevel="0" collapsed="false">
      <c r="A382" s="1"/>
      <c r="B382" s="325"/>
      <c r="D382" s="131"/>
      <c r="F382" s="132"/>
      <c r="H382" s="133"/>
      <c r="L382" s="134"/>
      <c r="R382" s="1"/>
      <c r="S382" s="3"/>
      <c r="V382" s="1"/>
      <c r="W382" s="1"/>
      <c r="X382" s="193"/>
      <c r="Y382" s="1"/>
      <c r="AA382" s="5"/>
      <c r="AC382" s="218"/>
    </row>
    <row r="383" customFormat="false" ht="12.8" hidden="false" customHeight="false" outlineLevel="0" collapsed="false">
      <c r="A383" s="1"/>
      <c r="B383" s="325"/>
      <c r="D383" s="131"/>
      <c r="F383" s="132"/>
      <c r="H383" s="133"/>
      <c r="L383" s="134"/>
      <c r="R383" s="1"/>
      <c r="S383" s="3"/>
      <c r="V383" s="1"/>
      <c r="W383" s="1"/>
      <c r="X383" s="193"/>
      <c r="Y383" s="1"/>
      <c r="AA383" s="5"/>
      <c r="AC383" s="218"/>
    </row>
    <row r="384" customFormat="false" ht="12.8" hidden="false" customHeight="false" outlineLevel="0" collapsed="false">
      <c r="A384" s="1"/>
      <c r="B384" s="325"/>
      <c r="D384" s="131"/>
      <c r="F384" s="132"/>
      <c r="H384" s="133"/>
      <c r="L384" s="134"/>
      <c r="R384" s="1"/>
      <c r="S384" s="3"/>
      <c r="V384" s="1"/>
      <c r="W384" s="1"/>
      <c r="X384" s="193"/>
      <c r="Y384" s="1"/>
      <c r="AA384" s="5"/>
      <c r="AC384" s="218"/>
    </row>
    <row r="385" customFormat="false" ht="12.8" hidden="false" customHeight="false" outlineLevel="0" collapsed="false">
      <c r="A385" s="1"/>
      <c r="B385" s="325"/>
      <c r="D385" s="131"/>
      <c r="F385" s="132"/>
      <c r="H385" s="133"/>
      <c r="L385" s="134"/>
      <c r="R385" s="1"/>
      <c r="S385" s="3"/>
      <c r="V385" s="1"/>
      <c r="W385" s="1"/>
      <c r="X385" s="193"/>
      <c r="Y385" s="1"/>
      <c r="AA385" s="5"/>
      <c r="AC385" s="218"/>
    </row>
    <row r="386" customFormat="false" ht="12.8" hidden="false" customHeight="false" outlineLevel="0" collapsed="false">
      <c r="A386" s="1"/>
      <c r="B386" s="325"/>
      <c r="D386" s="131"/>
      <c r="F386" s="132"/>
      <c r="H386" s="133"/>
      <c r="L386" s="134"/>
      <c r="R386" s="1"/>
      <c r="S386" s="3"/>
      <c r="V386" s="1"/>
      <c r="W386" s="1"/>
      <c r="X386" s="193"/>
      <c r="Y386" s="1"/>
      <c r="AA386" s="5"/>
      <c r="AC386" s="218"/>
    </row>
    <row r="387" customFormat="false" ht="12.8" hidden="false" customHeight="false" outlineLevel="0" collapsed="false">
      <c r="A387" s="1"/>
      <c r="B387" s="325"/>
      <c r="D387" s="131"/>
      <c r="F387" s="132"/>
      <c r="H387" s="133"/>
      <c r="L387" s="134"/>
      <c r="R387" s="1"/>
      <c r="S387" s="3"/>
      <c r="V387" s="1"/>
      <c r="W387" s="1"/>
      <c r="X387" s="193"/>
      <c r="Y387" s="1"/>
      <c r="AA387" s="5"/>
      <c r="AC387" s="218"/>
    </row>
    <row r="388" customFormat="false" ht="12.8" hidden="false" customHeight="false" outlineLevel="0" collapsed="false">
      <c r="A388" s="1"/>
      <c r="B388" s="325"/>
      <c r="D388" s="131"/>
      <c r="F388" s="132"/>
      <c r="H388" s="133"/>
      <c r="L388" s="134"/>
      <c r="R388" s="1"/>
      <c r="S388" s="3"/>
      <c r="V388" s="1"/>
      <c r="W388" s="1"/>
      <c r="X388" s="193"/>
      <c r="Y388" s="1"/>
      <c r="AA388" s="5"/>
      <c r="AC388" s="218"/>
    </row>
    <row r="389" customFormat="false" ht="12.8" hidden="false" customHeight="false" outlineLevel="0" collapsed="false">
      <c r="A389" s="1"/>
      <c r="B389" s="325"/>
      <c r="D389" s="131"/>
      <c r="F389" s="132"/>
      <c r="H389" s="133"/>
      <c r="L389" s="134"/>
      <c r="R389" s="1"/>
      <c r="S389" s="3"/>
      <c r="V389" s="1"/>
      <c r="W389" s="1"/>
      <c r="X389" s="193"/>
      <c r="Y389" s="1"/>
      <c r="AA389" s="5"/>
      <c r="AC389" s="218"/>
    </row>
    <row r="390" customFormat="false" ht="12.8" hidden="false" customHeight="false" outlineLevel="0" collapsed="false">
      <c r="A390" s="1"/>
      <c r="B390" s="325"/>
      <c r="D390" s="131"/>
      <c r="F390" s="132"/>
      <c r="H390" s="133"/>
      <c r="L390" s="134"/>
      <c r="R390" s="1"/>
      <c r="S390" s="3"/>
      <c r="V390" s="1"/>
      <c r="W390" s="1"/>
      <c r="X390" s="193"/>
      <c r="Y390" s="1"/>
      <c r="AA390" s="5"/>
      <c r="AC390" s="218"/>
    </row>
    <row r="391" customFormat="false" ht="12.8" hidden="false" customHeight="false" outlineLevel="0" collapsed="false">
      <c r="A391" s="1"/>
      <c r="B391" s="325"/>
      <c r="D391" s="131"/>
      <c r="F391" s="132"/>
      <c r="H391" s="133"/>
      <c r="L391" s="134"/>
      <c r="R391" s="1"/>
      <c r="S391" s="3"/>
      <c r="V391" s="1"/>
      <c r="W391" s="1"/>
      <c r="X391" s="193"/>
      <c r="Y391" s="1"/>
      <c r="AA391" s="5"/>
      <c r="AC391" s="218"/>
    </row>
    <row r="392" customFormat="false" ht="12.8" hidden="false" customHeight="false" outlineLevel="0" collapsed="false">
      <c r="A392" s="1"/>
      <c r="B392" s="325"/>
      <c r="D392" s="131"/>
      <c r="F392" s="132"/>
      <c r="H392" s="133"/>
      <c r="L392" s="134"/>
      <c r="R392" s="1"/>
      <c r="S392" s="3"/>
      <c r="V392" s="1"/>
      <c r="W392" s="1"/>
      <c r="X392" s="193"/>
      <c r="Y392" s="1"/>
      <c r="AA392" s="5"/>
      <c r="AC392" s="218"/>
    </row>
    <row r="393" customFormat="false" ht="12.8" hidden="false" customHeight="false" outlineLevel="0" collapsed="false">
      <c r="A393" s="1"/>
      <c r="B393" s="325"/>
      <c r="D393" s="131"/>
      <c r="F393" s="132"/>
      <c r="H393" s="133"/>
      <c r="L393" s="134"/>
      <c r="R393" s="1"/>
      <c r="S393" s="3"/>
      <c r="V393" s="1"/>
      <c r="W393" s="1"/>
      <c r="X393" s="193"/>
      <c r="Y393" s="1"/>
      <c r="AA393" s="5"/>
      <c r="AC393" s="218"/>
    </row>
    <row r="394" customFormat="false" ht="12.8" hidden="false" customHeight="false" outlineLevel="0" collapsed="false">
      <c r="A394" s="1"/>
      <c r="B394" s="325"/>
      <c r="D394" s="131"/>
      <c r="F394" s="132"/>
      <c r="H394" s="133"/>
      <c r="L394" s="134"/>
      <c r="R394" s="1"/>
      <c r="S394" s="3"/>
      <c r="V394" s="1"/>
      <c r="W394" s="1"/>
      <c r="X394" s="193"/>
      <c r="Y394" s="1"/>
      <c r="AA394" s="5"/>
      <c r="AC394" s="218"/>
    </row>
    <row r="395" customFormat="false" ht="12.8" hidden="false" customHeight="false" outlineLevel="0" collapsed="false">
      <c r="A395" s="1"/>
      <c r="B395" s="325"/>
      <c r="D395" s="131"/>
      <c r="F395" s="132"/>
      <c r="H395" s="133"/>
      <c r="L395" s="134"/>
      <c r="R395" s="1"/>
      <c r="S395" s="3"/>
      <c r="V395" s="1"/>
      <c r="W395" s="1"/>
      <c r="X395" s="193"/>
      <c r="Y395" s="1"/>
      <c r="AA395" s="5"/>
      <c r="AC395" s="218"/>
    </row>
    <row r="396" customFormat="false" ht="12.8" hidden="false" customHeight="false" outlineLevel="0" collapsed="false">
      <c r="A396" s="1"/>
      <c r="B396" s="325"/>
      <c r="D396" s="131"/>
      <c r="F396" s="132"/>
      <c r="H396" s="133"/>
      <c r="L396" s="134"/>
      <c r="R396" s="1"/>
      <c r="S396" s="3"/>
      <c r="V396" s="1"/>
      <c r="W396" s="1"/>
      <c r="X396" s="193"/>
      <c r="Y396" s="1"/>
      <c r="AA396" s="5"/>
      <c r="AC396" s="218"/>
    </row>
    <row r="397" customFormat="false" ht="12.8" hidden="false" customHeight="false" outlineLevel="0" collapsed="false">
      <c r="A397" s="1"/>
      <c r="B397" s="325"/>
      <c r="D397" s="131"/>
      <c r="F397" s="132"/>
      <c r="H397" s="133"/>
      <c r="L397" s="134"/>
      <c r="R397" s="1"/>
      <c r="S397" s="3"/>
      <c r="V397" s="1"/>
      <c r="W397" s="1"/>
      <c r="X397" s="193"/>
      <c r="Y397" s="1"/>
      <c r="AA397" s="5"/>
      <c r="AC397" s="218"/>
    </row>
    <row r="398" customFormat="false" ht="12.8" hidden="false" customHeight="false" outlineLevel="0" collapsed="false">
      <c r="A398" s="1"/>
      <c r="B398" s="325"/>
      <c r="D398" s="131"/>
      <c r="F398" s="132"/>
      <c r="H398" s="133"/>
      <c r="L398" s="134"/>
      <c r="R398" s="1"/>
      <c r="S398" s="3"/>
      <c r="V398" s="1"/>
      <c r="W398" s="1"/>
      <c r="X398" s="193"/>
      <c r="Y398" s="1"/>
      <c r="AA398" s="5"/>
      <c r="AC398" s="218"/>
    </row>
    <row r="399" customFormat="false" ht="12.8" hidden="false" customHeight="false" outlineLevel="0" collapsed="false">
      <c r="A399" s="1"/>
      <c r="B399" s="325"/>
      <c r="D399" s="131"/>
      <c r="F399" s="132"/>
      <c r="H399" s="133"/>
      <c r="L399" s="134"/>
      <c r="R399" s="1"/>
      <c r="S399" s="3"/>
      <c r="V399" s="1"/>
      <c r="W399" s="1"/>
      <c r="X399" s="193"/>
      <c r="Y399" s="1"/>
      <c r="AA399" s="5"/>
      <c r="AC399" s="218"/>
    </row>
    <row r="400" customFormat="false" ht="12.8" hidden="false" customHeight="false" outlineLevel="0" collapsed="false">
      <c r="A400" s="1"/>
      <c r="B400" s="325"/>
      <c r="D400" s="131"/>
      <c r="F400" s="132"/>
      <c r="H400" s="133"/>
      <c r="L400" s="134"/>
      <c r="R400" s="1"/>
      <c r="S400" s="3"/>
      <c r="V400" s="1"/>
      <c r="W400" s="1"/>
      <c r="X400" s="193"/>
      <c r="Y400" s="1"/>
      <c r="AA400" s="5"/>
      <c r="AC400" s="218"/>
    </row>
    <row r="401" customFormat="false" ht="12.8" hidden="false" customHeight="false" outlineLevel="0" collapsed="false">
      <c r="A401" s="1"/>
      <c r="B401" s="325"/>
      <c r="D401" s="131"/>
      <c r="F401" s="132"/>
      <c r="H401" s="133"/>
      <c r="L401" s="134"/>
      <c r="R401" s="1"/>
      <c r="S401" s="3"/>
      <c r="V401" s="1"/>
      <c r="W401" s="1"/>
      <c r="X401" s="193"/>
      <c r="Y401" s="1"/>
      <c r="AA401" s="5"/>
      <c r="AC401" s="218"/>
    </row>
    <row r="402" customFormat="false" ht="12.8" hidden="false" customHeight="false" outlineLevel="0" collapsed="false">
      <c r="A402" s="1"/>
      <c r="B402" s="325"/>
      <c r="D402" s="131"/>
      <c r="F402" s="132"/>
      <c r="H402" s="133"/>
      <c r="L402" s="134"/>
      <c r="R402" s="1"/>
      <c r="S402" s="3"/>
      <c r="V402" s="1"/>
      <c r="W402" s="1"/>
      <c r="X402" s="193"/>
      <c r="Y402" s="1"/>
      <c r="AA402" s="5"/>
      <c r="AC402" s="218"/>
    </row>
    <row r="403" customFormat="false" ht="12.8" hidden="false" customHeight="false" outlineLevel="0" collapsed="false">
      <c r="A403" s="1"/>
      <c r="B403" s="325"/>
      <c r="D403" s="131"/>
      <c r="F403" s="132"/>
      <c r="H403" s="133"/>
      <c r="L403" s="134"/>
      <c r="R403" s="1"/>
      <c r="S403" s="3"/>
      <c r="V403" s="1"/>
      <c r="W403" s="1"/>
      <c r="X403" s="193"/>
      <c r="Y403" s="1"/>
      <c r="AA403" s="5"/>
      <c r="AC403" s="218"/>
    </row>
    <row r="404" customFormat="false" ht="12.8" hidden="false" customHeight="false" outlineLevel="0" collapsed="false">
      <c r="A404" s="1"/>
      <c r="B404" s="325"/>
      <c r="D404" s="131"/>
      <c r="F404" s="132"/>
      <c r="H404" s="133"/>
      <c r="L404" s="134"/>
      <c r="R404" s="1"/>
      <c r="S404" s="3"/>
      <c r="V404" s="1"/>
      <c r="W404" s="1"/>
      <c r="X404" s="193"/>
      <c r="Y404" s="1"/>
      <c r="AA404" s="5"/>
      <c r="AC404" s="218"/>
    </row>
    <row r="405" customFormat="false" ht="12.8" hidden="false" customHeight="false" outlineLevel="0" collapsed="false">
      <c r="A405" s="1"/>
      <c r="B405" s="325"/>
      <c r="D405" s="131"/>
      <c r="F405" s="132"/>
      <c r="H405" s="133"/>
      <c r="L405" s="134"/>
      <c r="R405" s="1"/>
      <c r="S405" s="3"/>
      <c r="V405" s="1"/>
      <c r="W405" s="1"/>
      <c r="X405" s="193"/>
      <c r="Y405" s="1"/>
      <c r="AA405" s="5"/>
      <c r="AC405" s="218"/>
    </row>
    <row r="406" customFormat="false" ht="12.8" hidden="false" customHeight="false" outlineLevel="0" collapsed="false">
      <c r="A406" s="1"/>
      <c r="B406" s="325"/>
      <c r="D406" s="131"/>
      <c r="F406" s="132"/>
      <c r="H406" s="133"/>
      <c r="L406" s="134"/>
      <c r="R406" s="1"/>
      <c r="S406" s="3"/>
      <c r="V406" s="1"/>
      <c r="W406" s="1"/>
      <c r="X406" s="193"/>
      <c r="Y406" s="1"/>
      <c r="AA406" s="5"/>
      <c r="AC406" s="218"/>
    </row>
    <row r="407" customFormat="false" ht="12.8" hidden="false" customHeight="false" outlineLevel="0" collapsed="false">
      <c r="A407" s="1"/>
      <c r="B407" s="325"/>
      <c r="D407" s="131"/>
      <c r="F407" s="132"/>
      <c r="H407" s="133"/>
      <c r="L407" s="134"/>
      <c r="R407" s="1"/>
      <c r="S407" s="3"/>
      <c r="V407" s="1"/>
      <c r="W407" s="1"/>
      <c r="X407" s="193"/>
      <c r="Y407" s="1"/>
      <c r="AA407" s="5"/>
      <c r="AC407" s="218"/>
    </row>
    <row r="408" customFormat="false" ht="12.8" hidden="false" customHeight="false" outlineLevel="0" collapsed="false">
      <c r="A408" s="1"/>
      <c r="B408" s="325"/>
      <c r="D408" s="131"/>
      <c r="F408" s="132"/>
      <c r="H408" s="133"/>
      <c r="L408" s="134"/>
      <c r="R408" s="1"/>
      <c r="S408" s="3"/>
      <c r="V408" s="1"/>
      <c r="W408" s="1"/>
      <c r="X408" s="193"/>
      <c r="Y408" s="1"/>
      <c r="AA408" s="5"/>
      <c r="AC408" s="218"/>
    </row>
    <row r="409" customFormat="false" ht="12.8" hidden="false" customHeight="false" outlineLevel="0" collapsed="false">
      <c r="A409" s="1"/>
      <c r="B409" s="325"/>
      <c r="D409" s="131"/>
      <c r="F409" s="132"/>
      <c r="H409" s="133"/>
      <c r="L409" s="134"/>
      <c r="R409" s="1"/>
      <c r="S409" s="3"/>
      <c r="V409" s="1"/>
      <c r="W409" s="1"/>
      <c r="X409" s="193"/>
      <c r="Y409" s="1"/>
      <c r="AA409" s="5"/>
      <c r="AC409" s="218"/>
    </row>
    <row r="410" customFormat="false" ht="12.8" hidden="false" customHeight="false" outlineLevel="0" collapsed="false">
      <c r="A410" s="1"/>
      <c r="B410" s="325"/>
      <c r="D410" s="131"/>
      <c r="F410" s="132"/>
      <c r="H410" s="133"/>
      <c r="L410" s="134"/>
      <c r="R410" s="1"/>
      <c r="S410" s="3"/>
      <c r="V410" s="1"/>
      <c r="W410" s="1"/>
      <c r="X410" s="193"/>
      <c r="Y410" s="1"/>
      <c r="AA410" s="5"/>
      <c r="AC410" s="218"/>
    </row>
    <row r="411" customFormat="false" ht="12.8" hidden="false" customHeight="false" outlineLevel="0" collapsed="false">
      <c r="A411" s="1"/>
      <c r="B411" s="325"/>
      <c r="D411" s="131"/>
      <c r="F411" s="132"/>
      <c r="H411" s="133"/>
      <c r="L411" s="134"/>
      <c r="R411" s="1"/>
      <c r="S411" s="3"/>
      <c r="V411" s="1"/>
      <c r="W411" s="1"/>
      <c r="X411" s="193"/>
      <c r="Y411" s="1"/>
      <c r="AA411" s="5"/>
      <c r="AC411" s="218"/>
    </row>
    <row r="412" customFormat="false" ht="12.8" hidden="false" customHeight="false" outlineLevel="0" collapsed="false">
      <c r="A412" s="1"/>
      <c r="B412" s="325"/>
      <c r="D412" s="131"/>
      <c r="F412" s="132"/>
      <c r="H412" s="133"/>
      <c r="L412" s="134"/>
      <c r="R412" s="1"/>
      <c r="S412" s="3"/>
      <c r="V412" s="1"/>
      <c r="W412" s="1"/>
      <c r="X412" s="193"/>
      <c r="Y412" s="1"/>
      <c r="AA412" s="5"/>
      <c r="AC412" s="218"/>
    </row>
    <row r="413" customFormat="false" ht="12.8" hidden="false" customHeight="false" outlineLevel="0" collapsed="false">
      <c r="A413" s="1"/>
      <c r="B413" s="325"/>
      <c r="D413" s="131"/>
      <c r="F413" s="132"/>
      <c r="H413" s="133"/>
      <c r="L413" s="134"/>
      <c r="R413" s="1"/>
      <c r="S413" s="3"/>
      <c r="V413" s="1"/>
      <c r="W413" s="1"/>
      <c r="X413" s="193"/>
      <c r="Y413" s="1"/>
      <c r="AA413" s="5"/>
      <c r="AC413" s="218"/>
    </row>
    <row r="414" customFormat="false" ht="12.8" hidden="false" customHeight="false" outlineLevel="0" collapsed="false">
      <c r="A414" s="1"/>
      <c r="B414" s="325"/>
      <c r="D414" s="131"/>
      <c r="F414" s="132"/>
      <c r="H414" s="133"/>
      <c r="L414" s="134"/>
      <c r="R414" s="1"/>
      <c r="S414" s="3"/>
      <c r="V414" s="1"/>
      <c r="W414" s="1"/>
      <c r="X414" s="193"/>
      <c r="Y414" s="1"/>
      <c r="AA414" s="5"/>
      <c r="AC414" s="218"/>
    </row>
    <row r="415" customFormat="false" ht="12.8" hidden="false" customHeight="false" outlineLevel="0" collapsed="false">
      <c r="A415" s="1"/>
      <c r="B415" s="325"/>
      <c r="D415" s="131"/>
      <c r="F415" s="132"/>
      <c r="H415" s="133"/>
      <c r="L415" s="134"/>
      <c r="R415" s="1"/>
      <c r="S415" s="3"/>
      <c r="V415" s="1"/>
      <c r="W415" s="1"/>
      <c r="X415" s="193"/>
      <c r="Y415" s="1"/>
      <c r="AA415" s="5"/>
      <c r="AC415" s="218"/>
    </row>
    <row r="416" customFormat="false" ht="12.8" hidden="false" customHeight="false" outlineLevel="0" collapsed="false">
      <c r="A416" s="1"/>
      <c r="B416" s="325"/>
      <c r="D416" s="131"/>
      <c r="F416" s="132"/>
      <c r="H416" s="133"/>
      <c r="L416" s="134"/>
      <c r="R416" s="1"/>
      <c r="S416" s="3"/>
      <c r="V416" s="1"/>
      <c r="W416" s="1"/>
      <c r="X416" s="193"/>
      <c r="Y416" s="1"/>
      <c r="AA416" s="5"/>
      <c r="AC416" s="218"/>
    </row>
    <row r="417" customFormat="false" ht="12.8" hidden="false" customHeight="false" outlineLevel="0" collapsed="false">
      <c r="A417" s="1"/>
      <c r="B417" s="325"/>
      <c r="D417" s="131"/>
      <c r="F417" s="132"/>
      <c r="H417" s="133"/>
      <c r="L417" s="134"/>
      <c r="R417" s="1"/>
      <c r="S417" s="3"/>
      <c r="V417" s="1"/>
      <c r="W417" s="1"/>
      <c r="X417" s="193"/>
      <c r="Y417" s="1"/>
      <c r="AA417" s="5"/>
      <c r="AC417" s="218"/>
    </row>
    <row r="418" customFormat="false" ht="12.8" hidden="false" customHeight="false" outlineLevel="0" collapsed="false">
      <c r="A418" s="1"/>
      <c r="B418" s="325"/>
      <c r="D418" s="131"/>
      <c r="F418" s="132"/>
      <c r="H418" s="133"/>
      <c r="L418" s="134"/>
      <c r="R418" s="1"/>
      <c r="S418" s="3"/>
      <c r="V418" s="1"/>
      <c r="W418" s="1"/>
      <c r="X418" s="193"/>
      <c r="Y418" s="1"/>
      <c r="AA418" s="5"/>
      <c r="AC418" s="218"/>
    </row>
    <row r="419" customFormat="false" ht="12.8" hidden="false" customHeight="false" outlineLevel="0" collapsed="false">
      <c r="A419" s="1"/>
      <c r="B419" s="325"/>
      <c r="D419" s="131"/>
      <c r="F419" s="132"/>
      <c r="H419" s="133"/>
      <c r="L419" s="134"/>
      <c r="R419" s="1"/>
      <c r="S419" s="3"/>
      <c r="V419" s="1"/>
      <c r="W419" s="1"/>
      <c r="X419" s="193"/>
      <c r="Y419" s="1"/>
      <c r="AA419" s="5"/>
      <c r="AC419" s="218"/>
    </row>
    <row r="420" customFormat="false" ht="12.8" hidden="false" customHeight="false" outlineLevel="0" collapsed="false">
      <c r="A420" s="1"/>
      <c r="B420" s="325"/>
      <c r="D420" s="131"/>
      <c r="F420" s="132"/>
      <c r="H420" s="133"/>
      <c r="L420" s="134"/>
      <c r="R420" s="1"/>
      <c r="S420" s="3"/>
      <c r="V420" s="1"/>
      <c r="W420" s="1"/>
      <c r="X420" s="193"/>
      <c r="Y420" s="1"/>
      <c r="AA420" s="5"/>
      <c r="AC420" s="218"/>
    </row>
    <row r="421" customFormat="false" ht="12.8" hidden="false" customHeight="false" outlineLevel="0" collapsed="false">
      <c r="A421" s="1"/>
      <c r="B421" s="325"/>
      <c r="D421" s="131"/>
      <c r="F421" s="132"/>
      <c r="H421" s="133"/>
      <c r="L421" s="134"/>
      <c r="R421" s="1"/>
      <c r="S421" s="3"/>
      <c r="V421" s="1"/>
      <c r="W421" s="1"/>
      <c r="X421" s="193"/>
      <c r="Y421" s="1"/>
      <c r="AA421" s="5"/>
      <c r="AC421" s="218"/>
    </row>
    <row r="422" customFormat="false" ht="12.8" hidden="false" customHeight="false" outlineLevel="0" collapsed="false">
      <c r="A422" s="1"/>
      <c r="B422" s="325"/>
      <c r="D422" s="131"/>
      <c r="F422" s="132"/>
      <c r="H422" s="133"/>
      <c r="L422" s="134"/>
      <c r="R422" s="1"/>
      <c r="S422" s="3"/>
      <c r="V422" s="1"/>
      <c r="W422" s="1"/>
      <c r="X422" s="193"/>
      <c r="Y422" s="1"/>
      <c r="AA422" s="5"/>
      <c r="AC422" s="218"/>
    </row>
    <row r="423" customFormat="false" ht="12.8" hidden="false" customHeight="false" outlineLevel="0" collapsed="false">
      <c r="A423" s="1"/>
      <c r="B423" s="325"/>
      <c r="D423" s="131"/>
      <c r="F423" s="132"/>
      <c r="H423" s="133"/>
      <c r="L423" s="134"/>
      <c r="R423" s="1"/>
      <c r="S423" s="3"/>
      <c r="V423" s="1"/>
      <c r="W423" s="1"/>
      <c r="X423" s="193"/>
      <c r="Y423" s="1"/>
      <c r="AA423" s="5"/>
      <c r="AC423" s="218"/>
    </row>
    <row r="424" customFormat="false" ht="12.8" hidden="false" customHeight="false" outlineLevel="0" collapsed="false">
      <c r="A424" s="1"/>
      <c r="B424" s="325"/>
      <c r="D424" s="131"/>
      <c r="F424" s="132"/>
      <c r="H424" s="133"/>
      <c r="L424" s="134"/>
      <c r="R424" s="1"/>
      <c r="S424" s="3"/>
      <c r="V424" s="1"/>
      <c r="W424" s="1"/>
      <c r="X424" s="193"/>
      <c r="Y424" s="1"/>
      <c r="AA424" s="5"/>
      <c r="AC424" s="218"/>
    </row>
    <row r="425" customFormat="false" ht="12.8" hidden="false" customHeight="false" outlineLevel="0" collapsed="false">
      <c r="A425" s="1"/>
      <c r="B425" s="325"/>
      <c r="D425" s="131"/>
      <c r="F425" s="132"/>
      <c r="H425" s="133"/>
      <c r="L425" s="134"/>
      <c r="R425" s="1"/>
      <c r="S425" s="3"/>
      <c r="V425" s="1"/>
      <c r="W425" s="1"/>
      <c r="X425" s="193"/>
      <c r="Y425" s="1"/>
      <c r="AA425" s="5"/>
      <c r="AC425" s="218"/>
    </row>
    <row r="426" customFormat="false" ht="12.8" hidden="false" customHeight="false" outlineLevel="0" collapsed="false">
      <c r="A426" s="1"/>
      <c r="B426" s="325"/>
      <c r="D426" s="131"/>
      <c r="F426" s="132"/>
      <c r="H426" s="133"/>
      <c r="L426" s="134"/>
      <c r="R426" s="1"/>
      <c r="S426" s="3"/>
      <c r="V426" s="1"/>
      <c r="W426" s="1"/>
      <c r="X426" s="193"/>
      <c r="Y426" s="1"/>
      <c r="AA426" s="5"/>
      <c r="AC426" s="218"/>
    </row>
    <row r="427" customFormat="false" ht="12.8" hidden="false" customHeight="false" outlineLevel="0" collapsed="false">
      <c r="A427" s="1"/>
      <c r="B427" s="325"/>
      <c r="D427" s="131"/>
      <c r="F427" s="132"/>
      <c r="H427" s="133"/>
      <c r="L427" s="134"/>
      <c r="R427" s="1"/>
      <c r="S427" s="3"/>
      <c r="V427" s="1"/>
      <c r="W427" s="1"/>
      <c r="X427" s="193"/>
      <c r="Y427" s="1"/>
      <c r="AA427" s="5"/>
      <c r="AC427" s="218"/>
    </row>
    <row r="428" customFormat="false" ht="12.8" hidden="false" customHeight="false" outlineLevel="0" collapsed="false">
      <c r="A428" s="1"/>
      <c r="B428" s="325"/>
      <c r="D428" s="131"/>
      <c r="F428" s="132"/>
      <c r="H428" s="133"/>
      <c r="L428" s="134"/>
      <c r="R428" s="1"/>
      <c r="S428" s="3"/>
      <c r="V428" s="1"/>
      <c r="W428" s="1"/>
      <c r="X428" s="193"/>
      <c r="Y428" s="1"/>
      <c r="AA428" s="5"/>
      <c r="AC428" s="218"/>
    </row>
    <row r="429" customFormat="false" ht="12.8" hidden="false" customHeight="false" outlineLevel="0" collapsed="false">
      <c r="A429" s="1"/>
      <c r="B429" s="325"/>
      <c r="D429" s="131"/>
      <c r="F429" s="132"/>
      <c r="H429" s="133"/>
      <c r="L429" s="134"/>
      <c r="R429" s="1"/>
      <c r="S429" s="3"/>
      <c r="V429" s="1"/>
      <c r="W429" s="1"/>
      <c r="X429" s="193"/>
      <c r="Y429" s="1"/>
      <c r="AA429" s="5"/>
      <c r="AC429" s="218"/>
    </row>
    <row r="430" customFormat="false" ht="12.8" hidden="false" customHeight="false" outlineLevel="0" collapsed="false">
      <c r="A430" s="1"/>
      <c r="B430" s="325"/>
      <c r="D430" s="131"/>
      <c r="F430" s="132"/>
      <c r="H430" s="133"/>
      <c r="L430" s="134"/>
      <c r="R430" s="1"/>
      <c r="S430" s="3"/>
      <c r="V430" s="1"/>
      <c r="W430" s="1"/>
      <c r="X430" s="193"/>
      <c r="Y430" s="1"/>
      <c r="AA430" s="5"/>
      <c r="AC430" s="218"/>
    </row>
    <row r="431" customFormat="false" ht="12.8" hidden="false" customHeight="false" outlineLevel="0" collapsed="false">
      <c r="A431" s="1"/>
      <c r="B431" s="325"/>
      <c r="D431" s="131"/>
      <c r="F431" s="132"/>
      <c r="H431" s="133"/>
      <c r="L431" s="134"/>
      <c r="R431" s="1"/>
      <c r="S431" s="3"/>
      <c r="V431" s="1"/>
      <c r="W431" s="1"/>
      <c r="X431" s="193"/>
      <c r="Y431" s="1"/>
      <c r="AA431" s="5"/>
      <c r="AC431" s="218"/>
    </row>
    <row r="432" customFormat="false" ht="12.8" hidden="false" customHeight="false" outlineLevel="0" collapsed="false">
      <c r="A432" s="1"/>
      <c r="B432" s="325"/>
      <c r="D432" s="131"/>
      <c r="F432" s="132"/>
      <c r="H432" s="133"/>
      <c r="L432" s="134"/>
      <c r="R432" s="1"/>
      <c r="S432" s="3"/>
      <c r="V432" s="1"/>
      <c r="W432" s="1"/>
      <c r="X432" s="193"/>
      <c r="Y432" s="1"/>
      <c r="AA432" s="5"/>
      <c r="AC432" s="218"/>
    </row>
    <row r="433" customFormat="false" ht="12.8" hidden="false" customHeight="false" outlineLevel="0" collapsed="false">
      <c r="A433" s="1"/>
      <c r="B433" s="325"/>
      <c r="D433" s="131"/>
      <c r="F433" s="132"/>
      <c r="H433" s="133"/>
      <c r="L433" s="134"/>
      <c r="R433" s="1"/>
      <c r="S433" s="3"/>
      <c r="V433" s="1"/>
      <c r="W433" s="1"/>
      <c r="X433" s="193"/>
      <c r="Y433" s="1"/>
      <c r="AA433" s="5"/>
      <c r="AC433" s="218"/>
    </row>
    <row r="434" customFormat="false" ht="12.8" hidden="false" customHeight="false" outlineLevel="0" collapsed="false">
      <c r="A434" s="1"/>
      <c r="B434" s="325"/>
      <c r="D434" s="131"/>
      <c r="F434" s="132"/>
      <c r="H434" s="133"/>
      <c r="L434" s="134"/>
      <c r="R434" s="1"/>
      <c r="S434" s="3"/>
      <c r="V434" s="1"/>
      <c r="W434" s="1"/>
      <c r="X434" s="193"/>
      <c r="Y434" s="1"/>
      <c r="AA434" s="5"/>
      <c r="AC434" s="218"/>
    </row>
    <row r="435" customFormat="false" ht="12.8" hidden="false" customHeight="false" outlineLevel="0" collapsed="false">
      <c r="A435" s="1"/>
      <c r="B435" s="325"/>
      <c r="D435" s="131"/>
      <c r="F435" s="132"/>
      <c r="H435" s="133"/>
      <c r="L435" s="134"/>
      <c r="R435" s="1"/>
      <c r="S435" s="3"/>
      <c r="V435" s="1"/>
      <c r="W435" s="1"/>
      <c r="X435" s="193"/>
      <c r="Y435" s="1"/>
      <c r="AA435" s="5"/>
      <c r="AC435" s="218"/>
    </row>
    <row r="436" customFormat="false" ht="12.8" hidden="false" customHeight="false" outlineLevel="0" collapsed="false">
      <c r="A436" s="1"/>
      <c r="B436" s="325"/>
      <c r="D436" s="131"/>
      <c r="F436" s="132"/>
      <c r="H436" s="133"/>
      <c r="L436" s="134"/>
      <c r="R436" s="1"/>
      <c r="S436" s="3"/>
      <c r="V436" s="1"/>
      <c r="W436" s="1"/>
      <c r="X436" s="193"/>
      <c r="Y436" s="1"/>
      <c r="AA436" s="5"/>
      <c r="AC436" s="218"/>
    </row>
    <row r="437" customFormat="false" ht="12.8" hidden="false" customHeight="false" outlineLevel="0" collapsed="false">
      <c r="A437" s="1"/>
      <c r="B437" s="325"/>
      <c r="D437" s="131"/>
      <c r="F437" s="132"/>
      <c r="H437" s="133"/>
      <c r="L437" s="134"/>
      <c r="R437" s="1"/>
      <c r="S437" s="3"/>
      <c r="V437" s="1"/>
      <c r="W437" s="1"/>
      <c r="X437" s="193"/>
      <c r="Y437" s="1"/>
      <c r="AA437" s="5"/>
      <c r="AC437" s="218"/>
    </row>
    <row r="438" customFormat="false" ht="12.8" hidden="false" customHeight="false" outlineLevel="0" collapsed="false">
      <c r="A438" s="1"/>
      <c r="B438" s="325"/>
      <c r="D438" s="131"/>
      <c r="F438" s="132"/>
      <c r="H438" s="133"/>
      <c r="L438" s="134"/>
      <c r="R438" s="1"/>
      <c r="S438" s="3"/>
      <c r="V438" s="1"/>
      <c r="W438" s="1"/>
      <c r="X438" s="193"/>
      <c r="Y438" s="1"/>
      <c r="AA438" s="5"/>
      <c r="AC438" s="218"/>
    </row>
    <row r="439" customFormat="false" ht="12.8" hidden="false" customHeight="false" outlineLevel="0" collapsed="false">
      <c r="A439" s="1"/>
      <c r="B439" s="325"/>
      <c r="D439" s="131"/>
      <c r="F439" s="132"/>
      <c r="H439" s="133"/>
      <c r="L439" s="134"/>
      <c r="R439" s="1"/>
      <c r="S439" s="3"/>
      <c r="V439" s="1"/>
      <c r="W439" s="1"/>
      <c r="X439" s="193"/>
      <c r="Y439" s="1"/>
      <c r="AA439" s="5"/>
      <c r="AC439" s="218"/>
    </row>
    <row r="440" customFormat="false" ht="12.8" hidden="false" customHeight="false" outlineLevel="0" collapsed="false">
      <c r="A440" s="1"/>
      <c r="B440" s="325"/>
      <c r="D440" s="131"/>
      <c r="F440" s="132"/>
      <c r="H440" s="133"/>
      <c r="L440" s="134"/>
      <c r="R440" s="1"/>
      <c r="S440" s="3"/>
      <c r="V440" s="1"/>
      <c r="W440" s="1"/>
      <c r="X440" s="193"/>
      <c r="Y440" s="1"/>
      <c r="AA440" s="5"/>
      <c r="AC440" s="218"/>
    </row>
    <row r="441" customFormat="false" ht="12.8" hidden="false" customHeight="false" outlineLevel="0" collapsed="false">
      <c r="A441" s="1"/>
      <c r="B441" s="325"/>
      <c r="D441" s="131"/>
      <c r="F441" s="132"/>
      <c r="H441" s="133"/>
      <c r="L441" s="134"/>
      <c r="R441" s="1"/>
      <c r="S441" s="3"/>
      <c r="V441" s="1"/>
      <c r="W441" s="1"/>
      <c r="X441" s="193"/>
      <c r="Y441" s="1"/>
      <c r="AA441" s="5"/>
      <c r="AC441" s="218"/>
    </row>
    <row r="442" customFormat="false" ht="12.8" hidden="false" customHeight="false" outlineLevel="0" collapsed="false">
      <c r="A442" s="1"/>
      <c r="B442" s="325"/>
      <c r="D442" s="131"/>
      <c r="F442" s="132"/>
      <c r="H442" s="133"/>
      <c r="L442" s="134"/>
      <c r="R442" s="1"/>
      <c r="S442" s="3"/>
      <c r="V442" s="1"/>
      <c r="W442" s="1"/>
      <c r="X442" s="193"/>
      <c r="Y442" s="1"/>
      <c r="AA442" s="5"/>
      <c r="AC442" s="218"/>
    </row>
    <row r="443" customFormat="false" ht="12.8" hidden="false" customHeight="false" outlineLevel="0" collapsed="false">
      <c r="A443" s="1"/>
      <c r="B443" s="325"/>
      <c r="D443" s="131"/>
      <c r="F443" s="132"/>
      <c r="H443" s="133"/>
      <c r="L443" s="134"/>
      <c r="R443" s="1"/>
      <c r="S443" s="3"/>
      <c r="V443" s="1"/>
      <c r="W443" s="1"/>
      <c r="X443" s="193"/>
      <c r="Y443" s="1"/>
      <c r="AA443" s="5"/>
      <c r="AC443" s="218"/>
    </row>
    <row r="444" customFormat="false" ht="12.8" hidden="false" customHeight="false" outlineLevel="0" collapsed="false">
      <c r="A444" s="1"/>
      <c r="B444" s="325"/>
      <c r="D444" s="131"/>
      <c r="F444" s="132"/>
      <c r="H444" s="133"/>
      <c r="L444" s="134"/>
      <c r="R444" s="1"/>
      <c r="S444" s="3"/>
      <c r="V444" s="1"/>
      <c r="W444" s="1"/>
      <c r="X444" s="193"/>
      <c r="Y444" s="1"/>
      <c r="AA444" s="5"/>
      <c r="AC444" s="218"/>
    </row>
    <row r="445" customFormat="false" ht="12.8" hidden="false" customHeight="false" outlineLevel="0" collapsed="false">
      <c r="A445" s="1"/>
      <c r="B445" s="325"/>
      <c r="D445" s="131"/>
      <c r="F445" s="132"/>
      <c r="H445" s="133"/>
      <c r="L445" s="134"/>
      <c r="R445" s="1"/>
      <c r="S445" s="3"/>
      <c r="V445" s="1"/>
      <c r="W445" s="1"/>
      <c r="X445" s="193"/>
      <c r="Y445" s="1"/>
      <c r="AA445" s="5"/>
      <c r="AC445" s="218"/>
    </row>
    <row r="446" customFormat="false" ht="12.8" hidden="false" customHeight="false" outlineLevel="0" collapsed="false">
      <c r="A446" s="1"/>
      <c r="B446" s="325"/>
      <c r="D446" s="131"/>
      <c r="F446" s="132"/>
      <c r="H446" s="133"/>
      <c r="L446" s="134"/>
      <c r="R446" s="1"/>
      <c r="S446" s="3"/>
      <c r="V446" s="1"/>
      <c r="W446" s="1"/>
      <c r="X446" s="193"/>
      <c r="Y446" s="1"/>
      <c r="AA446" s="5"/>
      <c r="AC446" s="218"/>
    </row>
    <row r="447" customFormat="false" ht="12.8" hidden="false" customHeight="false" outlineLevel="0" collapsed="false">
      <c r="A447" s="1"/>
      <c r="B447" s="325"/>
      <c r="D447" s="131"/>
      <c r="F447" s="132"/>
      <c r="H447" s="133"/>
      <c r="L447" s="134"/>
      <c r="R447" s="1"/>
      <c r="S447" s="3"/>
      <c r="V447" s="1"/>
      <c r="W447" s="1"/>
      <c r="X447" s="193"/>
      <c r="Y447" s="1"/>
      <c r="AA447" s="5"/>
      <c r="AC447" s="218"/>
    </row>
    <row r="448" customFormat="false" ht="12.8" hidden="false" customHeight="false" outlineLevel="0" collapsed="false">
      <c r="A448" s="1"/>
      <c r="B448" s="325"/>
      <c r="D448" s="131"/>
      <c r="F448" s="132"/>
      <c r="H448" s="133"/>
      <c r="L448" s="134"/>
      <c r="R448" s="1"/>
      <c r="S448" s="3"/>
      <c r="V448" s="1"/>
      <c r="W448" s="1"/>
      <c r="X448" s="193"/>
      <c r="Y448" s="1"/>
      <c r="AA448" s="5"/>
      <c r="AC448" s="218"/>
    </row>
    <row r="449" customFormat="false" ht="12.8" hidden="false" customHeight="false" outlineLevel="0" collapsed="false">
      <c r="A449" s="1"/>
      <c r="B449" s="325"/>
      <c r="D449" s="131"/>
      <c r="F449" s="132"/>
      <c r="H449" s="133"/>
      <c r="L449" s="134"/>
      <c r="R449" s="1"/>
      <c r="S449" s="3"/>
      <c r="V449" s="1"/>
      <c r="W449" s="1"/>
      <c r="X449" s="193"/>
      <c r="Y449" s="1"/>
      <c r="AA449" s="5"/>
      <c r="AC449" s="218"/>
    </row>
    <row r="450" customFormat="false" ht="12.8" hidden="false" customHeight="false" outlineLevel="0" collapsed="false">
      <c r="A450" s="1"/>
      <c r="B450" s="325"/>
      <c r="D450" s="131"/>
      <c r="F450" s="132"/>
      <c r="H450" s="133"/>
      <c r="L450" s="134"/>
      <c r="R450" s="1"/>
      <c r="S450" s="3"/>
      <c r="V450" s="1"/>
      <c r="W450" s="1"/>
      <c r="X450" s="193"/>
      <c r="Y450" s="1"/>
      <c r="AA450" s="5"/>
      <c r="AC450" s="218"/>
    </row>
    <row r="451" customFormat="false" ht="12.8" hidden="false" customHeight="false" outlineLevel="0" collapsed="false">
      <c r="A451" s="1"/>
      <c r="B451" s="325"/>
      <c r="D451" s="131"/>
      <c r="F451" s="132"/>
      <c r="H451" s="133"/>
      <c r="L451" s="134"/>
      <c r="R451" s="1"/>
      <c r="S451" s="3"/>
      <c r="V451" s="1"/>
      <c r="W451" s="1"/>
      <c r="X451" s="193"/>
      <c r="Y451" s="1"/>
      <c r="AA451" s="5"/>
      <c r="AC451" s="218"/>
    </row>
    <row r="452" customFormat="false" ht="12.8" hidden="false" customHeight="false" outlineLevel="0" collapsed="false">
      <c r="A452" s="1"/>
      <c r="B452" s="325"/>
      <c r="D452" s="131"/>
      <c r="F452" s="132"/>
      <c r="H452" s="133"/>
      <c r="L452" s="134"/>
      <c r="R452" s="1"/>
      <c r="S452" s="3"/>
      <c r="V452" s="1"/>
      <c r="W452" s="1"/>
      <c r="X452" s="193"/>
      <c r="Y452" s="1"/>
      <c r="AA452" s="5"/>
      <c r="AC452" s="218"/>
    </row>
    <row r="453" customFormat="false" ht="12.8" hidden="false" customHeight="false" outlineLevel="0" collapsed="false">
      <c r="A453" s="1"/>
      <c r="B453" s="325"/>
      <c r="D453" s="131"/>
      <c r="F453" s="132"/>
      <c r="H453" s="133"/>
      <c r="L453" s="134"/>
      <c r="R453" s="1"/>
      <c r="S453" s="3"/>
      <c r="V453" s="1"/>
      <c r="W453" s="1"/>
      <c r="X453" s="193"/>
      <c r="Y453" s="1"/>
      <c r="AA453" s="5"/>
      <c r="AC453" s="218"/>
    </row>
    <row r="454" customFormat="false" ht="12.8" hidden="false" customHeight="false" outlineLevel="0" collapsed="false">
      <c r="A454" s="1"/>
      <c r="B454" s="325"/>
      <c r="D454" s="131"/>
      <c r="F454" s="132"/>
      <c r="H454" s="133"/>
      <c r="L454" s="134"/>
      <c r="R454" s="1"/>
      <c r="S454" s="3"/>
      <c r="V454" s="1"/>
      <c r="W454" s="1"/>
      <c r="X454" s="193"/>
      <c r="Y454" s="1"/>
      <c r="AA454" s="5"/>
      <c r="AC454" s="218"/>
    </row>
    <row r="455" customFormat="false" ht="12.8" hidden="false" customHeight="false" outlineLevel="0" collapsed="false">
      <c r="A455" s="1"/>
      <c r="B455" s="325"/>
      <c r="D455" s="131"/>
      <c r="F455" s="132"/>
      <c r="H455" s="133"/>
      <c r="L455" s="134"/>
      <c r="R455" s="1"/>
      <c r="S455" s="3"/>
      <c r="V455" s="1"/>
      <c r="W455" s="1"/>
      <c r="X455" s="193"/>
      <c r="Y455" s="1"/>
      <c r="AA455" s="5"/>
      <c r="AC455" s="218"/>
    </row>
    <row r="456" customFormat="false" ht="12.8" hidden="false" customHeight="false" outlineLevel="0" collapsed="false">
      <c r="A456" s="1"/>
      <c r="B456" s="325"/>
      <c r="D456" s="131"/>
      <c r="F456" s="132"/>
      <c r="H456" s="133"/>
      <c r="L456" s="134"/>
      <c r="R456" s="1"/>
      <c r="S456" s="3"/>
      <c r="V456" s="1"/>
      <c r="W456" s="1"/>
      <c r="X456" s="193"/>
      <c r="Y456" s="1"/>
      <c r="AA456" s="5"/>
      <c r="AC456" s="218"/>
    </row>
    <row r="457" customFormat="false" ht="12.8" hidden="false" customHeight="false" outlineLevel="0" collapsed="false">
      <c r="A457" s="1"/>
      <c r="B457" s="325"/>
      <c r="D457" s="131"/>
      <c r="F457" s="132"/>
      <c r="H457" s="133"/>
      <c r="L457" s="134"/>
      <c r="R457" s="1"/>
      <c r="S457" s="3"/>
      <c r="V457" s="1"/>
      <c r="W457" s="1"/>
      <c r="X457" s="193"/>
      <c r="Y457" s="1"/>
      <c r="AA457" s="5"/>
      <c r="AC457" s="218"/>
    </row>
    <row r="458" customFormat="false" ht="12.8" hidden="false" customHeight="false" outlineLevel="0" collapsed="false">
      <c r="A458" s="1"/>
      <c r="B458" s="325"/>
      <c r="D458" s="131"/>
      <c r="F458" s="132"/>
      <c r="H458" s="133"/>
      <c r="L458" s="134"/>
      <c r="R458" s="1"/>
      <c r="S458" s="3"/>
      <c r="V458" s="1"/>
      <c r="W458" s="1"/>
      <c r="X458" s="193"/>
      <c r="Y458" s="1"/>
      <c r="AA458" s="5"/>
      <c r="AC458" s="218"/>
    </row>
    <row r="459" customFormat="false" ht="12.8" hidden="false" customHeight="false" outlineLevel="0" collapsed="false">
      <c r="A459" s="1"/>
      <c r="B459" s="325"/>
      <c r="D459" s="131"/>
      <c r="F459" s="132"/>
      <c r="H459" s="133"/>
      <c r="L459" s="134"/>
      <c r="R459" s="1"/>
      <c r="S459" s="3"/>
      <c r="V459" s="1"/>
      <c r="W459" s="1"/>
      <c r="X459" s="193"/>
      <c r="Y459" s="1"/>
      <c r="AA459" s="5"/>
      <c r="AC459" s="218"/>
    </row>
    <row r="460" customFormat="false" ht="12.8" hidden="false" customHeight="false" outlineLevel="0" collapsed="false">
      <c r="A460" s="1"/>
      <c r="B460" s="325"/>
      <c r="D460" s="131"/>
      <c r="F460" s="132"/>
      <c r="H460" s="133"/>
      <c r="L460" s="134"/>
      <c r="R460" s="1"/>
      <c r="S460" s="3"/>
      <c r="V460" s="1"/>
      <c r="W460" s="1"/>
      <c r="X460" s="193"/>
      <c r="Y460" s="1"/>
      <c r="AA460" s="5"/>
      <c r="AC460" s="218"/>
    </row>
    <row r="461" customFormat="false" ht="12.8" hidden="false" customHeight="false" outlineLevel="0" collapsed="false">
      <c r="A461" s="1"/>
      <c r="B461" s="325"/>
      <c r="D461" s="131"/>
      <c r="F461" s="132"/>
      <c r="H461" s="133"/>
      <c r="L461" s="134"/>
      <c r="R461" s="1"/>
      <c r="S461" s="3"/>
      <c r="V461" s="1"/>
      <c r="W461" s="1"/>
      <c r="X461" s="193"/>
      <c r="Y461" s="1"/>
      <c r="AA461" s="5"/>
      <c r="AC461" s="218"/>
    </row>
    <row r="462" customFormat="false" ht="12.8" hidden="false" customHeight="false" outlineLevel="0" collapsed="false">
      <c r="A462" s="1"/>
      <c r="B462" s="325"/>
      <c r="D462" s="131"/>
      <c r="F462" s="132"/>
      <c r="H462" s="133"/>
      <c r="L462" s="134"/>
      <c r="R462" s="1"/>
      <c r="S462" s="3"/>
      <c r="V462" s="1"/>
      <c r="W462" s="1"/>
      <c r="X462" s="193"/>
      <c r="Y462" s="1"/>
      <c r="AA462" s="5"/>
      <c r="AC462" s="218"/>
    </row>
    <row r="463" customFormat="false" ht="12.8" hidden="false" customHeight="false" outlineLevel="0" collapsed="false">
      <c r="A463" s="1"/>
      <c r="B463" s="325"/>
      <c r="D463" s="131"/>
      <c r="F463" s="132"/>
      <c r="H463" s="133"/>
      <c r="L463" s="134"/>
      <c r="R463" s="1"/>
      <c r="S463" s="3"/>
      <c r="V463" s="1"/>
      <c r="W463" s="1"/>
      <c r="X463" s="193"/>
      <c r="Y463" s="1"/>
      <c r="AA463" s="5"/>
      <c r="AC463" s="218"/>
    </row>
    <row r="464" customFormat="false" ht="12.8" hidden="false" customHeight="false" outlineLevel="0" collapsed="false">
      <c r="A464" s="1"/>
      <c r="B464" s="325"/>
      <c r="D464" s="131"/>
      <c r="F464" s="132"/>
      <c r="H464" s="133"/>
      <c r="L464" s="134"/>
      <c r="R464" s="1"/>
      <c r="S464" s="3"/>
      <c r="V464" s="1"/>
      <c r="W464" s="1"/>
      <c r="X464" s="193"/>
      <c r="Y464" s="1"/>
      <c r="AA464" s="5"/>
      <c r="AC464" s="218"/>
    </row>
    <row r="465" customFormat="false" ht="12.8" hidden="false" customHeight="false" outlineLevel="0" collapsed="false">
      <c r="A465" s="1"/>
      <c r="B465" s="325"/>
      <c r="D465" s="131"/>
      <c r="F465" s="132"/>
      <c r="H465" s="133"/>
      <c r="L465" s="134"/>
      <c r="R465" s="1"/>
      <c r="S465" s="3"/>
      <c r="V465" s="1"/>
      <c r="W465" s="1"/>
      <c r="X465" s="193"/>
      <c r="Y465" s="1"/>
      <c r="AA465" s="5"/>
      <c r="AC465" s="218"/>
    </row>
    <row r="466" customFormat="false" ht="12.8" hidden="false" customHeight="false" outlineLevel="0" collapsed="false">
      <c r="A466" s="1"/>
      <c r="B466" s="325"/>
      <c r="D466" s="131"/>
      <c r="F466" s="132"/>
      <c r="H466" s="133"/>
      <c r="L466" s="134"/>
      <c r="R466" s="1"/>
      <c r="S466" s="3"/>
      <c r="V466" s="1"/>
      <c r="W466" s="1"/>
      <c r="X466" s="193"/>
      <c r="Y466" s="1"/>
      <c r="AA466" s="5"/>
      <c r="AC466" s="218"/>
    </row>
    <row r="467" customFormat="false" ht="12.8" hidden="false" customHeight="false" outlineLevel="0" collapsed="false">
      <c r="A467" s="1"/>
      <c r="B467" s="325"/>
      <c r="D467" s="131"/>
      <c r="F467" s="132"/>
      <c r="H467" s="133"/>
      <c r="L467" s="134"/>
      <c r="R467" s="1"/>
      <c r="S467" s="3"/>
      <c r="V467" s="1"/>
      <c r="W467" s="1"/>
      <c r="X467" s="193"/>
      <c r="Y467" s="1"/>
      <c r="AA467" s="5"/>
      <c r="AC467" s="218"/>
    </row>
    <row r="468" customFormat="false" ht="12.8" hidden="false" customHeight="false" outlineLevel="0" collapsed="false">
      <c r="A468" s="1"/>
      <c r="B468" s="325"/>
      <c r="D468" s="131"/>
      <c r="F468" s="132"/>
      <c r="H468" s="133"/>
      <c r="L468" s="134"/>
      <c r="R468" s="1"/>
      <c r="S468" s="3"/>
      <c r="V468" s="1"/>
      <c r="W468" s="1"/>
      <c r="X468" s="193"/>
      <c r="Y468" s="1"/>
      <c r="AA468" s="5"/>
      <c r="AC468" s="218"/>
    </row>
    <row r="469" customFormat="false" ht="12.8" hidden="false" customHeight="false" outlineLevel="0" collapsed="false">
      <c r="A469" s="1"/>
      <c r="B469" s="325"/>
      <c r="D469" s="131"/>
      <c r="F469" s="132"/>
      <c r="H469" s="133"/>
      <c r="L469" s="134"/>
      <c r="R469" s="1"/>
      <c r="S469" s="3"/>
      <c r="V469" s="1"/>
      <c r="W469" s="1"/>
      <c r="X469" s="193"/>
      <c r="Y469" s="1"/>
      <c r="AA469" s="5"/>
      <c r="AC469" s="218"/>
    </row>
    <row r="470" customFormat="false" ht="12.8" hidden="false" customHeight="false" outlineLevel="0" collapsed="false">
      <c r="A470" s="1"/>
      <c r="B470" s="325"/>
      <c r="D470" s="131"/>
      <c r="F470" s="132"/>
      <c r="H470" s="133"/>
      <c r="L470" s="134"/>
      <c r="R470" s="1"/>
      <c r="S470" s="3"/>
      <c r="V470" s="1"/>
      <c r="W470" s="1"/>
      <c r="X470" s="193"/>
      <c r="Y470" s="1"/>
      <c r="AA470" s="5"/>
      <c r="AC470" s="218"/>
    </row>
    <row r="471" customFormat="false" ht="12.8" hidden="false" customHeight="false" outlineLevel="0" collapsed="false">
      <c r="A471" s="1"/>
      <c r="B471" s="325"/>
      <c r="D471" s="131"/>
      <c r="F471" s="132"/>
      <c r="H471" s="133"/>
      <c r="L471" s="134"/>
      <c r="R471" s="1"/>
      <c r="S471" s="3"/>
      <c r="V471" s="1"/>
      <c r="W471" s="1"/>
      <c r="X471" s="193"/>
      <c r="Y471" s="1"/>
      <c r="AA471" s="5"/>
      <c r="AC471" s="218"/>
    </row>
    <row r="472" customFormat="false" ht="12.8" hidden="false" customHeight="false" outlineLevel="0" collapsed="false">
      <c r="A472" s="1"/>
      <c r="B472" s="325"/>
      <c r="D472" s="131"/>
      <c r="F472" s="132"/>
      <c r="H472" s="133"/>
      <c r="L472" s="134"/>
      <c r="R472" s="1"/>
      <c r="S472" s="3"/>
      <c r="V472" s="1"/>
      <c r="W472" s="1"/>
      <c r="X472" s="193"/>
      <c r="Y472" s="1"/>
      <c r="AA472" s="5"/>
      <c r="AC472" s="218"/>
    </row>
    <row r="473" customFormat="false" ht="12.8" hidden="false" customHeight="false" outlineLevel="0" collapsed="false">
      <c r="A473" s="1"/>
      <c r="B473" s="325"/>
      <c r="D473" s="131"/>
      <c r="F473" s="132"/>
      <c r="H473" s="133"/>
      <c r="L473" s="134"/>
      <c r="R473" s="1"/>
      <c r="S473" s="3"/>
      <c r="V473" s="1"/>
      <c r="W473" s="1"/>
      <c r="X473" s="193"/>
      <c r="Y473" s="1"/>
      <c r="AA473" s="5"/>
      <c r="AC473" s="218"/>
    </row>
    <row r="474" customFormat="false" ht="12.8" hidden="false" customHeight="false" outlineLevel="0" collapsed="false">
      <c r="A474" s="1"/>
      <c r="B474" s="325"/>
      <c r="D474" s="131"/>
      <c r="F474" s="132"/>
      <c r="H474" s="133"/>
      <c r="L474" s="134"/>
      <c r="R474" s="1"/>
      <c r="S474" s="3"/>
      <c r="V474" s="1"/>
      <c r="W474" s="1"/>
      <c r="X474" s="193"/>
      <c r="Y474" s="1"/>
      <c r="AA474" s="5"/>
      <c r="AC474" s="218"/>
    </row>
    <row r="475" customFormat="false" ht="12.8" hidden="false" customHeight="false" outlineLevel="0" collapsed="false">
      <c r="A475" s="1"/>
      <c r="B475" s="325"/>
      <c r="D475" s="131"/>
      <c r="F475" s="132"/>
      <c r="H475" s="133"/>
      <c r="L475" s="134"/>
      <c r="R475" s="1"/>
      <c r="S475" s="3"/>
      <c r="V475" s="1"/>
      <c r="W475" s="1"/>
      <c r="X475" s="193"/>
      <c r="Y475" s="1"/>
      <c r="AA475" s="5"/>
      <c r="AC475" s="218"/>
    </row>
    <row r="476" customFormat="false" ht="12.8" hidden="false" customHeight="false" outlineLevel="0" collapsed="false">
      <c r="A476" s="1"/>
      <c r="B476" s="325"/>
      <c r="D476" s="131"/>
      <c r="F476" s="132"/>
      <c r="H476" s="133"/>
      <c r="L476" s="134"/>
      <c r="R476" s="1"/>
      <c r="S476" s="3"/>
      <c r="V476" s="1"/>
      <c r="W476" s="1"/>
      <c r="X476" s="193"/>
      <c r="Y476" s="1"/>
      <c r="AA476" s="5"/>
      <c r="AC476" s="218"/>
    </row>
    <row r="477" customFormat="false" ht="12.8" hidden="false" customHeight="false" outlineLevel="0" collapsed="false">
      <c r="A477" s="1"/>
      <c r="B477" s="325"/>
      <c r="D477" s="131"/>
      <c r="F477" s="132"/>
      <c r="H477" s="133"/>
      <c r="L477" s="134"/>
      <c r="R477" s="1"/>
      <c r="S477" s="3"/>
      <c r="V477" s="1"/>
      <c r="W477" s="1"/>
      <c r="X477" s="193"/>
      <c r="Y477" s="1"/>
      <c r="AA477" s="5"/>
      <c r="AC477" s="218"/>
    </row>
    <row r="478" customFormat="false" ht="12.8" hidden="false" customHeight="false" outlineLevel="0" collapsed="false">
      <c r="A478" s="1"/>
      <c r="B478" s="325"/>
      <c r="D478" s="131"/>
      <c r="F478" s="132"/>
      <c r="H478" s="133"/>
      <c r="L478" s="134"/>
      <c r="R478" s="1"/>
      <c r="S478" s="3"/>
      <c r="V478" s="1"/>
      <c r="W478" s="1"/>
      <c r="X478" s="193"/>
      <c r="Y478" s="1"/>
      <c r="AA478" s="5"/>
      <c r="AC478" s="218"/>
    </row>
    <row r="479" customFormat="false" ht="12.8" hidden="false" customHeight="false" outlineLevel="0" collapsed="false">
      <c r="A479" s="1"/>
      <c r="B479" s="325"/>
      <c r="D479" s="131"/>
      <c r="F479" s="132"/>
      <c r="H479" s="133"/>
      <c r="L479" s="134"/>
      <c r="R479" s="1"/>
      <c r="S479" s="3"/>
      <c r="V479" s="1"/>
      <c r="W479" s="1"/>
      <c r="X479" s="193"/>
      <c r="Y479" s="1"/>
      <c r="AA479" s="5"/>
      <c r="AC479" s="218"/>
    </row>
    <row r="480" customFormat="false" ht="12.8" hidden="false" customHeight="false" outlineLevel="0" collapsed="false">
      <c r="A480" s="1"/>
      <c r="B480" s="325"/>
      <c r="D480" s="131"/>
      <c r="F480" s="132"/>
      <c r="H480" s="133"/>
      <c r="L480" s="134"/>
      <c r="R480" s="1"/>
      <c r="S480" s="3"/>
      <c r="V480" s="1"/>
      <c r="W480" s="1"/>
      <c r="X480" s="193"/>
      <c r="Y480" s="1"/>
      <c r="AA480" s="5"/>
      <c r="AC480" s="218"/>
    </row>
    <row r="481" customFormat="false" ht="12.8" hidden="false" customHeight="false" outlineLevel="0" collapsed="false">
      <c r="A481" s="1"/>
      <c r="B481" s="325"/>
      <c r="D481" s="131"/>
      <c r="F481" s="132"/>
      <c r="H481" s="133"/>
      <c r="L481" s="134"/>
      <c r="R481" s="1"/>
      <c r="S481" s="3"/>
      <c r="V481" s="1"/>
      <c r="W481" s="1"/>
      <c r="X481" s="193"/>
      <c r="Y481" s="1"/>
      <c r="AA481" s="5"/>
      <c r="AC481" s="218"/>
    </row>
    <row r="482" customFormat="false" ht="12.8" hidden="false" customHeight="false" outlineLevel="0" collapsed="false">
      <c r="A482" s="1"/>
      <c r="B482" s="325"/>
      <c r="D482" s="131"/>
      <c r="F482" s="132"/>
      <c r="H482" s="133"/>
      <c r="L482" s="134"/>
      <c r="R482" s="1"/>
      <c r="S482" s="3"/>
      <c r="V482" s="1"/>
      <c r="W482" s="1"/>
      <c r="X482" s="193"/>
      <c r="Y482" s="1"/>
      <c r="AA482" s="5"/>
      <c r="AC482" s="218"/>
    </row>
    <row r="483" customFormat="false" ht="12.8" hidden="false" customHeight="false" outlineLevel="0" collapsed="false">
      <c r="A483" s="1"/>
      <c r="B483" s="325"/>
      <c r="D483" s="131"/>
      <c r="F483" s="132"/>
      <c r="H483" s="133"/>
      <c r="L483" s="134"/>
      <c r="R483" s="1"/>
      <c r="S483" s="3"/>
      <c r="V483" s="1"/>
      <c r="W483" s="1"/>
      <c r="X483" s="193"/>
      <c r="Y483" s="1"/>
      <c r="AA483" s="5"/>
      <c r="AC483" s="218"/>
    </row>
    <row r="484" customFormat="false" ht="12.8" hidden="false" customHeight="false" outlineLevel="0" collapsed="false">
      <c r="A484" s="1"/>
      <c r="B484" s="325"/>
      <c r="D484" s="131"/>
      <c r="F484" s="132"/>
      <c r="H484" s="133"/>
      <c r="L484" s="134"/>
      <c r="R484" s="1"/>
      <c r="S484" s="3"/>
      <c r="V484" s="1"/>
      <c r="W484" s="1"/>
      <c r="X484" s="193"/>
      <c r="Y484" s="1"/>
      <c r="AA484" s="5"/>
      <c r="AC484" s="218"/>
    </row>
    <row r="485" customFormat="false" ht="12.8" hidden="false" customHeight="false" outlineLevel="0" collapsed="false">
      <c r="A485" s="1"/>
      <c r="B485" s="325"/>
      <c r="D485" s="131"/>
      <c r="F485" s="132"/>
      <c r="H485" s="133"/>
      <c r="L485" s="134"/>
      <c r="R485" s="1"/>
      <c r="S485" s="3"/>
      <c r="V485" s="1"/>
      <c r="W485" s="1"/>
      <c r="X485" s="193"/>
      <c r="Y485" s="1"/>
      <c r="AA485" s="5"/>
      <c r="AC485" s="218"/>
    </row>
    <row r="486" customFormat="false" ht="12.8" hidden="false" customHeight="false" outlineLevel="0" collapsed="false">
      <c r="A486" s="1"/>
      <c r="B486" s="325"/>
      <c r="D486" s="131"/>
      <c r="F486" s="132"/>
      <c r="H486" s="133"/>
      <c r="L486" s="134"/>
      <c r="R486" s="1"/>
      <c r="S486" s="3"/>
      <c r="V486" s="1"/>
      <c r="W486" s="1"/>
      <c r="X486" s="193"/>
      <c r="Y486" s="1"/>
      <c r="AA486" s="5"/>
      <c r="AC486" s="218"/>
    </row>
    <row r="487" customFormat="false" ht="12.8" hidden="false" customHeight="false" outlineLevel="0" collapsed="false">
      <c r="A487" s="1"/>
      <c r="B487" s="325"/>
      <c r="D487" s="131"/>
      <c r="F487" s="132"/>
      <c r="H487" s="133"/>
      <c r="L487" s="134"/>
      <c r="R487" s="1"/>
      <c r="S487" s="3"/>
      <c r="V487" s="1"/>
      <c r="W487" s="1"/>
      <c r="X487" s="193"/>
      <c r="Y487" s="1"/>
      <c r="AA487" s="5"/>
      <c r="AC487" s="218"/>
    </row>
    <row r="488" customFormat="false" ht="12.8" hidden="false" customHeight="false" outlineLevel="0" collapsed="false">
      <c r="A488" s="1"/>
      <c r="B488" s="325"/>
      <c r="D488" s="131"/>
      <c r="F488" s="132"/>
      <c r="H488" s="133"/>
      <c r="L488" s="134"/>
      <c r="R488" s="1"/>
      <c r="S488" s="3"/>
      <c r="V488" s="1"/>
      <c r="W488" s="1"/>
      <c r="X488" s="193"/>
      <c r="Y488" s="1"/>
      <c r="AA488" s="5"/>
      <c r="AC488" s="218"/>
    </row>
    <row r="489" customFormat="false" ht="12.8" hidden="false" customHeight="false" outlineLevel="0" collapsed="false">
      <c r="A489" s="1"/>
      <c r="B489" s="325"/>
      <c r="D489" s="131"/>
      <c r="F489" s="132"/>
      <c r="H489" s="133"/>
      <c r="L489" s="134"/>
      <c r="R489" s="1"/>
      <c r="S489" s="3"/>
      <c r="V489" s="1"/>
      <c r="W489" s="1"/>
      <c r="X489" s="193"/>
      <c r="Y489" s="1"/>
      <c r="AA489" s="5"/>
      <c r="AC489" s="218"/>
    </row>
    <row r="490" customFormat="false" ht="12.8" hidden="false" customHeight="false" outlineLevel="0" collapsed="false">
      <c r="A490" s="1"/>
      <c r="B490" s="325"/>
      <c r="D490" s="131"/>
      <c r="F490" s="132"/>
      <c r="H490" s="133"/>
      <c r="L490" s="134"/>
      <c r="R490" s="1"/>
      <c r="S490" s="3"/>
      <c r="V490" s="1"/>
      <c r="W490" s="1"/>
      <c r="X490" s="193"/>
      <c r="Y490" s="1"/>
      <c r="AA490" s="5"/>
      <c r="AC490" s="218"/>
    </row>
    <row r="491" customFormat="false" ht="12.8" hidden="false" customHeight="false" outlineLevel="0" collapsed="false">
      <c r="A491" s="1"/>
      <c r="B491" s="325"/>
      <c r="D491" s="131"/>
      <c r="F491" s="132"/>
      <c r="H491" s="133"/>
      <c r="L491" s="134"/>
      <c r="R491" s="1"/>
      <c r="S491" s="3"/>
      <c r="V491" s="1"/>
      <c r="W491" s="1"/>
      <c r="X491" s="193"/>
      <c r="Y491" s="1"/>
      <c r="AA491" s="5"/>
      <c r="AC491" s="218"/>
    </row>
    <row r="492" customFormat="false" ht="12.8" hidden="false" customHeight="false" outlineLevel="0" collapsed="false">
      <c r="A492" s="1"/>
      <c r="B492" s="325"/>
      <c r="D492" s="131"/>
      <c r="F492" s="132"/>
      <c r="H492" s="133"/>
      <c r="L492" s="134"/>
      <c r="R492" s="1"/>
      <c r="S492" s="3"/>
      <c r="V492" s="1"/>
      <c r="W492" s="1"/>
      <c r="X492" s="193"/>
      <c r="Y492" s="1"/>
      <c r="AA492" s="5"/>
      <c r="AC492" s="218"/>
    </row>
    <row r="493" customFormat="false" ht="12.8" hidden="false" customHeight="false" outlineLevel="0" collapsed="false">
      <c r="A493" s="1"/>
      <c r="B493" s="325"/>
      <c r="D493" s="131"/>
      <c r="F493" s="132"/>
      <c r="H493" s="133"/>
      <c r="L493" s="134"/>
      <c r="R493" s="1"/>
      <c r="S493" s="3"/>
      <c r="V493" s="1"/>
      <c r="W493" s="1"/>
      <c r="X493" s="193"/>
      <c r="Y493" s="1"/>
      <c r="AA493" s="5"/>
      <c r="AC493" s="218"/>
    </row>
    <row r="494" customFormat="false" ht="12.8" hidden="false" customHeight="false" outlineLevel="0" collapsed="false">
      <c r="A494" s="1"/>
      <c r="B494" s="325"/>
      <c r="D494" s="131"/>
      <c r="F494" s="132"/>
      <c r="H494" s="133"/>
      <c r="L494" s="134"/>
      <c r="R494" s="1"/>
      <c r="S494" s="3"/>
      <c r="V494" s="1"/>
      <c r="W494" s="1"/>
      <c r="X494" s="193"/>
      <c r="Y494" s="1"/>
      <c r="AA494" s="5"/>
      <c r="AC494" s="218"/>
    </row>
    <row r="495" customFormat="false" ht="12.8" hidden="false" customHeight="false" outlineLevel="0" collapsed="false">
      <c r="A495" s="1"/>
      <c r="B495" s="325"/>
      <c r="D495" s="131"/>
      <c r="F495" s="132"/>
      <c r="H495" s="133"/>
      <c r="L495" s="134"/>
      <c r="R495" s="1"/>
      <c r="S495" s="3"/>
      <c r="V495" s="1"/>
      <c r="W495" s="1"/>
      <c r="X495" s="193"/>
      <c r="Y495" s="1"/>
      <c r="AA495" s="5"/>
      <c r="AC495" s="218"/>
    </row>
    <row r="496" customFormat="false" ht="12.8" hidden="false" customHeight="false" outlineLevel="0" collapsed="false">
      <c r="A496" s="1"/>
      <c r="B496" s="325"/>
      <c r="D496" s="131"/>
      <c r="F496" s="132"/>
      <c r="H496" s="133"/>
      <c r="L496" s="134"/>
      <c r="R496" s="1"/>
      <c r="S496" s="3"/>
      <c r="V496" s="1"/>
      <c r="W496" s="1"/>
      <c r="X496" s="193"/>
      <c r="Y496" s="1"/>
      <c r="AA496" s="5"/>
      <c r="AC496" s="218"/>
    </row>
    <row r="497" customFormat="false" ht="12.8" hidden="false" customHeight="false" outlineLevel="0" collapsed="false">
      <c r="A497" s="1"/>
      <c r="B497" s="325"/>
      <c r="D497" s="131"/>
      <c r="F497" s="132"/>
      <c r="H497" s="133"/>
      <c r="L497" s="134"/>
      <c r="R497" s="1"/>
      <c r="S497" s="3"/>
      <c r="V497" s="1"/>
      <c r="W497" s="1"/>
      <c r="X497" s="193"/>
      <c r="Y497" s="1"/>
      <c r="AA497" s="5"/>
      <c r="AC497" s="218"/>
    </row>
    <row r="498" customFormat="false" ht="12.8" hidden="false" customHeight="false" outlineLevel="0" collapsed="false">
      <c r="A498" s="1"/>
      <c r="B498" s="325"/>
      <c r="D498" s="131"/>
      <c r="F498" s="132"/>
      <c r="H498" s="133"/>
      <c r="L498" s="134"/>
      <c r="R498" s="1"/>
      <c r="S498" s="3"/>
      <c r="V498" s="1"/>
      <c r="W498" s="1"/>
      <c r="X498" s="193"/>
      <c r="Y498" s="1"/>
      <c r="AA498" s="5"/>
      <c r="AC498" s="218"/>
    </row>
    <row r="499" customFormat="false" ht="12.8" hidden="false" customHeight="false" outlineLevel="0" collapsed="false">
      <c r="A499" s="1"/>
      <c r="B499" s="325"/>
      <c r="D499" s="131"/>
      <c r="F499" s="132"/>
      <c r="H499" s="133"/>
      <c r="L499" s="134"/>
      <c r="R499" s="1"/>
      <c r="S499" s="3"/>
      <c r="V499" s="1"/>
      <c r="W499" s="1"/>
      <c r="X499" s="193"/>
      <c r="Y499" s="1"/>
      <c r="AA499" s="5"/>
      <c r="AC499" s="218"/>
    </row>
    <row r="500" customFormat="false" ht="12.8" hidden="false" customHeight="false" outlineLevel="0" collapsed="false">
      <c r="A500" s="1"/>
      <c r="B500" s="325"/>
      <c r="D500" s="131"/>
      <c r="F500" s="132"/>
      <c r="H500" s="133"/>
      <c r="L500" s="134"/>
      <c r="R500" s="1"/>
      <c r="S500" s="3"/>
      <c r="V500" s="1"/>
      <c r="W500" s="1"/>
      <c r="X500" s="193"/>
      <c r="Y500" s="1"/>
      <c r="AA500" s="5"/>
      <c r="AC500" s="218"/>
    </row>
    <row r="501" customFormat="false" ht="12.8" hidden="false" customHeight="false" outlineLevel="0" collapsed="false">
      <c r="A501" s="1"/>
      <c r="B501" s="325"/>
      <c r="D501" s="131"/>
      <c r="F501" s="132"/>
      <c r="H501" s="133"/>
      <c r="L501" s="134"/>
      <c r="R501" s="1"/>
      <c r="S501" s="3"/>
      <c r="V501" s="1"/>
      <c r="W501" s="1"/>
      <c r="X501" s="193"/>
      <c r="Y501" s="1"/>
      <c r="AA501" s="5"/>
      <c r="AC501" s="218"/>
    </row>
    <row r="502" customFormat="false" ht="12.8" hidden="false" customHeight="false" outlineLevel="0" collapsed="false">
      <c r="A502" s="1"/>
      <c r="B502" s="325"/>
      <c r="D502" s="131"/>
      <c r="F502" s="132"/>
      <c r="H502" s="133"/>
      <c r="L502" s="134"/>
      <c r="R502" s="1"/>
      <c r="S502" s="3"/>
      <c r="V502" s="1"/>
      <c r="W502" s="1"/>
      <c r="X502" s="193"/>
      <c r="Y502" s="1"/>
      <c r="AA502" s="5"/>
      <c r="AC502" s="218"/>
    </row>
    <row r="503" customFormat="false" ht="12.8" hidden="false" customHeight="false" outlineLevel="0" collapsed="false">
      <c r="A503" s="1"/>
      <c r="B503" s="325"/>
      <c r="D503" s="131"/>
      <c r="F503" s="132"/>
      <c r="H503" s="133"/>
      <c r="L503" s="134"/>
      <c r="R503" s="1"/>
      <c r="S503" s="3"/>
      <c r="V503" s="1"/>
      <c r="W503" s="1"/>
      <c r="X503" s="193"/>
      <c r="Y503" s="1"/>
      <c r="AA503" s="5"/>
      <c r="AC503" s="218"/>
    </row>
    <row r="504" customFormat="false" ht="12.8" hidden="false" customHeight="false" outlineLevel="0" collapsed="false">
      <c r="A504" s="1"/>
      <c r="B504" s="325"/>
      <c r="D504" s="131"/>
      <c r="F504" s="132"/>
      <c r="H504" s="133"/>
      <c r="L504" s="134"/>
      <c r="R504" s="1"/>
      <c r="S504" s="3"/>
      <c r="V504" s="1"/>
      <c r="W504" s="1"/>
      <c r="X504" s="193"/>
      <c r="Y504" s="1"/>
      <c r="AA504" s="5"/>
      <c r="AC504" s="218"/>
    </row>
    <row r="505" customFormat="false" ht="12.8" hidden="false" customHeight="false" outlineLevel="0" collapsed="false">
      <c r="A505" s="1"/>
      <c r="B505" s="325"/>
      <c r="D505" s="131"/>
      <c r="F505" s="132"/>
      <c r="H505" s="133"/>
      <c r="L505" s="134"/>
      <c r="R505" s="1"/>
      <c r="S505" s="3"/>
      <c r="V505" s="1"/>
      <c r="W505" s="1"/>
      <c r="X505" s="193"/>
      <c r="Y505" s="1"/>
      <c r="AA505" s="5"/>
      <c r="AC505" s="218"/>
    </row>
    <row r="506" customFormat="false" ht="12.8" hidden="false" customHeight="false" outlineLevel="0" collapsed="false">
      <c r="A506" s="1"/>
      <c r="B506" s="325"/>
      <c r="D506" s="131"/>
      <c r="F506" s="132"/>
      <c r="H506" s="133"/>
      <c r="L506" s="134"/>
      <c r="R506" s="1"/>
      <c r="S506" s="3"/>
      <c r="V506" s="1"/>
      <c r="W506" s="1"/>
      <c r="X506" s="193"/>
      <c r="Y506" s="1"/>
      <c r="AA506" s="5"/>
      <c r="AC506" s="218"/>
    </row>
    <row r="507" customFormat="false" ht="12.8" hidden="false" customHeight="false" outlineLevel="0" collapsed="false">
      <c r="A507" s="1"/>
      <c r="B507" s="325"/>
      <c r="D507" s="131"/>
      <c r="F507" s="132"/>
      <c r="H507" s="133"/>
      <c r="L507" s="134"/>
      <c r="R507" s="1"/>
      <c r="S507" s="3"/>
      <c r="V507" s="1"/>
      <c r="W507" s="1"/>
      <c r="X507" s="193"/>
      <c r="Y507" s="1"/>
      <c r="AA507" s="5"/>
      <c r="AC507" s="218"/>
    </row>
    <row r="508" customFormat="false" ht="12.8" hidden="false" customHeight="false" outlineLevel="0" collapsed="false">
      <c r="A508" s="1"/>
      <c r="B508" s="325"/>
      <c r="D508" s="131"/>
      <c r="F508" s="132"/>
      <c r="H508" s="133"/>
      <c r="L508" s="134"/>
      <c r="R508" s="1"/>
      <c r="S508" s="3"/>
      <c r="V508" s="1"/>
      <c r="W508" s="1"/>
      <c r="X508" s="193"/>
      <c r="Y508" s="1"/>
      <c r="AA508" s="5"/>
      <c r="AC508" s="218"/>
    </row>
    <row r="509" customFormat="false" ht="12.8" hidden="false" customHeight="false" outlineLevel="0" collapsed="false">
      <c r="A509" s="1"/>
      <c r="B509" s="325"/>
      <c r="D509" s="131"/>
      <c r="F509" s="132"/>
      <c r="H509" s="133"/>
      <c r="L509" s="134"/>
      <c r="R509" s="1"/>
      <c r="S509" s="3"/>
      <c r="V509" s="1"/>
      <c r="W509" s="1"/>
      <c r="X509" s="193"/>
      <c r="Y509" s="1"/>
      <c r="AA509" s="5"/>
      <c r="AC509" s="218"/>
    </row>
    <row r="510" customFormat="false" ht="12.8" hidden="false" customHeight="false" outlineLevel="0" collapsed="false">
      <c r="A510" s="1"/>
      <c r="B510" s="325"/>
      <c r="D510" s="131"/>
      <c r="F510" s="132"/>
      <c r="H510" s="133"/>
      <c r="L510" s="134"/>
      <c r="R510" s="1"/>
      <c r="S510" s="3"/>
      <c r="V510" s="1"/>
      <c r="W510" s="1"/>
      <c r="X510" s="193"/>
      <c r="Y510" s="1"/>
      <c r="AA510" s="5"/>
      <c r="AC510" s="218"/>
    </row>
    <row r="511" customFormat="false" ht="12.8" hidden="false" customHeight="false" outlineLevel="0" collapsed="false">
      <c r="A511" s="1"/>
      <c r="B511" s="325"/>
      <c r="D511" s="131"/>
      <c r="F511" s="132"/>
      <c r="H511" s="133"/>
      <c r="L511" s="134"/>
      <c r="R511" s="1"/>
      <c r="S511" s="3"/>
      <c r="V511" s="1"/>
      <c r="W511" s="1"/>
      <c r="X511" s="193"/>
      <c r="Y511" s="1"/>
      <c r="AA511" s="5"/>
      <c r="AC511" s="218"/>
    </row>
    <row r="512" customFormat="false" ht="12.8" hidden="false" customHeight="false" outlineLevel="0" collapsed="false">
      <c r="A512" s="1"/>
      <c r="B512" s="325"/>
      <c r="D512" s="131"/>
      <c r="F512" s="132"/>
      <c r="H512" s="133"/>
      <c r="L512" s="134"/>
      <c r="R512" s="1"/>
      <c r="S512" s="3"/>
      <c r="V512" s="1"/>
      <c r="W512" s="1"/>
      <c r="X512" s="193"/>
      <c r="Y512" s="1"/>
      <c r="AA512" s="5"/>
      <c r="AC512" s="218"/>
    </row>
    <row r="513" customFormat="false" ht="12.8" hidden="false" customHeight="false" outlineLevel="0" collapsed="false">
      <c r="A513" s="1"/>
      <c r="B513" s="325"/>
      <c r="D513" s="131"/>
      <c r="F513" s="132"/>
      <c r="H513" s="133"/>
      <c r="L513" s="134"/>
      <c r="R513" s="1"/>
      <c r="S513" s="3"/>
      <c r="V513" s="1"/>
      <c r="W513" s="1"/>
      <c r="X513" s="193"/>
      <c r="Y513" s="1"/>
      <c r="AA513" s="5"/>
      <c r="AC513" s="218"/>
    </row>
    <row r="514" customFormat="false" ht="12.8" hidden="false" customHeight="false" outlineLevel="0" collapsed="false">
      <c r="A514" s="1"/>
      <c r="B514" s="325"/>
      <c r="D514" s="131"/>
      <c r="F514" s="132"/>
      <c r="H514" s="133"/>
      <c r="L514" s="134"/>
      <c r="R514" s="1"/>
      <c r="S514" s="3"/>
      <c r="V514" s="1"/>
      <c r="W514" s="1"/>
      <c r="X514" s="193"/>
      <c r="Y514" s="1"/>
      <c r="AA514" s="5"/>
      <c r="AC514" s="218"/>
    </row>
    <row r="515" customFormat="false" ht="12.8" hidden="false" customHeight="false" outlineLevel="0" collapsed="false">
      <c r="A515" s="1"/>
      <c r="B515" s="325"/>
      <c r="D515" s="131"/>
      <c r="F515" s="132"/>
      <c r="H515" s="133"/>
      <c r="L515" s="134"/>
      <c r="R515" s="1"/>
      <c r="S515" s="3"/>
      <c r="V515" s="1"/>
      <c r="W515" s="1"/>
      <c r="X515" s="193"/>
      <c r="Y515" s="1"/>
      <c r="AA515" s="5"/>
      <c r="AC515" s="218"/>
    </row>
    <row r="516" customFormat="false" ht="12.8" hidden="false" customHeight="false" outlineLevel="0" collapsed="false">
      <c r="A516" s="1"/>
      <c r="B516" s="325"/>
      <c r="D516" s="131"/>
      <c r="F516" s="132"/>
      <c r="H516" s="133"/>
      <c r="L516" s="134"/>
      <c r="R516" s="1"/>
      <c r="S516" s="3"/>
      <c r="V516" s="1"/>
      <c r="W516" s="1"/>
      <c r="X516" s="193"/>
      <c r="Y516" s="1"/>
      <c r="AA516" s="5"/>
      <c r="AC516" s="218"/>
    </row>
    <row r="517" customFormat="false" ht="12.8" hidden="false" customHeight="false" outlineLevel="0" collapsed="false">
      <c r="A517" s="1"/>
      <c r="B517" s="325"/>
      <c r="D517" s="131"/>
      <c r="F517" s="132"/>
      <c r="H517" s="133"/>
      <c r="L517" s="134"/>
      <c r="R517" s="1"/>
      <c r="S517" s="3"/>
      <c r="V517" s="1"/>
      <c r="W517" s="1"/>
      <c r="X517" s="193"/>
      <c r="Y517" s="1"/>
      <c r="AA517" s="5"/>
      <c r="AC517" s="218"/>
    </row>
    <row r="518" customFormat="false" ht="12.8" hidden="false" customHeight="false" outlineLevel="0" collapsed="false">
      <c r="A518" s="1"/>
      <c r="B518" s="325"/>
      <c r="D518" s="131"/>
      <c r="F518" s="132"/>
      <c r="H518" s="133"/>
      <c r="L518" s="134"/>
      <c r="R518" s="1"/>
      <c r="S518" s="3"/>
      <c r="V518" s="1"/>
      <c r="W518" s="1"/>
      <c r="X518" s="193"/>
      <c r="Y518" s="1"/>
      <c r="AA518" s="5"/>
      <c r="AC518" s="218"/>
    </row>
    <row r="519" customFormat="false" ht="12.8" hidden="false" customHeight="false" outlineLevel="0" collapsed="false">
      <c r="A519" s="1"/>
      <c r="B519" s="325"/>
      <c r="D519" s="131"/>
      <c r="F519" s="132"/>
      <c r="H519" s="133"/>
      <c r="L519" s="134"/>
      <c r="R519" s="1"/>
      <c r="S519" s="3"/>
      <c r="V519" s="1"/>
      <c r="W519" s="1"/>
      <c r="X519" s="193"/>
      <c r="Y519" s="1"/>
      <c r="AA519" s="5"/>
      <c r="AC519" s="218"/>
    </row>
    <row r="520" customFormat="false" ht="12.8" hidden="false" customHeight="false" outlineLevel="0" collapsed="false">
      <c r="A520" s="1"/>
      <c r="B520" s="325"/>
      <c r="D520" s="131"/>
      <c r="F520" s="132"/>
      <c r="H520" s="133"/>
      <c r="L520" s="134"/>
      <c r="R520" s="1"/>
      <c r="S520" s="3"/>
      <c r="V520" s="1"/>
      <c r="W520" s="1"/>
      <c r="X520" s="193"/>
      <c r="Y520" s="1"/>
      <c r="AA520" s="5"/>
      <c r="AC520" s="218"/>
    </row>
    <row r="521" customFormat="false" ht="12.8" hidden="false" customHeight="false" outlineLevel="0" collapsed="false">
      <c r="A521" s="1"/>
      <c r="B521" s="325"/>
      <c r="D521" s="131"/>
      <c r="F521" s="132"/>
      <c r="H521" s="133"/>
      <c r="L521" s="134"/>
      <c r="R521" s="1"/>
      <c r="S521" s="3"/>
      <c r="V521" s="1"/>
      <c r="W521" s="1"/>
      <c r="X521" s="193"/>
      <c r="Y521" s="1"/>
      <c r="AA521" s="5"/>
      <c r="AC521" s="218"/>
    </row>
    <row r="522" customFormat="false" ht="12.8" hidden="false" customHeight="false" outlineLevel="0" collapsed="false">
      <c r="A522" s="1"/>
      <c r="B522" s="325"/>
      <c r="D522" s="131"/>
      <c r="F522" s="132"/>
      <c r="H522" s="133"/>
      <c r="L522" s="134"/>
      <c r="R522" s="1"/>
      <c r="S522" s="3"/>
      <c r="V522" s="1"/>
      <c r="W522" s="1"/>
      <c r="X522" s="193"/>
      <c r="Y522" s="1"/>
      <c r="AA522" s="5"/>
      <c r="AC522" s="218"/>
    </row>
    <row r="523" customFormat="false" ht="12.8" hidden="false" customHeight="false" outlineLevel="0" collapsed="false">
      <c r="A523" s="1"/>
      <c r="B523" s="325"/>
      <c r="D523" s="131"/>
      <c r="F523" s="132"/>
      <c r="H523" s="133"/>
      <c r="L523" s="134"/>
      <c r="R523" s="1"/>
      <c r="S523" s="3"/>
      <c r="V523" s="1"/>
      <c r="W523" s="1"/>
      <c r="X523" s="193"/>
      <c r="Y523" s="1"/>
      <c r="AA523" s="5"/>
      <c r="AC523" s="218"/>
    </row>
    <row r="524" customFormat="false" ht="12.8" hidden="false" customHeight="false" outlineLevel="0" collapsed="false">
      <c r="A524" s="1"/>
      <c r="B524" s="325"/>
      <c r="D524" s="131"/>
      <c r="F524" s="132"/>
      <c r="H524" s="133"/>
      <c r="L524" s="134"/>
      <c r="R524" s="1"/>
      <c r="S524" s="3"/>
      <c r="V524" s="1"/>
      <c r="W524" s="1"/>
      <c r="X524" s="193"/>
      <c r="Y524" s="1"/>
      <c r="AA524" s="5"/>
      <c r="AC524" s="218"/>
    </row>
    <row r="525" customFormat="false" ht="12.8" hidden="false" customHeight="false" outlineLevel="0" collapsed="false">
      <c r="A525" s="1"/>
      <c r="B525" s="325"/>
      <c r="D525" s="131"/>
      <c r="F525" s="132"/>
      <c r="H525" s="133"/>
      <c r="L525" s="134"/>
      <c r="R525" s="1"/>
      <c r="S525" s="3"/>
      <c r="V525" s="1"/>
      <c r="W525" s="1"/>
      <c r="X525" s="193"/>
      <c r="Y525" s="1"/>
      <c r="AA525" s="5"/>
      <c r="AC525" s="218"/>
    </row>
    <row r="526" customFormat="false" ht="12.8" hidden="false" customHeight="false" outlineLevel="0" collapsed="false">
      <c r="A526" s="1"/>
      <c r="B526" s="325"/>
      <c r="D526" s="131"/>
      <c r="F526" s="132"/>
      <c r="H526" s="133"/>
      <c r="L526" s="134"/>
      <c r="R526" s="1"/>
      <c r="S526" s="3"/>
      <c r="V526" s="1"/>
      <c r="W526" s="1"/>
      <c r="X526" s="193"/>
      <c r="Y526" s="1"/>
      <c r="AA526" s="5"/>
      <c r="AC526" s="218"/>
    </row>
    <row r="527" customFormat="false" ht="12.8" hidden="false" customHeight="false" outlineLevel="0" collapsed="false">
      <c r="A527" s="1"/>
      <c r="B527" s="325"/>
      <c r="D527" s="131"/>
      <c r="F527" s="132"/>
      <c r="H527" s="133"/>
      <c r="L527" s="134"/>
      <c r="R527" s="1"/>
      <c r="S527" s="3"/>
      <c r="V527" s="1"/>
      <c r="W527" s="1"/>
      <c r="X527" s="193"/>
      <c r="Y527" s="1"/>
      <c r="AA527" s="5"/>
      <c r="AC527" s="218"/>
    </row>
    <row r="528" customFormat="false" ht="12.8" hidden="false" customHeight="false" outlineLevel="0" collapsed="false">
      <c r="A528" s="1"/>
      <c r="B528" s="325"/>
      <c r="D528" s="131"/>
      <c r="F528" s="132"/>
      <c r="H528" s="133"/>
      <c r="L528" s="134"/>
      <c r="R528" s="1"/>
      <c r="S528" s="3"/>
      <c r="V528" s="1"/>
      <c r="W528" s="1"/>
      <c r="X528" s="193"/>
      <c r="Y528" s="1"/>
      <c r="AA528" s="5"/>
      <c r="AC528" s="218"/>
    </row>
    <row r="529" customFormat="false" ht="12.8" hidden="false" customHeight="false" outlineLevel="0" collapsed="false">
      <c r="A529" s="1"/>
      <c r="B529" s="325"/>
      <c r="D529" s="131"/>
      <c r="F529" s="132"/>
      <c r="H529" s="133"/>
      <c r="L529" s="134"/>
      <c r="R529" s="1"/>
      <c r="S529" s="3"/>
      <c r="V529" s="1"/>
      <c r="W529" s="1"/>
      <c r="X529" s="193"/>
      <c r="Y529" s="1"/>
      <c r="AA529" s="5"/>
      <c r="AC529" s="218"/>
    </row>
    <row r="530" customFormat="false" ht="12.8" hidden="false" customHeight="false" outlineLevel="0" collapsed="false">
      <c r="A530" s="1"/>
      <c r="B530" s="325"/>
      <c r="D530" s="131"/>
      <c r="F530" s="132"/>
      <c r="H530" s="133"/>
      <c r="L530" s="134"/>
      <c r="R530" s="1"/>
      <c r="S530" s="3"/>
      <c r="V530" s="1"/>
      <c r="W530" s="1"/>
      <c r="X530" s="193"/>
      <c r="Y530" s="1"/>
      <c r="AA530" s="5"/>
      <c r="AC530" s="218"/>
    </row>
    <row r="531" customFormat="false" ht="12.8" hidden="false" customHeight="false" outlineLevel="0" collapsed="false">
      <c r="A531" s="1"/>
      <c r="B531" s="325"/>
      <c r="D531" s="131"/>
      <c r="F531" s="132"/>
      <c r="H531" s="133"/>
      <c r="L531" s="134"/>
      <c r="R531" s="1"/>
      <c r="S531" s="3"/>
      <c r="V531" s="1"/>
      <c r="W531" s="1"/>
      <c r="X531" s="193"/>
      <c r="Y531" s="1"/>
      <c r="AA531" s="5"/>
      <c r="AC531" s="218"/>
    </row>
    <row r="532" customFormat="false" ht="12.8" hidden="false" customHeight="false" outlineLevel="0" collapsed="false">
      <c r="A532" s="1"/>
      <c r="B532" s="325"/>
      <c r="D532" s="131"/>
      <c r="F532" s="132"/>
      <c r="H532" s="133"/>
      <c r="L532" s="134"/>
      <c r="R532" s="1"/>
      <c r="S532" s="3"/>
      <c r="V532" s="1"/>
      <c r="W532" s="1"/>
      <c r="X532" s="193"/>
      <c r="Y532" s="1"/>
      <c r="AA532" s="5"/>
      <c r="AC532" s="218"/>
    </row>
    <row r="533" customFormat="false" ht="12.8" hidden="false" customHeight="false" outlineLevel="0" collapsed="false">
      <c r="A533" s="1"/>
      <c r="B533" s="325"/>
      <c r="D533" s="131"/>
      <c r="F533" s="132"/>
      <c r="H533" s="133"/>
      <c r="L533" s="134"/>
      <c r="R533" s="1"/>
      <c r="S533" s="3"/>
      <c r="V533" s="1"/>
      <c r="W533" s="1"/>
      <c r="X533" s="193"/>
      <c r="Y533" s="1"/>
      <c r="AA533" s="5"/>
      <c r="AC533" s="218"/>
    </row>
    <row r="534" customFormat="false" ht="12.8" hidden="false" customHeight="false" outlineLevel="0" collapsed="false">
      <c r="A534" s="1"/>
      <c r="B534" s="325"/>
      <c r="D534" s="131"/>
      <c r="F534" s="132"/>
      <c r="H534" s="133"/>
      <c r="L534" s="134"/>
      <c r="R534" s="1"/>
      <c r="S534" s="3"/>
      <c r="V534" s="1"/>
      <c r="W534" s="1"/>
      <c r="X534" s="193"/>
      <c r="Y534" s="1"/>
      <c r="AA534" s="5"/>
      <c r="AC534" s="218"/>
    </row>
    <row r="535" customFormat="false" ht="12.8" hidden="false" customHeight="false" outlineLevel="0" collapsed="false">
      <c r="A535" s="1"/>
      <c r="B535" s="325"/>
      <c r="D535" s="131"/>
      <c r="F535" s="132"/>
      <c r="H535" s="133"/>
      <c r="L535" s="134"/>
      <c r="R535" s="1"/>
      <c r="S535" s="3"/>
      <c r="V535" s="1"/>
      <c r="W535" s="1"/>
      <c r="X535" s="193"/>
      <c r="Y535" s="1"/>
      <c r="AA535" s="5"/>
      <c r="AC535" s="218"/>
    </row>
    <row r="536" customFormat="false" ht="12.8" hidden="false" customHeight="false" outlineLevel="0" collapsed="false">
      <c r="A536" s="1"/>
      <c r="B536" s="325"/>
      <c r="D536" s="131"/>
      <c r="F536" s="132"/>
      <c r="H536" s="133"/>
      <c r="L536" s="134"/>
      <c r="R536" s="1"/>
      <c r="S536" s="3"/>
      <c r="V536" s="1"/>
      <c r="W536" s="1"/>
      <c r="X536" s="193"/>
      <c r="Y536" s="1"/>
      <c r="AA536" s="5"/>
      <c r="AC536" s="218"/>
    </row>
    <row r="537" customFormat="false" ht="12.8" hidden="false" customHeight="false" outlineLevel="0" collapsed="false">
      <c r="A537" s="1"/>
      <c r="B537" s="325"/>
      <c r="D537" s="131"/>
      <c r="F537" s="132"/>
      <c r="H537" s="133"/>
      <c r="L537" s="134"/>
      <c r="R537" s="1"/>
      <c r="S537" s="3"/>
      <c r="V537" s="1"/>
      <c r="W537" s="1"/>
      <c r="X537" s="193"/>
      <c r="Y537" s="1"/>
      <c r="AA537" s="5"/>
      <c r="AC537" s="218"/>
    </row>
    <row r="538" customFormat="false" ht="12.8" hidden="false" customHeight="false" outlineLevel="0" collapsed="false">
      <c r="A538" s="1"/>
      <c r="B538" s="325"/>
      <c r="D538" s="131"/>
      <c r="F538" s="132"/>
      <c r="H538" s="133"/>
      <c r="L538" s="134"/>
      <c r="R538" s="1"/>
      <c r="S538" s="3"/>
      <c r="V538" s="1"/>
      <c r="W538" s="1"/>
      <c r="X538" s="193"/>
      <c r="Y538" s="1"/>
      <c r="AA538" s="5"/>
      <c r="AC538" s="218"/>
    </row>
    <row r="539" customFormat="false" ht="12.8" hidden="false" customHeight="false" outlineLevel="0" collapsed="false">
      <c r="A539" s="1"/>
      <c r="B539" s="325"/>
      <c r="D539" s="131"/>
      <c r="F539" s="132"/>
      <c r="H539" s="133"/>
      <c r="L539" s="134"/>
      <c r="R539" s="1"/>
      <c r="S539" s="3"/>
      <c r="V539" s="1"/>
      <c r="W539" s="1"/>
      <c r="X539" s="193"/>
      <c r="Y539" s="1"/>
      <c r="AA539" s="5"/>
      <c r="AC539" s="218"/>
    </row>
    <row r="540" customFormat="false" ht="12.8" hidden="false" customHeight="false" outlineLevel="0" collapsed="false">
      <c r="A540" s="1"/>
      <c r="B540" s="325"/>
      <c r="D540" s="131"/>
      <c r="F540" s="132"/>
      <c r="H540" s="133"/>
      <c r="L540" s="134"/>
      <c r="R540" s="1"/>
      <c r="S540" s="3"/>
      <c r="V540" s="1"/>
      <c r="W540" s="1"/>
      <c r="X540" s="193"/>
      <c r="Y540" s="1"/>
      <c r="AA540" s="5"/>
      <c r="AC540" s="218"/>
    </row>
    <row r="541" customFormat="false" ht="12.8" hidden="false" customHeight="false" outlineLevel="0" collapsed="false">
      <c r="A541" s="1"/>
      <c r="B541" s="325"/>
      <c r="D541" s="131"/>
      <c r="F541" s="132"/>
      <c r="H541" s="133"/>
      <c r="L541" s="134"/>
      <c r="R541" s="1"/>
      <c r="S541" s="3"/>
      <c r="V541" s="1"/>
      <c r="W541" s="1"/>
      <c r="X541" s="193"/>
      <c r="Y541" s="1"/>
      <c r="AA541" s="5"/>
      <c r="AC541" s="218"/>
    </row>
    <row r="542" customFormat="false" ht="12.8" hidden="false" customHeight="false" outlineLevel="0" collapsed="false">
      <c r="A542" s="1"/>
      <c r="B542" s="325"/>
      <c r="D542" s="131"/>
      <c r="F542" s="132"/>
      <c r="H542" s="133"/>
      <c r="L542" s="134"/>
      <c r="R542" s="1"/>
      <c r="S542" s="3"/>
      <c r="V542" s="1"/>
      <c r="W542" s="1"/>
      <c r="X542" s="193"/>
      <c r="Y542" s="1"/>
      <c r="AA542" s="5"/>
      <c r="AC542" s="218"/>
    </row>
    <row r="543" customFormat="false" ht="12.8" hidden="false" customHeight="false" outlineLevel="0" collapsed="false">
      <c r="A543" s="1"/>
      <c r="B543" s="325"/>
      <c r="D543" s="131"/>
      <c r="F543" s="132"/>
      <c r="H543" s="133"/>
      <c r="L543" s="134"/>
      <c r="R543" s="1"/>
      <c r="S543" s="3"/>
      <c r="V543" s="1"/>
      <c r="W543" s="1"/>
      <c r="X543" s="193"/>
      <c r="Y543" s="1"/>
      <c r="AA543" s="5"/>
      <c r="AC543" s="218"/>
    </row>
    <row r="544" customFormat="false" ht="12.8" hidden="false" customHeight="false" outlineLevel="0" collapsed="false">
      <c r="A544" s="1"/>
      <c r="B544" s="325"/>
      <c r="D544" s="131"/>
      <c r="F544" s="132"/>
      <c r="H544" s="133"/>
      <c r="L544" s="134"/>
      <c r="R544" s="1"/>
      <c r="S544" s="3"/>
      <c r="V544" s="1"/>
      <c r="W544" s="1"/>
      <c r="X544" s="193"/>
      <c r="Y544" s="1"/>
      <c r="AA544" s="5"/>
      <c r="AC544" s="218"/>
    </row>
    <row r="545" customFormat="false" ht="12.8" hidden="false" customHeight="false" outlineLevel="0" collapsed="false">
      <c r="A545" s="1"/>
      <c r="B545" s="325"/>
      <c r="D545" s="131"/>
      <c r="F545" s="132"/>
      <c r="H545" s="133"/>
      <c r="L545" s="134"/>
      <c r="R545" s="1"/>
      <c r="S545" s="3"/>
      <c r="V545" s="1"/>
      <c r="W545" s="1"/>
      <c r="X545" s="193"/>
      <c r="Y545" s="1"/>
      <c r="AA545" s="5"/>
      <c r="AC545" s="218"/>
    </row>
    <row r="546" customFormat="false" ht="12.8" hidden="false" customHeight="false" outlineLevel="0" collapsed="false">
      <c r="A546" s="1"/>
      <c r="B546" s="325"/>
      <c r="D546" s="131"/>
      <c r="F546" s="132"/>
      <c r="H546" s="133"/>
      <c r="L546" s="134"/>
      <c r="R546" s="1"/>
      <c r="S546" s="3"/>
      <c r="V546" s="1"/>
      <c r="W546" s="1"/>
      <c r="X546" s="193"/>
      <c r="Y546" s="1"/>
      <c r="AA546" s="5"/>
      <c r="AC546" s="218"/>
    </row>
    <row r="547" customFormat="false" ht="12.8" hidden="false" customHeight="false" outlineLevel="0" collapsed="false">
      <c r="A547" s="1"/>
      <c r="B547" s="325"/>
      <c r="D547" s="131"/>
      <c r="F547" s="132"/>
      <c r="H547" s="133"/>
      <c r="L547" s="134"/>
      <c r="R547" s="1"/>
      <c r="S547" s="3"/>
      <c r="V547" s="1"/>
      <c r="W547" s="1"/>
      <c r="X547" s="193"/>
      <c r="Y547" s="1"/>
      <c r="AA547" s="5"/>
      <c r="AC547" s="218"/>
    </row>
    <row r="548" customFormat="false" ht="12.8" hidden="false" customHeight="false" outlineLevel="0" collapsed="false">
      <c r="A548" s="1"/>
      <c r="B548" s="325"/>
      <c r="D548" s="131"/>
      <c r="F548" s="132"/>
      <c r="H548" s="133"/>
      <c r="L548" s="134"/>
      <c r="R548" s="1"/>
      <c r="S548" s="3"/>
      <c r="V548" s="1"/>
      <c r="W548" s="1"/>
      <c r="X548" s="193"/>
      <c r="Y548" s="1"/>
      <c r="AA548" s="5"/>
      <c r="AC548" s="218"/>
    </row>
    <row r="549" customFormat="false" ht="12.8" hidden="false" customHeight="false" outlineLevel="0" collapsed="false">
      <c r="A549" s="1"/>
      <c r="B549" s="325"/>
      <c r="D549" s="131"/>
      <c r="F549" s="132"/>
      <c r="H549" s="133"/>
      <c r="L549" s="134"/>
      <c r="R549" s="1"/>
      <c r="S549" s="3"/>
      <c r="V549" s="1"/>
      <c r="W549" s="1"/>
      <c r="X549" s="193"/>
      <c r="Y549" s="1"/>
      <c r="AA549" s="5"/>
      <c r="AC549" s="218"/>
    </row>
    <row r="550" customFormat="false" ht="12.8" hidden="false" customHeight="false" outlineLevel="0" collapsed="false">
      <c r="A550" s="1"/>
      <c r="B550" s="325"/>
      <c r="D550" s="131"/>
      <c r="F550" s="132"/>
      <c r="H550" s="133"/>
      <c r="L550" s="134"/>
      <c r="R550" s="1"/>
      <c r="S550" s="3"/>
      <c r="V550" s="1"/>
      <c r="W550" s="1"/>
      <c r="X550" s="193"/>
      <c r="Y550" s="1"/>
      <c r="AA550" s="5"/>
      <c r="AC550" s="218"/>
    </row>
    <row r="551" customFormat="false" ht="12.8" hidden="false" customHeight="false" outlineLevel="0" collapsed="false">
      <c r="A551" s="1"/>
      <c r="B551" s="325"/>
      <c r="D551" s="131"/>
      <c r="F551" s="132"/>
      <c r="H551" s="133"/>
      <c r="L551" s="134"/>
      <c r="R551" s="1"/>
      <c r="S551" s="3"/>
      <c r="V551" s="1"/>
      <c r="W551" s="1"/>
      <c r="X551" s="193"/>
      <c r="Y551" s="1"/>
      <c r="AA551" s="5"/>
      <c r="AC551" s="218"/>
    </row>
    <row r="552" customFormat="false" ht="12.8" hidden="false" customHeight="false" outlineLevel="0" collapsed="false">
      <c r="A552" s="1"/>
      <c r="B552" s="325"/>
      <c r="D552" s="131"/>
      <c r="F552" s="132"/>
      <c r="H552" s="133"/>
      <c r="L552" s="134"/>
      <c r="R552" s="1"/>
      <c r="S552" s="3"/>
      <c r="V552" s="1"/>
      <c r="W552" s="1"/>
      <c r="X552" s="193"/>
      <c r="Y552" s="1"/>
      <c r="AA552" s="5"/>
      <c r="AC552" s="218"/>
    </row>
    <row r="553" customFormat="false" ht="12.8" hidden="false" customHeight="false" outlineLevel="0" collapsed="false">
      <c r="A553" s="1"/>
      <c r="B553" s="325"/>
      <c r="D553" s="131"/>
      <c r="F553" s="132"/>
      <c r="H553" s="133"/>
      <c r="L553" s="134"/>
      <c r="R553" s="1"/>
      <c r="S553" s="3"/>
      <c r="V553" s="1"/>
      <c r="W553" s="1"/>
      <c r="X553" s="193"/>
      <c r="Y553" s="1"/>
      <c r="AA553" s="5"/>
      <c r="AC553" s="218"/>
    </row>
    <row r="554" customFormat="false" ht="12.8" hidden="false" customHeight="false" outlineLevel="0" collapsed="false">
      <c r="A554" s="1"/>
      <c r="B554" s="325"/>
      <c r="D554" s="131"/>
      <c r="F554" s="132"/>
      <c r="H554" s="133"/>
      <c r="L554" s="134"/>
      <c r="R554" s="1"/>
      <c r="S554" s="3"/>
      <c r="V554" s="1"/>
      <c r="W554" s="1"/>
      <c r="X554" s="193"/>
      <c r="Y554" s="1"/>
      <c r="AA554" s="5"/>
      <c r="AC554" s="218"/>
    </row>
    <row r="555" customFormat="false" ht="12.8" hidden="false" customHeight="false" outlineLevel="0" collapsed="false">
      <c r="A555" s="1"/>
      <c r="B555" s="325"/>
      <c r="D555" s="131"/>
      <c r="F555" s="132"/>
      <c r="H555" s="133"/>
      <c r="L555" s="134"/>
      <c r="R555" s="1"/>
      <c r="S555" s="3"/>
      <c r="V555" s="1"/>
      <c r="W555" s="1"/>
      <c r="X555" s="193"/>
      <c r="Y555" s="1"/>
      <c r="AA555" s="5"/>
      <c r="AC555" s="218"/>
    </row>
    <row r="556" customFormat="false" ht="12.8" hidden="false" customHeight="false" outlineLevel="0" collapsed="false">
      <c r="A556" s="1"/>
      <c r="B556" s="325"/>
      <c r="D556" s="131"/>
      <c r="F556" s="132"/>
      <c r="H556" s="133"/>
      <c r="L556" s="134"/>
      <c r="R556" s="1"/>
      <c r="S556" s="3"/>
      <c r="V556" s="1"/>
      <c r="W556" s="1"/>
      <c r="X556" s="193"/>
      <c r="Y556" s="1"/>
      <c r="AA556" s="5"/>
      <c r="AC556" s="218"/>
    </row>
    <row r="557" customFormat="false" ht="12.8" hidden="false" customHeight="false" outlineLevel="0" collapsed="false">
      <c r="A557" s="1"/>
      <c r="B557" s="325"/>
      <c r="D557" s="131"/>
      <c r="F557" s="132"/>
      <c r="H557" s="133"/>
      <c r="L557" s="134"/>
      <c r="R557" s="1"/>
      <c r="S557" s="3"/>
      <c r="V557" s="1"/>
      <c r="W557" s="1"/>
      <c r="X557" s="193"/>
      <c r="Y557" s="1"/>
      <c r="AA557" s="5"/>
      <c r="AC557" s="218"/>
    </row>
    <row r="558" customFormat="false" ht="12.8" hidden="false" customHeight="false" outlineLevel="0" collapsed="false">
      <c r="A558" s="1"/>
      <c r="B558" s="325"/>
      <c r="D558" s="131"/>
      <c r="F558" s="132"/>
      <c r="H558" s="133"/>
      <c r="L558" s="134"/>
      <c r="R558" s="1"/>
      <c r="S558" s="3"/>
      <c r="V558" s="1"/>
      <c r="W558" s="1"/>
      <c r="X558" s="193"/>
      <c r="Y558" s="1"/>
      <c r="AA558" s="5"/>
      <c r="AC558" s="218"/>
    </row>
    <row r="559" customFormat="false" ht="12.8" hidden="false" customHeight="false" outlineLevel="0" collapsed="false">
      <c r="A559" s="1"/>
      <c r="B559" s="325"/>
      <c r="D559" s="131"/>
      <c r="F559" s="132"/>
      <c r="H559" s="133"/>
      <c r="L559" s="134"/>
      <c r="R559" s="1"/>
      <c r="S559" s="3"/>
      <c r="V559" s="1"/>
      <c r="W559" s="1"/>
      <c r="X559" s="193"/>
      <c r="Y559" s="1"/>
      <c r="AA559" s="5"/>
      <c r="AC559" s="218"/>
    </row>
    <row r="560" customFormat="false" ht="12.8" hidden="false" customHeight="false" outlineLevel="0" collapsed="false">
      <c r="A560" s="1"/>
      <c r="B560" s="325"/>
      <c r="D560" s="131"/>
      <c r="F560" s="132"/>
      <c r="H560" s="133"/>
      <c r="L560" s="134"/>
      <c r="R560" s="1"/>
      <c r="S560" s="3"/>
      <c r="V560" s="1"/>
      <c r="W560" s="1"/>
      <c r="X560" s="193"/>
      <c r="Y560" s="1"/>
      <c r="AA560" s="5"/>
      <c r="AC560" s="218"/>
    </row>
    <row r="561" customFormat="false" ht="12.8" hidden="false" customHeight="false" outlineLevel="0" collapsed="false">
      <c r="A561" s="1"/>
      <c r="B561" s="325"/>
      <c r="D561" s="131"/>
      <c r="F561" s="132"/>
      <c r="H561" s="133"/>
      <c r="L561" s="134"/>
      <c r="R561" s="1"/>
      <c r="S561" s="3"/>
      <c r="V561" s="1"/>
      <c r="W561" s="1"/>
      <c r="X561" s="193"/>
      <c r="Y561" s="1"/>
      <c r="AA561" s="5"/>
      <c r="AC561" s="218"/>
    </row>
    <row r="562" customFormat="false" ht="12.8" hidden="false" customHeight="false" outlineLevel="0" collapsed="false">
      <c r="A562" s="1"/>
      <c r="B562" s="325"/>
      <c r="D562" s="131"/>
      <c r="F562" s="132"/>
      <c r="H562" s="133"/>
      <c r="L562" s="134"/>
      <c r="R562" s="1"/>
      <c r="S562" s="3"/>
      <c r="V562" s="1"/>
      <c r="W562" s="1"/>
      <c r="X562" s="193"/>
      <c r="Y562" s="1"/>
      <c r="AA562" s="5"/>
      <c r="AC562" s="218"/>
    </row>
    <row r="563" customFormat="false" ht="12.8" hidden="false" customHeight="false" outlineLevel="0" collapsed="false">
      <c r="A563" s="1"/>
      <c r="B563" s="325"/>
      <c r="D563" s="131"/>
      <c r="F563" s="132"/>
      <c r="H563" s="133"/>
      <c r="L563" s="134"/>
      <c r="R563" s="1"/>
      <c r="S563" s="3"/>
      <c r="V563" s="1"/>
      <c r="W563" s="1"/>
      <c r="X563" s="193"/>
      <c r="Y563" s="1"/>
      <c r="AA563" s="5"/>
      <c r="AC563" s="218"/>
    </row>
    <row r="564" customFormat="false" ht="12.8" hidden="false" customHeight="false" outlineLevel="0" collapsed="false">
      <c r="A564" s="1"/>
      <c r="B564" s="325"/>
      <c r="D564" s="131"/>
      <c r="F564" s="132"/>
      <c r="H564" s="133"/>
      <c r="L564" s="134"/>
      <c r="R564" s="1"/>
      <c r="S564" s="3"/>
      <c r="V564" s="1"/>
      <c r="W564" s="1"/>
      <c r="X564" s="193"/>
      <c r="Y564" s="1"/>
      <c r="AA564" s="5"/>
      <c r="AC564" s="218"/>
    </row>
    <row r="565" customFormat="false" ht="12.8" hidden="false" customHeight="false" outlineLevel="0" collapsed="false">
      <c r="A565" s="1"/>
      <c r="B565" s="325"/>
      <c r="D565" s="131"/>
      <c r="F565" s="132"/>
      <c r="H565" s="133"/>
      <c r="L565" s="134"/>
      <c r="R565" s="1"/>
      <c r="S565" s="3"/>
      <c r="V565" s="1"/>
      <c r="W565" s="1"/>
      <c r="X565" s="193"/>
      <c r="Y565" s="1"/>
      <c r="AA565" s="5"/>
      <c r="AC565" s="218"/>
    </row>
    <row r="566" customFormat="false" ht="12.8" hidden="false" customHeight="false" outlineLevel="0" collapsed="false">
      <c r="A566" s="1"/>
      <c r="B566" s="325"/>
      <c r="D566" s="131"/>
      <c r="F566" s="132"/>
      <c r="H566" s="133"/>
      <c r="L566" s="134"/>
      <c r="R566" s="1"/>
      <c r="S566" s="3"/>
      <c r="V566" s="1"/>
      <c r="W566" s="1"/>
      <c r="X566" s="193"/>
      <c r="Y566" s="1"/>
      <c r="AA566" s="5"/>
      <c r="AC566" s="218"/>
    </row>
    <row r="567" customFormat="false" ht="12.8" hidden="false" customHeight="false" outlineLevel="0" collapsed="false">
      <c r="A567" s="1"/>
      <c r="B567" s="325"/>
      <c r="D567" s="131"/>
      <c r="F567" s="132"/>
      <c r="H567" s="133"/>
      <c r="L567" s="134"/>
      <c r="R567" s="1"/>
      <c r="S567" s="3"/>
      <c r="V567" s="1"/>
      <c r="W567" s="1"/>
      <c r="X567" s="193"/>
      <c r="Y567" s="1"/>
      <c r="AA567" s="5"/>
      <c r="AC567" s="218"/>
    </row>
    <row r="568" customFormat="false" ht="12.8" hidden="false" customHeight="false" outlineLevel="0" collapsed="false">
      <c r="A568" s="1"/>
      <c r="B568" s="325"/>
      <c r="D568" s="131"/>
      <c r="F568" s="132"/>
      <c r="H568" s="133"/>
      <c r="L568" s="134"/>
      <c r="R568" s="1"/>
      <c r="S568" s="3"/>
      <c r="V568" s="1"/>
      <c r="W568" s="1"/>
      <c r="X568" s="193"/>
      <c r="Y568" s="1"/>
      <c r="AA568" s="5"/>
      <c r="AC568" s="218"/>
    </row>
    <row r="569" customFormat="false" ht="12.8" hidden="false" customHeight="false" outlineLevel="0" collapsed="false">
      <c r="A569" s="1"/>
      <c r="B569" s="325"/>
      <c r="D569" s="131"/>
      <c r="F569" s="132"/>
      <c r="H569" s="133"/>
      <c r="L569" s="134"/>
      <c r="R569" s="1"/>
      <c r="S569" s="3"/>
      <c r="V569" s="1"/>
      <c r="W569" s="1"/>
      <c r="X569" s="193"/>
      <c r="Y569" s="1"/>
      <c r="AA569" s="5"/>
      <c r="AC569" s="218"/>
    </row>
    <row r="570" customFormat="false" ht="12.8" hidden="false" customHeight="false" outlineLevel="0" collapsed="false">
      <c r="A570" s="1"/>
      <c r="B570" s="325"/>
      <c r="D570" s="131"/>
      <c r="F570" s="132"/>
      <c r="H570" s="133"/>
      <c r="L570" s="134"/>
      <c r="R570" s="1"/>
      <c r="S570" s="3"/>
      <c r="V570" s="1"/>
      <c r="W570" s="1"/>
      <c r="X570" s="193"/>
      <c r="Y570" s="1"/>
      <c r="AA570" s="5"/>
      <c r="AC570" s="218"/>
    </row>
    <row r="571" customFormat="false" ht="12.8" hidden="false" customHeight="false" outlineLevel="0" collapsed="false">
      <c r="A571" s="1"/>
      <c r="B571" s="325"/>
      <c r="D571" s="131"/>
      <c r="F571" s="132"/>
      <c r="H571" s="133"/>
      <c r="L571" s="134"/>
      <c r="R571" s="1"/>
      <c r="S571" s="3"/>
      <c r="V571" s="1"/>
      <c r="W571" s="1"/>
      <c r="X571" s="193"/>
      <c r="Y571" s="1"/>
      <c r="AA571" s="5"/>
      <c r="AC571" s="218"/>
    </row>
    <row r="572" customFormat="false" ht="12.8" hidden="false" customHeight="false" outlineLevel="0" collapsed="false">
      <c r="A572" s="1"/>
      <c r="B572" s="325"/>
      <c r="D572" s="131"/>
      <c r="F572" s="132"/>
      <c r="H572" s="133"/>
      <c r="L572" s="134"/>
      <c r="R572" s="1"/>
      <c r="S572" s="3"/>
      <c r="V572" s="1"/>
      <c r="W572" s="1"/>
      <c r="X572" s="193"/>
      <c r="Y572" s="1"/>
      <c r="AA572" s="5"/>
      <c r="AC572" s="218"/>
    </row>
    <row r="573" customFormat="false" ht="12.8" hidden="false" customHeight="false" outlineLevel="0" collapsed="false">
      <c r="A573" s="1"/>
      <c r="B573" s="325"/>
      <c r="D573" s="131"/>
      <c r="F573" s="132"/>
      <c r="H573" s="133"/>
      <c r="L573" s="134"/>
      <c r="R573" s="1"/>
      <c r="S573" s="3"/>
      <c r="V573" s="1"/>
      <c r="W573" s="1"/>
      <c r="X573" s="193"/>
      <c r="Y573" s="1"/>
      <c r="AA573" s="5"/>
      <c r="AC573" s="218"/>
    </row>
    <row r="574" customFormat="false" ht="12.8" hidden="false" customHeight="false" outlineLevel="0" collapsed="false">
      <c r="A574" s="1"/>
      <c r="B574" s="325"/>
      <c r="D574" s="131"/>
      <c r="F574" s="132"/>
      <c r="H574" s="133"/>
      <c r="L574" s="134"/>
      <c r="R574" s="1"/>
      <c r="S574" s="3"/>
      <c r="V574" s="1"/>
      <c r="W574" s="1"/>
      <c r="X574" s="193"/>
      <c r="Y574" s="1"/>
      <c r="AA574" s="5"/>
      <c r="AC574" s="218"/>
    </row>
    <row r="575" customFormat="false" ht="12.8" hidden="false" customHeight="false" outlineLevel="0" collapsed="false">
      <c r="A575" s="1"/>
      <c r="B575" s="325"/>
      <c r="D575" s="131"/>
      <c r="F575" s="132"/>
      <c r="H575" s="133"/>
      <c r="L575" s="134"/>
      <c r="R575" s="1"/>
      <c r="S575" s="3"/>
      <c r="V575" s="1"/>
      <c r="W575" s="1"/>
      <c r="X575" s="193"/>
      <c r="Y575" s="1"/>
      <c r="AA575" s="5"/>
      <c r="AC575" s="218"/>
    </row>
    <row r="576" customFormat="false" ht="12.8" hidden="false" customHeight="false" outlineLevel="0" collapsed="false">
      <c r="A576" s="1"/>
      <c r="B576" s="325"/>
      <c r="D576" s="131"/>
      <c r="F576" s="132"/>
      <c r="H576" s="133"/>
      <c r="L576" s="134"/>
      <c r="R576" s="1"/>
      <c r="S576" s="3"/>
      <c r="V576" s="1"/>
      <c r="W576" s="1"/>
      <c r="X576" s="193"/>
      <c r="Y576" s="1"/>
      <c r="AA576" s="5"/>
      <c r="AC576" s="218"/>
    </row>
    <row r="577" customFormat="false" ht="12.8" hidden="false" customHeight="false" outlineLevel="0" collapsed="false">
      <c r="A577" s="1"/>
      <c r="B577" s="325"/>
      <c r="D577" s="131"/>
      <c r="F577" s="132"/>
      <c r="H577" s="133"/>
      <c r="L577" s="134"/>
      <c r="R577" s="1"/>
      <c r="S577" s="3"/>
      <c r="V577" s="1"/>
      <c r="W577" s="1"/>
      <c r="X577" s="193"/>
      <c r="Y577" s="1"/>
      <c r="AA577" s="5"/>
      <c r="AC577" s="218"/>
    </row>
    <row r="578" customFormat="false" ht="12.8" hidden="false" customHeight="false" outlineLevel="0" collapsed="false">
      <c r="A578" s="1"/>
      <c r="B578" s="325"/>
      <c r="D578" s="131"/>
      <c r="F578" s="132"/>
      <c r="H578" s="133"/>
      <c r="L578" s="134"/>
      <c r="R578" s="1"/>
      <c r="S578" s="3"/>
      <c r="V578" s="1"/>
      <c r="W578" s="1"/>
      <c r="X578" s="193"/>
      <c r="Y578" s="1"/>
      <c r="AA578" s="5"/>
      <c r="AC578" s="218"/>
    </row>
    <row r="579" customFormat="false" ht="12.8" hidden="false" customHeight="false" outlineLevel="0" collapsed="false">
      <c r="A579" s="1"/>
      <c r="B579" s="325"/>
      <c r="D579" s="131"/>
      <c r="F579" s="132"/>
      <c r="H579" s="133"/>
      <c r="L579" s="134"/>
      <c r="R579" s="1"/>
      <c r="S579" s="3"/>
      <c r="V579" s="1"/>
      <c r="W579" s="1"/>
      <c r="X579" s="193"/>
      <c r="Y579" s="1"/>
      <c r="AA579" s="5"/>
      <c r="AC579" s="218"/>
    </row>
    <row r="580" customFormat="false" ht="12.8" hidden="false" customHeight="false" outlineLevel="0" collapsed="false">
      <c r="A580" s="1"/>
      <c r="B580" s="325"/>
      <c r="D580" s="131"/>
      <c r="F580" s="132"/>
      <c r="H580" s="133"/>
      <c r="L580" s="134"/>
      <c r="R580" s="1"/>
      <c r="S580" s="3"/>
      <c r="V580" s="1"/>
      <c r="W580" s="1"/>
      <c r="X580" s="193"/>
      <c r="Y580" s="1"/>
      <c r="AA580" s="5"/>
      <c r="AC580" s="218"/>
    </row>
    <row r="581" customFormat="false" ht="12.8" hidden="false" customHeight="false" outlineLevel="0" collapsed="false">
      <c r="A581" s="1"/>
      <c r="B581" s="325"/>
      <c r="D581" s="131"/>
      <c r="F581" s="132"/>
      <c r="H581" s="133"/>
      <c r="L581" s="134"/>
      <c r="R581" s="1"/>
      <c r="S581" s="3"/>
      <c r="V581" s="1"/>
      <c r="W581" s="1"/>
      <c r="X581" s="193"/>
      <c r="Y581" s="1"/>
      <c r="AA581" s="5"/>
      <c r="AC581" s="218"/>
    </row>
    <row r="582" customFormat="false" ht="12.8" hidden="false" customHeight="false" outlineLevel="0" collapsed="false">
      <c r="A582" s="1"/>
      <c r="B582" s="325"/>
      <c r="D582" s="131"/>
      <c r="F582" s="132"/>
      <c r="H582" s="133"/>
      <c r="L582" s="134"/>
      <c r="R582" s="1"/>
      <c r="S582" s="3"/>
      <c r="V582" s="1"/>
      <c r="W582" s="1"/>
      <c r="X582" s="193"/>
      <c r="Y582" s="1"/>
      <c r="AA582" s="5"/>
      <c r="AC582" s="218"/>
    </row>
    <row r="583" customFormat="false" ht="12.8" hidden="false" customHeight="false" outlineLevel="0" collapsed="false">
      <c r="A583" s="1"/>
      <c r="B583" s="325"/>
      <c r="D583" s="131"/>
      <c r="F583" s="132"/>
      <c r="H583" s="133"/>
      <c r="L583" s="134"/>
      <c r="R583" s="1"/>
      <c r="S583" s="3"/>
      <c r="V583" s="1"/>
      <c r="W583" s="1"/>
      <c r="X583" s="193"/>
      <c r="Y583" s="1"/>
      <c r="AA583" s="5"/>
      <c r="AC583" s="218"/>
    </row>
    <row r="584" customFormat="false" ht="12.8" hidden="false" customHeight="false" outlineLevel="0" collapsed="false">
      <c r="A584" s="1"/>
      <c r="B584" s="325"/>
      <c r="D584" s="131"/>
      <c r="F584" s="132"/>
      <c r="H584" s="133"/>
      <c r="L584" s="134"/>
      <c r="R584" s="1"/>
      <c r="S584" s="3"/>
      <c r="V584" s="1"/>
      <c r="W584" s="1"/>
      <c r="X584" s="193"/>
      <c r="Y584" s="1"/>
      <c r="AA584" s="5"/>
      <c r="AC584" s="218"/>
    </row>
    <row r="585" customFormat="false" ht="12.8" hidden="false" customHeight="false" outlineLevel="0" collapsed="false">
      <c r="A585" s="1"/>
      <c r="B585" s="325"/>
      <c r="D585" s="131"/>
      <c r="F585" s="132"/>
      <c r="H585" s="133"/>
      <c r="L585" s="134"/>
      <c r="R585" s="1"/>
      <c r="S585" s="3"/>
      <c r="V585" s="1"/>
      <c r="W585" s="1"/>
      <c r="X585" s="193"/>
      <c r="Y585" s="1"/>
      <c r="AA585" s="5"/>
      <c r="AC585" s="218"/>
    </row>
    <row r="586" customFormat="false" ht="12.8" hidden="false" customHeight="false" outlineLevel="0" collapsed="false">
      <c r="A586" s="1"/>
      <c r="B586" s="325"/>
      <c r="D586" s="131"/>
      <c r="F586" s="132"/>
      <c r="H586" s="133"/>
      <c r="L586" s="134"/>
      <c r="R586" s="1"/>
      <c r="S586" s="3"/>
      <c r="V586" s="1"/>
      <c r="W586" s="1"/>
      <c r="X586" s="193"/>
      <c r="Y586" s="1"/>
      <c r="AA586" s="5"/>
      <c r="AC586" s="218"/>
    </row>
    <row r="587" customFormat="false" ht="12.8" hidden="false" customHeight="false" outlineLevel="0" collapsed="false">
      <c r="A587" s="1"/>
      <c r="B587" s="325"/>
      <c r="D587" s="131"/>
      <c r="F587" s="132"/>
      <c r="H587" s="133"/>
      <c r="L587" s="134"/>
      <c r="R587" s="1"/>
      <c r="S587" s="3"/>
      <c r="V587" s="1"/>
      <c r="W587" s="1"/>
      <c r="X587" s="193"/>
      <c r="Y587" s="1"/>
      <c r="AA587" s="5"/>
      <c r="AC587" s="218"/>
    </row>
    <row r="588" customFormat="false" ht="12.8" hidden="false" customHeight="false" outlineLevel="0" collapsed="false">
      <c r="A588" s="1"/>
      <c r="B588" s="325"/>
      <c r="D588" s="131"/>
      <c r="F588" s="132"/>
      <c r="H588" s="133"/>
      <c r="L588" s="134"/>
      <c r="R588" s="1"/>
      <c r="S588" s="3"/>
      <c r="V588" s="1"/>
      <c r="W588" s="1"/>
      <c r="X588" s="193"/>
      <c r="Y588" s="1"/>
      <c r="AA588" s="5"/>
      <c r="AC588" s="218"/>
    </row>
    <row r="589" customFormat="false" ht="12.8" hidden="false" customHeight="false" outlineLevel="0" collapsed="false">
      <c r="A589" s="1"/>
      <c r="B589" s="325"/>
      <c r="D589" s="131"/>
      <c r="F589" s="132"/>
      <c r="H589" s="133"/>
      <c r="L589" s="134"/>
      <c r="R589" s="1"/>
      <c r="S589" s="3"/>
      <c r="V589" s="1"/>
      <c r="W589" s="1"/>
      <c r="X589" s="193"/>
      <c r="Y589" s="1"/>
      <c r="AA589" s="5"/>
      <c r="AC589" s="218"/>
    </row>
    <row r="590" customFormat="false" ht="12.8" hidden="false" customHeight="false" outlineLevel="0" collapsed="false">
      <c r="A590" s="1"/>
      <c r="B590" s="325"/>
      <c r="D590" s="131"/>
      <c r="F590" s="132"/>
      <c r="H590" s="133"/>
      <c r="L590" s="134"/>
      <c r="R590" s="1"/>
      <c r="S590" s="3"/>
      <c r="V590" s="1"/>
      <c r="W590" s="1"/>
      <c r="X590" s="193"/>
      <c r="Y590" s="1"/>
      <c r="AA590" s="5"/>
      <c r="AC590" s="218"/>
    </row>
    <row r="591" customFormat="false" ht="12.8" hidden="false" customHeight="false" outlineLevel="0" collapsed="false">
      <c r="A591" s="1"/>
      <c r="B591" s="325"/>
      <c r="D591" s="131"/>
      <c r="F591" s="132"/>
      <c r="H591" s="133"/>
      <c r="L591" s="134"/>
      <c r="R591" s="1"/>
      <c r="S591" s="3"/>
      <c r="V591" s="1"/>
      <c r="W591" s="1"/>
      <c r="X591" s="193"/>
      <c r="Y591" s="1"/>
      <c r="AA591" s="5"/>
      <c r="AC591" s="218"/>
    </row>
    <row r="592" customFormat="false" ht="12.8" hidden="false" customHeight="false" outlineLevel="0" collapsed="false">
      <c r="A592" s="1"/>
      <c r="B592" s="325"/>
      <c r="D592" s="131"/>
      <c r="F592" s="132"/>
      <c r="H592" s="133"/>
      <c r="L592" s="134"/>
      <c r="R592" s="1"/>
      <c r="S592" s="3"/>
      <c r="V592" s="1"/>
      <c r="W592" s="1"/>
      <c r="X592" s="193"/>
      <c r="Y592" s="1"/>
      <c r="AA592" s="5"/>
      <c r="AC592" s="218"/>
    </row>
    <row r="593" customFormat="false" ht="12.8" hidden="false" customHeight="false" outlineLevel="0" collapsed="false">
      <c r="A593" s="1"/>
      <c r="B593" s="325"/>
      <c r="D593" s="131"/>
      <c r="F593" s="132"/>
      <c r="H593" s="133"/>
      <c r="L593" s="134"/>
      <c r="R593" s="1"/>
      <c r="S593" s="3"/>
      <c r="V593" s="1"/>
      <c r="W593" s="1"/>
      <c r="X593" s="193"/>
      <c r="Y593" s="1"/>
      <c r="AA593" s="5"/>
      <c r="AC593" s="218"/>
    </row>
    <row r="594" customFormat="false" ht="12.8" hidden="false" customHeight="false" outlineLevel="0" collapsed="false">
      <c r="A594" s="1"/>
      <c r="B594" s="325"/>
      <c r="D594" s="131"/>
      <c r="F594" s="132"/>
      <c r="H594" s="133"/>
      <c r="L594" s="134"/>
      <c r="R594" s="1"/>
      <c r="S594" s="3"/>
      <c r="V594" s="1"/>
      <c r="W594" s="1"/>
      <c r="X594" s="193"/>
      <c r="Y594" s="1"/>
      <c r="AA594" s="5"/>
      <c r="AC594" s="218"/>
    </row>
    <row r="595" customFormat="false" ht="12.8" hidden="false" customHeight="false" outlineLevel="0" collapsed="false">
      <c r="A595" s="1"/>
      <c r="B595" s="325"/>
      <c r="D595" s="131"/>
      <c r="F595" s="132"/>
      <c r="H595" s="133"/>
      <c r="L595" s="134"/>
      <c r="R595" s="1"/>
      <c r="S595" s="3"/>
      <c r="V595" s="1"/>
      <c r="W595" s="1"/>
      <c r="X595" s="193"/>
      <c r="Y595" s="1"/>
      <c r="AA595" s="5"/>
      <c r="AC595" s="218"/>
    </row>
    <row r="596" customFormat="false" ht="12.8" hidden="false" customHeight="false" outlineLevel="0" collapsed="false">
      <c r="A596" s="1"/>
      <c r="B596" s="325"/>
      <c r="D596" s="131"/>
      <c r="F596" s="132"/>
      <c r="H596" s="133"/>
      <c r="L596" s="134"/>
      <c r="R596" s="1"/>
      <c r="S596" s="3"/>
      <c r="V596" s="1"/>
      <c r="W596" s="1"/>
      <c r="X596" s="193"/>
      <c r="Y596" s="1"/>
      <c r="AA596" s="5"/>
      <c r="AC596" s="218"/>
    </row>
    <row r="597" customFormat="false" ht="12.8" hidden="false" customHeight="false" outlineLevel="0" collapsed="false">
      <c r="A597" s="1"/>
      <c r="B597" s="325"/>
      <c r="D597" s="131"/>
      <c r="F597" s="132"/>
      <c r="H597" s="133"/>
      <c r="L597" s="134"/>
      <c r="R597" s="1"/>
      <c r="S597" s="3"/>
      <c r="V597" s="1"/>
      <c r="W597" s="1"/>
      <c r="X597" s="193"/>
      <c r="Y597" s="1"/>
      <c r="AA597" s="5"/>
      <c r="AC597" s="218"/>
    </row>
    <row r="598" customFormat="false" ht="12.8" hidden="false" customHeight="false" outlineLevel="0" collapsed="false">
      <c r="A598" s="1"/>
      <c r="B598" s="325"/>
      <c r="D598" s="131"/>
      <c r="F598" s="132"/>
      <c r="H598" s="133"/>
      <c r="L598" s="134"/>
      <c r="R598" s="1"/>
      <c r="S598" s="3"/>
      <c r="V598" s="1"/>
      <c r="W598" s="1"/>
      <c r="X598" s="193"/>
      <c r="Y598" s="1"/>
      <c r="AA598" s="5"/>
      <c r="AC598" s="218"/>
    </row>
    <row r="599" customFormat="false" ht="12.8" hidden="false" customHeight="false" outlineLevel="0" collapsed="false">
      <c r="A599" s="1"/>
      <c r="B599" s="325"/>
      <c r="D599" s="131"/>
      <c r="F599" s="132"/>
      <c r="H599" s="133"/>
      <c r="L599" s="134"/>
      <c r="R599" s="1"/>
      <c r="S599" s="3"/>
      <c r="V599" s="1"/>
      <c r="W599" s="1"/>
      <c r="X599" s="193"/>
      <c r="Y599" s="1"/>
      <c r="AA599" s="5"/>
      <c r="AC599" s="218"/>
    </row>
    <row r="600" customFormat="false" ht="12.8" hidden="false" customHeight="false" outlineLevel="0" collapsed="false">
      <c r="A600" s="1"/>
      <c r="B600" s="325"/>
      <c r="D600" s="131"/>
      <c r="F600" s="132"/>
      <c r="H600" s="133"/>
      <c r="L600" s="134"/>
      <c r="R600" s="1"/>
      <c r="S600" s="3"/>
      <c r="V600" s="1"/>
      <c r="W600" s="1"/>
      <c r="X600" s="193"/>
      <c r="Y600" s="1"/>
      <c r="AA600" s="5"/>
      <c r="AC600" s="218"/>
    </row>
    <row r="601" customFormat="false" ht="12.8" hidden="false" customHeight="false" outlineLevel="0" collapsed="false">
      <c r="A601" s="1"/>
      <c r="B601" s="325"/>
      <c r="D601" s="131"/>
      <c r="F601" s="132"/>
      <c r="H601" s="133"/>
      <c r="L601" s="134"/>
      <c r="R601" s="1"/>
      <c r="S601" s="3"/>
      <c r="V601" s="1"/>
      <c r="W601" s="1"/>
      <c r="X601" s="193"/>
      <c r="Y601" s="1"/>
      <c r="AA601" s="5"/>
      <c r="AC601" s="218"/>
    </row>
    <row r="602" customFormat="false" ht="12.8" hidden="false" customHeight="false" outlineLevel="0" collapsed="false">
      <c r="A602" s="1"/>
      <c r="B602" s="325"/>
      <c r="D602" s="131"/>
      <c r="F602" s="132"/>
      <c r="H602" s="133"/>
      <c r="L602" s="134"/>
      <c r="R602" s="1"/>
      <c r="S602" s="3"/>
      <c r="V602" s="1"/>
      <c r="W602" s="1"/>
      <c r="X602" s="193"/>
      <c r="Y602" s="1"/>
      <c r="AA602" s="5"/>
      <c r="AC602" s="218"/>
    </row>
    <row r="603" customFormat="false" ht="12.8" hidden="false" customHeight="false" outlineLevel="0" collapsed="false">
      <c r="A603" s="1"/>
      <c r="B603" s="325"/>
      <c r="D603" s="131"/>
      <c r="F603" s="132"/>
      <c r="H603" s="133"/>
      <c r="L603" s="134"/>
      <c r="R603" s="1"/>
      <c r="S603" s="3"/>
      <c r="V603" s="1"/>
      <c r="W603" s="1"/>
      <c r="X603" s="193"/>
      <c r="Y603" s="1"/>
      <c r="AA603" s="5"/>
      <c r="AC603" s="218"/>
    </row>
    <row r="604" customFormat="false" ht="12.8" hidden="false" customHeight="false" outlineLevel="0" collapsed="false">
      <c r="A604" s="1"/>
      <c r="B604" s="325"/>
      <c r="D604" s="131"/>
      <c r="F604" s="132"/>
      <c r="H604" s="133"/>
      <c r="L604" s="134"/>
      <c r="R604" s="1"/>
      <c r="S604" s="3"/>
      <c r="V604" s="1"/>
      <c r="W604" s="1"/>
      <c r="X604" s="193"/>
      <c r="Y604" s="1"/>
      <c r="AA604" s="5"/>
      <c r="AC604" s="218"/>
    </row>
    <row r="605" customFormat="false" ht="12.8" hidden="false" customHeight="false" outlineLevel="0" collapsed="false">
      <c r="A605" s="1"/>
      <c r="B605" s="325"/>
      <c r="D605" s="131"/>
      <c r="F605" s="132"/>
      <c r="H605" s="133"/>
      <c r="L605" s="134"/>
      <c r="R605" s="1"/>
      <c r="S605" s="3"/>
      <c r="V605" s="1"/>
      <c r="W605" s="1"/>
      <c r="X605" s="193"/>
      <c r="Y605" s="1"/>
      <c r="AA605" s="5"/>
      <c r="AC605" s="218"/>
    </row>
    <row r="606" customFormat="false" ht="12.8" hidden="false" customHeight="false" outlineLevel="0" collapsed="false">
      <c r="A606" s="1"/>
      <c r="B606" s="325"/>
      <c r="D606" s="131"/>
      <c r="F606" s="132"/>
      <c r="H606" s="133"/>
      <c r="L606" s="134"/>
      <c r="R606" s="1"/>
      <c r="S606" s="3"/>
      <c r="V606" s="1"/>
      <c r="W606" s="1"/>
      <c r="X606" s="193"/>
      <c r="Y606" s="1"/>
      <c r="AA606" s="5"/>
      <c r="AC606" s="218"/>
    </row>
    <row r="607" customFormat="false" ht="12.8" hidden="false" customHeight="false" outlineLevel="0" collapsed="false">
      <c r="A607" s="1"/>
      <c r="B607" s="325"/>
      <c r="D607" s="131"/>
      <c r="F607" s="132"/>
      <c r="H607" s="133"/>
      <c r="L607" s="134"/>
      <c r="R607" s="1"/>
      <c r="S607" s="3"/>
      <c r="V607" s="1"/>
      <c r="W607" s="1"/>
      <c r="X607" s="193"/>
      <c r="Y607" s="1"/>
      <c r="AA607" s="5"/>
      <c r="AC607" s="218"/>
    </row>
    <row r="608" customFormat="false" ht="12.8" hidden="false" customHeight="false" outlineLevel="0" collapsed="false">
      <c r="A608" s="1"/>
      <c r="B608" s="325"/>
      <c r="D608" s="131"/>
      <c r="F608" s="132"/>
      <c r="H608" s="133"/>
      <c r="L608" s="134"/>
      <c r="R608" s="1"/>
      <c r="S608" s="3"/>
      <c r="V608" s="1"/>
      <c r="W608" s="1"/>
      <c r="X608" s="193"/>
      <c r="Y608" s="1"/>
      <c r="AA608" s="5"/>
      <c r="AC608" s="218"/>
    </row>
    <row r="609" customFormat="false" ht="12.8" hidden="false" customHeight="false" outlineLevel="0" collapsed="false">
      <c r="A609" s="1"/>
      <c r="B609" s="325"/>
      <c r="D609" s="131"/>
      <c r="F609" s="132"/>
      <c r="H609" s="133"/>
      <c r="L609" s="134"/>
      <c r="R609" s="1"/>
      <c r="S609" s="3"/>
      <c r="V609" s="1"/>
      <c r="W609" s="1"/>
      <c r="X609" s="193"/>
      <c r="Y609" s="1"/>
      <c r="AA609" s="5"/>
      <c r="AC609" s="218"/>
    </row>
    <row r="610" customFormat="false" ht="12.8" hidden="false" customHeight="false" outlineLevel="0" collapsed="false">
      <c r="A610" s="1"/>
      <c r="B610" s="325"/>
      <c r="D610" s="131"/>
      <c r="F610" s="132"/>
      <c r="H610" s="133"/>
      <c r="L610" s="134"/>
      <c r="R610" s="1"/>
      <c r="S610" s="3"/>
      <c r="V610" s="1"/>
      <c r="W610" s="1"/>
      <c r="X610" s="193"/>
      <c r="Y610" s="1"/>
      <c r="AA610" s="5"/>
      <c r="AC610" s="218"/>
    </row>
    <row r="611" customFormat="false" ht="12.8" hidden="false" customHeight="false" outlineLevel="0" collapsed="false">
      <c r="A611" s="1"/>
      <c r="B611" s="325"/>
      <c r="D611" s="131"/>
      <c r="F611" s="132"/>
      <c r="H611" s="133"/>
      <c r="L611" s="134"/>
      <c r="R611" s="1"/>
      <c r="S611" s="3"/>
      <c r="V611" s="1"/>
      <c r="W611" s="1"/>
      <c r="X611" s="193"/>
      <c r="Y611" s="1"/>
      <c r="AA611" s="5"/>
      <c r="AC611" s="218"/>
    </row>
    <row r="612" customFormat="false" ht="12.8" hidden="false" customHeight="false" outlineLevel="0" collapsed="false">
      <c r="A612" s="1"/>
      <c r="B612" s="325"/>
      <c r="D612" s="131"/>
      <c r="F612" s="132"/>
      <c r="H612" s="133"/>
      <c r="L612" s="134"/>
      <c r="R612" s="1"/>
      <c r="S612" s="3"/>
      <c r="V612" s="1"/>
      <c r="W612" s="1"/>
      <c r="X612" s="193"/>
      <c r="Y612" s="1"/>
      <c r="AA612" s="5"/>
      <c r="AC612" s="218"/>
    </row>
    <row r="613" customFormat="false" ht="12.8" hidden="false" customHeight="false" outlineLevel="0" collapsed="false">
      <c r="A613" s="1"/>
      <c r="B613" s="325"/>
      <c r="D613" s="131"/>
      <c r="F613" s="132"/>
      <c r="H613" s="133"/>
      <c r="L613" s="134"/>
      <c r="R613" s="1"/>
      <c r="S613" s="3"/>
      <c r="V613" s="1"/>
      <c r="W613" s="1"/>
      <c r="X613" s="193"/>
      <c r="Y613" s="1"/>
      <c r="AA613" s="5"/>
      <c r="AC613" s="218"/>
    </row>
    <row r="614" customFormat="false" ht="12.8" hidden="false" customHeight="false" outlineLevel="0" collapsed="false">
      <c r="A614" s="1"/>
      <c r="B614" s="325"/>
      <c r="D614" s="131"/>
      <c r="F614" s="132"/>
      <c r="H614" s="133"/>
      <c r="L614" s="134"/>
      <c r="R614" s="1"/>
      <c r="S614" s="3"/>
      <c r="V614" s="1"/>
      <c r="W614" s="1"/>
      <c r="X614" s="193"/>
      <c r="Y614" s="1"/>
      <c r="AA614" s="5"/>
      <c r="AC614" s="218"/>
    </row>
    <row r="615" customFormat="false" ht="12.8" hidden="false" customHeight="false" outlineLevel="0" collapsed="false">
      <c r="A615" s="1"/>
      <c r="B615" s="325"/>
      <c r="D615" s="131"/>
      <c r="F615" s="132"/>
      <c r="H615" s="133"/>
      <c r="L615" s="134"/>
      <c r="R615" s="1"/>
      <c r="S615" s="3"/>
      <c r="V615" s="1"/>
      <c r="W615" s="1"/>
      <c r="X615" s="193"/>
      <c r="Y615" s="1"/>
      <c r="AA615" s="5"/>
      <c r="AC615" s="218"/>
    </row>
    <row r="616" customFormat="false" ht="12.8" hidden="false" customHeight="false" outlineLevel="0" collapsed="false">
      <c r="A616" s="1"/>
      <c r="B616" s="325"/>
      <c r="D616" s="131"/>
      <c r="F616" s="132"/>
      <c r="H616" s="133"/>
      <c r="L616" s="134"/>
      <c r="R616" s="1"/>
      <c r="S616" s="3"/>
      <c r="V616" s="1"/>
      <c r="W616" s="1"/>
      <c r="X616" s="193"/>
      <c r="Y616" s="1"/>
      <c r="AA616" s="5"/>
      <c r="AC616" s="218"/>
    </row>
    <row r="617" customFormat="false" ht="12.8" hidden="false" customHeight="false" outlineLevel="0" collapsed="false">
      <c r="A617" s="1"/>
      <c r="B617" s="325"/>
      <c r="D617" s="131"/>
      <c r="F617" s="132"/>
      <c r="H617" s="133"/>
      <c r="L617" s="134"/>
      <c r="R617" s="1"/>
      <c r="S617" s="3"/>
      <c r="V617" s="1"/>
      <c r="W617" s="1"/>
      <c r="X617" s="193"/>
      <c r="Y617" s="1"/>
      <c r="AA617" s="5"/>
      <c r="AC617" s="218"/>
    </row>
    <row r="618" customFormat="false" ht="12.8" hidden="false" customHeight="false" outlineLevel="0" collapsed="false">
      <c r="A618" s="1"/>
      <c r="B618" s="325"/>
      <c r="D618" s="131"/>
      <c r="F618" s="132"/>
      <c r="H618" s="133"/>
      <c r="L618" s="134"/>
      <c r="R618" s="1"/>
      <c r="S618" s="3"/>
      <c r="V618" s="1"/>
      <c r="W618" s="1"/>
      <c r="X618" s="193"/>
      <c r="Y618" s="1"/>
      <c r="AA618" s="5"/>
      <c r="AC618" s="218"/>
    </row>
    <row r="619" customFormat="false" ht="12.8" hidden="false" customHeight="false" outlineLevel="0" collapsed="false">
      <c r="A619" s="1"/>
      <c r="B619" s="325"/>
      <c r="D619" s="131"/>
      <c r="F619" s="132"/>
      <c r="H619" s="133"/>
      <c r="L619" s="134"/>
      <c r="R619" s="1"/>
      <c r="S619" s="3"/>
      <c r="V619" s="1"/>
      <c r="W619" s="1"/>
      <c r="X619" s="193"/>
      <c r="Y619" s="1"/>
      <c r="AA619" s="5"/>
      <c r="AC619" s="218"/>
    </row>
    <row r="620" customFormat="false" ht="12.8" hidden="false" customHeight="false" outlineLevel="0" collapsed="false">
      <c r="A620" s="1"/>
      <c r="B620" s="325"/>
      <c r="D620" s="131"/>
      <c r="F620" s="132"/>
      <c r="H620" s="133"/>
      <c r="L620" s="134"/>
      <c r="R620" s="1"/>
      <c r="S620" s="3"/>
      <c r="V620" s="1"/>
      <c r="W620" s="1"/>
      <c r="X620" s="193"/>
      <c r="Y620" s="1"/>
      <c r="AA620" s="5"/>
      <c r="AC620" s="218"/>
    </row>
    <row r="621" customFormat="false" ht="12.8" hidden="false" customHeight="false" outlineLevel="0" collapsed="false">
      <c r="A621" s="1"/>
      <c r="B621" s="325"/>
      <c r="D621" s="131"/>
      <c r="F621" s="132"/>
      <c r="H621" s="133"/>
      <c r="L621" s="134"/>
      <c r="R621" s="1"/>
      <c r="S621" s="3"/>
      <c r="V621" s="1"/>
      <c r="W621" s="1"/>
      <c r="X621" s="193"/>
      <c r="Y621" s="1"/>
      <c r="AA621" s="5"/>
      <c r="AC621" s="218"/>
    </row>
    <row r="622" customFormat="false" ht="12.8" hidden="false" customHeight="false" outlineLevel="0" collapsed="false">
      <c r="A622" s="1"/>
      <c r="B622" s="325"/>
      <c r="D622" s="131"/>
      <c r="F622" s="132"/>
      <c r="H622" s="133"/>
      <c r="L622" s="134"/>
      <c r="R622" s="1"/>
      <c r="S622" s="3"/>
      <c r="V622" s="1"/>
      <c r="W622" s="1"/>
      <c r="X622" s="193"/>
      <c r="Y622" s="1"/>
      <c r="AA622" s="5"/>
      <c r="AC622" s="218"/>
    </row>
    <row r="623" customFormat="false" ht="12.8" hidden="false" customHeight="false" outlineLevel="0" collapsed="false">
      <c r="A623" s="1"/>
      <c r="B623" s="325"/>
      <c r="D623" s="131"/>
      <c r="F623" s="132"/>
      <c r="H623" s="133"/>
      <c r="L623" s="134"/>
      <c r="R623" s="1"/>
      <c r="S623" s="3"/>
      <c r="V623" s="1"/>
      <c r="W623" s="1"/>
      <c r="X623" s="193"/>
      <c r="Y623" s="1"/>
      <c r="AA623" s="5"/>
      <c r="AC623" s="218"/>
    </row>
    <row r="624" customFormat="false" ht="12.8" hidden="false" customHeight="false" outlineLevel="0" collapsed="false">
      <c r="A624" s="1"/>
      <c r="B624" s="325"/>
      <c r="D624" s="131"/>
      <c r="F624" s="132"/>
      <c r="H624" s="133"/>
      <c r="L624" s="134"/>
      <c r="R624" s="1"/>
      <c r="S624" s="3"/>
      <c r="V624" s="1"/>
      <c r="W624" s="1"/>
      <c r="X624" s="193"/>
      <c r="Y624" s="1"/>
      <c r="AA624" s="5"/>
      <c r="AC624" s="218"/>
    </row>
    <row r="625" customFormat="false" ht="12.8" hidden="false" customHeight="false" outlineLevel="0" collapsed="false">
      <c r="A625" s="1"/>
      <c r="B625" s="325"/>
      <c r="D625" s="131"/>
      <c r="F625" s="132"/>
      <c r="H625" s="133"/>
      <c r="L625" s="134"/>
      <c r="R625" s="1"/>
      <c r="S625" s="3"/>
      <c r="V625" s="1"/>
      <c r="W625" s="1"/>
      <c r="X625" s="193"/>
      <c r="Y625" s="1"/>
      <c r="AA625" s="5"/>
      <c r="AC625" s="218"/>
    </row>
    <row r="626" customFormat="false" ht="12.8" hidden="false" customHeight="false" outlineLevel="0" collapsed="false">
      <c r="A626" s="1"/>
      <c r="B626" s="325"/>
      <c r="D626" s="131"/>
      <c r="F626" s="132"/>
      <c r="H626" s="133"/>
      <c r="L626" s="134"/>
      <c r="R626" s="1"/>
      <c r="S626" s="3"/>
      <c r="V626" s="1"/>
      <c r="W626" s="1"/>
      <c r="X626" s="193"/>
      <c r="Y626" s="1"/>
      <c r="AA626" s="5"/>
      <c r="AC626" s="218"/>
    </row>
    <row r="627" customFormat="false" ht="12.8" hidden="false" customHeight="false" outlineLevel="0" collapsed="false">
      <c r="A627" s="1"/>
      <c r="B627" s="325"/>
      <c r="D627" s="131"/>
      <c r="F627" s="132"/>
      <c r="H627" s="133"/>
      <c r="L627" s="134"/>
      <c r="R627" s="1"/>
      <c r="S627" s="3"/>
      <c r="V627" s="1"/>
      <c r="W627" s="1"/>
      <c r="X627" s="193"/>
      <c r="Y627" s="1"/>
      <c r="AA627" s="5"/>
      <c r="AC627" s="218"/>
    </row>
    <row r="628" customFormat="false" ht="12.8" hidden="false" customHeight="false" outlineLevel="0" collapsed="false">
      <c r="A628" s="1"/>
      <c r="B628" s="325"/>
      <c r="D628" s="131"/>
      <c r="F628" s="132"/>
      <c r="H628" s="133"/>
      <c r="L628" s="134"/>
      <c r="R628" s="1"/>
      <c r="S628" s="3"/>
      <c r="V628" s="1"/>
      <c r="W628" s="1"/>
      <c r="X628" s="193"/>
      <c r="Y628" s="1"/>
      <c r="AA628" s="5"/>
      <c r="AC628" s="218"/>
    </row>
    <row r="629" customFormat="false" ht="12.8" hidden="false" customHeight="false" outlineLevel="0" collapsed="false">
      <c r="A629" s="1"/>
      <c r="B629" s="325"/>
      <c r="D629" s="131"/>
      <c r="F629" s="132"/>
      <c r="H629" s="133"/>
      <c r="L629" s="134"/>
      <c r="R629" s="1"/>
      <c r="S629" s="3"/>
      <c r="V629" s="1"/>
      <c r="W629" s="1"/>
      <c r="X629" s="193"/>
      <c r="Y629" s="1"/>
      <c r="AA629" s="5"/>
      <c r="AC629" s="218"/>
    </row>
    <row r="630" customFormat="false" ht="12.8" hidden="false" customHeight="false" outlineLevel="0" collapsed="false">
      <c r="A630" s="1"/>
      <c r="B630" s="325"/>
      <c r="D630" s="131"/>
      <c r="F630" s="132"/>
      <c r="H630" s="133"/>
      <c r="L630" s="134"/>
      <c r="R630" s="1"/>
      <c r="S630" s="3"/>
      <c r="V630" s="1"/>
      <c r="W630" s="1"/>
      <c r="X630" s="193"/>
      <c r="Y630" s="1"/>
      <c r="AA630" s="5"/>
      <c r="AC630" s="218"/>
    </row>
    <row r="631" customFormat="false" ht="12.8" hidden="false" customHeight="false" outlineLevel="0" collapsed="false">
      <c r="A631" s="1"/>
      <c r="B631" s="325"/>
      <c r="D631" s="131"/>
      <c r="F631" s="132"/>
      <c r="H631" s="133"/>
      <c r="L631" s="134"/>
      <c r="R631" s="1"/>
      <c r="S631" s="3"/>
      <c r="V631" s="1"/>
      <c r="W631" s="1"/>
      <c r="X631" s="193"/>
      <c r="Y631" s="1"/>
      <c r="AA631" s="5"/>
      <c r="AC631" s="218"/>
    </row>
    <row r="632" customFormat="false" ht="12.8" hidden="false" customHeight="false" outlineLevel="0" collapsed="false">
      <c r="A632" s="1"/>
      <c r="B632" s="325"/>
      <c r="D632" s="131"/>
      <c r="F632" s="132"/>
      <c r="H632" s="133"/>
      <c r="L632" s="134"/>
      <c r="R632" s="1"/>
      <c r="S632" s="3"/>
      <c r="V632" s="1"/>
      <c r="W632" s="1"/>
      <c r="X632" s="193"/>
      <c r="Y632" s="1"/>
      <c r="AA632" s="5"/>
      <c r="AC632" s="218"/>
    </row>
    <row r="633" customFormat="false" ht="12.8" hidden="false" customHeight="false" outlineLevel="0" collapsed="false">
      <c r="A633" s="1"/>
      <c r="B633" s="325"/>
      <c r="D633" s="131"/>
      <c r="F633" s="132"/>
      <c r="H633" s="133"/>
      <c r="L633" s="134"/>
      <c r="R633" s="1"/>
      <c r="S633" s="3"/>
      <c r="V633" s="1"/>
      <c r="W633" s="1"/>
      <c r="X633" s="193"/>
      <c r="Y633" s="1"/>
      <c r="AA633" s="5"/>
      <c r="AC633" s="218"/>
    </row>
    <row r="634" customFormat="false" ht="12.8" hidden="false" customHeight="false" outlineLevel="0" collapsed="false">
      <c r="A634" s="1"/>
      <c r="B634" s="325"/>
      <c r="D634" s="131"/>
      <c r="F634" s="132"/>
      <c r="H634" s="133"/>
      <c r="L634" s="134"/>
      <c r="R634" s="1"/>
      <c r="S634" s="3"/>
      <c r="V634" s="1"/>
      <c r="W634" s="1"/>
      <c r="X634" s="193"/>
      <c r="Y634" s="1"/>
      <c r="AA634" s="5"/>
      <c r="AC634" s="218"/>
    </row>
    <row r="635" customFormat="false" ht="12.8" hidden="false" customHeight="false" outlineLevel="0" collapsed="false">
      <c r="A635" s="1"/>
      <c r="B635" s="325"/>
      <c r="D635" s="131"/>
      <c r="F635" s="132"/>
      <c r="H635" s="133"/>
      <c r="L635" s="134"/>
      <c r="R635" s="1"/>
      <c r="S635" s="3"/>
      <c r="V635" s="1"/>
      <c r="W635" s="1"/>
      <c r="X635" s="193"/>
      <c r="Y635" s="1"/>
      <c r="AA635" s="5"/>
      <c r="AC635" s="218"/>
    </row>
    <row r="636" customFormat="false" ht="12.8" hidden="false" customHeight="false" outlineLevel="0" collapsed="false">
      <c r="A636" s="1"/>
      <c r="B636" s="325"/>
      <c r="D636" s="131"/>
      <c r="F636" s="132"/>
      <c r="H636" s="133"/>
      <c r="L636" s="134"/>
      <c r="R636" s="1"/>
      <c r="S636" s="3"/>
      <c r="V636" s="1"/>
      <c r="W636" s="1"/>
      <c r="X636" s="193"/>
      <c r="Y636" s="1"/>
      <c r="AA636" s="5"/>
      <c r="AC636" s="218"/>
    </row>
    <row r="637" customFormat="false" ht="12.8" hidden="false" customHeight="false" outlineLevel="0" collapsed="false">
      <c r="A637" s="1"/>
      <c r="B637" s="325"/>
      <c r="D637" s="131"/>
      <c r="F637" s="132"/>
      <c r="H637" s="133"/>
      <c r="L637" s="134"/>
      <c r="R637" s="1"/>
      <c r="S637" s="3"/>
      <c r="V637" s="1"/>
      <c r="W637" s="1"/>
      <c r="X637" s="193"/>
      <c r="Y637" s="1"/>
      <c r="AA637" s="5"/>
      <c r="AC637" s="218"/>
    </row>
    <row r="638" customFormat="false" ht="12.8" hidden="false" customHeight="false" outlineLevel="0" collapsed="false">
      <c r="A638" s="1"/>
      <c r="B638" s="325"/>
      <c r="D638" s="131"/>
      <c r="F638" s="132"/>
      <c r="H638" s="133"/>
      <c r="L638" s="134"/>
      <c r="R638" s="1"/>
      <c r="S638" s="3"/>
      <c r="V638" s="1"/>
      <c r="W638" s="1"/>
      <c r="X638" s="193"/>
      <c r="Y638" s="1"/>
      <c r="AA638" s="5"/>
      <c r="AC638" s="218"/>
    </row>
    <row r="639" customFormat="false" ht="12.8" hidden="false" customHeight="false" outlineLevel="0" collapsed="false">
      <c r="A639" s="1"/>
      <c r="B639" s="325"/>
      <c r="D639" s="131"/>
      <c r="F639" s="132"/>
      <c r="H639" s="133"/>
      <c r="L639" s="134"/>
      <c r="R639" s="1"/>
      <c r="S639" s="3"/>
      <c r="V639" s="1"/>
      <c r="W639" s="1"/>
      <c r="X639" s="193"/>
      <c r="Y639" s="1"/>
      <c r="AA639" s="5"/>
      <c r="AC639" s="218"/>
    </row>
    <row r="640" customFormat="false" ht="12.8" hidden="false" customHeight="false" outlineLevel="0" collapsed="false">
      <c r="A640" s="1"/>
      <c r="B640" s="325"/>
      <c r="D640" s="131"/>
      <c r="F640" s="132"/>
      <c r="H640" s="133"/>
      <c r="L640" s="134"/>
      <c r="R640" s="1"/>
      <c r="S640" s="3"/>
      <c r="V640" s="1"/>
      <c r="W640" s="1"/>
      <c r="X640" s="193"/>
      <c r="Y640" s="1"/>
      <c r="AA640" s="5"/>
      <c r="AC640" s="218"/>
    </row>
    <row r="641" customFormat="false" ht="12.8" hidden="false" customHeight="false" outlineLevel="0" collapsed="false">
      <c r="A641" s="1"/>
      <c r="B641" s="325"/>
      <c r="D641" s="131"/>
      <c r="F641" s="132"/>
      <c r="H641" s="133"/>
      <c r="L641" s="134"/>
      <c r="R641" s="1"/>
      <c r="S641" s="3"/>
      <c r="V641" s="1"/>
      <c r="W641" s="1"/>
      <c r="X641" s="193"/>
      <c r="Y641" s="1"/>
      <c r="AA641" s="5"/>
      <c r="AC641" s="218"/>
    </row>
    <row r="642" customFormat="false" ht="12.8" hidden="false" customHeight="false" outlineLevel="0" collapsed="false">
      <c r="A642" s="1"/>
      <c r="B642" s="325"/>
      <c r="D642" s="131"/>
      <c r="F642" s="132"/>
      <c r="H642" s="133"/>
      <c r="L642" s="134"/>
      <c r="R642" s="1"/>
      <c r="S642" s="3"/>
      <c r="V642" s="1"/>
      <c r="W642" s="1"/>
      <c r="X642" s="193"/>
      <c r="Y642" s="1"/>
      <c r="AA642" s="5"/>
      <c r="AC642" s="218"/>
    </row>
    <row r="643" customFormat="false" ht="12.8" hidden="false" customHeight="false" outlineLevel="0" collapsed="false">
      <c r="A643" s="1"/>
      <c r="B643" s="325"/>
      <c r="D643" s="131"/>
      <c r="F643" s="132"/>
      <c r="H643" s="133"/>
      <c r="L643" s="134"/>
      <c r="R643" s="1"/>
      <c r="S643" s="3"/>
      <c r="V643" s="1"/>
      <c r="W643" s="1"/>
      <c r="X643" s="193"/>
      <c r="Y643" s="1"/>
      <c r="AA643" s="5"/>
      <c r="AC643" s="218"/>
    </row>
    <row r="644" customFormat="false" ht="12.8" hidden="false" customHeight="false" outlineLevel="0" collapsed="false">
      <c r="A644" s="325"/>
    </row>
    <row r="645" customFormat="false" ht="12.8" hidden="false" customHeight="false" outlineLevel="0" collapsed="false">
      <c r="A645" s="325"/>
    </row>
    <row r="646" customFormat="false" ht="12.8" hidden="false" customHeight="false" outlineLevel="0" collapsed="false">
      <c r="A646" s="325"/>
    </row>
    <row r="647" customFormat="false" ht="12.8" hidden="false" customHeight="false" outlineLevel="0" collapsed="false">
      <c r="A647" s="325"/>
    </row>
    <row r="648" customFormat="false" ht="12.8" hidden="false" customHeight="false" outlineLevel="0" collapsed="false">
      <c r="A648" s="325"/>
    </row>
    <row r="649" customFormat="false" ht="12.8" hidden="false" customHeight="false" outlineLevel="0" collapsed="false">
      <c r="A649" s="325"/>
    </row>
    <row r="650" customFormat="false" ht="12.8" hidden="false" customHeight="false" outlineLevel="0" collapsed="false">
      <c r="A650" s="325"/>
    </row>
    <row r="651" customFormat="false" ht="12.8" hidden="false" customHeight="false" outlineLevel="0" collapsed="false">
      <c r="A651" s="325"/>
    </row>
    <row r="652" customFormat="false" ht="12.8" hidden="false" customHeight="false" outlineLevel="0" collapsed="false">
      <c r="A652" s="325"/>
    </row>
    <row r="653" customFormat="false" ht="12.8" hidden="false" customHeight="false" outlineLevel="0" collapsed="false">
      <c r="A653" s="325"/>
    </row>
    <row r="654" customFormat="false" ht="12.8" hidden="false" customHeight="false" outlineLevel="0" collapsed="false">
      <c r="A654" s="325"/>
    </row>
    <row r="655" customFormat="false" ht="12.8" hidden="false" customHeight="false" outlineLevel="0" collapsed="false">
      <c r="A655" s="325"/>
    </row>
    <row r="656" customFormat="false" ht="12.8" hidden="false" customHeight="false" outlineLevel="0" collapsed="false">
      <c r="A656" s="325"/>
    </row>
    <row r="657" customFormat="false" ht="12.8" hidden="false" customHeight="false" outlineLevel="0" collapsed="false">
      <c r="A657" s="325"/>
    </row>
    <row r="658" customFormat="false" ht="12.8" hidden="false" customHeight="false" outlineLevel="0" collapsed="false">
      <c r="A658" s="325"/>
    </row>
    <row r="659" customFormat="false" ht="12.8" hidden="false" customHeight="false" outlineLevel="0" collapsed="false">
      <c r="A659" s="325"/>
    </row>
    <row r="660" customFormat="false" ht="12.8" hidden="false" customHeight="false" outlineLevel="0" collapsed="false">
      <c r="A660" s="325"/>
    </row>
    <row r="661" customFormat="false" ht="12.8" hidden="false" customHeight="false" outlineLevel="0" collapsed="false">
      <c r="A661" s="325"/>
    </row>
    <row r="662" customFormat="false" ht="12.8" hidden="false" customHeight="false" outlineLevel="0" collapsed="false">
      <c r="A662" s="325"/>
    </row>
    <row r="663" customFormat="false" ht="12.8" hidden="false" customHeight="false" outlineLevel="0" collapsed="false">
      <c r="A663" s="325"/>
    </row>
    <row r="664" customFormat="false" ht="12.8" hidden="false" customHeight="false" outlineLevel="0" collapsed="false">
      <c r="A664" s="325"/>
    </row>
    <row r="665" customFormat="false" ht="12.8" hidden="false" customHeight="false" outlineLevel="0" collapsed="false">
      <c r="A665" s="325"/>
    </row>
    <row r="666" customFormat="false" ht="12.8" hidden="false" customHeight="false" outlineLevel="0" collapsed="false">
      <c r="A666" s="325"/>
    </row>
    <row r="667" customFormat="false" ht="12.8" hidden="false" customHeight="false" outlineLevel="0" collapsed="false">
      <c r="A667" s="325"/>
    </row>
    <row r="668" customFormat="false" ht="12.8" hidden="false" customHeight="false" outlineLevel="0" collapsed="false">
      <c r="A668" s="325"/>
    </row>
    <row r="669" customFormat="false" ht="12.8" hidden="false" customHeight="false" outlineLevel="0" collapsed="false">
      <c r="A669" s="325"/>
    </row>
    <row r="670" customFormat="false" ht="12.8" hidden="false" customHeight="false" outlineLevel="0" collapsed="false">
      <c r="A670" s="325"/>
    </row>
    <row r="671" customFormat="false" ht="12.8" hidden="false" customHeight="false" outlineLevel="0" collapsed="false">
      <c r="A671" s="325"/>
    </row>
    <row r="672" customFormat="false" ht="12.8" hidden="false" customHeight="false" outlineLevel="0" collapsed="false">
      <c r="A672" s="325"/>
    </row>
    <row r="673" customFormat="false" ht="12.8" hidden="false" customHeight="false" outlineLevel="0" collapsed="false">
      <c r="A673" s="325"/>
    </row>
    <row r="674" customFormat="false" ht="12.8" hidden="false" customHeight="false" outlineLevel="0" collapsed="false">
      <c r="A674" s="325"/>
    </row>
    <row r="675" customFormat="false" ht="12.8" hidden="false" customHeight="false" outlineLevel="0" collapsed="false">
      <c r="A675" s="325"/>
    </row>
    <row r="676" customFormat="false" ht="12.8" hidden="false" customHeight="false" outlineLevel="0" collapsed="false">
      <c r="A676" s="325"/>
    </row>
    <row r="677" customFormat="false" ht="12.8" hidden="false" customHeight="false" outlineLevel="0" collapsed="false">
      <c r="A677" s="325"/>
    </row>
    <row r="678" customFormat="false" ht="12.8" hidden="false" customHeight="false" outlineLevel="0" collapsed="false">
      <c r="A678" s="325"/>
    </row>
    <row r="679" customFormat="false" ht="12.8" hidden="false" customHeight="false" outlineLevel="0" collapsed="false">
      <c r="A679" s="325"/>
    </row>
    <row r="680" customFormat="false" ht="12.8" hidden="false" customHeight="false" outlineLevel="0" collapsed="false">
      <c r="A680" s="325"/>
    </row>
    <row r="681" customFormat="false" ht="12.8" hidden="false" customHeight="false" outlineLevel="0" collapsed="false">
      <c r="A681" s="325"/>
    </row>
    <row r="682" customFormat="false" ht="12.8" hidden="false" customHeight="false" outlineLevel="0" collapsed="false">
      <c r="A682" s="325"/>
    </row>
    <row r="683" customFormat="false" ht="12.8" hidden="false" customHeight="false" outlineLevel="0" collapsed="false">
      <c r="A683" s="325"/>
    </row>
    <row r="684" customFormat="false" ht="12.8" hidden="false" customHeight="false" outlineLevel="0" collapsed="false">
      <c r="A684" s="325"/>
    </row>
    <row r="685" customFormat="false" ht="12.8" hidden="false" customHeight="false" outlineLevel="0" collapsed="false">
      <c r="A685" s="325"/>
    </row>
    <row r="686" customFormat="false" ht="12.8" hidden="false" customHeight="false" outlineLevel="0" collapsed="false">
      <c r="A686" s="325"/>
    </row>
    <row r="687" customFormat="false" ht="12.8" hidden="false" customHeight="false" outlineLevel="0" collapsed="false">
      <c r="A687" s="325"/>
    </row>
    <row r="688" customFormat="false" ht="12.8" hidden="false" customHeight="false" outlineLevel="0" collapsed="false">
      <c r="A688" s="325"/>
    </row>
    <row r="689" customFormat="false" ht="12.8" hidden="false" customHeight="false" outlineLevel="0" collapsed="false">
      <c r="A689" s="325"/>
    </row>
    <row r="690" customFormat="false" ht="12.8" hidden="false" customHeight="false" outlineLevel="0" collapsed="false">
      <c r="A690" s="325"/>
    </row>
    <row r="691" customFormat="false" ht="12.8" hidden="false" customHeight="false" outlineLevel="0" collapsed="false">
      <c r="A691" s="325"/>
    </row>
    <row r="692" customFormat="false" ht="12.8" hidden="false" customHeight="false" outlineLevel="0" collapsed="false">
      <c r="A692" s="325"/>
    </row>
    <row r="693" customFormat="false" ht="12.8" hidden="false" customHeight="false" outlineLevel="0" collapsed="false">
      <c r="A693" s="325"/>
    </row>
    <row r="694" customFormat="false" ht="12.8" hidden="false" customHeight="false" outlineLevel="0" collapsed="false">
      <c r="A694" s="325"/>
    </row>
    <row r="695" customFormat="false" ht="12.8" hidden="false" customHeight="false" outlineLevel="0" collapsed="false">
      <c r="A695" s="325"/>
    </row>
    <row r="696" customFormat="false" ht="12.8" hidden="false" customHeight="false" outlineLevel="0" collapsed="false">
      <c r="A696" s="325"/>
    </row>
    <row r="697" customFormat="false" ht="12.8" hidden="false" customHeight="false" outlineLevel="0" collapsed="false">
      <c r="A697" s="325"/>
    </row>
    <row r="698" customFormat="false" ht="12.8" hidden="false" customHeight="false" outlineLevel="0" collapsed="false">
      <c r="A698" s="325"/>
    </row>
    <row r="699" customFormat="false" ht="12.8" hidden="false" customHeight="false" outlineLevel="0" collapsed="false">
      <c r="A699" s="325"/>
    </row>
    <row r="700" customFormat="false" ht="12.8" hidden="false" customHeight="false" outlineLevel="0" collapsed="false">
      <c r="A700" s="325"/>
    </row>
    <row r="701" customFormat="false" ht="12.8" hidden="false" customHeight="false" outlineLevel="0" collapsed="false">
      <c r="A701" s="325"/>
    </row>
    <row r="702" customFormat="false" ht="12.8" hidden="false" customHeight="false" outlineLevel="0" collapsed="false">
      <c r="A702" s="325"/>
    </row>
    <row r="703" customFormat="false" ht="12.8" hidden="false" customHeight="false" outlineLevel="0" collapsed="false">
      <c r="A703" s="325"/>
    </row>
    <row r="704" customFormat="false" ht="12.8" hidden="false" customHeight="false" outlineLevel="0" collapsed="false">
      <c r="A704" s="325"/>
    </row>
    <row r="705" customFormat="false" ht="12.8" hidden="false" customHeight="false" outlineLevel="0" collapsed="false">
      <c r="A705" s="325"/>
    </row>
    <row r="706" customFormat="false" ht="12.8" hidden="false" customHeight="false" outlineLevel="0" collapsed="false">
      <c r="A706" s="325"/>
    </row>
    <row r="707" customFormat="false" ht="12.8" hidden="false" customHeight="false" outlineLevel="0" collapsed="false">
      <c r="A707" s="325"/>
    </row>
    <row r="708" customFormat="false" ht="12.8" hidden="false" customHeight="false" outlineLevel="0" collapsed="false">
      <c r="A708" s="325"/>
    </row>
    <row r="709" customFormat="false" ht="12.8" hidden="false" customHeight="false" outlineLevel="0" collapsed="false">
      <c r="A709" s="325"/>
    </row>
    <row r="710" customFormat="false" ht="12.8" hidden="false" customHeight="false" outlineLevel="0" collapsed="false">
      <c r="A710" s="325"/>
    </row>
    <row r="711" customFormat="false" ht="12.8" hidden="false" customHeight="false" outlineLevel="0" collapsed="false">
      <c r="A711" s="325"/>
    </row>
    <row r="712" customFormat="false" ht="12.8" hidden="false" customHeight="false" outlineLevel="0" collapsed="false">
      <c r="A712" s="325"/>
    </row>
    <row r="713" customFormat="false" ht="12.8" hidden="false" customHeight="false" outlineLevel="0" collapsed="false">
      <c r="A713" s="325"/>
    </row>
    <row r="714" customFormat="false" ht="12.8" hidden="false" customHeight="false" outlineLevel="0" collapsed="false">
      <c r="A714" s="325"/>
    </row>
    <row r="715" customFormat="false" ht="12.8" hidden="false" customHeight="false" outlineLevel="0" collapsed="false">
      <c r="A715" s="325"/>
    </row>
    <row r="716" customFormat="false" ht="12.8" hidden="false" customHeight="false" outlineLevel="0" collapsed="false">
      <c r="A716" s="325"/>
    </row>
    <row r="717" customFormat="false" ht="12.8" hidden="false" customHeight="false" outlineLevel="0" collapsed="false">
      <c r="A717" s="325"/>
    </row>
    <row r="718" customFormat="false" ht="12.8" hidden="false" customHeight="false" outlineLevel="0" collapsed="false">
      <c r="A718" s="325"/>
    </row>
    <row r="719" customFormat="false" ht="12.8" hidden="false" customHeight="false" outlineLevel="0" collapsed="false">
      <c r="A719" s="325"/>
    </row>
    <row r="720" customFormat="false" ht="12.8" hidden="false" customHeight="false" outlineLevel="0" collapsed="false">
      <c r="A720" s="325"/>
    </row>
    <row r="721" customFormat="false" ht="12.8" hidden="false" customHeight="false" outlineLevel="0" collapsed="false">
      <c r="A721" s="325"/>
    </row>
    <row r="722" customFormat="false" ht="12.8" hidden="false" customHeight="false" outlineLevel="0" collapsed="false">
      <c r="A722" s="325"/>
    </row>
    <row r="723" customFormat="false" ht="12.8" hidden="false" customHeight="false" outlineLevel="0" collapsed="false">
      <c r="A723" s="325"/>
    </row>
    <row r="724" customFormat="false" ht="12.8" hidden="false" customHeight="false" outlineLevel="0" collapsed="false">
      <c r="A724" s="325"/>
    </row>
    <row r="725" customFormat="false" ht="12.8" hidden="false" customHeight="false" outlineLevel="0" collapsed="false">
      <c r="A725" s="325"/>
    </row>
    <row r="726" customFormat="false" ht="12.8" hidden="false" customHeight="false" outlineLevel="0" collapsed="false">
      <c r="A726" s="325"/>
    </row>
    <row r="727" customFormat="false" ht="12.8" hidden="false" customHeight="false" outlineLevel="0" collapsed="false">
      <c r="A727" s="325"/>
    </row>
    <row r="728" customFormat="false" ht="12.8" hidden="false" customHeight="false" outlineLevel="0" collapsed="false">
      <c r="A728" s="325"/>
    </row>
    <row r="729" customFormat="false" ht="12.8" hidden="false" customHeight="false" outlineLevel="0" collapsed="false">
      <c r="A729" s="325"/>
    </row>
    <row r="730" customFormat="false" ht="12.8" hidden="false" customHeight="false" outlineLevel="0" collapsed="false">
      <c r="A730" s="325"/>
    </row>
    <row r="731" customFormat="false" ht="12.8" hidden="false" customHeight="false" outlineLevel="0" collapsed="false">
      <c r="A731" s="325"/>
    </row>
    <row r="732" customFormat="false" ht="12.8" hidden="false" customHeight="false" outlineLevel="0" collapsed="false">
      <c r="A732" s="325"/>
    </row>
    <row r="733" customFormat="false" ht="12.8" hidden="false" customHeight="false" outlineLevel="0" collapsed="false">
      <c r="A733" s="325"/>
    </row>
    <row r="734" customFormat="false" ht="12.8" hidden="false" customHeight="false" outlineLevel="0" collapsed="false">
      <c r="A734" s="325"/>
    </row>
    <row r="735" customFormat="false" ht="12.8" hidden="false" customHeight="false" outlineLevel="0" collapsed="false">
      <c r="A735" s="325"/>
    </row>
    <row r="736" customFormat="false" ht="12.8" hidden="false" customHeight="false" outlineLevel="0" collapsed="false">
      <c r="A736" s="325"/>
    </row>
    <row r="737" customFormat="false" ht="12.8" hidden="false" customHeight="false" outlineLevel="0" collapsed="false">
      <c r="A737" s="325"/>
    </row>
    <row r="738" customFormat="false" ht="12.8" hidden="false" customHeight="false" outlineLevel="0" collapsed="false">
      <c r="A738" s="325"/>
    </row>
    <row r="739" customFormat="false" ht="12.8" hidden="false" customHeight="false" outlineLevel="0" collapsed="false">
      <c r="A739" s="325"/>
    </row>
    <row r="740" customFormat="false" ht="12.8" hidden="false" customHeight="false" outlineLevel="0" collapsed="false">
      <c r="A740" s="325"/>
    </row>
    <row r="741" customFormat="false" ht="12.8" hidden="false" customHeight="false" outlineLevel="0" collapsed="false">
      <c r="A741" s="325"/>
    </row>
    <row r="742" customFormat="false" ht="12.8" hidden="false" customHeight="false" outlineLevel="0" collapsed="false">
      <c r="A742" s="325"/>
    </row>
    <row r="743" customFormat="false" ht="12.8" hidden="false" customHeight="false" outlineLevel="0" collapsed="false">
      <c r="A743" s="325"/>
    </row>
    <row r="744" customFormat="false" ht="12.8" hidden="false" customHeight="false" outlineLevel="0" collapsed="false">
      <c r="A744" s="325"/>
    </row>
    <row r="745" customFormat="false" ht="12.8" hidden="false" customHeight="false" outlineLevel="0" collapsed="false">
      <c r="A745" s="325"/>
    </row>
    <row r="746" customFormat="false" ht="12.8" hidden="false" customHeight="false" outlineLevel="0" collapsed="false">
      <c r="A746" s="325"/>
    </row>
    <row r="747" customFormat="false" ht="12.8" hidden="false" customHeight="false" outlineLevel="0" collapsed="false">
      <c r="A747" s="325"/>
    </row>
    <row r="748" customFormat="false" ht="12.8" hidden="false" customHeight="false" outlineLevel="0" collapsed="false">
      <c r="A748" s="325"/>
    </row>
    <row r="749" customFormat="false" ht="12.8" hidden="false" customHeight="false" outlineLevel="0" collapsed="false">
      <c r="A749" s="325"/>
    </row>
    <row r="750" customFormat="false" ht="12.8" hidden="false" customHeight="false" outlineLevel="0" collapsed="false">
      <c r="A750" s="325"/>
    </row>
    <row r="751" customFormat="false" ht="12.8" hidden="false" customHeight="false" outlineLevel="0" collapsed="false">
      <c r="A751" s="325"/>
    </row>
    <row r="752" customFormat="false" ht="12.8" hidden="false" customHeight="false" outlineLevel="0" collapsed="false">
      <c r="A752" s="325"/>
    </row>
    <row r="753" customFormat="false" ht="12.8" hidden="false" customHeight="false" outlineLevel="0" collapsed="false">
      <c r="A753" s="325"/>
    </row>
    <row r="754" customFormat="false" ht="12.8" hidden="false" customHeight="false" outlineLevel="0" collapsed="false">
      <c r="A754" s="325"/>
    </row>
    <row r="755" customFormat="false" ht="12.8" hidden="false" customHeight="false" outlineLevel="0" collapsed="false">
      <c r="A755" s="325"/>
    </row>
    <row r="756" customFormat="false" ht="12.8" hidden="false" customHeight="false" outlineLevel="0" collapsed="false">
      <c r="A756" s="325"/>
    </row>
    <row r="757" customFormat="false" ht="12.8" hidden="false" customHeight="false" outlineLevel="0" collapsed="false">
      <c r="A757" s="325"/>
    </row>
    <row r="758" customFormat="false" ht="12.8" hidden="false" customHeight="false" outlineLevel="0" collapsed="false">
      <c r="A758" s="325"/>
    </row>
    <row r="759" customFormat="false" ht="12.8" hidden="false" customHeight="false" outlineLevel="0" collapsed="false">
      <c r="A759" s="325"/>
    </row>
    <row r="760" customFormat="false" ht="12.8" hidden="false" customHeight="false" outlineLevel="0" collapsed="false">
      <c r="A760" s="325"/>
    </row>
    <row r="761" customFormat="false" ht="12.8" hidden="false" customHeight="false" outlineLevel="0" collapsed="false">
      <c r="A761" s="325"/>
    </row>
    <row r="762" customFormat="false" ht="12.8" hidden="false" customHeight="false" outlineLevel="0" collapsed="false">
      <c r="A762" s="325"/>
    </row>
    <row r="763" customFormat="false" ht="12.8" hidden="false" customHeight="false" outlineLevel="0" collapsed="false">
      <c r="A763" s="325"/>
    </row>
    <row r="764" customFormat="false" ht="12.8" hidden="false" customHeight="false" outlineLevel="0" collapsed="false">
      <c r="A764" s="325"/>
    </row>
    <row r="765" customFormat="false" ht="12.8" hidden="false" customHeight="false" outlineLevel="0" collapsed="false">
      <c r="A765" s="325"/>
    </row>
    <row r="766" customFormat="false" ht="12.8" hidden="false" customHeight="false" outlineLevel="0" collapsed="false">
      <c r="A766" s="325"/>
    </row>
    <row r="767" customFormat="false" ht="12.8" hidden="false" customHeight="false" outlineLevel="0" collapsed="false">
      <c r="A767" s="325"/>
    </row>
    <row r="768" customFormat="false" ht="12.8" hidden="false" customHeight="false" outlineLevel="0" collapsed="false">
      <c r="A768" s="325"/>
    </row>
    <row r="769" customFormat="false" ht="12.8" hidden="false" customHeight="false" outlineLevel="0" collapsed="false">
      <c r="A769" s="325"/>
    </row>
    <row r="770" customFormat="false" ht="12.8" hidden="false" customHeight="false" outlineLevel="0" collapsed="false">
      <c r="A770" s="325"/>
    </row>
    <row r="771" customFormat="false" ht="12.8" hidden="false" customHeight="false" outlineLevel="0" collapsed="false">
      <c r="A771" s="325"/>
    </row>
    <row r="772" customFormat="false" ht="12.8" hidden="false" customHeight="false" outlineLevel="0" collapsed="false">
      <c r="A772" s="325"/>
    </row>
    <row r="773" customFormat="false" ht="12.8" hidden="false" customHeight="false" outlineLevel="0" collapsed="false">
      <c r="A773" s="325"/>
    </row>
    <row r="774" customFormat="false" ht="12.8" hidden="false" customHeight="false" outlineLevel="0" collapsed="false">
      <c r="A774" s="325"/>
    </row>
    <row r="775" customFormat="false" ht="12.8" hidden="false" customHeight="false" outlineLevel="0" collapsed="false">
      <c r="A775" s="325"/>
    </row>
    <row r="776" customFormat="false" ht="12.8" hidden="false" customHeight="false" outlineLevel="0" collapsed="false">
      <c r="A776" s="325"/>
    </row>
    <row r="777" customFormat="false" ht="12.8" hidden="false" customHeight="false" outlineLevel="0" collapsed="false">
      <c r="A777" s="325"/>
    </row>
    <row r="778" customFormat="false" ht="12.8" hidden="false" customHeight="false" outlineLevel="0" collapsed="false">
      <c r="A778" s="325"/>
    </row>
    <row r="779" customFormat="false" ht="12.8" hidden="false" customHeight="false" outlineLevel="0" collapsed="false">
      <c r="A779" s="325"/>
    </row>
    <row r="780" customFormat="false" ht="12.8" hidden="false" customHeight="false" outlineLevel="0" collapsed="false">
      <c r="A780" s="325"/>
    </row>
    <row r="781" customFormat="false" ht="12.8" hidden="false" customHeight="false" outlineLevel="0" collapsed="false">
      <c r="A781" s="325"/>
    </row>
    <row r="782" customFormat="false" ht="12.8" hidden="false" customHeight="false" outlineLevel="0" collapsed="false">
      <c r="A782" s="325"/>
    </row>
    <row r="783" customFormat="false" ht="12.8" hidden="false" customHeight="false" outlineLevel="0" collapsed="false">
      <c r="A783" s="325"/>
    </row>
    <row r="784" customFormat="false" ht="12.8" hidden="false" customHeight="false" outlineLevel="0" collapsed="false">
      <c r="A784" s="325"/>
    </row>
    <row r="785" customFormat="false" ht="12.8" hidden="false" customHeight="false" outlineLevel="0" collapsed="false">
      <c r="A785" s="325"/>
    </row>
    <row r="786" customFormat="false" ht="12.8" hidden="false" customHeight="false" outlineLevel="0" collapsed="false">
      <c r="A786" s="325"/>
    </row>
    <row r="787" customFormat="false" ht="12.8" hidden="false" customHeight="false" outlineLevel="0" collapsed="false">
      <c r="A787" s="325"/>
    </row>
    <row r="788" customFormat="false" ht="12.8" hidden="false" customHeight="false" outlineLevel="0" collapsed="false">
      <c r="A788" s="325"/>
    </row>
    <row r="789" customFormat="false" ht="12.8" hidden="false" customHeight="false" outlineLevel="0" collapsed="false">
      <c r="A789" s="325"/>
    </row>
    <row r="790" customFormat="false" ht="12.8" hidden="false" customHeight="false" outlineLevel="0" collapsed="false">
      <c r="A790" s="325"/>
    </row>
    <row r="791" customFormat="false" ht="12.8" hidden="false" customHeight="false" outlineLevel="0" collapsed="false">
      <c r="A791" s="325"/>
    </row>
    <row r="792" customFormat="false" ht="12.8" hidden="false" customHeight="false" outlineLevel="0" collapsed="false">
      <c r="A792" s="325"/>
    </row>
    <row r="793" customFormat="false" ht="12.8" hidden="false" customHeight="false" outlineLevel="0" collapsed="false">
      <c r="A793" s="325"/>
    </row>
    <row r="794" customFormat="false" ht="12.8" hidden="false" customHeight="false" outlineLevel="0" collapsed="false">
      <c r="A794" s="325"/>
    </row>
    <row r="795" customFormat="false" ht="12.8" hidden="false" customHeight="false" outlineLevel="0" collapsed="false">
      <c r="A795" s="325"/>
    </row>
    <row r="796" customFormat="false" ht="12.8" hidden="false" customHeight="false" outlineLevel="0" collapsed="false">
      <c r="A796" s="325"/>
    </row>
    <row r="797" customFormat="false" ht="12.8" hidden="false" customHeight="false" outlineLevel="0" collapsed="false">
      <c r="A797" s="325"/>
    </row>
    <row r="798" customFormat="false" ht="12.8" hidden="false" customHeight="false" outlineLevel="0" collapsed="false">
      <c r="A798" s="325"/>
    </row>
    <row r="799" customFormat="false" ht="12.8" hidden="false" customHeight="false" outlineLevel="0" collapsed="false">
      <c r="A799" s="325"/>
    </row>
    <row r="800" customFormat="false" ht="12.8" hidden="false" customHeight="false" outlineLevel="0" collapsed="false">
      <c r="A800" s="325"/>
    </row>
    <row r="801" customFormat="false" ht="12.8" hidden="false" customHeight="false" outlineLevel="0" collapsed="false">
      <c r="A801" s="325"/>
    </row>
    <row r="802" customFormat="false" ht="12.8" hidden="false" customHeight="false" outlineLevel="0" collapsed="false">
      <c r="A802" s="325"/>
    </row>
    <row r="803" customFormat="false" ht="12.8" hidden="false" customHeight="false" outlineLevel="0" collapsed="false">
      <c r="A803" s="325"/>
    </row>
    <row r="804" customFormat="false" ht="12.8" hidden="false" customHeight="false" outlineLevel="0" collapsed="false">
      <c r="A804" s="325"/>
    </row>
    <row r="805" customFormat="false" ht="12.8" hidden="false" customHeight="false" outlineLevel="0" collapsed="false">
      <c r="A805" s="325"/>
    </row>
    <row r="806" customFormat="false" ht="12.8" hidden="false" customHeight="false" outlineLevel="0" collapsed="false">
      <c r="A806" s="325"/>
    </row>
    <row r="807" customFormat="false" ht="12.8" hidden="false" customHeight="false" outlineLevel="0" collapsed="false">
      <c r="A807" s="325"/>
    </row>
    <row r="808" customFormat="false" ht="12.8" hidden="false" customHeight="false" outlineLevel="0" collapsed="false">
      <c r="A808" s="325"/>
    </row>
    <row r="809" customFormat="false" ht="12.8" hidden="false" customHeight="false" outlineLevel="0" collapsed="false">
      <c r="A809" s="325"/>
    </row>
    <row r="810" customFormat="false" ht="12.8" hidden="false" customHeight="false" outlineLevel="0" collapsed="false">
      <c r="A810" s="325"/>
    </row>
    <row r="811" customFormat="false" ht="12.8" hidden="false" customHeight="false" outlineLevel="0" collapsed="false">
      <c r="A811" s="325"/>
    </row>
    <row r="812" customFormat="false" ht="12.8" hidden="false" customHeight="false" outlineLevel="0" collapsed="false">
      <c r="A812" s="325"/>
    </row>
    <row r="813" customFormat="false" ht="12.8" hidden="false" customHeight="false" outlineLevel="0" collapsed="false">
      <c r="A813" s="325"/>
    </row>
    <row r="814" customFormat="false" ht="12.8" hidden="false" customHeight="false" outlineLevel="0" collapsed="false">
      <c r="A814" s="325"/>
    </row>
    <row r="815" customFormat="false" ht="12.8" hidden="false" customHeight="false" outlineLevel="0" collapsed="false">
      <c r="A815" s="325"/>
    </row>
    <row r="816" customFormat="false" ht="12.8" hidden="false" customHeight="false" outlineLevel="0" collapsed="false">
      <c r="A816" s="325"/>
    </row>
    <row r="817" customFormat="false" ht="12.8" hidden="false" customHeight="false" outlineLevel="0" collapsed="false">
      <c r="A817" s="325"/>
    </row>
    <row r="818" customFormat="false" ht="12.8" hidden="false" customHeight="false" outlineLevel="0" collapsed="false">
      <c r="A818" s="325"/>
    </row>
    <row r="819" customFormat="false" ht="12.8" hidden="false" customHeight="false" outlineLevel="0" collapsed="false">
      <c r="A819" s="325"/>
    </row>
    <row r="820" customFormat="false" ht="12.8" hidden="false" customHeight="false" outlineLevel="0" collapsed="false">
      <c r="A820" s="325"/>
    </row>
    <row r="821" customFormat="false" ht="12.8" hidden="false" customHeight="false" outlineLevel="0" collapsed="false">
      <c r="A821" s="325"/>
    </row>
    <row r="822" customFormat="false" ht="12.8" hidden="false" customHeight="false" outlineLevel="0" collapsed="false">
      <c r="A822" s="325"/>
    </row>
    <row r="823" customFormat="false" ht="12.8" hidden="false" customHeight="false" outlineLevel="0" collapsed="false">
      <c r="A823" s="325"/>
    </row>
    <row r="824" customFormat="false" ht="12.8" hidden="false" customHeight="false" outlineLevel="0" collapsed="false">
      <c r="A824" s="325"/>
    </row>
    <row r="825" customFormat="false" ht="12.8" hidden="false" customHeight="false" outlineLevel="0" collapsed="false">
      <c r="A825" s="325"/>
    </row>
    <row r="826" customFormat="false" ht="12.8" hidden="false" customHeight="false" outlineLevel="0" collapsed="false">
      <c r="A826" s="325"/>
    </row>
    <row r="827" customFormat="false" ht="12.8" hidden="false" customHeight="false" outlineLevel="0" collapsed="false">
      <c r="A827" s="325"/>
    </row>
    <row r="828" customFormat="false" ht="12.8" hidden="false" customHeight="false" outlineLevel="0" collapsed="false">
      <c r="A828" s="325"/>
    </row>
    <row r="829" customFormat="false" ht="12.8" hidden="false" customHeight="false" outlineLevel="0" collapsed="false">
      <c r="A829" s="325"/>
    </row>
    <row r="830" customFormat="false" ht="12.8" hidden="false" customHeight="false" outlineLevel="0" collapsed="false">
      <c r="A830" s="325"/>
    </row>
    <row r="831" customFormat="false" ht="12.8" hidden="false" customHeight="false" outlineLevel="0" collapsed="false">
      <c r="A831" s="325"/>
    </row>
    <row r="832" customFormat="false" ht="12.8" hidden="false" customHeight="false" outlineLevel="0" collapsed="false">
      <c r="A832" s="325"/>
    </row>
    <row r="833" customFormat="false" ht="12.8" hidden="false" customHeight="false" outlineLevel="0" collapsed="false">
      <c r="A833" s="325"/>
    </row>
    <row r="834" customFormat="false" ht="12.8" hidden="false" customHeight="false" outlineLevel="0" collapsed="false">
      <c r="A834" s="325"/>
    </row>
    <row r="835" customFormat="false" ht="12.8" hidden="false" customHeight="false" outlineLevel="0" collapsed="false">
      <c r="A835" s="325"/>
    </row>
    <row r="836" customFormat="false" ht="12.8" hidden="false" customHeight="false" outlineLevel="0" collapsed="false">
      <c r="A836" s="325"/>
    </row>
    <row r="837" customFormat="false" ht="12.8" hidden="false" customHeight="false" outlineLevel="0" collapsed="false">
      <c r="A837" s="325"/>
    </row>
    <row r="838" customFormat="false" ht="12.8" hidden="false" customHeight="false" outlineLevel="0" collapsed="false">
      <c r="A838" s="325"/>
    </row>
    <row r="839" customFormat="false" ht="12.8" hidden="false" customHeight="false" outlineLevel="0" collapsed="false">
      <c r="A839" s="325"/>
    </row>
    <row r="840" customFormat="false" ht="12.8" hidden="false" customHeight="false" outlineLevel="0" collapsed="false">
      <c r="A840" s="325"/>
    </row>
    <row r="841" customFormat="false" ht="12.8" hidden="false" customHeight="false" outlineLevel="0" collapsed="false">
      <c r="A841" s="325"/>
    </row>
    <row r="842" customFormat="false" ht="12.8" hidden="false" customHeight="false" outlineLevel="0" collapsed="false">
      <c r="A842" s="325"/>
    </row>
    <row r="843" customFormat="false" ht="12.8" hidden="false" customHeight="false" outlineLevel="0" collapsed="false">
      <c r="A843" s="325"/>
    </row>
    <row r="844" customFormat="false" ht="12.8" hidden="false" customHeight="false" outlineLevel="0" collapsed="false">
      <c r="A844" s="325"/>
    </row>
    <row r="845" customFormat="false" ht="12.8" hidden="false" customHeight="false" outlineLevel="0" collapsed="false">
      <c r="A845" s="325"/>
    </row>
    <row r="846" customFormat="false" ht="12.8" hidden="false" customHeight="false" outlineLevel="0" collapsed="false">
      <c r="A846" s="325"/>
    </row>
    <row r="847" customFormat="false" ht="12.8" hidden="false" customHeight="false" outlineLevel="0" collapsed="false">
      <c r="A847" s="325"/>
    </row>
    <row r="848" customFormat="false" ht="12.8" hidden="false" customHeight="false" outlineLevel="0" collapsed="false">
      <c r="A848" s="325"/>
    </row>
    <row r="849" customFormat="false" ht="12.8" hidden="false" customHeight="false" outlineLevel="0" collapsed="false">
      <c r="A849" s="325"/>
    </row>
    <row r="850" customFormat="false" ht="12.8" hidden="false" customHeight="false" outlineLevel="0" collapsed="false">
      <c r="A850" s="325"/>
    </row>
    <row r="851" customFormat="false" ht="12.8" hidden="false" customHeight="false" outlineLevel="0" collapsed="false">
      <c r="A851" s="325"/>
    </row>
    <row r="852" customFormat="false" ht="12.8" hidden="false" customHeight="false" outlineLevel="0" collapsed="false">
      <c r="A852" s="325"/>
    </row>
    <row r="853" customFormat="false" ht="12.8" hidden="false" customHeight="false" outlineLevel="0" collapsed="false">
      <c r="A853" s="325"/>
    </row>
    <row r="854" customFormat="false" ht="12.8" hidden="false" customHeight="false" outlineLevel="0" collapsed="false">
      <c r="A854" s="325"/>
    </row>
    <row r="855" customFormat="false" ht="12.8" hidden="false" customHeight="false" outlineLevel="0" collapsed="false">
      <c r="A855" s="325"/>
    </row>
    <row r="856" customFormat="false" ht="12.8" hidden="false" customHeight="false" outlineLevel="0" collapsed="false">
      <c r="A856" s="325"/>
    </row>
    <row r="857" customFormat="false" ht="12.8" hidden="false" customHeight="false" outlineLevel="0" collapsed="false">
      <c r="A857" s="325"/>
    </row>
    <row r="858" customFormat="false" ht="12.8" hidden="false" customHeight="false" outlineLevel="0" collapsed="false">
      <c r="A858" s="325"/>
    </row>
    <row r="859" customFormat="false" ht="12.8" hidden="false" customHeight="false" outlineLevel="0" collapsed="false">
      <c r="A859" s="325"/>
    </row>
    <row r="860" customFormat="false" ht="12.8" hidden="false" customHeight="false" outlineLevel="0" collapsed="false">
      <c r="A860" s="325"/>
    </row>
    <row r="861" customFormat="false" ht="12.8" hidden="false" customHeight="false" outlineLevel="0" collapsed="false">
      <c r="A861" s="325"/>
    </row>
    <row r="862" customFormat="false" ht="12.8" hidden="false" customHeight="false" outlineLevel="0" collapsed="false">
      <c r="A862" s="325"/>
    </row>
    <row r="863" customFormat="false" ht="12.8" hidden="false" customHeight="false" outlineLevel="0" collapsed="false">
      <c r="A863" s="325"/>
    </row>
    <row r="864" customFormat="false" ht="12.8" hidden="false" customHeight="false" outlineLevel="0" collapsed="false">
      <c r="A864" s="325"/>
    </row>
    <row r="865" customFormat="false" ht="12.8" hidden="false" customHeight="false" outlineLevel="0" collapsed="false">
      <c r="A865" s="325"/>
    </row>
    <row r="866" customFormat="false" ht="12.8" hidden="false" customHeight="false" outlineLevel="0" collapsed="false">
      <c r="A866" s="325"/>
    </row>
    <row r="867" customFormat="false" ht="12.8" hidden="false" customHeight="false" outlineLevel="0" collapsed="false">
      <c r="A867" s="325"/>
    </row>
    <row r="868" customFormat="false" ht="12.8" hidden="false" customHeight="false" outlineLevel="0" collapsed="false">
      <c r="A868" s="325"/>
    </row>
    <row r="869" customFormat="false" ht="12.8" hidden="false" customHeight="false" outlineLevel="0" collapsed="false">
      <c r="A869" s="325"/>
    </row>
    <row r="870" customFormat="false" ht="12.8" hidden="false" customHeight="false" outlineLevel="0" collapsed="false">
      <c r="A870" s="325"/>
    </row>
    <row r="871" customFormat="false" ht="12.8" hidden="false" customHeight="false" outlineLevel="0" collapsed="false">
      <c r="A871" s="325"/>
    </row>
    <row r="872" customFormat="false" ht="12.8" hidden="false" customHeight="false" outlineLevel="0" collapsed="false">
      <c r="A872" s="325"/>
    </row>
    <row r="873" customFormat="false" ht="12.8" hidden="false" customHeight="false" outlineLevel="0" collapsed="false">
      <c r="A873" s="325"/>
    </row>
    <row r="874" customFormat="false" ht="12.8" hidden="false" customHeight="false" outlineLevel="0" collapsed="false">
      <c r="A874" s="325"/>
    </row>
    <row r="875" customFormat="false" ht="12.8" hidden="false" customHeight="false" outlineLevel="0" collapsed="false">
      <c r="A875" s="325"/>
    </row>
    <row r="876" customFormat="false" ht="12.8" hidden="false" customHeight="false" outlineLevel="0" collapsed="false">
      <c r="A876" s="325"/>
    </row>
    <row r="877" customFormat="false" ht="12.8" hidden="false" customHeight="false" outlineLevel="0" collapsed="false">
      <c r="A877" s="325"/>
    </row>
    <row r="878" customFormat="false" ht="12.8" hidden="false" customHeight="false" outlineLevel="0" collapsed="false">
      <c r="A878" s="325"/>
    </row>
    <row r="879" customFormat="false" ht="12.8" hidden="false" customHeight="false" outlineLevel="0" collapsed="false">
      <c r="A879" s="325"/>
    </row>
    <row r="880" customFormat="false" ht="12.8" hidden="false" customHeight="false" outlineLevel="0" collapsed="false">
      <c r="A880" s="325"/>
    </row>
    <row r="881" customFormat="false" ht="12.8" hidden="false" customHeight="false" outlineLevel="0" collapsed="false">
      <c r="A881" s="325"/>
    </row>
    <row r="882" customFormat="false" ht="12.8" hidden="false" customHeight="false" outlineLevel="0" collapsed="false">
      <c r="A882" s="325"/>
    </row>
    <row r="883" customFormat="false" ht="12.8" hidden="false" customHeight="false" outlineLevel="0" collapsed="false">
      <c r="A883" s="325"/>
    </row>
    <row r="884" customFormat="false" ht="12.8" hidden="false" customHeight="false" outlineLevel="0" collapsed="false">
      <c r="A884" s="325"/>
    </row>
    <row r="885" customFormat="false" ht="12.8" hidden="false" customHeight="false" outlineLevel="0" collapsed="false">
      <c r="A885" s="325"/>
    </row>
    <row r="886" customFormat="false" ht="12.8" hidden="false" customHeight="false" outlineLevel="0" collapsed="false">
      <c r="A886" s="325"/>
    </row>
    <row r="887" customFormat="false" ht="12.8" hidden="false" customHeight="false" outlineLevel="0" collapsed="false">
      <c r="A887" s="325"/>
    </row>
    <row r="888" customFormat="false" ht="12.8" hidden="false" customHeight="false" outlineLevel="0" collapsed="false">
      <c r="A888" s="325"/>
    </row>
    <row r="889" customFormat="false" ht="12.8" hidden="false" customHeight="false" outlineLevel="0" collapsed="false">
      <c r="A889" s="325"/>
    </row>
    <row r="890" customFormat="false" ht="12.8" hidden="false" customHeight="false" outlineLevel="0" collapsed="false">
      <c r="A890" s="325"/>
    </row>
    <row r="891" customFormat="false" ht="12.8" hidden="false" customHeight="false" outlineLevel="0" collapsed="false">
      <c r="A891" s="325"/>
    </row>
    <row r="892" customFormat="false" ht="12.8" hidden="false" customHeight="false" outlineLevel="0" collapsed="false">
      <c r="A892" s="325"/>
    </row>
    <row r="893" customFormat="false" ht="12.8" hidden="false" customHeight="false" outlineLevel="0" collapsed="false">
      <c r="A893" s="325"/>
    </row>
    <row r="894" customFormat="false" ht="12.8" hidden="false" customHeight="false" outlineLevel="0" collapsed="false">
      <c r="A894" s="325"/>
    </row>
    <row r="895" customFormat="false" ht="12.8" hidden="false" customHeight="false" outlineLevel="0" collapsed="false">
      <c r="A895" s="325"/>
    </row>
    <row r="896" customFormat="false" ht="12.8" hidden="false" customHeight="false" outlineLevel="0" collapsed="false">
      <c r="A896" s="325"/>
    </row>
    <row r="897" customFormat="false" ht="12.8" hidden="false" customHeight="false" outlineLevel="0" collapsed="false">
      <c r="A897" s="325"/>
    </row>
    <row r="898" customFormat="false" ht="12.8" hidden="false" customHeight="false" outlineLevel="0" collapsed="false">
      <c r="A898" s="325"/>
    </row>
    <row r="899" customFormat="false" ht="12.8" hidden="false" customHeight="false" outlineLevel="0" collapsed="false">
      <c r="A899" s="325"/>
    </row>
    <row r="900" customFormat="false" ht="12.8" hidden="false" customHeight="false" outlineLevel="0" collapsed="false">
      <c r="A900" s="325"/>
    </row>
    <row r="901" customFormat="false" ht="12.8" hidden="false" customHeight="false" outlineLevel="0" collapsed="false">
      <c r="A901" s="325"/>
    </row>
    <row r="902" customFormat="false" ht="12.8" hidden="false" customHeight="false" outlineLevel="0" collapsed="false">
      <c r="A902" s="325"/>
    </row>
    <row r="903" customFormat="false" ht="12.8" hidden="false" customHeight="false" outlineLevel="0" collapsed="false">
      <c r="A903" s="325"/>
    </row>
    <row r="904" customFormat="false" ht="12.8" hidden="false" customHeight="false" outlineLevel="0" collapsed="false">
      <c r="A904" s="325"/>
    </row>
    <row r="905" customFormat="false" ht="12.8" hidden="false" customHeight="false" outlineLevel="0" collapsed="false">
      <c r="A905" s="325"/>
    </row>
    <row r="906" customFormat="false" ht="12.8" hidden="false" customHeight="false" outlineLevel="0" collapsed="false">
      <c r="A906" s="325"/>
    </row>
    <row r="907" customFormat="false" ht="12.8" hidden="false" customHeight="false" outlineLevel="0" collapsed="false">
      <c r="A907" s="325"/>
    </row>
    <row r="908" customFormat="false" ht="12.8" hidden="false" customHeight="false" outlineLevel="0" collapsed="false">
      <c r="A908" s="325"/>
    </row>
    <row r="909" customFormat="false" ht="12.8" hidden="false" customHeight="false" outlineLevel="0" collapsed="false">
      <c r="A909" s="325"/>
    </row>
    <row r="910" customFormat="false" ht="12.8" hidden="false" customHeight="false" outlineLevel="0" collapsed="false">
      <c r="A910" s="325"/>
    </row>
    <row r="911" customFormat="false" ht="12.8" hidden="false" customHeight="false" outlineLevel="0" collapsed="false">
      <c r="A911" s="325"/>
    </row>
    <row r="912" customFormat="false" ht="12.8" hidden="false" customHeight="false" outlineLevel="0" collapsed="false">
      <c r="A912" s="325"/>
    </row>
    <row r="913" customFormat="false" ht="12.8" hidden="false" customHeight="false" outlineLevel="0" collapsed="false">
      <c r="A913" s="325"/>
    </row>
    <row r="914" customFormat="false" ht="12.8" hidden="false" customHeight="false" outlineLevel="0" collapsed="false">
      <c r="A914" s="325"/>
    </row>
    <row r="915" customFormat="false" ht="12.8" hidden="false" customHeight="false" outlineLevel="0" collapsed="false">
      <c r="A915" s="325"/>
    </row>
    <row r="916" customFormat="false" ht="12.8" hidden="false" customHeight="false" outlineLevel="0" collapsed="false">
      <c r="A916" s="325"/>
    </row>
    <row r="917" customFormat="false" ht="12.8" hidden="false" customHeight="false" outlineLevel="0" collapsed="false">
      <c r="A917" s="325"/>
    </row>
    <row r="918" customFormat="false" ht="12.8" hidden="false" customHeight="false" outlineLevel="0" collapsed="false">
      <c r="A918" s="325"/>
    </row>
    <row r="919" customFormat="false" ht="12.8" hidden="false" customHeight="false" outlineLevel="0" collapsed="false">
      <c r="A919" s="325"/>
    </row>
    <row r="920" customFormat="false" ht="12.8" hidden="false" customHeight="false" outlineLevel="0" collapsed="false">
      <c r="A920" s="325"/>
    </row>
    <row r="921" customFormat="false" ht="12.8" hidden="false" customHeight="false" outlineLevel="0" collapsed="false">
      <c r="A921" s="325"/>
    </row>
    <row r="922" customFormat="false" ht="12.8" hidden="false" customHeight="false" outlineLevel="0" collapsed="false">
      <c r="A922" s="325"/>
    </row>
    <row r="923" customFormat="false" ht="12.8" hidden="false" customHeight="false" outlineLevel="0" collapsed="false">
      <c r="A923" s="325"/>
    </row>
    <row r="924" customFormat="false" ht="12.8" hidden="false" customHeight="false" outlineLevel="0" collapsed="false">
      <c r="A924" s="325"/>
    </row>
    <row r="925" customFormat="false" ht="12.8" hidden="false" customHeight="false" outlineLevel="0" collapsed="false">
      <c r="A925" s="325"/>
    </row>
    <row r="926" customFormat="false" ht="12.8" hidden="false" customHeight="false" outlineLevel="0" collapsed="false">
      <c r="A926" s="325"/>
    </row>
    <row r="927" customFormat="false" ht="12.8" hidden="false" customHeight="false" outlineLevel="0" collapsed="false">
      <c r="A927" s="325"/>
    </row>
    <row r="928" customFormat="false" ht="12.8" hidden="false" customHeight="false" outlineLevel="0" collapsed="false">
      <c r="A928" s="325"/>
    </row>
    <row r="929" customFormat="false" ht="12.8" hidden="false" customHeight="false" outlineLevel="0" collapsed="false">
      <c r="A929" s="325"/>
    </row>
    <row r="930" customFormat="false" ht="12.8" hidden="false" customHeight="false" outlineLevel="0" collapsed="false">
      <c r="A930" s="325"/>
    </row>
    <row r="931" customFormat="false" ht="12.8" hidden="false" customHeight="false" outlineLevel="0" collapsed="false">
      <c r="A931" s="325"/>
    </row>
    <row r="932" customFormat="false" ht="12.8" hidden="false" customHeight="false" outlineLevel="0" collapsed="false">
      <c r="A932" s="325"/>
    </row>
    <row r="933" customFormat="false" ht="12.8" hidden="false" customHeight="false" outlineLevel="0" collapsed="false">
      <c r="A933" s="325"/>
    </row>
    <row r="934" customFormat="false" ht="12.8" hidden="false" customHeight="false" outlineLevel="0" collapsed="false">
      <c r="A934" s="325"/>
    </row>
    <row r="935" customFormat="false" ht="12.8" hidden="false" customHeight="false" outlineLevel="0" collapsed="false">
      <c r="A935" s="325"/>
    </row>
    <row r="936" customFormat="false" ht="12.8" hidden="false" customHeight="false" outlineLevel="0" collapsed="false">
      <c r="A936" s="325"/>
    </row>
    <row r="937" customFormat="false" ht="12.8" hidden="false" customHeight="false" outlineLevel="0" collapsed="false">
      <c r="A937" s="325"/>
    </row>
    <row r="938" customFormat="false" ht="12.8" hidden="false" customHeight="false" outlineLevel="0" collapsed="false">
      <c r="A938" s="325"/>
    </row>
    <row r="939" customFormat="false" ht="12.8" hidden="false" customHeight="false" outlineLevel="0" collapsed="false">
      <c r="A939" s="325"/>
    </row>
    <row r="940" customFormat="false" ht="12.8" hidden="false" customHeight="false" outlineLevel="0" collapsed="false">
      <c r="A940" s="325"/>
    </row>
    <row r="941" customFormat="false" ht="12.8" hidden="false" customHeight="false" outlineLevel="0" collapsed="false">
      <c r="A941" s="325"/>
    </row>
    <row r="942" customFormat="false" ht="12.8" hidden="false" customHeight="false" outlineLevel="0" collapsed="false">
      <c r="A942" s="325"/>
    </row>
    <row r="943" customFormat="false" ht="12.8" hidden="false" customHeight="false" outlineLevel="0" collapsed="false">
      <c r="A943" s="325"/>
    </row>
    <row r="944" customFormat="false" ht="12.8" hidden="false" customHeight="false" outlineLevel="0" collapsed="false">
      <c r="A944" s="325"/>
    </row>
    <row r="945" customFormat="false" ht="12.8" hidden="false" customHeight="false" outlineLevel="0" collapsed="false">
      <c r="A945" s="325"/>
    </row>
    <row r="946" customFormat="false" ht="12.8" hidden="false" customHeight="false" outlineLevel="0" collapsed="false">
      <c r="A946" s="325"/>
    </row>
    <row r="947" customFormat="false" ht="12.8" hidden="false" customHeight="false" outlineLevel="0" collapsed="false">
      <c r="A947" s="325"/>
    </row>
    <row r="948" customFormat="false" ht="12.8" hidden="false" customHeight="false" outlineLevel="0" collapsed="false">
      <c r="A948" s="325"/>
    </row>
    <row r="949" customFormat="false" ht="12.8" hidden="false" customHeight="false" outlineLevel="0" collapsed="false">
      <c r="A949" s="325"/>
    </row>
    <row r="950" customFormat="false" ht="12.8" hidden="false" customHeight="false" outlineLevel="0" collapsed="false">
      <c r="A950" s="325"/>
    </row>
    <row r="951" customFormat="false" ht="12.8" hidden="false" customHeight="false" outlineLevel="0" collapsed="false">
      <c r="A951" s="325"/>
    </row>
    <row r="952" customFormat="false" ht="12.8" hidden="false" customHeight="false" outlineLevel="0" collapsed="false">
      <c r="A952" s="325"/>
    </row>
    <row r="953" customFormat="false" ht="12.8" hidden="false" customHeight="false" outlineLevel="0" collapsed="false">
      <c r="A953" s="325"/>
    </row>
    <row r="954" customFormat="false" ht="12.8" hidden="false" customHeight="false" outlineLevel="0" collapsed="false">
      <c r="A954" s="325"/>
    </row>
    <row r="955" customFormat="false" ht="12.8" hidden="false" customHeight="false" outlineLevel="0" collapsed="false">
      <c r="A955" s="325"/>
    </row>
    <row r="956" customFormat="false" ht="12.8" hidden="false" customHeight="false" outlineLevel="0" collapsed="false">
      <c r="A956" s="325"/>
    </row>
    <row r="957" customFormat="false" ht="12.8" hidden="false" customHeight="false" outlineLevel="0" collapsed="false">
      <c r="A957" s="325"/>
    </row>
    <row r="958" customFormat="false" ht="12.8" hidden="false" customHeight="false" outlineLevel="0" collapsed="false">
      <c r="A958" s="325"/>
    </row>
    <row r="959" customFormat="false" ht="12.8" hidden="false" customHeight="false" outlineLevel="0" collapsed="false">
      <c r="A959" s="325"/>
    </row>
    <row r="960" customFormat="false" ht="12.8" hidden="false" customHeight="false" outlineLevel="0" collapsed="false">
      <c r="A960" s="325"/>
    </row>
    <row r="961" customFormat="false" ht="12.8" hidden="false" customHeight="false" outlineLevel="0" collapsed="false">
      <c r="A961" s="325"/>
    </row>
    <row r="962" customFormat="false" ht="12.8" hidden="false" customHeight="false" outlineLevel="0" collapsed="false">
      <c r="A962" s="325"/>
    </row>
    <row r="963" customFormat="false" ht="12.8" hidden="false" customHeight="false" outlineLevel="0" collapsed="false">
      <c r="A963" s="325"/>
    </row>
    <row r="964" customFormat="false" ht="12.8" hidden="false" customHeight="false" outlineLevel="0" collapsed="false">
      <c r="A964" s="325"/>
    </row>
    <row r="965" customFormat="false" ht="12.8" hidden="false" customHeight="false" outlineLevel="0" collapsed="false">
      <c r="A965" s="325"/>
    </row>
    <row r="966" customFormat="false" ht="12.8" hidden="false" customHeight="false" outlineLevel="0" collapsed="false">
      <c r="A966" s="325"/>
    </row>
    <row r="967" customFormat="false" ht="12.8" hidden="false" customHeight="false" outlineLevel="0" collapsed="false">
      <c r="A967" s="325"/>
    </row>
    <row r="968" customFormat="false" ht="12.8" hidden="false" customHeight="false" outlineLevel="0" collapsed="false">
      <c r="A968" s="325"/>
    </row>
    <row r="969" customFormat="false" ht="12.8" hidden="false" customHeight="false" outlineLevel="0" collapsed="false">
      <c r="A969" s="325"/>
    </row>
    <row r="970" customFormat="false" ht="12.8" hidden="false" customHeight="false" outlineLevel="0" collapsed="false">
      <c r="A970" s="325"/>
    </row>
    <row r="971" customFormat="false" ht="12.8" hidden="false" customHeight="false" outlineLevel="0" collapsed="false">
      <c r="A971" s="325"/>
    </row>
    <row r="972" customFormat="false" ht="12.8" hidden="false" customHeight="false" outlineLevel="0" collapsed="false">
      <c r="A972" s="325"/>
    </row>
    <row r="973" customFormat="false" ht="12.8" hidden="false" customHeight="false" outlineLevel="0" collapsed="false">
      <c r="A973" s="325"/>
    </row>
    <row r="974" customFormat="false" ht="12.8" hidden="false" customHeight="false" outlineLevel="0" collapsed="false">
      <c r="A974" s="325"/>
    </row>
    <row r="975" customFormat="false" ht="12.8" hidden="false" customHeight="false" outlineLevel="0" collapsed="false">
      <c r="A975" s="325"/>
    </row>
    <row r="976" customFormat="false" ht="12.8" hidden="false" customHeight="false" outlineLevel="0" collapsed="false">
      <c r="A976" s="325"/>
    </row>
    <row r="977" customFormat="false" ht="12.8" hidden="false" customHeight="false" outlineLevel="0" collapsed="false">
      <c r="A977" s="325"/>
    </row>
    <row r="978" customFormat="false" ht="12.8" hidden="false" customHeight="false" outlineLevel="0" collapsed="false">
      <c r="A978" s="325"/>
    </row>
    <row r="979" customFormat="false" ht="12.8" hidden="false" customHeight="false" outlineLevel="0" collapsed="false">
      <c r="A979" s="325"/>
    </row>
    <row r="980" customFormat="false" ht="12.8" hidden="false" customHeight="false" outlineLevel="0" collapsed="false">
      <c r="A980" s="325"/>
    </row>
    <row r="981" customFormat="false" ht="12.8" hidden="false" customHeight="false" outlineLevel="0" collapsed="false">
      <c r="A981" s="325"/>
    </row>
    <row r="982" customFormat="false" ht="12.8" hidden="false" customHeight="false" outlineLevel="0" collapsed="false">
      <c r="A982" s="325"/>
    </row>
    <row r="983" customFormat="false" ht="12.8" hidden="false" customHeight="false" outlineLevel="0" collapsed="false">
      <c r="A983" s="325"/>
    </row>
    <row r="984" customFormat="false" ht="12.8" hidden="false" customHeight="false" outlineLevel="0" collapsed="false">
      <c r="A984" s="325"/>
    </row>
    <row r="985" customFormat="false" ht="12.8" hidden="false" customHeight="false" outlineLevel="0" collapsed="false">
      <c r="A985" s="325"/>
    </row>
    <row r="986" customFormat="false" ht="12.8" hidden="false" customHeight="false" outlineLevel="0" collapsed="false">
      <c r="A986" s="325"/>
    </row>
    <row r="987" customFormat="false" ht="12.8" hidden="false" customHeight="false" outlineLevel="0" collapsed="false">
      <c r="A987" s="325"/>
    </row>
    <row r="988" customFormat="false" ht="12.8" hidden="false" customHeight="false" outlineLevel="0" collapsed="false">
      <c r="A988" s="325"/>
    </row>
    <row r="989" customFormat="false" ht="12.8" hidden="false" customHeight="false" outlineLevel="0" collapsed="false">
      <c r="A989" s="325"/>
    </row>
    <row r="990" customFormat="false" ht="12.8" hidden="false" customHeight="false" outlineLevel="0" collapsed="false">
      <c r="A990" s="325"/>
    </row>
    <row r="991" customFormat="false" ht="12.8" hidden="false" customHeight="false" outlineLevel="0" collapsed="false">
      <c r="A991" s="325"/>
    </row>
    <row r="992" customFormat="false" ht="12.8" hidden="false" customHeight="false" outlineLevel="0" collapsed="false">
      <c r="A992" s="325"/>
    </row>
    <row r="993" customFormat="false" ht="12.8" hidden="false" customHeight="false" outlineLevel="0" collapsed="false">
      <c r="A993" s="325"/>
    </row>
    <row r="994" customFormat="false" ht="12.8" hidden="false" customHeight="false" outlineLevel="0" collapsed="false">
      <c r="A994" s="325"/>
    </row>
    <row r="995" customFormat="false" ht="12.8" hidden="false" customHeight="false" outlineLevel="0" collapsed="false">
      <c r="A995" s="325"/>
    </row>
    <row r="996" customFormat="false" ht="12.8" hidden="false" customHeight="false" outlineLevel="0" collapsed="false">
      <c r="A996" s="325"/>
    </row>
    <row r="997" customFormat="false" ht="12.8" hidden="false" customHeight="false" outlineLevel="0" collapsed="false">
      <c r="A997" s="325"/>
    </row>
    <row r="998" customFormat="false" ht="12.8" hidden="false" customHeight="false" outlineLevel="0" collapsed="false">
      <c r="A998" s="325"/>
    </row>
    <row r="999" customFormat="false" ht="12.8" hidden="false" customHeight="false" outlineLevel="0" collapsed="false">
      <c r="A999" s="325"/>
    </row>
    <row r="1000" customFormat="false" ht="12.8" hidden="false" customHeight="false" outlineLevel="0" collapsed="false">
      <c r="A1000" s="325"/>
    </row>
    <row r="1001" customFormat="false" ht="12.8" hidden="false" customHeight="false" outlineLevel="0" collapsed="false">
      <c r="A1001" s="325"/>
    </row>
    <row r="1002" customFormat="false" ht="12.8" hidden="false" customHeight="false" outlineLevel="0" collapsed="false">
      <c r="A1002" s="325"/>
    </row>
    <row r="1003" customFormat="false" ht="12.8" hidden="false" customHeight="false" outlineLevel="0" collapsed="false">
      <c r="A1003" s="325"/>
    </row>
    <row r="1004" customFormat="false" ht="12.8" hidden="false" customHeight="false" outlineLevel="0" collapsed="false">
      <c r="A1004" s="325"/>
    </row>
    <row r="1005" customFormat="false" ht="12.8" hidden="false" customHeight="false" outlineLevel="0" collapsed="false">
      <c r="A1005" s="325"/>
    </row>
    <row r="1006" customFormat="false" ht="12.8" hidden="false" customHeight="false" outlineLevel="0" collapsed="false">
      <c r="A1006" s="325"/>
    </row>
    <row r="1007" customFormat="false" ht="12.8" hidden="false" customHeight="false" outlineLevel="0" collapsed="false">
      <c r="A1007" s="325"/>
    </row>
    <row r="1008" customFormat="false" ht="12.8" hidden="false" customHeight="false" outlineLevel="0" collapsed="false">
      <c r="A1008" s="325"/>
    </row>
    <row r="1009" customFormat="false" ht="12.8" hidden="false" customHeight="false" outlineLevel="0" collapsed="false">
      <c r="A1009" s="325"/>
    </row>
    <row r="1010" customFormat="false" ht="12.8" hidden="false" customHeight="false" outlineLevel="0" collapsed="false">
      <c r="A1010" s="325"/>
    </row>
    <row r="1011" customFormat="false" ht="12.8" hidden="false" customHeight="false" outlineLevel="0" collapsed="false">
      <c r="A1011" s="325"/>
    </row>
    <row r="1012" customFormat="false" ht="12.8" hidden="false" customHeight="false" outlineLevel="0" collapsed="false">
      <c r="A1012" s="325"/>
    </row>
    <row r="1013" customFormat="false" ht="12.8" hidden="false" customHeight="false" outlineLevel="0" collapsed="false">
      <c r="A1013" s="325"/>
    </row>
    <row r="1014" customFormat="false" ht="12.8" hidden="false" customHeight="false" outlineLevel="0" collapsed="false">
      <c r="A1014" s="325"/>
    </row>
    <row r="1015" customFormat="false" ht="12.8" hidden="false" customHeight="false" outlineLevel="0" collapsed="false">
      <c r="A1015" s="325"/>
    </row>
    <row r="1016" customFormat="false" ht="12.8" hidden="false" customHeight="false" outlineLevel="0" collapsed="false">
      <c r="A1016" s="325"/>
    </row>
    <row r="1017" customFormat="false" ht="12.8" hidden="false" customHeight="false" outlineLevel="0" collapsed="false">
      <c r="A1017" s="325"/>
    </row>
    <row r="1018" customFormat="false" ht="12.8" hidden="false" customHeight="false" outlineLevel="0" collapsed="false">
      <c r="A1018" s="325"/>
    </row>
    <row r="1019" customFormat="false" ht="12.8" hidden="false" customHeight="false" outlineLevel="0" collapsed="false">
      <c r="A1019" s="325"/>
    </row>
    <row r="1020" customFormat="false" ht="12.8" hidden="false" customHeight="false" outlineLevel="0" collapsed="false">
      <c r="A1020" s="325"/>
    </row>
    <row r="1021" customFormat="false" ht="12.8" hidden="false" customHeight="false" outlineLevel="0" collapsed="false">
      <c r="A1021" s="325"/>
    </row>
    <row r="1022" customFormat="false" ht="12.8" hidden="false" customHeight="false" outlineLevel="0" collapsed="false">
      <c r="A1022" s="325"/>
    </row>
    <row r="1023" customFormat="false" ht="12.8" hidden="false" customHeight="false" outlineLevel="0" collapsed="false">
      <c r="A1023" s="325"/>
    </row>
    <row r="1024" customFormat="false" ht="12.8" hidden="false" customHeight="false" outlineLevel="0" collapsed="false">
      <c r="A1024" s="325"/>
    </row>
    <row r="1025" customFormat="false" ht="12.8" hidden="false" customHeight="false" outlineLevel="0" collapsed="false">
      <c r="A1025" s="325"/>
    </row>
    <row r="1026" customFormat="false" ht="12.8" hidden="false" customHeight="false" outlineLevel="0" collapsed="false">
      <c r="A1026" s="325"/>
    </row>
    <row r="1027" customFormat="false" ht="12.8" hidden="false" customHeight="false" outlineLevel="0" collapsed="false">
      <c r="A1027" s="325"/>
    </row>
    <row r="1028" customFormat="false" ht="12.8" hidden="false" customHeight="false" outlineLevel="0" collapsed="false">
      <c r="A1028" s="325"/>
    </row>
    <row r="1029" customFormat="false" ht="12.8" hidden="false" customHeight="false" outlineLevel="0" collapsed="false">
      <c r="A1029" s="325"/>
    </row>
    <row r="1030" customFormat="false" ht="12.8" hidden="false" customHeight="false" outlineLevel="0" collapsed="false">
      <c r="A1030" s="325"/>
    </row>
    <row r="1031" customFormat="false" ht="12.8" hidden="false" customHeight="false" outlineLevel="0" collapsed="false">
      <c r="A1031" s="325"/>
    </row>
    <row r="1032" customFormat="false" ht="12.8" hidden="false" customHeight="false" outlineLevel="0" collapsed="false">
      <c r="A1032" s="325"/>
    </row>
    <row r="1033" customFormat="false" ht="12.8" hidden="false" customHeight="false" outlineLevel="0" collapsed="false">
      <c r="A1033" s="325"/>
    </row>
    <row r="1034" customFormat="false" ht="12.8" hidden="false" customHeight="false" outlineLevel="0" collapsed="false">
      <c r="A1034" s="325"/>
    </row>
    <row r="1035" customFormat="false" ht="12.8" hidden="false" customHeight="false" outlineLevel="0" collapsed="false">
      <c r="A1035" s="325"/>
    </row>
    <row r="1036" customFormat="false" ht="12.8" hidden="false" customHeight="false" outlineLevel="0" collapsed="false">
      <c r="A1036" s="325"/>
    </row>
    <row r="1037" customFormat="false" ht="12.8" hidden="false" customHeight="false" outlineLevel="0" collapsed="false">
      <c r="A1037" s="325"/>
    </row>
    <row r="1038" customFormat="false" ht="12.8" hidden="false" customHeight="false" outlineLevel="0" collapsed="false">
      <c r="A1038" s="325"/>
    </row>
    <row r="1039" customFormat="false" ht="12.8" hidden="false" customHeight="false" outlineLevel="0" collapsed="false">
      <c r="A1039" s="325"/>
    </row>
    <row r="1040" customFormat="false" ht="12.8" hidden="false" customHeight="false" outlineLevel="0" collapsed="false">
      <c r="A1040" s="325"/>
    </row>
    <row r="1041" customFormat="false" ht="12.8" hidden="false" customHeight="false" outlineLevel="0" collapsed="false">
      <c r="A1041" s="325"/>
    </row>
    <row r="1042" customFormat="false" ht="12.8" hidden="false" customHeight="false" outlineLevel="0" collapsed="false">
      <c r="A1042" s="325"/>
    </row>
    <row r="1043" customFormat="false" ht="12.8" hidden="false" customHeight="false" outlineLevel="0" collapsed="false">
      <c r="A1043" s="325"/>
    </row>
    <row r="1044" customFormat="false" ht="12.8" hidden="false" customHeight="false" outlineLevel="0" collapsed="false">
      <c r="A1044" s="325"/>
    </row>
    <row r="1045" customFormat="false" ht="12.8" hidden="false" customHeight="false" outlineLevel="0" collapsed="false">
      <c r="A1045" s="325"/>
    </row>
    <row r="1046" customFormat="false" ht="12.8" hidden="false" customHeight="false" outlineLevel="0" collapsed="false">
      <c r="A1046" s="325"/>
    </row>
    <row r="1047" customFormat="false" ht="12.8" hidden="false" customHeight="false" outlineLevel="0" collapsed="false">
      <c r="A1047" s="325"/>
    </row>
    <row r="1048" customFormat="false" ht="12.8" hidden="false" customHeight="false" outlineLevel="0" collapsed="false">
      <c r="A1048" s="325"/>
    </row>
    <row r="1049" customFormat="false" ht="12.8" hidden="false" customHeight="false" outlineLevel="0" collapsed="false">
      <c r="A1049" s="325"/>
    </row>
    <row r="1050" customFormat="false" ht="12.8" hidden="false" customHeight="false" outlineLevel="0" collapsed="false">
      <c r="A1050" s="325"/>
    </row>
    <row r="1051" customFormat="false" ht="12.8" hidden="false" customHeight="false" outlineLevel="0" collapsed="false">
      <c r="A1051" s="325"/>
    </row>
    <row r="1052" customFormat="false" ht="12.8" hidden="false" customHeight="false" outlineLevel="0" collapsed="false">
      <c r="A1052" s="325"/>
    </row>
    <row r="1053" customFormat="false" ht="12.8" hidden="false" customHeight="false" outlineLevel="0" collapsed="false">
      <c r="A1053" s="325"/>
    </row>
    <row r="1054" customFormat="false" ht="12.8" hidden="false" customHeight="false" outlineLevel="0" collapsed="false">
      <c r="A1054" s="325"/>
    </row>
    <row r="1055" customFormat="false" ht="12.8" hidden="false" customHeight="false" outlineLevel="0" collapsed="false">
      <c r="A1055" s="325"/>
    </row>
    <row r="1056" customFormat="false" ht="12.8" hidden="false" customHeight="false" outlineLevel="0" collapsed="false">
      <c r="A1056" s="325"/>
    </row>
    <row r="1057" customFormat="false" ht="12.8" hidden="false" customHeight="false" outlineLevel="0" collapsed="false">
      <c r="A1057" s="325"/>
    </row>
    <row r="1058" customFormat="false" ht="12.8" hidden="false" customHeight="false" outlineLevel="0" collapsed="false">
      <c r="A1058" s="325"/>
    </row>
    <row r="1059" customFormat="false" ht="12.8" hidden="false" customHeight="false" outlineLevel="0" collapsed="false">
      <c r="A1059" s="325"/>
    </row>
    <row r="1060" customFormat="false" ht="12.8" hidden="false" customHeight="false" outlineLevel="0" collapsed="false">
      <c r="A1060" s="325"/>
    </row>
    <row r="1061" customFormat="false" ht="12.8" hidden="false" customHeight="false" outlineLevel="0" collapsed="false">
      <c r="A1061" s="325"/>
    </row>
    <row r="1062" customFormat="false" ht="12.8" hidden="false" customHeight="false" outlineLevel="0" collapsed="false">
      <c r="A1062" s="325"/>
    </row>
    <row r="1063" customFormat="false" ht="12.8" hidden="false" customHeight="false" outlineLevel="0" collapsed="false">
      <c r="A1063" s="325"/>
    </row>
    <row r="1064" customFormat="false" ht="12.8" hidden="false" customHeight="false" outlineLevel="0" collapsed="false">
      <c r="A1064" s="325"/>
    </row>
    <row r="1065" customFormat="false" ht="12.8" hidden="false" customHeight="false" outlineLevel="0" collapsed="false">
      <c r="A1065" s="325"/>
    </row>
    <row r="1066" customFormat="false" ht="12.8" hidden="false" customHeight="false" outlineLevel="0" collapsed="false">
      <c r="A1066" s="325"/>
    </row>
    <row r="1067" customFormat="false" ht="12.8" hidden="false" customHeight="false" outlineLevel="0" collapsed="false">
      <c r="A1067" s="325"/>
    </row>
    <row r="1068" customFormat="false" ht="12.8" hidden="false" customHeight="false" outlineLevel="0" collapsed="false">
      <c r="A1068" s="325"/>
    </row>
    <row r="1069" customFormat="false" ht="12.8" hidden="false" customHeight="false" outlineLevel="0" collapsed="false">
      <c r="A1069" s="325"/>
    </row>
    <row r="1070" customFormat="false" ht="12.8" hidden="false" customHeight="false" outlineLevel="0" collapsed="false">
      <c r="A1070" s="325"/>
    </row>
    <row r="1071" customFormat="false" ht="12.8" hidden="false" customHeight="false" outlineLevel="0" collapsed="false">
      <c r="A1071" s="325"/>
    </row>
    <row r="1072" customFormat="false" ht="12.8" hidden="false" customHeight="false" outlineLevel="0" collapsed="false">
      <c r="A1072" s="325"/>
    </row>
    <row r="1073" customFormat="false" ht="12.8" hidden="false" customHeight="false" outlineLevel="0" collapsed="false">
      <c r="A1073" s="325"/>
    </row>
    <row r="1074" customFormat="false" ht="12.8" hidden="false" customHeight="false" outlineLevel="0" collapsed="false">
      <c r="A1074" s="325"/>
    </row>
    <row r="1075" customFormat="false" ht="12.8" hidden="false" customHeight="false" outlineLevel="0" collapsed="false">
      <c r="A1075" s="325"/>
    </row>
    <row r="1076" customFormat="false" ht="12.8" hidden="false" customHeight="false" outlineLevel="0" collapsed="false">
      <c r="A1076" s="325"/>
    </row>
    <row r="1077" customFormat="false" ht="12.8" hidden="false" customHeight="false" outlineLevel="0" collapsed="false">
      <c r="A1077" s="325"/>
    </row>
  </sheetData>
  <mergeCells count="8">
    <mergeCell ref="G6:J6"/>
    <mergeCell ref="A21:J22"/>
    <mergeCell ref="A23:A25"/>
    <mergeCell ref="B23:D23"/>
    <mergeCell ref="E23:G23"/>
    <mergeCell ref="H23:J23"/>
    <mergeCell ref="B24:C24"/>
    <mergeCell ref="H24:I24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82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5802" activePane="bottomLeft" state="frozen"/>
      <selection pane="topLeft" activeCell="A1" activeCellId="0" sqref="A1"/>
      <selection pane="bottomLeft" activeCell="A5825" activeCellId="0" sqref="A5825"/>
    </sheetView>
  </sheetViews>
  <sheetFormatPr defaultColWidth="11.53515625" defaultRowHeight="12.8" zeroHeight="false" outlineLevelRow="0" outlineLevelCol="0"/>
  <cols>
    <col collapsed="false" customWidth="false" hidden="false" outlineLevel="0" max="9" min="1" style="131" width="11.53"/>
    <col collapsed="false" customWidth="false" hidden="false" outlineLevel="0" max="10" min="10" style="132" width="11.53"/>
    <col collapsed="false" customWidth="false" hidden="false" outlineLevel="0" max="11" min="11" style="192" width="11.53"/>
    <col collapsed="false" customWidth="false" hidden="false" outlineLevel="0" max="12" min="12" style="134" width="11.53"/>
    <col collapsed="false" customWidth="false" hidden="false" outlineLevel="0" max="13" min="13" style="132" width="11.53"/>
    <col collapsed="false" customWidth="false" hidden="false" outlineLevel="0" max="14" min="14" style="134" width="11.53"/>
  </cols>
  <sheetData>
    <row r="1" customFormat="false" ht="12.8" hidden="false" customHeight="false" outlineLevel="0" collapsed="false">
      <c r="A1" s="181" t="s">
        <v>42</v>
      </c>
      <c r="B1" s="181" t="s">
        <v>87</v>
      </c>
      <c r="C1" s="181" t="s">
        <v>148</v>
      </c>
      <c r="D1" s="181" t="s">
        <v>159</v>
      </c>
      <c r="E1" s="181" t="s">
        <v>160</v>
      </c>
      <c r="F1" s="326" t="s">
        <v>161</v>
      </c>
      <c r="G1" s="326" t="s">
        <v>162</v>
      </c>
      <c r="H1" s="326" t="s">
        <v>163</v>
      </c>
      <c r="I1" s="326" t="s">
        <v>143</v>
      </c>
      <c r="J1" s="326" t="s">
        <v>164</v>
      </c>
      <c r="K1" s="327" t="s">
        <v>165</v>
      </c>
      <c r="L1" s="328" t="s">
        <v>166</v>
      </c>
      <c r="M1" s="326"/>
      <c r="N1" s="328"/>
      <c r="O1" s="329" t="s">
        <v>167</v>
      </c>
      <c r="P1" s="1" t="n">
        <f aca="false">A5824</f>
        <v>1765670400</v>
      </c>
    </row>
    <row r="2" customFormat="false" ht="12.8" hidden="true" customHeight="false" outlineLevel="0" collapsed="false">
      <c r="A2" s="131" t="n">
        <v>1254700800</v>
      </c>
      <c r="B2" s="330" t="n">
        <f aca="false">(A2/(24*60*60))+DATE(1970,1,1)</f>
        <v>40091</v>
      </c>
      <c r="C2" s="331" t="n">
        <f aca="false">YEAR(B2)</f>
        <v>2009</v>
      </c>
      <c r="D2" s="331" t="n">
        <f aca="false">MONTH(B2)</f>
        <v>10</v>
      </c>
      <c r="E2" s="331" t="n">
        <f aca="false">DAY(B2)</f>
        <v>5</v>
      </c>
      <c r="F2" s="132" t="n">
        <v>0.00076392</v>
      </c>
      <c r="G2" s="132" t="n">
        <v>0.00076392</v>
      </c>
      <c r="H2" s="132" t="n">
        <v>0.00076392</v>
      </c>
      <c r="I2" s="132" t="n">
        <v>0.00076392</v>
      </c>
      <c r="J2" s="132" t="n">
        <f aca="false">LARGE($G$1:G2,1)</f>
        <v>0.00076392</v>
      </c>
      <c r="K2" s="192" t="n">
        <v>0</v>
      </c>
      <c r="L2" s="134" t="n">
        <f aca="false">I2/J2-1</f>
        <v>0</v>
      </c>
    </row>
    <row r="3" customFormat="false" ht="12.8" hidden="true" customHeight="false" outlineLevel="0" collapsed="false">
      <c r="A3" s="131" t="n">
        <v>1254787200</v>
      </c>
      <c r="B3" s="330" t="n">
        <f aca="false">(A3/(24*60*60))+DATE(1970,1,1)</f>
        <v>40092</v>
      </c>
      <c r="C3" s="331" t="n">
        <f aca="false">YEAR(B3)</f>
        <v>2009</v>
      </c>
      <c r="D3" s="331" t="n">
        <f aca="false">MONTH(B3)</f>
        <v>10</v>
      </c>
      <c r="E3" s="331" t="n">
        <f aca="false">DAY(B3)</f>
        <v>6</v>
      </c>
      <c r="F3" s="132" t="n">
        <v>0.00088454</v>
      </c>
      <c r="G3" s="132" t="n">
        <v>0.00088454</v>
      </c>
      <c r="H3" s="132" t="n">
        <v>0.00088454</v>
      </c>
      <c r="I3" s="132" t="n">
        <v>0.00088454</v>
      </c>
      <c r="J3" s="132" t="n">
        <f aca="false">LARGE($G$1:G3,1)</f>
        <v>0.00088454</v>
      </c>
      <c r="K3" s="192" t="n">
        <f aca="false">IF(J3&gt;J2,0,K2+1)</f>
        <v>0</v>
      </c>
      <c r="L3" s="134" t="n">
        <f aca="false">I3/J3-1</f>
        <v>0</v>
      </c>
    </row>
    <row r="4" customFormat="false" ht="12.8" hidden="true" customHeight="false" outlineLevel="0" collapsed="false">
      <c r="A4" s="131" t="n">
        <v>1254873600</v>
      </c>
      <c r="B4" s="330" t="n">
        <f aca="false">(A4/(24*60*60))+DATE(1970,1,1)</f>
        <v>40093</v>
      </c>
      <c r="C4" s="331" t="n">
        <f aca="false">YEAR(B4)</f>
        <v>2009</v>
      </c>
      <c r="D4" s="331" t="n">
        <f aca="false">MONTH(B4)</f>
        <v>10</v>
      </c>
      <c r="E4" s="331" t="n">
        <f aca="false">DAY(B4)</f>
        <v>7</v>
      </c>
      <c r="F4" s="132" t="n">
        <v>0.0010504</v>
      </c>
      <c r="G4" s="132" t="n">
        <v>0.0010504</v>
      </c>
      <c r="H4" s="132" t="n">
        <v>0.0010504</v>
      </c>
      <c r="I4" s="132" t="n">
        <v>0.0010504</v>
      </c>
      <c r="J4" s="132" t="n">
        <f aca="false">LARGE($G$1:G4,1)</f>
        <v>0.0010504</v>
      </c>
      <c r="K4" s="192" t="n">
        <f aca="false">IF(J4&gt;J3,0,K3+1)</f>
        <v>0</v>
      </c>
      <c r="L4" s="134" t="n">
        <f aca="false">I4/J4-1</f>
        <v>0</v>
      </c>
    </row>
    <row r="5" customFormat="false" ht="12.8" hidden="true" customHeight="false" outlineLevel="0" collapsed="false">
      <c r="A5" s="131" t="n">
        <v>1254960000</v>
      </c>
      <c r="B5" s="330" t="n">
        <f aca="false">(A5/(24*60*60))+DATE(1970,1,1)</f>
        <v>40094</v>
      </c>
      <c r="C5" s="331" t="n">
        <f aca="false">YEAR(B5)</f>
        <v>2009</v>
      </c>
      <c r="D5" s="331" t="n">
        <f aca="false">MONTH(B5)</f>
        <v>10</v>
      </c>
      <c r="E5" s="331" t="n">
        <f aca="false">DAY(B5)</f>
        <v>8</v>
      </c>
      <c r="F5" s="132" t="n">
        <v>0.00108428</v>
      </c>
      <c r="G5" s="132" t="n">
        <v>0.00108428</v>
      </c>
      <c r="H5" s="132" t="n">
        <v>0.00108428</v>
      </c>
      <c r="I5" s="132" t="n">
        <v>0.00108428</v>
      </c>
      <c r="J5" s="132" t="n">
        <f aca="false">LARGE($G$1:G5,1)</f>
        <v>0.00108428</v>
      </c>
      <c r="K5" s="192" t="n">
        <f aca="false">IF(J5&gt;J4,0,K4+1)</f>
        <v>0</v>
      </c>
      <c r="L5" s="134" t="n">
        <f aca="false">I5/J5-1</f>
        <v>0</v>
      </c>
    </row>
    <row r="6" customFormat="false" ht="12.8" hidden="true" customHeight="false" outlineLevel="0" collapsed="false">
      <c r="A6" s="131" t="n">
        <v>1255046400</v>
      </c>
      <c r="B6" s="330" t="n">
        <f aca="false">(A6/(24*60*60))+DATE(1970,1,1)</f>
        <v>40095</v>
      </c>
      <c r="C6" s="331" t="n">
        <f aca="false">YEAR(B6)</f>
        <v>2009</v>
      </c>
      <c r="D6" s="331" t="n">
        <f aca="false">MONTH(B6)</f>
        <v>10</v>
      </c>
      <c r="E6" s="331" t="n">
        <f aca="false">DAY(B6)</f>
        <v>9</v>
      </c>
      <c r="F6" s="132" t="n">
        <v>0.00120045</v>
      </c>
      <c r="G6" s="132" t="n">
        <v>0.00120045</v>
      </c>
      <c r="H6" s="132" t="n">
        <v>0.00120045</v>
      </c>
      <c r="I6" s="132" t="n">
        <v>0.00120045</v>
      </c>
      <c r="J6" s="132" t="n">
        <f aca="false">LARGE($G$1:G6,1)</f>
        <v>0.00120045</v>
      </c>
      <c r="K6" s="192" t="n">
        <f aca="false">IF(J6&gt;J5,0,K5+1)</f>
        <v>0</v>
      </c>
      <c r="L6" s="134" t="n">
        <f aca="false">I6/J6-1</f>
        <v>0</v>
      </c>
    </row>
    <row r="7" customFormat="false" ht="12.8" hidden="true" customHeight="false" outlineLevel="0" collapsed="false">
      <c r="A7" s="131" t="n">
        <v>1255132800</v>
      </c>
      <c r="B7" s="330" t="n">
        <f aca="false">(A7/(24*60*60))+DATE(1970,1,1)</f>
        <v>40096</v>
      </c>
      <c r="C7" s="331" t="n">
        <f aca="false">YEAR(B7)</f>
        <v>2009</v>
      </c>
      <c r="D7" s="331" t="n">
        <f aca="false">MONTH(B7)</f>
        <v>10</v>
      </c>
      <c r="E7" s="331" t="n">
        <f aca="false">DAY(B7)</f>
        <v>10</v>
      </c>
      <c r="F7" s="132" t="n">
        <v>0.00112042</v>
      </c>
      <c r="G7" s="132" t="n">
        <v>0.00112042</v>
      </c>
      <c r="H7" s="132" t="n">
        <v>0.00112042</v>
      </c>
      <c r="I7" s="132" t="n">
        <v>0.00112042</v>
      </c>
      <c r="J7" s="132" t="n">
        <f aca="false">LARGE($G$1:G7,1)</f>
        <v>0.00120045</v>
      </c>
      <c r="K7" s="192" t="n">
        <f aca="false">IF(J7&gt;J6,0,K6+1)</f>
        <v>1</v>
      </c>
      <c r="L7" s="134" t="n">
        <f aca="false">I7/J7-1</f>
        <v>-0.0666666666666667</v>
      </c>
    </row>
    <row r="8" customFormat="false" ht="12.8" hidden="true" customHeight="false" outlineLevel="0" collapsed="false">
      <c r="A8" s="131" t="n">
        <v>1255219200</v>
      </c>
      <c r="B8" s="330" t="n">
        <f aca="false">(A8/(24*60*60))+DATE(1970,1,1)</f>
        <v>40097</v>
      </c>
      <c r="C8" s="331" t="n">
        <f aca="false">YEAR(B8)</f>
        <v>2009</v>
      </c>
      <c r="D8" s="331" t="n">
        <f aca="false">MONTH(B8)</f>
        <v>10</v>
      </c>
      <c r="E8" s="331" t="n">
        <f aca="false">DAY(B8)</f>
        <v>11</v>
      </c>
      <c r="F8" s="132" t="n">
        <v>0.00115338</v>
      </c>
      <c r="G8" s="132" t="n">
        <v>0.00115338</v>
      </c>
      <c r="H8" s="132" t="n">
        <v>0.00115338</v>
      </c>
      <c r="I8" s="132" t="n">
        <v>0.00115338</v>
      </c>
      <c r="J8" s="132" t="n">
        <f aca="false">LARGE($G$1:G8,1)</f>
        <v>0.00120045</v>
      </c>
      <c r="K8" s="192" t="n">
        <f aca="false">IF(J8&gt;J7,0,K7+1)</f>
        <v>2</v>
      </c>
      <c r="L8" s="134" t="n">
        <f aca="false">I8/J8-1</f>
        <v>-0.0392102961389479</v>
      </c>
    </row>
    <row r="9" customFormat="false" ht="12.8" hidden="true" customHeight="false" outlineLevel="0" collapsed="false">
      <c r="A9" s="131" t="n">
        <v>1255305600</v>
      </c>
      <c r="B9" s="330" t="n">
        <f aca="false">(A9/(24*60*60))+DATE(1970,1,1)</f>
        <v>40098</v>
      </c>
      <c r="C9" s="331" t="n">
        <f aca="false">YEAR(B9)</f>
        <v>2009</v>
      </c>
      <c r="D9" s="331" t="n">
        <f aca="false">MONTH(B9)</f>
        <v>10</v>
      </c>
      <c r="E9" s="331" t="n">
        <f aca="false">DAY(B9)</f>
        <v>12</v>
      </c>
      <c r="F9" s="132" t="n">
        <v>0.00110205</v>
      </c>
      <c r="G9" s="132" t="n">
        <v>0.00110205</v>
      </c>
      <c r="H9" s="132" t="n">
        <v>0.00110205</v>
      </c>
      <c r="I9" s="132" t="n">
        <v>0.00110205</v>
      </c>
      <c r="J9" s="132" t="n">
        <f aca="false">LARGE($G$1:G9,1)</f>
        <v>0.00120045</v>
      </c>
      <c r="K9" s="192" t="n">
        <f aca="false">IF(J9&gt;J8,0,K8+1)</f>
        <v>3</v>
      </c>
      <c r="L9" s="134" t="n">
        <f aca="false">I9/J9-1</f>
        <v>-0.0819692615269274</v>
      </c>
    </row>
    <row r="10" customFormat="false" ht="12.8" hidden="true" customHeight="false" outlineLevel="0" collapsed="false">
      <c r="A10" s="131" t="n">
        <v>1255392000</v>
      </c>
      <c r="B10" s="330" t="n">
        <f aca="false">(A10/(24*60*60))+DATE(1970,1,1)</f>
        <v>40099</v>
      </c>
      <c r="C10" s="331" t="n">
        <f aca="false">YEAR(B10)</f>
        <v>2009</v>
      </c>
      <c r="D10" s="331" t="n">
        <f aca="false">MONTH(B10)</f>
        <v>10</v>
      </c>
      <c r="E10" s="331" t="n">
        <f aca="false">DAY(B10)</f>
        <v>13</v>
      </c>
      <c r="F10" s="132" t="n">
        <v>0.00112878</v>
      </c>
      <c r="G10" s="132" t="n">
        <v>0.00112878</v>
      </c>
      <c r="H10" s="132" t="n">
        <v>0.00112878</v>
      </c>
      <c r="I10" s="132" t="n">
        <v>0.00112878</v>
      </c>
      <c r="J10" s="132" t="n">
        <f aca="false">LARGE($G$1:G10,1)</f>
        <v>0.00120045</v>
      </c>
      <c r="K10" s="192" t="n">
        <f aca="false">IF(J10&gt;J9,0,K9+1)</f>
        <v>4</v>
      </c>
      <c r="L10" s="134" t="n">
        <f aca="false">I10/J10-1</f>
        <v>-0.0597026115206798</v>
      </c>
    </row>
    <row r="11" customFormat="false" ht="12.8" hidden="true" customHeight="false" outlineLevel="0" collapsed="false">
      <c r="A11" s="131" t="n">
        <v>1255478400</v>
      </c>
      <c r="B11" s="330" t="n">
        <f aca="false">(A11/(24*60*60))+DATE(1970,1,1)</f>
        <v>40100</v>
      </c>
      <c r="C11" s="331" t="n">
        <f aca="false">YEAR(B11)</f>
        <v>2009</v>
      </c>
      <c r="D11" s="331" t="n">
        <f aca="false">MONTH(B11)</f>
        <v>10</v>
      </c>
      <c r="E11" s="331" t="n">
        <f aca="false">DAY(B11)</f>
        <v>14</v>
      </c>
      <c r="F11" s="132" t="n">
        <v>0.00113556</v>
      </c>
      <c r="G11" s="132" t="n">
        <v>0.00113556</v>
      </c>
      <c r="H11" s="132" t="n">
        <v>0.00113556</v>
      </c>
      <c r="I11" s="132" t="n">
        <v>0.00113556</v>
      </c>
      <c r="J11" s="132" t="n">
        <f aca="false">LARGE($G$1:G11,1)</f>
        <v>0.00120045</v>
      </c>
      <c r="K11" s="192" t="n">
        <f aca="false">IF(J11&gt;J10,0,K10+1)</f>
        <v>5</v>
      </c>
      <c r="L11" s="134" t="n">
        <f aca="false">I11/J11-1</f>
        <v>-0.0540547294764463</v>
      </c>
    </row>
    <row r="12" customFormat="false" ht="12.8" hidden="true" customHeight="false" outlineLevel="0" collapsed="false">
      <c r="A12" s="131" t="n">
        <v>1255564800</v>
      </c>
      <c r="B12" s="330" t="n">
        <f aca="false">(A12/(24*60*60))+DATE(1970,1,1)</f>
        <v>40101</v>
      </c>
      <c r="C12" s="331" t="n">
        <f aca="false">YEAR(B12)</f>
        <v>2009</v>
      </c>
      <c r="D12" s="331" t="n">
        <f aca="false">MONTH(B12)</f>
        <v>10</v>
      </c>
      <c r="E12" s="331" t="n">
        <f aca="false">DAY(B12)</f>
        <v>15</v>
      </c>
      <c r="F12" s="132" t="n">
        <v>0.00117006</v>
      </c>
      <c r="G12" s="132" t="n">
        <v>0.00117006</v>
      </c>
      <c r="H12" s="132" t="n">
        <v>0.00117006</v>
      </c>
      <c r="I12" s="132" t="n">
        <v>0.00117006</v>
      </c>
      <c r="J12" s="132" t="n">
        <f aca="false">LARGE($G$1:G12,1)</f>
        <v>0.00120045</v>
      </c>
      <c r="K12" s="192" t="n">
        <f aca="false">IF(J12&gt;J11,0,K11+1)</f>
        <v>6</v>
      </c>
      <c r="L12" s="134" t="n">
        <f aca="false">I12/J12-1</f>
        <v>-0.0253155066849933</v>
      </c>
    </row>
    <row r="13" customFormat="false" ht="12.8" hidden="true" customHeight="false" outlineLevel="0" collapsed="false">
      <c r="A13" s="131" t="n">
        <v>1255651200</v>
      </c>
      <c r="B13" s="330" t="n">
        <f aca="false">(A13/(24*60*60))+DATE(1970,1,1)</f>
        <v>40102</v>
      </c>
      <c r="C13" s="331" t="n">
        <f aca="false">YEAR(B13)</f>
        <v>2009</v>
      </c>
      <c r="D13" s="331" t="n">
        <f aca="false">MONTH(B13)</f>
        <v>10</v>
      </c>
      <c r="E13" s="331" t="n">
        <f aca="false">DAY(B13)</f>
        <v>16</v>
      </c>
      <c r="F13" s="132" t="n">
        <v>0.00124491</v>
      </c>
      <c r="G13" s="132" t="n">
        <v>0.00124491</v>
      </c>
      <c r="H13" s="132" t="n">
        <v>0.00124491</v>
      </c>
      <c r="I13" s="132" t="n">
        <v>0.00124491</v>
      </c>
      <c r="J13" s="132" t="n">
        <f aca="false">LARGE($G$1:G13,1)</f>
        <v>0.00124491</v>
      </c>
      <c r="K13" s="192" t="n">
        <f aca="false">IF(J13&gt;J12,0,K12+1)</f>
        <v>0</v>
      </c>
      <c r="L13" s="134" t="n">
        <f aca="false">I13/J13-1</f>
        <v>0</v>
      </c>
    </row>
    <row r="14" customFormat="false" ht="12.8" hidden="true" customHeight="false" outlineLevel="0" collapsed="false">
      <c r="A14" s="131" t="n">
        <v>1255737600</v>
      </c>
      <c r="B14" s="330" t="n">
        <f aca="false">(A14/(24*60*60))+DATE(1970,1,1)</f>
        <v>40103</v>
      </c>
      <c r="C14" s="331" t="n">
        <f aca="false">YEAR(B14)</f>
        <v>2009</v>
      </c>
      <c r="D14" s="331" t="n">
        <f aca="false">MONTH(B14)</f>
        <v>10</v>
      </c>
      <c r="E14" s="331" t="n">
        <f aca="false">DAY(B14)</f>
        <v>17</v>
      </c>
      <c r="F14" s="132" t="n">
        <v>0.00124137</v>
      </c>
      <c r="G14" s="132" t="n">
        <v>0.00124137</v>
      </c>
      <c r="H14" s="132" t="n">
        <v>0.00124137</v>
      </c>
      <c r="I14" s="132" t="n">
        <v>0.00124137</v>
      </c>
      <c r="J14" s="132" t="n">
        <f aca="false">LARGE($G$1:G14,1)</f>
        <v>0.00124491</v>
      </c>
      <c r="K14" s="192" t="n">
        <f aca="false">IF(J14&gt;J13,0,K13+1)</f>
        <v>1</v>
      </c>
      <c r="L14" s="134" t="n">
        <f aca="false">I14/J14-1</f>
        <v>-0.00284357905390731</v>
      </c>
    </row>
    <row r="15" customFormat="false" ht="12.8" hidden="true" customHeight="false" outlineLevel="0" collapsed="false">
      <c r="A15" s="131" t="n">
        <v>1255824000</v>
      </c>
      <c r="B15" s="330" t="n">
        <f aca="false">(A15/(24*60*60))+DATE(1970,1,1)</f>
        <v>40104</v>
      </c>
      <c r="C15" s="331" t="n">
        <f aca="false">YEAR(B15)</f>
        <v>2009</v>
      </c>
      <c r="D15" s="331" t="n">
        <f aca="false">MONTH(B15)</f>
        <v>10</v>
      </c>
      <c r="E15" s="331" t="n">
        <f aca="false">DAY(B15)</f>
        <v>18</v>
      </c>
      <c r="F15" s="132" t="n">
        <v>0.00122546</v>
      </c>
      <c r="G15" s="132" t="n">
        <v>0.00122546</v>
      </c>
      <c r="H15" s="132" t="n">
        <v>0.00122546</v>
      </c>
      <c r="I15" s="132" t="n">
        <v>0.00122546</v>
      </c>
      <c r="J15" s="132" t="n">
        <f aca="false">LARGE($G$1:G15,1)</f>
        <v>0.00124491</v>
      </c>
      <c r="K15" s="192" t="n">
        <f aca="false">IF(J15&gt;J14,0,K14+1)</f>
        <v>2</v>
      </c>
      <c r="L15" s="134" t="n">
        <f aca="false">I15/J15-1</f>
        <v>-0.0156236193781075</v>
      </c>
    </row>
    <row r="16" customFormat="false" ht="12.8" hidden="true" customHeight="false" outlineLevel="0" collapsed="false">
      <c r="A16" s="131" t="n">
        <v>1255910400</v>
      </c>
      <c r="B16" s="330" t="n">
        <f aca="false">(A16/(24*60*60))+DATE(1970,1,1)</f>
        <v>40105</v>
      </c>
      <c r="C16" s="331" t="n">
        <f aca="false">YEAR(B16)</f>
        <v>2009</v>
      </c>
      <c r="D16" s="331" t="n">
        <f aca="false">MONTH(B16)</f>
        <v>10</v>
      </c>
      <c r="E16" s="331" t="n">
        <f aca="false">DAY(B16)</f>
        <v>19</v>
      </c>
      <c r="F16" s="132" t="n">
        <v>0.00124799</v>
      </c>
      <c r="G16" s="132" t="n">
        <v>0.00124799</v>
      </c>
      <c r="H16" s="132" t="n">
        <v>0.00124799</v>
      </c>
      <c r="I16" s="132" t="n">
        <v>0.00124799</v>
      </c>
      <c r="J16" s="132" t="n">
        <f aca="false">LARGE($G$1:G16,1)</f>
        <v>0.00124799</v>
      </c>
      <c r="K16" s="192" t="n">
        <f aca="false">IF(J16&gt;J15,0,K15+1)</f>
        <v>0</v>
      </c>
      <c r="L16" s="134" t="n">
        <f aca="false">I16/J16-1</f>
        <v>0</v>
      </c>
    </row>
    <row r="17" customFormat="false" ht="12.8" hidden="true" customHeight="false" outlineLevel="0" collapsed="false">
      <c r="A17" s="131" t="n">
        <v>1255996800</v>
      </c>
      <c r="B17" s="330" t="n">
        <f aca="false">(A17/(24*60*60))+DATE(1970,1,1)</f>
        <v>40106</v>
      </c>
      <c r="C17" s="331" t="n">
        <f aca="false">YEAR(B17)</f>
        <v>2009</v>
      </c>
      <c r="D17" s="331" t="n">
        <f aca="false">MONTH(B17)</f>
        <v>10</v>
      </c>
      <c r="E17" s="331" t="n">
        <f aca="false">DAY(B17)</f>
        <v>20</v>
      </c>
      <c r="F17" s="132" t="n">
        <v>0.00123349</v>
      </c>
      <c r="G17" s="132" t="n">
        <v>0.00123349</v>
      </c>
      <c r="H17" s="132" t="n">
        <v>0.00123349</v>
      </c>
      <c r="I17" s="132" t="n">
        <v>0.00123349</v>
      </c>
      <c r="J17" s="132" t="n">
        <f aca="false">LARGE($G$1:G17,1)</f>
        <v>0.00124799</v>
      </c>
      <c r="K17" s="192" t="n">
        <f aca="false">IF(J17&gt;J16,0,K16+1)</f>
        <v>1</v>
      </c>
      <c r="L17" s="134" t="n">
        <f aca="false">I17/J17-1</f>
        <v>-0.01161868284201</v>
      </c>
    </row>
    <row r="18" customFormat="false" ht="12.8" hidden="true" customHeight="false" outlineLevel="0" collapsed="false">
      <c r="A18" s="131" t="n">
        <v>1256083200</v>
      </c>
      <c r="B18" s="330" t="n">
        <f aca="false">(A18/(24*60*60))+DATE(1970,1,1)</f>
        <v>40107</v>
      </c>
      <c r="C18" s="331" t="n">
        <f aca="false">YEAR(B18)</f>
        <v>2009</v>
      </c>
      <c r="D18" s="331" t="n">
        <f aca="false">MONTH(B18)</f>
        <v>10</v>
      </c>
      <c r="E18" s="331" t="n">
        <f aca="false">DAY(B18)</f>
        <v>21</v>
      </c>
      <c r="F18" s="132" t="n">
        <v>0.00121062</v>
      </c>
      <c r="G18" s="132" t="n">
        <v>0.00121062</v>
      </c>
      <c r="H18" s="132" t="n">
        <v>0.00121062</v>
      </c>
      <c r="I18" s="132" t="n">
        <v>0.00121062</v>
      </c>
      <c r="J18" s="132" t="n">
        <f aca="false">LARGE($G$1:G18,1)</f>
        <v>0.00124799</v>
      </c>
      <c r="K18" s="192" t="n">
        <f aca="false">IF(J18&gt;J17,0,K17+1)</f>
        <v>2</v>
      </c>
      <c r="L18" s="134" t="n">
        <f aca="false">I18/J18-1</f>
        <v>-0.0299441501935113</v>
      </c>
    </row>
    <row r="19" customFormat="false" ht="12.8" hidden="true" customHeight="false" outlineLevel="0" collapsed="false">
      <c r="A19" s="131" t="n">
        <v>1256169600</v>
      </c>
      <c r="B19" s="330" t="n">
        <f aca="false">(A19/(24*60*60))+DATE(1970,1,1)</f>
        <v>40108</v>
      </c>
      <c r="C19" s="331" t="n">
        <f aca="false">YEAR(B19)</f>
        <v>2009</v>
      </c>
      <c r="D19" s="331" t="n">
        <f aca="false">MONTH(B19)</f>
        <v>10</v>
      </c>
      <c r="E19" s="331" t="n">
        <f aca="false">DAY(B19)</f>
        <v>22</v>
      </c>
      <c r="F19" s="132" t="n">
        <v>0.00121981</v>
      </c>
      <c r="G19" s="132" t="n">
        <v>0.00121981</v>
      </c>
      <c r="H19" s="132" t="n">
        <v>0.00121981</v>
      </c>
      <c r="I19" s="132" t="n">
        <v>0.00121981</v>
      </c>
      <c r="J19" s="132" t="n">
        <f aca="false">LARGE($G$1:G19,1)</f>
        <v>0.00124799</v>
      </c>
      <c r="K19" s="192" t="n">
        <f aca="false">IF(J19&gt;J18,0,K18+1)</f>
        <v>3</v>
      </c>
      <c r="L19" s="134" t="n">
        <f aca="false">I19/J19-1</f>
        <v>-0.0225803091370925</v>
      </c>
    </row>
    <row r="20" customFormat="false" ht="12.8" hidden="true" customHeight="false" outlineLevel="0" collapsed="false">
      <c r="A20" s="131" t="n">
        <v>1256256000</v>
      </c>
      <c r="B20" s="330" t="n">
        <f aca="false">(A20/(24*60*60))+DATE(1970,1,1)</f>
        <v>40109</v>
      </c>
      <c r="C20" s="331" t="n">
        <f aca="false">YEAR(B20)</f>
        <v>2009</v>
      </c>
      <c r="D20" s="331" t="n">
        <f aca="false">MONTH(B20)</f>
        <v>10</v>
      </c>
      <c r="E20" s="331" t="n">
        <f aca="false">DAY(B20)</f>
        <v>23</v>
      </c>
      <c r="F20" s="132" t="n">
        <v>0.00125717</v>
      </c>
      <c r="G20" s="132" t="n">
        <v>0.00125717</v>
      </c>
      <c r="H20" s="132" t="n">
        <v>0.00125717</v>
      </c>
      <c r="I20" s="132" t="n">
        <v>0.00125717</v>
      </c>
      <c r="J20" s="132" t="n">
        <f aca="false">LARGE($G$1:G20,1)</f>
        <v>0.00125717</v>
      </c>
      <c r="K20" s="192" t="n">
        <f aca="false">IF(J20&gt;J19,0,K19+1)</f>
        <v>0</v>
      </c>
      <c r="L20" s="134" t="n">
        <f aca="false">I20/J20-1</f>
        <v>0</v>
      </c>
    </row>
    <row r="21" customFormat="false" ht="12.8" hidden="true" customHeight="false" outlineLevel="0" collapsed="false">
      <c r="A21" s="131" t="n">
        <v>1256342400</v>
      </c>
      <c r="B21" s="330" t="n">
        <f aca="false">(A21/(24*60*60))+DATE(1970,1,1)</f>
        <v>40110</v>
      </c>
      <c r="C21" s="331" t="n">
        <f aca="false">YEAR(B21)</f>
        <v>2009</v>
      </c>
      <c r="D21" s="331" t="n">
        <f aca="false">MONTH(B21)</f>
        <v>10</v>
      </c>
      <c r="E21" s="331" t="n">
        <f aca="false">DAY(B21)</f>
        <v>24</v>
      </c>
      <c r="F21" s="132" t="n">
        <v>0.0012732</v>
      </c>
      <c r="G21" s="132" t="n">
        <v>0.0012732</v>
      </c>
      <c r="H21" s="132" t="n">
        <v>0.0012732</v>
      </c>
      <c r="I21" s="132" t="n">
        <v>0.0012732</v>
      </c>
      <c r="J21" s="132" t="n">
        <f aca="false">LARGE($G$1:G21,1)</f>
        <v>0.0012732</v>
      </c>
      <c r="K21" s="192" t="n">
        <f aca="false">IF(J21&gt;J20,0,K20+1)</f>
        <v>0</v>
      </c>
      <c r="L21" s="134" t="n">
        <f aca="false">I21/J21-1</f>
        <v>0</v>
      </c>
    </row>
    <row r="22" customFormat="false" ht="12.8" hidden="true" customHeight="false" outlineLevel="0" collapsed="false">
      <c r="A22" s="131" t="n">
        <v>1256428800</v>
      </c>
      <c r="B22" s="330" t="n">
        <f aca="false">(A22/(24*60*60))+DATE(1970,1,1)</f>
        <v>40111</v>
      </c>
      <c r="C22" s="331" t="n">
        <f aca="false">YEAR(B22)</f>
        <v>2009</v>
      </c>
      <c r="D22" s="331" t="n">
        <f aca="false">MONTH(B22)</f>
        <v>10</v>
      </c>
      <c r="E22" s="331" t="n">
        <f aca="false">DAY(B22)</f>
        <v>25</v>
      </c>
      <c r="F22" s="132" t="n">
        <v>0.00128808</v>
      </c>
      <c r="G22" s="132" t="n">
        <v>0.00128808</v>
      </c>
      <c r="H22" s="132" t="n">
        <v>0.00128808</v>
      </c>
      <c r="I22" s="132" t="n">
        <v>0.00128808</v>
      </c>
      <c r="J22" s="132" t="n">
        <f aca="false">LARGE($G$1:G22,1)</f>
        <v>0.00128808</v>
      </c>
      <c r="K22" s="192" t="n">
        <f aca="false">IF(J22&gt;J21,0,K21+1)</f>
        <v>0</v>
      </c>
      <c r="L22" s="134" t="n">
        <f aca="false">I22/J22-1</f>
        <v>0</v>
      </c>
    </row>
    <row r="23" customFormat="false" ht="12.8" hidden="true" customHeight="false" outlineLevel="0" collapsed="false">
      <c r="A23" s="131" t="n">
        <v>1256515200</v>
      </c>
      <c r="B23" s="330" t="n">
        <f aca="false">(A23/(24*60*60))+DATE(1970,1,1)</f>
        <v>40112</v>
      </c>
      <c r="C23" s="331" t="n">
        <f aca="false">YEAR(B23)</f>
        <v>2009</v>
      </c>
      <c r="D23" s="331" t="n">
        <f aca="false">MONTH(B23)</f>
        <v>10</v>
      </c>
      <c r="E23" s="331" t="n">
        <f aca="false">DAY(B23)</f>
        <v>26</v>
      </c>
      <c r="F23" s="132" t="n">
        <v>0.00126622</v>
      </c>
      <c r="G23" s="132" t="n">
        <v>0.00126622</v>
      </c>
      <c r="H23" s="132" t="n">
        <v>0.00126622</v>
      </c>
      <c r="I23" s="132" t="n">
        <v>0.00126622</v>
      </c>
      <c r="J23" s="132" t="n">
        <f aca="false">LARGE($G$1:G23,1)</f>
        <v>0.00128808</v>
      </c>
      <c r="K23" s="192" t="n">
        <f aca="false">IF(J23&gt;J22,0,K22+1)</f>
        <v>1</v>
      </c>
      <c r="L23" s="134" t="n">
        <f aca="false">I23/J23-1</f>
        <v>-0.0169709955903361</v>
      </c>
    </row>
    <row r="24" customFormat="false" ht="12.8" hidden="true" customHeight="false" outlineLevel="0" collapsed="false">
      <c r="A24" s="131" t="n">
        <v>1256601600</v>
      </c>
      <c r="B24" s="330" t="n">
        <f aca="false">(A24/(24*60*60))+DATE(1970,1,1)</f>
        <v>40113</v>
      </c>
      <c r="C24" s="331" t="n">
        <f aca="false">YEAR(B24)</f>
        <v>2009</v>
      </c>
      <c r="D24" s="331" t="n">
        <f aca="false">MONTH(B24)</f>
        <v>10</v>
      </c>
      <c r="E24" s="331" t="n">
        <f aca="false">DAY(B24)</f>
        <v>27</v>
      </c>
      <c r="F24" s="132" t="n">
        <v>0.00126322</v>
      </c>
      <c r="G24" s="132" t="n">
        <v>0.00126322</v>
      </c>
      <c r="H24" s="132" t="n">
        <v>0.00126322</v>
      </c>
      <c r="I24" s="132" t="n">
        <v>0.00126322</v>
      </c>
      <c r="J24" s="132" t="n">
        <f aca="false">LARGE($G$1:G24,1)</f>
        <v>0.00128808</v>
      </c>
      <c r="K24" s="192" t="n">
        <f aca="false">IF(J24&gt;J23,0,K23+1)</f>
        <v>2</v>
      </c>
      <c r="L24" s="134" t="n">
        <f aca="false">I24/J24-1</f>
        <v>-0.0193000434755606</v>
      </c>
    </row>
    <row r="25" customFormat="false" ht="12.8" hidden="true" customHeight="false" outlineLevel="0" collapsed="false">
      <c r="A25" s="131" t="n">
        <v>1256688000</v>
      </c>
      <c r="B25" s="330" t="n">
        <f aca="false">(A25/(24*60*60))+DATE(1970,1,1)</f>
        <v>40114</v>
      </c>
      <c r="C25" s="331" t="n">
        <f aca="false">YEAR(B25)</f>
        <v>2009</v>
      </c>
      <c r="D25" s="331" t="n">
        <f aca="false">MONTH(B25)</f>
        <v>10</v>
      </c>
      <c r="E25" s="331" t="n">
        <f aca="false">DAY(B25)</f>
        <v>28</v>
      </c>
      <c r="F25" s="132" t="n">
        <v>0.00128455</v>
      </c>
      <c r="G25" s="132" t="n">
        <v>0.00128455</v>
      </c>
      <c r="H25" s="132" t="n">
        <v>0.00128455</v>
      </c>
      <c r="I25" s="132" t="n">
        <v>0.00128455</v>
      </c>
      <c r="J25" s="132" t="n">
        <f aca="false">LARGE($G$1:G25,1)</f>
        <v>0.00128808</v>
      </c>
      <c r="K25" s="192" t="n">
        <f aca="false">IF(J25&gt;J24,0,K24+1)</f>
        <v>3</v>
      </c>
      <c r="L25" s="134" t="n">
        <f aca="false">I25/J25-1</f>
        <v>-0.00274051301161427</v>
      </c>
    </row>
    <row r="26" customFormat="false" ht="12.8" hidden="true" customHeight="false" outlineLevel="0" collapsed="false">
      <c r="A26" s="131" t="n">
        <v>1256774400</v>
      </c>
      <c r="B26" s="330" t="n">
        <f aca="false">(A26/(24*60*60))+DATE(1970,1,1)</f>
        <v>40115</v>
      </c>
      <c r="C26" s="331" t="n">
        <f aca="false">YEAR(B26)</f>
        <v>2009</v>
      </c>
      <c r="D26" s="331" t="n">
        <f aca="false">MONTH(B26)</f>
        <v>10</v>
      </c>
      <c r="E26" s="331" t="n">
        <f aca="false">DAY(B26)</f>
        <v>29</v>
      </c>
      <c r="F26" s="132" t="n">
        <v>0.00126555</v>
      </c>
      <c r="G26" s="132" t="n">
        <v>0.00126555</v>
      </c>
      <c r="H26" s="132" t="n">
        <v>0.00126555</v>
      </c>
      <c r="I26" s="132" t="n">
        <v>0.00126555</v>
      </c>
      <c r="J26" s="132" t="n">
        <f aca="false">LARGE($G$1:G26,1)</f>
        <v>0.00128808</v>
      </c>
      <c r="K26" s="192" t="n">
        <f aca="false">IF(J26&gt;J25,0,K25+1)</f>
        <v>4</v>
      </c>
      <c r="L26" s="134" t="n">
        <f aca="false">I26/J26-1</f>
        <v>-0.0174911496180361</v>
      </c>
    </row>
    <row r="27" customFormat="false" ht="12.8" hidden="true" customHeight="false" outlineLevel="0" collapsed="false">
      <c r="A27" s="131" t="n">
        <v>1256860800</v>
      </c>
      <c r="B27" s="330" t="n">
        <f aca="false">(A27/(24*60*60))+DATE(1970,1,1)</f>
        <v>40116</v>
      </c>
      <c r="C27" s="331" t="n">
        <f aca="false">YEAR(B27)</f>
        <v>2009</v>
      </c>
      <c r="D27" s="331" t="n">
        <f aca="false">MONTH(B27)</f>
        <v>10</v>
      </c>
      <c r="E27" s="331" t="n">
        <f aca="false">DAY(B27)</f>
        <v>30</v>
      </c>
      <c r="F27" s="132" t="n">
        <v>0.00125563</v>
      </c>
      <c r="G27" s="132" t="n">
        <v>0.00125563</v>
      </c>
      <c r="H27" s="132" t="n">
        <v>0.00125563</v>
      </c>
      <c r="I27" s="132" t="n">
        <v>0.00125563</v>
      </c>
      <c r="J27" s="132" t="n">
        <f aca="false">LARGE($G$1:G27,1)</f>
        <v>0.00128808</v>
      </c>
      <c r="K27" s="192" t="n">
        <f aca="false">IF(J27&gt;J26,0,K26+1)</f>
        <v>5</v>
      </c>
      <c r="L27" s="134" t="n">
        <f aca="false">I27/J27-1</f>
        <v>-0.0251925346251786</v>
      </c>
    </row>
    <row r="28" customFormat="false" ht="12.8" hidden="true" customHeight="false" outlineLevel="0" collapsed="false">
      <c r="A28" s="131" t="n">
        <v>1256947200</v>
      </c>
      <c r="B28" s="330" t="n">
        <f aca="false">(A28/(24*60*60))+DATE(1970,1,1)</f>
        <v>40117</v>
      </c>
      <c r="C28" s="331" t="n">
        <f aca="false">YEAR(B28)</f>
        <v>2009</v>
      </c>
      <c r="D28" s="331" t="n">
        <f aca="false">MONTH(B28)</f>
        <v>10</v>
      </c>
      <c r="E28" s="331" t="n">
        <f aca="false">DAY(B28)</f>
        <v>31</v>
      </c>
      <c r="F28" s="132" t="n">
        <v>0.00124662</v>
      </c>
      <c r="G28" s="132" t="n">
        <v>0.00124662</v>
      </c>
      <c r="H28" s="132" t="n">
        <v>0.00124662</v>
      </c>
      <c r="I28" s="132" t="n">
        <v>0.00124662</v>
      </c>
      <c r="J28" s="132" t="n">
        <f aca="false">LARGE($G$1:G28,1)</f>
        <v>0.00128808</v>
      </c>
      <c r="K28" s="192" t="n">
        <f aca="false">IF(J28&gt;J27,0,K27+1)</f>
        <v>6</v>
      </c>
      <c r="L28" s="134" t="n">
        <f aca="false">I28/J28-1</f>
        <v>-0.032187441773803</v>
      </c>
    </row>
    <row r="29" customFormat="false" ht="12.8" hidden="true" customHeight="false" outlineLevel="0" collapsed="false">
      <c r="A29" s="131" t="n">
        <v>1257033600</v>
      </c>
      <c r="B29" s="330" t="n">
        <f aca="false">(A29/(24*60*60))+DATE(1970,1,1)</f>
        <v>40118</v>
      </c>
      <c r="C29" s="331" t="n">
        <f aca="false">YEAR(B29)</f>
        <v>2009</v>
      </c>
      <c r="D29" s="331" t="n">
        <f aca="false">MONTH(B29)</f>
        <v>11</v>
      </c>
      <c r="E29" s="331" t="n">
        <f aca="false">DAY(B29)</f>
        <v>1</v>
      </c>
      <c r="F29" s="132" t="n">
        <v>0.00121911</v>
      </c>
      <c r="G29" s="132" t="n">
        <v>0.00121911</v>
      </c>
      <c r="H29" s="132" t="n">
        <v>0.00121911</v>
      </c>
      <c r="I29" s="132" t="n">
        <v>0.00121911</v>
      </c>
      <c r="J29" s="132" t="n">
        <f aca="false">LARGE($G$1:G29,1)</f>
        <v>0.00128808</v>
      </c>
      <c r="K29" s="192" t="n">
        <f aca="false">IF(J29&gt;J28,0,K28+1)</f>
        <v>7</v>
      </c>
      <c r="L29" s="134" t="n">
        <f aca="false">I29/J29-1</f>
        <v>-0.0535448108813117</v>
      </c>
    </row>
    <row r="30" customFormat="false" ht="12.8" hidden="true" customHeight="false" outlineLevel="0" collapsed="false">
      <c r="A30" s="131" t="n">
        <v>1257120000</v>
      </c>
      <c r="B30" s="330" t="n">
        <f aca="false">(A30/(24*60*60))+DATE(1970,1,1)</f>
        <v>40119</v>
      </c>
      <c r="C30" s="331" t="n">
        <f aca="false">YEAR(B30)</f>
        <v>2009</v>
      </c>
      <c r="D30" s="331" t="n">
        <f aca="false">MONTH(B30)</f>
        <v>11</v>
      </c>
      <c r="E30" s="331" t="n">
        <f aca="false">DAY(B30)</f>
        <v>2</v>
      </c>
      <c r="F30" s="132" t="n">
        <v>0.00125614</v>
      </c>
      <c r="G30" s="132" t="n">
        <v>0.00125614</v>
      </c>
      <c r="H30" s="132" t="n">
        <v>0.00125614</v>
      </c>
      <c r="I30" s="332" t="n">
        <v>0.00125614</v>
      </c>
      <c r="J30" s="132" t="n">
        <f aca="false">LARGE($G$1:G30,1)</f>
        <v>0.00128808</v>
      </c>
      <c r="K30" s="192" t="n">
        <f aca="false">IF(J30&gt;J29,0,K29+1)</f>
        <v>8</v>
      </c>
      <c r="L30" s="134" t="n">
        <f aca="false">I30/J30-1</f>
        <v>-0.0247965964846905</v>
      </c>
    </row>
    <row r="31" customFormat="false" ht="12.8" hidden="true" customHeight="false" outlineLevel="0" collapsed="false">
      <c r="A31" s="131" t="n">
        <v>1257206400</v>
      </c>
      <c r="B31" s="330" t="n">
        <f aca="false">(A31/(24*60*60))+DATE(1970,1,1)</f>
        <v>40120</v>
      </c>
      <c r="C31" s="331" t="n">
        <f aca="false">YEAR(B31)</f>
        <v>2009</v>
      </c>
      <c r="D31" s="331" t="n">
        <f aca="false">MONTH(B31)</f>
        <v>11</v>
      </c>
      <c r="E31" s="331" t="n">
        <f aca="false">DAY(B31)</f>
        <v>3</v>
      </c>
      <c r="F31" s="132" t="n">
        <v>0.0012732</v>
      </c>
      <c r="G31" s="132" t="n">
        <v>0.0012732</v>
      </c>
      <c r="H31" s="132" t="n">
        <v>0.0012732</v>
      </c>
      <c r="I31" s="132" t="n">
        <v>0.0012732</v>
      </c>
      <c r="J31" s="132" t="n">
        <f aca="false">LARGE($G$1:G31,1)</f>
        <v>0.00128808</v>
      </c>
      <c r="K31" s="192" t="n">
        <f aca="false">IF(J31&gt;J30,0,K30+1)</f>
        <v>9</v>
      </c>
      <c r="L31" s="134" t="n">
        <f aca="false">I31/J31-1</f>
        <v>-0.0115520775107137</v>
      </c>
    </row>
    <row r="32" customFormat="false" ht="12.8" hidden="true" customHeight="false" outlineLevel="0" collapsed="false">
      <c r="A32" s="131" t="n">
        <v>1257292800</v>
      </c>
      <c r="B32" s="330" t="n">
        <f aca="false">(A32/(24*60*60))+DATE(1970,1,1)</f>
        <v>40121</v>
      </c>
      <c r="C32" s="331" t="n">
        <f aca="false">YEAR(B32)</f>
        <v>2009</v>
      </c>
      <c r="D32" s="331" t="n">
        <f aca="false">MONTH(B32)</f>
        <v>11</v>
      </c>
      <c r="E32" s="331" t="n">
        <f aca="false">DAY(B32)</f>
        <v>4</v>
      </c>
      <c r="F32" s="132" t="n">
        <v>0.00130618</v>
      </c>
      <c r="G32" s="132" t="n">
        <v>0.00130618</v>
      </c>
      <c r="H32" s="132" t="n">
        <v>0.00130618</v>
      </c>
      <c r="I32" s="132" t="n">
        <v>0.00130618</v>
      </c>
      <c r="J32" s="132" t="n">
        <f aca="false">LARGE($G$1:G32,1)</f>
        <v>0.00130618</v>
      </c>
      <c r="K32" s="192" t="n">
        <f aca="false">IF(J32&gt;J31,0,K31+1)</f>
        <v>0</v>
      </c>
      <c r="L32" s="134" t="n">
        <f aca="false">I32/J32-1</f>
        <v>0</v>
      </c>
    </row>
    <row r="33" customFormat="false" ht="12.8" hidden="true" customHeight="false" outlineLevel="0" collapsed="false">
      <c r="A33" s="131" t="n">
        <v>1257379200</v>
      </c>
      <c r="B33" s="330" t="n">
        <f aca="false">(A33/(24*60*60))+DATE(1970,1,1)</f>
        <v>40122</v>
      </c>
      <c r="C33" s="331" t="n">
        <f aca="false">YEAR(B33)</f>
        <v>2009</v>
      </c>
      <c r="D33" s="331" t="n">
        <f aca="false">MONTH(B33)</f>
        <v>11</v>
      </c>
      <c r="E33" s="331" t="n">
        <f aca="false">DAY(B33)</f>
        <v>5</v>
      </c>
      <c r="F33" s="132" t="n">
        <v>0.00130618</v>
      </c>
      <c r="G33" s="132" t="n">
        <v>0.00130618</v>
      </c>
      <c r="H33" s="132" t="n">
        <v>0.00130618</v>
      </c>
      <c r="I33" s="132" t="n">
        <v>0.00130618</v>
      </c>
      <c r="J33" s="132" t="n">
        <f aca="false">LARGE($G$1:G33,1)</f>
        <v>0.00130618</v>
      </c>
      <c r="K33" s="192" t="n">
        <f aca="false">IF(J33&gt;J32,0,K32+1)</f>
        <v>1</v>
      </c>
      <c r="L33" s="134" t="n">
        <f aca="false">I33/J33-1</f>
        <v>0</v>
      </c>
    </row>
    <row r="34" customFormat="false" ht="12.8" hidden="true" customHeight="false" outlineLevel="0" collapsed="false">
      <c r="A34" s="131" t="n">
        <v>1257465600</v>
      </c>
      <c r="B34" s="330" t="n">
        <f aca="false">(A34/(24*60*60))+DATE(1970,1,1)</f>
        <v>40123</v>
      </c>
      <c r="C34" s="331" t="n">
        <f aca="false">YEAR(B34)</f>
        <v>2009</v>
      </c>
      <c r="D34" s="331" t="n">
        <f aca="false">MONTH(B34)</f>
        <v>11</v>
      </c>
      <c r="E34" s="331" t="n">
        <f aca="false">DAY(B34)</f>
        <v>6</v>
      </c>
      <c r="F34" s="132" t="n">
        <v>0.00128619</v>
      </c>
      <c r="G34" s="132" t="n">
        <v>0.00128619</v>
      </c>
      <c r="H34" s="132" t="n">
        <v>0.00128619</v>
      </c>
      <c r="I34" s="132" t="n">
        <v>0.00128619</v>
      </c>
      <c r="J34" s="132" t="n">
        <f aca="false">LARGE($G$1:G34,1)</f>
        <v>0.00130618</v>
      </c>
      <c r="K34" s="192" t="n">
        <f aca="false">IF(J34&gt;J33,0,K33+1)</f>
        <v>2</v>
      </c>
      <c r="L34" s="134" t="n">
        <f aca="false">I34/J34-1</f>
        <v>-0.0153041694100354</v>
      </c>
    </row>
    <row r="35" customFormat="false" ht="12.8" hidden="true" customHeight="false" outlineLevel="0" collapsed="false">
      <c r="A35" s="131" t="n">
        <v>1257552000</v>
      </c>
      <c r="B35" s="330" t="n">
        <f aca="false">(A35/(24*60*60))+DATE(1970,1,1)</f>
        <v>40124</v>
      </c>
      <c r="C35" s="331" t="n">
        <f aca="false">YEAR(B35)</f>
        <v>2009</v>
      </c>
      <c r="D35" s="331" t="n">
        <f aca="false">MONTH(B35)</f>
        <v>11</v>
      </c>
      <c r="E35" s="331" t="n">
        <f aca="false">DAY(B35)</f>
        <v>7</v>
      </c>
      <c r="F35" s="132" t="n">
        <v>0.00127967</v>
      </c>
      <c r="G35" s="132" t="n">
        <v>0.00127967</v>
      </c>
      <c r="H35" s="132" t="n">
        <v>0.00127967</v>
      </c>
      <c r="I35" s="132" t="n">
        <v>0.00127967</v>
      </c>
      <c r="J35" s="132" t="n">
        <f aca="false">LARGE($G$1:G35,1)</f>
        <v>0.00130618</v>
      </c>
      <c r="K35" s="192" t="n">
        <f aca="false">IF(J35&gt;J34,0,K34+1)</f>
        <v>3</v>
      </c>
      <c r="L35" s="134" t="n">
        <f aca="false">I35/J35-1</f>
        <v>-0.0202958244652347</v>
      </c>
    </row>
    <row r="36" customFormat="false" ht="12.8" hidden="true" customHeight="false" outlineLevel="0" collapsed="false">
      <c r="A36" s="131" t="n">
        <v>1257638400</v>
      </c>
      <c r="B36" s="330" t="n">
        <f aca="false">(A36/(24*60*60))+DATE(1970,1,1)</f>
        <v>40125</v>
      </c>
      <c r="C36" s="331" t="n">
        <f aca="false">YEAR(B36)</f>
        <v>2009</v>
      </c>
      <c r="D36" s="331" t="n">
        <f aca="false">MONTH(B36)</f>
        <v>11</v>
      </c>
      <c r="E36" s="331" t="n">
        <f aca="false">DAY(B36)</f>
        <v>8</v>
      </c>
      <c r="F36" s="132" t="n">
        <v>0.00126048</v>
      </c>
      <c r="G36" s="132" t="n">
        <v>0.00126048</v>
      </c>
      <c r="H36" s="132" t="n">
        <v>0.00126048</v>
      </c>
      <c r="I36" s="132" t="n">
        <v>0.00126048</v>
      </c>
      <c r="J36" s="132" t="n">
        <f aca="false">LARGE($G$1:G36,1)</f>
        <v>0.00130618</v>
      </c>
      <c r="K36" s="192" t="n">
        <f aca="false">IF(J36&gt;J35,0,K35+1)</f>
        <v>4</v>
      </c>
      <c r="L36" s="134" t="n">
        <f aca="false">I36/J36-1</f>
        <v>-0.034987520862362</v>
      </c>
    </row>
    <row r="37" customFormat="false" ht="12.8" hidden="true" customHeight="false" outlineLevel="0" collapsed="false">
      <c r="A37" s="131" t="n">
        <v>1257724800</v>
      </c>
      <c r="B37" s="330" t="n">
        <f aca="false">(A37/(24*60*60))+DATE(1970,1,1)</f>
        <v>40126</v>
      </c>
      <c r="C37" s="331" t="n">
        <f aca="false">YEAR(B37)</f>
        <v>2009</v>
      </c>
      <c r="D37" s="331" t="n">
        <f aca="false">MONTH(B37)</f>
        <v>11</v>
      </c>
      <c r="E37" s="331" t="n">
        <f aca="false">DAY(B37)</f>
        <v>9</v>
      </c>
      <c r="F37" s="132" t="n">
        <v>0.00126048</v>
      </c>
      <c r="G37" s="132" t="n">
        <v>0.00126048</v>
      </c>
      <c r="H37" s="132" t="n">
        <v>0.00126048</v>
      </c>
      <c r="I37" s="132" t="n">
        <v>0.00126048</v>
      </c>
      <c r="J37" s="132" t="n">
        <f aca="false">LARGE($G$1:G37,1)</f>
        <v>0.00130618</v>
      </c>
      <c r="K37" s="192" t="n">
        <f aca="false">IF(J37&gt;J36,0,K36+1)</f>
        <v>5</v>
      </c>
      <c r="L37" s="134" t="n">
        <f aca="false">I37/J37-1</f>
        <v>-0.034987520862362</v>
      </c>
    </row>
    <row r="38" customFormat="false" ht="12.8" hidden="true" customHeight="false" outlineLevel="0" collapsed="false">
      <c r="A38" s="131" t="n">
        <v>1257811200</v>
      </c>
      <c r="B38" s="330" t="n">
        <f aca="false">(A38/(24*60*60))+DATE(1970,1,1)</f>
        <v>40127</v>
      </c>
      <c r="C38" s="331" t="n">
        <f aca="false">YEAR(B38)</f>
        <v>2009</v>
      </c>
      <c r="D38" s="331" t="n">
        <f aca="false">MONTH(B38)</f>
        <v>11</v>
      </c>
      <c r="E38" s="331" t="n">
        <f aca="false">DAY(B38)</f>
        <v>10</v>
      </c>
      <c r="F38" s="132" t="n">
        <v>0.00123576</v>
      </c>
      <c r="G38" s="132" t="n">
        <v>0.00123576</v>
      </c>
      <c r="H38" s="132" t="n">
        <v>0.00123576</v>
      </c>
      <c r="I38" s="132" t="n">
        <v>0.00123576</v>
      </c>
      <c r="J38" s="132" t="n">
        <f aca="false">LARGE($G$1:G38,1)</f>
        <v>0.00130618</v>
      </c>
      <c r="K38" s="192" t="n">
        <f aca="false">IF(J38&gt;J37,0,K37+1)</f>
        <v>6</v>
      </c>
      <c r="L38" s="134" t="n">
        <f aca="false">I38/J38-1</f>
        <v>-0.0539129369612152</v>
      </c>
    </row>
    <row r="39" customFormat="false" ht="12.8" hidden="true" customHeight="false" outlineLevel="0" collapsed="false">
      <c r="A39" s="131" t="n">
        <v>1257897600</v>
      </c>
      <c r="B39" s="330" t="n">
        <f aca="false">(A39/(24*60*60))+DATE(1970,1,1)</f>
        <v>40128</v>
      </c>
      <c r="C39" s="331" t="n">
        <f aca="false">YEAR(B39)</f>
        <v>2009</v>
      </c>
      <c r="D39" s="331" t="n">
        <f aca="false">MONTH(B39)</f>
        <v>11</v>
      </c>
      <c r="E39" s="331" t="n">
        <f aca="false">DAY(B39)</f>
        <v>11</v>
      </c>
      <c r="F39" s="132" t="n">
        <v>0.00129946</v>
      </c>
      <c r="G39" s="132" t="n">
        <v>0.00129946</v>
      </c>
      <c r="H39" s="132" t="n">
        <v>0.00129946</v>
      </c>
      <c r="I39" s="132" t="n">
        <v>0.00129946</v>
      </c>
      <c r="J39" s="132" t="n">
        <f aca="false">LARGE($G$1:G39,1)</f>
        <v>0.00130618</v>
      </c>
      <c r="K39" s="192" t="n">
        <f aca="false">IF(J39&gt;J38,0,K38+1)</f>
        <v>7</v>
      </c>
      <c r="L39" s="134" t="n">
        <f aca="false">I39/J39-1</f>
        <v>-0.00514477330842622</v>
      </c>
      <c r="O39" s="181"/>
      <c r="P39" s="181"/>
      <c r="Q39" s="326"/>
      <c r="R39" s="326"/>
      <c r="S39" s="326"/>
      <c r="T39" s="326"/>
    </row>
    <row r="40" customFormat="false" ht="12.8" hidden="true" customHeight="false" outlineLevel="0" collapsed="false">
      <c r="A40" s="131" t="n">
        <v>1257984000</v>
      </c>
      <c r="B40" s="330" t="n">
        <f aca="false">(A40/(24*60*60))+DATE(1970,1,1)</f>
        <v>40129</v>
      </c>
      <c r="C40" s="331" t="n">
        <f aca="false">YEAR(B40)</f>
        <v>2009</v>
      </c>
      <c r="D40" s="331" t="n">
        <f aca="false">MONTH(B40)</f>
        <v>11</v>
      </c>
      <c r="E40" s="331" t="n">
        <f aca="false">DAY(B40)</f>
        <v>12</v>
      </c>
      <c r="F40" s="132" t="n">
        <v>0.00134093</v>
      </c>
      <c r="G40" s="132" t="n">
        <v>0.00134093</v>
      </c>
      <c r="H40" s="132" t="n">
        <v>0.00134093</v>
      </c>
      <c r="I40" s="132" t="n">
        <v>0.00134093</v>
      </c>
      <c r="J40" s="132" t="n">
        <f aca="false">LARGE($G$1:G40,1)</f>
        <v>0.00134093</v>
      </c>
      <c r="K40" s="192" t="n">
        <f aca="false">IF(J40&gt;J39,0,K39+1)</f>
        <v>0</v>
      </c>
      <c r="L40" s="134" t="n">
        <f aca="false">I40/J40-1</f>
        <v>0</v>
      </c>
      <c r="O40" s="131"/>
      <c r="P40" s="330"/>
      <c r="Q40" s="132"/>
      <c r="R40" s="132"/>
      <c r="S40" s="132"/>
      <c r="T40" s="132"/>
    </row>
    <row r="41" customFormat="false" ht="12.8" hidden="true" customHeight="false" outlineLevel="0" collapsed="false">
      <c r="A41" s="131" t="n">
        <v>1258070400</v>
      </c>
      <c r="B41" s="330" t="n">
        <f aca="false">(A41/(24*60*60))+DATE(1970,1,1)</f>
        <v>40130</v>
      </c>
      <c r="C41" s="331" t="n">
        <f aca="false">YEAR(B41)</f>
        <v>2009</v>
      </c>
      <c r="D41" s="331" t="n">
        <f aca="false">MONTH(B41)</f>
        <v>11</v>
      </c>
      <c r="E41" s="331" t="n">
        <f aca="false">DAY(B41)</f>
        <v>13</v>
      </c>
      <c r="F41" s="132" t="n">
        <v>0.00135534</v>
      </c>
      <c r="G41" s="132" t="n">
        <v>0.00135534</v>
      </c>
      <c r="H41" s="132" t="n">
        <v>0.00135534</v>
      </c>
      <c r="I41" s="132" t="n">
        <v>0.00135534</v>
      </c>
      <c r="J41" s="132" t="n">
        <f aca="false">LARGE($G$1:G41,1)</f>
        <v>0.00135534</v>
      </c>
      <c r="K41" s="192" t="n">
        <f aca="false">IF(J41&gt;J40,0,K40+1)</f>
        <v>0</v>
      </c>
      <c r="L41" s="134" t="n">
        <f aca="false">I41/J41-1</f>
        <v>0</v>
      </c>
      <c r="O41" s="131"/>
      <c r="P41" s="331"/>
      <c r="Q41" s="132"/>
      <c r="R41" s="132"/>
      <c r="S41" s="132"/>
      <c r="T41" s="132"/>
    </row>
    <row r="42" customFormat="false" ht="12.8" hidden="true" customHeight="false" outlineLevel="0" collapsed="false">
      <c r="A42" s="131" t="n">
        <v>1258156800</v>
      </c>
      <c r="B42" s="330" t="n">
        <f aca="false">(A42/(24*60*60))+DATE(1970,1,1)</f>
        <v>40131</v>
      </c>
      <c r="C42" s="331" t="n">
        <f aca="false">YEAR(B42)</f>
        <v>2009</v>
      </c>
      <c r="D42" s="331" t="n">
        <f aca="false">MONTH(B42)</f>
        <v>11</v>
      </c>
      <c r="E42" s="331" t="n">
        <f aca="false">DAY(B42)</f>
        <v>14</v>
      </c>
      <c r="F42" s="132" t="n">
        <v>0.00128619</v>
      </c>
      <c r="G42" s="132" t="n">
        <v>0.00128619</v>
      </c>
      <c r="H42" s="132" t="n">
        <v>0.00128619</v>
      </c>
      <c r="I42" s="132" t="n">
        <v>0.00128619</v>
      </c>
      <c r="J42" s="132" t="n">
        <f aca="false">LARGE($G$1:G42,1)</f>
        <v>0.00135534</v>
      </c>
      <c r="K42" s="192" t="n">
        <f aca="false">IF(J42&gt;J41,0,K41+1)</f>
        <v>1</v>
      </c>
      <c r="L42" s="134" t="n">
        <f aca="false">I42/J42-1</f>
        <v>-0.0510204081632654</v>
      </c>
      <c r="O42" s="131"/>
      <c r="P42" s="330"/>
      <c r="Q42" s="132"/>
      <c r="R42" s="132"/>
      <c r="S42" s="132"/>
      <c r="T42" s="132"/>
    </row>
    <row r="43" customFormat="false" ht="12.8" hidden="true" customHeight="false" outlineLevel="0" collapsed="false">
      <c r="A43" s="131" t="n">
        <v>1258243200</v>
      </c>
      <c r="B43" s="330" t="n">
        <f aca="false">(A43/(24*60*60))+DATE(1970,1,1)</f>
        <v>40132</v>
      </c>
      <c r="C43" s="331" t="n">
        <f aca="false">YEAR(B43)</f>
        <v>2009</v>
      </c>
      <c r="D43" s="331" t="n">
        <f aca="false">MONTH(B43)</f>
        <v>11</v>
      </c>
      <c r="E43" s="331" t="n">
        <f aca="false">DAY(B43)</f>
        <v>15</v>
      </c>
      <c r="F43" s="132" t="n">
        <v>0.00123576</v>
      </c>
      <c r="G43" s="132" t="n">
        <v>0.00123576</v>
      </c>
      <c r="H43" s="132" t="n">
        <v>0.00123576</v>
      </c>
      <c r="I43" s="132" t="n">
        <v>0.00123576</v>
      </c>
      <c r="J43" s="132" t="n">
        <f aca="false">LARGE($G$1:G43,1)</f>
        <v>0.00135534</v>
      </c>
      <c r="K43" s="192" t="n">
        <f aca="false">IF(J43&gt;J42,0,K42+1)</f>
        <v>2</v>
      </c>
      <c r="L43" s="134" t="n">
        <f aca="false">I43/J43-1</f>
        <v>-0.0882287839213777</v>
      </c>
      <c r="O43" s="131"/>
      <c r="P43" s="330"/>
      <c r="Q43" s="132"/>
      <c r="R43" s="132"/>
      <c r="S43" s="132"/>
      <c r="T43" s="132"/>
    </row>
    <row r="44" customFormat="false" ht="12.8" hidden="true" customHeight="false" outlineLevel="0" collapsed="false">
      <c r="A44" s="131" t="n">
        <v>1258329600</v>
      </c>
      <c r="B44" s="330" t="n">
        <f aca="false">(A44/(24*60*60))+DATE(1970,1,1)</f>
        <v>40133</v>
      </c>
      <c r="C44" s="331" t="n">
        <f aca="false">YEAR(B44)</f>
        <v>2009</v>
      </c>
      <c r="D44" s="331" t="n">
        <f aca="false">MONTH(B44)</f>
        <v>11</v>
      </c>
      <c r="E44" s="331" t="n">
        <f aca="false">DAY(B44)</f>
        <v>16</v>
      </c>
      <c r="F44" s="132" t="n">
        <v>0.00118912</v>
      </c>
      <c r="G44" s="132" t="n">
        <v>0.00118912</v>
      </c>
      <c r="H44" s="132" t="n">
        <v>0.00118912</v>
      </c>
      <c r="I44" s="132" t="n">
        <v>0.00118912</v>
      </c>
      <c r="J44" s="132" t="n">
        <f aca="false">LARGE($G$1:G44,1)</f>
        <v>0.00135534</v>
      </c>
      <c r="K44" s="192" t="n">
        <f aca="false">IF(J44&gt;J43,0,K43+1)</f>
        <v>3</v>
      </c>
      <c r="L44" s="134" t="n">
        <f aca="false">I44/J44-1</f>
        <v>-0.122640813375242</v>
      </c>
      <c r="O44" s="131"/>
      <c r="P44" s="330"/>
      <c r="Q44" s="132"/>
      <c r="R44" s="132"/>
      <c r="S44" s="132"/>
      <c r="T44" s="132"/>
    </row>
    <row r="45" customFormat="false" ht="12.8" hidden="true" customHeight="false" outlineLevel="0" collapsed="false">
      <c r="A45" s="131" t="n">
        <v>1258416000</v>
      </c>
      <c r="B45" s="330" t="n">
        <f aca="false">(A45/(24*60*60))+DATE(1970,1,1)</f>
        <v>40134</v>
      </c>
      <c r="C45" s="331" t="n">
        <f aca="false">YEAR(B45)</f>
        <v>2009</v>
      </c>
      <c r="D45" s="331" t="n">
        <f aca="false">MONTH(B45)</f>
        <v>11</v>
      </c>
      <c r="E45" s="331" t="n">
        <f aca="false">DAY(B45)</f>
        <v>17</v>
      </c>
      <c r="F45" s="132" t="n">
        <v>0.00117801</v>
      </c>
      <c r="G45" s="132" t="n">
        <v>0.00117801</v>
      </c>
      <c r="H45" s="132" t="n">
        <v>0.00117801</v>
      </c>
      <c r="I45" s="132" t="n">
        <v>0.00117801</v>
      </c>
      <c r="J45" s="132" t="n">
        <f aca="false">LARGE($G$1:G45,1)</f>
        <v>0.00135534</v>
      </c>
      <c r="K45" s="192" t="n">
        <f aca="false">IF(J45&gt;J44,0,K44+1)</f>
        <v>4</v>
      </c>
      <c r="L45" s="134" t="n">
        <f aca="false">I45/J45-1</f>
        <v>-0.130838018504582</v>
      </c>
      <c r="O45" s="131"/>
      <c r="P45" s="330"/>
      <c r="Q45" s="132"/>
      <c r="R45" s="132"/>
      <c r="S45" s="132"/>
      <c r="T45" s="132"/>
    </row>
    <row r="46" customFormat="false" ht="12.8" hidden="true" customHeight="false" outlineLevel="0" collapsed="false">
      <c r="A46" s="131" t="n">
        <v>1258502400</v>
      </c>
      <c r="B46" s="330" t="n">
        <f aca="false">(A46/(24*60*60))+DATE(1970,1,1)</f>
        <v>40135</v>
      </c>
      <c r="C46" s="331" t="n">
        <f aca="false">YEAR(B46)</f>
        <v>2009</v>
      </c>
      <c r="D46" s="331" t="n">
        <f aca="false">MONTH(B46)</f>
        <v>11</v>
      </c>
      <c r="E46" s="331" t="n">
        <f aca="false">DAY(B46)</f>
        <v>18</v>
      </c>
      <c r="F46" s="132" t="n">
        <v>0.00110568</v>
      </c>
      <c r="G46" s="132" t="n">
        <v>0.00110568</v>
      </c>
      <c r="H46" s="132" t="n">
        <v>0.00110568</v>
      </c>
      <c r="I46" s="132" t="n">
        <v>0.00110568</v>
      </c>
      <c r="J46" s="132" t="n">
        <f aca="false">LARGE($G$1:G46,1)</f>
        <v>0.00135534</v>
      </c>
      <c r="K46" s="192" t="n">
        <f aca="false">IF(J46&gt;J45,0,K45+1)</f>
        <v>5</v>
      </c>
      <c r="L46" s="134" t="n">
        <f aca="false">I46/J46-1</f>
        <v>-0.184204701403338</v>
      </c>
      <c r="O46" s="131"/>
      <c r="P46" s="330"/>
      <c r="Q46" s="132"/>
      <c r="R46" s="132"/>
      <c r="S46" s="132"/>
      <c r="T46" s="132"/>
    </row>
    <row r="47" customFormat="false" ht="12.8" hidden="true" customHeight="false" outlineLevel="0" collapsed="false">
      <c r="A47" s="131" t="n">
        <v>1258588800</v>
      </c>
      <c r="B47" s="330" t="n">
        <f aca="false">(A47/(24*60*60))+DATE(1970,1,1)</f>
        <v>40136</v>
      </c>
      <c r="C47" s="331" t="n">
        <f aca="false">YEAR(B47)</f>
        <v>2009</v>
      </c>
      <c r="D47" s="331" t="n">
        <f aca="false">MONTH(B47)</f>
        <v>11</v>
      </c>
      <c r="E47" s="331" t="n">
        <f aca="false">DAY(B47)</f>
        <v>19</v>
      </c>
      <c r="F47" s="132" t="n">
        <v>0.00107274</v>
      </c>
      <c r="G47" s="132" t="n">
        <v>0.00107274</v>
      </c>
      <c r="H47" s="132" t="n">
        <v>0.00107274</v>
      </c>
      <c r="I47" s="132" t="n">
        <v>0.00107274</v>
      </c>
      <c r="J47" s="132" t="n">
        <f aca="false">LARGE($G$1:G47,1)</f>
        <v>0.00135534</v>
      </c>
      <c r="K47" s="192" t="n">
        <f aca="false">IF(J47&gt;J46,0,K46+1)</f>
        <v>6</v>
      </c>
      <c r="L47" s="134" t="n">
        <f aca="false">I47/J47-1</f>
        <v>-0.208508566116251</v>
      </c>
      <c r="O47" s="131"/>
      <c r="P47" s="330"/>
      <c r="Q47" s="132"/>
      <c r="R47" s="132"/>
      <c r="S47" s="132"/>
      <c r="T47" s="132"/>
    </row>
    <row r="48" customFormat="false" ht="12.8" hidden="true" customHeight="false" outlineLevel="0" collapsed="false">
      <c r="A48" s="131" t="n">
        <v>1258675200</v>
      </c>
      <c r="B48" s="330" t="n">
        <f aca="false">(A48/(24*60*60))+DATE(1970,1,1)</f>
        <v>40137</v>
      </c>
      <c r="C48" s="331" t="n">
        <f aca="false">YEAR(B48)</f>
        <v>2009</v>
      </c>
      <c r="D48" s="331" t="n">
        <f aca="false">MONTH(B48)</f>
        <v>11</v>
      </c>
      <c r="E48" s="331" t="n">
        <f aca="false">DAY(B48)</f>
        <v>20</v>
      </c>
      <c r="F48" s="132" t="n">
        <v>0.00107733</v>
      </c>
      <c r="G48" s="132" t="n">
        <v>0.00107733</v>
      </c>
      <c r="H48" s="132" t="n">
        <v>0.00107733</v>
      </c>
      <c r="I48" s="132" t="n">
        <v>0.00107733</v>
      </c>
      <c r="J48" s="132" t="n">
        <f aca="false">LARGE($G$1:G48,1)</f>
        <v>0.00135534</v>
      </c>
      <c r="K48" s="192" t="n">
        <f aca="false">IF(J48&gt;J47,0,K47+1)</f>
        <v>7</v>
      </c>
      <c r="L48" s="134" t="n">
        <f aca="false">I48/J48-1</f>
        <v>-0.205121962016911</v>
      </c>
      <c r="O48" s="131"/>
      <c r="P48" s="330"/>
      <c r="Q48" s="132"/>
      <c r="R48" s="132"/>
      <c r="S48" s="132"/>
      <c r="T48" s="132"/>
    </row>
    <row r="49" customFormat="false" ht="12.8" hidden="true" customHeight="false" outlineLevel="0" collapsed="false">
      <c r="A49" s="131" t="n">
        <v>1258761600</v>
      </c>
      <c r="B49" s="330" t="n">
        <f aca="false">(A49/(24*60*60))+DATE(1970,1,1)</f>
        <v>40138</v>
      </c>
      <c r="C49" s="331" t="n">
        <f aca="false">YEAR(B49)</f>
        <v>2009</v>
      </c>
      <c r="D49" s="331" t="n">
        <f aca="false">MONTH(B49)</f>
        <v>11</v>
      </c>
      <c r="E49" s="331" t="n">
        <f aca="false">DAY(B49)</f>
        <v>21</v>
      </c>
      <c r="F49" s="132" t="n">
        <v>0.00106369</v>
      </c>
      <c r="G49" s="132" t="n">
        <v>0.00106369</v>
      </c>
      <c r="H49" s="132" t="n">
        <v>0.00106369</v>
      </c>
      <c r="I49" s="132" t="n">
        <v>0.00106369</v>
      </c>
      <c r="J49" s="132" t="n">
        <f aca="false">LARGE($G$1:G49,1)</f>
        <v>0.00135534</v>
      </c>
      <c r="K49" s="192" t="n">
        <f aca="false">IF(J49&gt;J48,0,K48+1)</f>
        <v>8</v>
      </c>
      <c r="L49" s="134" t="n">
        <f aca="false">I49/J49-1</f>
        <v>-0.21518585742323</v>
      </c>
      <c r="O49" s="131"/>
      <c r="P49" s="330"/>
      <c r="Q49" s="132"/>
      <c r="R49" s="132"/>
      <c r="S49" s="132"/>
      <c r="T49" s="132"/>
    </row>
    <row r="50" customFormat="false" ht="12.8" hidden="true" customHeight="false" outlineLevel="0" collapsed="false">
      <c r="A50" s="131" t="n">
        <v>1258848000</v>
      </c>
      <c r="B50" s="330" t="n">
        <f aca="false">(A50/(24*60*60))+DATE(1970,1,1)</f>
        <v>40139</v>
      </c>
      <c r="C50" s="331" t="n">
        <f aca="false">YEAR(B50)</f>
        <v>2009</v>
      </c>
      <c r="D50" s="331" t="n">
        <f aca="false">MONTH(B50)</f>
        <v>11</v>
      </c>
      <c r="E50" s="331" t="n">
        <f aca="false">DAY(B50)</f>
        <v>22</v>
      </c>
      <c r="F50" s="132" t="n">
        <v>0.00105922</v>
      </c>
      <c r="G50" s="132" t="n">
        <v>0.00105922</v>
      </c>
      <c r="H50" s="132" t="n">
        <v>0.00105922</v>
      </c>
      <c r="I50" s="132" t="n">
        <v>0.00105922</v>
      </c>
      <c r="J50" s="132" t="n">
        <f aca="false">LARGE($G$1:G50,1)</f>
        <v>0.00135534</v>
      </c>
      <c r="K50" s="192" t="n">
        <f aca="false">IF(J50&gt;J49,0,K49+1)</f>
        <v>9</v>
      </c>
      <c r="L50" s="134" t="n">
        <f aca="false">I50/J50-1</f>
        <v>-0.218483922853306</v>
      </c>
      <c r="O50" s="131"/>
      <c r="P50" s="330"/>
      <c r="Q50" s="132"/>
      <c r="R50" s="132"/>
      <c r="S50" s="132"/>
      <c r="T50" s="132"/>
    </row>
    <row r="51" customFormat="false" ht="12.8" hidden="true" customHeight="false" outlineLevel="0" collapsed="false">
      <c r="A51" s="131" t="n">
        <v>1258934400</v>
      </c>
      <c r="B51" s="330" t="n">
        <f aca="false">(A51/(24*60*60))+DATE(1970,1,1)</f>
        <v>40140</v>
      </c>
      <c r="C51" s="331" t="n">
        <f aca="false">YEAR(B51)</f>
        <v>2009</v>
      </c>
      <c r="D51" s="331" t="n">
        <f aca="false">MONTH(B51)</f>
        <v>11</v>
      </c>
      <c r="E51" s="331" t="n">
        <f aca="false">DAY(B51)</f>
        <v>23</v>
      </c>
      <c r="F51" s="132" t="n">
        <v>0.00100038</v>
      </c>
      <c r="G51" s="132" t="n">
        <v>0.00100038</v>
      </c>
      <c r="H51" s="132" t="n">
        <v>0.00100038</v>
      </c>
      <c r="I51" s="132" t="n">
        <v>0.00100038</v>
      </c>
      <c r="J51" s="132" t="n">
        <f aca="false">LARGE($G$1:G51,1)</f>
        <v>0.00135534</v>
      </c>
      <c r="K51" s="192" t="n">
        <f aca="false">IF(J51&gt;J50,0,K50+1)</f>
        <v>10</v>
      </c>
      <c r="L51" s="134" t="n">
        <f aca="false">I51/J51-1</f>
        <v>-0.261897383682323</v>
      </c>
      <c r="O51" s="131"/>
      <c r="P51" s="330"/>
      <c r="Q51" s="132"/>
      <c r="R51" s="132"/>
      <c r="S51" s="132"/>
      <c r="T51" s="132"/>
    </row>
    <row r="52" customFormat="false" ht="12.8" hidden="true" customHeight="false" outlineLevel="0" collapsed="false">
      <c r="A52" s="131" t="n">
        <v>1259020800</v>
      </c>
      <c r="B52" s="330" t="n">
        <f aca="false">(A52/(24*60*60))+DATE(1970,1,1)</f>
        <v>40141</v>
      </c>
      <c r="C52" s="331" t="n">
        <f aca="false">YEAR(B52)</f>
        <v>2009</v>
      </c>
      <c r="D52" s="331" t="n">
        <f aca="false">MONTH(B52)</f>
        <v>11</v>
      </c>
      <c r="E52" s="331" t="n">
        <f aca="false">DAY(B52)</f>
        <v>24</v>
      </c>
      <c r="F52" s="132" t="n">
        <v>0.00092682</v>
      </c>
      <c r="G52" s="132" t="n">
        <v>0.00092682</v>
      </c>
      <c r="H52" s="132" t="n">
        <v>0.00092682</v>
      </c>
      <c r="I52" s="132" t="n">
        <v>0.00092682</v>
      </c>
      <c r="J52" s="132" t="n">
        <f aca="false">LARGE($G$1:G52,1)</f>
        <v>0.00135534</v>
      </c>
      <c r="K52" s="192" t="n">
        <f aca="false">IF(J52&gt;J51,0,K51+1)</f>
        <v>11</v>
      </c>
      <c r="L52" s="134" t="n">
        <f aca="false">I52/J52-1</f>
        <v>-0.316171587941033</v>
      </c>
      <c r="O52" s="131"/>
      <c r="P52" s="330"/>
      <c r="Q52" s="132"/>
      <c r="R52" s="132"/>
      <c r="S52" s="132"/>
      <c r="T52" s="132"/>
    </row>
    <row r="53" customFormat="false" ht="12.8" hidden="true" customHeight="false" outlineLevel="0" collapsed="false">
      <c r="A53" s="131" t="n">
        <v>1259107200</v>
      </c>
      <c r="B53" s="330" t="n">
        <f aca="false">(A53/(24*60*60))+DATE(1970,1,1)</f>
        <v>40142</v>
      </c>
      <c r="C53" s="331" t="n">
        <f aca="false">YEAR(B53)</f>
        <v>2009</v>
      </c>
      <c r="D53" s="331" t="n">
        <f aca="false">MONTH(B53)</f>
        <v>11</v>
      </c>
      <c r="E53" s="331" t="n">
        <f aca="false">DAY(B53)</f>
        <v>25</v>
      </c>
      <c r="F53" s="132" t="n">
        <v>0.00090034</v>
      </c>
      <c r="G53" s="132" t="n">
        <v>0.00090034</v>
      </c>
      <c r="H53" s="132" t="n">
        <v>0.00090034</v>
      </c>
      <c r="I53" s="132" t="n">
        <v>0.00090034</v>
      </c>
      <c r="J53" s="132" t="n">
        <f aca="false">LARGE($G$1:G53,1)</f>
        <v>0.00135534</v>
      </c>
      <c r="K53" s="192" t="n">
        <f aca="false">IF(J53&gt;J52,0,K52+1)</f>
        <v>12</v>
      </c>
      <c r="L53" s="134" t="n">
        <f aca="false">I53/J53-1</f>
        <v>-0.335709120958579</v>
      </c>
      <c r="O53" s="131"/>
      <c r="P53" s="330"/>
      <c r="Q53" s="132"/>
      <c r="R53" s="132"/>
      <c r="S53" s="132"/>
      <c r="T53" s="132"/>
    </row>
    <row r="54" customFormat="false" ht="12.8" hidden="true" customHeight="false" outlineLevel="0" collapsed="false">
      <c r="A54" s="131" t="n">
        <v>1259193600</v>
      </c>
      <c r="B54" s="330" t="n">
        <f aca="false">(A54/(24*60*60))+DATE(1970,1,1)</f>
        <v>40143</v>
      </c>
      <c r="C54" s="331" t="n">
        <f aca="false">YEAR(B54)</f>
        <v>2009</v>
      </c>
      <c r="D54" s="331" t="n">
        <f aca="false">MONTH(B54)</f>
        <v>11</v>
      </c>
      <c r="E54" s="331" t="n">
        <f aca="false">DAY(B54)</f>
        <v>26</v>
      </c>
      <c r="F54" s="132" t="n">
        <v>0.00089713</v>
      </c>
      <c r="G54" s="132" t="n">
        <v>0.00089713</v>
      </c>
      <c r="H54" s="132" t="n">
        <v>0.00089713</v>
      </c>
      <c r="I54" s="132" t="n">
        <v>0.00089713</v>
      </c>
      <c r="J54" s="132" t="n">
        <f aca="false">LARGE($G$1:G54,1)</f>
        <v>0.00135534</v>
      </c>
      <c r="K54" s="192" t="n">
        <f aca="false">IF(J54&gt;J53,0,K53+1)</f>
        <v>13</v>
      </c>
      <c r="L54" s="134" t="n">
        <f aca="false">I54/J54-1</f>
        <v>-0.338077530361385</v>
      </c>
      <c r="O54" s="131"/>
      <c r="P54" s="330"/>
      <c r="Q54" s="132"/>
      <c r="R54" s="132"/>
      <c r="S54" s="132"/>
      <c r="T54" s="132"/>
    </row>
    <row r="55" customFormat="false" ht="12.8" hidden="true" customHeight="false" outlineLevel="0" collapsed="false">
      <c r="A55" s="131" t="n">
        <v>1259280000</v>
      </c>
      <c r="B55" s="330" t="n">
        <f aca="false">(A55/(24*60*60))+DATE(1970,1,1)</f>
        <v>40144</v>
      </c>
      <c r="C55" s="331" t="n">
        <f aca="false">YEAR(B55)</f>
        <v>2009</v>
      </c>
      <c r="D55" s="331" t="n">
        <f aca="false">MONTH(B55)</f>
        <v>11</v>
      </c>
      <c r="E55" s="331" t="n">
        <f aca="false">DAY(B55)</f>
        <v>27</v>
      </c>
      <c r="F55" s="132" t="n">
        <v>0.00086039</v>
      </c>
      <c r="G55" s="132" t="n">
        <v>0.00086039</v>
      </c>
      <c r="H55" s="132" t="n">
        <v>0.00086039</v>
      </c>
      <c r="I55" s="132" t="n">
        <v>0.00086039</v>
      </c>
      <c r="J55" s="132" t="n">
        <f aca="false">LARGE($G$1:G55,1)</f>
        <v>0.00135534</v>
      </c>
      <c r="K55" s="192" t="n">
        <f aca="false">IF(J55&gt;J54,0,K54+1)</f>
        <v>14</v>
      </c>
      <c r="L55" s="134" t="n">
        <f aca="false">I55/J55-1</f>
        <v>-0.365185119600986</v>
      </c>
      <c r="O55" s="131"/>
      <c r="P55" s="330"/>
      <c r="Q55" s="132"/>
      <c r="R55" s="132"/>
      <c r="S55" s="132"/>
      <c r="T55" s="132"/>
    </row>
    <row r="56" customFormat="false" ht="12.8" hidden="true" customHeight="false" outlineLevel="0" collapsed="false">
      <c r="A56" s="131" t="n">
        <v>1259366400</v>
      </c>
      <c r="B56" s="330" t="n">
        <f aca="false">(A56/(24*60*60))+DATE(1970,1,1)</f>
        <v>40145</v>
      </c>
      <c r="C56" s="331" t="n">
        <f aca="false">YEAR(B56)</f>
        <v>2009</v>
      </c>
      <c r="D56" s="331" t="n">
        <f aca="false">MONTH(B56)</f>
        <v>11</v>
      </c>
      <c r="E56" s="331" t="n">
        <f aca="false">DAY(B56)</f>
        <v>28</v>
      </c>
      <c r="F56" s="132" t="n">
        <v>0.0008488</v>
      </c>
      <c r="G56" s="132" t="n">
        <v>0.0008488</v>
      </c>
      <c r="H56" s="132" t="n">
        <v>0.0008488</v>
      </c>
      <c r="I56" s="132" t="n">
        <v>0.0008488</v>
      </c>
      <c r="J56" s="132" t="n">
        <f aca="false">LARGE($G$1:G56,1)</f>
        <v>0.00135534</v>
      </c>
      <c r="K56" s="192" t="n">
        <f aca="false">IF(J56&gt;J55,0,K55+1)</f>
        <v>15</v>
      </c>
      <c r="L56" s="134" t="n">
        <f aca="false">I56/J56-1</f>
        <v>-0.373736479407381</v>
      </c>
      <c r="O56" s="131"/>
      <c r="P56" s="330"/>
      <c r="Q56" s="132"/>
      <c r="R56" s="132"/>
      <c r="S56" s="132"/>
      <c r="T56" s="132"/>
    </row>
    <row r="57" customFormat="false" ht="12.8" hidden="true" customHeight="false" outlineLevel="0" collapsed="false">
      <c r="A57" s="131" t="n">
        <v>1259452800</v>
      </c>
      <c r="B57" s="330" t="n">
        <f aca="false">(A57/(24*60*60))+DATE(1970,1,1)</f>
        <v>40146</v>
      </c>
      <c r="C57" s="331" t="n">
        <f aca="false">YEAR(B57)</f>
        <v>2009</v>
      </c>
      <c r="D57" s="331" t="n">
        <f aca="false">MONTH(B57)</f>
        <v>11</v>
      </c>
      <c r="E57" s="331" t="n">
        <f aca="false">DAY(B57)</f>
        <v>29</v>
      </c>
      <c r="F57" s="132" t="n">
        <v>0.00082926</v>
      </c>
      <c r="G57" s="132" t="n">
        <v>0.00082926</v>
      </c>
      <c r="H57" s="132" t="n">
        <v>0.00082926</v>
      </c>
      <c r="I57" s="132" t="n">
        <v>0.00082926</v>
      </c>
      <c r="J57" s="132" t="n">
        <f aca="false">LARGE($G$1:G57,1)</f>
        <v>0.00135534</v>
      </c>
      <c r="K57" s="192" t="n">
        <f aca="false">IF(J57&gt;J56,0,K56+1)</f>
        <v>16</v>
      </c>
      <c r="L57" s="134" t="n">
        <f aca="false">I57/J57-1</f>
        <v>-0.388153526052503</v>
      </c>
      <c r="O57" s="131"/>
      <c r="P57" s="330"/>
      <c r="Q57" s="132"/>
      <c r="R57" s="132"/>
      <c r="S57" s="132"/>
      <c r="T57" s="132"/>
    </row>
    <row r="58" customFormat="false" ht="12.8" hidden="true" customHeight="false" outlineLevel="0" collapsed="false">
      <c r="A58" s="131" t="n">
        <v>1259539200</v>
      </c>
      <c r="B58" s="330" t="n">
        <f aca="false">(A58/(24*60*60))+DATE(1970,1,1)</f>
        <v>40147</v>
      </c>
      <c r="C58" s="331" t="n">
        <f aca="false">YEAR(B58)</f>
        <v>2009</v>
      </c>
      <c r="D58" s="331" t="n">
        <f aca="false">MONTH(B58)</f>
        <v>11</v>
      </c>
      <c r="E58" s="331" t="n">
        <f aca="false">DAY(B58)</f>
        <v>30</v>
      </c>
      <c r="F58" s="132" t="n">
        <v>0.00082384</v>
      </c>
      <c r="G58" s="132" t="n">
        <v>0.00082384</v>
      </c>
      <c r="H58" s="132" t="n">
        <v>0.00082384</v>
      </c>
      <c r="I58" s="132" t="n">
        <v>0.00082384</v>
      </c>
      <c r="J58" s="132" t="n">
        <f aca="false">LARGE($G$1:G58,1)</f>
        <v>0.00135534</v>
      </c>
      <c r="K58" s="192" t="n">
        <f aca="false">IF(J58&gt;J57,0,K57+1)</f>
        <v>17</v>
      </c>
      <c r="L58" s="134" t="n">
        <f aca="false">I58/J58-1</f>
        <v>-0.392152522614252</v>
      </c>
      <c r="O58" s="131"/>
      <c r="P58" s="330"/>
      <c r="Q58" s="132"/>
      <c r="R58" s="132"/>
      <c r="S58" s="132"/>
      <c r="T58" s="132"/>
    </row>
    <row r="59" customFormat="false" ht="12.8" hidden="true" customHeight="false" outlineLevel="0" collapsed="false">
      <c r="A59" s="131" t="n">
        <v>1259625600</v>
      </c>
      <c r="B59" s="330" t="n">
        <f aca="false">(A59/(24*60*60))+DATE(1970,1,1)</f>
        <v>40148</v>
      </c>
      <c r="C59" s="331" t="n">
        <f aca="false">YEAR(B59)</f>
        <v>2009</v>
      </c>
      <c r="D59" s="331" t="n">
        <f aca="false">MONTH(B59)</f>
        <v>12</v>
      </c>
      <c r="E59" s="331" t="n">
        <f aca="false">DAY(B59)</f>
        <v>1</v>
      </c>
      <c r="F59" s="132" t="n">
        <v>0.0008106</v>
      </c>
      <c r="G59" s="132" t="n">
        <v>0.0008106</v>
      </c>
      <c r="H59" s="132" t="n">
        <v>0.0008106</v>
      </c>
      <c r="I59" s="132" t="n">
        <v>0.0008106</v>
      </c>
      <c r="J59" s="132" t="n">
        <f aca="false">LARGE($G$1:G59,1)</f>
        <v>0.00135534</v>
      </c>
      <c r="K59" s="192" t="n">
        <f aca="false">IF(J59&gt;J58,0,K58+1)</f>
        <v>18</v>
      </c>
      <c r="L59" s="134" t="n">
        <f aca="false">I59/J59-1</f>
        <v>-0.401921289123025</v>
      </c>
      <c r="O59" s="131"/>
      <c r="P59" s="330"/>
      <c r="Q59" s="132"/>
      <c r="R59" s="132"/>
      <c r="S59" s="132"/>
      <c r="T59" s="132"/>
    </row>
    <row r="60" customFormat="false" ht="12.8" hidden="true" customHeight="false" outlineLevel="0" collapsed="false">
      <c r="A60" s="131" t="n">
        <v>1259712000</v>
      </c>
      <c r="B60" s="330" t="n">
        <f aca="false">(A60/(24*60*60))+DATE(1970,1,1)</f>
        <v>40149</v>
      </c>
      <c r="C60" s="331" t="n">
        <f aca="false">YEAR(B60)</f>
        <v>2009</v>
      </c>
      <c r="D60" s="331" t="n">
        <f aca="false">MONTH(B60)</f>
        <v>12</v>
      </c>
      <c r="E60" s="331" t="n">
        <f aca="false">DAY(B60)</f>
        <v>2</v>
      </c>
      <c r="F60" s="132" t="n">
        <v>0.00079525</v>
      </c>
      <c r="G60" s="132" t="n">
        <v>0.00079525</v>
      </c>
      <c r="H60" s="132" t="n">
        <v>0.00079525</v>
      </c>
      <c r="I60" s="132" t="n">
        <v>0.00079525</v>
      </c>
      <c r="J60" s="132" t="n">
        <f aca="false">LARGE($G$1:G60,1)</f>
        <v>0.00135534</v>
      </c>
      <c r="K60" s="192" t="n">
        <f aca="false">IF(J60&gt;J59,0,K59+1)</f>
        <v>19</v>
      </c>
      <c r="L60" s="134" t="n">
        <f aca="false">I60/J60-1</f>
        <v>-0.413246860566352</v>
      </c>
      <c r="O60" s="131"/>
      <c r="P60" s="330"/>
      <c r="Q60" s="132"/>
      <c r="R60" s="132"/>
      <c r="S60" s="132"/>
      <c r="T60" s="132"/>
    </row>
    <row r="61" customFormat="false" ht="12.8" hidden="true" customHeight="false" outlineLevel="0" collapsed="false">
      <c r="A61" s="131" t="n">
        <v>1259798400</v>
      </c>
      <c r="B61" s="330" t="n">
        <f aca="false">(A61/(24*60*60))+DATE(1970,1,1)</f>
        <v>40150</v>
      </c>
      <c r="C61" s="331" t="n">
        <f aca="false">YEAR(B61)</f>
        <v>2009</v>
      </c>
      <c r="D61" s="331" t="n">
        <f aca="false">MONTH(B61)</f>
        <v>12</v>
      </c>
      <c r="E61" s="331" t="n">
        <f aca="false">DAY(B61)</f>
        <v>3</v>
      </c>
      <c r="F61" s="132" t="n">
        <v>0.00077093</v>
      </c>
      <c r="G61" s="132" t="n">
        <v>0.00077093</v>
      </c>
      <c r="H61" s="132" t="n">
        <v>0.00077093</v>
      </c>
      <c r="I61" s="132" t="n">
        <v>0.00077093</v>
      </c>
      <c r="J61" s="132" t="n">
        <f aca="false">LARGE($G$1:G61,1)</f>
        <v>0.00135534</v>
      </c>
      <c r="K61" s="192" t="n">
        <f aca="false">IF(J61&gt;J60,0,K60+1)</f>
        <v>20</v>
      </c>
      <c r="L61" s="134" t="n">
        <f aca="false">I61/J61-1</f>
        <v>-0.431190697537149</v>
      </c>
      <c r="O61" s="131"/>
      <c r="P61" s="330"/>
      <c r="Q61" s="132"/>
      <c r="R61" s="132"/>
      <c r="S61" s="132"/>
      <c r="T61" s="132"/>
    </row>
    <row r="62" customFormat="false" ht="12.8" hidden="true" customHeight="false" outlineLevel="0" collapsed="false">
      <c r="A62" s="131" t="n">
        <v>1259884800</v>
      </c>
      <c r="B62" s="330" t="n">
        <f aca="false">(A62/(24*60*60))+DATE(1970,1,1)</f>
        <v>40151</v>
      </c>
      <c r="C62" s="331" t="n">
        <f aca="false">YEAR(B62)</f>
        <v>2009</v>
      </c>
      <c r="D62" s="331" t="n">
        <f aca="false">MONTH(B62)</f>
        <v>12</v>
      </c>
      <c r="E62" s="331" t="n">
        <f aca="false">DAY(B62)</f>
        <v>4</v>
      </c>
      <c r="F62" s="132" t="n">
        <v>0.00074585</v>
      </c>
      <c r="G62" s="132" t="n">
        <v>0.00074585</v>
      </c>
      <c r="H62" s="132" t="n">
        <v>0.00074585</v>
      </c>
      <c r="I62" s="132" t="n">
        <v>0.00074585</v>
      </c>
      <c r="J62" s="132" t="n">
        <f aca="false">LARGE($G$1:G62,1)</f>
        <v>0.00135534</v>
      </c>
      <c r="K62" s="192" t="n">
        <f aca="false">IF(J62&gt;J61,0,K61+1)</f>
        <v>21</v>
      </c>
      <c r="L62" s="134" t="n">
        <f aca="false">I62/J62-1</f>
        <v>-0.449695279413284</v>
      </c>
      <c r="O62" s="131"/>
      <c r="P62" s="330"/>
      <c r="Q62" s="132"/>
      <c r="R62" s="132"/>
      <c r="S62" s="132"/>
      <c r="T62" s="132"/>
    </row>
    <row r="63" customFormat="false" ht="12.8" hidden="true" customHeight="false" outlineLevel="0" collapsed="false">
      <c r="A63" s="131" t="n">
        <v>1259971200</v>
      </c>
      <c r="B63" s="330" t="n">
        <f aca="false">(A63/(24*60*60))+DATE(1970,1,1)</f>
        <v>40152</v>
      </c>
      <c r="C63" s="331" t="n">
        <f aca="false">YEAR(B63)</f>
        <v>2009</v>
      </c>
      <c r="D63" s="331" t="n">
        <f aca="false">MONTH(B63)</f>
        <v>12</v>
      </c>
      <c r="E63" s="331" t="n">
        <f aca="false">DAY(B63)</f>
        <v>5</v>
      </c>
      <c r="F63" s="132" t="n">
        <v>0.00074806</v>
      </c>
      <c r="G63" s="132" t="n">
        <v>0.00074806</v>
      </c>
      <c r="H63" s="132" t="n">
        <v>0.00074806</v>
      </c>
      <c r="I63" s="132" t="n">
        <v>0.00074806</v>
      </c>
      <c r="J63" s="132" t="n">
        <f aca="false">LARGE($G$1:G63,1)</f>
        <v>0.00135534</v>
      </c>
      <c r="K63" s="192" t="n">
        <f aca="false">IF(J63&gt;J62,0,K62+1)</f>
        <v>22</v>
      </c>
      <c r="L63" s="134" t="n">
        <f aca="false">I63/J63-1</f>
        <v>-0.448064692254342</v>
      </c>
      <c r="O63" s="131"/>
      <c r="P63" s="330"/>
      <c r="Q63" s="132"/>
      <c r="R63" s="132"/>
      <c r="S63" s="132"/>
      <c r="T63" s="132"/>
    </row>
    <row r="64" customFormat="false" ht="12.8" hidden="true" customHeight="false" outlineLevel="0" collapsed="false">
      <c r="A64" s="131" t="n">
        <v>1260057600</v>
      </c>
      <c r="B64" s="330" t="n">
        <f aca="false">(A64/(24*60*60))+DATE(1970,1,1)</f>
        <v>40153</v>
      </c>
      <c r="C64" s="331" t="n">
        <f aca="false">YEAR(B64)</f>
        <v>2009</v>
      </c>
      <c r="D64" s="331" t="n">
        <f aca="false">MONTH(B64)</f>
        <v>12</v>
      </c>
      <c r="E64" s="331" t="n">
        <f aca="false">DAY(B64)</f>
        <v>6</v>
      </c>
      <c r="F64" s="132" t="n">
        <v>0.00073284</v>
      </c>
      <c r="G64" s="132" t="n">
        <v>0.00073284</v>
      </c>
      <c r="H64" s="132" t="n">
        <v>0.00073284</v>
      </c>
      <c r="I64" s="132" t="n">
        <v>0.00073284</v>
      </c>
      <c r="J64" s="132" t="n">
        <f aca="false">LARGE($G$1:G64,1)</f>
        <v>0.00135534</v>
      </c>
      <c r="K64" s="192" t="n">
        <f aca="false">IF(J64&gt;J63,0,K63+1)</f>
        <v>23</v>
      </c>
      <c r="L64" s="134" t="n">
        <f aca="false">I64/J64-1</f>
        <v>-0.459294346805968</v>
      </c>
      <c r="O64" s="131"/>
      <c r="P64" s="330"/>
      <c r="Q64" s="132"/>
      <c r="R64" s="132"/>
      <c r="S64" s="132"/>
      <c r="T64" s="132"/>
    </row>
    <row r="65" customFormat="false" ht="12.8" hidden="true" customHeight="false" outlineLevel="0" collapsed="false">
      <c r="A65" s="131" t="n">
        <v>1260144000</v>
      </c>
      <c r="B65" s="330" t="n">
        <f aca="false">(A65/(24*60*60))+DATE(1970,1,1)</f>
        <v>40154</v>
      </c>
      <c r="C65" s="331" t="n">
        <f aca="false">YEAR(B65)</f>
        <v>2009</v>
      </c>
      <c r="D65" s="331" t="n">
        <f aca="false">MONTH(B65)</f>
        <v>12</v>
      </c>
      <c r="E65" s="331" t="n">
        <f aca="false">DAY(B65)</f>
        <v>7</v>
      </c>
      <c r="F65" s="132" t="n">
        <v>0.00071822</v>
      </c>
      <c r="G65" s="132" t="n">
        <v>0.00071822</v>
      </c>
      <c r="H65" s="132" t="n">
        <v>0.00071822</v>
      </c>
      <c r="I65" s="132" t="n">
        <v>0.00071822</v>
      </c>
      <c r="J65" s="132" t="n">
        <f aca="false">LARGE($G$1:G65,1)</f>
        <v>0.00135534</v>
      </c>
      <c r="K65" s="192" t="n">
        <f aca="false">IF(J65&gt;J64,0,K64+1)</f>
        <v>24</v>
      </c>
      <c r="L65" s="134" t="n">
        <f aca="false">I65/J65-1</f>
        <v>-0.470081308011274</v>
      </c>
      <c r="O65" s="131"/>
      <c r="P65" s="330"/>
      <c r="Q65" s="132"/>
      <c r="R65" s="132"/>
      <c r="S65" s="132"/>
      <c r="T65" s="132"/>
    </row>
    <row r="66" customFormat="false" ht="12.8" hidden="true" customHeight="false" outlineLevel="0" collapsed="false">
      <c r="A66" s="131" t="n">
        <v>1260230400</v>
      </c>
      <c r="B66" s="330" t="n">
        <f aca="false">(A66/(24*60*60))+DATE(1970,1,1)</f>
        <v>40155</v>
      </c>
      <c r="C66" s="331" t="n">
        <f aca="false">YEAR(B66)</f>
        <v>2009</v>
      </c>
      <c r="D66" s="331" t="n">
        <f aca="false">MONTH(B66)</f>
        <v>12</v>
      </c>
      <c r="E66" s="331" t="n">
        <f aca="false">DAY(B66)</f>
        <v>8</v>
      </c>
      <c r="F66" s="132" t="n">
        <v>0.00070027</v>
      </c>
      <c r="G66" s="132" t="n">
        <v>0.00070027</v>
      </c>
      <c r="H66" s="132" t="n">
        <v>0.00070027</v>
      </c>
      <c r="I66" s="132" t="n">
        <v>0.00070027</v>
      </c>
      <c r="J66" s="132" t="n">
        <f aca="false">LARGE($G$1:G66,1)</f>
        <v>0.00135534</v>
      </c>
      <c r="K66" s="192" t="n">
        <f aca="false">IF(J66&gt;J65,0,K65+1)</f>
        <v>25</v>
      </c>
      <c r="L66" s="134" t="n">
        <f aca="false">I66/J66-1</f>
        <v>-0.483325217288651</v>
      </c>
      <c r="O66" s="131"/>
      <c r="P66" s="330"/>
      <c r="Q66" s="132"/>
      <c r="R66" s="132"/>
      <c r="S66" s="132"/>
      <c r="T66" s="132"/>
    </row>
    <row r="67" customFormat="false" ht="12.8" hidden="true" customHeight="false" outlineLevel="0" collapsed="false">
      <c r="A67" s="131" t="n">
        <v>1260316800</v>
      </c>
      <c r="B67" s="330" t="n">
        <f aca="false">(A67/(24*60*60))+DATE(1970,1,1)</f>
        <v>40156</v>
      </c>
      <c r="C67" s="331" t="n">
        <f aca="false">YEAR(B67)</f>
        <v>2009</v>
      </c>
      <c r="D67" s="331" t="n">
        <f aca="false">MONTH(B67)</f>
        <v>12</v>
      </c>
      <c r="E67" s="331" t="n">
        <f aca="false">DAY(B67)</f>
        <v>9</v>
      </c>
      <c r="F67" s="132" t="n">
        <v>0.00068691</v>
      </c>
      <c r="G67" s="132" t="n">
        <v>0.00068691</v>
      </c>
      <c r="H67" s="132" t="n">
        <v>0.00068691</v>
      </c>
      <c r="I67" s="132" t="n">
        <v>0.00068691</v>
      </c>
      <c r="J67" s="132" t="n">
        <f aca="false">LARGE($G$1:G67,1)</f>
        <v>0.00135534</v>
      </c>
      <c r="K67" s="192" t="n">
        <f aca="false">IF(J67&gt;J66,0,K66+1)</f>
        <v>26</v>
      </c>
      <c r="L67" s="134" t="n">
        <f aca="false">I67/J67-1</f>
        <v>-0.493182522466687</v>
      </c>
      <c r="O67" s="131"/>
      <c r="P67" s="330"/>
      <c r="Q67" s="132"/>
      <c r="R67" s="132"/>
      <c r="S67" s="132"/>
      <c r="T67" s="132"/>
    </row>
    <row r="68" customFormat="false" ht="12.8" hidden="true" customHeight="false" outlineLevel="0" collapsed="false">
      <c r="A68" s="131" t="n">
        <v>1260403200</v>
      </c>
      <c r="B68" s="330" t="n">
        <f aca="false">(A68/(24*60*60))+DATE(1970,1,1)</f>
        <v>40157</v>
      </c>
      <c r="C68" s="331" t="n">
        <f aca="false">YEAR(B68)</f>
        <v>2009</v>
      </c>
      <c r="D68" s="331" t="n">
        <f aca="false">MONTH(B68)</f>
        <v>12</v>
      </c>
      <c r="E68" s="331" t="n">
        <f aca="false">DAY(B68)</f>
        <v>10</v>
      </c>
      <c r="F68" s="132" t="n">
        <v>0.00067047</v>
      </c>
      <c r="G68" s="132" t="n">
        <v>0.00067047</v>
      </c>
      <c r="H68" s="132" t="n">
        <v>0.00067047</v>
      </c>
      <c r="I68" s="132" t="n">
        <v>0.00067047</v>
      </c>
      <c r="J68" s="132" t="n">
        <f aca="false">LARGE($G$1:G68,1)</f>
        <v>0.00135534</v>
      </c>
      <c r="K68" s="192" t="n">
        <f aca="false">IF(J68&gt;J67,0,K67+1)</f>
        <v>27</v>
      </c>
      <c r="L68" s="134" t="n">
        <f aca="false">I68/J68-1</f>
        <v>-0.505312320155828</v>
      </c>
      <c r="O68" s="131"/>
      <c r="P68" s="330"/>
      <c r="Q68" s="132"/>
      <c r="R68" s="132"/>
      <c r="S68" s="132"/>
      <c r="T68" s="132"/>
    </row>
    <row r="69" customFormat="false" ht="12.8" hidden="true" customHeight="false" outlineLevel="0" collapsed="false">
      <c r="A69" s="131" t="n">
        <v>1260489600</v>
      </c>
      <c r="B69" s="330" t="n">
        <f aca="false">(A69/(24*60*60))+DATE(1970,1,1)</f>
        <v>40158</v>
      </c>
      <c r="C69" s="331" t="n">
        <f aca="false">YEAR(B69)</f>
        <v>2009</v>
      </c>
      <c r="D69" s="331" t="n">
        <f aca="false">MONTH(B69)</f>
        <v>12</v>
      </c>
      <c r="E69" s="331" t="n">
        <f aca="false">DAY(B69)</f>
        <v>11</v>
      </c>
      <c r="F69" s="132" t="n">
        <v>0.00066516</v>
      </c>
      <c r="G69" s="132" t="n">
        <v>0.00066516</v>
      </c>
      <c r="H69" s="132" t="n">
        <v>0.00066516</v>
      </c>
      <c r="I69" s="132" t="n">
        <v>0.00066516</v>
      </c>
      <c r="J69" s="132" t="n">
        <f aca="false">LARGE($G$1:G69,1)</f>
        <v>0.00135534</v>
      </c>
      <c r="K69" s="192" t="n">
        <f aca="false">IF(J69&gt;J68,0,K68+1)</f>
        <v>28</v>
      </c>
      <c r="L69" s="134" t="n">
        <f aca="false">I69/J69-1</f>
        <v>-0.509230156270751</v>
      </c>
      <c r="O69" s="131"/>
      <c r="P69" s="330"/>
      <c r="Q69" s="132"/>
      <c r="R69" s="132"/>
      <c r="S69" s="132"/>
      <c r="T69" s="132"/>
    </row>
    <row r="70" customFormat="false" ht="12.8" hidden="true" customHeight="false" outlineLevel="0" collapsed="false">
      <c r="A70" s="131" t="n">
        <v>1260576000</v>
      </c>
      <c r="B70" s="330" t="n">
        <f aca="false">(A70/(24*60*60))+DATE(1970,1,1)</f>
        <v>40159</v>
      </c>
      <c r="C70" s="331" t="n">
        <f aca="false">YEAR(B70)</f>
        <v>2009</v>
      </c>
      <c r="D70" s="331" t="n">
        <f aca="false">MONTH(B70)</f>
        <v>12</v>
      </c>
      <c r="E70" s="331" t="n">
        <f aca="false">DAY(B70)</f>
        <v>12</v>
      </c>
      <c r="F70" s="132" t="n">
        <v>0.00063984</v>
      </c>
      <c r="G70" s="132" t="n">
        <v>0.00063984</v>
      </c>
      <c r="H70" s="132" t="n">
        <v>0.00063984</v>
      </c>
      <c r="I70" s="132" t="n">
        <v>0.00063984</v>
      </c>
      <c r="J70" s="132" t="n">
        <f aca="false">LARGE($G$1:G70,1)</f>
        <v>0.00135534</v>
      </c>
      <c r="K70" s="192" t="n">
        <f aca="false">IF(J70&gt;J69,0,K69+1)</f>
        <v>29</v>
      </c>
      <c r="L70" s="134" t="n">
        <f aca="false">I70/J70-1</f>
        <v>-0.527911815485413</v>
      </c>
      <c r="O70" s="131"/>
      <c r="P70" s="330"/>
      <c r="Q70" s="132"/>
      <c r="R70" s="132"/>
      <c r="S70" s="132"/>
      <c r="T70" s="132"/>
    </row>
    <row r="71" customFormat="false" ht="12.8" hidden="true" customHeight="false" outlineLevel="0" collapsed="false">
      <c r="A71" s="131" t="n">
        <v>1260662400</v>
      </c>
      <c r="B71" s="330" t="n">
        <f aca="false">(A71/(24*60*60))+DATE(1970,1,1)</f>
        <v>40160</v>
      </c>
      <c r="C71" s="331" t="n">
        <f aca="false">YEAR(B71)</f>
        <v>2009</v>
      </c>
      <c r="D71" s="331" t="n">
        <f aca="false">MONTH(B71)</f>
        <v>12</v>
      </c>
      <c r="E71" s="331" t="n">
        <f aca="false">DAY(B71)</f>
        <v>13</v>
      </c>
      <c r="F71" s="132" t="n">
        <v>0.00061788</v>
      </c>
      <c r="G71" s="132" t="n">
        <v>0.00061788</v>
      </c>
      <c r="H71" s="132" t="n">
        <v>0.00061788</v>
      </c>
      <c r="I71" s="132" t="n">
        <v>0.00061788</v>
      </c>
      <c r="J71" s="132" t="n">
        <f aca="false">LARGE($G$1:G71,1)</f>
        <v>0.00135534</v>
      </c>
      <c r="K71" s="192" t="n">
        <f aca="false">IF(J71&gt;J70,0,K70+1)</f>
        <v>30</v>
      </c>
      <c r="L71" s="134" t="n">
        <f aca="false">I71/J71-1</f>
        <v>-0.544114391960689</v>
      </c>
      <c r="O71" s="131"/>
      <c r="P71" s="330"/>
      <c r="Q71" s="132"/>
      <c r="R71" s="132"/>
      <c r="S71" s="132"/>
      <c r="T71" s="132"/>
    </row>
    <row r="72" customFormat="false" ht="12.8" hidden="true" customHeight="false" outlineLevel="0" collapsed="false">
      <c r="A72" s="131" t="n">
        <v>1260748800</v>
      </c>
      <c r="B72" s="330" t="n">
        <f aca="false">(A72/(24*60*60))+DATE(1970,1,1)</f>
        <v>40161</v>
      </c>
      <c r="C72" s="331" t="n">
        <f aca="false">YEAR(B72)</f>
        <v>2009</v>
      </c>
      <c r="D72" s="331" t="n">
        <f aca="false">MONTH(B72)</f>
        <v>12</v>
      </c>
      <c r="E72" s="331" t="n">
        <f aca="false">DAY(B72)</f>
        <v>14</v>
      </c>
      <c r="F72" s="132" t="n">
        <v>0.00061487</v>
      </c>
      <c r="G72" s="132" t="n">
        <v>0.00061487</v>
      </c>
      <c r="H72" s="132" t="n">
        <v>0.00061487</v>
      </c>
      <c r="I72" s="132" t="n">
        <v>0.00061487</v>
      </c>
      <c r="J72" s="132" t="n">
        <f aca="false">LARGE($G$1:G72,1)</f>
        <v>0.00135534</v>
      </c>
      <c r="K72" s="192" t="n">
        <f aca="false">IF(J72&gt;J71,0,K71+1)</f>
        <v>31</v>
      </c>
      <c r="L72" s="134" t="n">
        <f aca="false">I72/J72-1</f>
        <v>-0.546335236914723</v>
      </c>
      <c r="O72" s="131"/>
      <c r="P72" s="330"/>
      <c r="Q72" s="132"/>
      <c r="R72" s="132"/>
      <c r="S72" s="132"/>
      <c r="T72" s="132"/>
    </row>
    <row r="73" customFormat="false" ht="12.8" hidden="true" customHeight="false" outlineLevel="0" collapsed="false">
      <c r="A73" s="131" t="n">
        <v>1260835200</v>
      </c>
      <c r="B73" s="330" t="n">
        <f aca="false">(A73/(24*60*60))+DATE(1970,1,1)</f>
        <v>40162</v>
      </c>
      <c r="C73" s="331" t="n">
        <f aca="false">YEAR(B73)</f>
        <v>2009</v>
      </c>
      <c r="D73" s="331" t="n">
        <f aca="false">MONTH(B73)</f>
        <v>12</v>
      </c>
      <c r="E73" s="331" t="n">
        <f aca="false">DAY(B73)</f>
        <v>15</v>
      </c>
      <c r="F73" s="132" t="n">
        <v>0.00061487</v>
      </c>
      <c r="G73" s="132" t="n">
        <v>0.00061487</v>
      </c>
      <c r="H73" s="132" t="n">
        <v>0.00061487</v>
      </c>
      <c r="I73" s="132" t="n">
        <v>0.00061487</v>
      </c>
      <c r="J73" s="132" t="n">
        <f aca="false">LARGE($G$1:G73,1)</f>
        <v>0.00135534</v>
      </c>
      <c r="K73" s="192" t="n">
        <f aca="false">IF(J73&gt;J72,0,K72+1)</f>
        <v>32</v>
      </c>
      <c r="L73" s="134" t="n">
        <f aca="false">I73/J73-1</f>
        <v>-0.546335236914723</v>
      </c>
      <c r="O73" s="131"/>
      <c r="P73" s="330"/>
      <c r="Q73" s="132"/>
      <c r="R73" s="132"/>
      <c r="S73" s="132"/>
      <c r="T73" s="132"/>
    </row>
    <row r="74" customFormat="false" ht="12.8" hidden="true" customHeight="false" outlineLevel="0" collapsed="false">
      <c r="A74" s="131" t="n">
        <v>1260921600</v>
      </c>
      <c r="B74" s="330" t="n">
        <f aca="false">(A74/(24*60*60))+DATE(1970,1,1)</f>
        <v>40163</v>
      </c>
      <c r="C74" s="331" t="n">
        <f aca="false">YEAR(B74)</f>
        <v>2009</v>
      </c>
      <c r="D74" s="331" t="n">
        <f aca="false">MONTH(B74)</f>
        <v>12</v>
      </c>
      <c r="E74" s="331" t="n">
        <f aca="false">DAY(B74)</f>
        <v>16</v>
      </c>
      <c r="F74" s="132" t="n">
        <v>0.00062246</v>
      </c>
      <c r="G74" s="132" t="n">
        <v>0.00062246</v>
      </c>
      <c r="H74" s="132" t="n">
        <v>0.00062246</v>
      </c>
      <c r="I74" s="132" t="n">
        <v>0.00062246</v>
      </c>
      <c r="J74" s="132" t="n">
        <f aca="false">LARGE($G$1:G74,1)</f>
        <v>0.00135534</v>
      </c>
      <c r="K74" s="192" t="n">
        <f aca="false">IF(J74&gt;J73,0,K73+1)</f>
        <v>33</v>
      </c>
      <c r="L74" s="134" t="n">
        <f aca="false">I74/J74-1</f>
        <v>-0.540735166083787</v>
      </c>
      <c r="O74" s="131"/>
      <c r="P74" s="330"/>
      <c r="Q74" s="132"/>
      <c r="R74" s="132"/>
      <c r="S74" s="132"/>
      <c r="T74" s="132"/>
    </row>
    <row r="75" customFormat="false" ht="12.8" hidden="true" customHeight="false" outlineLevel="0" collapsed="false">
      <c r="A75" s="131" t="n">
        <v>1261008000</v>
      </c>
      <c r="B75" s="330" t="n">
        <f aca="false">(A75/(24*60*60))+DATE(1970,1,1)</f>
        <v>40164</v>
      </c>
      <c r="C75" s="331" t="n">
        <f aca="false">YEAR(B75)</f>
        <v>2009</v>
      </c>
      <c r="D75" s="331" t="n">
        <f aca="false">MONTH(B75)</f>
        <v>12</v>
      </c>
      <c r="E75" s="331" t="n">
        <f aca="false">DAY(B75)</f>
        <v>17</v>
      </c>
      <c r="F75" s="132" t="n">
        <v>0.00061337</v>
      </c>
      <c r="G75" s="132" t="n">
        <v>0.00061337</v>
      </c>
      <c r="H75" s="132" t="n">
        <v>0.00061337</v>
      </c>
      <c r="I75" s="132" t="n">
        <v>0.00061337</v>
      </c>
      <c r="J75" s="132" t="n">
        <f aca="false">LARGE($G$1:G75,1)</f>
        <v>0.00135534</v>
      </c>
      <c r="K75" s="192" t="n">
        <f aca="false">IF(J75&gt;J74,0,K74+1)</f>
        <v>34</v>
      </c>
      <c r="L75" s="134" t="n">
        <f aca="false">I75/J75-1</f>
        <v>-0.54744197028052</v>
      </c>
      <c r="O75" s="131"/>
      <c r="P75" s="330"/>
      <c r="Q75" s="132"/>
      <c r="R75" s="132"/>
      <c r="S75" s="132"/>
      <c r="T75" s="132"/>
    </row>
    <row r="76" customFormat="false" ht="12.8" hidden="true" customHeight="false" outlineLevel="0" collapsed="false">
      <c r="A76" s="131" t="n">
        <v>1261094400</v>
      </c>
      <c r="B76" s="330" t="n">
        <f aca="false">(A76/(24*60*60))+DATE(1970,1,1)</f>
        <v>40165</v>
      </c>
      <c r="C76" s="331" t="n">
        <f aca="false">YEAR(B76)</f>
        <v>2009</v>
      </c>
      <c r="D76" s="331" t="n">
        <f aca="false">MONTH(B76)</f>
        <v>12</v>
      </c>
      <c r="E76" s="331" t="n">
        <f aca="false">DAY(B76)</f>
        <v>18</v>
      </c>
      <c r="F76" s="132" t="n">
        <v>0.00061637</v>
      </c>
      <c r="G76" s="132" t="n">
        <v>0.00061637</v>
      </c>
      <c r="H76" s="132" t="n">
        <v>0.00061637</v>
      </c>
      <c r="I76" s="132" t="n">
        <v>0.00061637</v>
      </c>
      <c r="J76" s="132" t="n">
        <f aca="false">LARGE($G$1:G76,1)</f>
        <v>0.00135534</v>
      </c>
      <c r="K76" s="192" t="n">
        <f aca="false">IF(J76&gt;J75,0,K75+1)</f>
        <v>35</v>
      </c>
      <c r="L76" s="134" t="n">
        <f aca="false">I76/J76-1</f>
        <v>-0.545228503548925</v>
      </c>
      <c r="O76" s="131"/>
      <c r="P76" s="330"/>
      <c r="Q76" s="132"/>
      <c r="R76" s="132"/>
      <c r="S76" s="132"/>
      <c r="T76" s="132"/>
    </row>
    <row r="77" customFormat="false" ht="12.8" hidden="true" customHeight="false" outlineLevel="0" collapsed="false">
      <c r="A77" s="131" t="n">
        <v>1261180800</v>
      </c>
      <c r="B77" s="330" t="n">
        <f aca="false">(A77/(24*60*60))+DATE(1970,1,1)</f>
        <v>40166</v>
      </c>
      <c r="C77" s="331" t="n">
        <f aca="false">YEAR(B77)</f>
        <v>2009</v>
      </c>
      <c r="D77" s="331" t="n">
        <f aca="false">MONTH(B77)</f>
        <v>12</v>
      </c>
      <c r="E77" s="331" t="n">
        <f aca="false">DAY(B77)</f>
        <v>19</v>
      </c>
      <c r="F77" s="132" t="n">
        <v>0.00063024</v>
      </c>
      <c r="G77" s="132" t="n">
        <v>0.00063024</v>
      </c>
      <c r="H77" s="132" t="n">
        <v>0.00063024</v>
      </c>
      <c r="I77" s="132" t="n">
        <v>0.00063024</v>
      </c>
      <c r="J77" s="132" t="n">
        <f aca="false">LARGE($G$1:G77,1)</f>
        <v>0.00135534</v>
      </c>
      <c r="K77" s="192" t="n">
        <f aca="false">IF(J77&gt;J76,0,K76+1)</f>
        <v>36</v>
      </c>
      <c r="L77" s="134" t="n">
        <f aca="false">I77/J77-1</f>
        <v>-0.534994909026517</v>
      </c>
      <c r="O77" s="131"/>
      <c r="P77" s="330"/>
      <c r="Q77" s="132"/>
      <c r="R77" s="132"/>
      <c r="S77" s="132"/>
      <c r="T77" s="132"/>
    </row>
    <row r="78" customFormat="false" ht="12.8" hidden="true" customHeight="false" outlineLevel="0" collapsed="false">
      <c r="A78" s="131" t="n">
        <v>1261267200</v>
      </c>
      <c r="B78" s="330" t="n">
        <f aca="false">(A78/(24*60*60))+DATE(1970,1,1)</f>
        <v>40167</v>
      </c>
      <c r="C78" s="331" t="n">
        <f aca="false">YEAR(B78)</f>
        <v>2009</v>
      </c>
      <c r="D78" s="331" t="n">
        <f aca="false">MONTH(B78)</f>
        <v>12</v>
      </c>
      <c r="E78" s="331" t="n">
        <f aca="false">DAY(B78)</f>
        <v>20</v>
      </c>
      <c r="F78" s="132" t="n">
        <v>0.0006271</v>
      </c>
      <c r="G78" s="132" t="n">
        <v>0.0006271</v>
      </c>
      <c r="H78" s="132" t="n">
        <v>0.0006271</v>
      </c>
      <c r="I78" s="132" t="n">
        <v>0.0006271</v>
      </c>
      <c r="J78" s="132" t="n">
        <f aca="false">LARGE($G$1:G78,1)</f>
        <v>0.00135534</v>
      </c>
      <c r="K78" s="192" t="n">
        <f aca="false">IF(J78&gt;J77,0,K77+1)</f>
        <v>37</v>
      </c>
      <c r="L78" s="134" t="n">
        <f aca="false">I78/J78-1</f>
        <v>-0.537311670872253</v>
      </c>
      <c r="O78" s="131"/>
      <c r="P78" s="330"/>
      <c r="Q78" s="132"/>
      <c r="R78" s="132"/>
      <c r="S78" s="132"/>
      <c r="T78" s="132"/>
    </row>
    <row r="79" customFormat="false" ht="12.8" hidden="true" customHeight="false" outlineLevel="0" collapsed="false">
      <c r="A79" s="131" t="n">
        <v>1261353600</v>
      </c>
      <c r="B79" s="330" t="n">
        <f aca="false">(A79/(24*60*60))+DATE(1970,1,1)</f>
        <v>40168</v>
      </c>
      <c r="C79" s="331" t="n">
        <f aca="false">YEAR(B79)</f>
        <v>2009</v>
      </c>
      <c r="D79" s="331" t="n">
        <f aca="false">MONTH(B79)</f>
        <v>12</v>
      </c>
      <c r="E79" s="331" t="n">
        <f aca="false">DAY(B79)</f>
        <v>21</v>
      </c>
      <c r="F79" s="132" t="n">
        <v>0.0006271</v>
      </c>
      <c r="G79" s="132" t="n">
        <v>0.0006271</v>
      </c>
      <c r="H79" s="132" t="n">
        <v>0.0006271</v>
      </c>
      <c r="I79" s="132" t="n">
        <v>0.0006271</v>
      </c>
      <c r="J79" s="132" t="n">
        <f aca="false">LARGE($G$1:G79,1)</f>
        <v>0.00135534</v>
      </c>
      <c r="K79" s="192" t="n">
        <f aca="false">IF(J79&gt;J78,0,K78+1)</f>
        <v>38</v>
      </c>
      <c r="L79" s="134" t="n">
        <f aca="false">I79/J79-1</f>
        <v>-0.537311670872253</v>
      </c>
      <c r="O79" s="131"/>
      <c r="P79" s="330"/>
      <c r="Q79" s="132"/>
      <c r="R79" s="132"/>
      <c r="S79" s="132"/>
      <c r="T79" s="132"/>
    </row>
    <row r="80" customFormat="false" ht="12.8" hidden="true" customHeight="false" outlineLevel="0" collapsed="false">
      <c r="A80" s="131" t="n">
        <v>1261440000</v>
      </c>
      <c r="B80" s="330" t="n">
        <f aca="false">(A80/(24*60*60))+DATE(1970,1,1)</f>
        <v>40169</v>
      </c>
      <c r="C80" s="331" t="n">
        <f aca="false">YEAR(B80)</f>
        <v>2009</v>
      </c>
      <c r="D80" s="331" t="n">
        <f aca="false">MONTH(B80)</f>
        <v>12</v>
      </c>
      <c r="E80" s="331" t="n">
        <f aca="false">DAY(B80)</f>
        <v>22</v>
      </c>
      <c r="F80" s="132" t="n">
        <v>0.0006334</v>
      </c>
      <c r="G80" s="132" t="n">
        <v>0.0006334</v>
      </c>
      <c r="H80" s="132" t="n">
        <v>0.0006334</v>
      </c>
      <c r="I80" s="132" t="n">
        <v>0.0006334</v>
      </c>
      <c r="J80" s="132" t="n">
        <f aca="false">LARGE($G$1:G80,1)</f>
        <v>0.00135534</v>
      </c>
      <c r="K80" s="192" t="n">
        <f aca="false">IF(J80&gt;J79,0,K79+1)</f>
        <v>39</v>
      </c>
      <c r="L80" s="134" t="n">
        <f aca="false">I80/J80-1</f>
        <v>-0.532663390735904</v>
      </c>
      <c r="O80" s="131"/>
      <c r="P80" s="330"/>
      <c r="Q80" s="132"/>
      <c r="R80" s="132"/>
      <c r="S80" s="132"/>
      <c r="T80" s="132"/>
    </row>
    <row r="81" customFormat="false" ht="12.8" hidden="true" customHeight="false" outlineLevel="0" collapsed="false">
      <c r="A81" s="131" t="n">
        <v>1261526400</v>
      </c>
      <c r="B81" s="330" t="n">
        <f aca="false">(A81/(24*60*60))+DATE(1970,1,1)</f>
        <v>40170</v>
      </c>
      <c r="C81" s="331" t="n">
        <f aca="false">YEAR(B81)</f>
        <v>2009</v>
      </c>
      <c r="D81" s="331" t="n">
        <f aca="false">MONTH(B81)</f>
        <v>12</v>
      </c>
      <c r="E81" s="331" t="n">
        <f aca="false">DAY(B81)</f>
        <v>23</v>
      </c>
      <c r="F81" s="132" t="n">
        <v>0.0006334</v>
      </c>
      <c r="G81" s="132" t="n">
        <v>0.0006334</v>
      </c>
      <c r="H81" s="132" t="n">
        <v>0.0006334</v>
      </c>
      <c r="I81" s="132" t="n">
        <v>0.0006334</v>
      </c>
      <c r="J81" s="132" t="n">
        <f aca="false">LARGE($G$1:G81,1)</f>
        <v>0.00135534</v>
      </c>
      <c r="K81" s="192" t="n">
        <f aca="false">IF(J81&gt;J80,0,K80+1)</f>
        <v>40</v>
      </c>
      <c r="L81" s="134" t="n">
        <f aca="false">I81/J81-1</f>
        <v>-0.532663390735904</v>
      </c>
      <c r="O81" s="131"/>
      <c r="P81" s="330"/>
      <c r="Q81" s="132"/>
      <c r="R81" s="132"/>
      <c r="S81" s="132"/>
      <c r="T81" s="132"/>
    </row>
    <row r="82" customFormat="false" ht="12.8" hidden="true" customHeight="false" outlineLevel="0" collapsed="false">
      <c r="A82" s="131" t="n">
        <v>1261612800</v>
      </c>
      <c r="B82" s="330" t="n">
        <f aca="false">(A82/(24*60*60))+DATE(1970,1,1)</f>
        <v>40171</v>
      </c>
      <c r="C82" s="331" t="n">
        <f aca="false">YEAR(B82)</f>
        <v>2009</v>
      </c>
      <c r="D82" s="331" t="n">
        <f aca="false">MONTH(B82)</f>
        <v>12</v>
      </c>
      <c r="E82" s="331" t="n">
        <f aca="false">DAY(B82)</f>
        <v>24</v>
      </c>
      <c r="F82" s="132" t="n">
        <v>0.0006334</v>
      </c>
      <c r="G82" s="132" t="n">
        <v>0.0006334</v>
      </c>
      <c r="H82" s="132" t="n">
        <v>0.0006334</v>
      </c>
      <c r="I82" s="132" t="n">
        <v>0.0006334</v>
      </c>
      <c r="J82" s="132" t="n">
        <f aca="false">LARGE($G$1:G82,1)</f>
        <v>0.00135534</v>
      </c>
      <c r="K82" s="192" t="n">
        <f aca="false">IF(J82&gt;J81,0,K81+1)</f>
        <v>41</v>
      </c>
      <c r="L82" s="134" t="n">
        <f aca="false">I82/J82-1</f>
        <v>-0.532663390735904</v>
      </c>
      <c r="O82" s="131"/>
      <c r="P82" s="330"/>
      <c r="Q82" s="132"/>
      <c r="R82" s="132"/>
      <c r="S82" s="132"/>
      <c r="T82" s="132"/>
    </row>
    <row r="83" customFormat="false" ht="12.8" hidden="true" customHeight="false" outlineLevel="0" collapsed="false">
      <c r="A83" s="131" t="n">
        <v>1261699200</v>
      </c>
      <c r="B83" s="330" t="n">
        <f aca="false">(A83/(24*60*60))+DATE(1970,1,1)</f>
        <v>40172</v>
      </c>
      <c r="C83" s="331" t="n">
        <f aca="false">YEAR(B83)</f>
        <v>2009</v>
      </c>
      <c r="D83" s="331" t="n">
        <f aca="false">MONTH(B83)</f>
        <v>12</v>
      </c>
      <c r="E83" s="331" t="n">
        <f aca="false">DAY(B83)</f>
        <v>25</v>
      </c>
      <c r="F83" s="132" t="n">
        <v>0.0006334</v>
      </c>
      <c r="G83" s="132" t="n">
        <v>0.0006334</v>
      </c>
      <c r="H83" s="132" t="n">
        <v>0.0006334</v>
      </c>
      <c r="I83" s="132" t="n">
        <v>0.0006334</v>
      </c>
      <c r="J83" s="132" t="n">
        <f aca="false">LARGE($G$1:G83,1)</f>
        <v>0.00135534</v>
      </c>
      <c r="K83" s="192" t="n">
        <f aca="false">IF(J83&gt;J82,0,K82+1)</f>
        <v>42</v>
      </c>
      <c r="L83" s="134" t="n">
        <f aca="false">I83/J83-1</f>
        <v>-0.532663390735904</v>
      </c>
      <c r="O83" s="131"/>
      <c r="P83" s="330"/>
      <c r="Q83" s="132"/>
      <c r="R83" s="132"/>
      <c r="S83" s="132"/>
      <c r="T83" s="132"/>
    </row>
    <row r="84" customFormat="false" ht="12.8" hidden="true" customHeight="false" outlineLevel="0" collapsed="false">
      <c r="A84" s="131" t="n">
        <v>1261785600</v>
      </c>
      <c r="B84" s="330" t="n">
        <f aca="false">(A84/(24*60*60))+DATE(1970,1,1)</f>
        <v>40173</v>
      </c>
      <c r="C84" s="331" t="n">
        <f aca="false">YEAR(B84)</f>
        <v>2009</v>
      </c>
      <c r="D84" s="331" t="n">
        <f aca="false">MONTH(B84)</f>
        <v>12</v>
      </c>
      <c r="E84" s="331" t="n">
        <f aca="false">DAY(B84)</f>
        <v>26</v>
      </c>
      <c r="F84" s="132" t="n">
        <v>0.0006334</v>
      </c>
      <c r="G84" s="132" t="n">
        <v>0.0006334</v>
      </c>
      <c r="H84" s="132" t="n">
        <v>0.0006334</v>
      </c>
      <c r="I84" s="132" t="n">
        <v>0.0006334</v>
      </c>
      <c r="J84" s="132" t="n">
        <f aca="false">LARGE($G$1:G84,1)</f>
        <v>0.00135534</v>
      </c>
      <c r="K84" s="192" t="n">
        <f aca="false">IF(J84&gt;J83,0,K83+1)</f>
        <v>43</v>
      </c>
      <c r="L84" s="134" t="n">
        <f aca="false">I84/J84-1</f>
        <v>-0.532663390735904</v>
      </c>
      <c r="O84" s="131"/>
      <c r="P84" s="330"/>
      <c r="Q84" s="132"/>
      <c r="R84" s="132"/>
      <c r="S84" s="132"/>
      <c r="T84" s="132"/>
    </row>
    <row r="85" customFormat="false" ht="12.8" hidden="true" customHeight="false" outlineLevel="0" collapsed="false">
      <c r="A85" s="131" t="n">
        <v>1261872000</v>
      </c>
      <c r="B85" s="330" t="n">
        <f aca="false">(A85/(24*60*60))+DATE(1970,1,1)</f>
        <v>40174</v>
      </c>
      <c r="C85" s="331" t="n">
        <f aca="false">YEAR(B85)</f>
        <v>2009</v>
      </c>
      <c r="D85" s="331" t="n">
        <f aca="false">MONTH(B85)</f>
        <v>12</v>
      </c>
      <c r="E85" s="331" t="n">
        <f aca="false">DAY(B85)</f>
        <v>27</v>
      </c>
      <c r="F85" s="132" t="n">
        <v>0.0006334</v>
      </c>
      <c r="G85" s="132" t="n">
        <v>0.0006334</v>
      </c>
      <c r="H85" s="132" t="n">
        <v>0.0006334</v>
      </c>
      <c r="I85" s="132" t="n">
        <v>0.0006334</v>
      </c>
      <c r="J85" s="132" t="n">
        <f aca="false">LARGE($G$1:G85,1)</f>
        <v>0.00135534</v>
      </c>
      <c r="K85" s="192" t="n">
        <f aca="false">IF(J85&gt;J84,0,K84+1)</f>
        <v>44</v>
      </c>
      <c r="L85" s="134" t="n">
        <f aca="false">I85/J85-1</f>
        <v>-0.532663390735904</v>
      </c>
      <c r="O85" s="131"/>
      <c r="P85" s="330"/>
      <c r="Q85" s="132"/>
      <c r="R85" s="132"/>
      <c r="S85" s="132"/>
      <c r="T85" s="132"/>
    </row>
    <row r="86" customFormat="false" ht="12.8" hidden="true" customHeight="false" outlineLevel="0" collapsed="false">
      <c r="A86" s="131" t="n">
        <v>1261958400</v>
      </c>
      <c r="B86" s="330" t="n">
        <f aca="false">(A86/(24*60*60))+DATE(1970,1,1)</f>
        <v>40175</v>
      </c>
      <c r="C86" s="331" t="n">
        <f aca="false">YEAR(B86)</f>
        <v>2009</v>
      </c>
      <c r="D86" s="331" t="n">
        <f aca="false">MONTH(B86)</f>
        <v>12</v>
      </c>
      <c r="E86" s="331" t="n">
        <f aca="false">DAY(B86)</f>
        <v>28</v>
      </c>
      <c r="F86" s="132" t="n">
        <v>0.0006334</v>
      </c>
      <c r="G86" s="132" t="n">
        <v>0.0006334</v>
      </c>
      <c r="H86" s="132" t="n">
        <v>0.0006334</v>
      </c>
      <c r="I86" s="132" t="n">
        <v>0.0006334</v>
      </c>
      <c r="J86" s="132" t="n">
        <f aca="false">LARGE($G$1:G86,1)</f>
        <v>0.00135534</v>
      </c>
      <c r="K86" s="192" t="n">
        <f aca="false">IF(J86&gt;J85,0,K85+1)</f>
        <v>45</v>
      </c>
      <c r="L86" s="134" t="n">
        <f aca="false">I86/J86-1</f>
        <v>-0.532663390735904</v>
      </c>
      <c r="O86" s="131"/>
      <c r="P86" s="330"/>
      <c r="Q86" s="132"/>
      <c r="R86" s="132"/>
      <c r="S86" s="132"/>
      <c r="T86" s="132"/>
    </row>
    <row r="87" customFormat="false" ht="12.8" hidden="true" customHeight="false" outlineLevel="0" collapsed="false">
      <c r="A87" s="131" t="n">
        <v>1262044800</v>
      </c>
      <c r="B87" s="330" t="n">
        <f aca="false">(A87/(24*60*60))+DATE(1970,1,1)</f>
        <v>40176</v>
      </c>
      <c r="C87" s="331" t="n">
        <f aca="false">YEAR(B87)</f>
        <v>2009</v>
      </c>
      <c r="D87" s="331" t="n">
        <f aca="false">MONTH(B87)</f>
        <v>12</v>
      </c>
      <c r="E87" s="331" t="n">
        <f aca="false">DAY(B87)</f>
        <v>29</v>
      </c>
      <c r="F87" s="132" t="n">
        <v>0.0006334</v>
      </c>
      <c r="G87" s="132" t="n">
        <v>0.0006334</v>
      </c>
      <c r="H87" s="132" t="n">
        <v>0.0006334</v>
      </c>
      <c r="I87" s="132" t="n">
        <v>0.0006334</v>
      </c>
      <c r="J87" s="132" t="n">
        <f aca="false">LARGE($G$1:G87,1)</f>
        <v>0.00135534</v>
      </c>
      <c r="K87" s="192" t="n">
        <f aca="false">IF(J87&gt;J86,0,K86+1)</f>
        <v>46</v>
      </c>
      <c r="L87" s="134" t="n">
        <f aca="false">I87/J87-1</f>
        <v>-0.532663390735904</v>
      </c>
      <c r="O87" s="131"/>
      <c r="P87" s="330"/>
      <c r="Q87" s="132"/>
      <c r="R87" s="132"/>
      <c r="S87" s="132"/>
      <c r="T87" s="132"/>
    </row>
    <row r="88" customFormat="false" ht="12.8" hidden="true" customHeight="false" outlineLevel="0" collapsed="false">
      <c r="A88" s="131" t="n">
        <v>1262131200</v>
      </c>
      <c r="B88" s="330" t="n">
        <f aca="false">(A88/(24*60*60))+DATE(1970,1,1)</f>
        <v>40177</v>
      </c>
      <c r="C88" s="331" t="n">
        <f aca="false">YEAR(B88)</f>
        <v>2009</v>
      </c>
      <c r="D88" s="331" t="n">
        <f aca="false">MONTH(B88)</f>
        <v>12</v>
      </c>
      <c r="E88" s="331" t="n">
        <f aca="false">DAY(B88)</f>
        <v>30</v>
      </c>
      <c r="F88" s="132" t="n">
        <v>0.00064299</v>
      </c>
      <c r="G88" s="132" t="n">
        <v>0.00064299</v>
      </c>
      <c r="H88" s="132" t="n">
        <v>0.00064299</v>
      </c>
      <c r="I88" s="132" t="n">
        <v>0.00064299</v>
      </c>
      <c r="J88" s="132" t="n">
        <f aca="false">LARGE($G$1:G88,1)</f>
        <v>0.00135534</v>
      </c>
      <c r="K88" s="192" t="n">
        <f aca="false">IF(J88&gt;J87,0,K87+1)</f>
        <v>47</v>
      </c>
      <c r="L88" s="134" t="n">
        <f aca="false">I88/J88-1</f>
        <v>-0.525587675417239</v>
      </c>
      <c r="O88" s="131"/>
      <c r="P88" s="330"/>
      <c r="Q88" s="132"/>
      <c r="R88" s="132"/>
      <c r="S88" s="132"/>
      <c r="T88" s="132"/>
    </row>
    <row r="89" customFormat="false" ht="12.8" hidden="true" customHeight="false" outlineLevel="0" collapsed="false">
      <c r="A89" s="131" t="n">
        <v>1262217600</v>
      </c>
      <c r="B89" s="330" t="n">
        <f aca="false">(A89/(24*60*60))+DATE(1970,1,1)</f>
        <v>40178</v>
      </c>
      <c r="C89" s="331" t="n">
        <f aca="false">YEAR(B89)</f>
        <v>2009</v>
      </c>
      <c r="D89" s="331" t="n">
        <f aca="false">MONTH(B89)</f>
        <v>12</v>
      </c>
      <c r="E89" s="331" t="n">
        <f aca="false">DAY(B89)</f>
        <v>31</v>
      </c>
      <c r="F89" s="132" t="n">
        <v>0.00068879</v>
      </c>
      <c r="G89" s="132" t="n">
        <v>0.00068879</v>
      </c>
      <c r="H89" s="132" t="n">
        <v>0.00068879</v>
      </c>
      <c r="I89" s="132" t="n">
        <v>0.00068879</v>
      </c>
      <c r="J89" s="132" t="n">
        <f aca="false">LARGE($G$1:G89,1)</f>
        <v>0.00135534</v>
      </c>
      <c r="K89" s="192" t="n">
        <f aca="false">IF(J89&gt;J88,0,K88+1)</f>
        <v>48</v>
      </c>
      <c r="L89" s="134" t="n">
        <f aca="false">I89/J89-1</f>
        <v>-0.491795416648221</v>
      </c>
      <c r="O89" s="131"/>
      <c r="P89" s="330"/>
      <c r="Q89" s="132"/>
      <c r="R89" s="132"/>
      <c r="S89" s="132"/>
      <c r="T89" s="132"/>
    </row>
    <row r="90" customFormat="false" ht="12.8" hidden="true" customHeight="false" outlineLevel="0" collapsed="false">
      <c r="A90" s="131" t="n">
        <v>1262304000</v>
      </c>
      <c r="B90" s="330" t="n">
        <f aca="false">(A90/(24*60*60))+DATE(1970,1,1)</f>
        <v>40179</v>
      </c>
      <c r="C90" s="331" t="n">
        <f aca="false">YEAR(B90)</f>
        <v>2010</v>
      </c>
      <c r="D90" s="331" t="n">
        <f aca="false">MONTH(B90)</f>
        <v>1</v>
      </c>
      <c r="E90" s="331" t="n">
        <f aca="false">DAY(B90)</f>
        <v>1</v>
      </c>
      <c r="F90" s="132" t="n">
        <v>0.00071822</v>
      </c>
      <c r="G90" s="132" t="n">
        <v>0.00071822</v>
      </c>
      <c r="H90" s="132" t="n">
        <v>0.00071822</v>
      </c>
      <c r="I90" s="132" t="n">
        <v>0.00071822</v>
      </c>
      <c r="J90" s="132" t="n">
        <f aca="false">LARGE($G$1:G90,1)</f>
        <v>0.00135534</v>
      </c>
      <c r="K90" s="192" t="n">
        <f aca="false">IF(J90&gt;J89,0,K89+1)</f>
        <v>49</v>
      </c>
      <c r="L90" s="134" t="n">
        <f aca="false">I90/J90-1</f>
        <v>-0.470081308011274</v>
      </c>
      <c r="O90" s="131"/>
      <c r="P90" s="330"/>
      <c r="Q90" s="132"/>
      <c r="R90" s="132"/>
      <c r="S90" s="132"/>
      <c r="T90" s="132"/>
    </row>
    <row r="91" customFormat="false" ht="12.8" hidden="true" customHeight="false" outlineLevel="0" collapsed="false">
      <c r="A91" s="131" t="n">
        <v>1262390400</v>
      </c>
      <c r="B91" s="330" t="n">
        <f aca="false">(A91/(24*60*60))+DATE(1970,1,1)</f>
        <v>40180</v>
      </c>
      <c r="C91" s="331" t="n">
        <f aca="false">YEAR(B91)</f>
        <v>2010</v>
      </c>
      <c r="D91" s="331" t="n">
        <f aca="false">MONTH(B91)</f>
        <v>1</v>
      </c>
      <c r="E91" s="331" t="n">
        <f aca="false">DAY(B91)</f>
        <v>2</v>
      </c>
      <c r="F91" s="132" t="n">
        <v>0.00071822</v>
      </c>
      <c r="G91" s="132" t="n">
        <v>0.00071822</v>
      </c>
      <c r="H91" s="132" t="n">
        <v>0.00071822</v>
      </c>
      <c r="I91" s="132" t="n">
        <v>0.00071822</v>
      </c>
      <c r="J91" s="132" t="n">
        <f aca="false">LARGE($G$1:G91,1)</f>
        <v>0.00135534</v>
      </c>
      <c r="K91" s="192" t="n">
        <f aca="false">IF(J91&gt;J90,0,K90+1)</f>
        <v>50</v>
      </c>
      <c r="L91" s="134" t="n">
        <f aca="false">I91/J91-1</f>
        <v>-0.470081308011274</v>
      </c>
      <c r="O91" s="131"/>
      <c r="P91" s="330"/>
      <c r="Q91" s="132"/>
      <c r="R91" s="132"/>
      <c r="S91" s="132"/>
      <c r="T91" s="132"/>
    </row>
    <row r="92" customFormat="false" ht="12.8" hidden="true" customHeight="false" outlineLevel="0" collapsed="false">
      <c r="A92" s="131" t="n">
        <v>1262476800</v>
      </c>
      <c r="B92" s="330" t="n">
        <f aca="false">(A92/(24*60*60))+DATE(1970,1,1)</f>
        <v>40181</v>
      </c>
      <c r="C92" s="331" t="n">
        <f aca="false">YEAR(B92)</f>
        <v>2010</v>
      </c>
      <c r="D92" s="331" t="n">
        <f aca="false">MONTH(B92)</f>
        <v>1</v>
      </c>
      <c r="E92" s="331" t="n">
        <f aca="false">DAY(B92)</f>
        <v>3</v>
      </c>
      <c r="F92" s="132" t="n">
        <v>0.00071822</v>
      </c>
      <c r="G92" s="132" t="n">
        <v>0.00071822</v>
      </c>
      <c r="H92" s="132" t="n">
        <v>0.00071822</v>
      </c>
      <c r="I92" s="132" t="n">
        <v>0.00071822</v>
      </c>
      <c r="J92" s="132" t="n">
        <f aca="false">LARGE($G$1:G92,1)</f>
        <v>0.00135534</v>
      </c>
      <c r="K92" s="192" t="n">
        <f aca="false">IF(J92&gt;J91,0,K91+1)</f>
        <v>51</v>
      </c>
      <c r="L92" s="134" t="n">
        <f aca="false">I92/J92-1</f>
        <v>-0.470081308011274</v>
      </c>
      <c r="O92" s="131"/>
      <c r="P92" s="330"/>
      <c r="Q92" s="132"/>
      <c r="R92" s="132"/>
      <c r="S92" s="132"/>
      <c r="T92" s="132"/>
    </row>
    <row r="93" customFormat="false" ht="12.8" hidden="true" customHeight="false" outlineLevel="0" collapsed="false">
      <c r="A93" s="131" t="n">
        <v>1262563200</v>
      </c>
      <c r="B93" s="330" t="n">
        <f aca="false">(A93/(24*60*60))+DATE(1970,1,1)</f>
        <v>40182</v>
      </c>
      <c r="C93" s="331" t="n">
        <f aca="false">YEAR(B93)</f>
        <v>2010</v>
      </c>
      <c r="D93" s="331" t="n">
        <f aca="false">MONTH(B93)</f>
        <v>1</v>
      </c>
      <c r="E93" s="331" t="n">
        <f aca="false">DAY(B93)</f>
        <v>4</v>
      </c>
      <c r="F93" s="132" t="n">
        <v>0.00071822</v>
      </c>
      <c r="G93" s="132" t="n">
        <v>0.00071822</v>
      </c>
      <c r="H93" s="132" t="n">
        <v>0.00071822</v>
      </c>
      <c r="I93" s="132" t="n">
        <v>0.00071822</v>
      </c>
      <c r="J93" s="132" t="n">
        <f aca="false">LARGE($G$1:G93,1)</f>
        <v>0.00135534</v>
      </c>
      <c r="K93" s="192" t="n">
        <f aca="false">IF(J93&gt;J92,0,K92+1)</f>
        <v>52</v>
      </c>
      <c r="L93" s="134" t="n">
        <f aca="false">I93/J93-1</f>
        <v>-0.470081308011274</v>
      </c>
      <c r="O93" s="131"/>
      <c r="P93" s="330"/>
      <c r="Q93" s="132"/>
      <c r="R93" s="132"/>
      <c r="S93" s="132"/>
      <c r="T93" s="132"/>
    </row>
    <row r="94" customFormat="false" ht="12.8" hidden="true" customHeight="false" outlineLevel="0" collapsed="false">
      <c r="A94" s="131" t="n">
        <v>1262649600</v>
      </c>
      <c r="B94" s="330" t="n">
        <f aca="false">(A94/(24*60*60))+DATE(1970,1,1)</f>
        <v>40183</v>
      </c>
      <c r="C94" s="331" t="n">
        <f aca="false">YEAR(B94)</f>
        <v>2010</v>
      </c>
      <c r="D94" s="331" t="n">
        <f aca="false">MONTH(B94)</f>
        <v>1</v>
      </c>
      <c r="E94" s="331" t="n">
        <f aca="false">DAY(B94)</f>
        <v>5</v>
      </c>
      <c r="F94" s="132" t="n">
        <v>0.00071822</v>
      </c>
      <c r="G94" s="132" t="n">
        <v>0.00071822</v>
      </c>
      <c r="H94" s="132" t="n">
        <v>0.00071822</v>
      </c>
      <c r="I94" s="132" t="n">
        <v>0.00071822</v>
      </c>
      <c r="J94" s="132" t="n">
        <f aca="false">LARGE($G$1:G94,1)</f>
        <v>0.00135534</v>
      </c>
      <c r="K94" s="192" t="n">
        <f aca="false">IF(J94&gt;J93,0,K93+1)</f>
        <v>53</v>
      </c>
      <c r="L94" s="134" t="n">
        <f aca="false">I94/J94-1</f>
        <v>-0.470081308011274</v>
      </c>
      <c r="O94" s="131"/>
      <c r="P94" s="330"/>
      <c r="Q94" s="132"/>
      <c r="R94" s="132"/>
      <c r="S94" s="132"/>
      <c r="T94" s="132"/>
    </row>
    <row r="95" customFormat="false" ht="12.8" hidden="true" customHeight="false" outlineLevel="0" collapsed="false">
      <c r="A95" s="131" t="n">
        <v>1262736000</v>
      </c>
      <c r="B95" s="330" t="n">
        <f aca="false">(A95/(24*60*60))+DATE(1970,1,1)</f>
        <v>40184</v>
      </c>
      <c r="C95" s="331" t="n">
        <f aca="false">YEAR(B95)</f>
        <v>2010</v>
      </c>
      <c r="D95" s="331" t="n">
        <f aca="false">MONTH(B95)</f>
        <v>1</v>
      </c>
      <c r="E95" s="331" t="n">
        <f aca="false">DAY(B95)</f>
        <v>6</v>
      </c>
      <c r="F95" s="132" t="n">
        <v>0.00071822</v>
      </c>
      <c r="G95" s="132" t="n">
        <v>0.00071822</v>
      </c>
      <c r="H95" s="132" t="n">
        <v>0.00071822</v>
      </c>
      <c r="I95" s="132" t="n">
        <v>0.00071822</v>
      </c>
      <c r="J95" s="132" t="n">
        <f aca="false">LARGE($G$1:G95,1)</f>
        <v>0.00135534</v>
      </c>
      <c r="K95" s="192" t="n">
        <f aca="false">IF(J95&gt;J94,0,K94+1)</f>
        <v>54</v>
      </c>
      <c r="L95" s="134" t="n">
        <f aca="false">I95/J95-1</f>
        <v>-0.470081308011274</v>
      </c>
      <c r="O95" s="131"/>
      <c r="P95" s="330"/>
      <c r="Q95" s="132"/>
      <c r="R95" s="132"/>
      <c r="S95" s="132"/>
      <c r="T95" s="132"/>
    </row>
    <row r="96" customFormat="false" ht="12.8" hidden="true" customHeight="false" outlineLevel="0" collapsed="false">
      <c r="A96" s="131" t="n">
        <v>1262822400</v>
      </c>
      <c r="B96" s="330" t="n">
        <f aca="false">(A96/(24*60*60))+DATE(1970,1,1)</f>
        <v>40185</v>
      </c>
      <c r="C96" s="331" t="n">
        <f aca="false">YEAR(B96)</f>
        <v>2010</v>
      </c>
      <c r="D96" s="331" t="n">
        <f aca="false">MONTH(B96)</f>
        <v>1</v>
      </c>
      <c r="E96" s="331" t="n">
        <f aca="false">DAY(B96)</f>
        <v>7</v>
      </c>
      <c r="F96" s="132" t="n">
        <v>0.00071822</v>
      </c>
      <c r="G96" s="132" t="n">
        <v>0.00071822</v>
      </c>
      <c r="H96" s="132" t="n">
        <v>0.00071822</v>
      </c>
      <c r="I96" s="132" t="n">
        <v>0.00071822</v>
      </c>
      <c r="J96" s="132" t="n">
        <f aca="false">LARGE($G$1:G96,1)</f>
        <v>0.00135534</v>
      </c>
      <c r="K96" s="192" t="n">
        <f aca="false">IF(J96&gt;J95,0,K95+1)</f>
        <v>55</v>
      </c>
      <c r="L96" s="134" t="n">
        <f aca="false">I96/J96-1</f>
        <v>-0.470081308011274</v>
      </c>
      <c r="O96" s="131"/>
      <c r="P96" s="330"/>
      <c r="Q96" s="132"/>
      <c r="R96" s="132"/>
      <c r="S96" s="132"/>
      <c r="T96" s="132"/>
    </row>
    <row r="97" customFormat="false" ht="12.8" hidden="true" customHeight="false" outlineLevel="0" collapsed="false">
      <c r="A97" s="131" t="n">
        <v>1262908800</v>
      </c>
      <c r="B97" s="330" t="n">
        <f aca="false">(A97/(24*60*60))+DATE(1970,1,1)</f>
        <v>40186</v>
      </c>
      <c r="C97" s="331" t="n">
        <f aca="false">YEAR(B97)</f>
        <v>2010</v>
      </c>
      <c r="D97" s="331" t="n">
        <f aca="false">MONTH(B97)</f>
        <v>1</v>
      </c>
      <c r="E97" s="331" t="n">
        <f aca="false">DAY(B97)</f>
        <v>8</v>
      </c>
      <c r="F97" s="132" t="n">
        <v>0.00071822</v>
      </c>
      <c r="G97" s="132" t="n">
        <v>0.00071822</v>
      </c>
      <c r="H97" s="132" t="n">
        <v>0.00071822</v>
      </c>
      <c r="I97" s="132" t="n">
        <v>0.00071822</v>
      </c>
      <c r="J97" s="132" t="n">
        <f aca="false">LARGE($G$1:G97,1)</f>
        <v>0.00135534</v>
      </c>
      <c r="K97" s="192" t="n">
        <f aca="false">IF(J97&gt;J96,0,K96+1)</f>
        <v>56</v>
      </c>
      <c r="L97" s="134" t="n">
        <f aca="false">I97/J97-1</f>
        <v>-0.470081308011274</v>
      </c>
      <c r="O97" s="131"/>
      <c r="P97" s="330"/>
      <c r="Q97" s="132"/>
      <c r="R97" s="132"/>
      <c r="S97" s="132"/>
      <c r="T97" s="132"/>
    </row>
    <row r="98" customFormat="false" ht="12.8" hidden="true" customHeight="false" outlineLevel="0" collapsed="false">
      <c r="A98" s="131" t="n">
        <v>1262995200</v>
      </c>
      <c r="B98" s="330" t="n">
        <f aca="false">(A98/(24*60*60))+DATE(1970,1,1)</f>
        <v>40187</v>
      </c>
      <c r="C98" s="331" t="n">
        <f aca="false">YEAR(B98)</f>
        <v>2010</v>
      </c>
      <c r="D98" s="331" t="n">
        <f aca="false">MONTH(B98)</f>
        <v>1</v>
      </c>
      <c r="E98" s="331" t="n">
        <f aca="false">DAY(B98)</f>
        <v>9</v>
      </c>
      <c r="F98" s="132" t="n">
        <v>0.00071822</v>
      </c>
      <c r="G98" s="132" t="n">
        <v>0.00071822</v>
      </c>
      <c r="H98" s="132" t="n">
        <v>0.00071822</v>
      </c>
      <c r="I98" s="132" t="n">
        <v>0.00071822</v>
      </c>
      <c r="J98" s="132" t="n">
        <f aca="false">LARGE($G$1:G98,1)</f>
        <v>0.00135534</v>
      </c>
      <c r="K98" s="192" t="n">
        <f aca="false">IF(J98&gt;J97,0,K97+1)</f>
        <v>57</v>
      </c>
      <c r="L98" s="134" t="n">
        <f aca="false">I98/J98-1</f>
        <v>-0.470081308011274</v>
      </c>
      <c r="O98" s="131"/>
      <c r="P98" s="330"/>
      <c r="Q98" s="132"/>
      <c r="R98" s="132"/>
      <c r="S98" s="132"/>
      <c r="T98" s="132"/>
    </row>
    <row r="99" customFormat="false" ht="12.8" hidden="true" customHeight="false" outlineLevel="0" collapsed="false">
      <c r="A99" s="131" t="n">
        <v>1263081600</v>
      </c>
      <c r="B99" s="330" t="n">
        <f aca="false">(A99/(24*60*60))+DATE(1970,1,1)</f>
        <v>40188</v>
      </c>
      <c r="C99" s="331" t="n">
        <f aca="false">YEAR(B99)</f>
        <v>2010</v>
      </c>
      <c r="D99" s="331" t="n">
        <f aca="false">MONTH(B99)</f>
        <v>1</v>
      </c>
      <c r="E99" s="331" t="n">
        <f aca="false">DAY(B99)</f>
        <v>10</v>
      </c>
      <c r="F99" s="132" t="n">
        <v>0.00071822</v>
      </c>
      <c r="G99" s="132" t="n">
        <v>0.00071822</v>
      </c>
      <c r="H99" s="132" t="n">
        <v>0.00071822</v>
      </c>
      <c r="I99" s="132" t="n">
        <v>0.00071822</v>
      </c>
      <c r="J99" s="132" t="n">
        <f aca="false">LARGE($G$1:G99,1)</f>
        <v>0.00135534</v>
      </c>
      <c r="K99" s="192" t="n">
        <f aca="false">IF(J99&gt;J98,0,K98+1)</f>
        <v>58</v>
      </c>
      <c r="L99" s="134" t="n">
        <f aca="false">I99/J99-1</f>
        <v>-0.470081308011274</v>
      </c>
      <c r="O99" s="131"/>
      <c r="P99" s="330"/>
      <c r="Q99" s="132"/>
      <c r="R99" s="132"/>
      <c r="S99" s="132"/>
      <c r="T99" s="132"/>
    </row>
    <row r="100" customFormat="false" ht="12.8" hidden="true" customHeight="false" outlineLevel="0" collapsed="false">
      <c r="A100" s="131" t="n">
        <v>1263168000</v>
      </c>
      <c r="B100" s="330" t="n">
        <f aca="false">(A100/(24*60*60))+DATE(1970,1,1)</f>
        <v>40189</v>
      </c>
      <c r="C100" s="331" t="n">
        <f aca="false">YEAR(B100)</f>
        <v>2010</v>
      </c>
      <c r="D100" s="331" t="n">
        <f aca="false">MONTH(B100)</f>
        <v>1</v>
      </c>
      <c r="E100" s="331" t="n">
        <f aca="false">DAY(B100)</f>
        <v>11</v>
      </c>
      <c r="F100" s="132" t="n">
        <v>0.00071822</v>
      </c>
      <c r="G100" s="132" t="n">
        <v>0.00071822</v>
      </c>
      <c r="H100" s="132" t="n">
        <v>0.00071822</v>
      </c>
      <c r="I100" s="132" t="n">
        <v>0.00071822</v>
      </c>
      <c r="J100" s="132" t="n">
        <f aca="false">LARGE($G$1:G100,1)</f>
        <v>0.00135534</v>
      </c>
      <c r="K100" s="192" t="n">
        <f aca="false">IF(J100&gt;J99,0,K99+1)</f>
        <v>59</v>
      </c>
      <c r="L100" s="134" t="n">
        <f aca="false">I100/J100-1</f>
        <v>-0.470081308011274</v>
      </c>
      <c r="O100" s="131"/>
      <c r="P100" s="330"/>
      <c r="Q100" s="132"/>
      <c r="R100" s="132"/>
      <c r="S100" s="132"/>
      <c r="T100" s="132"/>
    </row>
    <row r="101" customFormat="false" ht="12.8" hidden="true" customHeight="false" outlineLevel="0" collapsed="false">
      <c r="A101" s="131" t="n">
        <v>1263254400</v>
      </c>
      <c r="B101" s="330" t="n">
        <f aca="false">(A101/(24*60*60))+DATE(1970,1,1)</f>
        <v>40190</v>
      </c>
      <c r="C101" s="331" t="n">
        <f aca="false">YEAR(B101)</f>
        <v>2010</v>
      </c>
      <c r="D101" s="331" t="n">
        <f aca="false">MONTH(B101)</f>
        <v>1</v>
      </c>
      <c r="E101" s="331" t="n">
        <f aca="false">DAY(B101)</f>
        <v>12</v>
      </c>
      <c r="F101" s="132" t="n">
        <v>0.00071822</v>
      </c>
      <c r="G101" s="132" t="n">
        <v>0.00071822</v>
      </c>
      <c r="H101" s="132" t="n">
        <v>0.00071822</v>
      </c>
      <c r="I101" s="132" t="n">
        <v>0.00071822</v>
      </c>
      <c r="J101" s="132" t="n">
        <f aca="false">LARGE($G$1:G101,1)</f>
        <v>0.00135534</v>
      </c>
      <c r="K101" s="192" t="n">
        <f aca="false">IF(J101&gt;J100,0,K100+1)</f>
        <v>60</v>
      </c>
      <c r="L101" s="134" t="n">
        <f aca="false">I101/J101-1</f>
        <v>-0.470081308011274</v>
      </c>
      <c r="O101" s="131"/>
      <c r="P101" s="330"/>
      <c r="Q101" s="132"/>
      <c r="R101" s="132"/>
      <c r="S101" s="132"/>
      <c r="T101" s="132"/>
    </row>
    <row r="102" customFormat="false" ht="12.8" hidden="true" customHeight="false" outlineLevel="0" collapsed="false">
      <c r="A102" s="131" t="n">
        <v>1263340800</v>
      </c>
      <c r="B102" s="330" t="n">
        <f aca="false">(A102/(24*60*60))+DATE(1970,1,1)</f>
        <v>40191</v>
      </c>
      <c r="C102" s="331" t="n">
        <f aca="false">YEAR(B102)</f>
        <v>2010</v>
      </c>
      <c r="D102" s="331" t="n">
        <f aca="false">MONTH(B102)</f>
        <v>1</v>
      </c>
      <c r="E102" s="331" t="n">
        <f aca="false">DAY(B102)</f>
        <v>13</v>
      </c>
      <c r="F102" s="132" t="n">
        <v>0.00071822</v>
      </c>
      <c r="G102" s="132" t="n">
        <v>0.00071822</v>
      </c>
      <c r="H102" s="132" t="n">
        <v>0.00071822</v>
      </c>
      <c r="I102" s="132" t="n">
        <v>0.00071822</v>
      </c>
      <c r="J102" s="132" t="n">
        <f aca="false">LARGE($G$1:G102,1)</f>
        <v>0.00135534</v>
      </c>
      <c r="K102" s="192" t="n">
        <f aca="false">IF(J102&gt;J101,0,K101+1)</f>
        <v>61</v>
      </c>
      <c r="L102" s="134" t="n">
        <f aca="false">I102/J102-1</f>
        <v>-0.470081308011274</v>
      </c>
      <c r="O102" s="131"/>
      <c r="P102" s="330"/>
      <c r="Q102" s="132"/>
      <c r="R102" s="132"/>
      <c r="S102" s="132"/>
      <c r="T102" s="132"/>
    </row>
    <row r="103" customFormat="false" ht="12.8" hidden="true" customHeight="false" outlineLevel="0" collapsed="false">
      <c r="A103" s="131" t="n">
        <v>1263427200</v>
      </c>
      <c r="B103" s="330" t="n">
        <f aca="false">(A103/(24*60*60))+DATE(1970,1,1)</f>
        <v>40192</v>
      </c>
      <c r="C103" s="331" t="n">
        <f aca="false">YEAR(B103)</f>
        <v>2010</v>
      </c>
      <c r="D103" s="331" t="n">
        <f aca="false">MONTH(B103)</f>
        <v>1</v>
      </c>
      <c r="E103" s="331" t="n">
        <f aca="false">DAY(B103)</f>
        <v>14</v>
      </c>
      <c r="F103" s="132" t="n">
        <v>0.00071822</v>
      </c>
      <c r="G103" s="132" t="n">
        <v>0.00071822</v>
      </c>
      <c r="H103" s="132" t="n">
        <v>0.00071822</v>
      </c>
      <c r="I103" s="132" t="n">
        <v>0.00071822</v>
      </c>
      <c r="J103" s="132" t="n">
        <f aca="false">LARGE($G$1:G103,1)</f>
        <v>0.00135534</v>
      </c>
      <c r="K103" s="192" t="n">
        <f aca="false">IF(J103&gt;J102,0,K102+1)</f>
        <v>62</v>
      </c>
      <c r="L103" s="134" t="n">
        <f aca="false">I103/J103-1</f>
        <v>-0.470081308011274</v>
      </c>
      <c r="O103" s="131"/>
      <c r="P103" s="330"/>
      <c r="Q103" s="132"/>
      <c r="R103" s="132"/>
      <c r="S103" s="132"/>
      <c r="T103" s="132"/>
    </row>
    <row r="104" customFormat="false" ht="12.8" hidden="true" customHeight="false" outlineLevel="0" collapsed="false">
      <c r="A104" s="131" t="n">
        <v>1263513600</v>
      </c>
      <c r="B104" s="330" t="n">
        <f aca="false">(A104/(24*60*60))+DATE(1970,1,1)</f>
        <v>40193</v>
      </c>
      <c r="C104" s="331" t="n">
        <f aca="false">YEAR(B104)</f>
        <v>2010</v>
      </c>
      <c r="D104" s="331" t="n">
        <f aca="false">MONTH(B104)</f>
        <v>1</v>
      </c>
      <c r="E104" s="331" t="n">
        <f aca="false">DAY(B104)</f>
        <v>15</v>
      </c>
      <c r="F104" s="132" t="n">
        <v>0.00071822</v>
      </c>
      <c r="G104" s="132" t="n">
        <v>0.00071822</v>
      </c>
      <c r="H104" s="132" t="n">
        <v>0.00071822</v>
      </c>
      <c r="I104" s="132" t="n">
        <v>0.00071822</v>
      </c>
      <c r="J104" s="132" t="n">
        <f aca="false">LARGE($G$1:G104,1)</f>
        <v>0.00135534</v>
      </c>
      <c r="K104" s="192" t="n">
        <f aca="false">IF(J104&gt;J103,0,K103+1)</f>
        <v>63</v>
      </c>
      <c r="L104" s="134" t="n">
        <f aca="false">I104/J104-1</f>
        <v>-0.470081308011274</v>
      </c>
      <c r="O104" s="131"/>
      <c r="P104" s="330"/>
      <c r="Q104" s="132"/>
      <c r="R104" s="132"/>
      <c r="S104" s="132"/>
      <c r="T104" s="132"/>
    </row>
    <row r="105" customFormat="false" ht="12.8" hidden="true" customHeight="false" outlineLevel="0" collapsed="false">
      <c r="A105" s="131" t="n">
        <v>1263600000</v>
      </c>
      <c r="B105" s="330" t="n">
        <f aca="false">(A105/(24*60*60))+DATE(1970,1,1)</f>
        <v>40194</v>
      </c>
      <c r="C105" s="331" t="n">
        <f aca="false">YEAR(B105)</f>
        <v>2010</v>
      </c>
      <c r="D105" s="331" t="n">
        <f aca="false">MONTH(B105)</f>
        <v>1</v>
      </c>
      <c r="E105" s="331" t="n">
        <f aca="false">DAY(B105)</f>
        <v>16</v>
      </c>
      <c r="F105" s="132" t="n">
        <v>0.00283078</v>
      </c>
      <c r="G105" s="132" t="n">
        <v>0.00283078</v>
      </c>
      <c r="H105" s="132" t="n">
        <v>0.00283078</v>
      </c>
      <c r="I105" s="132" t="n">
        <v>0.00283078</v>
      </c>
      <c r="J105" s="132" t="n">
        <f aca="false">LARGE($G$1:G105,1)</f>
        <v>0.00283078</v>
      </c>
      <c r="K105" s="192" t="n">
        <f aca="false">IF(J105&gt;J104,0,K104+1)</f>
        <v>0</v>
      </c>
      <c r="L105" s="134" t="n">
        <f aca="false">I105/J105-1</f>
        <v>0</v>
      </c>
      <c r="O105" s="131"/>
      <c r="P105" s="330"/>
      <c r="Q105" s="132"/>
      <c r="R105" s="132"/>
      <c r="S105" s="132"/>
      <c r="T105" s="132"/>
    </row>
    <row r="106" customFormat="false" ht="12.8" hidden="true" customHeight="false" outlineLevel="0" collapsed="false">
      <c r="A106" s="131" t="n">
        <v>1263686400</v>
      </c>
      <c r="B106" s="330" t="n">
        <f aca="false">(A106/(24*60*60))+DATE(1970,1,1)</f>
        <v>40195</v>
      </c>
      <c r="C106" s="331" t="n">
        <f aca="false">YEAR(B106)</f>
        <v>2010</v>
      </c>
      <c r="D106" s="331" t="n">
        <f aca="false">MONTH(B106)</f>
        <v>1</v>
      </c>
      <c r="E106" s="331" t="n">
        <f aca="false">DAY(B106)</f>
        <v>17</v>
      </c>
      <c r="F106" s="132" t="n">
        <v>0.00280002</v>
      </c>
      <c r="G106" s="132" t="n">
        <v>0.00280002</v>
      </c>
      <c r="H106" s="132" t="n">
        <v>0.00280002</v>
      </c>
      <c r="I106" s="132" t="n">
        <v>0.00280002</v>
      </c>
      <c r="J106" s="132" t="n">
        <f aca="false">LARGE($G$1:G106,1)</f>
        <v>0.00283078</v>
      </c>
      <c r="K106" s="192" t="n">
        <f aca="false">IF(J106&gt;J105,0,K105+1)</f>
        <v>1</v>
      </c>
      <c r="L106" s="134" t="n">
        <f aca="false">I106/J106-1</f>
        <v>-0.0108662630087821</v>
      </c>
      <c r="O106" s="131"/>
      <c r="P106" s="330"/>
      <c r="Q106" s="132"/>
      <c r="R106" s="132"/>
      <c r="S106" s="132"/>
      <c r="T106" s="132"/>
    </row>
    <row r="107" customFormat="false" ht="12.8" hidden="true" customHeight="false" outlineLevel="0" collapsed="false">
      <c r="A107" s="131" t="n">
        <v>1263772800</v>
      </c>
      <c r="B107" s="330" t="n">
        <f aca="false">(A107/(24*60*60))+DATE(1970,1,1)</f>
        <v>40196</v>
      </c>
      <c r="C107" s="331" t="n">
        <f aca="false">YEAR(B107)</f>
        <v>2010</v>
      </c>
      <c r="D107" s="331" t="n">
        <f aca="false">MONTH(B107)</f>
        <v>1</v>
      </c>
      <c r="E107" s="331" t="n">
        <f aca="false">DAY(B107)</f>
        <v>18</v>
      </c>
      <c r="F107" s="132" t="n">
        <v>0.00294594</v>
      </c>
      <c r="G107" s="132" t="n">
        <v>0.00294594</v>
      </c>
      <c r="H107" s="132" t="n">
        <v>0.00294594</v>
      </c>
      <c r="I107" s="132" t="n">
        <v>0.00294594</v>
      </c>
      <c r="J107" s="132" t="n">
        <f aca="false">LARGE($G$1:G107,1)</f>
        <v>0.00294594</v>
      </c>
      <c r="K107" s="192" t="n">
        <f aca="false">IF(J107&gt;J106,0,K106+1)</f>
        <v>0</v>
      </c>
      <c r="L107" s="134" t="n">
        <f aca="false">I107/J107-1</f>
        <v>0</v>
      </c>
      <c r="O107" s="131"/>
      <c r="P107" s="330"/>
      <c r="Q107" s="132"/>
      <c r="R107" s="132"/>
      <c r="S107" s="132"/>
      <c r="T107" s="132"/>
    </row>
    <row r="108" customFormat="false" ht="12.8" hidden="true" customHeight="false" outlineLevel="0" collapsed="false">
      <c r="A108" s="131" t="n">
        <v>1263859200</v>
      </c>
      <c r="B108" s="330" t="n">
        <f aca="false">(A108/(24*60*60))+DATE(1970,1,1)</f>
        <v>40197</v>
      </c>
      <c r="C108" s="331" t="n">
        <f aca="false">YEAR(B108)</f>
        <v>2010</v>
      </c>
      <c r="D108" s="331" t="n">
        <f aca="false">MONTH(B108)</f>
        <v>1</v>
      </c>
      <c r="E108" s="331" t="n">
        <f aca="false">DAY(B108)</f>
        <v>19</v>
      </c>
      <c r="F108" s="132" t="n">
        <v>0.00273583</v>
      </c>
      <c r="G108" s="132" t="n">
        <v>0.00273583</v>
      </c>
      <c r="H108" s="132" t="n">
        <v>0.00273583</v>
      </c>
      <c r="I108" s="132" t="n">
        <v>0.00273583</v>
      </c>
      <c r="J108" s="132" t="n">
        <f aca="false">LARGE($G$1:G108,1)</f>
        <v>0.00294594</v>
      </c>
      <c r="K108" s="192" t="n">
        <f aca="false">IF(J108&gt;J107,0,K107+1)</f>
        <v>1</v>
      </c>
      <c r="L108" s="134" t="n">
        <f aca="false">I108/J108-1</f>
        <v>-0.0713218870716987</v>
      </c>
      <c r="O108" s="131"/>
      <c r="P108" s="330"/>
      <c r="Q108" s="132"/>
      <c r="R108" s="132"/>
      <c r="S108" s="132"/>
      <c r="T108" s="132"/>
    </row>
    <row r="109" customFormat="false" ht="12.8" hidden="true" customHeight="false" outlineLevel="0" collapsed="false">
      <c r="A109" s="131" t="n">
        <v>1263945600</v>
      </c>
      <c r="B109" s="330" t="n">
        <f aca="false">(A109/(24*60*60))+DATE(1970,1,1)</f>
        <v>40198</v>
      </c>
      <c r="C109" s="331" t="n">
        <f aca="false">YEAR(B109)</f>
        <v>2010</v>
      </c>
      <c r="D109" s="331" t="n">
        <f aca="false">MONTH(B109)</f>
        <v>1</v>
      </c>
      <c r="E109" s="331" t="n">
        <f aca="false">DAY(B109)</f>
        <v>20</v>
      </c>
      <c r="F109" s="132" t="n">
        <v>0.00291937</v>
      </c>
      <c r="G109" s="132" t="n">
        <v>0.00291937</v>
      </c>
      <c r="H109" s="132" t="n">
        <v>0.00291937</v>
      </c>
      <c r="I109" s="132" t="n">
        <v>0.00291937</v>
      </c>
      <c r="J109" s="132" t="n">
        <f aca="false">LARGE($G$1:G109,1)</f>
        <v>0.00294594</v>
      </c>
      <c r="K109" s="192" t="n">
        <f aca="false">IF(J109&gt;J108,0,K108+1)</f>
        <v>2</v>
      </c>
      <c r="L109" s="134" t="n">
        <f aca="false">I109/J109-1</f>
        <v>-0.00901919251580141</v>
      </c>
      <c r="O109" s="131"/>
      <c r="P109" s="330"/>
      <c r="Q109" s="132"/>
      <c r="R109" s="132"/>
      <c r="S109" s="132"/>
      <c r="T109" s="132"/>
    </row>
    <row r="110" customFormat="false" ht="12.8" hidden="true" customHeight="false" outlineLevel="0" collapsed="false">
      <c r="A110" s="131" t="n">
        <v>1264032000</v>
      </c>
      <c r="B110" s="330" t="n">
        <f aca="false">(A110/(24*60*60))+DATE(1970,1,1)</f>
        <v>40199</v>
      </c>
      <c r="C110" s="331" t="n">
        <f aca="false">YEAR(B110)</f>
        <v>2010</v>
      </c>
      <c r="D110" s="331" t="n">
        <f aca="false">MONTH(B110)</f>
        <v>1</v>
      </c>
      <c r="E110" s="331" t="n">
        <f aca="false">DAY(B110)</f>
        <v>21</v>
      </c>
      <c r="F110" s="132" t="n">
        <v>0.00289335</v>
      </c>
      <c r="G110" s="132" t="n">
        <v>0.00289335</v>
      </c>
      <c r="H110" s="132" t="n">
        <v>0.00289335</v>
      </c>
      <c r="I110" s="132" t="n">
        <v>0.00289335</v>
      </c>
      <c r="J110" s="132" t="n">
        <f aca="false">LARGE($G$1:G110,1)</f>
        <v>0.00294594</v>
      </c>
      <c r="K110" s="192" t="n">
        <f aca="false">IF(J110&gt;J109,0,K109+1)</f>
        <v>3</v>
      </c>
      <c r="L110" s="134" t="n">
        <f aca="false">I110/J110-1</f>
        <v>-0.0178516874070757</v>
      </c>
      <c r="O110" s="131"/>
      <c r="P110" s="330"/>
      <c r="Q110" s="132"/>
      <c r="R110" s="132"/>
      <c r="S110" s="132"/>
      <c r="T110" s="132"/>
    </row>
    <row r="111" customFormat="false" ht="12.8" hidden="true" customHeight="false" outlineLevel="0" collapsed="false">
      <c r="A111" s="131" t="n">
        <v>1264118400</v>
      </c>
      <c r="B111" s="330" t="n">
        <f aca="false">(A111/(24*60*60))+DATE(1970,1,1)</f>
        <v>40200</v>
      </c>
      <c r="C111" s="331" t="n">
        <f aca="false">YEAR(B111)</f>
        <v>2010</v>
      </c>
      <c r="D111" s="331" t="n">
        <f aca="false">MONTH(B111)</f>
        <v>1</v>
      </c>
      <c r="E111" s="331" t="n">
        <f aca="false">DAY(B111)</f>
        <v>22</v>
      </c>
      <c r="F111" s="132" t="n">
        <v>0.00304822</v>
      </c>
      <c r="G111" s="132" t="n">
        <v>0.00304822</v>
      </c>
      <c r="H111" s="132" t="n">
        <v>0.00304822</v>
      </c>
      <c r="I111" s="132" t="n">
        <v>0.00304822</v>
      </c>
      <c r="J111" s="132" t="n">
        <f aca="false">LARGE($G$1:G111,1)</f>
        <v>0.00304822</v>
      </c>
      <c r="K111" s="192" t="n">
        <f aca="false">IF(J111&gt;J110,0,K110+1)</f>
        <v>0</v>
      </c>
      <c r="L111" s="134" t="n">
        <f aca="false">I111/J111-1</f>
        <v>0</v>
      </c>
      <c r="O111" s="131"/>
      <c r="P111" s="330"/>
      <c r="Q111" s="132"/>
      <c r="R111" s="132"/>
      <c r="S111" s="132"/>
      <c r="T111" s="132"/>
    </row>
    <row r="112" customFormat="false" ht="12.8" hidden="true" customHeight="false" outlineLevel="0" collapsed="false">
      <c r="A112" s="131" t="n">
        <v>1264204800</v>
      </c>
      <c r="B112" s="330" t="n">
        <f aca="false">(A112/(24*60*60))+DATE(1970,1,1)</f>
        <v>40201</v>
      </c>
      <c r="C112" s="331" t="n">
        <f aca="false">YEAR(B112)</f>
        <v>2010</v>
      </c>
      <c r="D112" s="331" t="n">
        <f aca="false">MONTH(B112)</f>
        <v>1</v>
      </c>
      <c r="E112" s="331" t="n">
        <f aca="false">DAY(B112)</f>
        <v>23</v>
      </c>
      <c r="F112" s="132" t="n">
        <v>0.0032111</v>
      </c>
      <c r="G112" s="132" t="n">
        <v>0.0032111</v>
      </c>
      <c r="H112" s="132" t="n">
        <v>0.0032111</v>
      </c>
      <c r="I112" s="132" t="n">
        <v>0.0032111</v>
      </c>
      <c r="J112" s="132" t="n">
        <f aca="false">LARGE($G$1:G112,1)</f>
        <v>0.0032111</v>
      </c>
      <c r="K112" s="192" t="n">
        <f aca="false">IF(J112&gt;J111,0,K111+1)</f>
        <v>0</v>
      </c>
      <c r="L112" s="134" t="n">
        <f aca="false">I112/J112-1</f>
        <v>0</v>
      </c>
      <c r="O112" s="131"/>
      <c r="P112" s="330"/>
      <c r="Q112" s="132"/>
      <c r="R112" s="132"/>
      <c r="S112" s="132"/>
      <c r="T112" s="132"/>
    </row>
    <row r="113" customFormat="false" ht="12.8" hidden="true" customHeight="false" outlineLevel="0" collapsed="false">
      <c r="A113" s="131" t="n">
        <v>1264291200</v>
      </c>
      <c r="B113" s="330" t="n">
        <f aca="false">(A113/(24*60*60))+DATE(1970,1,1)</f>
        <v>40202</v>
      </c>
      <c r="C113" s="331" t="n">
        <f aca="false">YEAR(B113)</f>
        <v>2010</v>
      </c>
      <c r="D113" s="331" t="n">
        <f aca="false">MONTH(B113)</f>
        <v>1</v>
      </c>
      <c r="E113" s="331" t="n">
        <f aca="false">DAY(B113)</f>
        <v>24</v>
      </c>
      <c r="F113" s="132" t="n">
        <v>0.00325203</v>
      </c>
      <c r="G113" s="132" t="n">
        <v>0.00325203</v>
      </c>
      <c r="H113" s="132" t="n">
        <v>0.00325203</v>
      </c>
      <c r="I113" s="132" t="n">
        <v>0.00325203</v>
      </c>
      <c r="J113" s="132" t="n">
        <f aca="false">LARGE($G$1:G113,1)</f>
        <v>0.00325203</v>
      </c>
      <c r="K113" s="192" t="n">
        <f aca="false">IF(J113&gt;J112,0,K112+1)</f>
        <v>0</v>
      </c>
      <c r="L113" s="134" t="n">
        <f aca="false">I113/J113-1</f>
        <v>0</v>
      </c>
      <c r="O113" s="131"/>
      <c r="P113" s="330"/>
      <c r="Q113" s="132"/>
      <c r="R113" s="132"/>
      <c r="S113" s="132"/>
      <c r="T113" s="132"/>
    </row>
    <row r="114" customFormat="false" ht="12.8" hidden="true" customHeight="false" outlineLevel="0" collapsed="false">
      <c r="A114" s="131" t="n">
        <v>1264377600</v>
      </c>
      <c r="B114" s="330" t="n">
        <f aca="false">(A114/(24*60*60))+DATE(1970,1,1)</f>
        <v>40203</v>
      </c>
      <c r="C114" s="331" t="n">
        <f aca="false">YEAR(B114)</f>
        <v>2010</v>
      </c>
      <c r="D114" s="331" t="n">
        <f aca="false">MONTH(B114)</f>
        <v>1</v>
      </c>
      <c r="E114" s="331" t="n">
        <f aca="false">DAY(B114)</f>
        <v>25</v>
      </c>
      <c r="F114" s="132" t="n">
        <v>0.00325404</v>
      </c>
      <c r="G114" s="132" t="n">
        <v>0.00325404</v>
      </c>
      <c r="H114" s="132" t="n">
        <v>0.00325404</v>
      </c>
      <c r="I114" s="132" t="n">
        <v>0.00325404</v>
      </c>
      <c r="J114" s="132" t="n">
        <f aca="false">LARGE($G$1:G114,1)</f>
        <v>0.00325404</v>
      </c>
      <c r="K114" s="192" t="n">
        <f aca="false">IF(J114&gt;J113,0,K113+1)</f>
        <v>0</v>
      </c>
      <c r="L114" s="134" t="n">
        <f aca="false">I114/J114-1</f>
        <v>0</v>
      </c>
      <c r="O114" s="131"/>
      <c r="P114" s="330"/>
      <c r="Q114" s="132"/>
      <c r="R114" s="132"/>
      <c r="S114" s="132"/>
      <c r="T114" s="132"/>
    </row>
    <row r="115" customFormat="false" ht="12.8" hidden="true" customHeight="false" outlineLevel="0" collapsed="false">
      <c r="A115" s="131" t="n">
        <v>1264464000</v>
      </c>
      <c r="B115" s="330" t="n">
        <f aca="false">(A115/(24*60*60))+DATE(1970,1,1)</f>
        <v>40204</v>
      </c>
      <c r="C115" s="331" t="n">
        <f aca="false">YEAR(B115)</f>
        <v>2010</v>
      </c>
      <c r="D115" s="331" t="n">
        <f aca="false">MONTH(B115)</f>
        <v>1</v>
      </c>
      <c r="E115" s="331" t="n">
        <f aca="false">DAY(B115)</f>
        <v>26</v>
      </c>
      <c r="F115" s="132" t="n">
        <v>0.0033661</v>
      </c>
      <c r="G115" s="132" t="n">
        <v>0.0033661</v>
      </c>
      <c r="H115" s="132" t="n">
        <v>0.0033661</v>
      </c>
      <c r="I115" s="132" t="n">
        <v>0.0033661</v>
      </c>
      <c r="J115" s="132" t="n">
        <f aca="false">LARGE($G$1:G115,1)</f>
        <v>0.0033661</v>
      </c>
      <c r="K115" s="192" t="n">
        <f aca="false">IF(J115&gt;J114,0,K114+1)</f>
        <v>0</v>
      </c>
      <c r="L115" s="134" t="n">
        <f aca="false">I115/J115-1</f>
        <v>0</v>
      </c>
      <c r="O115" s="131"/>
      <c r="P115" s="330"/>
      <c r="Q115" s="132"/>
      <c r="R115" s="132"/>
      <c r="S115" s="132"/>
      <c r="T115" s="132"/>
    </row>
    <row r="116" customFormat="false" ht="12.8" hidden="true" customHeight="false" outlineLevel="0" collapsed="false">
      <c r="A116" s="131" t="n">
        <v>1264550400</v>
      </c>
      <c r="B116" s="330" t="n">
        <f aca="false">(A116/(24*60*60))+DATE(1970,1,1)</f>
        <v>40205</v>
      </c>
      <c r="C116" s="331" t="n">
        <f aca="false">YEAR(B116)</f>
        <v>2010</v>
      </c>
      <c r="D116" s="331" t="n">
        <f aca="false">MONTH(B116)</f>
        <v>1</v>
      </c>
      <c r="E116" s="331" t="n">
        <f aca="false">DAY(B116)</f>
        <v>27</v>
      </c>
      <c r="F116" s="132" t="n">
        <v>0.00318532</v>
      </c>
      <c r="G116" s="132" t="n">
        <v>0.00318532</v>
      </c>
      <c r="H116" s="132" t="n">
        <v>0.00318532</v>
      </c>
      <c r="I116" s="132" t="n">
        <v>0.00318532</v>
      </c>
      <c r="J116" s="132" t="n">
        <f aca="false">LARGE($G$1:G116,1)</f>
        <v>0.0033661</v>
      </c>
      <c r="K116" s="192" t="n">
        <f aca="false">IF(J116&gt;J115,0,K115+1)</f>
        <v>1</v>
      </c>
      <c r="L116" s="134" t="n">
        <f aca="false">I116/J116-1</f>
        <v>-0.0537060693384034</v>
      </c>
      <c r="O116" s="131"/>
      <c r="P116" s="330"/>
      <c r="Q116" s="132"/>
      <c r="R116" s="132"/>
      <c r="S116" s="132"/>
      <c r="T116" s="132"/>
    </row>
    <row r="117" customFormat="false" ht="12.8" hidden="true" customHeight="false" outlineLevel="0" collapsed="false">
      <c r="A117" s="131" t="n">
        <v>1264636800</v>
      </c>
      <c r="B117" s="330" t="n">
        <f aca="false">(A117/(24*60*60))+DATE(1970,1,1)</f>
        <v>40206</v>
      </c>
      <c r="C117" s="331" t="n">
        <f aca="false">YEAR(B117)</f>
        <v>2010</v>
      </c>
      <c r="D117" s="331" t="n">
        <f aca="false">MONTH(B117)</f>
        <v>1</v>
      </c>
      <c r="E117" s="331" t="n">
        <f aca="false">DAY(B117)</f>
        <v>28</v>
      </c>
      <c r="F117" s="132" t="n">
        <v>0.00328116</v>
      </c>
      <c r="G117" s="132" t="n">
        <v>0.00328116</v>
      </c>
      <c r="H117" s="132" t="n">
        <v>0.00328116</v>
      </c>
      <c r="I117" s="132" t="n">
        <v>0.00328116</v>
      </c>
      <c r="J117" s="132" t="n">
        <f aca="false">LARGE($G$1:G117,1)</f>
        <v>0.0033661</v>
      </c>
      <c r="K117" s="192" t="n">
        <f aca="false">IF(J117&gt;J116,0,K116+1)</f>
        <v>2</v>
      </c>
      <c r="L117" s="134" t="n">
        <f aca="false">I117/J117-1</f>
        <v>-0.0252339502688571</v>
      </c>
      <c r="O117" s="131"/>
      <c r="P117" s="330"/>
      <c r="Q117" s="132"/>
      <c r="R117" s="132"/>
      <c r="S117" s="132"/>
      <c r="T117" s="132"/>
    </row>
    <row r="118" customFormat="false" ht="12.8" hidden="true" customHeight="false" outlineLevel="0" collapsed="false">
      <c r="A118" s="131" t="n">
        <v>1264723200</v>
      </c>
      <c r="B118" s="330" t="n">
        <f aca="false">(A118/(24*60*60))+DATE(1970,1,1)</f>
        <v>40207</v>
      </c>
      <c r="C118" s="331" t="n">
        <f aca="false">YEAR(B118)</f>
        <v>2010</v>
      </c>
      <c r="D118" s="331" t="n">
        <f aca="false">MONTH(B118)</f>
        <v>1</v>
      </c>
      <c r="E118" s="331" t="n">
        <f aca="false">DAY(B118)</f>
        <v>29</v>
      </c>
      <c r="F118" s="132" t="n">
        <v>0.00325935</v>
      </c>
      <c r="G118" s="132" t="n">
        <v>0.00325935</v>
      </c>
      <c r="H118" s="132" t="n">
        <v>0.00325935</v>
      </c>
      <c r="I118" s="132" t="n">
        <v>0.00325935</v>
      </c>
      <c r="J118" s="132" t="n">
        <f aca="false">LARGE($G$1:G118,1)</f>
        <v>0.0033661</v>
      </c>
      <c r="K118" s="192" t="n">
        <f aca="false">IF(J118&gt;J117,0,K117+1)</f>
        <v>3</v>
      </c>
      <c r="L118" s="134" t="n">
        <f aca="false">I118/J118-1</f>
        <v>-0.0317132586673005</v>
      </c>
      <c r="O118" s="131"/>
      <c r="P118" s="330"/>
      <c r="Q118" s="132"/>
      <c r="R118" s="132"/>
      <c r="S118" s="132"/>
      <c r="T118" s="132"/>
    </row>
    <row r="119" customFormat="false" ht="12.8" hidden="true" customHeight="false" outlineLevel="0" collapsed="false">
      <c r="A119" s="131" t="n">
        <v>1264809600</v>
      </c>
      <c r="B119" s="330" t="n">
        <f aca="false">(A119/(24*60*60))+DATE(1970,1,1)</f>
        <v>40208</v>
      </c>
      <c r="C119" s="331" t="n">
        <f aca="false">YEAR(B119)</f>
        <v>2010</v>
      </c>
      <c r="D119" s="331" t="n">
        <f aca="false">MONTH(B119)</f>
        <v>1</v>
      </c>
      <c r="E119" s="331" t="n">
        <f aca="false">DAY(B119)</f>
        <v>30</v>
      </c>
      <c r="F119" s="132" t="n">
        <v>0.00324076</v>
      </c>
      <c r="G119" s="132" t="n">
        <v>0.00324076</v>
      </c>
      <c r="H119" s="132" t="n">
        <v>0.00324076</v>
      </c>
      <c r="I119" s="132" t="n">
        <v>0.00324076</v>
      </c>
      <c r="J119" s="132" t="n">
        <f aca="false">LARGE($G$1:G119,1)</f>
        <v>0.0033661</v>
      </c>
      <c r="K119" s="192" t="n">
        <f aca="false">IF(J119&gt;J118,0,K118+1)</f>
        <v>4</v>
      </c>
      <c r="L119" s="134" t="n">
        <f aca="false">I119/J119-1</f>
        <v>-0.0372359704108611</v>
      </c>
      <c r="O119" s="131"/>
      <c r="P119" s="330"/>
      <c r="Q119" s="132"/>
      <c r="R119" s="132"/>
      <c r="S119" s="132"/>
      <c r="T119" s="132"/>
    </row>
    <row r="120" customFormat="false" ht="12.8" hidden="true" customHeight="false" outlineLevel="0" collapsed="false">
      <c r="A120" s="131" t="n">
        <v>1264896000</v>
      </c>
      <c r="B120" s="330" t="n">
        <f aca="false">(A120/(24*60*60))+DATE(1970,1,1)</f>
        <v>40209</v>
      </c>
      <c r="C120" s="331" t="n">
        <f aca="false">YEAR(B120)</f>
        <v>2010</v>
      </c>
      <c r="D120" s="331" t="n">
        <f aca="false">MONTH(B120)</f>
        <v>1</v>
      </c>
      <c r="E120" s="331" t="n">
        <f aca="false">DAY(B120)</f>
        <v>31</v>
      </c>
      <c r="F120" s="132" t="n">
        <v>0.00329826</v>
      </c>
      <c r="G120" s="132" t="n">
        <v>0.00329826</v>
      </c>
      <c r="H120" s="132" t="n">
        <v>0.00329826</v>
      </c>
      <c r="I120" s="132" t="n">
        <v>0.00329826</v>
      </c>
      <c r="J120" s="132" t="n">
        <f aca="false">LARGE($G$1:G120,1)</f>
        <v>0.0033661</v>
      </c>
      <c r="K120" s="192" t="n">
        <f aca="false">IF(J120&gt;J119,0,K119+1)</f>
        <v>5</v>
      </c>
      <c r="L120" s="134" t="n">
        <f aca="false">I120/J120-1</f>
        <v>-0.0201538872879594</v>
      </c>
      <c r="O120" s="131"/>
      <c r="P120" s="330"/>
      <c r="Q120" s="132"/>
      <c r="R120" s="132"/>
      <c r="S120" s="132"/>
      <c r="T120" s="132"/>
    </row>
    <row r="121" customFormat="false" ht="12.8" hidden="true" customHeight="false" outlineLevel="0" collapsed="false">
      <c r="A121" s="131" t="n">
        <v>1264982400</v>
      </c>
      <c r="B121" s="330" t="n">
        <f aca="false">(A121/(24*60*60))+DATE(1970,1,1)</f>
        <v>40210</v>
      </c>
      <c r="C121" s="331" t="n">
        <f aca="false">YEAR(B121)</f>
        <v>2010</v>
      </c>
      <c r="D121" s="331" t="n">
        <f aca="false">MONTH(B121)</f>
        <v>2</v>
      </c>
      <c r="E121" s="331" t="n">
        <f aca="false">DAY(B121)</f>
        <v>1</v>
      </c>
      <c r="F121" s="132" t="n">
        <v>0.00329674</v>
      </c>
      <c r="G121" s="132" t="n">
        <v>0.00329674</v>
      </c>
      <c r="H121" s="132" t="n">
        <v>0.00329674</v>
      </c>
      <c r="I121" s="132" t="n">
        <v>0.00329674</v>
      </c>
      <c r="J121" s="132" t="n">
        <f aca="false">LARGE($G$1:G121,1)</f>
        <v>0.0033661</v>
      </c>
      <c r="K121" s="192" t="n">
        <f aca="false">IF(J121&gt;J120,0,K120+1)</f>
        <v>6</v>
      </c>
      <c r="L121" s="134" t="n">
        <f aca="false">I121/J121-1</f>
        <v>-0.020605448441817</v>
      </c>
      <c r="O121" s="131"/>
      <c r="P121" s="330"/>
      <c r="Q121" s="132"/>
      <c r="R121" s="132"/>
      <c r="S121" s="132"/>
      <c r="T121" s="132"/>
    </row>
    <row r="122" customFormat="false" ht="12.8" hidden="true" customHeight="false" outlineLevel="0" collapsed="false">
      <c r="A122" s="131" t="n">
        <v>1265068800</v>
      </c>
      <c r="B122" s="330" t="n">
        <f aca="false">(A122/(24*60*60))+DATE(1970,1,1)</f>
        <v>40211</v>
      </c>
      <c r="C122" s="331" t="n">
        <f aca="false">YEAR(B122)</f>
        <v>2010</v>
      </c>
      <c r="D122" s="331" t="n">
        <f aca="false">MONTH(B122)</f>
        <v>2</v>
      </c>
      <c r="E122" s="331" t="n">
        <f aca="false">DAY(B122)</f>
        <v>2</v>
      </c>
      <c r="F122" s="132" t="n">
        <v>0.00336372</v>
      </c>
      <c r="G122" s="132" t="n">
        <v>0.00336372</v>
      </c>
      <c r="H122" s="132" t="n">
        <v>0.00336372</v>
      </c>
      <c r="I122" s="132" t="n">
        <v>0.00336372</v>
      </c>
      <c r="J122" s="132" t="n">
        <f aca="false">LARGE($G$1:G122,1)</f>
        <v>0.0033661</v>
      </c>
      <c r="K122" s="192" t="n">
        <f aca="false">IF(J122&gt;J121,0,K121+1)</f>
        <v>7</v>
      </c>
      <c r="L122" s="134" t="n">
        <f aca="false">I122/J122-1</f>
        <v>-0.00070704970143487</v>
      </c>
      <c r="O122" s="131"/>
      <c r="P122" s="330"/>
      <c r="Q122" s="132"/>
      <c r="R122" s="132"/>
      <c r="S122" s="132"/>
      <c r="T122" s="132"/>
    </row>
    <row r="123" customFormat="false" ht="12.8" hidden="true" customHeight="false" outlineLevel="0" collapsed="false">
      <c r="A123" s="131" t="n">
        <v>1265155200</v>
      </c>
      <c r="B123" s="330" t="n">
        <f aca="false">(A123/(24*60*60))+DATE(1970,1,1)</f>
        <v>40212</v>
      </c>
      <c r="C123" s="331" t="n">
        <f aca="false">YEAR(B123)</f>
        <v>2010</v>
      </c>
      <c r="D123" s="331" t="n">
        <f aca="false">MONTH(B123)</f>
        <v>2</v>
      </c>
      <c r="E123" s="331" t="n">
        <f aca="false">DAY(B123)</f>
        <v>3</v>
      </c>
      <c r="F123" s="132" t="n">
        <v>0.00349589</v>
      </c>
      <c r="G123" s="132" t="n">
        <v>0.00349589</v>
      </c>
      <c r="H123" s="132" t="n">
        <v>0.00349589</v>
      </c>
      <c r="I123" s="132" t="n">
        <v>0.00349589</v>
      </c>
      <c r="J123" s="132" t="n">
        <f aca="false">LARGE($G$1:G123,1)</f>
        <v>0.00349589</v>
      </c>
      <c r="K123" s="192" t="n">
        <f aca="false">IF(J123&gt;J122,0,K122+1)</f>
        <v>0</v>
      </c>
      <c r="L123" s="134" t="n">
        <f aca="false">I123/J123-1</f>
        <v>0</v>
      </c>
      <c r="O123" s="131"/>
      <c r="P123" s="330"/>
      <c r="Q123" s="132"/>
      <c r="R123" s="132"/>
      <c r="S123" s="132"/>
      <c r="T123" s="132"/>
    </row>
    <row r="124" customFormat="false" ht="12.8" hidden="true" customHeight="false" outlineLevel="0" collapsed="false">
      <c r="A124" s="131" t="n">
        <v>1265241600</v>
      </c>
      <c r="B124" s="330" t="n">
        <f aca="false">(A124/(24*60*60))+DATE(1970,1,1)</f>
        <v>40213</v>
      </c>
      <c r="C124" s="331" t="n">
        <f aca="false">YEAR(B124)</f>
        <v>2010</v>
      </c>
      <c r="D124" s="331" t="n">
        <f aca="false">MONTH(B124)</f>
        <v>2</v>
      </c>
      <c r="E124" s="331" t="n">
        <f aca="false">DAY(B124)</f>
        <v>4</v>
      </c>
      <c r="F124" s="132" t="n">
        <v>0.00357028</v>
      </c>
      <c r="G124" s="132" t="n">
        <v>0.00357028</v>
      </c>
      <c r="H124" s="132" t="n">
        <v>0.00357028</v>
      </c>
      <c r="I124" s="132" t="n">
        <v>0.00357028</v>
      </c>
      <c r="J124" s="132" t="n">
        <f aca="false">LARGE($G$1:G124,1)</f>
        <v>0.00357028</v>
      </c>
      <c r="K124" s="192" t="n">
        <f aca="false">IF(J124&gt;J123,0,K123+1)</f>
        <v>0</v>
      </c>
      <c r="L124" s="134" t="n">
        <f aca="false">I124/J124-1</f>
        <v>0</v>
      </c>
      <c r="O124" s="131"/>
      <c r="P124" s="330"/>
      <c r="Q124" s="132"/>
      <c r="R124" s="132"/>
      <c r="S124" s="132"/>
      <c r="T124" s="132"/>
    </row>
    <row r="125" customFormat="false" ht="12.8" hidden="true" customHeight="false" outlineLevel="0" collapsed="false">
      <c r="A125" s="131" t="n">
        <v>1265328000</v>
      </c>
      <c r="B125" s="330" t="n">
        <f aca="false">(A125/(24*60*60))+DATE(1970,1,1)</f>
        <v>40214</v>
      </c>
      <c r="C125" s="331" t="n">
        <f aca="false">YEAR(B125)</f>
        <v>2010</v>
      </c>
      <c r="D125" s="331" t="n">
        <f aca="false">MONTH(B125)</f>
        <v>2</v>
      </c>
      <c r="E125" s="331" t="n">
        <f aca="false">DAY(B125)</f>
        <v>5</v>
      </c>
      <c r="F125" s="132" t="n">
        <v>0.00365898</v>
      </c>
      <c r="G125" s="132" t="n">
        <v>0.00365898</v>
      </c>
      <c r="H125" s="132" t="n">
        <v>0.00365898</v>
      </c>
      <c r="I125" s="132" t="n">
        <v>0.00365898</v>
      </c>
      <c r="J125" s="132" t="n">
        <f aca="false">LARGE($G$1:G125,1)</f>
        <v>0.00365898</v>
      </c>
      <c r="K125" s="192" t="n">
        <f aca="false">IF(J125&gt;J124,0,K124+1)</f>
        <v>0</v>
      </c>
      <c r="L125" s="134" t="n">
        <f aca="false">I125/J125-1</f>
        <v>0</v>
      </c>
      <c r="O125" s="131"/>
      <c r="P125" s="330"/>
      <c r="Q125" s="132"/>
      <c r="R125" s="132"/>
      <c r="S125" s="132"/>
      <c r="T125" s="132"/>
    </row>
    <row r="126" customFormat="false" ht="12.8" hidden="true" customHeight="false" outlineLevel="0" collapsed="false">
      <c r="A126" s="131" t="n">
        <v>1265414400</v>
      </c>
      <c r="B126" s="330" t="n">
        <f aca="false">(A126/(24*60*60))+DATE(1970,1,1)</f>
        <v>40215</v>
      </c>
      <c r="C126" s="331" t="n">
        <f aca="false">YEAR(B126)</f>
        <v>2010</v>
      </c>
      <c r="D126" s="331" t="n">
        <f aca="false">MONTH(B126)</f>
        <v>2</v>
      </c>
      <c r="E126" s="331" t="n">
        <f aca="false">DAY(B126)</f>
        <v>6</v>
      </c>
      <c r="F126" s="132" t="n">
        <v>0.00367229</v>
      </c>
      <c r="G126" s="132" t="n">
        <v>0.00367229</v>
      </c>
      <c r="H126" s="132" t="n">
        <v>0.00367229</v>
      </c>
      <c r="I126" s="132" t="n">
        <v>0.00367229</v>
      </c>
      <c r="J126" s="132" t="n">
        <f aca="false">LARGE($G$1:G126,1)</f>
        <v>0.00367229</v>
      </c>
      <c r="K126" s="192" t="n">
        <f aca="false">IF(J126&gt;J125,0,K125+1)</f>
        <v>0</v>
      </c>
      <c r="L126" s="134" t="n">
        <f aca="false">I126/J126-1</f>
        <v>0</v>
      </c>
      <c r="O126" s="131"/>
      <c r="P126" s="330"/>
      <c r="Q126" s="132"/>
      <c r="R126" s="132"/>
      <c r="S126" s="132"/>
      <c r="T126" s="132"/>
    </row>
    <row r="127" customFormat="false" ht="12.8" hidden="true" customHeight="false" outlineLevel="0" collapsed="false">
      <c r="A127" s="131" t="n">
        <v>1265500800</v>
      </c>
      <c r="B127" s="330" t="n">
        <f aca="false">(A127/(24*60*60))+DATE(1970,1,1)</f>
        <v>40216</v>
      </c>
      <c r="C127" s="331" t="n">
        <f aca="false">YEAR(B127)</f>
        <v>2010</v>
      </c>
      <c r="D127" s="331" t="n">
        <f aca="false">MONTH(B127)</f>
        <v>2</v>
      </c>
      <c r="E127" s="331" t="n">
        <f aca="false">DAY(B127)</f>
        <v>7</v>
      </c>
      <c r="F127" s="132" t="n">
        <v>0.00373511</v>
      </c>
      <c r="G127" s="132" t="n">
        <v>0.00373511</v>
      </c>
      <c r="H127" s="132" t="n">
        <v>0.00373511</v>
      </c>
      <c r="I127" s="132" t="n">
        <v>0.00373511</v>
      </c>
      <c r="J127" s="132" t="n">
        <f aca="false">LARGE($G$1:G127,1)</f>
        <v>0.00373511</v>
      </c>
      <c r="K127" s="192" t="n">
        <f aca="false">IF(J127&gt;J126,0,K126+1)</f>
        <v>0</v>
      </c>
      <c r="L127" s="134" t="n">
        <f aca="false">I127/J127-1</f>
        <v>0</v>
      </c>
      <c r="O127" s="131"/>
      <c r="P127" s="330"/>
      <c r="Q127" s="132"/>
      <c r="R127" s="132"/>
      <c r="S127" s="132"/>
      <c r="T127" s="132"/>
    </row>
    <row r="128" customFormat="false" ht="12.8" hidden="true" customHeight="false" outlineLevel="0" collapsed="false">
      <c r="A128" s="131" t="n">
        <v>1265587200</v>
      </c>
      <c r="B128" s="330" t="n">
        <f aca="false">(A128/(24*60*60))+DATE(1970,1,1)</f>
        <v>40217</v>
      </c>
      <c r="C128" s="331" t="n">
        <f aca="false">YEAR(B128)</f>
        <v>2010</v>
      </c>
      <c r="D128" s="331" t="n">
        <f aca="false">MONTH(B128)</f>
        <v>2</v>
      </c>
      <c r="E128" s="331" t="n">
        <f aca="false">DAY(B128)</f>
        <v>8</v>
      </c>
      <c r="F128" s="132" t="n">
        <v>0.00379478</v>
      </c>
      <c r="G128" s="132" t="n">
        <v>0.00379478</v>
      </c>
      <c r="H128" s="132" t="n">
        <v>0.00379478</v>
      </c>
      <c r="I128" s="132" t="n">
        <v>0.00379478</v>
      </c>
      <c r="J128" s="132" t="n">
        <f aca="false">LARGE($G$1:G128,1)</f>
        <v>0.00379478</v>
      </c>
      <c r="K128" s="192" t="n">
        <f aca="false">IF(J128&gt;J127,0,K127+1)</f>
        <v>0</v>
      </c>
      <c r="L128" s="134" t="n">
        <f aca="false">I128/J128-1</f>
        <v>0</v>
      </c>
      <c r="O128" s="131"/>
      <c r="P128" s="330"/>
      <c r="Q128" s="132"/>
      <c r="R128" s="132"/>
      <c r="S128" s="132"/>
      <c r="T128" s="132"/>
    </row>
    <row r="129" customFormat="false" ht="12.8" hidden="true" customHeight="false" outlineLevel="0" collapsed="false">
      <c r="A129" s="131" t="n">
        <v>1265673600</v>
      </c>
      <c r="B129" s="330" t="n">
        <f aca="false">(A129/(24*60*60))+DATE(1970,1,1)</f>
        <v>40218</v>
      </c>
      <c r="C129" s="331" t="n">
        <f aca="false">YEAR(B129)</f>
        <v>2010</v>
      </c>
      <c r="D129" s="331" t="n">
        <f aca="false">MONTH(B129)</f>
        <v>2</v>
      </c>
      <c r="E129" s="331" t="n">
        <f aca="false">DAY(B129)</f>
        <v>9</v>
      </c>
      <c r="F129" s="132" t="n">
        <v>0.00380257</v>
      </c>
      <c r="G129" s="132" t="n">
        <v>0.00380257</v>
      </c>
      <c r="H129" s="132" t="n">
        <v>0.00380257</v>
      </c>
      <c r="I129" s="132" t="n">
        <v>0.00380257</v>
      </c>
      <c r="J129" s="132" t="n">
        <f aca="false">LARGE($G$1:G129,1)</f>
        <v>0.00380257</v>
      </c>
      <c r="K129" s="192" t="n">
        <f aca="false">IF(J129&gt;J128,0,K128+1)</f>
        <v>0</v>
      </c>
      <c r="L129" s="134" t="n">
        <f aca="false">I129/J129-1</f>
        <v>0</v>
      </c>
      <c r="O129" s="131"/>
      <c r="P129" s="330"/>
      <c r="Q129" s="132"/>
      <c r="R129" s="132"/>
      <c r="S129" s="132"/>
      <c r="T129" s="132"/>
    </row>
    <row r="130" customFormat="false" ht="12.8" hidden="true" customHeight="false" outlineLevel="0" collapsed="false">
      <c r="A130" s="131" t="n">
        <v>1265760000</v>
      </c>
      <c r="B130" s="330" t="n">
        <f aca="false">(A130/(24*60*60))+DATE(1970,1,1)</f>
        <v>40219</v>
      </c>
      <c r="C130" s="331" t="n">
        <f aca="false">YEAR(B130)</f>
        <v>2010</v>
      </c>
      <c r="D130" s="331" t="n">
        <f aca="false">MONTH(B130)</f>
        <v>2</v>
      </c>
      <c r="E130" s="331" t="n">
        <f aca="false">DAY(B130)</f>
        <v>10</v>
      </c>
      <c r="F130" s="132" t="n">
        <v>0.00385683</v>
      </c>
      <c r="G130" s="132" t="n">
        <v>0.00385683</v>
      </c>
      <c r="H130" s="132" t="n">
        <v>0.00385683</v>
      </c>
      <c r="I130" s="132" t="n">
        <v>0.00385683</v>
      </c>
      <c r="J130" s="132" t="n">
        <f aca="false">LARGE($G$1:G130,1)</f>
        <v>0.00385683</v>
      </c>
      <c r="K130" s="192" t="n">
        <f aca="false">IF(J130&gt;J129,0,K129+1)</f>
        <v>0</v>
      </c>
      <c r="L130" s="134" t="n">
        <f aca="false">I130/J130-1</f>
        <v>0</v>
      </c>
      <c r="O130" s="131"/>
      <c r="P130" s="330"/>
      <c r="Q130" s="132"/>
      <c r="R130" s="132"/>
      <c r="S130" s="132"/>
      <c r="T130" s="132"/>
    </row>
    <row r="131" customFormat="false" ht="12.8" hidden="true" customHeight="false" outlineLevel="0" collapsed="false">
      <c r="A131" s="131" t="n">
        <v>1265846400</v>
      </c>
      <c r="B131" s="330" t="n">
        <f aca="false">(A131/(24*60*60))+DATE(1970,1,1)</f>
        <v>40220</v>
      </c>
      <c r="C131" s="331" t="n">
        <f aca="false">YEAR(B131)</f>
        <v>2010</v>
      </c>
      <c r="D131" s="331" t="n">
        <f aca="false">MONTH(B131)</f>
        <v>2</v>
      </c>
      <c r="E131" s="331" t="n">
        <f aca="false">DAY(B131)</f>
        <v>11</v>
      </c>
      <c r="F131" s="132" t="n">
        <v>0.0038466</v>
      </c>
      <c r="G131" s="132" t="n">
        <v>0.0038466</v>
      </c>
      <c r="H131" s="132" t="n">
        <v>0.0038466</v>
      </c>
      <c r="I131" s="132" t="n">
        <v>0.0038466</v>
      </c>
      <c r="J131" s="132" t="n">
        <f aca="false">LARGE($G$1:G131,1)</f>
        <v>0.00385683</v>
      </c>
      <c r="K131" s="192" t="n">
        <f aca="false">IF(J131&gt;J130,0,K130+1)</f>
        <v>1</v>
      </c>
      <c r="L131" s="134" t="n">
        <f aca="false">I131/J131-1</f>
        <v>-0.00265243736436394</v>
      </c>
      <c r="O131" s="131"/>
      <c r="P131" s="330"/>
      <c r="Q131" s="132"/>
      <c r="R131" s="132"/>
      <c r="S131" s="132"/>
      <c r="T131" s="132"/>
    </row>
    <row r="132" customFormat="false" ht="12.8" hidden="true" customHeight="false" outlineLevel="0" collapsed="false">
      <c r="A132" s="131" t="n">
        <v>1265932800</v>
      </c>
      <c r="B132" s="330" t="n">
        <f aca="false">(A132/(24*60*60))+DATE(1970,1,1)</f>
        <v>40221</v>
      </c>
      <c r="C132" s="331" t="n">
        <f aca="false">YEAR(B132)</f>
        <v>2010</v>
      </c>
      <c r="D132" s="331" t="n">
        <f aca="false">MONTH(B132)</f>
        <v>2</v>
      </c>
      <c r="E132" s="331" t="n">
        <f aca="false">DAY(B132)</f>
        <v>12</v>
      </c>
      <c r="F132" s="132" t="n">
        <v>0.00391053</v>
      </c>
      <c r="G132" s="132" t="n">
        <v>0.00391053</v>
      </c>
      <c r="H132" s="132" t="n">
        <v>0.00391053</v>
      </c>
      <c r="I132" s="132" t="n">
        <v>0.00391053</v>
      </c>
      <c r="J132" s="132" t="n">
        <f aca="false">LARGE($G$1:G132,1)</f>
        <v>0.00391053</v>
      </c>
      <c r="K132" s="192" t="n">
        <f aca="false">IF(J132&gt;J131,0,K131+1)</f>
        <v>0</v>
      </c>
      <c r="L132" s="134" t="n">
        <f aca="false">I132/J132-1</f>
        <v>0</v>
      </c>
      <c r="O132" s="131"/>
      <c r="P132" s="330"/>
      <c r="Q132" s="132"/>
      <c r="R132" s="132"/>
      <c r="S132" s="132"/>
      <c r="T132" s="132"/>
    </row>
    <row r="133" customFormat="false" ht="12.8" hidden="true" customHeight="false" outlineLevel="0" collapsed="false">
      <c r="A133" s="131" t="n">
        <v>1266019200</v>
      </c>
      <c r="B133" s="330" t="n">
        <f aca="false">(A133/(24*60*60))+DATE(1970,1,1)</f>
        <v>40222</v>
      </c>
      <c r="C133" s="331" t="n">
        <f aca="false">YEAR(B133)</f>
        <v>2010</v>
      </c>
      <c r="D133" s="331" t="n">
        <f aca="false">MONTH(B133)</f>
        <v>2</v>
      </c>
      <c r="E133" s="331" t="n">
        <f aca="false">DAY(B133)</f>
        <v>13</v>
      </c>
      <c r="F133" s="132" t="n">
        <v>0.00400465</v>
      </c>
      <c r="G133" s="132" t="n">
        <v>0.00400465</v>
      </c>
      <c r="H133" s="132" t="n">
        <v>0.00400465</v>
      </c>
      <c r="I133" s="132" t="n">
        <v>0.00400465</v>
      </c>
      <c r="J133" s="132" t="n">
        <f aca="false">LARGE($G$1:G133,1)</f>
        <v>0.00400465</v>
      </c>
      <c r="K133" s="192" t="n">
        <f aca="false">IF(J133&gt;J132,0,K132+1)</f>
        <v>0</v>
      </c>
      <c r="L133" s="134" t="n">
        <f aca="false">I133/J133-1</f>
        <v>0</v>
      </c>
      <c r="O133" s="131"/>
      <c r="P133" s="330"/>
      <c r="Q133" s="132"/>
      <c r="R133" s="132"/>
      <c r="S133" s="132"/>
      <c r="T133" s="132"/>
    </row>
    <row r="134" customFormat="false" ht="12.8" hidden="true" customHeight="false" outlineLevel="0" collapsed="false">
      <c r="A134" s="131" t="n">
        <v>1266105600</v>
      </c>
      <c r="B134" s="330" t="n">
        <f aca="false">(A134/(24*60*60))+DATE(1970,1,1)</f>
        <v>40223</v>
      </c>
      <c r="C134" s="331" t="n">
        <f aca="false">YEAR(B134)</f>
        <v>2010</v>
      </c>
      <c r="D134" s="331" t="n">
        <f aca="false">MONTH(B134)</f>
        <v>2</v>
      </c>
      <c r="E134" s="331" t="n">
        <f aca="false">DAY(B134)</f>
        <v>14</v>
      </c>
      <c r="F134" s="132" t="n">
        <v>0.00405351</v>
      </c>
      <c r="G134" s="132" t="n">
        <v>0.00405351</v>
      </c>
      <c r="H134" s="132" t="n">
        <v>0.00405351</v>
      </c>
      <c r="I134" s="132" t="n">
        <v>0.00405351</v>
      </c>
      <c r="J134" s="132" t="n">
        <f aca="false">LARGE($G$1:G134,1)</f>
        <v>0.00405351</v>
      </c>
      <c r="K134" s="192" t="n">
        <f aca="false">IF(J134&gt;J133,0,K133+1)</f>
        <v>0</v>
      </c>
      <c r="L134" s="134" t="n">
        <f aca="false">I134/J134-1</f>
        <v>0</v>
      </c>
      <c r="O134" s="131"/>
      <c r="P134" s="330"/>
      <c r="Q134" s="132"/>
      <c r="R134" s="132"/>
      <c r="S134" s="132"/>
      <c r="T134" s="132"/>
    </row>
    <row r="135" customFormat="false" ht="12.8" hidden="true" customHeight="false" outlineLevel="0" collapsed="false">
      <c r="A135" s="131" t="n">
        <v>1266192000</v>
      </c>
      <c r="B135" s="330" t="n">
        <f aca="false">(A135/(24*60*60))+DATE(1970,1,1)</f>
        <v>40224</v>
      </c>
      <c r="C135" s="331" t="n">
        <f aca="false">YEAR(B135)</f>
        <v>2010</v>
      </c>
      <c r="D135" s="331" t="n">
        <f aca="false">MONTH(B135)</f>
        <v>2</v>
      </c>
      <c r="E135" s="331" t="n">
        <f aca="false">DAY(B135)</f>
        <v>15</v>
      </c>
      <c r="F135" s="132" t="n">
        <v>0.00414731</v>
      </c>
      <c r="G135" s="132" t="n">
        <v>0.00414731</v>
      </c>
      <c r="H135" s="132" t="n">
        <v>0.00414731</v>
      </c>
      <c r="I135" s="132" t="n">
        <v>0.00414731</v>
      </c>
      <c r="J135" s="132" t="n">
        <f aca="false">LARGE($G$1:G135,1)</f>
        <v>0.00414731</v>
      </c>
      <c r="K135" s="192" t="n">
        <f aca="false">IF(J135&gt;J134,0,K134+1)</f>
        <v>0</v>
      </c>
      <c r="L135" s="134" t="n">
        <f aca="false">I135/J135-1</f>
        <v>0</v>
      </c>
      <c r="O135" s="131"/>
      <c r="P135" s="330"/>
      <c r="Q135" s="132"/>
      <c r="R135" s="132"/>
      <c r="S135" s="132"/>
      <c r="T135" s="132"/>
    </row>
    <row r="136" customFormat="false" ht="12.8" hidden="true" customHeight="false" outlineLevel="0" collapsed="false">
      <c r="A136" s="131" t="n">
        <v>1266278400</v>
      </c>
      <c r="B136" s="330" t="n">
        <f aca="false">(A136/(24*60*60))+DATE(1970,1,1)</f>
        <v>40225</v>
      </c>
      <c r="C136" s="331" t="n">
        <f aca="false">YEAR(B136)</f>
        <v>2010</v>
      </c>
      <c r="D136" s="331" t="n">
        <f aca="false">MONTH(B136)</f>
        <v>2</v>
      </c>
      <c r="E136" s="331" t="n">
        <f aca="false">DAY(B136)</f>
        <v>16</v>
      </c>
      <c r="F136" s="132" t="n">
        <v>0.00420345</v>
      </c>
      <c r="G136" s="132" t="n">
        <v>0.00420345</v>
      </c>
      <c r="H136" s="132" t="n">
        <v>0.00420345</v>
      </c>
      <c r="I136" s="132" t="n">
        <v>0.00420345</v>
      </c>
      <c r="J136" s="132" t="n">
        <f aca="false">LARGE($G$1:G136,1)</f>
        <v>0.00420345</v>
      </c>
      <c r="K136" s="192" t="n">
        <f aca="false">IF(J136&gt;J135,0,K135+1)</f>
        <v>0</v>
      </c>
      <c r="L136" s="134" t="n">
        <f aca="false">I136/J136-1</f>
        <v>0</v>
      </c>
      <c r="O136" s="131"/>
      <c r="P136" s="330"/>
      <c r="Q136" s="132"/>
      <c r="R136" s="132"/>
      <c r="S136" s="132"/>
      <c r="T136" s="132"/>
    </row>
    <row r="137" customFormat="false" ht="12.8" hidden="true" customHeight="false" outlineLevel="0" collapsed="false">
      <c r="A137" s="131" t="n">
        <v>1266364800</v>
      </c>
      <c r="B137" s="330" t="n">
        <f aca="false">(A137/(24*60*60))+DATE(1970,1,1)</f>
        <v>40226</v>
      </c>
      <c r="C137" s="331" t="n">
        <f aca="false">YEAR(B137)</f>
        <v>2010</v>
      </c>
      <c r="D137" s="331" t="n">
        <f aca="false">MONTH(B137)</f>
        <v>2</v>
      </c>
      <c r="E137" s="331" t="n">
        <f aca="false">DAY(B137)</f>
        <v>17</v>
      </c>
      <c r="F137" s="132" t="n">
        <v>0.00426112</v>
      </c>
      <c r="G137" s="132" t="n">
        <v>0.00426112</v>
      </c>
      <c r="H137" s="132" t="n">
        <v>0.00426112</v>
      </c>
      <c r="I137" s="132" t="n">
        <v>0.00426112</v>
      </c>
      <c r="J137" s="132" t="n">
        <f aca="false">LARGE($G$1:G137,1)</f>
        <v>0.00426112</v>
      </c>
      <c r="K137" s="192" t="n">
        <f aca="false">IF(J137&gt;J136,0,K136+1)</f>
        <v>0</v>
      </c>
      <c r="L137" s="134" t="n">
        <f aca="false">I137/J137-1</f>
        <v>0</v>
      </c>
      <c r="O137" s="131"/>
      <c r="P137" s="330"/>
      <c r="Q137" s="132"/>
      <c r="R137" s="132"/>
      <c r="S137" s="132"/>
      <c r="T137" s="132"/>
    </row>
    <row r="138" customFormat="false" ht="12.8" hidden="true" customHeight="false" outlineLevel="0" collapsed="false">
      <c r="A138" s="131" t="n">
        <v>1266451200</v>
      </c>
      <c r="B138" s="330" t="n">
        <f aca="false">(A138/(24*60*60))+DATE(1970,1,1)</f>
        <v>40227</v>
      </c>
      <c r="C138" s="331" t="n">
        <f aca="false">YEAR(B138)</f>
        <v>2010</v>
      </c>
      <c r="D138" s="331" t="n">
        <f aca="false">MONTH(B138)</f>
        <v>2</v>
      </c>
      <c r="E138" s="331" t="n">
        <f aca="false">DAY(B138)</f>
        <v>18</v>
      </c>
      <c r="F138" s="132" t="n">
        <v>0.004307</v>
      </c>
      <c r="G138" s="132" t="n">
        <v>0.004307</v>
      </c>
      <c r="H138" s="132" t="n">
        <v>0.004307</v>
      </c>
      <c r="I138" s="132" t="n">
        <v>0.004307</v>
      </c>
      <c r="J138" s="132" t="n">
        <f aca="false">LARGE($G$1:G138,1)</f>
        <v>0.004307</v>
      </c>
      <c r="K138" s="192" t="n">
        <f aca="false">IF(J138&gt;J137,0,K137+1)</f>
        <v>0</v>
      </c>
      <c r="L138" s="134" t="n">
        <f aca="false">I138/J138-1</f>
        <v>0</v>
      </c>
      <c r="O138" s="131"/>
      <c r="P138" s="330"/>
      <c r="Q138" s="132"/>
      <c r="R138" s="132"/>
      <c r="S138" s="132"/>
      <c r="T138" s="132"/>
    </row>
    <row r="139" customFormat="false" ht="12.8" hidden="true" customHeight="false" outlineLevel="0" collapsed="false">
      <c r="A139" s="131" t="n">
        <v>1266537600</v>
      </c>
      <c r="B139" s="330" t="n">
        <f aca="false">(A139/(24*60*60))+DATE(1970,1,1)</f>
        <v>40228</v>
      </c>
      <c r="C139" s="331" t="n">
        <f aca="false">YEAR(B139)</f>
        <v>2010</v>
      </c>
      <c r="D139" s="331" t="n">
        <f aca="false">MONTH(B139)</f>
        <v>2</v>
      </c>
      <c r="E139" s="331" t="n">
        <f aca="false">DAY(B139)</f>
        <v>19</v>
      </c>
      <c r="F139" s="132" t="n">
        <v>0.00441501</v>
      </c>
      <c r="G139" s="132" t="n">
        <v>0.00441501</v>
      </c>
      <c r="H139" s="132" t="n">
        <v>0.00441501</v>
      </c>
      <c r="I139" s="132" t="n">
        <v>0.00441501</v>
      </c>
      <c r="J139" s="132" t="n">
        <f aca="false">LARGE($G$1:G139,1)</f>
        <v>0.00441501</v>
      </c>
      <c r="K139" s="192" t="n">
        <f aca="false">IF(J139&gt;J138,0,K138+1)</f>
        <v>0</v>
      </c>
      <c r="L139" s="134" t="n">
        <f aca="false">I139/J139-1</f>
        <v>0</v>
      </c>
      <c r="O139" s="131"/>
      <c r="P139" s="330"/>
      <c r="Q139" s="132"/>
      <c r="R139" s="132"/>
      <c r="S139" s="132"/>
      <c r="T139" s="132"/>
    </row>
    <row r="140" customFormat="false" ht="12.8" hidden="true" customHeight="false" outlineLevel="0" collapsed="false">
      <c r="A140" s="131" t="n">
        <v>1266624000</v>
      </c>
      <c r="B140" s="330" t="n">
        <f aca="false">(A140/(24*60*60))+DATE(1970,1,1)</f>
        <v>40229</v>
      </c>
      <c r="C140" s="331" t="n">
        <f aca="false">YEAR(B140)</f>
        <v>2010</v>
      </c>
      <c r="D140" s="331" t="n">
        <f aca="false">MONTH(B140)</f>
        <v>2</v>
      </c>
      <c r="E140" s="331" t="n">
        <f aca="false">DAY(B140)</f>
        <v>20</v>
      </c>
      <c r="F140" s="132" t="n">
        <v>0.00455934</v>
      </c>
      <c r="G140" s="132" t="n">
        <v>0.00455934</v>
      </c>
      <c r="H140" s="132" t="n">
        <v>0.00455934</v>
      </c>
      <c r="I140" s="132" t="n">
        <v>0.00455934</v>
      </c>
      <c r="J140" s="132" t="n">
        <f aca="false">LARGE($G$1:G140,1)</f>
        <v>0.00455934</v>
      </c>
      <c r="K140" s="192" t="n">
        <f aca="false">IF(J140&gt;J139,0,K139+1)</f>
        <v>0</v>
      </c>
      <c r="L140" s="134" t="n">
        <f aca="false">I140/J140-1</f>
        <v>0</v>
      </c>
      <c r="O140" s="131"/>
      <c r="P140" s="330"/>
      <c r="Q140" s="132"/>
      <c r="R140" s="132"/>
      <c r="S140" s="132"/>
      <c r="T140" s="132"/>
    </row>
    <row r="141" customFormat="false" ht="12.8" hidden="true" customHeight="false" outlineLevel="0" collapsed="false">
      <c r="A141" s="131" t="n">
        <v>1266710400</v>
      </c>
      <c r="B141" s="330" t="n">
        <f aca="false">(A141/(24*60*60))+DATE(1970,1,1)</f>
        <v>40230</v>
      </c>
      <c r="C141" s="331" t="n">
        <f aca="false">YEAR(B141)</f>
        <v>2010</v>
      </c>
      <c r="D141" s="331" t="n">
        <f aca="false">MONTH(B141)</f>
        <v>2</v>
      </c>
      <c r="E141" s="331" t="n">
        <f aca="false">DAY(B141)</f>
        <v>21</v>
      </c>
      <c r="F141" s="132" t="n">
        <v>0.00466157</v>
      </c>
      <c r="G141" s="132" t="n">
        <v>0.00466157</v>
      </c>
      <c r="H141" s="132" t="n">
        <v>0.00466157</v>
      </c>
      <c r="I141" s="132" t="n">
        <v>0.00466157</v>
      </c>
      <c r="J141" s="132" t="n">
        <f aca="false">LARGE($G$1:G141,1)</f>
        <v>0.00466157</v>
      </c>
      <c r="K141" s="192" t="n">
        <f aca="false">IF(J141&gt;J140,0,K140+1)</f>
        <v>0</v>
      </c>
      <c r="L141" s="134" t="n">
        <f aca="false">I141/J141-1</f>
        <v>0</v>
      </c>
      <c r="O141" s="131"/>
      <c r="P141" s="330"/>
      <c r="Q141" s="132"/>
      <c r="R141" s="132"/>
      <c r="S141" s="132"/>
      <c r="T141" s="132"/>
    </row>
    <row r="142" customFormat="false" ht="12.8" hidden="true" customHeight="false" outlineLevel="0" collapsed="false">
      <c r="A142" s="131" t="n">
        <v>1266796800</v>
      </c>
      <c r="B142" s="330" t="n">
        <f aca="false">(A142/(24*60*60))+DATE(1970,1,1)</f>
        <v>40231</v>
      </c>
      <c r="C142" s="331" t="n">
        <f aca="false">YEAR(B142)</f>
        <v>2010</v>
      </c>
      <c r="D142" s="331" t="n">
        <f aca="false">MONTH(B142)</f>
        <v>2</v>
      </c>
      <c r="E142" s="331" t="n">
        <f aca="false">DAY(B142)</f>
        <v>22</v>
      </c>
      <c r="F142" s="132" t="n">
        <v>0.0047061</v>
      </c>
      <c r="G142" s="132" t="n">
        <v>0.0047061</v>
      </c>
      <c r="H142" s="132" t="n">
        <v>0.0047061</v>
      </c>
      <c r="I142" s="132" t="n">
        <v>0.0047061</v>
      </c>
      <c r="J142" s="132" t="n">
        <f aca="false">LARGE($G$1:G142,1)</f>
        <v>0.0047061</v>
      </c>
      <c r="K142" s="192" t="n">
        <f aca="false">IF(J142&gt;J141,0,K141+1)</f>
        <v>0</v>
      </c>
      <c r="L142" s="134" t="n">
        <f aca="false">I142/J142-1</f>
        <v>0</v>
      </c>
      <c r="O142" s="131"/>
      <c r="P142" s="330"/>
      <c r="Q142" s="132"/>
      <c r="R142" s="132"/>
      <c r="S142" s="132"/>
      <c r="T142" s="132"/>
    </row>
    <row r="143" customFormat="false" ht="12.8" hidden="true" customHeight="false" outlineLevel="0" collapsed="false">
      <c r="A143" s="131" t="n">
        <v>1266883200</v>
      </c>
      <c r="B143" s="330" t="n">
        <f aca="false">(A143/(24*60*60))+DATE(1970,1,1)</f>
        <v>40232</v>
      </c>
      <c r="C143" s="331" t="n">
        <f aca="false">YEAR(B143)</f>
        <v>2010</v>
      </c>
      <c r="D143" s="331" t="n">
        <f aca="false">MONTH(B143)</f>
        <v>2</v>
      </c>
      <c r="E143" s="331" t="n">
        <f aca="false">DAY(B143)</f>
        <v>23</v>
      </c>
      <c r="F143" s="132" t="n">
        <v>0.00484966</v>
      </c>
      <c r="G143" s="132" t="n">
        <v>0.00484966</v>
      </c>
      <c r="H143" s="132" t="n">
        <v>0.00484966</v>
      </c>
      <c r="I143" s="132" t="n">
        <v>0.00484966</v>
      </c>
      <c r="J143" s="132" t="n">
        <f aca="false">LARGE($G$1:G143,1)</f>
        <v>0.00484966</v>
      </c>
      <c r="K143" s="192" t="n">
        <f aca="false">IF(J143&gt;J142,0,K142+1)</f>
        <v>0</v>
      </c>
      <c r="L143" s="134" t="n">
        <f aca="false">I143/J143-1</f>
        <v>0</v>
      </c>
      <c r="O143" s="131"/>
      <c r="P143" s="330"/>
      <c r="Q143" s="132"/>
      <c r="R143" s="132"/>
      <c r="S143" s="132"/>
      <c r="T143" s="132"/>
    </row>
    <row r="144" customFormat="false" ht="12.8" hidden="true" customHeight="false" outlineLevel="0" collapsed="false">
      <c r="A144" s="131" t="n">
        <v>1266969600</v>
      </c>
      <c r="B144" s="330" t="n">
        <f aca="false">(A144/(24*60*60))+DATE(1970,1,1)</f>
        <v>40233</v>
      </c>
      <c r="C144" s="331" t="n">
        <f aca="false">YEAR(B144)</f>
        <v>2010</v>
      </c>
      <c r="D144" s="331" t="n">
        <f aca="false">MONTH(B144)</f>
        <v>2</v>
      </c>
      <c r="E144" s="331" t="n">
        <f aca="false">DAY(B144)</f>
        <v>24</v>
      </c>
      <c r="F144" s="132" t="n">
        <v>0.00497488</v>
      </c>
      <c r="G144" s="132" t="n">
        <v>0.00497488</v>
      </c>
      <c r="H144" s="132" t="n">
        <v>0.00497488</v>
      </c>
      <c r="I144" s="132" t="n">
        <v>0.00497488</v>
      </c>
      <c r="J144" s="132" t="n">
        <f aca="false">LARGE($G$1:G144,1)</f>
        <v>0.00497488</v>
      </c>
      <c r="K144" s="192" t="n">
        <f aca="false">IF(J144&gt;J143,0,K143+1)</f>
        <v>0</v>
      </c>
      <c r="L144" s="134" t="n">
        <f aca="false">I144/J144-1</f>
        <v>0</v>
      </c>
      <c r="O144" s="131"/>
      <c r="P144" s="330"/>
      <c r="Q144" s="132"/>
      <c r="R144" s="132"/>
      <c r="S144" s="132"/>
      <c r="T144" s="132"/>
    </row>
    <row r="145" customFormat="false" ht="12.8" hidden="true" customHeight="false" outlineLevel="0" collapsed="false">
      <c r="A145" s="131" t="n">
        <v>1267056000</v>
      </c>
      <c r="B145" s="330" t="n">
        <f aca="false">(A145/(24*60*60))+DATE(1970,1,1)</f>
        <v>40234</v>
      </c>
      <c r="C145" s="331" t="n">
        <f aca="false">YEAR(B145)</f>
        <v>2010</v>
      </c>
      <c r="D145" s="331" t="n">
        <f aca="false">MONTH(B145)</f>
        <v>2</v>
      </c>
      <c r="E145" s="331" t="n">
        <f aca="false">DAY(B145)</f>
        <v>25</v>
      </c>
      <c r="F145" s="132" t="n">
        <v>0.00502917</v>
      </c>
      <c r="G145" s="132" t="n">
        <v>0.00502917</v>
      </c>
      <c r="H145" s="132" t="n">
        <v>0.00502917</v>
      </c>
      <c r="I145" s="132" t="n">
        <v>0.00502917</v>
      </c>
      <c r="J145" s="132" t="n">
        <f aca="false">LARGE($G$1:G145,1)</f>
        <v>0.00502917</v>
      </c>
      <c r="K145" s="192" t="n">
        <f aca="false">IF(J145&gt;J144,0,K144+1)</f>
        <v>0</v>
      </c>
      <c r="L145" s="134" t="n">
        <f aca="false">I145/J145-1</f>
        <v>0</v>
      </c>
      <c r="O145" s="131"/>
      <c r="P145" s="330"/>
      <c r="Q145" s="132"/>
      <c r="R145" s="132"/>
      <c r="S145" s="132"/>
      <c r="T145" s="132"/>
    </row>
    <row r="146" customFormat="false" ht="12.8" hidden="true" customHeight="false" outlineLevel="0" collapsed="false">
      <c r="A146" s="131" t="n">
        <v>1267142400</v>
      </c>
      <c r="B146" s="330" t="n">
        <f aca="false">(A146/(24*60*60))+DATE(1970,1,1)</f>
        <v>40235</v>
      </c>
      <c r="C146" s="331" t="n">
        <f aca="false">YEAR(B146)</f>
        <v>2010</v>
      </c>
      <c r="D146" s="331" t="n">
        <f aca="false">MONTH(B146)</f>
        <v>2</v>
      </c>
      <c r="E146" s="331" t="n">
        <f aca="false">DAY(B146)</f>
        <v>26</v>
      </c>
      <c r="F146" s="132" t="n">
        <v>0.00510412</v>
      </c>
      <c r="G146" s="132" t="n">
        <v>0.00510412</v>
      </c>
      <c r="H146" s="132" t="n">
        <v>0.00510412</v>
      </c>
      <c r="I146" s="132" t="n">
        <v>0.00510412</v>
      </c>
      <c r="J146" s="132" t="n">
        <f aca="false">LARGE($G$1:G146,1)</f>
        <v>0.00510412</v>
      </c>
      <c r="K146" s="192" t="n">
        <f aca="false">IF(J146&gt;J145,0,K145+1)</f>
        <v>0</v>
      </c>
      <c r="L146" s="134" t="n">
        <f aca="false">I146/J146-1</f>
        <v>0</v>
      </c>
      <c r="O146" s="131"/>
      <c r="P146" s="330"/>
      <c r="Q146" s="132"/>
      <c r="R146" s="132"/>
      <c r="S146" s="132"/>
      <c r="T146" s="132"/>
    </row>
    <row r="147" customFormat="false" ht="12.8" hidden="true" customHeight="false" outlineLevel="0" collapsed="false">
      <c r="A147" s="131" t="n">
        <v>1267228800</v>
      </c>
      <c r="B147" s="330" t="n">
        <f aca="false">(A147/(24*60*60))+DATE(1970,1,1)</f>
        <v>40236</v>
      </c>
      <c r="C147" s="331" t="n">
        <f aca="false">YEAR(B147)</f>
        <v>2010</v>
      </c>
      <c r="D147" s="331" t="n">
        <f aca="false">MONTH(B147)</f>
        <v>2</v>
      </c>
      <c r="E147" s="331" t="n">
        <f aca="false">DAY(B147)</f>
        <v>27</v>
      </c>
      <c r="F147" s="132" t="n">
        <v>0.00516823</v>
      </c>
      <c r="G147" s="132" t="n">
        <v>0.00516823</v>
      </c>
      <c r="H147" s="132" t="n">
        <v>0.00516823</v>
      </c>
      <c r="I147" s="132" t="n">
        <v>0.00516823</v>
      </c>
      <c r="J147" s="132" t="n">
        <f aca="false">LARGE($G$1:G147,1)</f>
        <v>0.00516823</v>
      </c>
      <c r="K147" s="192" t="n">
        <f aca="false">IF(J147&gt;J146,0,K146+1)</f>
        <v>0</v>
      </c>
      <c r="L147" s="134" t="n">
        <f aca="false">I147/J147-1</f>
        <v>0</v>
      </c>
      <c r="O147" s="131"/>
      <c r="P147" s="330"/>
      <c r="Q147" s="132"/>
      <c r="R147" s="132"/>
      <c r="S147" s="132"/>
      <c r="T147" s="132"/>
    </row>
    <row r="148" customFormat="false" ht="12.8" hidden="true" customHeight="false" outlineLevel="0" collapsed="false">
      <c r="A148" s="131" t="n">
        <v>1267315200</v>
      </c>
      <c r="B148" s="330" t="n">
        <f aca="false">(A148/(24*60*60))+DATE(1970,1,1)</f>
        <v>40237</v>
      </c>
      <c r="C148" s="331" t="n">
        <f aca="false">YEAR(B148)</f>
        <v>2010</v>
      </c>
      <c r="D148" s="331" t="n">
        <f aca="false">MONTH(B148)</f>
        <v>2</v>
      </c>
      <c r="E148" s="331" t="n">
        <f aca="false">DAY(B148)</f>
        <v>28</v>
      </c>
      <c r="F148" s="132" t="n">
        <v>0.00529801</v>
      </c>
      <c r="G148" s="132" t="n">
        <v>0.00529801</v>
      </c>
      <c r="H148" s="132" t="n">
        <v>0.00529801</v>
      </c>
      <c r="I148" s="132" t="n">
        <v>0.00529801</v>
      </c>
      <c r="J148" s="132" t="n">
        <f aca="false">LARGE($G$1:G148,1)</f>
        <v>0.00529801</v>
      </c>
      <c r="K148" s="192" t="n">
        <f aca="false">IF(J148&gt;J147,0,K147+1)</f>
        <v>0</v>
      </c>
      <c r="L148" s="134" t="n">
        <f aca="false">I148/J148-1</f>
        <v>0</v>
      </c>
      <c r="O148" s="131"/>
      <c r="P148" s="330"/>
      <c r="Q148" s="132"/>
      <c r="R148" s="132"/>
      <c r="S148" s="132"/>
      <c r="T148" s="132"/>
    </row>
    <row r="149" customFormat="false" ht="12.8" hidden="true" customHeight="false" outlineLevel="0" collapsed="false">
      <c r="A149" s="131" t="n">
        <v>1267401600</v>
      </c>
      <c r="B149" s="330" t="n">
        <f aca="false">(A149/(24*60*60))+DATE(1970,1,1)</f>
        <v>40238</v>
      </c>
      <c r="C149" s="331" t="n">
        <f aca="false">YEAR(B149)</f>
        <v>2010</v>
      </c>
      <c r="D149" s="331" t="n">
        <f aca="false">MONTH(B149)</f>
        <v>3</v>
      </c>
      <c r="E149" s="331" t="n">
        <f aca="false">DAY(B149)</f>
        <v>1</v>
      </c>
      <c r="F149" s="132" t="n">
        <v>0.00539695</v>
      </c>
      <c r="G149" s="132" t="n">
        <v>0.00539695</v>
      </c>
      <c r="H149" s="132" t="n">
        <v>0.00539695</v>
      </c>
      <c r="I149" s="132" t="n">
        <v>0.00539695</v>
      </c>
      <c r="J149" s="132" t="n">
        <f aca="false">LARGE($G$1:G149,1)</f>
        <v>0.00539695</v>
      </c>
      <c r="K149" s="192" t="n">
        <f aca="false">IF(J149&gt;J148,0,K148+1)</f>
        <v>0</v>
      </c>
      <c r="L149" s="134" t="n">
        <f aca="false">I149/J149-1</f>
        <v>0</v>
      </c>
      <c r="O149" s="131"/>
      <c r="P149" s="330"/>
      <c r="Q149" s="132"/>
      <c r="R149" s="132"/>
      <c r="S149" s="132"/>
      <c r="T149" s="132"/>
    </row>
    <row r="150" customFormat="false" ht="12.8" hidden="true" customHeight="false" outlineLevel="0" collapsed="false">
      <c r="A150" s="131" t="n">
        <v>1267488000</v>
      </c>
      <c r="B150" s="330" t="n">
        <f aca="false">(A150/(24*60*60))+DATE(1970,1,1)</f>
        <v>40239</v>
      </c>
      <c r="C150" s="331" t="n">
        <f aca="false">YEAR(B150)</f>
        <v>2010</v>
      </c>
      <c r="D150" s="331" t="n">
        <f aca="false">MONTH(B150)</f>
        <v>3</v>
      </c>
      <c r="E150" s="331" t="n">
        <f aca="false">DAY(B150)</f>
        <v>2</v>
      </c>
      <c r="F150" s="132" t="n">
        <v>0.00547226</v>
      </c>
      <c r="G150" s="132" t="n">
        <v>0.00547226</v>
      </c>
      <c r="H150" s="132" t="n">
        <v>0.00547226</v>
      </c>
      <c r="I150" s="132" t="n">
        <v>0.00547226</v>
      </c>
      <c r="J150" s="132" t="n">
        <f aca="false">LARGE($G$1:G150,1)</f>
        <v>0.00547226</v>
      </c>
      <c r="K150" s="192" t="n">
        <f aca="false">IF(J150&gt;J149,0,K149+1)</f>
        <v>0</v>
      </c>
      <c r="L150" s="134" t="n">
        <f aca="false">I150/J150-1</f>
        <v>0</v>
      </c>
      <c r="O150" s="131"/>
      <c r="P150" s="330"/>
      <c r="Q150" s="132"/>
      <c r="R150" s="132"/>
      <c r="S150" s="132"/>
      <c r="T150" s="132"/>
    </row>
    <row r="151" customFormat="false" ht="12.8" hidden="true" customHeight="false" outlineLevel="0" collapsed="false">
      <c r="A151" s="131" t="n">
        <v>1272153600</v>
      </c>
      <c r="B151" s="330" t="n">
        <f aca="false">(A151/(24*60*60))+DATE(1970,1,1)</f>
        <v>40293</v>
      </c>
      <c r="C151" s="331" t="n">
        <f aca="false">YEAR(B151)</f>
        <v>2010</v>
      </c>
      <c r="D151" s="331" t="n">
        <f aca="false">MONTH(B151)</f>
        <v>4</v>
      </c>
      <c r="E151" s="331" t="n">
        <f aca="false">DAY(B151)</f>
        <v>25</v>
      </c>
      <c r="F151" s="132" t="n">
        <v>0.003</v>
      </c>
      <c r="G151" s="132" t="n">
        <v>0.003</v>
      </c>
      <c r="H151" s="132" t="n">
        <v>0.003</v>
      </c>
      <c r="I151" s="132" t="n">
        <v>0.003</v>
      </c>
      <c r="J151" s="132" t="n">
        <f aca="false">LARGE($G$1:G151,1)</f>
        <v>0.00547226</v>
      </c>
      <c r="K151" s="192" t="n">
        <f aca="false">IF(J151&gt;J150,0,K150+1)</f>
        <v>1</v>
      </c>
      <c r="L151" s="134" t="n">
        <f aca="false">I151/J151-1</f>
        <v>-0.451780434409184</v>
      </c>
      <c r="O151" s="131"/>
      <c r="P151" s="330"/>
      <c r="Q151" s="132"/>
      <c r="R151" s="132"/>
      <c r="S151" s="132"/>
      <c r="T151" s="132"/>
    </row>
    <row r="152" customFormat="false" ht="12.8" hidden="true" customHeight="false" outlineLevel="0" collapsed="false">
      <c r="A152" s="131" t="n">
        <v>1272240000</v>
      </c>
      <c r="B152" s="330" t="n">
        <f aca="false">(A152/(24*60*60))+DATE(1970,1,1)</f>
        <v>40294</v>
      </c>
      <c r="C152" s="331" t="n">
        <f aca="false">YEAR(B152)</f>
        <v>2010</v>
      </c>
      <c r="D152" s="331" t="n">
        <f aca="false">MONTH(B152)</f>
        <v>4</v>
      </c>
      <c r="E152" s="331" t="n">
        <f aca="false">DAY(B152)</f>
        <v>26</v>
      </c>
      <c r="F152" s="132" t="n">
        <v>0.003</v>
      </c>
      <c r="G152" s="132" t="n">
        <v>0.003</v>
      </c>
      <c r="H152" s="132" t="n">
        <v>0.003</v>
      </c>
      <c r="I152" s="132" t="n">
        <v>0.003</v>
      </c>
      <c r="J152" s="132" t="n">
        <f aca="false">LARGE($G$1:G152,1)</f>
        <v>0.00547226</v>
      </c>
      <c r="K152" s="192" t="n">
        <f aca="false">IF(J152&gt;J151,0,K151+1)</f>
        <v>2</v>
      </c>
      <c r="L152" s="134" t="n">
        <f aca="false">I152/J152-1</f>
        <v>-0.451780434409184</v>
      </c>
      <c r="O152" s="131"/>
      <c r="P152" s="330"/>
      <c r="Q152" s="132"/>
      <c r="R152" s="132"/>
      <c r="S152" s="132"/>
      <c r="T152" s="132"/>
    </row>
    <row r="153" customFormat="false" ht="12.8" hidden="true" customHeight="false" outlineLevel="0" collapsed="false">
      <c r="A153" s="131" t="n">
        <v>1272585600</v>
      </c>
      <c r="B153" s="330" t="n">
        <f aca="false">(A153/(24*60*60))+DATE(1970,1,1)</f>
        <v>40298</v>
      </c>
      <c r="C153" s="331" t="n">
        <f aca="false">YEAR(B153)</f>
        <v>2010</v>
      </c>
      <c r="D153" s="331" t="n">
        <f aca="false">MONTH(B153)</f>
        <v>4</v>
      </c>
      <c r="E153" s="331" t="n">
        <f aca="false">DAY(B153)</f>
        <v>30</v>
      </c>
      <c r="F153" s="132" t="n">
        <v>0.003</v>
      </c>
      <c r="G153" s="132" t="n">
        <v>0.003</v>
      </c>
      <c r="H153" s="132" t="n">
        <v>0.003</v>
      </c>
      <c r="I153" s="132" t="n">
        <v>0.003</v>
      </c>
      <c r="J153" s="132" t="n">
        <f aca="false">LARGE($G$1:G153,1)</f>
        <v>0.00547226</v>
      </c>
      <c r="K153" s="192" t="n">
        <f aca="false">IF(J153&gt;J152,0,K152+1)</f>
        <v>3</v>
      </c>
      <c r="L153" s="134" t="n">
        <f aca="false">I153/J153-1</f>
        <v>-0.451780434409184</v>
      </c>
      <c r="O153" s="131"/>
      <c r="P153" s="330"/>
      <c r="Q153" s="132"/>
      <c r="R153" s="132"/>
      <c r="S153" s="132"/>
      <c r="T153" s="132"/>
    </row>
    <row r="154" customFormat="false" ht="12.8" hidden="true" customHeight="false" outlineLevel="0" collapsed="false">
      <c r="A154" s="131" t="n">
        <v>1272672000</v>
      </c>
      <c r="B154" s="330" t="n">
        <f aca="false">(A154/(24*60*60))+DATE(1970,1,1)</f>
        <v>40299</v>
      </c>
      <c r="C154" s="331" t="n">
        <f aca="false">YEAR(B154)</f>
        <v>2010</v>
      </c>
      <c r="D154" s="331" t="n">
        <f aca="false">MONTH(B154)</f>
        <v>5</v>
      </c>
      <c r="E154" s="331" t="n">
        <f aca="false">DAY(B154)</f>
        <v>1</v>
      </c>
      <c r="F154" s="132" t="n">
        <v>0.003</v>
      </c>
      <c r="G154" s="132" t="n">
        <v>0.003</v>
      </c>
      <c r="H154" s="132" t="n">
        <v>0.003</v>
      </c>
      <c r="I154" s="132" t="n">
        <v>0.003</v>
      </c>
      <c r="J154" s="132" t="n">
        <f aca="false">LARGE($G$1:G154,1)</f>
        <v>0.00547226</v>
      </c>
      <c r="K154" s="192" t="n">
        <f aca="false">IF(J154&gt;J153,0,K153+1)</f>
        <v>4</v>
      </c>
      <c r="L154" s="134" t="n">
        <f aca="false">I154/J154-1</f>
        <v>-0.451780434409184</v>
      </c>
      <c r="O154" s="131"/>
      <c r="P154" s="330"/>
      <c r="Q154" s="132"/>
      <c r="R154" s="132"/>
      <c r="S154" s="132"/>
      <c r="T154" s="132"/>
    </row>
    <row r="155" customFormat="false" ht="12.8" hidden="true" customHeight="false" outlineLevel="0" collapsed="false">
      <c r="A155" s="131" t="n">
        <v>1272758400</v>
      </c>
      <c r="B155" s="330" t="n">
        <f aca="false">(A155/(24*60*60))+DATE(1970,1,1)</f>
        <v>40300</v>
      </c>
      <c r="C155" s="331" t="n">
        <f aca="false">YEAR(B155)</f>
        <v>2010</v>
      </c>
      <c r="D155" s="331" t="n">
        <f aca="false">MONTH(B155)</f>
        <v>5</v>
      </c>
      <c r="E155" s="331" t="n">
        <f aca="false">DAY(B155)</f>
        <v>2</v>
      </c>
      <c r="F155" s="132" t="n">
        <v>0.003</v>
      </c>
      <c r="G155" s="132" t="n">
        <v>0.003</v>
      </c>
      <c r="H155" s="132" t="n">
        <v>0.003</v>
      </c>
      <c r="I155" s="132" t="n">
        <v>0.003</v>
      </c>
      <c r="J155" s="132" t="n">
        <f aca="false">LARGE($G$1:G155,1)</f>
        <v>0.00547226</v>
      </c>
      <c r="K155" s="192" t="n">
        <f aca="false">IF(J155&gt;J154,0,K154+1)</f>
        <v>5</v>
      </c>
      <c r="L155" s="134" t="n">
        <f aca="false">I155/J155-1</f>
        <v>-0.451780434409184</v>
      </c>
      <c r="O155" s="131"/>
      <c r="P155" s="330"/>
      <c r="Q155" s="132"/>
      <c r="R155" s="132"/>
      <c r="S155" s="132"/>
      <c r="T155" s="132"/>
    </row>
    <row r="156" customFormat="false" ht="12.8" hidden="true" customHeight="false" outlineLevel="0" collapsed="false">
      <c r="A156" s="131" t="n">
        <v>1272844800</v>
      </c>
      <c r="B156" s="330" t="n">
        <f aca="false">(A156/(24*60*60))+DATE(1970,1,1)</f>
        <v>40301</v>
      </c>
      <c r="C156" s="331" t="n">
        <f aca="false">YEAR(B156)</f>
        <v>2010</v>
      </c>
      <c r="D156" s="331" t="n">
        <f aca="false">MONTH(B156)</f>
        <v>5</v>
      </c>
      <c r="E156" s="331" t="n">
        <f aca="false">DAY(B156)</f>
        <v>3</v>
      </c>
      <c r="F156" s="132" t="n">
        <v>0.003</v>
      </c>
      <c r="G156" s="132" t="n">
        <v>0.003</v>
      </c>
      <c r="H156" s="132" t="n">
        <v>0.003</v>
      </c>
      <c r="I156" s="132" t="n">
        <v>0.003</v>
      </c>
      <c r="J156" s="132" t="n">
        <f aca="false">LARGE($G$1:G156,1)</f>
        <v>0.00547226</v>
      </c>
      <c r="K156" s="192" t="n">
        <f aca="false">IF(J156&gt;J155,0,K155+1)</f>
        <v>6</v>
      </c>
      <c r="L156" s="134" t="n">
        <f aca="false">I156/J156-1</f>
        <v>-0.451780434409184</v>
      </c>
      <c r="O156" s="131"/>
      <c r="P156" s="330"/>
      <c r="Q156" s="132"/>
      <c r="R156" s="132"/>
      <c r="S156" s="132"/>
      <c r="T156" s="132"/>
    </row>
    <row r="157" customFormat="false" ht="12.8" hidden="true" customHeight="false" outlineLevel="0" collapsed="false">
      <c r="A157" s="131" t="n">
        <v>1272931200</v>
      </c>
      <c r="B157" s="330" t="n">
        <f aca="false">(A157/(24*60*60))+DATE(1970,1,1)</f>
        <v>40302</v>
      </c>
      <c r="C157" s="331" t="n">
        <f aca="false">YEAR(B157)</f>
        <v>2010</v>
      </c>
      <c r="D157" s="331" t="n">
        <f aca="false">MONTH(B157)</f>
        <v>5</v>
      </c>
      <c r="E157" s="331" t="n">
        <f aca="false">DAY(B157)</f>
        <v>4</v>
      </c>
      <c r="F157" s="132" t="n">
        <v>0.003</v>
      </c>
      <c r="G157" s="132" t="n">
        <v>0.003</v>
      </c>
      <c r="H157" s="132" t="n">
        <v>0.003</v>
      </c>
      <c r="I157" s="132" t="n">
        <v>0.003</v>
      </c>
      <c r="J157" s="132" t="n">
        <f aca="false">LARGE($G$1:G157,1)</f>
        <v>0.00547226</v>
      </c>
      <c r="K157" s="192" t="n">
        <f aca="false">IF(J157&gt;J156,0,K156+1)</f>
        <v>7</v>
      </c>
      <c r="L157" s="134" t="n">
        <f aca="false">I157/J157-1</f>
        <v>-0.451780434409184</v>
      </c>
      <c r="O157" s="131"/>
      <c r="P157" s="330"/>
      <c r="Q157" s="132"/>
      <c r="R157" s="132"/>
      <c r="S157" s="132"/>
      <c r="T157" s="132"/>
    </row>
    <row r="158" customFormat="false" ht="12.8" hidden="true" customHeight="false" outlineLevel="0" collapsed="false">
      <c r="A158" s="131" t="n">
        <v>1273017600</v>
      </c>
      <c r="B158" s="330" t="n">
        <f aca="false">(A158/(24*60*60))+DATE(1970,1,1)</f>
        <v>40303</v>
      </c>
      <c r="C158" s="331" t="n">
        <f aca="false">YEAR(B158)</f>
        <v>2010</v>
      </c>
      <c r="D158" s="331" t="n">
        <f aca="false">MONTH(B158)</f>
        <v>5</v>
      </c>
      <c r="E158" s="331" t="n">
        <f aca="false">DAY(B158)</f>
        <v>5</v>
      </c>
      <c r="F158" s="132" t="n">
        <v>0.0031</v>
      </c>
      <c r="G158" s="132" t="n">
        <v>0.0035</v>
      </c>
      <c r="H158" s="132" t="n">
        <v>0.0031</v>
      </c>
      <c r="I158" s="132" t="n">
        <v>0.0035</v>
      </c>
      <c r="J158" s="132" t="n">
        <f aca="false">LARGE($G$1:G158,1)</f>
        <v>0.00547226</v>
      </c>
      <c r="K158" s="192" t="n">
        <f aca="false">IF(J158&gt;J157,0,K157+1)</f>
        <v>8</v>
      </c>
      <c r="L158" s="134" t="n">
        <f aca="false">I158/J158-1</f>
        <v>-0.360410506810714</v>
      </c>
      <c r="O158" s="131"/>
      <c r="P158" s="330"/>
      <c r="Q158" s="132"/>
      <c r="R158" s="132"/>
      <c r="S158" s="132"/>
      <c r="T158" s="132"/>
    </row>
    <row r="159" customFormat="false" ht="12.8" hidden="true" customHeight="false" outlineLevel="0" collapsed="false">
      <c r="A159" s="131" t="n">
        <v>1273104000</v>
      </c>
      <c r="B159" s="330" t="n">
        <f aca="false">(A159/(24*60*60))+DATE(1970,1,1)</f>
        <v>40304</v>
      </c>
      <c r="C159" s="331" t="n">
        <f aca="false">YEAR(B159)</f>
        <v>2010</v>
      </c>
      <c r="D159" s="331" t="n">
        <f aca="false">MONTH(B159)</f>
        <v>5</v>
      </c>
      <c r="E159" s="331" t="n">
        <f aca="false">DAY(B159)</f>
        <v>6</v>
      </c>
      <c r="F159" s="132" t="n">
        <v>0.004</v>
      </c>
      <c r="G159" s="132" t="n">
        <v>0.0043</v>
      </c>
      <c r="H159" s="132" t="n">
        <v>0.004</v>
      </c>
      <c r="I159" s="132" t="n">
        <v>0.0043</v>
      </c>
      <c r="J159" s="132" t="n">
        <f aca="false">LARGE($G$1:G159,1)</f>
        <v>0.00547226</v>
      </c>
      <c r="K159" s="192" t="n">
        <f aca="false">IF(J159&gt;J158,0,K158+1)</f>
        <v>9</v>
      </c>
      <c r="L159" s="134" t="n">
        <f aca="false">I159/J159-1</f>
        <v>-0.214218622653163</v>
      </c>
      <c r="O159" s="131"/>
      <c r="P159" s="330"/>
      <c r="Q159" s="132"/>
      <c r="R159" s="132"/>
      <c r="S159" s="132"/>
      <c r="T159" s="132"/>
    </row>
    <row r="160" customFormat="false" ht="12.8" hidden="true" customHeight="false" outlineLevel="0" collapsed="false">
      <c r="A160" s="131" t="n">
        <v>1273190400</v>
      </c>
      <c r="B160" s="330" t="n">
        <f aca="false">(A160/(24*60*60))+DATE(1970,1,1)</f>
        <v>40305</v>
      </c>
      <c r="C160" s="331" t="n">
        <f aca="false">YEAR(B160)</f>
        <v>2010</v>
      </c>
      <c r="D160" s="331" t="n">
        <f aca="false">MONTH(B160)</f>
        <v>5</v>
      </c>
      <c r="E160" s="331" t="n">
        <f aca="false">DAY(B160)</f>
        <v>7</v>
      </c>
      <c r="F160" s="132" t="n">
        <v>0.0043</v>
      </c>
      <c r="G160" s="132" t="n">
        <v>0.0043</v>
      </c>
      <c r="H160" s="132" t="n">
        <v>0.0042</v>
      </c>
      <c r="I160" s="132" t="n">
        <v>0.0042</v>
      </c>
      <c r="J160" s="132" t="n">
        <f aca="false">LARGE($G$1:G160,1)</f>
        <v>0.00547226</v>
      </c>
      <c r="K160" s="192" t="n">
        <f aca="false">IF(J160&gt;J159,0,K159+1)</f>
        <v>10</v>
      </c>
      <c r="L160" s="134" t="n">
        <f aca="false">I160/J160-1</f>
        <v>-0.232492608172857</v>
      </c>
      <c r="O160" s="131"/>
      <c r="P160" s="330"/>
      <c r="Q160" s="132"/>
      <c r="R160" s="132"/>
      <c r="S160" s="132"/>
      <c r="T160" s="132"/>
    </row>
    <row r="161" customFormat="false" ht="12.8" hidden="true" customHeight="false" outlineLevel="0" collapsed="false">
      <c r="A161" s="131" t="n">
        <v>1273276800</v>
      </c>
      <c r="B161" s="330" t="n">
        <f aca="false">(A161/(24*60*60))+DATE(1970,1,1)</f>
        <v>40306</v>
      </c>
      <c r="C161" s="331" t="n">
        <f aca="false">YEAR(B161)</f>
        <v>2010</v>
      </c>
      <c r="D161" s="331" t="n">
        <f aca="false">MONTH(B161)</f>
        <v>5</v>
      </c>
      <c r="E161" s="331" t="n">
        <f aca="false">DAY(B161)</f>
        <v>8</v>
      </c>
      <c r="F161" s="132" t="n">
        <v>0.0035</v>
      </c>
      <c r="G161" s="132" t="n">
        <v>0.0035</v>
      </c>
      <c r="H161" s="132" t="n">
        <v>0.0035</v>
      </c>
      <c r="I161" s="132" t="n">
        <v>0.0035</v>
      </c>
      <c r="J161" s="132" t="n">
        <f aca="false">LARGE($G$1:G161,1)</f>
        <v>0.00547226</v>
      </c>
      <c r="K161" s="192" t="n">
        <f aca="false">IF(J161&gt;J160,0,K160+1)</f>
        <v>11</v>
      </c>
      <c r="L161" s="134" t="n">
        <f aca="false">I161/J161-1</f>
        <v>-0.360410506810714</v>
      </c>
      <c r="O161" s="131"/>
      <c r="P161" s="330"/>
      <c r="Q161" s="132"/>
      <c r="R161" s="132"/>
      <c r="S161" s="132"/>
      <c r="T161" s="132"/>
    </row>
    <row r="162" customFormat="false" ht="12.8" hidden="true" customHeight="false" outlineLevel="0" collapsed="false">
      <c r="A162" s="131" t="n">
        <v>1273449600</v>
      </c>
      <c r="B162" s="330" t="n">
        <f aca="false">(A162/(24*60*60))+DATE(1970,1,1)</f>
        <v>40308</v>
      </c>
      <c r="C162" s="331" t="n">
        <f aca="false">YEAR(B162)</f>
        <v>2010</v>
      </c>
      <c r="D162" s="331" t="n">
        <f aca="false">MONTH(B162)</f>
        <v>5</v>
      </c>
      <c r="E162" s="331" t="n">
        <f aca="false">DAY(B162)</f>
        <v>10</v>
      </c>
      <c r="F162" s="132" t="n">
        <v>0.0039</v>
      </c>
      <c r="G162" s="132" t="n">
        <v>0.0039</v>
      </c>
      <c r="H162" s="132" t="n">
        <v>0.0039</v>
      </c>
      <c r="I162" s="132" t="n">
        <v>0.0039</v>
      </c>
      <c r="J162" s="132" t="n">
        <f aca="false">LARGE($G$1:G162,1)</f>
        <v>0.00547226</v>
      </c>
      <c r="K162" s="192" t="n">
        <f aca="false">IF(J162&gt;J161,0,K161+1)</f>
        <v>12</v>
      </c>
      <c r="L162" s="134" t="n">
        <f aca="false">I162/J162-1</f>
        <v>-0.287314564731939</v>
      </c>
      <c r="O162" s="131"/>
      <c r="P162" s="330"/>
      <c r="Q162" s="132"/>
      <c r="R162" s="132"/>
      <c r="S162" s="132"/>
      <c r="T162" s="132"/>
    </row>
    <row r="163" customFormat="false" ht="12.8" hidden="true" customHeight="false" outlineLevel="0" collapsed="false">
      <c r="A163" s="131" t="n">
        <v>1273536000</v>
      </c>
      <c r="B163" s="330" t="n">
        <f aca="false">(A163/(24*60*60))+DATE(1970,1,1)</f>
        <v>40309</v>
      </c>
      <c r="C163" s="331" t="n">
        <f aca="false">YEAR(B163)</f>
        <v>2010</v>
      </c>
      <c r="D163" s="331" t="n">
        <f aca="false">MONTH(B163)</f>
        <v>5</v>
      </c>
      <c r="E163" s="331" t="n">
        <f aca="false">DAY(B163)</f>
        <v>11</v>
      </c>
      <c r="F163" s="132" t="n">
        <v>0.004</v>
      </c>
      <c r="G163" s="132" t="n">
        <v>0.0041</v>
      </c>
      <c r="H163" s="132" t="n">
        <v>0.004</v>
      </c>
      <c r="I163" s="132" t="n">
        <v>0.0041</v>
      </c>
      <c r="J163" s="132" t="n">
        <f aca="false">LARGE($G$1:G163,1)</f>
        <v>0.00547226</v>
      </c>
      <c r="K163" s="192" t="n">
        <f aca="false">IF(J163&gt;J162,0,K162+1)</f>
        <v>13</v>
      </c>
      <c r="L163" s="134" t="n">
        <f aca="false">I163/J163-1</f>
        <v>-0.250766593692551</v>
      </c>
      <c r="O163" s="131"/>
      <c r="P163" s="330"/>
      <c r="Q163" s="132"/>
      <c r="R163" s="132"/>
      <c r="S163" s="132"/>
      <c r="T163" s="132"/>
    </row>
    <row r="164" customFormat="false" ht="12.8" hidden="true" customHeight="false" outlineLevel="0" collapsed="false">
      <c r="A164" s="131" t="n">
        <v>1273622400</v>
      </c>
      <c r="B164" s="330" t="n">
        <f aca="false">(A164/(24*60*60))+DATE(1970,1,1)</f>
        <v>40310</v>
      </c>
      <c r="C164" s="331" t="n">
        <f aca="false">YEAR(B164)</f>
        <v>2010</v>
      </c>
      <c r="D164" s="331" t="n">
        <f aca="false">MONTH(B164)</f>
        <v>5</v>
      </c>
      <c r="E164" s="331" t="n">
        <f aca="false">DAY(B164)</f>
        <v>12</v>
      </c>
      <c r="F164" s="132" t="n">
        <v>0.0042</v>
      </c>
      <c r="G164" s="132" t="n">
        <v>0.0044</v>
      </c>
      <c r="H164" s="132" t="n">
        <v>0.0042</v>
      </c>
      <c r="I164" s="132" t="n">
        <v>0.0044</v>
      </c>
      <c r="J164" s="132" t="n">
        <f aca="false">LARGE($G$1:G164,1)</f>
        <v>0.00547226</v>
      </c>
      <c r="K164" s="192" t="n">
        <f aca="false">IF(J164&gt;J163,0,K163+1)</f>
        <v>14</v>
      </c>
      <c r="L164" s="134" t="n">
        <f aca="false">I164/J164-1</f>
        <v>-0.195944637133469</v>
      </c>
      <c r="O164" s="131"/>
      <c r="P164" s="330"/>
      <c r="Q164" s="132"/>
      <c r="R164" s="132"/>
      <c r="S164" s="132"/>
      <c r="T164" s="132"/>
    </row>
    <row r="165" customFormat="false" ht="12.8" hidden="true" customHeight="false" outlineLevel="0" collapsed="false">
      <c r="A165" s="131" t="n">
        <v>1273795200</v>
      </c>
      <c r="B165" s="330" t="n">
        <f aca="false">(A165/(24*60*60))+DATE(1970,1,1)</f>
        <v>40312</v>
      </c>
      <c r="C165" s="331" t="n">
        <f aca="false">YEAR(B165)</f>
        <v>2010</v>
      </c>
      <c r="D165" s="331" t="n">
        <f aca="false">MONTH(B165)</f>
        <v>5</v>
      </c>
      <c r="E165" s="331" t="n">
        <f aca="false">DAY(B165)</f>
        <v>14</v>
      </c>
      <c r="F165" s="132" t="n">
        <v>0.004</v>
      </c>
      <c r="G165" s="132" t="n">
        <v>0.004</v>
      </c>
      <c r="H165" s="132" t="n">
        <v>0.004</v>
      </c>
      <c r="I165" s="132" t="n">
        <v>0.004</v>
      </c>
      <c r="J165" s="132" t="n">
        <f aca="false">LARGE($G$1:G165,1)</f>
        <v>0.00547226</v>
      </c>
      <c r="K165" s="192" t="n">
        <f aca="false">IF(J165&gt;J164,0,K164+1)</f>
        <v>15</v>
      </c>
      <c r="L165" s="134" t="n">
        <f aca="false">I165/J165-1</f>
        <v>-0.269040579212245</v>
      </c>
      <c r="O165" s="131"/>
      <c r="P165" s="330"/>
      <c r="Q165" s="132"/>
      <c r="R165" s="132"/>
      <c r="S165" s="132"/>
      <c r="T165" s="132"/>
    </row>
    <row r="166" customFormat="false" ht="12.8" hidden="true" customHeight="false" outlineLevel="0" collapsed="false">
      <c r="A166" s="131" t="n">
        <v>1274140800</v>
      </c>
      <c r="B166" s="330" t="n">
        <f aca="false">(A166/(24*60*60))+DATE(1970,1,1)</f>
        <v>40316</v>
      </c>
      <c r="C166" s="331" t="n">
        <f aca="false">YEAR(B166)</f>
        <v>2010</v>
      </c>
      <c r="D166" s="331" t="n">
        <f aca="false">MONTH(B166)</f>
        <v>5</v>
      </c>
      <c r="E166" s="331" t="n">
        <f aca="false">DAY(B166)</f>
        <v>18</v>
      </c>
      <c r="F166" s="132" t="n">
        <v>0.0047</v>
      </c>
      <c r="G166" s="132" t="n">
        <v>0.0047</v>
      </c>
      <c r="H166" s="132" t="n">
        <v>0.0045</v>
      </c>
      <c r="I166" s="132" t="n">
        <v>0.0045</v>
      </c>
      <c r="J166" s="132" t="n">
        <f aca="false">LARGE($G$1:G166,1)</f>
        <v>0.00547226</v>
      </c>
      <c r="K166" s="192" t="n">
        <f aca="false">IF(J166&gt;J165,0,K165+1)</f>
        <v>16</v>
      </c>
      <c r="L166" s="134" t="n">
        <f aca="false">I166/J166-1</f>
        <v>-0.177670651613776</v>
      </c>
      <c r="O166" s="131"/>
      <c r="P166" s="330"/>
      <c r="Q166" s="132"/>
      <c r="R166" s="132"/>
      <c r="S166" s="132"/>
      <c r="T166" s="132"/>
    </row>
    <row r="167" customFormat="false" ht="12.8" hidden="true" customHeight="false" outlineLevel="0" collapsed="false">
      <c r="A167" s="131" t="n">
        <v>1274227200</v>
      </c>
      <c r="B167" s="330" t="n">
        <f aca="false">(A167/(24*60*60))+DATE(1970,1,1)</f>
        <v>40317</v>
      </c>
      <c r="C167" s="331" t="n">
        <f aca="false">YEAR(B167)</f>
        <v>2010</v>
      </c>
      <c r="D167" s="331" t="n">
        <f aca="false">MONTH(B167)</f>
        <v>5</v>
      </c>
      <c r="E167" s="331" t="n">
        <f aca="false">DAY(B167)</f>
        <v>19</v>
      </c>
      <c r="F167" s="132" t="n">
        <v>0.0046</v>
      </c>
      <c r="G167" s="132" t="n">
        <v>0.0046</v>
      </c>
      <c r="H167" s="132" t="n">
        <v>0.0046</v>
      </c>
      <c r="I167" s="132" t="n">
        <v>0.0046</v>
      </c>
      <c r="J167" s="132" t="n">
        <f aca="false">LARGE($G$1:G167,1)</f>
        <v>0.00547226</v>
      </c>
      <c r="K167" s="192" t="n">
        <f aca="false">IF(J167&gt;J166,0,K166+1)</f>
        <v>17</v>
      </c>
      <c r="L167" s="134" t="n">
        <f aca="false">I167/J167-1</f>
        <v>-0.159396666094082</v>
      </c>
      <c r="O167" s="131"/>
      <c r="P167" s="330"/>
      <c r="Q167" s="132"/>
      <c r="R167" s="132"/>
      <c r="S167" s="132"/>
      <c r="T167" s="132"/>
    </row>
    <row r="168" customFormat="false" ht="12.8" hidden="true" customHeight="false" outlineLevel="0" collapsed="false">
      <c r="A168" s="131" t="n">
        <v>1274313600</v>
      </c>
      <c r="B168" s="330" t="n">
        <f aca="false">(A168/(24*60*60))+DATE(1970,1,1)</f>
        <v>40318</v>
      </c>
      <c r="C168" s="331" t="n">
        <f aca="false">YEAR(B168)</f>
        <v>2010</v>
      </c>
      <c r="D168" s="331" t="n">
        <f aca="false">MONTH(B168)</f>
        <v>5</v>
      </c>
      <c r="E168" s="331" t="n">
        <f aca="false">DAY(B168)</f>
        <v>20</v>
      </c>
      <c r="F168" s="132" t="n">
        <v>0.0045</v>
      </c>
      <c r="G168" s="132" t="n">
        <v>0.0045</v>
      </c>
      <c r="H168" s="132" t="n">
        <v>0.0045</v>
      </c>
      <c r="I168" s="132" t="n">
        <v>0.0045</v>
      </c>
      <c r="J168" s="132" t="n">
        <f aca="false">LARGE($G$1:G168,1)</f>
        <v>0.00547226</v>
      </c>
      <c r="K168" s="192" t="n">
        <f aca="false">IF(J168&gt;J167,0,K167+1)</f>
        <v>18</v>
      </c>
      <c r="L168" s="134" t="n">
        <f aca="false">I168/J168-1</f>
        <v>-0.177670651613776</v>
      </c>
      <c r="O168" s="131"/>
      <c r="P168" s="330"/>
      <c r="Q168" s="132"/>
      <c r="R168" s="132"/>
      <c r="S168" s="132"/>
      <c r="T168" s="132"/>
    </row>
    <row r="169" customFormat="false" ht="12.8" hidden="true" customHeight="false" outlineLevel="0" collapsed="false">
      <c r="A169" s="131" t="n">
        <v>1274486400</v>
      </c>
      <c r="B169" s="330" t="n">
        <f aca="false">(A169/(24*60*60))+DATE(1970,1,1)</f>
        <v>40320</v>
      </c>
      <c r="C169" s="331" t="n">
        <f aca="false">YEAR(B169)</f>
        <v>2010</v>
      </c>
      <c r="D169" s="331" t="n">
        <f aca="false">MONTH(B169)</f>
        <v>5</v>
      </c>
      <c r="E169" s="331" t="n">
        <f aca="false">DAY(B169)</f>
        <v>22</v>
      </c>
      <c r="F169" s="132" t="n">
        <v>0.0043</v>
      </c>
      <c r="G169" s="132" t="n">
        <v>0.0047</v>
      </c>
      <c r="H169" s="132" t="n">
        <v>0.0043</v>
      </c>
      <c r="I169" s="132" t="n">
        <v>0.0047</v>
      </c>
      <c r="J169" s="132" t="n">
        <f aca="false">LARGE($G$1:G169,1)</f>
        <v>0.00547226</v>
      </c>
      <c r="K169" s="192" t="n">
        <f aca="false">IF(J169&gt;J168,0,K168+1)</f>
        <v>19</v>
      </c>
      <c r="L169" s="134" t="n">
        <f aca="false">I169/J169-1</f>
        <v>-0.141122680574388</v>
      </c>
      <c r="O169" s="131"/>
      <c r="P169" s="330"/>
      <c r="Q169" s="132"/>
      <c r="R169" s="132"/>
      <c r="S169" s="132"/>
      <c r="T169" s="132"/>
    </row>
    <row r="170" customFormat="false" ht="12.8" hidden="true" customHeight="false" outlineLevel="0" collapsed="false">
      <c r="A170" s="131" t="n">
        <v>1274572800</v>
      </c>
      <c r="B170" s="330" t="n">
        <f aca="false">(A170/(24*60*60))+DATE(1970,1,1)</f>
        <v>40321</v>
      </c>
      <c r="C170" s="331" t="n">
        <f aca="false">YEAR(B170)</f>
        <v>2010</v>
      </c>
      <c r="D170" s="331" t="n">
        <f aca="false">MONTH(B170)</f>
        <v>5</v>
      </c>
      <c r="E170" s="331" t="n">
        <f aca="false">DAY(B170)</f>
        <v>23</v>
      </c>
      <c r="F170" s="132" t="n">
        <v>0.0049</v>
      </c>
      <c r="G170" s="132" t="n">
        <v>0.0049</v>
      </c>
      <c r="H170" s="132" t="n">
        <v>0.0045</v>
      </c>
      <c r="I170" s="132" t="n">
        <v>0.0045</v>
      </c>
      <c r="J170" s="132" t="n">
        <f aca="false">LARGE($G$1:G170,1)</f>
        <v>0.00547226</v>
      </c>
      <c r="K170" s="192" t="n">
        <f aca="false">IF(J170&gt;J169,0,K169+1)</f>
        <v>20</v>
      </c>
      <c r="L170" s="134" t="n">
        <f aca="false">I170/J170-1</f>
        <v>-0.177670651613776</v>
      </c>
      <c r="O170" s="131"/>
      <c r="P170" s="330"/>
      <c r="Q170" s="132"/>
      <c r="R170" s="132"/>
      <c r="S170" s="132"/>
      <c r="T170" s="132"/>
    </row>
    <row r="171" customFormat="false" ht="12.8" hidden="true" customHeight="false" outlineLevel="0" collapsed="false">
      <c r="A171" s="131" t="n">
        <v>1274745600</v>
      </c>
      <c r="B171" s="330" t="n">
        <f aca="false">(A171/(24*60*60))+DATE(1970,1,1)</f>
        <v>40323</v>
      </c>
      <c r="C171" s="331" t="n">
        <f aca="false">YEAR(B171)</f>
        <v>2010</v>
      </c>
      <c r="D171" s="331" t="n">
        <f aca="false">MONTH(B171)</f>
        <v>5</v>
      </c>
      <c r="E171" s="331" t="n">
        <f aca="false">DAY(B171)</f>
        <v>25</v>
      </c>
      <c r="F171" s="132" t="n">
        <v>0.0048</v>
      </c>
      <c r="G171" s="132" t="n">
        <v>0.0048</v>
      </c>
      <c r="H171" s="132" t="n">
        <v>0.0048</v>
      </c>
      <c r="I171" s="132" t="n">
        <v>0.0048</v>
      </c>
      <c r="J171" s="132" t="n">
        <f aca="false">LARGE($G$1:G171,1)</f>
        <v>0.00547226</v>
      </c>
      <c r="K171" s="192" t="n">
        <f aca="false">IF(J171&gt;J170,0,K170+1)</f>
        <v>21</v>
      </c>
      <c r="L171" s="134" t="n">
        <f aca="false">I171/J171-1</f>
        <v>-0.122848695054694</v>
      </c>
      <c r="O171" s="131"/>
      <c r="P171" s="330"/>
      <c r="Q171" s="132"/>
      <c r="R171" s="132"/>
      <c r="S171" s="132"/>
      <c r="T171" s="132"/>
    </row>
    <row r="172" customFormat="false" ht="12.8" hidden="true" customHeight="false" outlineLevel="0" collapsed="false">
      <c r="A172" s="131" t="n">
        <v>1274832000</v>
      </c>
      <c r="B172" s="330" t="n">
        <f aca="false">(A172/(24*60*60))+DATE(1970,1,1)</f>
        <v>40324</v>
      </c>
      <c r="C172" s="331" t="n">
        <f aca="false">YEAR(B172)</f>
        <v>2010</v>
      </c>
      <c r="D172" s="331" t="n">
        <f aca="false">MONTH(B172)</f>
        <v>5</v>
      </c>
      <c r="E172" s="331" t="n">
        <f aca="false">DAY(B172)</f>
        <v>26</v>
      </c>
      <c r="F172" s="132" t="n">
        <v>0.0046</v>
      </c>
      <c r="G172" s="132" t="n">
        <v>0.0046</v>
      </c>
      <c r="H172" s="132" t="n">
        <v>0.0046</v>
      </c>
      <c r="I172" s="132" t="n">
        <v>0.0046</v>
      </c>
      <c r="J172" s="132" t="n">
        <f aca="false">LARGE($G$1:G172,1)</f>
        <v>0.00547226</v>
      </c>
      <c r="K172" s="192" t="n">
        <f aca="false">IF(J172&gt;J171,0,K171+1)</f>
        <v>22</v>
      </c>
      <c r="L172" s="134" t="n">
        <f aca="false">I172/J172-1</f>
        <v>-0.159396666094082</v>
      </c>
      <c r="O172" s="131"/>
      <c r="P172" s="330"/>
      <c r="Q172" s="132"/>
      <c r="R172" s="132"/>
      <c r="S172" s="132"/>
      <c r="T172" s="132"/>
    </row>
    <row r="173" customFormat="false" ht="12.8" hidden="true" customHeight="false" outlineLevel="0" collapsed="false">
      <c r="A173" s="131" t="n">
        <v>1274918400</v>
      </c>
      <c r="B173" s="330" t="n">
        <f aca="false">(A173/(24*60*60))+DATE(1970,1,1)</f>
        <v>40325</v>
      </c>
      <c r="C173" s="331" t="n">
        <f aca="false">YEAR(B173)</f>
        <v>2010</v>
      </c>
      <c r="D173" s="331" t="n">
        <f aca="false">MONTH(B173)</f>
        <v>5</v>
      </c>
      <c r="E173" s="331" t="n">
        <f aca="false">DAY(B173)</f>
        <v>27</v>
      </c>
      <c r="F173" s="132" t="n">
        <v>0.0046</v>
      </c>
      <c r="G173" s="132" t="n">
        <v>0.0046</v>
      </c>
      <c r="H173" s="132" t="n">
        <v>0.0046</v>
      </c>
      <c r="I173" s="132" t="n">
        <v>0.0046</v>
      </c>
      <c r="J173" s="132" t="n">
        <f aca="false">LARGE($G$1:G173,1)</f>
        <v>0.00547226</v>
      </c>
      <c r="K173" s="192" t="n">
        <f aca="false">IF(J173&gt;J172,0,K172+1)</f>
        <v>23</v>
      </c>
      <c r="L173" s="134" t="n">
        <f aca="false">I173/J173-1</f>
        <v>-0.159396666094082</v>
      </c>
      <c r="O173" s="131"/>
      <c r="P173" s="330"/>
      <c r="Q173" s="132"/>
      <c r="R173" s="132"/>
      <c r="S173" s="132"/>
      <c r="T173" s="132"/>
    </row>
    <row r="174" customFormat="false" ht="12.8" hidden="true" customHeight="false" outlineLevel="0" collapsed="false">
      <c r="A174" s="131" t="n">
        <v>1275004800</v>
      </c>
      <c r="B174" s="330" t="n">
        <f aca="false">(A174/(24*60*60))+DATE(1970,1,1)</f>
        <v>40326</v>
      </c>
      <c r="C174" s="331" t="n">
        <f aca="false">YEAR(B174)</f>
        <v>2010</v>
      </c>
      <c r="D174" s="331" t="n">
        <f aca="false">MONTH(B174)</f>
        <v>5</v>
      </c>
      <c r="E174" s="331" t="n">
        <f aca="false">DAY(B174)</f>
        <v>28</v>
      </c>
      <c r="F174" s="132" t="n">
        <v>0.0045</v>
      </c>
      <c r="G174" s="132" t="n">
        <v>0.0045</v>
      </c>
      <c r="H174" s="132" t="n">
        <v>0.0045</v>
      </c>
      <c r="I174" s="132" t="n">
        <v>0.0045</v>
      </c>
      <c r="J174" s="132" t="n">
        <f aca="false">LARGE($G$1:G174,1)</f>
        <v>0.00547226</v>
      </c>
      <c r="K174" s="192" t="n">
        <f aca="false">IF(J174&gt;J173,0,K173+1)</f>
        <v>24</v>
      </c>
      <c r="L174" s="134" t="n">
        <f aca="false">I174/J174-1</f>
        <v>-0.177670651613776</v>
      </c>
      <c r="O174" s="131"/>
      <c r="P174" s="330"/>
      <c r="Q174" s="132"/>
      <c r="R174" s="132"/>
      <c r="S174" s="132"/>
      <c r="T174" s="132"/>
    </row>
    <row r="175" customFormat="false" ht="12.8" hidden="true" customHeight="false" outlineLevel="0" collapsed="false">
      <c r="A175" s="131" t="n">
        <v>1275091200</v>
      </c>
      <c r="B175" s="330" t="n">
        <f aca="false">(A175/(24*60*60))+DATE(1970,1,1)</f>
        <v>40327</v>
      </c>
      <c r="C175" s="331" t="n">
        <f aca="false">YEAR(B175)</f>
        <v>2010</v>
      </c>
      <c r="D175" s="331" t="n">
        <f aca="false">MONTH(B175)</f>
        <v>5</v>
      </c>
      <c r="E175" s="331" t="n">
        <f aca="false">DAY(B175)</f>
        <v>29</v>
      </c>
      <c r="F175" s="132" t="n">
        <v>0.0045</v>
      </c>
      <c r="G175" s="132" t="n">
        <v>0.0045</v>
      </c>
      <c r="H175" s="132" t="n">
        <v>0.0045</v>
      </c>
      <c r="I175" s="132" t="n">
        <v>0.0045</v>
      </c>
      <c r="J175" s="132" t="n">
        <f aca="false">LARGE($G$1:G175,1)</f>
        <v>0.00547226</v>
      </c>
      <c r="K175" s="192" t="n">
        <f aca="false">IF(J175&gt;J174,0,K174+1)</f>
        <v>25</v>
      </c>
      <c r="L175" s="134" t="n">
        <f aca="false">I175/J175-1</f>
        <v>-0.177670651613776</v>
      </c>
      <c r="O175" s="131"/>
      <c r="P175" s="330"/>
      <c r="Q175" s="132"/>
      <c r="R175" s="132"/>
      <c r="S175" s="132"/>
      <c r="T175" s="132"/>
    </row>
    <row r="176" customFormat="false" ht="12.8" hidden="true" customHeight="false" outlineLevel="0" collapsed="false">
      <c r="A176" s="131" t="n">
        <v>1275177600</v>
      </c>
      <c r="B176" s="330" t="n">
        <f aca="false">(A176/(24*60*60))+DATE(1970,1,1)</f>
        <v>40328</v>
      </c>
      <c r="C176" s="331" t="n">
        <f aca="false">YEAR(B176)</f>
        <v>2010</v>
      </c>
      <c r="D176" s="331" t="n">
        <f aca="false">MONTH(B176)</f>
        <v>5</v>
      </c>
      <c r="E176" s="331" t="n">
        <f aca="false">DAY(B176)</f>
        <v>30</v>
      </c>
      <c r="F176" s="132" t="n">
        <v>0.0045</v>
      </c>
      <c r="G176" s="132" t="n">
        <v>0.0045</v>
      </c>
      <c r="H176" s="132" t="n">
        <v>0.0045</v>
      </c>
      <c r="I176" s="132" t="n">
        <v>0.0045</v>
      </c>
      <c r="J176" s="132" t="n">
        <f aca="false">LARGE($G$1:G176,1)</f>
        <v>0.00547226</v>
      </c>
      <c r="K176" s="192" t="n">
        <f aca="false">IF(J176&gt;J175,0,K175+1)</f>
        <v>26</v>
      </c>
      <c r="L176" s="134" t="n">
        <f aca="false">I176/J176-1</f>
        <v>-0.177670651613776</v>
      </c>
      <c r="O176" s="131"/>
      <c r="P176" s="330"/>
      <c r="Q176" s="132"/>
      <c r="R176" s="132"/>
      <c r="S176" s="132"/>
      <c r="T176" s="132"/>
    </row>
    <row r="177" customFormat="false" ht="12.8" hidden="true" customHeight="false" outlineLevel="0" collapsed="false">
      <c r="A177" s="131" t="n">
        <v>1275868800</v>
      </c>
      <c r="B177" s="330" t="n">
        <f aca="false">(A177/(24*60*60))+DATE(1970,1,1)</f>
        <v>40336</v>
      </c>
      <c r="C177" s="331" t="n">
        <f aca="false">YEAR(B177)</f>
        <v>2010</v>
      </c>
      <c r="D177" s="331" t="n">
        <f aca="false">MONTH(B177)</f>
        <v>6</v>
      </c>
      <c r="E177" s="331" t="n">
        <f aca="false">DAY(B177)</f>
        <v>7</v>
      </c>
      <c r="F177" s="132" t="n">
        <v>0.0046</v>
      </c>
      <c r="G177" s="132" t="n">
        <v>0.0046</v>
      </c>
      <c r="H177" s="132" t="n">
        <v>0.0045</v>
      </c>
      <c r="I177" s="132" t="n">
        <v>0.0045</v>
      </c>
      <c r="J177" s="132" t="n">
        <f aca="false">LARGE($G$1:G177,1)</f>
        <v>0.00547226</v>
      </c>
      <c r="K177" s="192" t="n">
        <f aca="false">IF(J177&gt;J176,0,K176+1)</f>
        <v>27</v>
      </c>
      <c r="L177" s="134" t="n">
        <f aca="false">I177/J177-1</f>
        <v>-0.177670651613776</v>
      </c>
      <c r="O177" s="131"/>
      <c r="P177" s="330"/>
      <c r="Q177" s="132"/>
      <c r="R177" s="132"/>
      <c r="S177" s="132"/>
      <c r="T177" s="132"/>
    </row>
    <row r="178" customFormat="false" ht="12.8" hidden="true" customHeight="false" outlineLevel="0" collapsed="false">
      <c r="A178" s="131" t="n">
        <v>1276041600</v>
      </c>
      <c r="B178" s="330" t="n">
        <f aca="false">(A178/(24*60*60))+DATE(1970,1,1)</f>
        <v>40338</v>
      </c>
      <c r="C178" s="331" t="n">
        <f aca="false">YEAR(B178)</f>
        <v>2010</v>
      </c>
      <c r="D178" s="331" t="n">
        <f aca="false">MONTH(B178)</f>
        <v>6</v>
      </c>
      <c r="E178" s="331" t="n">
        <f aca="false">DAY(B178)</f>
        <v>9</v>
      </c>
      <c r="F178" s="132" t="n">
        <v>0.0046</v>
      </c>
      <c r="G178" s="132" t="n">
        <v>0.0046</v>
      </c>
      <c r="H178" s="132" t="n">
        <v>0.0046</v>
      </c>
      <c r="I178" s="132" t="n">
        <v>0.0046</v>
      </c>
      <c r="J178" s="132" t="n">
        <f aca="false">LARGE($G$1:G178,1)</f>
        <v>0.00547226</v>
      </c>
      <c r="K178" s="192" t="n">
        <f aca="false">IF(J178&gt;J177,0,K177+1)</f>
        <v>28</v>
      </c>
      <c r="L178" s="134" t="n">
        <f aca="false">I178/J178-1</f>
        <v>-0.159396666094082</v>
      </c>
      <c r="O178" s="131"/>
      <c r="P178" s="330"/>
      <c r="Q178" s="132"/>
      <c r="R178" s="132"/>
      <c r="S178" s="132"/>
      <c r="T178" s="132"/>
    </row>
    <row r="179" customFormat="false" ht="12.8" hidden="true" customHeight="false" outlineLevel="0" collapsed="false">
      <c r="A179" s="131" t="n">
        <v>1276128000</v>
      </c>
      <c r="B179" s="330" t="n">
        <f aca="false">(A179/(24*60*60))+DATE(1970,1,1)</f>
        <v>40339</v>
      </c>
      <c r="C179" s="331" t="n">
        <f aca="false">YEAR(B179)</f>
        <v>2010</v>
      </c>
      <c r="D179" s="331" t="n">
        <f aca="false">MONTH(B179)</f>
        <v>6</v>
      </c>
      <c r="E179" s="331" t="n">
        <f aca="false">DAY(B179)</f>
        <v>10</v>
      </c>
      <c r="F179" s="132" t="n">
        <v>0.005</v>
      </c>
      <c r="G179" s="132" t="n">
        <v>0.005</v>
      </c>
      <c r="H179" s="132" t="n">
        <v>0.005</v>
      </c>
      <c r="I179" s="132" t="n">
        <v>0.005</v>
      </c>
      <c r="J179" s="132" t="n">
        <f aca="false">LARGE($G$1:G179,1)</f>
        <v>0.00547226</v>
      </c>
      <c r="K179" s="192" t="n">
        <f aca="false">IF(J179&gt;J178,0,K178+1)</f>
        <v>29</v>
      </c>
      <c r="L179" s="134" t="n">
        <f aca="false">I179/J179-1</f>
        <v>-0.0863007240153062</v>
      </c>
      <c r="O179" s="131"/>
      <c r="P179" s="330"/>
      <c r="Q179" s="132"/>
      <c r="R179" s="132"/>
      <c r="S179" s="132"/>
      <c r="T179" s="132"/>
    </row>
    <row r="180" customFormat="false" ht="12.8" hidden="true" customHeight="false" outlineLevel="0" collapsed="false">
      <c r="A180" s="131" t="n">
        <v>1276473600</v>
      </c>
      <c r="B180" s="330" t="n">
        <f aca="false">(A180/(24*60*60))+DATE(1970,1,1)</f>
        <v>40343</v>
      </c>
      <c r="C180" s="331" t="n">
        <f aca="false">YEAR(B180)</f>
        <v>2010</v>
      </c>
      <c r="D180" s="331" t="n">
        <f aca="false">MONTH(B180)</f>
        <v>6</v>
      </c>
      <c r="E180" s="331" t="n">
        <f aca="false">DAY(B180)</f>
        <v>14</v>
      </c>
      <c r="F180" s="132" t="n">
        <v>0.005</v>
      </c>
      <c r="G180" s="132" t="n">
        <v>0.005</v>
      </c>
      <c r="H180" s="132" t="n">
        <v>0.005</v>
      </c>
      <c r="I180" s="132" t="n">
        <v>0.005</v>
      </c>
      <c r="J180" s="132" t="n">
        <f aca="false">LARGE($G$1:G180,1)</f>
        <v>0.00547226</v>
      </c>
      <c r="K180" s="192" t="n">
        <f aca="false">IF(J180&gt;J179,0,K179+1)</f>
        <v>30</v>
      </c>
      <c r="L180" s="134" t="n">
        <f aca="false">I180/J180-1</f>
        <v>-0.0863007240153062</v>
      </c>
      <c r="O180" s="131"/>
      <c r="P180" s="330"/>
      <c r="Q180" s="132"/>
      <c r="R180" s="132"/>
      <c r="S180" s="132"/>
      <c r="T180" s="132"/>
    </row>
    <row r="181" customFormat="false" ht="12.8" hidden="true" customHeight="false" outlineLevel="0" collapsed="false">
      <c r="A181" s="131" t="n">
        <v>1276819200</v>
      </c>
      <c r="B181" s="330" t="n">
        <f aca="false">(A181/(24*60*60))+DATE(1970,1,1)</f>
        <v>40347</v>
      </c>
      <c r="C181" s="331" t="n">
        <f aca="false">YEAR(B181)</f>
        <v>2010</v>
      </c>
      <c r="D181" s="331" t="n">
        <f aca="false">MONTH(B181)</f>
        <v>6</v>
      </c>
      <c r="E181" s="331" t="n">
        <f aca="false">DAY(B181)</f>
        <v>18</v>
      </c>
      <c r="F181" s="132" t="n">
        <v>0.005</v>
      </c>
      <c r="G181" s="132" t="n">
        <v>0.005</v>
      </c>
      <c r="H181" s="132" t="n">
        <v>0.005</v>
      </c>
      <c r="I181" s="132" t="n">
        <v>0.005</v>
      </c>
      <c r="J181" s="132" t="n">
        <f aca="false">LARGE($G$1:G181,1)</f>
        <v>0.00547226</v>
      </c>
      <c r="K181" s="192" t="n">
        <f aca="false">IF(J181&gt;J180,0,K180+1)</f>
        <v>31</v>
      </c>
      <c r="L181" s="134" t="n">
        <f aca="false">I181/J181-1</f>
        <v>-0.0863007240153062</v>
      </c>
      <c r="O181" s="131"/>
      <c r="P181" s="330"/>
      <c r="Q181" s="132"/>
      <c r="R181" s="132"/>
      <c r="S181" s="132"/>
      <c r="T181" s="132"/>
    </row>
    <row r="182" customFormat="false" ht="12.8" hidden="true" customHeight="false" outlineLevel="0" collapsed="false">
      <c r="A182" s="131" t="n">
        <v>1277164800</v>
      </c>
      <c r="B182" s="330" t="n">
        <f aca="false">(A182/(24*60*60))+DATE(1970,1,1)</f>
        <v>40351</v>
      </c>
      <c r="C182" s="331" t="n">
        <f aca="false">YEAR(B182)</f>
        <v>2010</v>
      </c>
      <c r="D182" s="331" t="n">
        <f aca="false">MONTH(B182)</f>
        <v>6</v>
      </c>
      <c r="E182" s="331" t="n">
        <f aca="false">DAY(B182)</f>
        <v>22</v>
      </c>
      <c r="F182" s="132" t="n">
        <v>0.005</v>
      </c>
      <c r="G182" s="132" t="n">
        <v>0.005</v>
      </c>
      <c r="H182" s="132" t="n">
        <v>0.005</v>
      </c>
      <c r="I182" s="132" t="n">
        <v>0.005</v>
      </c>
      <c r="J182" s="132" t="n">
        <f aca="false">LARGE($G$1:G182,1)</f>
        <v>0.00547226</v>
      </c>
      <c r="K182" s="192" t="n">
        <f aca="false">IF(J182&gt;J181,0,K181+1)</f>
        <v>32</v>
      </c>
      <c r="L182" s="134" t="n">
        <f aca="false">I182/J182-1</f>
        <v>-0.0863007240153062</v>
      </c>
      <c r="O182" s="131"/>
      <c r="P182" s="330"/>
      <c r="Q182" s="132"/>
      <c r="R182" s="132"/>
      <c r="S182" s="132"/>
      <c r="T182" s="132"/>
    </row>
    <row r="183" customFormat="false" ht="12.8" hidden="true" customHeight="false" outlineLevel="0" collapsed="false">
      <c r="A183" s="131" t="n">
        <v>1277251200</v>
      </c>
      <c r="B183" s="330" t="n">
        <f aca="false">(A183/(24*60*60))+DATE(1970,1,1)</f>
        <v>40352</v>
      </c>
      <c r="C183" s="331" t="n">
        <f aca="false">YEAR(B183)</f>
        <v>2010</v>
      </c>
      <c r="D183" s="331" t="n">
        <f aca="false">MONTH(B183)</f>
        <v>6</v>
      </c>
      <c r="E183" s="331" t="n">
        <f aca="false">DAY(B183)</f>
        <v>23</v>
      </c>
      <c r="F183" s="132" t="n">
        <v>0.005</v>
      </c>
      <c r="G183" s="132" t="n">
        <v>0.005</v>
      </c>
      <c r="H183" s="132" t="n">
        <v>0.005</v>
      </c>
      <c r="I183" s="132" t="n">
        <v>0.005</v>
      </c>
      <c r="J183" s="132" t="n">
        <f aca="false">LARGE($G$1:G183,1)</f>
        <v>0.00547226</v>
      </c>
      <c r="K183" s="192" t="n">
        <f aca="false">IF(J183&gt;J182,0,K182+1)</f>
        <v>33</v>
      </c>
      <c r="L183" s="134" t="n">
        <f aca="false">I183/J183-1</f>
        <v>-0.0863007240153062</v>
      </c>
      <c r="O183" s="131"/>
      <c r="P183" s="330"/>
      <c r="Q183" s="132"/>
      <c r="R183" s="132"/>
      <c r="S183" s="132"/>
      <c r="T183" s="132"/>
    </row>
    <row r="184" customFormat="false" ht="12.8" hidden="true" customHeight="false" outlineLevel="0" collapsed="false">
      <c r="A184" s="131" t="n">
        <v>1277337600</v>
      </c>
      <c r="B184" s="330" t="n">
        <f aca="false">(A184/(24*60*60))+DATE(1970,1,1)</f>
        <v>40353</v>
      </c>
      <c r="C184" s="331" t="n">
        <f aca="false">YEAR(B184)</f>
        <v>2010</v>
      </c>
      <c r="D184" s="331" t="n">
        <f aca="false">MONTH(B184)</f>
        <v>6</v>
      </c>
      <c r="E184" s="331" t="n">
        <f aca="false">DAY(B184)</f>
        <v>24</v>
      </c>
      <c r="F184" s="132" t="n">
        <v>0.0051</v>
      </c>
      <c r="G184" s="132" t="n">
        <v>0.0054</v>
      </c>
      <c r="H184" s="132" t="n">
        <v>0.005</v>
      </c>
      <c r="I184" s="132" t="n">
        <v>0.005</v>
      </c>
      <c r="J184" s="132" t="n">
        <f aca="false">LARGE($G$1:G184,1)</f>
        <v>0.00547226</v>
      </c>
      <c r="K184" s="192" t="n">
        <f aca="false">IF(J184&gt;J183,0,K183+1)</f>
        <v>34</v>
      </c>
      <c r="L184" s="134" t="n">
        <f aca="false">I184/J184-1</f>
        <v>-0.0863007240153062</v>
      </c>
      <c r="O184" s="131"/>
      <c r="P184" s="330"/>
      <c r="Q184" s="132"/>
      <c r="R184" s="132"/>
      <c r="S184" s="132"/>
      <c r="T184" s="132"/>
    </row>
    <row r="185" customFormat="false" ht="12.8" hidden="true" customHeight="false" outlineLevel="0" collapsed="false">
      <c r="A185" s="131" t="n">
        <v>1277510400</v>
      </c>
      <c r="B185" s="330" t="n">
        <f aca="false">(A185/(24*60*60))+DATE(1970,1,1)</f>
        <v>40355</v>
      </c>
      <c r="C185" s="331" t="n">
        <f aca="false">YEAR(B185)</f>
        <v>2010</v>
      </c>
      <c r="D185" s="331" t="n">
        <f aca="false">MONTH(B185)</f>
        <v>6</v>
      </c>
      <c r="E185" s="331" t="n">
        <f aca="false">DAY(B185)</f>
        <v>26</v>
      </c>
      <c r="F185" s="132" t="n">
        <v>0.0044</v>
      </c>
      <c r="G185" s="132" t="n">
        <v>0.0044</v>
      </c>
      <c r="H185" s="132" t="n">
        <v>0.0044</v>
      </c>
      <c r="I185" s="132" t="n">
        <v>0.0044</v>
      </c>
      <c r="J185" s="132" t="n">
        <f aca="false">LARGE($G$1:G185,1)</f>
        <v>0.00547226</v>
      </c>
      <c r="K185" s="192" t="n">
        <f aca="false">IF(J185&gt;J184,0,K184+1)</f>
        <v>35</v>
      </c>
      <c r="L185" s="134" t="n">
        <f aca="false">I185/J185-1</f>
        <v>-0.195944637133469</v>
      </c>
      <c r="O185" s="131"/>
      <c r="P185" s="330"/>
      <c r="Q185" s="132"/>
      <c r="R185" s="132"/>
      <c r="S185" s="132"/>
      <c r="T185" s="132"/>
    </row>
    <row r="186" customFormat="false" ht="12.8" hidden="true" customHeight="false" outlineLevel="0" collapsed="false">
      <c r="A186" s="131" t="n">
        <v>1277683200</v>
      </c>
      <c r="B186" s="330" t="n">
        <f aca="false">(A186/(24*60*60))+DATE(1970,1,1)</f>
        <v>40357</v>
      </c>
      <c r="C186" s="331" t="n">
        <f aca="false">YEAR(B186)</f>
        <v>2010</v>
      </c>
      <c r="D186" s="331" t="n">
        <f aca="false">MONTH(B186)</f>
        <v>6</v>
      </c>
      <c r="E186" s="331" t="n">
        <f aca="false">DAY(B186)</f>
        <v>28</v>
      </c>
      <c r="F186" s="132" t="n">
        <v>0.005</v>
      </c>
      <c r="G186" s="132" t="n">
        <v>0.0058</v>
      </c>
      <c r="H186" s="132" t="n">
        <v>0.0044</v>
      </c>
      <c r="I186" s="132" t="n">
        <v>0.0058</v>
      </c>
      <c r="J186" s="132" t="n">
        <f aca="false">LARGE($G$1:G186,1)</f>
        <v>0.0058</v>
      </c>
      <c r="K186" s="192" t="n">
        <f aca="false">IF(J186&gt;J185,0,K185+1)</f>
        <v>0</v>
      </c>
      <c r="L186" s="134" t="n">
        <f aca="false">I186/J186-1</f>
        <v>0</v>
      </c>
      <c r="O186" s="131"/>
      <c r="P186" s="330"/>
      <c r="Q186" s="132"/>
      <c r="R186" s="132"/>
      <c r="S186" s="132"/>
      <c r="T186" s="132"/>
    </row>
    <row r="187" customFormat="false" ht="12.8" hidden="true" customHeight="false" outlineLevel="0" collapsed="false">
      <c r="A187" s="131" t="n">
        <v>1277856000</v>
      </c>
      <c r="B187" s="330" t="n">
        <f aca="false">(A187/(24*60*60))+DATE(1970,1,1)</f>
        <v>40359</v>
      </c>
      <c r="C187" s="331" t="n">
        <f aca="false">YEAR(B187)</f>
        <v>2010</v>
      </c>
      <c r="D187" s="331" t="n">
        <f aca="false">MONTH(B187)</f>
        <v>6</v>
      </c>
      <c r="E187" s="331" t="n">
        <f aca="false">DAY(B187)</f>
        <v>30</v>
      </c>
      <c r="F187" s="132" t="n">
        <v>0.0054</v>
      </c>
      <c r="G187" s="132" t="n">
        <v>0.0054</v>
      </c>
      <c r="H187" s="132" t="n">
        <v>0.0054</v>
      </c>
      <c r="I187" s="132" t="n">
        <v>0.0054</v>
      </c>
      <c r="J187" s="132" t="n">
        <f aca="false">LARGE($G$1:G187,1)</f>
        <v>0.0058</v>
      </c>
      <c r="K187" s="192" t="n">
        <f aca="false">IF(J187&gt;J186,0,K186+1)</f>
        <v>1</v>
      </c>
      <c r="L187" s="134" t="n">
        <f aca="false">I187/J187-1</f>
        <v>-0.0689655172413792</v>
      </c>
      <c r="O187" s="131"/>
      <c r="P187" s="330"/>
      <c r="Q187" s="132"/>
      <c r="R187" s="132"/>
      <c r="S187" s="132"/>
      <c r="T187" s="132"/>
    </row>
    <row r="188" customFormat="false" ht="12.8" hidden="true" customHeight="false" outlineLevel="0" collapsed="false">
      <c r="A188" s="131" t="n">
        <v>1277942400</v>
      </c>
      <c r="B188" s="330" t="n">
        <f aca="false">(A188/(24*60*60))+DATE(1970,1,1)</f>
        <v>40360</v>
      </c>
      <c r="C188" s="331" t="n">
        <f aca="false">YEAR(B188)</f>
        <v>2010</v>
      </c>
      <c r="D188" s="331" t="n">
        <f aca="false">MONTH(B188)</f>
        <v>7</v>
      </c>
      <c r="E188" s="331" t="n">
        <f aca="false">DAY(B188)</f>
        <v>1</v>
      </c>
      <c r="F188" s="132" t="n">
        <v>0.0055</v>
      </c>
      <c r="G188" s="132" t="n">
        <v>0.0066</v>
      </c>
      <c r="H188" s="132" t="n">
        <v>0.0055</v>
      </c>
      <c r="I188" s="132" t="n">
        <v>0.0066</v>
      </c>
      <c r="J188" s="132" t="n">
        <f aca="false">LARGE($G$1:G188,1)</f>
        <v>0.0066</v>
      </c>
      <c r="K188" s="192" t="n">
        <f aca="false">IF(J188&gt;J187,0,K187+1)</f>
        <v>0</v>
      </c>
      <c r="L188" s="134" t="n">
        <f aca="false">I188/J188-1</f>
        <v>0</v>
      </c>
      <c r="O188" s="131"/>
      <c r="P188" s="330"/>
      <c r="Q188" s="132"/>
      <c r="R188" s="132"/>
      <c r="S188" s="132"/>
      <c r="T188" s="132"/>
    </row>
    <row r="189" customFormat="false" ht="12.8" hidden="true" customHeight="false" outlineLevel="0" collapsed="false">
      <c r="A189" s="131" t="n">
        <v>1278028800</v>
      </c>
      <c r="B189" s="330" t="n">
        <f aca="false">(A189/(24*60*60))+DATE(1970,1,1)</f>
        <v>40361</v>
      </c>
      <c r="C189" s="331" t="n">
        <f aca="false">YEAR(B189)</f>
        <v>2010</v>
      </c>
      <c r="D189" s="331" t="n">
        <f aca="false">MONTH(B189)</f>
        <v>7</v>
      </c>
      <c r="E189" s="331" t="n">
        <f aca="false">DAY(B189)</f>
        <v>2</v>
      </c>
      <c r="F189" s="132" t="n">
        <v>0.0055</v>
      </c>
      <c r="G189" s="132" t="n">
        <v>0.0055</v>
      </c>
      <c r="H189" s="132" t="n">
        <v>0.0055</v>
      </c>
      <c r="I189" s="132" t="n">
        <v>0.0055</v>
      </c>
      <c r="J189" s="132" t="n">
        <f aca="false">LARGE($G$1:G189,1)</f>
        <v>0.0066</v>
      </c>
      <c r="K189" s="192" t="n">
        <f aca="false">IF(J189&gt;J188,0,K188+1)</f>
        <v>1</v>
      </c>
      <c r="L189" s="134" t="n">
        <f aca="false">I189/J189-1</f>
        <v>-0.166666666666667</v>
      </c>
      <c r="O189" s="131"/>
      <c r="P189" s="330"/>
      <c r="Q189" s="132"/>
      <c r="R189" s="132"/>
      <c r="S189" s="132"/>
      <c r="T189" s="132"/>
    </row>
    <row r="190" customFormat="false" ht="12.8" hidden="true" customHeight="false" outlineLevel="0" collapsed="false">
      <c r="A190" s="131" t="n">
        <v>1278115200</v>
      </c>
      <c r="B190" s="330" t="n">
        <f aca="false">(A190/(24*60*60))+DATE(1970,1,1)</f>
        <v>40362</v>
      </c>
      <c r="C190" s="331" t="n">
        <f aca="false">YEAR(B190)</f>
        <v>2010</v>
      </c>
      <c r="D190" s="331" t="n">
        <f aca="false">MONTH(B190)</f>
        <v>7</v>
      </c>
      <c r="E190" s="331" t="n">
        <f aca="false">DAY(B190)</f>
        <v>3</v>
      </c>
      <c r="F190" s="132" t="n">
        <v>0.0061</v>
      </c>
      <c r="G190" s="132" t="n">
        <v>0.0065</v>
      </c>
      <c r="H190" s="132" t="n">
        <v>0.0055</v>
      </c>
      <c r="I190" s="132" t="n">
        <v>0.0065</v>
      </c>
      <c r="J190" s="132" t="n">
        <f aca="false">LARGE($G$1:G190,1)</f>
        <v>0.0066</v>
      </c>
      <c r="K190" s="192" t="n">
        <f aca="false">IF(J190&gt;J189,0,K189+1)</f>
        <v>2</v>
      </c>
      <c r="L190" s="134" t="n">
        <f aca="false">I190/J190-1</f>
        <v>-0.0151515151515151</v>
      </c>
      <c r="O190" s="131"/>
      <c r="P190" s="330"/>
      <c r="Q190" s="132"/>
      <c r="R190" s="132"/>
      <c r="S190" s="132"/>
      <c r="T190" s="132"/>
    </row>
    <row r="191" customFormat="false" ht="12.8" hidden="true" customHeight="false" outlineLevel="0" collapsed="false">
      <c r="A191" s="131" t="n">
        <v>1278201600</v>
      </c>
      <c r="B191" s="330" t="n">
        <f aca="false">(A191/(24*60*60))+DATE(1970,1,1)</f>
        <v>40363</v>
      </c>
      <c r="C191" s="331" t="n">
        <f aca="false">YEAR(B191)</f>
        <v>2010</v>
      </c>
      <c r="D191" s="331" t="n">
        <f aca="false">MONTH(B191)</f>
        <v>7</v>
      </c>
      <c r="E191" s="331" t="n">
        <f aca="false">DAY(B191)</f>
        <v>4</v>
      </c>
      <c r="F191" s="132" t="n">
        <v>0.0055</v>
      </c>
      <c r="G191" s="132" t="n">
        <v>0.0068</v>
      </c>
      <c r="H191" s="132" t="n">
        <v>0.0055</v>
      </c>
      <c r="I191" s="132" t="n">
        <v>0.0068</v>
      </c>
      <c r="J191" s="132" t="n">
        <f aca="false">LARGE($G$1:G191,1)</f>
        <v>0.0068</v>
      </c>
      <c r="K191" s="192" t="n">
        <f aca="false">IF(J191&gt;J190,0,K190+1)</f>
        <v>0</v>
      </c>
      <c r="L191" s="134" t="n">
        <f aca="false">I191/J191-1</f>
        <v>0</v>
      </c>
      <c r="O191" s="131"/>
      <c r="P191" s="330"/>
      <c r="Q191" s="132"/>
      <c r="R191" s="132"/>
      <c r="S191" s="132"/>
      <c r="T191" s="132"/>
    </row>
    <row r="192" customFormat="false" ht="12.8" hidden="true" customHeight="false" outlineLevel="0" collapsed="false">
      <c r="A192" s="131" t="n">
        <v>1278288000</v>
      </c>
      <c r="B192" s="330" t="n">
        <f aca="false">(A192/(24*60*60))+DATE(1970,1,1)</f>
        <v>40364</v>
      </c>
      <c r="C192" s="331" t="n">
        <f aca="false">YEAR(B192)</f>
        <v>2010</v>
      </c>
      <c r="D192" s="331" t="n">
        <f aca="false">MONTH(B192)</f>
        <v>7</v>
      </c>
      <c r="E192" s="331" t="n">
        <f aca="false">DAY(B192)</f>
        <v>5</v>
      </c>
      <c r="F192" s="132" t="n">
        <v>0.0055</v>
      </c>
      <c r="G192" s="132" t="n">
        <v>0.008</v>
      </c>
      <c r="H192" s="132" t="n">
        <v>0.0055</v>
      </c>
      <c r="I192" s="132" t="n">
        <v>0.008</v>
      </c>
      <c r="J192" s="132" t="n">
        <f aca="false">LARGE($G$1:G192,1)</f>
        <v>0.008</v>
      </c>
      <c r="K192" s="192" t="n">
        <f aca="false">IF(J192&gt;J191,0,K191+1)</f>
        <v>0</v>
      </c>
      <c r="L192" s="134" t="n">
        <f aca="false">I192/J192-1</f>
        <v>0</v>
      </c>
      <c r="O192" s="131"/>
      <c r="P192" s="330"/>
      <c r="Q192" s="132"/>
      <c r="R192" s="132"/>
      <c r="S192" s="132"/>
      <c r="T192" s="132"/>
    </row>
    <row r="193" customFormat="false" ht="12.8" hidden="true" customHeight="false" outlineLevel="0" collapsed="false">
      <c r="A193" s="131" t="n">
        <v>1278374400</v>
      </c>
      <c r="B193" s="330" t="n">
        <f aca="false">(A193/(24*60*60))+DATE(1970,1,1)</f>
        <v>40365</v>
      </c>
      <c r="C193" s="331" t="n">
        <f aca="false">YEAR(B193)</f>
        <v>2010</v>
      </c>
      <c r="D193" s="331" t="n">
        <f aca="false">MONTH(B193)</f>
        <v>7</v>
      </c>
      <c r="E193" s="331" t="n">
        <f aca="false">DAY(B193)</f>
        <v>6</v>
      </c>
      <c r="F193" s="132" t="n">
        <v>0.0058</v>
      </c>
      <c r="G193" s="132" t="n">
        <v>0.0058</v>
      </c>
      <c r="H193" s="132" t="n">
        <v>0.0058</v>
      </c>
      <c r="I193" s="132" t="n">
        <v>0.0058</v>
      </c>
      <c r="J193" s="132" t="n">
        <f aca="false">LARGE($G$1:G193,1)</f>
        <v>0.008</v>
      </c>
      <c r="K193" s="192" t="n">
        <f aca="false">IF(J193&gt;J192,0,K192+1)</f>
        <v>1</v>
      </c>
      <c r="L193" s="134" t="n">
        <f aca="false">I193/J193-1</f>
        <v>-0.275</v>
      </c>
      <c r="O193" s="131"/>
      <c r="P193" s="330"/>
      <c r="Q193" s="132"/>
      <c r="R193" s="132"/>
      <c r="S193" s="132"/>
      <c r="T193" s="132"/>
    </row>
    <row r="194" customFormat="false" ht="12.8" hidden="true" customHeight="false" outlineLevel="0" collapsed="false">
      <c r="A194" s="131" t="n">
        <v>1278460800</v>
      </c>
      <c r="B194" s="330" t="n">
        <f aca="false">(A194/(24*60*60))+DATE(1970,1,1)</f>
        <v>40366</v>
      </c>
      <c r="C194" s="331" t="n">
        <f aca="false">YEAR(B194)</f>
        <v>2010</v>
      </c>
      <c r="D194" s="331" t="n">
        <f aca="false">MONTH(B194)</f>
        <v>7</v>
      </c>
      <c r="E194" s="331" t="n">
        <f aca="false">DAY(B194)</f>
        <v>7</v>
      </c>
      <c r="F194" s="132" t="n">
        <v>0.0058</v>
      </c>
      <c r="G194" s="132" t="n">
        <v>0.008</v>
      </c>
      <c r="H194" s="132" t="n">
        <v>0.0058</v>
      </c>
      <c r="I194" s="132" t="n">
        <v>0.008</v>
      </c>
      <c r="J194" s="132" t="n">
        <f aca="false">LARGE($G$1:G194,1)</f>
        <v>0.008</v>
      </c>
      <c r="K194" s="192" t="n">
        <f aca="false">IF(J194&gt;J193,0,K193+1)</f>
        <v>2</v>
      </c>
      <c r="L194" s="134" t="n">
        <f aca="false">I194/J194-1</f>
        <v>0</v>
      </c>
      <c r="O194" s="131"/>
      <c r="P194" s="330"/>
      <c r="Q194" s="132"/>
      <c r="R194" s="132"/>
      <c r="S194" s="132"/>
      <c r="T194" s="132"/>
    </row>
    <row r="195" customFormat="false" ht="12.8" hidden="true" customHeight="false" outlineLevel="0" collapsed="false">
      <c r="A195" s="131" t="n">
        <v>1278547200</v>
      </c>
      <c r="B195" s="330" t="n">
        <f aca="false">(A195/(24*60*60))+DATE(1970,1,1)</f>
        <v>40367</v>
      </c>
      <c r="C195" s="331" t="n">
        <f aca="false">YEAR(B195)</f>
        <v>2010</v>
      </c>
      <c r="D195" s="331" t="n">
        <f aca="false">MONTH(B195)</f>
        <v>7</v>
      </c>
      <c r="E195" s="331" t="n">
        <f aca="false">DAY(B195)</f>
        <v>8</v>
      </c>
      <c r="F195" s="132" t="n">
        <v>0.0063</v>
      </c>
      <c r="G195" s="132" t="n">
        <v>0.0063</v>
      </c>
      <c r="H195" s="132" t="n">
        <v>0.0063</v>
      </c>
      <c r="I195" s="132" t="n">
        <v>0.0063</v>
      </c>
      <c r="J195" s="132" t="n">
        <f aca="false">LARGE($G$1:G195,1)</f>
        <v>0.008</v>
      </c>
      <c r="K195" s="192" t="n">
        <f aca="false">IF(J195&gt;J194,0,K194+1)</f>
        <v>3</v>
      </c>
      <c r="L195" s="134" t="n">
        <f aca="false">I195/J195-1</f>
        <v>-0.2125</v>
      </c>
      <c r="O195" s="131"/>
      <c r="P195" s="330"/>
      <c r="Q195" s="132"/>
      <c r="R195" s="132"/>
      <c r="S195" s="132"/>
      <c r="T195" s="132"/>
    </row>
    <row r="196" customFormat="false" ht="12.8" hidden="true" customHeight="false" outlineLevel="0" collapsed="false">
      <c r="A196" s="131" t="n">
        <v>1278720000</v>
      </c>
      <c r="B196" s="330" t="n">
        <f aca="false">(A196/(24*60*60))+DATE(1970,1,1)</f>
        <v>40369</v>
      </c>
      <c r="C196" s="331" t="n">
        <f aca="false">YEAR(B196)</f>
        <v>2010</v>
      </c>
      <c r="D196" s="331" t="n">
        <f aca="false">MONTH(B196)</f>
        <v>7</v>
      </c>
      <c r="E196" s="331" t="n">
        <f aca="false">DAY(B196)</f>
        <v>10</v>
      </c>
      <c r="F196" s="132" t="n">
        <v>0.0081</v>
      </c>
      <c r="G196" s="132" t="n">
        <v>0.0081</v>
      </c>
      <c r="H196" s="132" t="n">
        <v>0.0081</v>
      </c>
      <c r="I196" s="132" t="n">
        <v>0.0081</v>
      </c>
      <c r="J196" s="132" t="n">
        <f aca="false">LARGE($G$1:G196,1)</f>
        <v>0.0081</v>
      </c>
      <c r="K196" s="192" t="n">
        <f aca="false">IF(J196&gt;J195,0,K195+1)</f>
        <v>0</v>
      </c>
      <c r="L196" s="134" t="n">
        <f aca="false">I196/J196-1</f>
        <v>0</v>
      </c>
      <c r="O196" s="131"/>
      <c r="P196" s="330"/>
      <c r="Q196" s="132"/>
      <c r="R196" s="132"/>
      <c r="S196" s="132"/>
      <c r="T196" s="132"/>
    </row>
    <row r="197" customFormat="false" ht="12.8" hidden="true" customHeight="false" outlineLevel="0" collapsed="false">
      <c r="A197" s="131" t="n">
        <v>1278806400</v>
      </c>
      <c r="B197" s="330" t="n">
        <f aca="false">(A197/(24*60*60))+DATE(1970,1,1)</f>
        <v>40370</v>
      </c>
      <c r="C197" s="331" t="n">
        <f aca="false">YEAR(B197)</f>
        <v>2010</v>
      </c>
      <c r="D197" s="331" t="n">
        <f aca="false">MONTH(B197)</f>
        <v>7</v>
      </c>
      <c r="E197" s="331" t="n">
        <f aca="false">DAY(B197)</f>
        <v>11</v>
      </c>
      <c r="F197" s="132" t="n">
        <v>0.0084</v>
      </c>
      <c r="G197" s="132" t="n">
        <v>0.0084</v>
      </c>
      <c r="H197" s="132" t="n">
        <v>0.007</v>
      </c>
      <c r="I197" s="132" t="n">
        <v>0.007</v>
      </c>
      <c r="J197" s="132" t="n">
        <f aca="false">LARGE($G$1:G197,1)</f>
        <v>0.0084</v>
      </c>
      <c r="K197" s="192" t="n">
        <f aca="false">IF(J197&gt;J196,0,K196+1)</f>
        <v>0</v>
      </c>
      <c r="L197" s="134" t="n">
        <f aca="false">I197/J197-1</f>
        <v>-0.166666666666667</v>
      </c>
      <c r="O197" s="131"/>
      <c r="P197" s="330"/>
      <c r="Q197" s="132"/>
      <c r="R197" s="132"/>
      <c r="S197" s="132"/>
      <c r="T197" s="132"/>
    </row>
    <row r="198" customFormat="false" ht="12.8" hidden="true" customHeight="false" outlineLevel="0" collapsed="false">
      <c r="A198" s="131" t="n">
        <v>1278892800</v>
      </c>
      <c r="B198" s="330" t="n">
        <f aca="false">(A198/(24*60*60))+DATE(1970,1,1)</f>
        <v>40371</v>
      </c>
      <c r="C198" s="331" t="n">
        <f aca="false">YEAR(B198)</f>
        <v>2010</v>
      </c>
      <c r="D198" s="331" t="n">
        <f aca="false">MONTH(B198)</f>
        <v>7</v>
      </c>
      <c r="E198" s="331" t="n">
        <f aca="false">DAY(B198)</f>
        <v>12</v>
      </c>
      <c r="F198" s="132" t="n">
        <v>0.012</v>
      </c>
      <c r="G198" s="132" t="n">
        <v>0.014</v>
      </c>
      <c r="H198" s="132" t="n">
        <v>0.01</v>
      </c>
      <c r="I198" s="132" t="n">
        <v>0.014</v>
      </c>
      <c r="J198" s="132" t="n">
        <f aca="false">LARGE($G$1:G198,1)</f>
        <v>0.014</v>
      </c>
      <c r="K198" s="192" t="n">
        <f aca="false">IF(J198&gt;J197,0,K197+1)</f>
        <v>0</v>
      </c>
      <c r="L198" s="134" t="n">
        <f aca="false">I198/J198-1</f>
        <v>0</v>
      </c>
      <c r="O198" s="131"/>
      <c r="P198" s="330"/>
      <c r="Q198" s="132"/>
      <c r="R198" s="132"/>
      <c r="S198" s="132"/>
      <c r="T198" s="132"/>
    </row>
    <row r="199" customFormat="false" ht="12.8" hidden="true" customHeight="false" outlineLevel="0" collapsed="false">
      <c r="A199" s="131" t="n">
        <v>1278979200</v>
      </c>
      <c r="B199" s="330" t="n">
        <f aca="false">(A199/(24*60*60))+DATE(1970,1,1)</f>
        <v>40372</v>
      </c>
      <c r="C199" s="331" t="n">
        <f aca="false">YEAR(B199)</f>
        <v>2010</v>
      </c>
      <c r="D199" s="331" t="n">
        <f aca="false">MONTH(B199)</f>
        <v>7</v>
      </c>
      <c r="E199" s="331" t="n">
        <f aca="false">DAY(B199)</f>
        <v>13</v>
      </c>
      <c r="F199" s="132" t="n">
        <v>0.016</v>
      </c>
      <c r="G199" s="132" t="n">
        <v>0.017</v>
      </c>
      <c r="H199" s="132" t="n">
        <v>0.0125</v>
      </c>
      <c r="I199" s="132" t="n">
        <v>0.0125</v>
      </c>
      <c r="J199" s="132" t="n">
        <f aca="false">LARGE($G$1:G199,1)</f>
        <v>0.017</v>
      </c>
      <c r="K199" s="192" t="n">
        <f aca="false">IF(J199&gt;J198,0,K198+1)</f>
        <v>0</v>
      </c>
      <c r="L199" s="134" t="n">
        <f aca="false">I199/J199-1</f>
        <v>-0.264705882352941</v>
      </c>
      <c r="O199" s="131"/>
      <c r="P199" s="330"/>
      <c r="Q199" s="132"/>
      <c r="R199" s="132"/>
      <c r="S199" s="132"/>
      <c r="T199" s="132"/>
    </row>
    <row r="200" customFormat="false" ht="12.8" hidden="true" customHeight="false" outlineLevel="0" collapsed="false">
      <c r="A200" s="131" t="n">
        <v>1279065600</v>
      </c>
      <c r="B200" s="330" t="n">
        <f aca="false">(A200/(24*60*60))+DATE(1970,1,1)</f>
        <v>40373</v>
      </c>
      <c r="C200" s="331" t="n">
        <f aca="false">YEAR(B200)</f>
        <v>2010</v>
      </c>
      <c r="D200" s="331" t="n">
        <f aca="false">MONTH(B200)</f>
        <v>7</v>
      </c>
      <c r="E200" s="331" t="n">
        <f aca="false">DAY(B200)</f>
        <v>14</v>
      </c>
      <c r="F200" s="132" t="n">
        <v>0.0183</v>
      </c>
      <c r="G200" s="132" t="n">
        <v>0.0625</v>
      </c>
      <c r="H200" s="132" t="n">
        <v>0.0183</v>
      </c>
      <c r="I200" s="132" t="n">
        <v>0.0201</v>
      </c>
      <c r="J200" s="132" t="n">
        <f aca="false">LARGE($G$1:G200,1)</f>
        <v>0.0625</v>
      </c>
      <c r="K200" s="192" t="n">
        <f aca="false">IF(J200&gt;J199,0,K199+1)</f>
        <v>0</v>
      </c>
      <c r="L200" s="134" t="n">
        <f aca="false">I200/J200-1</f>
        <v>-0.6784</v>
      </c>
      <c r="O200" s="131"/>
      <c r="P200" s="330"/>
      <c r="Q200" s="132"/>
      <c r="R200" s="132"/>
      <c r="S200" s="132"/>
      <c r="T200" s="132"/>
    </row>
    <row r="201" customFormat="false" ht="12.8" hidden="true" customHeight="false" outlineLevel="0" collapsed="false">
      <c r="A201" s="131" t="n">
        <v>1279152000</v>
      </c>
      <c r="B201" s="330" t="n">
        <f aca="false">(A201/(24*60*60))+DATE(1970,1,1)</f>
        <v>40374</v>
      </c>
      <c r="C201" s="331" t="n">
        <f aca="false">YEAR(B201)</f>
        <v>2010</v>
      </c>
      <c r="D201" s="331" t="n">
        <f aca="false">MONTH(B201)</f>
        <v>7</v>
      </c>
      <c r="E201" s="331" t="n">
        <f aca="false">DAY(B201)</f>
        <v>15</v>
      </c>
      <c r="F201" s="132" t="n">
        <v>0.0251</v>
      </c>
      <c r="G201" s="132" t="n">
        <v>0.0725</v>
      </c>
      <c r="H201" s="132" t="n">
        <v>0.0251</v>
      </c>
      <c r="I201" s="132" t="n">
        <v>0.045</v>
      </c>
      <c r="J201" s="132" t="n">
        <f aca="false">LARGE($G$1:G201,1)</f>
        <v>0.0725</v>
      </c>
      <c r="K201" s="192" t="n">
        <f aca="false">IF(J201&gt;J200,0,K200+1)</f>
        <v>0</v>
      </c>
      <c r="L201" s="134" t="n">
        <f aca="false">I201/J201-1</f>
        <v>-0.379310344827586</v>
      </c>
      <c r="O201" s="131"/>
      <c r="P201" s="330"/>
      <c r="Q201" s="132"/>
      <c r="R201" s="132"/>
      <c r="S201" s="132"/>
      <c r="T201" s="132"/>
    </row>
    <row r="202" customFormat="false" ht="12.8" hidden="true" customHeight="false" outlineLevel="0" collapsed="false">
      <c r="A202" s="131" t="n">
        <v>1279238400</v>
      </c>
      <c r="B202" s="330" t="n">
        <f aca="false">(A202/(24*60*60))+DATE(1970,1,1)</f>
        <v>40375</v>
      </c>
      <c r="C202" s="331" t="n">
        <f aca="false">YEAR(B202)</f>
        <v>2010</v>
      </c>
      <c r="D202" s="331" t="n">
        <f aca="false">MONTH(B202)</f>
        <v>7</v>
      </c>
      <c r="E202" s="331" t="n">
        <f aca="false">DAY(B202)</f>
        <v>16</v>
      </c>
      <c r="F202" s="132" t="n">
        <v>0.0472</v>
      </c>
      <c r="G202" s="132" t="n">
        <v>0.0925</v>
      </c>
      <c r="H202" s="132" t="n">
        <v>0.0448</v>
      </c>
      <c r="I202" s="132" t="n">
        <v>0.075</v>
      </c>
      <c r="J202" s="132" t="n">
        <f aca="false">LARGE($G$1:G202,1)</f>
        <v>0.0925</v>
      </c>
      <c r="K202" s="192" t="n">
        <f aca="false">IF(J202&gt;J201,0,K201+1)</f>
        <v>0</v>
      </c>
      <c r="L202" s="134" t="n">
        <f aca="false">I202/J202-1</f>
        <v>-0.189189189189189</v>
      </c>
      <c r="O202" s="131"/>
      <c r="P202" s="330"/>
      <c r="Q202" s="132"/>
      <c r="R202" s="132"/>
      <c r="S202" s="132"/>
      <c r="T202" s="132"/>
    </row>
    <row r="203" customFormat="false" ht="12.8" hidden="true" customHeight="false" outlineLevel="0" collapsed="false">
      <c r="A203" s="131" t="n">
        <v>1279324800</v>
      </c>
      <c r="B203" s="330" t="n">
        <f aca="false">(A203/(24*60*60))+DATE(1970,1,1)</f>
        <v>40376</v>
      </c>
      <c r="C203" s="331" t="n">
        <f aca="false">YEAR(B203)</f>
        <v>2010</v>
      </c>
      <c r="D203" s="331" t="n">
        <f aca="false">MONTH(B203)</f>
        <v>7</v>
      </c>
      <c r="E203" s="331" t="n">
        <f aca="false">DAY(B203)</f>
        <v>17</v>
      </c>
      <c r="F203" s="132" t="n">
        <v>0.04951</v>
      </c>
      <c r="G203" s="132" t="n">
        <v>0.04951</v>
      </c>
      <c r="H203" s="132" t="n">
        <v>0.04951</v>
      </c>
      <c r="I203" s="132" t="n">
        <v>0.04951</v>
      </c>
      <c r="J203" s="132" t="n">
        <f aca="false">LARGE($G$1:G203,1)</f>
        <v>0.0925</v>
      </c>
      <c r="K203" s="192" t="n">
        <f aca="false">IF(J203&gt;J202,0,K202+1)</f>
        <v>1</v>
      </c>
      <c r="L203" s="134" t="n">
        <f aca="false">I203/J203-1</f>
        <v>-0.464756756756757</v>
      </c>
      <c r="O203" s="131"/>
      <c r="P203" s="330"/>
      <c r="Q203" s="132"/>
      <c r="R203" s="132"/>
      <c r="S203" s="132"/>
      <c r="T203" s="132"/>
    </row>
    <row r="204" customFormat="false" ht="12.8" hidden="true" customHeight="false" outlineLevel="0" collapsed="false">
      <c r="A204" s="131" t="n">
        <v>1279411200</v>
      </c>
      <c r="B204" s="330" t="n">
        <f aca="false">(A204/(24*60*60))+DATE(1970,1,1)</f>
        <v>40377</v>
      </c>
      <c r="C204" s="331" t="n">
        <f aca="false">YEAR(B204)</f>
        <v>2010</v>
      </c>
      <c r="D204" s="331" t="n">
        <f aca="false">MONTH(B204)</f>
        <v>7</v>
      </c>
      <c r="E204" s="331" t="n">
        <f aca="false">DAY(B204)</f>
        <v>18</v>
      </c>
      <c r="F204" s="132" t="n">
        <v>0.05941</v>
      </c>
      <c r="G204" s="132" t="n">
        <v>0.08585</v>
      </c>
      <c r="H204" s="132" t="n">
        <v>0.05941</v>
      </c>
      <c r="I204" s="132" t="n">
        <v>0.08584</v>
      </c>
      <c r="J204" s="132" t="n">
        <f aca="false">LARGE($G$1:G204,1)</f>
        <v>0.0925</v>
      </c>
      <c r="K204" s="192" t="n">
        <f aca="false">IF(J204&gt;J203,0,K203+1)</f>
        <v>2</v>
      </c>
      <c r="L204" s="134" t="n">
        <f aca="false">I204/J204-1</f>
        <v>-0.072</v>
      </c>
      <c r="O204" s="131"/>
      <c r="P204" s="330"/>
      <c r="Q204" s="132"/>
      <c r="R204" s="132"/>
      <c r="S204" s="132"/>
      <c r="T204" s="132"/>
    </row>
    <row r="205" customFormat="false" ht="12.8" hidden="true" customHeight="false" outlineLevel="0" collapsed="false">
      <c r="A205" s="131" t="n">
        <v>1279497600</v>
      </c>
      <c r="B205" s="330" t="n">
        <f aca="false">(A205/(24*60*60))+DATE(1970,1,1)</f>
        <v>40378</v>
      </c>
      <c r="C205" s="331" t="n">
        <f aca="false">YEAR(B205)</f>
        <v>2010</v>
      </c>
      <c r="D205" s="331" t="n">
        <f aca="false">MONTH(B205)</f>
        <v>7</v>
      </c>
      <c r="E205" s="331" t="n">
        <f aca="false">DAY(B205)</f>
        <v>19</v>
      </c>
      <c r="F205" s="132" t="n">
        <v>0.0909</v>
      </c>
      <c r="G205" s="132" t="n">
        <v>0.09307</v>
      </c>
      <c r="H205" s="132" t="n">
        <v>0.07723</v>
      </c>
      <c r="I205" s="132" t="n">
        <v>0.0808</v>
      </c>
      <c r="J205" s="132" t="n">
        <f aca="false">LARGE($G$1:G205,1)</f>
        <v>0.09307</v>
      </c>
      <c r="K205" s="192" t="n">
        <f aca="false">IF(J205&gt;J204,0,K204+1)</f>
        <v>0</v>
      </c>
      <c r="L205" s="134" t="n">
        <f aca="false">I205/J205-1</f>
        <v>-0.131836252283228</v>
      </c>
      <c r="O205" s="131"/>
      <c r="P205" s="330"/>
      <c r="Q205" s="132"/>
      <c r="R205" s="132"/>
      <c r="S205" s="132"/>
      <c r="T205" s="132"/>
    </row>
    <row r="206" customFormat="false" ht="12.8" hidden="true" customHeight="false" outlineLevel="0" collapsed="false">
      <c r="A206" s="131" t="n">
        <v>1279584000</v>
      </c>
      <c r="B206" s="330" t="n">
        <f aca="false">(A206/(24*60*60))+DATE(1970,1,1)</f>
        <v>40379</v>
      </c>
      <c r="C206" s="331" t="n">
        <f aca="false">YEAR(B206)</f>
        <v>2010</v>
      </c>
      <c r="D206" s="331" t="n">
        <f aca="false">MONTH(B206)</f>
        <v>7</v>
      </c>
      <c r="E206" s="331" t="n">
        <f aca="false">DAY(B206)</f>
        <v>20</v>
      </c>
      <c r="F206" s="132" t="n">
        <v>0.08181</v>
      </c>
      <c r="G206" s="132" t="n">
        <v>0.08181</v>
      </c>
      <c r="H206" s="132" t="n">
        <v>0.07426</v>
      </c>
      <c r="I206" s="132" t="n">
        <v>0.07474</v>
      </c>
      <c r="J206" s="132" t="n">
        <f aca="false">LARGE($G$1:G206,1)</f>
        <v>0.09307</v>
      </c>
      <c r="K206" s="192" t="n">
        <f aca="false">IF(J206&gt;J205,0,K205+1)</f>
        <v>1</v>
      </c>
      <c r="L206" s="134" t="n">
        <f aca="false">I206/J206-1</f>
        <v>-0.196948533361986</v>
      </c>
      <c r="O206" s="131"/>
      <c r="P206" s="330"/>
      <c r="Q206" s="132"/>
      <c r="R206" s="132"/>
      <c r="S206" s="132"/>
      <c r="T206" s="132"/>
    </row>
    <row r="207" customFormat="false" ht="12.8" hidden="true" customHeight="false" outlineLevel="0" collapsed="false">
      <c r="A207" s="131" t="n">
        <v>1279670400</v>
      </c>
      <c r="B207" s="330" t="n">
        <f aca="false">(A207/(24*60*60))+DATE(1970,1,1)</f>
        <v>40380</v>
      </c>
      <c r="C207" s="331" t="n">
        <f aca="false">YEAR(B207)</f>
        <v>2010</v>
      </c>
      <c r="D207" s="331" t="n">
        <f aca="false">MONTH(B207)</f>
        <v>7</v>
      </c>
      <c r="E207" s="331" t="n">
        <f aca="false">DAY(B207)</f>
        <v>21</v>
      </c>
      <c r="F207" s="132" t="n">
        <v>0.07425</v>
      </c>
      <c r="G207" s="132" t="n">
        <v>0.07921</v>
      </c>
      <c r="H207" s="132" t="n">
        <v>0.06634</v>
      </c>
      <c r="I207" s="132" t="n">
        <v>0.07921</v>
      </c>
      <c r="J207" s="132" t="n">
        <f aca="false">LARGE($G$1:G207,1)</f>
        <v>0.09307</v>
      </c>
      <c r="K207" s="192" t="n">
        <f aca="false">IF(J207&gt;J206,0,K206+1)</f>
        <v>2</v>
      </c>
      <c r="L207" s="134" t="n">
        <f aca="false">I207/J207-1</f>
        <v>-0.148920167615773</v>
      </c>
      <c r="O207" s="131"/>
      <c r="P207" s="330"/>
      <c r="Q207" s="132"/>
      <c r="R207" s="132"/>
      <c r="S207" s="132"/>
      <c r="T207" s="132"/>
    </row>
    <row r="208" customFormat="false" ht="12.8" hidden="true" customHeight="false" outlineLevel="0" collapsed="false">
      <c r="A208" s="131" t="n">
        <v>1279756800</v>
      </c>
      <c r="B208" s="330" t="n">
        <f aca="false">(A208/(24*60*60))+DATE(1970,1,1)</f>
        <v>40381</v>
      </c>
      <c r="C208" s="331" t="n">
        <f aca="false">YEAR(B208)</f>
        <v>2010</v>
      </c>
      <c r="D208" s="331" t="n">
        <f aca="false">MONTH(B208)</f>
        <v>7</v>
      </c>
      <c r="E208" s="331" t="n">
        <f aca="false">DAY(B208)</f>
        <v>22</v>
      </c>
      <c r="F208" s="132" t="n">
        <v>0.07921</v>
      </c>
      <c r="G208" s="132" t="n">
        <v>0.08181</v>
      </c>
      <c r="H208" s="132" t="n">
        <v>0.0505</v>
      </c>
      <c r="I208" s="132" t="n">
        <v>0.05149</v>
      </c>
      <c r="J208" s="132" t="n">
        <f aca="false">LARGE($G$1:G208,1)</f>
        <v>0.09307</v>
      </c>
      <c r="K208" s="192" t="n">
        <f aca="false">IF(J208&gt;J207,0,K207+1)</f>
        <v>3</v>
      </c>
      <c r="L208" s="134" t="n">
        <f aca="false">I208/J208-1</f>
        <v>-0.446760502847319</v>
      </c>
      <c r="O208" s="131"/>
      <c r="P208" s="330"/>
      <c r="Q208" s="132"/>
      <c r="R208" s="132"/>
      <c r="S208" s="132"/>
      <c r="T208" s="132"/>
    </row>
    <row r="209" customFormat="false" ht="12.8" hidden="true" customHeight="false" outlineLevel="0" collapsed="false">
      <c r="A209" s="131" t="n">
        <v>1279843200</v>
      </c>
      <c r="B209" s="330" t="n">
        <f aca="false">(A209/(24*60*60))+DATE(1970,1,1)</f>
        <v>40382</v>
      </c>
      <c r="C209" s="331" t="n">
        <f aca="false">YEAR(B209)</f>
        <v>2010</v>
      </c>
      <c r="D209" s="331" t="n">
        <f aca="false">MONTH(B209)</f>
        <v>7</v>
      </c>
      <c r="E209" s="331" t="n">
        <f aca="false">DAY(B209)</f>
        <v>23</v>
      </c>
      <c r="F209" s="132" t="n">
        <v>0.0505</v>
      </c>
      <c r="G209" s="132" t="n">
        <v>0.06767</v>
      </c>
      <c r="H209" s="132" t="n">
        <v>0.0505</v>
      </c>
      <c r="I209" s="132" t="n">
        <v>0.06262</v>
      </c>
      <c r="J209" s="132" t="n">
        <f aca="false">LARGE($G$1:G209,1)</f>
        <v>0.09307</v>
      </c>
      <c r="K209" s="192" t="n">
        <f aca="false">IF(J209&gt;J208,0,K208+1)</f>
        <v>4</v>
      </c>
      <c r="L209" s="134" t="n">
        <f aca="false">I209/J209-1</f>
        <v>-0.327173095519501</v>
      </c>
      <c r="O209" s="131"/>
      <c r="P209" s="330"/>
      <c r="Q209" s="132"/>
      <c r="R209" s="132"/>
      <c r="S209" s="132"/>
      <c r="T209" s="132"/>
    </row>
    <row r="210" customFormat="false" ht="12.8" hidden="true" customHeight="false" outlineLevel="0" collapsed="false">
      <c r="A210" s="131" t="n">
        <v>1279929600</v>
      </c>
      <c r="B210" s="330" t="n">
        <f aca="false">(A210/(24*60*60))+DATE(1970,1,1)</f>
        <v>40383</v>
      </c>
      <c r="C210" s="331" t="n">
        <f aca="false">YEAR(B210)</f>
        <v>2010</v>
      </c>
      <c r="D210" s="331" t="n">
        <f aca="false">MONTH(B210)</f>
        <v>7</v>
      </c>
      <c r="E210" s="331" t="n">
        <f aca="false">DAY(B210)</f>
        <v>24</v>
      </c>
      <c r="F210" s="132" t="n">
        <v>0.06161</v>
      </c>
      <c r="G210" s="132" t="n">
        <v>0.06161</v>
      </c>
      <c r="H210" s="132" t="n">
        <v>0.05049</v>
      </c>
      <c r="I210" s="132" t="n">
        <v>0.05454</v>
      </c>
      <c r="J210" s="132" t="n">
        <f aca="false">LARGE($G$1:G210,1)</f>
        <v>0.09307</v>
      </c>
      <c r="K210" s="192" t="n">
        <f aca="false">IF(J210&gt;J209,0,K209+1)</f>
        <v>5</v>
      </c>
      <c r="L210" s="134" t="n">
        <f aca="false">I210/J210-1</f>
        <v>-0.413989470291179</v>
      </c>
      <c r="O210" s="131"/>
      <c r="P210" s="330"/>
      <c r="Q210" s="132"/>
      <c r="R210" s="132"/>
      <c r="S210" s="132"/>
      <c r="T210" s="132"/>
    </row>
    <row r="211" customFormat="false" ht="12.8" hidden="true" customHeight="false" outlineLevel="0" collapsed="false">
      <c r="A211" s="131" t="n">
        <v>1280016000</v>
      </c>
      <c r="B211" s="330" t="n">
        <f aca="false">(A211/(24*60*60))+DATE(1970,1,1)</f>
        <v>40384</v>
      </c>
      <c r="C211" s="331" t="n">
        <f aca="false">YEAR(B211)</f>
        <v>2010</v>
      </c>
      <c r="D211" s="331" t="n">
        <f aca="false">MONTH(B211)</f>
        <v>7</v>
      </c>
      <c r="E211" s="331" t="n">
        <f aca="false">DAY(B211)</f>
        <v>25</v>
      </c>
      <c r="F211" s="132" t="n">
        <v>0.05545</v>
      </c>
      <c r="G211" s="132" t="n">
        <v>0.05941</v>
      </c>
      <c r="H211" s="132" t="n">
        <v>0.0505</v>
      </c>
      <c r="I211" s="132" t="n">
        <v>0.0505</v>
      </c>
      <c r="J211" s="132" t="n">
        <f aca="false">LARGE($G$1:G211,1)</f>
        <v>0.09307</v>
      </c>
      <c r="K211" s="192" t="n">
        <f aca="false">IF(J211&gt;J210,0,K210+1)</f>
        <v>6</v>
      </c>
      <c r="L211" s="134" t="n">
        <f aca="false">I211/J211-1</f>
        <v>-0.457397657677017</v>
      </c>
      <c r="O211" s="131"/>
      <c r="P211" s="330"/>
      <c r="Q211" s="132"/>
      <c r="R211" s="132"/>
      <c r="S211" s="132"/>
      <c r="T211" s="132"/>
    </row>
    <row r="212" customFormat="false" ht="12.8" hidden="true" customHeight="false" outlineLevel="0" collapsed="false">
      <c r="A212" s="131" t="n">
        <v>1280102400</v>
      </c>
      <c r="B212" s="330" t="n">
        <f aca="false">(A212/(24*60*60))+DATE(1970,1,1)</f>
        <v>40385</v>
      </c>
      <c r="C212" s="331" t="n">
        <f aca="false">YEAR(B212)</f>
        <v>2010</v>
      </c>
      <c r="D212" s="331" t="n">
        <f aca="false">MONTH(B212)</f>
        <v>7</v>
      </c>
      <c r="E212" s="331" t="n">
        <f aca="false">DAY(B212)</f>
        <v>26</v>
      </c>
      <c r="F212" s="132" t="n">
        <v>0.05</v>
      </c>
      <c r="G212" s="132" t="n">
        <v>0.056</v>
      </c>
      <c r="H212" s="132" t="n">
        <v>0.05</v>
      </c>
      <c r="I212" s="132" t="n">
        <v>0.056</v>
      </c>
      <c r="J212" s="132" t="n">
        <f aca="false">LARGE($G$1:G212,1)</f>
        <v>0.09307</v>
      </c>
      <c r="K212" s="192" t="n">
        <f aca="false">IF(J212&gt;J211,0,K211+1)</f>
        <v>7</v>
      </c>
      <c r="L212" s="134" t="n">
        <f aca="false">I212/J212-1</f>
        <v>-0.398302353067584</v>
      </c>
      <c r="O212" s="131"/>
      <c r="P212" s="330"/>
      <c r="Q212" s="132"/>
      <c r="R212" s="132"/>
      <c r="S212" s="132"/>
      <c r="T212" s="132"/>
    </row>
    <row r="213" customFormat="false" ht="12.8" hidden="true" customHeight="false" outlineLevel="0" collapsed="false">
      <c r="A213" s="131" t="n">
        <v>1280188800</v>
      </c>
      <c r="B213" s="330" t="n">
        <f aca="false">(A213/(24*60*60))+DATE(1970,1,1)</f>
        <v>40386</v>
      </c>
      <c r="C213" s="331" t="n">
        <f aca="false">YEAR(B213)</f>
        <v>2010</v>
      </c>
      <c r="D213" s="331" t="n">
        <f aca="false">MONTH(B213)</f>
        <v>7</v>
      </c>
      <c r="E213" s="331" t="n">
        <f aca="false">DAY(B213)</f>
        <v>27</v>
      </c>
      <c r="F213" s="132" t="n">
        <v>0.0559</v>
      </c>
      <c r="G213" s="132" t="n">
        <v>0.0605</v>
      </c>
      <c r="H213" s="132" t="n">
        <v>0.053</v>
      </c>
      <c r="I213" s="132" t="n">
        <v>0.06</v>
      </c>
      <c r="J213" s="132" t="n">
        <f aca="false">LARGE($G$1:G213,1)</f>
        <v>0.09307</v>
      </c>
      <c r="K213" s="192" t="n">
        <f aca="false">IF(J213&gt;J212,0,K212+1)</f>
        <v>8</v>
      </c>
      <c r="L213" s="134" t="n">
        <f aca="false">I213/J213-1</f>
        <v>-0.355323949715268</v>
      </c>
      <c r="O213" s="131"/>
      <c r="P213" s="330"/>
      <c r="Q213" s="132"/>
      <c r="R213" s="132"/>
      <c r="S213" s="132"/>
      <c r="T213" s="132"/>
    </row>
    <row r="214" customFormat="false" ht="12.8" hidden="true" customHeight="false" outlineLevel="0" collapsed="false">
      <c r="A214" s="131" t="n">
        <v>1280275200</v>
      </c>
      <c r="B214" s="330" t="n">
        <f aca="false">(A214/(24*60*60))+DATE(1970,1,1)</f>
        <v>40387</v>
      </c>
      <c r="C214" s="331" t="n">
        <f aca="false">YEAR(B214)</f>
        <v>2010</v>
      </c>
      <c r="D214" s="331" t="n">
        <f aca="false">MONTH(B214)</f>
        <v>7</v>
      </c>
      <c r="E214" s="331" t="n">
        <f aca="false">DAY(B214)</f>
        <v>28</v>
      </c>
      <c r="F214" s="132" t="n">
        <v>0.06</v>
      </c>
      <c r="G214" s="132" t="n">
        <v>0.062</v>
      </c>
      <c r="H214" s="132" t="n">
        <v>0.054</v>
      </c>
      <c r="I214" s="132" t="n">
        <v>0.0589</v>
      </c>
      <c r="J214" s="132" t="n">
        <f aca="false">LARGE($G$1:G214,1)</f>
        <v>0.09307</v>
      </c>
      <c r="K214" s="192" t="n">
        <f aca="false">IF(J214&gt;J213,0,K213+1)</f>
        <v>9</v>
      </c>
      <c r="L214" s="134" t="n">
        <f aca="false">I214/J214-1</f>
        <v>-0.367143010637155</v>
      </c>
      <c r="O214" s="131"/>
      <c r="P214" s="330"/>
      <c r="Q214" s="132"/>
      <c r="R214" s="132"/>
      <c r="S214" s="132"/>
      <c r="T214" s="132"/>
    </row>
    <row r="215" customFormat="false" ht="12.8" hidden="true" customHeight="false" outlineLevel="0" collapsed="false">
      <c r="A215" s="131" t="n">
        <v>1280361600</v>
      </c>
      <c r="B215" s="330" t="n">
        <f aca="false">(A215/(24*60*60))+DATE(1970,1,1)</f>
        <v>40388</v>
      </c>
      <c r="C215" s="331" t="n">
        <f aca="false">YEAR(B215)</f>
        <v>2010</v>
      </c>
      <c r="D215" s="331" t="n">
        <f aca="false">MONTH(B215)</f>
        <v>7</v>
      </c>
      <c r="E215" s="331" t="n">
        <f aca="false">DAY(B215)</f>
        <v>29</v>
      </c>
      <c r="F215" s="132" t="n">
        <v>0.0597</v>
      </c>
      <c r="G215" s="132" t="n">
        <v>0.0699</v>
      </c>
      <c r="H215" s="132" t="n">
        <v>0.0571</v>
      </c>
      <c r="I215" s="132" t="n">
        <v>0.0699</v>
      </c>
      <c r="J215" s="132" t="n">
        <f aca="false">LARGE($G$1:G215,1)</f>
        <v>0.09307</v>
      </c>
      <c r="K215" s="192" t="n">
        <f aca="false">IF(J215&gt;J214,0,K214+1)</f>
        <v>10</v>
      </c>
      <c r="L215" s="134" t="n">
        <f aca="false">I215/J215-1</f>
        <v>-0.248952401418287</v>
      </c>
      <c r="O215" s="131"/>
      <c r="P215" s="330"/>
      <c r="Q215" s="132"/>
      <c r="R215" s="132"/>
      <c r="S215" s="132"/>
      <c r="T215" s="132"/>
    </row>
    <row r="216" customFormat="false" ht="12.8" hidden="true" customHeight="false" outlineLevel="0" collapsed="false">
      <c r="A216" s="131" t="n">
        <v>1280448000</v>
      </c>
      <c r="B216" s="330" t="n">
        <f aca="false">(A216/(24*60*60))+DATE(1970,1,1)</f>
        <v>40389</v>
      </c>
      <c r="C216" s="331" t="n">
        <f aca="false">YEAR(B216)</f>
        <v>2010</v>
      </c>
      <c r="D216" s="331" t="n">
        <f aca="false">MONTH(B216)</f>
        <v>7</v>
      </c>
      <c r="E216" s="331" t="n">
        <f aca="false">DAY(B216)</f>
        <v>30</v>
      </c>
      <c r="F216" s="132" t="n">
        <v>0.0698</v>
      </c>
      <c r="G216" s="132" t="n">
        <v>0.0698</v>
      </c>
      <c r="H216" s="132" t="n">
        <v>0.0582</v>
      </c>
      <c r="I216" s="132" t="n">
        <v>0.0627</v>
      </c>
      <c r="J216" s="132" t="n">
        <f aca="false">LARGE($G$1:G216,1)</f>
        <v>0.09307</v>
      </c>
      <c r="K216" s="192" t="n">
        <f aca="false">IF(J216&gt;J215,0,K215+1)</f>
        <v>11</v>
      </c>
      <c r="L216" s="134" t="n">
        <f aca="false">I216/J216-1</f>
        <v>-0.326313527452455</v>
      </c>
      <c r="O216" s="131"/>
      <c r="P216" s="330"/>
      <c r="Q216" s="132"/>
      <c r="R216" s="132"/>
      <c r="S216" s="132"/>
      <c r="T216" s="132"/>
    </row>
    <row r="217" customFormat="false" ht="12.8" hidden="true" customHeight="false" outlineLevel="0" collapsed="false">
      <c r="A217" s="131" t="n">
        <v>1280534400</v>
      </c>
      <c r="B217" s="330" t="n">
        <f aca="false">(A217/(24*60*60))+DATE(1970,1,1)</f>
        <v>40390</v>
      </c>
      <c r="C217" s="331" t="n">
        <f aca="false">YEAR(B217)</f>
        <v>2010</v>
      </c>
      <c r="D217" s="331" t="n">
        <f aca="false">MONTH(B217)</f>
        <v>7</v>
      </c>
      <c r="E217" s="331" t="n">
        <f aca="false">DAY(B217)</f>
        <v>31</v>
      </c>
      <c r="F217" s="132" t="n">
        <v>0.065</v>
      </c>
      <c r="G217" s="132" t="n">
        <v>0.06889</v>
      </c>
      <c r="H217" s="132" t="n">
        <v>0.056</v>
      </c>
      <c r="I217" s="132" t="n">
        <v>0.06785</v>
      </c>
      <c r="J217" s="132" t="n">
        <f aca="false">LARGE($G$1:G217,1)</f>
        <v>0.09307</v>
      </c>
      <c r="K217" s="192" t="n">
        <f aca="false">IF(J217&gt;J216,0,K216+1)</f>
        <v>12</v>
      </c>
      <c r="L217" s="134" t="n">
        <f aca="false">I217/J217-1</f>
        <v>-0.270978833136349</v>
      </c>
      <c r="O217" s="131"/>
      <c r="P217" s="330"/>
      <c r="Q217" s="132"/>
      <c r="R217" s="132"/>
      <c r="S217" s="132"/>
      <c r="T217" s="132"/>
    </row>
    <row r="218" customFormat="false" ht="12.8" hidden="true" customHeight="false" outlineLevel="0" collapsed="false">
      <c r="A218" s="131" t="n">
        <v>1280620800</v>
      </c>
      <c r="B218" s="330" t="n">
        <f aca="false">(A218/(24*60*60))+DATE(1970,1,1)</f>
        <v>40391</v>
      </c>
      <c r="C218" s="331" t="n">
        <f aca="false">YEAR(B218)</f>
        <v>2010</v>
      </c>
      <c r="D218" s="331" t="n">
        <f aca="false">MONTH(B218)</f>
        <v>8</v>
      </c>
      <c r="E218" s="331" t="n">
        <f aca="false">DAY(B218)</f>
        <v>1</v>
      </c>
      <c r="F218" s="132" t="n">
        <v>0.061</v>
      </c>
      <c r="G218" s="132" t="n">
        <v>0.065</v>
      </c>
      <c r="H218" s="132" t="n">
        <v>0.06</v>
      </c>
      <c r="I218" s="132" t="n">
        <v>0.0611</v>
      </c>
      <c r="J218" s="132" t="n">
        <f aca="false">LARGE($G$1:G218,1)</f>
        <v>0.09307</v>
      </c>
      <c r="K218" s="192" t="n">
        <f aca="false">IF(J218&gt;J217,0,K217+1)</f>
        <v>13</v>
      </c>
      <c r="L218" s="134" t="n">
        <f aca="false">I218/J218-1</f>
        <v>-0.343504888793381</v>
      </c>
      <c r="O218" s="131"/>
      <c r="P218" s="330"/>
      <c r="Q218" s="132"/>
      <c r="R218" s="132"/>
      <c r="S218" s="132"/>
      <c r="T218" s="132"/>
    </row>
    <row r="219" customFormat="false" ht="12.8" hidden="true" customHeight="false" outlineLevel="0" collapsed="false">
      <c r="A219" s="131" t="n">
        <v>1280707200</v>
      </c>
      <c r="B219" s="330" t="n">
        <f aca="false">(A219/(24*60*60))+DATE(1970,1,1)</f>
        <v>40392</v>
      </c>
      <c r="C219" s="331" t="n">
        <f aca="false">YEAR(B219)</f>
        <v>2010</v>
      </c>
      <c r="D219" s="331" t="n">
        <f aca="false">MONTH(B219)</f>
        <v>8</v>
      </c>
      <c r="E219" s="331" t="n">
        <f aca="false">DAY(B219)</f>
        <v>2</v>
      </c>
      <c r="F219" s="132" t="n">
        <v>0.0625</v>
      </c>
      <c r="G219" s="132" t="n">
        <v>0.0633</v>
      </c>
      <c r="H219" s="132" t="n">
        <v>0.06</v>
      </c>
      <c r="I219" s="132" t="n">
        <v>0.06001</v>
      </c>
      <c r="J219" s="132" t="n">
        <f aca="false">LARGE($G$1:G219,1)</f>
        <v>0.09307</v>
      </c>
      <c r="K219" s="192" t="n">
        <f aca="false">IF(J219&gt;J218,0,K218+1)</f>
        <v>14</v>
      </c>
      <c r="L219" s="134" t="n">
        <f aca="false">I219/J219-1</f>
        <v>-0.355216503706887</v>
      </c>
      <c r="O219" s="131"/>
      <c r="P219" s="330"/>
      <c r="Q219" s="132"/>
      <c r="R219" s="132"/>
      <c r="S219" s="132"/>
      <c r="T219" s="132"/>
    </row>
    <row r="220" customFormat="false" ht="12.8" hidden="true" customHeight="false" outlineLevel="0" collapsed="false">
      <c r="A220" s="131" t="n">
        <v>1280793600</v>
      </c>
      <c r="B220" s="330" t="n">
        <f aca="false">(A220/(24*60*60))+DATE(1970,1,1)</f>
        <v>40393</v>
      </c>
      <c r="C220" s="331" t="n">
        <f aca="false">YEAR(B220)</f>
        <v>2010</v>
      </c>
      <c r="D220" s="331" t="n">
        <f aca="false">MONTH(B220)</f>
        <v>8</v>
      </c>
      <c r="E220" s="331" t="n">
        <f aca="false">DAY(B220)</f>
        <v>3</v>
      </c>
      <c r="F220" s="132" t="n">
        <v>0.06</v>
      </c>
      <c r="G220" s="132" t="n">
        <v>0.065</v>
      </c>
      <c r="H220" s="132" t="n">
        <v>0.059</v>
      </c>
      <c r="I220" s="132" t="n">
        <v>0.06</v>
      </c>
      <c r="J220" s="132" t="n">
        <f aca="false">LARGE($G$1:G220,1)</f>
        <v>0.09307</v>
      </c>
      <c r="K220" s="192" t="n">
        <f aca="false">IF(J220&gt;J219,0,K219+1)</f>
        <v>15</v>
      </c>
      <c r="L220" s="134" t="n">
        <f aca="false">I220/J220-1</f>
        <v>-0.355323949715268</v>
      </c>
      <c r="O220" s="131"/>
      <c r="P220" s="330"/>
      <c r="Q220" s="132"/>
      <c r="R220" s="132"/>
      <c r="S220" s="132"/>
      <c r="T220" s="132"/>
    </row>
    <row r="221" customFormat="false" ht="12.8" hidden="true" customHeight="false" outlineLevel="0" collapsed="false">
      <c r="A221" s="131" t="n">
        <v>1280880000</v>
      </c>
      <c r="B221" s="330" t="n">
        <f aca="false">(A221/(24*60*60))+DATE(1970,1,1)</f>
        <v>40394</v>
      </c>
      <c r="C221" s="331" t="n">
        <f aca="false">YEAR(B221)</f>
        <v>2010</v>
      </c>
      <c r="D221" s="331" t="n">
        <f aca="false">MONTH(B221)</f>
        <v>8</v>
      </c>
      <c r="E221" s="331" t="n">
        <f aca="false">DAY(B221)</f>
        <v>4</v>
      </c>
      <c r="F221" s="132" t="n">
        <v>0.0623</v>
      </c>
      <c r="G221" s="132" t="n">
        <v>0.06231</v>
      </c>
      <c r="H221" s="132" t="n">
        <v>0.057</v>
      </c>
      <c r="I221" s="132" t="n">
        <v>0.057</v>
      </c>
      <c r="J221" s="132" t="n">
        <f aca="false">LARGE($G$1:G221,1)</f>
        <v>0.09307</v>
      </c>
      <c r="K221" s="192" t="n">
        <f aca="false">IF(J221&gt;J220,0,K220+1)</f>
        <v>16</v>
      </c>
      <c r="L221" s="134" t="n">
        <f aca="false">I221/J221-1</f>
        <v>-0.387557752229505</v>
      </c>
      <c r="O221" s="131"/>
      <c r="P221" s="330"/>
      <c r="Q221" s="132"/>
      <c r="R221" s="132"/>
      <c r="S221" s="132"/>
      <c r="T221" s="132"/>
    </row>
    <row r="222" customFormat="false" ht="12.8" hidden="true" customHeight="false" outlineLevel="0" collapsed="false">
      <c r="A222" s="131" t="n">
        <v>1280966400</v>
      </c>
      <c r="B222" s="330" t="n">
        <f aca="false">(A222/(24*60*60))+DATE(1970,1,1)</f>
        <v>40395</v>
      </c>
      <c r="C222" s="331" t="n">
        <f aca="false">YEAR(B222)</f>
        <v>2010</v>
      </c>
      <c r="D222" s="331" t="n">
        <f aca="false">MONTH(B222)</f>
        <v>8</v>
      </c>
      <c r="E222" s="331" t="n">
        <f aca="false">DAY(B222)</f>
        <v>5</v>
      </c>
      <c r="F222" s="132" t="n">
        <v>0.0581</v>
      </c>
      <c r="G222" s="132" t="n">
        <v>0.061</v>
      </c>
      <c r="H222" s="132" t="n">
        <v>0.058</v>
      </c>
      <c r="I222" s="132" t="n">
        <v>0.061</v>
      </c>
      <c r="J222" s="132" t="n">
        <f aca="false">LARGE($G$1:G222,1)</f>
        <v>0.09307</v>
      </c>
      <c r="K222" s="192" t="n">
        <f aca="false">IF(J222&gt;J221,0,K221+1)</f>
        <v>17</v>
      </c>
      <c r="L222" s="134" t="n">
        <f aca="false">I222/J222-1</f>
        <v>-0.344579348877189</v>
      </c>
      <c r="O222" s="131"/>
      <c r="P222" s="330"/>
      <c r="Q222" s="132"/>
      <c r="R222" s="132"/>
      <c r="S222" s="132"/>
      <c r="T222" s="132"/>
    </row>
    <row r="223" customFormat="false" ht="12.8" hidden="true" customHeight="false" outlineLevel="0" collapsed="false">
      <c r="A223" s="131" t="n">
        <v>1281052800</v>
      </c>
      <c r="B223" s="330" t="n">
        <f aca="false">(A223/(24*60*60))+DATE(1970,1,1)</f>
        <v>40396</v>
      </c>
      <c r="C223" s="331" t="n">
        <f aca="false">YEAR(B223)</f>
        <v>2010</v>
      </c>
      <c r="D223" s="331" t="n">
        <f aca="false">MONTH(B223)</f>
        <v>8</v>
      </c>
      <c r="E223" s="331" t="n">
        <f aca="false">DAY(B223)</f>
        <v>6</v>
      </c>
      <c r="F223" s="132" t="n">
        <v>0.062</v>
      </c>
      <c r="G223" s="132" t="n">
        <v>0.0624</v>
      </c>
      <c r="H223" s="132" t="n">
        <v>0.0607</v>
      </c>
      <c r="I223" s="132" t="n">
        <v>0.0623</v>
      </c>
      <c r="J223" s="132" t="n">
        <f aca="false">LARGE($G$1:G223,1)</f>
        <v>0.09307</v>
      </c>
      <c r="K223" s="192" t="n">
        <f aca="false">IF(J223&gt;J222,0,K222+1)</f>
        <v>18</v>
      </c>
      <c r="L223" s="134" t="n">
        <f aca="false">I223/J223-1</f>
        <v>-0.330611367787687</v>
      </c>
      <c r="O223" s="131"/>
      <c r="P223" s="330"/>
      <c r="Q223" s="132"/>
      <c r="R223" s="132"/>
      <c r="S223" s="132"/>
      <c r="T223" s="132"/>
    </row>
    <row r="224" customFormat="false" ht="12.8" hidden="true" customHeight="false" outlineLevel="0" collapsed="false">
      <c r="A224" s="131" t="n">
        <v>1281139200</v>
      </c>
      <c r="B224" s="330" t="n">
        <f aca="false">(A224/(24*60*60))+DATE(1970,1,1)</f>
        <v>40397</v>
      </c>
      <c r="C224" s="331" t="n">
        <f aca="false">YEAR(B224)</f>
        <v>2010</v>
      </c>
      <c r="D224" s="331" t="n">
        <f aca="false">MONTH(B224)</f>
        <v>8</v>
      </c>
      <c r="E224" s="331" t="n">
        <f aca="false">DAY(B224)</f>
        <v>7</v>
      </c>
      <c r="F224" s="132" t="n">
        <v>0.0608</v>
      </c>
      <c r="G224" s="132" t="n">
        <v>0.0622</v>
      </c>
      <c r="H224" s="132" t="n">
        <v>0.059</v>
      </c>
      <c r="I224" s="132" t="n">
        <v>0.059</v>
      </c>
      <c r="J224" s="132" t="n">
        <f aca="false">LARGE($G$1:G224,1)</f>
        <v>0.09307</v>
      </c>
      <c r="K224" s="192" t="n">
        <f aca="false">IF(J224&gt;J223,0,K223+1)</f>
        <v>19</v>
      </c>
      <c r="L224" s="134" t="n">
        <f aca="false">I224/J224-1</f>
        <v>-0.366068550553347</v>
      </c>
      <c r="O224" s="131"/>
      <c r="P224" s="330"/>
      <c r="Q224" s="132"/>
      <c r="R224" s="132"/>
      <c r="S224" s="132"/>
      <c r="T224" s="132"/>
    </row>
    <row r="225" customFormat="false" ht="12.8" hidden="true" customHeight="false" outlineLevel="0" collapsed="false">
      <c r="A225" s="131" t="n">
        <v>1281225600</v>
      </c>
      <c r="B225" s="330" t="n">
        <f aca="false">(A225/(24*60*60))+DATE(1970,1,1)</f>
        <v>40398</v>
      </c>
      <c r="C225" s="331" t="n">
        <f aca="false">YEAR(B225)</f>
        <v>2010</v>
      </c>
      <c r="D225" s="331" t="n">
        <f aca="false">MONTH(B225)</f>
        <v>8</v>
      </c>
      <c r="E225" s="331" t="n">
        <f aca="false">DAY(B225)</f>
        <v>8</v>
      </c>
      <c r="F225" s="132" t="n">
        <v>0.059</v>
      </c>
      <c r="G225" s="132" t="n">
        <v>0.061</v>
      </c>
      <c r="H225" s="132" t="n">
        <v>0.059</v>
      </c>
      <c r="I225" s="132" t="n">
        <v>0.0609</v>
      </c>
      <c r="J225" s="132" t="n">
        <f aca="false">LARGE($G$1:G225,1)</f>
        <v>0.09307</v>
      </c>
      <c r="K225" s="192" t="n">
        <f aca="false">IF(J225&gt;J224,0,K224+1)</f>
        <v>20</v>
      </c>
      <c r="L225" s="134" t="n">
        <f aca="false">I225/J225-1</f>
        <v>-0.345653808960997</v>
      </c>
      <c r="O225" s="131"/>
      <c r="P225" s="330"/>
      <c r="Q225" s="132"/>
      <c r="R225" s="132"/>
      <c r="S225" s="132"/>
      <c r="T225" s="132"/>
    </row>
    <row r="226" customFormat="false" ht="12.8" hidden="true" customHeight="false" outlineLevel="0" collapsed="false">
      <c r="A226" s="131" t="n">
        <v>1281312000</v>
      </c>
      <c r="B226" s="330" t="n">
        <f aca="false">(A226/(24*60*60))+DATE(1970,1,1)</f>
        <v>40399</v>
      </c>
      <c r="C226" s="331" t="n">
        <f aca="false">YEAR(B226)</f>
        <v>2010</v>
      </c>
      <c r="D226" s="331" t="n">
        <f aca="false">MONTH(B226)</f>
        <v>8</v>
      </c>
      <c r="E226" s="331" t="n">
        <f aca="false">DAY(B226)</f>
        <v>9</v>
      </c>
      <c r="F226" s="132" t="n">
        <v>0.06091</v>
      </c>
      <c r="G226" s="132" t="n">
        <v>0.0735</v>
      </c>
      <c r="H226" s="132" t="n">
        <v>0.0593</v>
      </c>
      <c r="I226" s="132" t="n">
        <v>0.0704</v>
      </c>
      <c r="J226" s="132" t="n">
        <f aca="false">LARGE($G$1:G226,1)</f>
        <v>0.09307</v>
      </c>
      <c r="K226" s="192" t="n">
        <f aca="false">IF(J226&gt;J225,0,K225+1)</f>
        <v>21</v>
      </c>
      <c r="L226" s="134" t="n">
        <f aca="false">I226/J226-1</f>
        <v>-0.243580100999248</v>
      </c>
      <c r="O226" s="131"/>
      <c r="P226" s="330"/>
      <c r="Q226" s="132"/>
      <c r="R226" s="132"/>
      <c r="S226" s="132"/>
      <c r="T226" s="132"/>
    </row>
    <row r="227" customFormat="false" ht="12.8" hidden="true" customHeight="false" outlineLevel="0" collapsed="false">
      <c r="A227" s="131" t="n">
        <v>1281398400</v>
      </c>
      <c r="B227" s="330" t="n">
        <f aca="false">(A227/(24*60*60))+DATE(1970,1,1)</f>
        <v>40400</v>
      </c>
      <c r="C227" s="331" t="n">
        <f aca="false">YEAR(B227)</f>
        <v>2010</v>
      </c>
      <c r="D227" s="331" t="n">
        <f aca="false">MONTH(B227)</f>
        <v>8</v>
      </c>
      <c r="E227" s="331" t="n">
        <f aca="false">DAY(B227)</f>
        <v>10</v>
      </c>
      <c r="F227" s="132" t="n">
        <v>0.068</v>
      </c>
      <c r="G227" s="132" t="n">
        <v>0.0709</v>
      </c>
      <c r="H227" s="132" t="n">
        <v>0.06651</v>
      </c>
      <c r="I227" s="132" t="n">
        <v>0.07</v>
      </c>
      <c r="J227" s="132" t="n">
        <f aca="false">LARGE($G$1:G227,1)</f>
        <v>0.09307</v>
      </c>
      <c r="K227" s="192" t="n">
        <f aca="false">IF(J227&gt;J226,0,K226+1)</f>
        <v>22</v>
      </c>
      <c r="L227" s="134" t="n">
        <f aca="false">I227/J227-1</f>
        <v>-0.247877941334479</v>
      </c>
      <c r="O227" s="131"/>
      <c r="P227" s="330"/>
      <c r="Q227" s="132"/>
      <c r="R227" s="132"/>
      <c r="S227" s="132"/>
      <c r="T227" s="132"/>
    </row>
    <row r="228" customFormat="false" ht="12.8" hidden="true" customHeight="false" outlineLevel="0" collapsed="false">
      <c r="A228" s="131" t="n">
        <v>1281484800</v>
      </c>
      <c r="B228" s="330" t="n">
        <f aca="false">(A228/(24*60*60))+DATE(1970,1,1)</f>
        <v>40401</v>
      </c>
      <c r="C228" s="331" t="n">
        <f aca="false">YEAR(B228)</f>
        <v>2010</v>
      </c>
      <c r="D228" s="331" t="n">
        <f aca="false">MONTH(B228)</f>
        <v>8</v>
      </c>
      <c r="E228" s="331" t="n">
        <f aca="false">DAY(B228)</f>
        <v>11</v>
      </c>
      <c r="F228" s="132" t="n">
        <v>0.06</v>
      </c>
      <c r="G228" s="132" t="n">
        <v>0.07541</v>
      </c>
      <c r="H228" s="132" t="n">
        <v>0.06</v>
      </c>
      <c r="I228" s="132" t="n">
        <v>0.067</v>
      </c>
      <c r="J228" s="132" t="n">
        <f aca="false">LARGE($G$1:G228,1)</f>
        <v>0.09307</v>
      </c>
      <c r="K228" s="192" t="n">
        <f aca="false">IF(J228&gt;J227,0,K227+1)</f>
        <v>23</v>
      </c>
      <c r="L228" s="134" t="n">
        <f aca="false">I228/J228-1</f>
        <v>-0.280111743848716</v>
      </c>
      <c r="O228" s="131"/>
      <c r="P228" s="330"/>
      <c r="Q228" s="132"/>
      <c r="R228" s="132"/>
      <c r="S228" s="132"/>
      <c r="T228" s="132"/>
    </row>
    <row r="229" customFormat="false" ht="12.8" hidden="true" customHeight="false" outlineLevel="0" collapsed="false">
      <c r="A229" s="131" t="n">
        <v>1281571200</v>
      </c>
      <c r="B229" s="330" t="n">
        <f aca="false">(A229/(24*60*60))+DATE(1970,1,1)</f>
        <v>40402</v>
      </c>
      <c r="C229" s="331" t="n">
        <f aca="false">YEAR(B229)</f>
        <v>2010</v>
      </c>
      <c r="D229" s="331" t="n">
        <f aca="false">MONTH(B229)</f>
        <v>8</v>
      </c>
      <c r="E229" s="331" t="n">
        <f aca="false">DAY(B229)</f>
        <v>12</v>
      </c>
      <c r="F229" s="132" t="n">
        <v>0.068</v>
      </c>
      <c r="G229" s="132" t="n">
        <v>0.07</v>
      </c>
      <c r="H229" s="132" t="n">
        <v>0.06141</v>
      </c>
      <c r="I229" s="132" t="n">
        <v>0.07</v>
      </c>
      <c r="J229" s="132" t="n">
        <f aca="false">LARGE($G$1:G229,1)</f>
        <v>0.09307</v>
      </c>
      <c r="K229" s="192" t="n">
        <f aca="false">IF(J229&gt;J228,0,K228+1)</f>
        <v>24</v>
      </c>
      <c r="L229" s="134" t="n">
        <f aca="false">I229/J229-1</f>
        <v>-0.247877941334479</v>
      </c>
      <c r="O229" s="131"/>
      <c r="P229" s="330"/>
      <c r="Q229" s="132"/>
      <c r="R229" s="132"/>
      <c r="S229" s="132"/>
      <c r="T229" s="132"/>
    </row>
    <row r="230" customFormat="false" ht="12.8" hidden="true" customHeight="false" outlineLevel="0" collapsed="false">
      <c r="A230" s="131" t="n">
        <v>1281657600</v>
      </c>
      <c r="B230" s="330" t="n">
        <f aca="false">(A230/(24*60*60))+DATE(1970,1,1)</f>
        <v>40403</v>
      </c>
      <c r="C230" s="331" t="n">
        <f aca="false">YEAR(B230)</f>
        <v>2010</v>
      </c>
      <c r="D230" s="331" t="n">
        <f aca="false">MONTH(B230)</f>
        <v>8</v>
      </c>
      <c r="E230" s="331" t="n">
        <f aca="false">DAY(B230)</f>
        <v>13</v>
      </c>
      <c r="F230" s="132" t="n">
        <v>0.0665</v>
      </c>
      <c r="G230" s="132" t="n">
        <v>0.068</v>
      </c>
      <c r="H230" s="132" t="n">
        <v>0.0645</v>
      </c>
      <c r="I230" s="132" t="n">
        <v>0.0645</v>
      </c>
      <c r="J230" s="132" t="n">
        <f aca="false">LARGE($G$1:G230,1)</f>
        <v>0.09307</v>
      </c>
      <c r="K230" s="192" t="n">
        <f aca="false">IF(J230&gt;J229,0,K229+1)</f>
        <v>25</v>
      </c>
      <c r="L230" s="134" t="n">
        <f aca="false">I230/J230-1</f>
        <v>-0.306973245943913</v>
      </c>
      <c r="O230" s="131"/>
      <c r="P230" s="330"/>
      <c r="Q230" s="132"/>
      <c r="R230" s="132"/>
      <c r="S230" s="132"/>
      <c r="T230" s="132"/>
    </row>
    <row r="231" customFormat="false" ht="12.8" hidden="true" customHeight="false" outlineLevel="0" collapsed="false">
      <c r="A231" s="131" t="n">
        <v>1281744000</v>
      </c>
      <c r="B231" s="330" t="n">
        <f aca="false">(A231/(24*60*60))+DATE(1970,1,1)</f>
        <v>40404</v>
      </c>
      <c r="C231" s="331" t="n">
        <f aca="false">YEAR(B231)</f>
        <v>2010</v>
      </c>
      <c r="D231" s="331" t="n">
        <f aca="false">MONTH(B231)</f>
        <v>8</v>
      </c>
      <c r="E231" s="331" t="n">
        <f aca="false">DAY(B231)</f>
        <v>14</v>
      </c>
      <c r="F231" s="132" t="n">
        <v>0.0655</v>
      </c>
      <c r="G231" s="132" t="n">
        <v>0.0695</v>
      </c>
      <c r="H231" s="132" t="n">
        <v>0.0645</v>
      </c>
      <c r="I231" s="132" t="n">
        <v>0.067</v>
      </c>
      <c r="J231" s="132" t="n">
        <f aca="false">LARGE($G$1:G231,1)</f>
        <v>0.09307</v>
      </c>
      <c r="K231" s="192" t="n">
        <f aca="false">IF(J231&gt;J230,0,K230+1)</f>
        <v>26</v>
      </c>
      <c r="L231" s="134" t="n">
        <f aca="false">I231/J231-1</f>
        <v>-0.280111743848716</v>
      </c>
      <c r="O231" s="131"/>
      <c r="P231" s="330"/>
      <c r="Q231" s="132"/>
      <c r="R231" s="132"/>
      <c r="S231" s="132"/>
      <c r="T231" s="132"/>
    </row>
    <row r="232" customFormat="false" ht="12.8" hidden="true" customHeight="false" outlineLevel="0" collapsed="false">
      <c r="A232" s="131" t="n">
        <v>1281830400</v>
      </c>
      <c r="B232" s="330" t="n">
        <f aca="false">(A232/(24*60*60))+DATE(1970,1,1)</f>
        <v>40405</v>
      </c>
      <c r="C232" s="331" t="n">
        <f aca="false">YEAR(B232)</f>
        <v>2010</v>
      </c>
      <c r="D232" s="331" t="n">
        <f aca="false">MONTH(B232)</f>
        <v>8</v>
      </c>
      <c r="E232" s="331" t="n">
        <f aca="false">DAY(B232)</f>
        <v>15</v>
      </c>
      <c r="F232" s="132" t="n">
        <v>0.067</v>
      </c>
      <c r="G232" s="132" t="n">
        <v>0.067</v>
      </c>
      <c r="H232" s="132" t="n">
        <v>0.065</v>
      </c>
      <c r="I232" s="132" t="n">
        <v>0.06529</v>
      </c>
      <c r="J232" s="132" t="n">
        <f aca="false">LARGE($G$1:G232,1)</f>
        <v>0.09307</v>
      </c>
      <c r="K232" s="192" t="n">
        <f aca="false">IF(J232&gt;J231,0,K231+1)</f>
        <v>27</v>
      </c>
      <c r="L232" s="134" t="n">
        <f aca="false">I232/J232-1</f>
        <v>-0.298485011281831</v>
      </c>
      <c r="O232" s="131"/>
      <c r="P232" s="330"/>
      <c r="Q232" s="132"/>
      <c r="R232" s="132"/>
      <c r="S232" s="132"/>
      <c r="T232" s="132"/>
    </row>
    <row r="233" customFormat="false" ht="12.8" hidden="true" customHeight="false" outlineLevel="0" collapsed="false">
      <c r="A233" s="131" t="n">
        <v>1281916800</v>
      </c>
      <c r="B233" s="330" t="n">
        <f aca="false">(A233/(24*60*60))+DATE(1970,1,1)</f>
        <v>40406</v>
      </c>
      <c r="C233" s="331" t="n">
        <f aca="false">YEAR(B233)</f>
        <v>2010</v>
      </c>
      <c r="D233" s="331" t="n">
        <f aca="false">MONTH(B233)</f>
        <v>8</v>
      </c>
      <c r="E233" s="331" t="n">
        <f aca="false">DAY(B233)</f>
        <v>16</v>
      </c>
      <c r="F233" s="132" t="n">
        <v>0.06319</v>
      </c>
      <c r="G233" s="132" t="n">
        <v>0.0679</v>
      </c>
      <c r="H233" s="132" t="n">
        <v>0.062</v>
      </c>
      <c r="I233" s="132" t="n">
        <v>0.0655</v>
      </c>
      <c r="J233" s="132" t="n">
        <f aca="false">LARGE($G$1:G233,1)</f>
        <v>0.09307</v>
      </c>
      <c r="K233" s="192" t="n">
        <f aca="false">IF(J233&gt;J232,0,K232+1)</f>
        <v>28</v>
      </c>
      <c r="L233" s="134" t="n">
        <f aca="false">I233/J233-1</f>
        <v>-0.296228645105834</v>
      </c>
      <c r="O233" s="131"/>
      <c r="P233" s="330"/>
      <c r="Q233" s="132"/>
      <c r="R233" s="132"/>
      <c r="S233" s="132"/>
      <c r="T233" s="132"/>
    </row>
    <row r="234" customFormat="false" ht="12.8" hidden="true" customHeight="false" outlineLevel="0" collapsed="false">
      <c r="A234" s="131" t="n">
        <v>1282003200</v>
      </c>
      <c r="B234" s="330" t="n">
        <f aca="false">(A234/(24*60*60))+DATE(1970,1,1)</f>
        <v>40407</v>
      </c>
      <c r="C234" s="331" t="n">
        <f aca="false">YEAR(B234)</f>
        <v>2010</v>
      </c>
      <c r="D234" s="331" t="n">
        <f aca="false">MONTH(B234)</f>
        <v>8</v>
      </c>
      <c r="E234" s="331" t="n">
        <f aca="false">DAY(B234)</f>
        <v>17</v>
      </c>
      <c r="F234" s="132" t="n">
        <v>0.0655</v>
      </c>
      <c r="G234" s="132" t="n">
        <v>0.0769</v>
      </c>
      <c r="H234" s="132" t="n">
        <v>0.06243</v>
      </c>
      <c r="I234" s="132" t="n">
        <v>0.07</v>
      </c>
      <c r="J234" s="132" t="n">
        <f aca="false">LARGE($G$1:G234,1)</f>
        <v>0.09307</v>
      </c>
      <c r="K234" s="192" t="n">
        <f aca="false">IF(J234&gt;J233,0,K233+1)</f>
        <v>29</v>
      </c>
      <c r="L234" s="134" t="n">
        <f aca="false">I234/J234-1</f>
        <v>-0.247877941334479</v>
      </c>
      <c r="O234" s="131"/>
      <c r="P234" s="330"/>
      <c r="Q234" s="132"/>
      <c r="R234" s="132"/>
      <c r="S234" s="132"/>
      <c r="T234" s="132"/>
    </row>
    <row r="235" customFormat="false" ht="12.8" hidden="true" customHeight="false" outlineLevel="0" collapsed="false">
      <c r="A235" s="131" t="n">
        <v>1282089600</v>
      </c>
      <c r="B235" s="330" t="n">
        <f aca="false">(A235/(24*60*60))+DATE(1970,1,1)</f>
        <v>40408</v>
      </c>
      <c r="C235" s="331" t="n">
        <f aca="false">YEAR(B235)</f>
        <v>2010</v>
      </c>
      <c r="D235" s="331" t="n">
        <f aca="false">MONTH(B235)</f>
        <v>8</v>
      </c>
      <c r="E235" s="331" t="n">
        <f aca="false">DAY(B235)</f>
        <v>18</v>
      </c>
      <c r="F235" s="132" t="n">
        <v>0.06999</v>
      </c>
      <c r="G235" s="132" t="n">
        <v>0.0733</v>
      </c>
      <c r="H235" s="132" t="n">
        <v>0.067</v>
      </c>
      <c r="I235" s="132" t="n">
        <v>0.068</v>
      </c>
      <c r="J235" s="132" t="n">
        <f aca="false">LARGE($G$1:G235,1)</f>
        <v>0.09307</v>
      </c>
      <c r="K235" s="192" t="n">
        <f aca="false">IF(J235&gt;J234,0,K234+1)</f>
        <v>30</v>
      </c>
      <c r="L235" s="134" t="n">
        <f aca="false">I235/J235-1</f>
        <v>-0.269367143010637</v>
      </c>
      <c r="O235" s="131"/>
      <c r="P235" s="330"/>
      <c r="Q235" s="132"/>
      <c r="R235" s="132"/>
      <c r="S235" s="132"/>
      <c r="T235" s="132"/>
    </row>
    <row r="236" customFormat="false" ht="12.8" hidden="true" customHeight="false" outlineLevel="0" collapsed="false">
      <c r="A236" s="131" t="n">
        <v>1282176000</v>
      </c>
      <c r="B236" s="330" t="n">
        <f aca="false">(A236/(24*60*60))+DATE(1970,1,1)</f>
        <v>40409</v>
      </c>
      <c r="C236" s="331" t="n">
        <f aca="false">YEAR(B236)</f>
        <v>2010</v>
      </c>
      <c r="D236" s="331" t="n">
        <f aca="false">MONTH(B236)</f>
        <v>8</v>
      </c>
      <c r="E236" s="331" t="n">
        <f aca="false">DAY(B236)</f>
        <v>19</v>
      </c>
      <c r="F236" s="132" t="n">
        <v>0.0675</v>
      </c>
      <c r="G236" s="132" t="n">
        <v>0.0679</v>
      </c>
      <c r="H236" s="132" t="n">
        <v>0.0667</v>
      </c>
      <c r="I236" s="132" t="n">
        <v>0.0667</v>
      </c>
      <c r="J236" s="132" t="n">
        <f aca="false">LARGE($G$1:G236,1)</f>
        <v>0.09307</v>
      </c>
      <c r="K236" s="192" t="n">
        <f aca="false">IF(J236&gt;J235,0,K235+1)</f>
        <v>31</v>
      </c>
      <c r="L236" s="134" t="n">
        <f aca="false">I236/J236-1</f>
        <v>-0.28333512410014</v>
      </c>
      <c r="O236" s="131"/>
      <c r="P236" s="330"/>
      <c r="Q236" s="132"/>
      <c r="R236" s="132"/>
      <c r="S236" s="132"/>
      <c r="T236" s="132"/>
    </row>
    <row r="237" customFormat="false" ht="12.8" hidden="true" customHeight="false" outlineLevel="0" collapsed="false">
      <c r="A237" s="131" t="n">
        <v>1282262400</v>
      </c>
      <c r="B237" s="330" t="n">
        <f aca="false">(A237/(24*60*60))+DATE(1970,1,1)</f>
        <v>40410</v>
      </c>
      <c r="C237" s="331" t="n">
        <f aca="false">YEAR(B237)</f>
        <v>2010</v>
      </c>
      <c r="D237" s="331" t="n">
        <f aca="false">MONTH(B237)</f>
        <v>8</v>
      </c>
      <c r="E237" s="331" t="n">
        <f aca="false">DAY(B237)</f>
        <v>20</v>
      </c>
      <c r="F237" s="132" t="n">
        <v>0.0667</v>
      </c>
      <c r="G237" s="132" t="n">
        <v>0.0667</v>
      </c>
      <c r="H237" s="132" t="n">
        <v>0.065</v>
      </c>
      <c r="I237" s="132" t="n">
        <v>0.0655</v>
      </c>
      <c r="J237" s="132" t="n">
        <f aca="false">LARGE($G$1:G237,1)</f>
        <v>0.09307</v>
      </c>
      <c r="K237" s="192" t="n">
        <f aca="false">IF(J237&gt;J236,0,K236+1)</f>
        <v>32</v>
      </c>
      <c r="L237" s="134" t="n">
        <f aca="false">I237/J237-1</f>
        <v>-0.296228645105834</v>
      </c>
      <c r="O237" s="131"/>
      <c r="P237" s="330"/>
      <c r="Q237" s="132"/>
      <c r="R237" s="132"/>
      <c r="S237" s="132"/>
      <c r="T237" s="132"/>
    </row>
    <row r="238" customFormat="false" ht="12.8" hidden="true" customHeight="false" outlineLevel="0" collapsed="false">
      <c r="A238" s="131" t="n">
        <v>1282348800</v>
      </c>
      <c r="B238" s="330" t="n">
        <f aca="false">(A238/(24*60*60))+DATE(1970,1,1)</f>
        <v>40411</v>
      </c>
      <c r="C238" s="331" t="n">
        <f aca="false">YEAR(B238)</f>
        <v>2010</v>
      </c>
      <c r="D238" s="331" t="n">
        <f aca="false">MONTH(B238)</f>
        <v>8</v>
      </c>
      <c r="E238" s="331" t="n">
        <f aca="false">DAY(B238)</f>
        <v>21</v>
      </c>
      <c r="F238" s="132" t="n">
        <v>0.0655</v>
      </c>
      <c r="G238" s="132" t="n">
        <v>0.0669</v>
      </c>
      <c r="H238" s="132" t="n">
        <v>0.0644</v>
      </c>
      <c r="I238" s="132" t="n">
        <v>0.0664</v>
      </c>
      <c r="J238" s="132" t="n">
        <f aca="false">LARGE($G$1:G238,1)</f>
        <v>0.09307</v>
      </c>
      <c r="K238" s="192" t="n">
        <f aca="false">IF(J238&gt;J237,0,K237+1)</f>
        <v>33</v>
      </c>
      <c r="L238" s="134" t="n">
        <f aca="false">I238/J238-1</f>
        <v>-0.286558504351563</v>
      </c>
      <c r="O238" s="131"/>
      <c r="P238" s="330"/>
      <c r="Q238" s="132"/>
      <c r="R238" s="132"/>
      <c r="S238" s="132"/>
      <c r="T238" s="132"/>
    </row>
    <row r="239" customFormat="false" ht="12.8" hidden="true" customHeight="false" outlineLevel="0" collapsed="false">
      <c r="A239" s="131" t="n">
        <v>1282435200</v>
      </c>
      <c r="B239" s="330" t="n">
        <f aca="false">(A239/(24*60*60))+DATE(1970,1,1)</f>
        <v>40412</v>
      </c>
      <c r="C239" s="331" t="n">
        <f aca="false">YEAR(B239)</f>
        <v>2010</v>
      </c>
      <c r="D239" s="331" t="n">
        <f aca="false">MONTH(B239)</f>
        <v>8</v>
      </c>
      <c r="E239" s="331" t="n">
        <f aca="false">DAY(B239)</f>
        <v>22</v>
      </c>
      <c r="F239" s="132" t="n">
        <v>0.065</v>
      </c>
      <c r="G239" s="132" t="n">
        <v>0.0664</v>
      </c>
      <c r="H239" s="132" t="n">
        <v>0.0612</v>
      </c>
      <c r="I239" s="132" t="n">
        <v>0.066</v>
      </c>
      <c r="J239" s="132" t="n">
        <f aca="false">LARGE($G$1:G239,1)</f>
        <v>0.09307</v>
      </c>
      <c r="K239" s="192" t="n">
        <f aca="false">IF(J239&gt;J238,0,K238+1)</f>
        <v>34</v>
      </c>
      <c r="L239" s="134" t="n">
        <f aca="false">I239/J239-1</f>
        <v>-0.290856344686795</v>
      </c>
      <c r="O239" s="131"/>
      <c r="P239" s="330"/>
      <c r="Q239" s="132"/>
      <c r="R239" s="132"/>
      <c r="S239" s="132"/>
      <c r="T239" s="132"/>
    </row>
    <row r="240" customFormat="false" ht="12.8" hidden="true" customHeight="false" outlineLevel="0" collapsed="false">
      <c r="A240" s="131" t="n">
        <v>1282521600</v>
      </c>
      <c r="B240" s="330" t="n">
        <f aca="false">(A240/(24*60*60))+DATE(1970,1,1)</f>
        <v>40413</v>
      </c>
      <c r="C240" s="331" t="n">
        <f aca="false">YEAR(B240)</f>
        <v>2010</v>
      </c>
      <c r="D240" s="331" t="n">
        <f aca="false">MONTH(B240)</f>
        <v>8</v>
      </c>
      <c r="E240" s="331" t="n">
        <f aca="false">DAY(B240)</f>
        <v>23</v>
      </c>
      <c r="F240" s="132" t="n">
        <v>0.066</v>
      </c>
      <c r="G240" s="132" t="n">
        <v>0.06689</v>
      </c>
      <c r="H240" s="132" t="n">
        <v>0.063</v>
      </c>
      <c r="I240" s="132" t="n">
        <v>0.06491</v>
      </c>
      <c r="J240" s="132" t="n">
        <f aca="false">LARGE($G$1:G240,1)</f>
        <v>0.09307</v>
      </c>
      <c r="K240" s="192" t="n">
        <f aca="false">IF(J240&gt;J239,0,K239+1)</f>
        <v>35</v>
      </c>
      <c r="L240" s="134" t="n">
        <f aca="false">I240/J240-1</f>
        <v>-0.302567959600301</v>
      </c>
      <c r="O240" s="131"/>
      <c r="P240" s="330"/>
      <c r="Q240" s="132"/>
      <c r="R240" s="132"/>
      <c r="S240" s="132"/>
      <c r="T240" s="132"/>
    </row>
    <row r="241" customFormat="false" ht="12.8" hidden="true" customHeight="false" outlineLevel="0" collapsed="false">
      <c r="A241" s="131" t="n">
        <v>1282608000</v>
      </c>
      <c r="B241" s="330" t="n">
        <f aca="false">(A241/(24*60*60))+DATE(1970,1,1)</f>
        <v>40414</v>
      </c>
      <c r="C241" s="331" t="n">
        <f aca="false">YEAR(B241)</f>
        <v>2010</v>
      </c>
      <c r="D241" s="331" t="n">
        <f aca="false">MONTH(B241)</f>
        <v>8</v>
      </c>
      <c r="E241" s="331" t="n">
        <f aca="false">DAY(B241)</f>
        <v>24</v>
      </c>
      <c r="F241" s="132" t="n">
        <v>0.06491</v>
      </c>
      <c r="G241" s="132" t="n">
        <v>0.0665</v>
      </c>
      <c r="H241" s="132" t="n">
        <v>0.06491</v>
      </c>
      <c r="I241" s="132" t="n">
        <v>0.065</v>
      </c>
      <c r="J241" s="132" t="n">
        <f aca="false">LARGE($G$1:G241,1)</f>
        <v>0.09307</v>
      </c>
      <c r="K241" s="192" t="n">
        <f aca="false">IF(J241&gt;J240,0,K240+1)</f>
        <v>36</v>
      </c>
      <c r="L241" s="134" t="n">
        <f aca="false">I241/J241-1</f>
        <v>-0.301600945524874</v>
      </c>
      <c r="O241" s="131"/>
      <c r="P241" s="330"/>
      <c r="Q241" s="132"/>
      <c r="R241" s="132"/>
      <c r="S241" s="132"/>
      <c r="T241" s="132"/>
    </row>
    <row r="242" customFormat="false" ht="12.8" hidden="true" customHeight="false" outlineLevel="0" collapsed="false">
      <c r="A242" s="131" t="n">
        <v>1282694400</v>
      </c>
      <c r="B242" s="330" t="n">
        <f aca="false">(A242/(24*60*60))+DATE(1970,1,1)</f>
        <v>40415</v>
      </c>
      <c r="C242" s="331" t="n">
        <f aca="false">YEAR(B242)</f>
        <v>2010</v>
      </c>
      <c r="D242" s="331" t="n">
        <f aca="false">MONTH(B242)</f>
        <v>8</v>
      </c>
      <c r="E242" s="331" t="n">
        <f aca="false">DAY(B242)</f>
        <v>25</v>
      </c>
      <c r="F242" s="132" t="n">
        <v>0.06499</v>
      </c>
      <c r="G242" s="132" t="n">
        <v>0.0665</v>
      </c>
      <c r="H242" s="132" t="n">
        <v>0.0641</v>
      </c>
      <c r="I242" s="132" t="n">
        <v>0.0648</v>
      </c>
      <c r="J242" s="132" t="n">
        <f aca="false">LARGE($G$1:G242,1)</f>
        <v>0.09307</v>
      </c>
      <c r="K242" s="192" t="n">
        <f aca="false">IF(J242&gt;J241,0,K241+1)</f>
        <v>37</v>
      </c>
      <c r="L242" s="134" t="n">
        <f aca="false">I242/J242-1</f>
        <v>-0.30374986569249</v>
      </c>
      <c r="O242" s="131"/>
      <c r="P242" s="330"/>
      <c r="Q242" s="132"/>
      <c r="R242" s="132"/>
      <c r="S242" s="132"/>
      <c r="T242" s="132"/>
    </row>
    <row r="243" customFormat="false" ht="12.8" hidden="true" customHeight="false" outlineLevel="0" collapsed="false">
      <c r="A243" s="131" t="n">
        <v>1282780800</v>
      </c>
      <c r="B243" s="330" t="n">
        <f aca="false">(A243/(24*60*60))+DATE(1970,1,1)</f>
        <v>40416</v>
      </c>
      <c r="C243" s="331" t="n">
        <f aca="false">YEAR(B243)</f>
        <v>2010</v>
      </c>
      <c r="D243" s="331" t="n">
        <f aca="false">MONTH(B243)</f>
        <v>8</v>
      </c>
      <c r="E243" s="331" t="n">
        <f aca="false">DAY(B243)</f>
        <v>26</v>
      </c>
      <c r="F243" s="132" t="n">
        <v>0.0648</v>
      </c>
      <c r="G243" s="132" t="n">
        <v>0.0658</v>
      </c>
      <c r="H243" s="132" t="n">
        <v>0.064</v>
      </c>
      <c r="I243" s="132" t="n">
        <v>0.064</v>
      </c>
      <c r="J243" s="132" t="n">
        <f aca="false">LARGE($G$1:G243,1)</f>
        <v>0.09307</v>
      </c>
      <c r="K243" s="192" t="n">
        <f aca="false">IF(J243&gt;J242,0,K242+1)</f>
        <v>38</v>
      </c>
      <c r="L243" s="134" t="n">
        <f aca="false">I243/J243-1</f>
        <v>-0.312345546362953</v>
      </c>
      <c r="O243" s="131"/>
      <c r="P243" s="330"/>
      <c r="Q243" s="132"/>
      <c r="R243" s="132"/>
      <c r="S243" s="132"/>
      <c r="T243" s="132"/>
    </row>
    <row r="244" customFormat="false" ht="12.8" hidden="true" customHeight="false" outlineLevel="0" collapsed="false">
      <c r="A244" s="131" t="n">
        <v>1282867200</v>
      </c>
      <c r="B244" s="330" t="n">
        <f aca="false">(A244/(24*60*60))+DATE(1970,1,1)</f>
        <v>40417</v>
      </c>
      <c r="C244" s="331" t="n">
        <f aca="false">YEAR(B244)</f>
        <v>2010</v>
      </c>
      <c r="D244" s="331" t="n">
        <f aca="false">MONTH(B244)</f>
        <v>8</v>
      </c>
      <c r="E244" s="331" t="n">
        <f aca="false">DAY(B244)</f>
        <v>27</v>
      </c>
      <c r="F244" s="132" t="n">
        <v>0.064</v>
      </c>
      <c r="G244" s="132" t="n">
        <v>0.065</v>
      </c>
      <c r="H244" s="132" t="n">
        <v>0.063</v>
      </c>
      <c r="I244" s="132" t="n">
        <v>0.065</v>
      </c>
      <c r="J244" s="132" t="n">
        <f aca="false">LARGE($G$1:G244,1)</f>
        <v>0.09307</v>
      </c>
      <c r="K244" s="192" t="n">
        <f aca="false">IF(J244&gt;J243,0,K243+1)</f>
        <v>39</v>
      </c>
      <c r="L244" s="134" t="n">
        <f aca="false">I244/J244-1</f>
        <v>-0.301600945524874</v>
      </c>
      <c r="O244" s="131"/>
      <c r="P244" s="330"/>
      <c r="Q244" s="132"/>
      <c r="R244" s="132"/>
      <c r="S244" s="132"/>
      <c r="T244" s="132"/>
    </row>
    <row r="245" customFormat="false" ht="12.8" hidden="true" customHeight="false" outlineLevel="0" collapsed="false">
      <c r="A245" s="131" t="n">
        <v>1282953600</v>
      </c>
      <c r="B245" s="330" t="n">
        <f aca="false">(A245/(24*60*60))+DATE(1970,1,1)</f>
        <v>40418</v>
      </c>
      <c r="C245" s="331" t="n">
        <f aca="false">YEAR(B245)</f>
        <v>2010</v>
      </c>
      <c r="D245" s="331" t="n">
        <f aca="false">MONTH(B245)</f>
        <v>8</v>
      </c>
      <c r="E245" s="331" t="n">
        <f aca="false">DAY(B245)</f>
        <v>28</v>
      </c>
      <c r="F245" s="132" t="n">
        <v>0.065</v>
      </c>
      <c r="G245" s="132" t="n">
        <v>0.065</v>
      </c>
      <c r="H245" s="132" t="n">
        <v>0.0641</v>
      </c>
      <c r="I245" s="132" t="n">
        <v>0.0646</v>
      </c>
      <c r="J245" s="132" t="n">
        <f aca="false">LARGE($G$1:G245,1)</f>
        <v>0.09307</v>
      </c>
      <c r="K245" s="192" t="n">
        <f aca="false">IF(J245&gt;J244,0,K244+1)</f>
        <v>40</v>
      </c>
      <c r="L245" s="134" t="n">
        <f aca="false">I245/J245-1</f>
        <v>-0.305898785860105</v>
      </c>
      <c r="O245" s="131"/>
      <c r="P245" s="330"/>
      <c r="Q245" s="132"/>
      <c r="R245" s="132"/>
      <c r="S245" s="132"/>
      <c r="T245" s="132"/>
    </row>
    <row r="246" customFormat="false" ht="12.8" hidden="true" customHeight="false" outlineLevel="0" collapsed="false">
      <c r="A246" s="131" t="n">
        <v>1283040000</v>
      </c>
      <c r="B246" s="330" t="n">
        <f aca="false">(A246/(24*60*60))+DATE(1970,1,1)</f>
        <v>40419</v>
      </c>
      <c r="C246" s="331" t="n">
        <f aca="false">YEAR(B246)</f>
        <v>2010</v>
      </c>
      <c r="D246" s="331" t="n">
        <f aca="false">MONTH(B246)</f>
        <v>8</v>
      </c>
      <c r="E246" s="331" t="n">
        <f aca="false">DAY(B246)</f>
        <v>29</v>
      </c>
      <c r="F246" s="132" t="n">
        <v>0.0647</v>
      </c>
      <c r="G246" s="132" t="n">
        <v>0.0648</v>
      </c>
      <c r="H246" s="132" t="n">
        <v>0.064</v>
      </c>
      <c r="I246" s="132" t="n">
        <v>0.064</v>
      </c>
      <c r="J246" s="132" t="n">
        <f aca="false">LARGE($G$1:G246,1)</f>
        <v>0.09307</v>
      </c>
      <c r="K246" s="192" t="n">
        <f aca="false">IF(J246&gt;J245,0,K245+1)</f>
        <v>41</v>
      </c>
      <c r="L246" s="134" t="n">
        <f aca="false">I246/J246-1</f>
        <v>-0.312345546362953</v>
      </c>
      <c r="O246" s="131"/>
      <c r="P246" s="330"/>
      <c r="Q246" s="132"/>
      <c r="R246" s="132"/>
      <c r="S246" s="132"/>
      <c r="T246" s="132"/>
    </row>
    <row r="247" customFormat="false" ht="12.8" hidden="true" customHeight="false" outlineLevel="0" collapsed="false">
      <c r="A247" s="131" t="n">
        <v>1283126400</v>
      </c>
      <c r="B247" s="330" t="n">
        <f aca="false">(A247/(24*60*60))+DATE(1970,1,1)</f>
        <v>40420</v>
      </c>
      <c r="C247" s="331" t="n">
        <f aca="false">YEAR(B247)</f>
        <v>2010</v>
      </c>
      <c r="D247" s="331" t="n">
        <f aca="false">MONTH(B247)</f>
        <v>8</v>
      </c>
      <c r="E247" s="331" t="n">
        <f aca="false">DAY(B247)</f>
        <v>30</v>
      </c>
      <c r="F247" s="132" t="n">
        <v>0.0646</v>
      </c>
      <c r="G247" s="132" t="n">
        <v>0.069</v>
      </c>
      <c r="H247" s="132" t="n">
        <v>0.03211</v>
      </c>
      <c r="I247" s="132" t="n">
        <v>0.06497</v>
      </c>
      <c r="J247" s="132" t="n">
        <f aca="false">LARGE($G$1:G247,1)</f>
        <v>0.09307</v>
      </c>
      <c r="K247" s="192" t="n">
        <f aca="false">IF(J247&gt;J246,0,K246+1)</f>
        <v>42</v>
      </c>
      <c r="L247" s="134" t="n">
        <f aca="false">I247/J247-1</f>
        <v>-0.301923283550016</v>
      </c>
      <c r="O247" s="131"/>
      <c r="P247" s="330"/>
      <c r="Q247" s="132"/>
      <c r="R247" s="132"/>
      <c r="S247" s="132"/>
      <c r="T247" s="132"/>
    </row>
    <row r="248" customFormat="false" ht="12.8" hidden="true" customHeight="false" outlineLevel="0" collapsed="false">
      <c r="A248" s="131" t="n">
        <v>1283212800</v>
      </c>
      <c r="B248" s="330" t="n">
        <f aca="false">(A248/(24*60*60))+DATE(1970,1,1)</f>
        <v>40421</v>
      </c>
      <c r="C248" s="331" t="n">
        <f aca="false">YEAR(B248)</f>
        <v>2010</v>
      </c>
      <c r="D248" s="331" t="n">
        <f aca="false">MONTH(B248)</f>
        <v>8</v>
      </c>
      <c r="E248" s="331" t="n">
        <f aca="false">DAY(B248)</f>
        <v>31</v>
      </c>
      <c r="F248" s="132" t="n">
        <v>0.06411</v>
      </c>
      <c r="G248" s="132" t="n">
        <v>0.0649</v>
      </c>
      <c r="H248" s="132" t="n">
        <v>0.06</v>
      </c>
      <c r="I248" s="132" t="n">
        <v>0.06</v>
      </c>
      <c r="J248" s="132" t="n">
        <f aca="false">LARGE($G$1:G248,1)</f>
        <v>0.09307</v>
      </c>
      <c r="K248" s="192" t="n">
        <f aca="false">IF(J248&gt;J247,0,K247+1)</f>
        <v>43</v>
      </c>
      <c r="L248" s="134" t="n">
        <f aca="false">I248/J248-1</f>
        <v>-0.355323949715268</v>
      </c>
      <c r="O248" s="131"/>
      <c r="P248" s="330"/>
      <c r="Q248" s="132"/>
      <c r="R248" s="132"/>
      <c r="S248" s="132"/>
      <c r="T248" s="132"/>
    </row>
    <row r="249" customFormat="false" ht="12.8" hidden="true" customHeight="false" outlineLevel="0" collapsed="false">
      <c r="A249" s="131" t="n">
        <v>1283299200</v>
      </c>
      <c r="B249" s="330" t="n">
        <f aca="false">(A249/(24*60*60))+DATE(1970,1,1)</f>
        <v>40422</v>
      </c>
      <c r="C249" s="331" t="n">
        <f aca="false">YEAR(B249)</f>
        <v>2010</v>
      </c>
      <c r="D249" s="331" t="n">
        <f aca="false">MONTH(B249)</f>
        <v>9</v>
      </c>
      <c r="E249" s="331" t="n">
        <f aca="false">DAY(B249)</f>
        <v>1</v>
      </c>
      <c r="F249" s="132" t="n">
        <v>0.062</v>
      </c>
      <c r="G249" s="132" t="n">
        <v>0.0629</v>
      </c>
      <c r="H249" s="132" t="n">
        <v>0.05961</v>
      </c>
      <c r="I249" s="132" t="n">
        <v>0.0629</v>
      </c>
      <c r="J249" s="132" t="n">
        <f aca="false">LARGE($G$1:G249,1)</f>
        <v>0.09307</v>
      </c>
      <c r="K249" s="192" t="n">
        <f aca="false">IF(J249&gt;J248,0,K248+1)</f>
        <v>44</v>
      </c>
      <c r="L249" s="134" t="n">
        <f aca="false">I249/J249-1</f>
        <v>-0.324164607284839</v>
      </c>
      <c r="O249" s="131"/>
      <c r="P249" s="330"/>
      <c r="Q249" s="132"/>
      <c r="R249" s="132"/>
      <c r="S249" s="132"/>
      <c r="T249" s="132"/>
    </row>
    <row r="250" customFormat="false" ht="12.8" hidden="true" customHeight="false" outlineLevel="0" collapsed="false">
      <c r="A250" s="131" t="n">
        <v>1283385600</v>
      </c>
      <c r="B250" s="330" t="n">
        <f aca="false">(A250/(24*60*60))+DATE(1970,1,1)</f>
        <v>40423</v>
      </c>
      <c r="C250" s="331" t="n">
        <f aca="false">YEAR(B250)</f>
        <v>2010</v>
      </c>
      <c r="D250" s="331" t="n">
        <f aca="false">MONTH(B250)</f>
        <v>9</v>
      </c>
      <c r="E250" s="331" t="n">
        <f aca="false">DAY(B250)</f>
        <v>2</v>
      </c>
      <c r="F250" s="132" t="n">
        <v>0.061</v>
      </c>
      <c r="G250" s="132" t="n">
        <v>0.0634</v>
      </c>
      <c r="H250" s="132" t="n">
        <v>0.0601</v>
      </c>
      <c r="I250" s="132" t="n">
        <v>0.0634</v>
      </c>
      <c r="J250" s="132" t="n">
        <f aca="false">LARGE($G$1:G250,1)</f>
        <v>0.09307</v>
      </c>
      <c r="K250" s="192" t="n">
        <f aca="false">IF(J250&gt;J249,0,K249+1)</f>
        <v>45</v>
      </c>
      <c r="L250" s="134" t="n">
        <f aca="false">I250/J250-1</f>
        <v>-0.3187923068658</v>
      </c>
      <c r="O250" s="131"/>
      <c r="P250" s="330"/>
      <c r="Q250" s="132"/>
      <c r="R250" s="132"/>
      <c r="S250" s="132"/>
      <c r="T250" s="132"/>
    </row>
    <row r="251" customFormat="false" ht="12.8" hidden="true" customHeight="false" outlineLevel="0" collapsed="false">
      <c r="A251" s="131" t="n">
        <v>1283472000</v>
      </c>
      <c r="B251" s="330" t="n">
        <f aca="false">(A251/(24*60*60))+DATE(1970,1,1)</f>
        <v>40424</v>
      </c>
      <c r="C251" s="331" t="n">
        <f aca="false">YEAR(B251)</f>
        <v>2010</v>
      </c>
      <c r="D251" s="331" t="n">
        <f aca="false">MONTH(B251)</f>
        <v>9</v>
      </c>
      <c r="E251" s="331" t="n">
        <f aca="false">DAY(B251)</f>
        <v>3</v>
      </c>
      <c r="F251" s="132" t="n">
        <v>0.061</v>
      </c>
      <c r="G251" s="132" t="n">
        <v>0.063</v>
      </c>
      <c r="H251" s="132" t="n">
        <v>0.06085</v>
      </c>
      <c r="I251" s="132" t="n">
        <v>0.06085</v>
      </c>
      <c r="J251" s="132" t="n">
        <f aca="false">LARGE($G$1:G251,1)</f>
        <v>0.09307</v>
      </c>
      <c r="K251" s="192" t="n">
        <f aca="false">IF(J251&gt;J250,0,K250+1)</f>
        <v>46</v>
      </c>
      <c r="L251" s="134" t="n">
        <f aca="false">I251/J251-1</f>
        <v>-0.346191039002901</v>
      </c>
      <c r="O251" s="131"/>
      <c r="P251" s="330"/>
      <c r="Q251" s="132"/>
      <c r="R251" s="132"/>
      <c r="S251" s="132"/>
      <c r="T251" s="132"/>
    </row>
    <row r="252" customFormat="false" ht="12.8" hidden="true" customHeight="false" outlineLevel="0" collapsed="false">
      <c r="A252" s="131" t="n">
        <v>1283558400</v>
      </c>
      <c r="B252" s="330" t="n">
        <f aca="false">(A252/(24*60*60))+DATE(1970,1,1)</f>
        <v>40425</v>
      </c>
      <c r="C252" s="331" t="n">
        <f aca="false">YEAR(B252)</f>
        <v>2010</v>
      </c>
      <c r="D252" s="331" t="n">
        <f aca="false">MONTH(B252)</f>
        <v>9</v>
      </c>
      <c r="E252" s="331" t="n">
        <f aca="false">DAY(B252)</f>
        <v>4</v>
      </c>
      <c r="F252" s="132" t="n">
        <v>0.06125</v>
      </c>
      <c r="G252" s="132" t="n">
        <v>0.06238</v>
      </c>
      <c r="H252" s="132" t="n">
        <v>0.0612</v>
      </c>
      <c r="I252" s="132" t="n">
        <v>0.06238</v>
      </c>
      <c r="J252" s="132" t="n">
        <f aca="false">LARGE($G$1:G252,1)</f>
        <v>0.09307</v>
      </c>
      <c r="K252" s="192" t="n">
        <f aca="false">IF(J252&gt;J251,0,K251+1)</f>
        <v>47</v>
      </c>
      <c r="L252" s="134" t="n">
        <f aca="false">I252/J252-1</f>
        <v>-0.32975179972064</v>
      </c>
      <c r="O252" s="131"/>
      <c r="P252" s="330"/>
      <c r="Q252" s="132"/>
      <c r="R252" s="132"/>
      <c r="S252" s="132"/>
      <c r="T252" s="132"/>
    </row>
    <row r="253" customFormat="false" ht="12.8" hidden="true" customHeight="false" outlineLevel="0" collapsed="false">
      <c r="A253" s="131" t="n">
        <v>1283644800</v>
      </c>
      <c r="B253" s="330" t="n">
        <f aca="false">(A253/(24*60*60))+DATE(1970,1,1)</f>
        <v>40426</v>
      </c>
      <c r="C253" s="331" t="n">
        <f aca="false">YEAR(B253)</f>
        <v>2010</v>
      </c>
      <c r="D253" s="331" t="n">
        <f aca="false">MONTH(B253)</f>
        <v>9</v>
      </c>
      <c r="E253" s="331" t="n">
        <f aca="false">DAY(B253)</f>
        <v>5</v>
      </c>
      <c r="F253" s="132" t="n">
        <v>0.06245</v>
      </c>
      <c r="G253" s="132" t="n">
        <v>0.064</v>
      </c>
      <c r="H253" s="132" t="n">
        <v>0.0605</v>
      </c>
      <c r="I253" s="132" t="n">
        <v>0.0616</v>
      </c>
      <c r="J253" s="132" t="n">
        <f aca="false">LARGE($G$1:G253,1)</f>
        <v>0.09307</v>
      </c>
      <c r="K253" s="192" t="n">
        <f aca="false">IF(J253&gt;J252,0,K252+1)</f>
        <v>48</v>
      </c>
      <c r="L253" s="134" t="n">
        <f aca="false">I253/J253-1</f>
        <v>-0.338132588374342</v>
      </c>
      <c r="O253" s="131"/>
      <c r="P253" s="330"/>
      <c r="Q253" s="132"/>
      <c r="R253" s="132"/>
      <c r="S253" s="132"/>
      <c r="T253" s="132"/>
    </row>
    <row r="254" customFormat="false" ht="12.8" hidden="true" customHeight="false" outlineLevel="0" collapsed="false">
      <c r="A254" s="131" t="n">
        <v>1283731200</v>
      </c>
      <c r="B254" s="330" t="n">
        <f aca="false">(A254/(24*60*60))+DATE(1970,1,1)</f>
        <v>40427</v>
      </c>
      <c r="C254" s="331" t="n">
        <f aca="false">YEAR(B254)</f>
        <v>2010</v>
      </c>
      <c r="D254" s="331" t="n">
        <f aca="false">MONTH(B254)</f>
        <v>9</v>
      </c>
      <c r="E254" s="331" t="n">
        <f aca="false">DAY(B254)</f>
        <v>6</v>
      </c>
      <c r="F254" s="132" t="n">
        <v>0.0627</v>
      </c>
      <c r="G254" s="132" t="n">
        <v>0.0627</v>
      </c>
      <c r="H254" s="132" t="n">
        <v>0.0616</v>
      </c>
      <c r="I254" s="132" t="n">
        <v>0.0616</v>
      </c>
      <c r="J254" s="132" t="n">
        <f aca="false">LARGE($G$1:G254,1)</f>
        <v>0.09307</v>
      </c>
      <c r="K254" s="192" t="n">
        <f aca="false">IF(J254&gt;J253,0,K253+1)</f>
        <v>49</v>
      </c>
      <c r="L254" s="134" t="n">
        <f aca="false">I254/J254-1</f>
        <v>-0.338132588374342</v>
      </c>
      <c r="O254" s="131"/>
      <c r="P254" s="330"/>
      <c r="Q254" s="132"/>
      <c r="R254" s="132"/>
      <c r="S254" s="132"/>
      <c r="T254" s="132"/>
    </row>
    <row r="255" customFormat="false" ht="12.8" hidden="true" customHeight="false" outlineLevel="0" collapsed="false">
      <c r="A255" s="131" t="n">
        <v>1283817600</v>
      </c>
      <c r="B255" s="330" t="n">
        <f aca="false">(A255/(24*60*60))+DATE(1970,1,1)</f>
        <v>40428</v>
      </c>
      <c r="C255" s="331" t="n">
        <f aca="false">YEAR(B255)</f>
        <v>2010</v>
      </c>
      <c r="D255" s="331" t="n">
        <f aca="false">MONTH(B255)</f>
        <v>9</v>
      </c>
      <c r="E255" s="331" t="n">
        <f aca="false">DAY(B255)</f>
        <v>7</v>
      </c>
      <c r="F255" s="132" t="n">
        <v>0.0616</v>
      </c>
      <c r="G255" s="132" t="n">
        <v>0.06201</v>
      </c>
      <c r="H255" s="132" t="n">
        <v>0.0603</v>
      </c>
      <c r="I255" s="132" t="n">
        <v>0.061</v>
      </c>
      <c r="J255" s="132" t="n">
        <f aca="false">LARGE($G$1:G255,1)</f>
        <v>0.09307</v>
      </c>
      <c r="K255" s="192" t="n">
        <f aca="false">IF(J255&gt;J254,0,K254+1)</f>
        <v>50</v>
      </c>
      <c r="L255" s="134" t="n">
        <f aca="false">I255/J255-1</f>
        <v>-0.344579348877189</v>
      </c>
      <c r="O255" s="131"/>
      <c r="P255" s="330"/>
      <c r="Q255" s="132"/>
      <c r="R255" s="132"/>
      <c r="S255" s="132"/>
      <c r="T255" s="132"/>
    </row>
    <row r="256" customFormat="false" ht="12.8" hidden="true" customHeight="false" outlineLevel="0" collapsed="false">
      <c r="A256" s="131" t="n">
        <v>1283904000</v>
      </c>
      <c r="B256" s="330" t="n">
        <f aca="false">(A256/(24*60*60))+DATE(1970,1,1)</f>
        <v>40429</v>
      </c>
      <c r="C256" s="331" t="n">
        <f aca="false">YEAR(B256)</f>
        <v>2010</v>
      </c>
      <c r="D256" s="331" t="n">
        <f aca="false">MONTH(B256)</f>
        <v>9</v>
      </c>
      <c r="E256" s="331" t="n">
        <f aca="false">DAY(B256)</f>
        <v>8</v>
      </c>
      <c r="F256" s="132" t="n">
        <v>0.061</v>
      </c>
      <c r="G256" s="132" t="n">
        <v>0.062</v>
      </c>
      <c r="H256" s="132" t="n">
        <v>0.06099</v>
      </c>
      <c r="I256" s="132" t="n">
        <v>0.062</v>
      </c>
      <c r="J256" s="132" t="n">
        <f aca="false">LARGE($G$1:G256,1)</f>
        <v>0.09307</v>
      </c>
      <c r="K256" s="192" t="n">
        <f aca="false">IF(J256&gt;J255,0,K255+1)</f>
        <v>51</v>
      </c>
      <c r="L256" s="134" t="n">
        <f aca="false">I256/J256-1</f>
        <v>-0.33383474803911</v>
      </c>
      <c r="O256" s="131"/>
      <c r="P256" s="330"/>
      <c r="Q256" s="132"/>
      <c r="R256" s="132"/>
      <c r="S256" s="132"/>
      <c r="T256" s="132"/>
    </row>
    <row r="257" customFormat="false" ht="12.8" hidden="true" customHeight="false" outlineLevel="0" collapsed="false">
      <c r="A257" s="131" t="n">
        <v>1283990400</v>
      </c>
      <c r="B257" s="330" t="n">
        <f aca="false">(A257/(24*60*60))+DATE(1970,1,1)</f>
        <v>40430</v>
      </c>
      <c r="C257" s="331" t="n">
        <f aca="false">YEAR(B257)</f>
        <v>2010</v>
      </c>
      <c r="D257" s="331" t="n">
        <f aca="false">MONTH(B257)</f>
        <v>9</v>
      </c>
      <c r="E257" s="331" t="n">
        <f aca="false">DAY(B257)</f>
        <v>9</v>
      </c>
      <c r="F257" s="132" t="n">
        <v>0.0611</v>
      </c>
      <c r="G257" s="132" t="n">
        <v>0.0624</v>
      </c>
      <c r="H257" s="132" t="n">
        <v>0.06109</v>
      </c>
      <c r="I257" s="132" t="n">
        <v>0.06111</v>
      </c>
      <c r="J257" s="132" t="n">
        <f aca="false">LARGE($G$1:G257,1)</f>
        <v>0.09307</v>
      </c>
      <c r="K257" s="192" t="n">
        <f aca="false">IF(J257&gt;J256,0,K256+1)</f>
        <v>52</v>
      </c>
      <c r="L257" s="134" t="n">
        <f aca="false">I257/J257-1</f>
        <v>-0.343397442785001</v>
      </c>
      <c r="O257" s="131"/>
      <c r="P257" s="330"/>
      <c r="Q257" s="132"/>
      <c r="R257" s="132"/>
      <c r="S257" s="132"/>
      <c r="T257" s="132"/>
    </row>
    <row r="258" customFormat="false" ht="12.8" hidden="true" customHeight="false" outlineLevel="0" collapsed="false">
      <c r="A258" s="131" t="n">
        <v>1284076800</v>
      </c>
      <c r="B258" s="330" t="n">
        <f aca="false">(A258/(24*60*60))+DATE(1970,1,1)</f>
        <v>40431</v>
      </c>
      <c r="C258" s="331" t="n">
        <f aca="false">YEAR(B258)</f>
        <v>2010</v>
      </c>
      <c r="D258" s="331" t="n">
        <f aca="false">MONTH(B258)</f>
        <v>9</v>
      </c>
      <c r="E258" s="331" t="n">
        <f aca="false">DAY(B258)</f>
        <v>10</v>
      </c>
      <c r="F258" s="132" t="n">
        <v>0.061</v>
      </c>
      <c r="G258" s="132" t="n">
        <v>0.0618</v>
      </c>
      <c r="H258" s="132" t="n">
        <v>0.06014</v>
      </c>
      <c r="I258" s="132" t="n">
        <v>0.0618</v>
      </c>
      <c r="J258" s="132" t="n">
        <f aca="false">LARGE($G$1:G258,1)</f>
        <v>0.09307</v>
      </c>
      <c r="K258" s="192" t="n">
        <f aca="false">IF(J258&gt;J257,0,K257+1)</f>
        <v>53</v>
      </c>
      <c r="L258" s="134" t="n">
        <f aca="false">I258/J258-1</f>
        <v>-0.335983668206726</v>
      </c>
      <c r="O258" s="131"/>
      <c r="P258" s="330"/>
      <c r="Q258" s="132"/>
      <c r="R258" s="132"/>
      <c r="S258" s="132"/>
      <c r="T258" s="132"/>
    </row>
    <row r="259" customFormat="false" ht="12.8" hidden="true" customHeight="false" outlineLevel="0" collapsed="false">
      <c r="A259" s="131" t="n">
        <v>1284163200</v>
      </c>
      <c r="B259" s="330" t="n">
        <f aca="false">(A259/(24*60*60))+DATE(1970,1,1)</f>
        <v>40432</v>
      </c>
      <c r="C259" s="331" t="n">
        <f aca="false">YEAR(B259)</f>
        <v>2010</v>
      </c>
      <c r="D259" s="331" t="n">
        <f aca="false">MONTH(B259)</f>
        <v>9</v>
      </c>
      <c r="E259" s="331" t="n">
        <f aca="false">DAY(B259)</f>
        <v>11</v>
      </c>
      <c r="F259" s="132" t="n">
        <v>0.0619</v>
      </c>
      <c r="G259" s="132" t="n">
        <v>0.065</v>
      </c>
      <c r="H259" s="132" t="n">
        <v>0.0619</v>
      </c>
      <c r="I259" s="132" t="n">
        <v>0.06366</v>
      </c>
      <c r="J259" s="132" t="n">
        <f aca="false">LARGE($G$1:G259,1)</f>
        <v>0.09307</v>
      </c>
      <c r="K259" s="192" t="n">
        <f aca="false">IF(J259&gt;J258,0,K258+1)</f>
        <v>54</v>
      </c>
      <c r="L259" s="134" t="n">
        <f aca="false">I259/J259-1</f>
        <v>-0.3159987106479</v>
      </c>
      <c r="O259" s="131"/>
      <c r="P259" s="330"/>
      <c r="Q259" s="132"/>
      <c r="R259" s="132"/>
      <c r="S259" s="132"/>
      <c r="T259" s="132"/>
    </row>
    <row r="260" customFormat="false" ht="12.8" hidden="true" customHeight="false" outlineLevel="0" collapsed="false">
      <c r="A260" s="131" t="n">
        <v>1284249600</v>
      </c>
      <c r="B260" s="330" t="n">
        <f aca="false">(A260/(24*60*60))+DATE(1970,1,1)</f>
        <v>40433</v>
      </c>
      <c r="C260" s="331" t="n">
        <f aca="false">YEAR(B260)</f>
        <v>2010</v>
      </c>
      <c r="D260" s="331" t="n">
        <f aca="false">MONTH(B260)</f>
        <v>9</v>
      </c>
      <c r="E260" s="331" t="n">
        <f aca="false">DAY(B260)</f>
        <v>12</v>
      </c>
      <c r="F260" s="132" t="n">
        <v>0.0621</v>
      </c>
      <c r="G260" s="132" t="n">
        <v>0.0621</v>
      </c>
      <c r="H260" s="132" t="n">
        <v>0.0615</v>
      </c>
      <c r="I260" s="132" t="n">
        <v>0.0615</v>
      </c>
      <c r="J260" s="132" t="n">
        <f aca="false">LARGE($G$1:G260,1)</f>
        <v>0.09307</v>
      </c>
      <c r="K260" s="192" t="n">
        <f aca="false">IF(J260&gt;J259,0,K259+1)</f>
        <v>55</v>
      </c>
      <c r="L260" s="134" t="n">
        <f aca="false">I260/J260-1</f>
        <v>-0.33920704845815</v>
      </c>
      <c r="O260" s="131"/>
      <c r="P260" s="330"/>
      <c r="Q260" s="132"/>
      <c r="R260" s="132"/>
      <c r="S260" s="132"/>
      <c r="T260" s="132"/>
    </row>
    <row r="261" customFormat="false" ht="12.8" hidden="true" customHeight="false" outlineLevel="0" collapsed="false">
      <c r="A261" s="131" t="n">
        <v>1284336000</v>
      </c>
      <c r="B261" s="330" t="n">
        <f aca="false">(A261/(24*60*60))+DATE(1970,1,1)</f>
        <v>40434</v>
      </c>
      <c r="C261" s="331" t="n">
        <f aca="false">YEAR(B261)</f>
        <v>2010</v>
      </c>
      <c r="D261" s="331" t="n">
        <f aca="false">MONTH(B261)</f>
        <v>9</v>
      </c>
      <c r="E261" s="331" t="n">
        <f aca="false">DAY(B261)</f>
        <v>13</v>
      </c>
      <c r="F261" s="132" t="n">
        <v>0.062</v>
      </c>
      <c r="G261" s="132" t="n">
        <v>0.064</v>
      </c>
      <c r="H261" s="132" t="n">
        <v>0.0607</v>
      </c>
      <c r="I261" s="132" t="n">
        <v>0.06218</v>
      </c>
      <c r="J261" s="132" t="n">
        <f aca="false">LARGE($G$1:G261,1)</f>
        <v>0.09307</v>
      </c>
      <c r="K261" s="192" t="n">
        <f aca="false">IF(J261&gt;J260,0,K260+1)</f>
        <v>56</v>
      </c>
      <c r="L261" s="134" t="n">
        <f aca="false">I261/J261-1</f>
        <v>-0.331900719888256</v>
      </c>
      <c r="O261" s="131"/>
      <c r="P261" s="330"/>
      <c r="Q261" s="132"/>
      <c r="R261" s="132"/>
      <c r="S261" s="132"/>
      <c r="T261" s="132"/>
    </row>
    <row r="262" customFormat="false" ht="12.8" hidden="true" customHeight="false" outlineLevel="0" collapsed="false">
      <c r="A262" s="131" t="n">
        <v>1284422400</v>
      </c>
      <c r="B262" s="330" t="n">
        <f aca="false">(A262/(24*60*60))+DATE(1970,1,1)</f>
        <v>40435</v>
      </c>
      <c r="C262" s="331" t="n">
        <f aca="false">YEAR(B262)</f>
        <v>2010</v>
      </c>
      <c r="D262" s="331" t="n">
        <f aca="false">MONTH(B262)</f>
        <v>9</v>
      </c>
      <c r="E262" s="331" t="n">
        <f aca="false">DAY(B262)</f>
        <v>14</v>
      </c>
      <c r="F262" s="132" t="n">
        <v>0.062</v>
      </c>
      <c r="G262" s="132" t="n">
        <v>0.175</v>
      </c>
      <c r="H262" s="132" t="n">
        <v>0.061</v>
      </c>
      <c r="I262" s="132" t="n">
        <v>0.06199</v>
      </c>
      <c r="J262" s="132" t="n">
        <f aca="false">LARGE($G$1:G262,1)</f>
        <v>0.175</v>
      </c>
      <c r="K262" s="192" t="n">
        <f aca="false">IF(J262&gt;J261,0,K261+1)</f>
        <v>0</v>
      </c>
      <c r="L262" s="134" t="n">
        <f aca="false">I262/J262-1</f>
        <v>-0.645771428571429</v>
      </c>
      <c r="O262" s="131"/>
      <c r="P262" s="330"/>
      <c r="Q262" s="132"/>
      <c r="R262" s="132"/>
      <c r="S262" s="132"/>
      <c r="T262" s="132"/>
    </row>
    <row r="263" customFormat="false" ht="12.8" hidden="true" customHeight="false" outlineLevel="0" collapsed="false">
      <c r="A263" s="131" t="n">
        <v>1284508800</v>
      </c>
      <c r="B263" s="330" t="n">
        <f aca="false">(A263/(24*60*60))+DATE(1970,1,1)</f>
        <v>40436</v>
      </c>
      <c r="C263" s="331" t="n">
        <f aca="false">YEAR(B263)</f>
        <v>2010</v>
      </c>
      <c r="D263" s="331" t="n">
        <f aca="false">MONTH(B263)</f>
        <v>9</v>
      </c>
      <c r="E263" s="331" t="n">
        <f aca="false">DAY(B263)</f>
        <v>15</v>
      </c>
      <c r="F263" s="132" t="n">
        <v>0.0625</v>
      </c>
      <c r="G263" s="132" t="n">
        <v>0.0625</v>
      </c>
      <c r="H263" s="132" t="n">
        <v>0.0604</v>
      </c>
      <c r="I263" s="132" t="n">
        <v>0.0604</v>
      </c>
      <c r="J263" s="132" t="n">
        <f aca="false">LARGE($G$1:G263,1)</f>
        <v>0.175</v>
      </c>
      <c r="K263" s="192" t="n">
        <f aca="false">IF(J263&gt;J262,0,K262+1)</f>
        <v>1</v>
      </c>
      <c r="L263" s="134" t="n">
        <f aca="false">I263/J263-1</f>
        <v>-0.654857142857143</v>
      </c>
      <c r="O263" s="131"/>
      <c r="P263" s="330"/>
      <c r="Q263" s="132"/>
      <c r="R263" s="132"/>
      <c r="S263" s="132"/>
      <c r="T263" s="132"/>
    </row>
    <row r="264" customFormat="false" ht="12.8" hidden="true" customHeight="false" outlineLevel="0" collapsed="false">
      <c r="A264" s="131" t="n">
        <v>1284595200</v>
      </c>
      <c r="B264" s="330" t="n">
        <f aca="false">(A264/(24*60*60))+DATE(1970,1,1)</f>
        <v>40437</v>
      </c>
      <c r="C264" s="331" t="n">
        <f aca="false">YEAR(B264)</f>
        <v>2010</v>
      </c>
      <c r="D264" s="331" t="n">
        <f aca="false">MONTH(B264)</f>
        <v>9</v>
      </c>
      <c r="E264" s="331" t="n">
        <f aca="false">DAY(B264)</f>
        <v>16</v>
      </c>
      <c r="F264" s="132" t="n">
        <v>0.0618</v>
      </c>
      <c r="G264" s="132" t="n">
        <v>0.0619</v>
      </c>
      <c r="H264" s="132" t="n">
        <v>0.0618</v>
      </c>
      <c r="I264" s="132" t="n">
        <v>0.0619</v>
      </c>
      <c r="J264" s="132" t="n">
        <f aca="false">LARGE($G$1:G264,1)</f>
        <v>0.175</v>
      </c>
      <c r="K264" s="192" t="n">
        <f aca="false">IF(J264&gt;J263,0,K263+1)</f>
        <v>2</v>
      </c>
      <c r="L264" s="134" t="n">
        <f aca="false">I264/J264-1</f>
        <v>-0.646285714285714</v>
      </c>
      <c r="O264" s="131"/>
      <c r="P264" s="330"/>
      <c r="Q264" s="132"/>
      <c r="R264" s="132"/>
      <c r="S264" s="132"/>
      <c r="T264" s="132"/>
    </row>
    <row r="265" customFormat="false" ht="12.8" hidden="true" customHeight="false" outlineLevel="0" collapsed="false">
      <c r="A265" s="131" t="n">
        <v>1284681600</v>
      </c>
      <c r="B265" s="330" t="n">
        <f aca="false">(A265/(24*60*60))+DATE(1970,1,1)</f>
        <v>40438</v>
      </c>
      <c r="C265" s="331" t="n">
        <f aca="false">YEAR(B265)</f>
        <v>2010</v>
      </c>
      <c r="D265" s="331" t="n">
        <f aca="false">MONTH(B265)</f>
        <v>9</v>
      </c>
      <c r="E265" s="331" t="n">
        <f aca="false">DAY(B265)</f>
        <v>17</v>
      </c>
      <c r="F265" s="132" t="n">
        <v>0.06089</v>
      </c>
      <c r="G265" s="132" t="n">
        <v>0.0609</v>
      </c>
      <c r="H265" s="132" t="n">
        <v>0.059</v>
      </c>
      <c r="I265" s="132" t="n">
        <v>0.06</v>
      </c>
      <c r="J265" s="132" t="n">
        <f aca="false">LARGE($G$1:G265,1)</f>
        <v>0.175</v>
      </c>
      <c r="K265" s="192" t="n">
        <f aca="false">IF(J265&gt;J264,0,K264+1)</f>
        <v>3</v>
      </c>
      <c r="L265" s="134" t="n">
        <f aca="false">I265/J265-1</f>
        <v>-0.657142857142857</v>
      </c>
      <c r="O265" s="131"/>
      <c r="P265" s="330"/>
      <c r="Q265" s="132"/>
      <c r="R265" s="132"/>
      <c r="S265" s="132"/>
      <c r="T265" s="132"/>
    </row>
    <row r="266" customFormat="false" ht="12.8" hidden="true" customHeight="false" outlineLevel="0" collapsed="false">
      <c r="A266" s="131" t="n">
        <v>1284768000</v>
      </c>
      <c r="B266" s="330" t="n">
        <f aca="false">(A266/(24*60*60))+DATE(1970,1,1)</f>
        <v>40439</v>
      </c>
      <c r="C266" s="331" t="n">
        <f aca="false">YEAR(B266)</f>
        <v>2010</v>
      </c>
      <c r="D266" s="331" t="n">
        <f aca="false">MONTH(B266)</f>
        <v>9</v>
      </c>
      <c r="E266" s="331" t="n">
        <f aca="false">DAY(B266)</f>
        <v>18</v>
      </c>
      <c r="F266" s="132" t="n">
        <v>0.059</v>
      </c>
      <c r="G266" s="132" t="n">
        <v>0.061</v>
      </c>
      <c r="H266" s="132" t="n">
        <v>0.05761</v>
      </c>
      <c r="I266" s="132" t="n">
        <v>0.061</v>
      </c>
      <c r="J266" s="132" t="n">
        <f aca="false">LARGE($G$1:G266,1)</f>
        <v>0.175</v>
      </c>
      <c r="K266" s="192" t="n">
        <f aca="false">IF(J266&gt;J265,0,K265+1)</f>
        <v>4</v>
      </c>
      <c r="L266" s="134" t="n">
        <f aca="false">I266/J266-1</f>
        <v>-0.651428571428572</v>
      </c>
      <c r="O266" s="131"/>
      <c r="P266" s="330"/>
      <c r="Q266" s="132"/>
      <c r="R266" s="132"/>
      <c r="S266" s="132"/>
      <c r="T266" s="132"/>
    </row>
    <row r="267" customFormat="false" ht="12.8" hidden="true" customHeight="false" outlineLevel="0" collapsed="false">
      <c r="A267" s="131" t="n">
        <v>1284854400</v>
      </c>
      <c r="B267" s="330" t="n">
        <f aca="false">(A267/(24*60*60))+DATE(1970,1,1)</f>
        <v>40440</v>
      </c>
      <c r="C267" s="331" t="n">
        <f aca="false">YEAR(B267)</f>
        <v>2010</v>
      </c>
      <c r="D267" s="331" t="n">
        <f aca="false">MONTH(B267)</f>
        <v>9</v>
      </c>
      <c r="E267" s="331" t="n">
        <f aca="false">DAY(B267)</f>
        <v>19</v>
      </c>
      <c r="F267" s="132" t="n">
        <v>0.06091</v>
      </c>
      <c r="G267" s="132" t="n">
        <v>0.0627</v>
      </c>
      <c r="H267" s="132" t="n">
        <v>0.06</v>
      </c>
      <c r="I267" s="132" t="n">
        <v>0.0627</v>
      </c>
      <c r="J267" s="132" t="n">
        <f aca="false">LARGE($G$1:G267,1)</f>
        <v>0.175</v>
      </c>
      <c r="K267" s="192" t="n">
        <f aca="false">IF(J267&gt;J266,0,K266+1)</f>
        <v>5</v>
      </c>
      <c r="L267" s="134" t="n">
        <f aca="false">I267/J267-1</f>
        <v>-0.641714285714286</v>
      </c>
      <c r="O267" s="131"/>
      <c r="P267" s="330"/>
      <c r="Q267" s="132"/>
      <c r="R267" s="132"/>
      <c r="S267" s="132"/>
      <c r="T267" s="132"/>
    </row>
    <row r="268" customFormat="false" ht="12.8" hidden="true" customHeight="false" outlineLevel="0" collapsed="false">
      <c r="A268" s="131" t="n">
        <v>1284940800</v>
      </c>
      <c r="B268" s="330" t="n">
        <f aca="false">(A268/(24*60*60))+DATE(1970,1,1)</f>
        <v>40441</v>
      </c>
      <c r="C268" s="331" t="n">
        <f aca="false">YEAR(B268)</f>
        <v>2010</v>
      </c>
      <c r="D268" s="331" t="n">
        <f aca="false">MONTH(B268)</f>
        <v>9</v>
      </c>
      <c r="E268" s="331" t="n">
        <f aca="false">DAY(B268)</f>
        <v>20</v>
      </c>
      <c r="F268" s="132" t="n">
        <v>0.0621</v>
      </c>
      <c r="G268" s="132" t="n">
        <v>0.0634</v>
      </c>
      <c r="H268" s="132" t="n">
        <v>0.062</v>
      </c>
      <c r="I268" s="132" t="n">
        <v>0.0621</v>
      </c>
      <c r="J268" s="132" t="n">
        <f aca="false">LARGE($G$1:G268,1)</f>
        <v>0.175</v>
      </c>
      <c r="K268" s="192" t="n">
        <f aca="false">IF(J268&gt;J267,0,K267+1)</f>
        <v>6</v>
      </c>
      <c r="L268" s="134" t="n">
        <f aca="false">I268/J268-1</f>
        <v>-0.645142857142857</v>
      </c>
      <c r="O268" s="131"/>
      <c r="P268" s="330"/>
      <c r="Q268" s="132"/>
      <c r="R268" s="132"/>
      <c r="S268" s="132"/>
      <c r="T268" s="132"/>
    </row>
    <row r="269" customFormat="false" ht="12.8" hidden="true" customHeight="false" outlineLevel="0" collapsed="false">
      <c r="A269" s="131" t="n">
        <v>1285027200</v>
      </c>
      <c r="B269" s="330" t="n">
        <f aca="false">(A269/(24*60*60))+DATE(1970,1,1)</f>
        <v>40442</v>
      </c>
      <c r="C269" s="331" t="n">
        <f aca="false">YEAR(B269)</f>
        <v>2010</v>
      </c>
      <c r="D269" s="331" t="n">
        <f aca="false">MONTH(B269)</f>
        <v>9</v>
      </c>
      <c r="E269" s="331" t="n">
        <f aca="false">DAY(B269)</f>
        <v>21</v>
      </c>
      <c r="F269" s="132" t="n">
        <v>0.0631</v>
      </c>
      <c r="G269" s="132" t="n">
        <v>0.0633</v>
      </c>
      <c r="H269" s="132" t="n">
        <v>0.0623</v>
      </c>
      <c r="I269" s="132" t="n">
        <v>0.06265</v>
      </c>
      <c r="J269" s="132" t="n">
        <f aca="false">LARGE($G$1:G269,1)</f>
        <v>0.175</v>
      </c>
      <c r="K269" s="192" t="n">
        <f aca="false">IF(J269&gt;J268,0,K268+1)</f>
        <v>7</v>
      </c>
      <c r="L269" s="134" t="n">
        <f aca="false">I269/J269-1</f>
        <v>-0.642</v>
      </c>
      <c r="O269" s="131"/>
      <c r="P269" s="330"/>
      <c r="Q269" s="132"/>
      <c r="R269" s="132"/>
      <c r="S269" s="132"/>
      <c r="T269" s="132"/>
    </row>
    <row r="270" customFormat="false" ht="12.8" hidden="true" customHeight="false" outlineLevel="0" collapsed="false">
      <c r="A270" s="131" t="n">
        <v>1285113600</v>
      </c>
      <c r="B270" s="330" t="n">
        <f aca="false">(A270/(24*60*60))+DATE(1970,1,1)</f>
        <v>40443</v>
      </c>
      <c r="C270" s="331" t="n">
        <f aca="false">YEAR(B270)</f>
        <v>2010</v>
      </c>
      <c r="D270" s="331" t="n">
        <f aca="false">MONTH(B270)</f>
        <v>9</v>
      </c>
      <c r="E270" s="331" t="n">
        <f aca="false">DAY(B270)</f>
        <v>22</v>
      </c>
      <c r="F270" s="132" t="n">
        <v>0.06231</v>
      </c>
      <c r="G270" s="132" t="n">
        <v>0.0624</v>
      </c>
      <c r="H270" s="132" t="n">
        <v>0.06147</v>
      </c>
      <c r="I270" s="132" t="n">
        <v>0.0622</v>
      </c>
      <c r="J270" s="132" t="n">
        <f aca="false">LARGE($G$1:G270,1)</f>
        <v>0.175</v>
      </c>
      <c r="K270" s="192" t="n">
        <f aca="false">IF(J270&gt;J269,0,K269+1)</f>
        <v>8</v>
      </c>
      <c r="L270" s="134" t="n">
        <f aca="false">I270/J270-1</f>
        <v>-0.644571428571429</v>
      </c>
      <c r="O270" s="131"/>
      <c r="P270" s="330"/>
      <c r="Q270" s="132"/>
      <c r="R270" s="132"/>
      <c r="S270" s="132"/>
      <c r="T270" s="132"/>
    </row>
    <row r="271" customFormat="false" ht="12.8" hidden="true" customHeight="false" outlineLevel="0" collapsed="false">
      <c r="A271" s="131" t="n">
        <v>1285200000</v>
      </c>
      <c r="B271" s="330" t="n">
        <f aca="false">(A271/(24*60*60))+DATE(1970,1,1)</f>
        <v>40444</v>
      </c>
      <c r="C271" s="331" t="n">
        <f aca="false">YEAR(B271)</f>
        <v>2010</v>
      </c>
      <c r="D271" s="331" t="n">
        <f aca="false">MONTH(B271)</f>
        <v>9</v>
      </c>
      <c r="E271" s="331" t="n">
        <f aca="false">DAY(B271)</f>
        <v>23</v>
      </c>
      <c r="F271" s="132" t="n">
        <v>0.0621</v>
      </c>
      <c r="G271" s="132" t="n">
        <v>0.063</v>
      </c>
      <c r="H271" s="132" t="n">
        <v>0.0615</v>
      </c>
      <c r="I271" s="132" t="n">
        <v>0.06231</v>
      </c>
      <c r="J271" s="132" t="n">
        <f aca="false">LARGE($G$1:G271,1)</f>
        <v>0.175</v>
      </c>
      <c r="K271" s="192" t="n">
        <f aca="false">IF(J271&gt;J270,0,K270+1)</f>
        <v>9</v>
      </c>
      <c r="L271" s="134" t="n">
        <f aca="false">I271/J271-1</f>
        <v>-0.643942857142857</v>
      </c>
      <c r="O271" s="131"/>
      <c r="P271" s="330"/>
      <c r="Q271" s="132"/>
      <c r="R271" s="132"/>
      <c r="S271" s="132"/>
      <c r="T271" s="132"/>
    </row>
    <row r="272" customFormat="false" ht="12.8" hidden="true" customHeight="false" outlineLevel="0" collapsed="false">
      <c r="A272" s="131" t="n">
        <v>1285286400</v>
      </c>
      <c r="B272" s="330" t="n">
        <f aca="false">(A272/(24*60*60))+DATE(1970,1,1)</f>
        <v>40445</v>
      </c>
      <c r="C272" s="331" t="n">
        <f aca="false">YEAR(B272)</f>
        <v>2010</v>
      </c>
      <c r="D272" s="331" t="n">
        <f aca="false">MONTH(B272)</f>
        <v>9</v>
      </c>
      <c r="E272" s="331" t="n">
        <f aca="false">DAY(B272)</f>
        <v>24</v>
      </c>
      <c r="F272" s="132" t="n">
        <v>0.06209</v>
      </c>
      <c r="G272" s="132" t="n">
        <v>0.0624</v>
      </c>
      <c r="H272" s="132" t="n">
        <v>0.06209</v>
      </c>
      <c r="I272" s="132" t="n">
        <v>0.0622</v>
      </c>
      <c r="J272" s="132" t="n">
        <f aca="false">LARGE($G$1:G272,1)</f>
        <v>0.175</v>
      </c>
      <c r="K272" s="192" t="n">
        <f aca="false">IF(J272&gt;J271,0,K271+1)</f>
        <v>10</v>
      </c>
      <c r="L272" s="134" t="n">
        <f aca="false">I272/J272-1</f>
        <v>-0.644571428571429</v>
      </c>
      <c r="O272" s="131"/>
      <c r="P272" s="330"/>
      <c r="Q272" s="132"/>
      <c r="R272" s="132"/>
      <c r="S272" s="132"/>
      <c r="T272" s="132"/>
    </row>
    <row r="273" customFormat="false" ht="12.8" hidden="true" customHeight="false" outlineLevel="0" collapsed="false">
      <c r="A273" s="131" t="n">
        <v>1285372800</v>
      </c>
      <c r="B273" s="330" t="n">
        <f aca="false">(A273/(24*60*60))+DATE(1970,1,1)</f>
        <v>40446</v>
      </c>
      <c r="C273" s="331" t="n">
        <f aca="false">YEAR(B273)</f>
        <v>2010</v>
      </c>
      <c r="D273" s="331" t="n">
        <f aca="false">MONTH(B273)</f>
        <v>9</v>
      </c>
      <c r="E273" s="331" t="n">
        <f aca="false">DAY(B273)</f>
        <v>25</v>
      </c>
      <c r="F273" s="132" t="n">
        <v>0.06221</v>
      </c>
      <c r="G273" s="132" t="n">
        <v>0.0624</v>
      </c>
      <c r="H273" s="132" t="n">
        <v>0.0617</v>
      </c>
      <c r="I273" s="132" t="n">
        <v>0.06202</v>
      </c>
      <c r="J273" s="132" t="n">
        <f aca="false">LARGE($G$1:G273,1)</f>
        <v>0.175</v>
      </c>
      <c r="K273" s="192" t="n">
        <f aca="false">IF(J273&gt;J272,0,K272+1)</f>
        <v>11</v>
      </c>
      <c r="L273" s="134" t="n">
        <f aca="false">I273/J273-1</f>
        <v>-0.6456</v>
      </c>
      <c r="O273" s="131"/>
      <c r="P273" s="330"/>
      <c r="Q273" s="132"/>
      <c r="R273" s="132"/>
      <c r="S273" s="132"/>
      <c r="T273" s="132"/>
    </row>
    <row r="274" customFormat="false" ht="12.8" hidden="true" customHeight="false" outlineLevel="0" collapsed="false">
      <c r="A274" s="131" t="n">
        <v>1285459200</v>
      </c>
      <c r="B274" s="330" t="n">
        <f aca="false">(A274/(24*60*60))+DATE(1970,1,1)</f>
        <v>40447</v>
      </c>
      <c r="C274" s="331" t="n">
        <f aca="false">YEAR(B274)</f>
        <v>2010</v>
      </c>
      <c r="D274" s="331" t="n">
        <f aca="false">MONTH(B274)</f>
        <v>9</v>
      </c>
      <c r="E274" s="331" t="n">
        <f aca="false">DAY(B274)</f>
        <v>26</v>
      </c>
      <c r="F274" s="132" t="n">
        <v>0.06204</v>
      </c>
      <c r="G274" s="132" t="n">
        <v>0.06228</v>
      </c>
      <c r="H274" s="132" t="n">
        <v>0.06186</v>
      </c>
      <c r="I274" s="132" t="n">
        <v>0.062</v>
      </c>
      <c r="J274" s="132" t="n">
        <f aca="false">LARGE($G$1:G274,1)</f>
        <v>0.175</v>
      </c>
      <c r="K274" s="192" t="n">
        <f aca="false">IF(J274&gt;J273,0,K273+1)</f>
        <v>12</v>
      </c>
      <c r="L274" s="134" t="n">
        <f aca="false">I274/J274-1</f>
        <v>-0.645714285714286</v>
      </c>
      <c r="O274" s="131"/>
      <c r="P274" s="330"/>
      <c r="Q274" s="132"/>
      <c r="R274" s="132"/>
      <c r="S274" s="132"/>
      <c r="T274" s="132"/>
    </row>
    <row r="275" customFormat="false" ht="12.8" hidden="true" customHeight="false" outlineLevel="0" collapsed="false">
      <c r="A275" s="131" t="n">
        <v>1285545600</v>
      </c>
      <c r="B275" s="330" t="n">
        <f aca="false">(A275/(24*60*60))+DATE(1970,1,1)</f>
        <v>40448</v>
      </c>
      <c r="C275" s="331" t="n">
        <f aca="false">YEAR(B275)</f>
        <v>2010</v>
      </c>
      <c r="D275" s="331" t="n">
        <f aca="false">MONTH(B275)</f>
        <v>9</v>
      </c>
      <c r="E275" s="331" t="n">
        <f aca="false">DAY(B275)</f>
        <v>27</v>
      </c>
      <c r="F275" s="132" t="n">
        <v>0.06205</v>
      </c>
      <c r="G275" s="132" t="n">
        <v>0.06228</v>
      </c>
      <c r="H275" s="132" t="n">
        <v>0.0619</v>
      </c>
      <c r="I275" s="132" t="n">
        <v>0.0622</v>
      </c>
      <c r="J275" s="132" t="n">
        <f aca="false">LARGE($G$1:G275,1)</f>
        <v>0.175</v>
      </c>
      <c r="K275" s="192" t="n">
        <f aca="false">IF(J275&gt;J274,0,K274+1)</f>
        <v>13</v>
      </c>
      <c r="L275" s="134" t="n">
        <f aca="false">I275/J275-1</f>
        <v>-0.644571428571429</v>
      </c>
      <c r="O275" s="131"/>
      <c r="P275" s="330"/>
      <c r="Q275" s="132"/>
      <c r="R275" s="132"/>
      <c r="S275" s="132"/>
      <c r="T275" s="132"/>
    </row>
    <row r="276" customFormat="false" ht="12.8" hidden="true" customHeight="false" outlineLevel="0" collapsed="false">
      <c r="A276" s="131" t="n">
        <v>1285632000</v>
      </c>
      <c r="B276" s="330" t="n">
        <f aca="false">(A276/(24*60*60))+DATE(1970,1,1)</f>
        <v>40449</v>
      </c>
      <c r="C276" s="331" t="n">
        <f aca="false">YEAR(B276)</f>
        <v>2010</v>
      </c>
      <c r="D276" s="331" t="n">
        <f aca="false">MONTH(B276)</f>
        <v>9</v>
      </c>
      <c r="E276" s="331" t="n">
        <f aca="false">DAY(B276)</f>
        <v>28</v>
      </c>
      <c r="F276" s="132" t="n">
        <v>0.06196</v>
      </c>
      <c r="G276" s="132" t="n">
        <v>0.06271</v>
      </c>
      <c r="H276" s="132" t="n">
        <v>0.0617</v>
      </c>
      <c r="I276" s="132" t="n">
        <v>0.0619</v>
      </c>
      <c r="J276" s="132" t="n">
        <f aca="false">LARGE($G$1:G276,1)</f>
        <v>0.175</v>
      </c>
      <c r="K276" s="192" t="n">
        <f aca="false">IF(J276&gt;J275,0,K275+1)</f>
        <v>14</v>
      </c>
      <c r="L276" s="134" t="n">
        <f aca="false">I276/J276-1</f>
        <v>-0.646285714285714</v>
      </c>
      <c r="O276" s="131"/>
      <c r="P276" s="330"/>
      <c r="Q276" s="132"/>
      <c r="R276" s="132"/>
      <c r="S276" s="132"/>
      <c r="T276" s="132"/>
    </row>
    <row r="277" customFormat="false" ht="12.8" hidden="true" customHeight="false" outlineLevel="0" collapsed="false">
      <c r="A277" s="131" t="n">
        <v>1285718400</v>
      </c>
      <c r="B277" s="330" t="n">
        <f aca="false">(A277/(24*60*60))+DATE(1970,1,1)</f>
        <v>40450</v>
      </c>
      <c r="C277" s="331" t="n">
        <f aca="false">YEAR(B277)</f>
        <v>2010</v>
      </c>
      <c r="D277" s="331" t="n">
        <f aca="false">MONTH(B277)</f>
        <v>9</v>
      </c>
      <c r="E277" s="331" t="n">
        <f aca="false">DAY(B277)</f>
        <v>29</v>
      </c>
      <c r="F277" s="132" t="n">
        <v>0.062</v>
      </c>
      <c r="G277" s="132" t="n">
        <v>0.062</v>
      </c>
      <c r="H277" s="132" t="n">
        <v>0.0615</v>
      </c>
      <c r="I277" s="132" t="n">
        <v>0.06183</v>
      </c>
      <c r="J277" s="132" t="n">
        <f aca="false">LARGE($G$1:G277,1)</f>
        <v>0.175</v>
      </c>
      <c r="K277" s="192" t="n">
        <f aca="false">IF(J277&gt;J276,0,K276+1)</f>
        <v>15</v>
      </c>
      <c r="L277" s="134" t="n">
        <f aca="false">I277/J277-1</f>
        <v>-0.646685714285714</v>
      </c>
      <c r="O277" s="131"/>
      <c r="P277" s="330"/>
      <c r="Q277" s="132"/>
      <c r="R277" s="132"/>
      <c r="S277" s="132"/>
      <c r="T277" s="132"/>
    </row>
    <row r="278" customFormat="false" ht="12.8" hidden="true" customHeight="false" outlineLevel="0" collapsed="false">
      <c r="A278" s="131" t="n">
        <v>1285804800</v>
      </c>
      <c r="B278" s="330" t="n">
        <f aca="false">(A278/(24*60*60))+DATE(1970,1,1)</f>
        <v>40451</v>
      </c>
      <c r="C278" s="331" t="n">
        <f aca="false">YEAR(B278)</f>
        <v>2010</v>
      </c>
      <c r="D278" s="331" t="n">
        <f aca="false">MONTH(B278)</f>
        <v>9</v>
      </c>
      <c r="E278" s="331" t="n">
        <f aca="false">DAY(B278)</f>
        <v>30</v>
      </c>
      <c r="F278" s="132" t="n">
        <v>0.06174</v>
      </c>
      <c r="G278" s="132" t="n">
        <v>0.0619</v>
      </c>
      <c r="H278" s="132" t="n">
        <v>0.06155</v>
      </c>
      <c r="I278" s="132" t="n">
        <v>0.0619</v>
      </c>
      <c r="J278" s="132" t="n">
        <f aca="false">LARGE($G$1:G278,1)</f>
        <v>0.175</v>
      </c>
      <c r="K278" s="192" t="n">
        <f aca="false">IF(J278&gt;J277,0,K277+1)</f>
        <v>16</v>
      </c>
      <c r="L278" s="134" t="n">
        <f aca="false">I278/J278-1</f>
        <v>-0.646285714285714</v>
      </c>
      <c r="O278" s="131"/>
      <c r="P278" s="330"/>
      <c r="Q278" s="132"/>
      <c r="R278" s="132"/>
      <c r="S278" s="132"/>
      <c r="T278" s="132"/>
    </row>
    <row r="279" customFormat="false" ht="12.8" hidden="true" customHeight="false" outlineLevel="0" collapsed="false">
      <c r="A279" s="131" t="n">
        <v>1285891200</v>
      </c>
      <c r="B279" s="330" t="n">
        <f aca="false">(A279/(24*60*60))+DATE(1970,1,1)</f>
        <v>40452</v>
      </c>
      <c r="C279" s="331" t="n">
        <f aca="false">YEAR(B279)</f>
        <v>2010</v>
      </c>
      <c r="D279" s="331" t="n">
        <f aca="false">MONTH(B279)</f>
        <v>10</v>
      </c>
      <c r="E279" s="331" t="n">
        <f aca="false">DAY(B279)</f>
        <v>1</v>
      </c>
      <c r="F279" s="132" t="n">
        <v>0.06189</v>
      </c>
      <c r="G279" s="132" t="n">
        <v>0.062</v>
      </c>
      <c r="H279" s="132" t="n">
        <v>0.06189</v>
      </c>
      <c r="I279" s="132" t="n">
        <v>0.06197</v>
      </c>
      <c r="J279" s="132" t="n">
        <f aca="false">LARGE($G$1:G279,1)</f>
        <v>0.175</v>
      </c>
      <c r="K279" s="192" t="n">
        <f aca="false">IF(J279&gt;J278,0,K278+1)</f>
        <v>17</v>
      </c>
      <c r="L279" s="134" t="n">
        <f aca="false">I279/J279-1</f>
        <v>-0.645885714285714</v>
      </c>
      <c r="O279" s="131"/>
      <c r="P279" s="330"/>
      <c r="Q279" s="132"/>
      <c r="R279" s="132"/>
      <c r="S279" s="132"/>
      <c r="T279" s="132"/>
    </row>
    <row r="280" customFormat="false" ht="12.8" hidden="true" customHeight="false" outlineLevel="0" collapsed="false">
      <c r="A280" s="131" t="n">
        <v>1285977600</v>
      </c>
      <c r="B280" s="330" t="n">
        <f aca="false">(A280/(24*60*60))+DATE(1970,1,1)</f>
        <v>40453</v>
      </c>
      <c r="C280" s="331" t="n">
        <f aca="false">YEAR(B280)</f>
        <v>2010</v>
      </c>
      <c r="D280" s="331" t="n">
        <f aca="false">MONTH(B280)</f>
        <v>10</v>
      </c>
      <c r="E280" s="331" t="n">
        <f aca="false">DAY(B280)</f>
        <v>2</v>
      </c>
      <c r="F280" s="132" t="n">
        <v>0.06188</v>
      </c>
      <c r="G280" s="132" t="n">
        <v>0.06191</v>
      </c>
      <c r="H280" s="132" t="n">
        <v>0.06125</v>
      </c>
      <c r="I280" s="132" t="n">
        <v>0.0614</v>
      </c>
      <c r="J280" s="132" t="n">
        <f aca="false">LARGE($G$1:G280,1)</f>
        <v>0.175</v>
      </c>
      <c r="K280" s="192" t="n">
        <f aca="false">IF(J280&gt;J279,0,K279+1)</f>
        <v>18</v>
      </c>
      <c r="L280" s="134" t="n">
        <f aca="false">I280/J280-1</f>
        <v>-0.649142857142857</v>
      </c>
      <c r="O280" s="131"/>
      <c r="P280" s="330"/>
      <c r="Q280" s="132"/>
      <c r="R280" s="132"/>
      <c r="S280" s="132"/>
      <c r="T280" s="132"/>
    </row>
    <row r="281" customFormat="false" ht="12.8" hidden="true" customHeight="false" outlineLevel="0" collapsed="false">
      <c r="A281" s="131" t="n">
        <v>1286064000</v>
      </c>
      <c r="B281" s="330" t="n">
        <f aca="false">(A281/(24*60*60))+DATE(1970,1,1)</f>
        <v>40454</v>
      </c>
      <c r="C281" s="331" t="n">
        <f aca="false">YEAR(B281)</f>
        <v>2010</v>
      </c>
      <c r="D281" s="331" t="n">
        <f aca="false">MONTH(B281)</f>
        <v>10</v>
      </c>
      <c r="E281" s="331" t="n">
        <f aca="false">DAY(B281)</f>
        <v>3</v>
      </c>
      <c r="F281" s="132" t="n">
        <v>0.06139</v>
      </c>
      <c r="G281" s="132" t="n">
        <v>0.0614</v>
      </c>
      <c r="H281" s="132" t="n">
        <v>0.061</v>
      </c>
      <c r="I281" s="132" t="n">
        <v>0.06111</v>
      </c>
      <c r="J281" s="132" t="n">
        <f aca="false">LARGE($G$1:G281,1)</f>
        <v>0.175</v>
      </c>
      <c r="K281" s="192" t="n">
        <f aca="false">IF(J281&gt;J280,0,K280+1)</f>
        <v>19</v>
      </c>
      <c r="L281" s="134" t="n">
        <f aca="false">I281/J281-1</f>
        <v>-0.6508</v>
      </c>
      <c r="O281" s="131"/>
      <c r="P281" s="330"/>
      <c r="Q281" s="132"/>
      <c r="R281" s="132"/>
      <c r="S281" s="132"/>
      <c r="T281" s="132"/>
    </row>
    <row r="282" customFormat="false" ht="12.8" hidden="true" customHeight="false" outlineLevel="0" collapsed="false">
      <c r="A282" s="131" t="n">
        <v>1286150400</v>
      </c>
      <c r="B282" s="330" t="n">
        <f aca="false">(A282/(24*60*60))+DATE(1970,1,1)</f>
        <v>40455</v>
      </c>
      <c r="C282" s="331" t="n">
        <f aca="false">YEAR(B282)</f>
        <v>2010</v>
      </c>
      <c r="D282" s="331" t="n">
        <f aca="false">MONTH(B282)</f>
        <v>10</v>
      </c>
      <c r="E282" s="331" t="n">
        <f aca="false">DAY(B282)</f>
        <v>4</v>
      </c>
      <c r="F282" s="132" t="n">
        <v>0.06119</v>
      </c>
      <c r="G282" s="132" t="n">
        <v>0.062</v>
      </c>
      <c r="H282" s="132" t="n">
        <v>0.06081</v>
      </c>
      <c r="I282" s="132" t="n">
        <v>0.06129</v>
      </c>
      <c r="J282" s="132" t="n">
        <f aca="false">LARGE($G$1:G282,1)</f>
        <v>0.175</v>
      </c>
      <c r="K282" s="192" t="n">
        <f aca="false">IF(J282&gt;J281,0,K281+1)</f>
        <v>20</v>
      </c>
      <c r="L282" s="134" t="n">
        <f aca="false">I282/J282-1</f>
        <v>-0.649771428571429</v>
      </c>
      <c r="O282" s="131"/>
      <c r="P282" s="330"/>
      <c r="Q282" s="132"/>
      <c r="R282" s="132"/>
      <c r="S282" s="132"/>
      <c r="T282" s="132"/>
    </row>
    <row r="283" customFormat="false" ht="12.8" hidden="true" customHeight="false" outlineLevel="0" collapsed="false">
      <c r="A283" s="131" t="n">
        <v>1286236800</v>
      </c>
      <c r="B283" s="330" t="n">
        <f aca="false">(A283/(24*60*60))+DATE(1970,1,1)</f>
        <v>40456</v>
      </c>
      <c r="C283" s="331" t="n">
        <f aca="false">YEAR(B283)</f>
        <v>2010</v>
      </c>
      <c r="D283" s="331" t="n">
        <f aca="false">MONTH(B283)</f>
        <v>10</v>
      </c>
      <c r="E283" s="331" t="n">
        <f aca="false">DAY(B283)</f>
        <v>5</v>
      </c>
      <c r="F283" s="132" t="n">
        <v>0.0614</v>
      </c>
      <c r="G283" s="132" t="n">
        <v>0.06301</v>
      </c>
      <c r="H283" s="132" t="n">
        <v>0.0609</v>
      </c>
      <c r="I283" s="132" t="n">
        <v>0.0614</v>
      </c>
      <c r="J283" s="132" t="n">
        <f aca="false">LARGE($G$1:G283,1)</f>
        <v>0.175</v>
      </c>
      <c r="K283" s="192" t="n">
        <f aca="false">IF(J283&gt;J282,0,K282+1)</f>
        <v>21</v>
      </c>
      <c r="L283" s="134" t="n">
        <f aca="false">I283/J283-1</f>
        <v>-0.649142857142857</v>
      </c>
      <c r="O283" s="131"/>
      <c r="P283" s="330"/>
      <c r="Q283" s="132"/>
      <c r="R283" s="132"/>
      <c r="S283" s="132"/>
      <c r="T283" s="132"/>
    </row>
    <row r="284" customFormat="false" ht="12.8" hidden="true" customHeight="false" outlineLevel="0" collapsed="false">
      <c r="A284" s="131" t="n">
        <v>1286323200</v>
      </c>
      <c r="B284" s="330" t="n">
        <f aca="false">(A284/(24*60*60))+DATE(1970,1,1)</f>
        <v>40457</v>
      </c>
      <c r="C284" s="331" t="n">
        <f aca="false">YEAR(B284)</f>
        <v>2010</v>
      </c>
      <c r="D284" s="331" t="n">
        <f aca="false">MONTH(B284)</f>
        <v>10</v>
      </c>
      <c r="E284" s="331" t="n">
        <f aca="false">DAY(B284)</f>
        <v>6</v>
      </c>
      <c r="F284" s="132" t="n">
        <v>0.0615</v>
      </c>
      <c r="G284" s="132" t="n">
        <v>0.0635</v>
      </c>
      <c r="H284" s="132" t="n">
        <v>0.0612</v>
      </c>
      <c r="I284" s="132" t="n">
        <v>0.06281</v>
      </c>
      <c r="J284" s="132" t="n">
        <f aca="false">LARGE($G$1:G284,1)</f>
        <v>0.175</v>
      </c>
      <c r="K284" s="192" t="n">
        <f aca="false">IF(J284&gt;J283,0,K283+1)</f>
        <v>22</v>
      </c>
      <c r="L284" s="134" t="n">
        <f aca="false">I284/J284-1</f>
        <v>-0.641085714285714</v>
      </c>
      <c r="O284" s="131"/>
      <c r="P284" s="330"/>
      <c r="Q284" s="132"/>
      <c r="R284" s="132"/>
      <c r="S284" s="132"/>
      <c r="T284" s="132"/>
    </row>
    <row r="285" customFormat="false" ht="12.8" hidden="true" customHeight="false" outlineLevel="0" collapsed="false">
      <c r="A285" s="131" t="n">
        <v>1286409600</v>
      </c>
      <c r="B285" s="330" t="n">
        <f aca="false">(A285/(24*60*60))+DATE(1970,1,1)</f>
        <v>40458</v>
      </c>
      <c r="C285" s="331" t="n">
        <f aca="false">YEAR(B285)</f>
        <v>2010</v>
      </c>
      <c r="D285" s="331" t="n">
        <f aca="false">MONTH(B285)</f>
        <v>10</v>
      </c>
      <c r="E285" s="331" t="n">
        <f aca="false">DAY(B285)</f>
        <v>7</v>
      </c>
      <c r="F285" s="132" t="n">
        <v>0.0632</v>
      </c>
      <c r="G285" s="132" t="n">
        <v>0.067</v>
      </c>
      <c r="H285" s="132" t="n">
        <v>0.0628</v>
      </c>
      <c r="I285" s="132" t="n">
        <v>0.067</v>
      </c>
      <c r="J285" s="132" t="n">
        <f aca="false">LARGE($G$1:G285,1)</f>
        <v>0.175</v>
      </c>
      <c r="K285" s="192" t="n">
        <f aca="false">IF(J285&gt;J284,0,K284+1)</f>
        <v>23</v>
      </c>
      <c r="L285" s="134" t="n">
        <f aca="false">I285/J285-1</f>
        <v>-0.617142857142857</v>
      </c>
      <c r="O285" s="131"/>
      <c r="P285" s="330"/>
      <c r="Q285" s="132"/>
      <c r="R285" s="132"/>
      <c r="S285" s="132"/>
      <c r="T285" s="132"/>
    </row>
    <row r="286" customFormat="false" ht="12.8" hidden="true" customHeight="false" outlineLevel="0" collapsed="false">
      <c r="A286" s="131" t="n">
        <v>1286496000</v>
      </c>
      <c r="B286" s="330" t="n">
        <f aca="false">(A286/(24*60*60))+DATE(1970,1,1)</f>
        <v>40459</v>
      </c>
      <c r="C286" s="331" t="n">
        <f aca="false">YEAR(B286)</f>
        <v>2010</v>
      </c>
      <c r="D286" s="331" t="n">
        <f aca="false">MONTH(B286)</f>
        <v>10</v>
      </c>
      <c r="E286" s="331" t="n">
        <f aca="false">DAY(B286)</f>
        <v>8</v>
      </c>
      <c r="F286" s="132" t="n">
        <v>0.067</v>
      </c>
      <c r="G286" s="132" t="n">
        <v>0.088</v>
      </c>
      <c r="H286" s="132" t="n">
        <v>0.01</v>
      </c>
      <c r="I286" s="132" t="n">
        <v>0.08685</v>
      </c>
      <c r="J286" s="132" t="n">
        <f aca="false">LARGE($G$1:G286,1)</f>
        <v>0.175</v>
      </c>
      <c r="K286" s="192" t="n">
        <f aca="false">IF(J286&gt;J285,0,K285+1)</f>
        <v>24</v>
      </c>
      <c r="L286" s="134" t="n">
        <f aca="false">I286/J286-1</f>
        <v>-0.503714285714286</v>
      </c>
      <c r="O286" s="131"/>
      <c r="P286" s="330"/>
      <c r="Q286" s="132"/>
      <c r="R286" s="132"/>
      <c r="S286" s="132"/>
      <c r="T286" s="132"/>
    </row>
    <row r="287" customFormat="false" ht="12.8" hidden="true" customHeight="false" outlineLevel="0" collapsed="false">
      <c r="A287" s="131" t="n">
        <v>1286582400</v>
      </c>
      <c r="B287" s="330" t="n">
        <f aca="false">(A287/(24*60*60))+DATE(1970,1,1)</f>
        <v>40460</v>
      </c>
      <c r="C287" s="331" t="n">
        <f aca="false">YEAR(B287)</f>
        <v>2010</v>
      </c>
      <c r="D287" s="331" t="n">
        <f aca="false">MONTH(B287)</f>
        <v>10</v>
      </c>
      <c r="E287" s="331" t="n">
        <f aca="false">DAY(B287)</f>
        <v>9</v>
      </c>
      <c r="F287" s="132" t="n">
        <v>0.083</v>
      </c>
      <c r="G287" s="132" t="n">
        <v>0.12001</v>
      </c>
      <c r="H287" s="132" t="n">
        <v>0.068</v>
      </c>
      <c r="I287" s="132" t="n">
        <v>0.0938</v>
      </c>
      <c r="J287" s="132" t="n">
        <f aca="false">LARGE($G$1:G287,1)</f>
        <v>0.175</v>
      </c>
      <c r="K287" s="192" t="n">
        <f aca="false">IF(J287&gt;J286,0,K286+1)</f>
        <v>25</v>
      </c>
      <c r="L287" s="134" t="n">
        <f aca="false">I287/J287-1</f>
        <v>-0.464</v>
      </c>
      <c r="O287" s="131"/>
      <c r="P287" s="330"/>
      <c r="Q287" s="132"/>
      <c r="R287" s="132"/>
      <c r="S287" s="132"/>
      <c r="T287" s="132"/>
    </row>
    <row r="288" customFormat="false" ht="12.8" hidden="true" customHeight="false" outlineLevel="0" collapsed="false">
      <c r="A288" s="131" t="n">
        <v>1286668800</v>
      </c>
      <c r="B288" s="330" t="n">
        <f aca="false">(A288/(24*60*60))+DATE(1970,1,1)</f>
        <v>40461</v>
      </c>
      <c r="C288" s="331" t="n">
        <f aca="false">YEAR(B288)</f>
        <v>2010</v>
      </c>
      <c r="D288" s="331" t="n">
        <f aca="false">MONTH(B288)</f>
        <v>10</v>
      </c>
      <c r="E288" s="331" t="n">
        <f aca="false">DAY(B288)</f>
        <v>10</v>
      </c>
      <c r="F288" s="132" t="n">
        <v>0.093</v>
      </c>
      <c r="G288" s="132" t="n">
        <v>0.1301</v>
      </c>
      <c r="H288" s="132" t="n">
        <v>0.07999</v>
      </c>
      <c r="I288" s="132" t="n">
        <v>0.0965</v>
      </c>
      <c r="J288" s="132" t="n">
        <f aca="false">LARGE($G$1:G288,1)</f>
        <v>0.175</v>
      </c>
      <c r="K288" s="192" t="n">
        <f aca="false">IF(J288&gt;J287,0,K287+1)</f>
        <v>26</v>
      </c>
      <c r="L288" s="134" t="n">
        <f aca="false">I288/J288-1</f>
        <v>-0.448571428571429</v>
      </c>
      <c r="O288" s="131"/>
      <c r="P288" s="330"/>
      <c r="Q288" s="132"/>
      <c r="R288" s="132"/>
      <c r="S288" s="132"/>
      <c r="T288" s="132"/>
    </row>
    <row r="289" customFormat="false" ht="12.8" hidden="true" customHeight="false" outlineLevel="0" collapsed="false">
      <c r="A289" s="131" t="n">
        <v>1286755200</v>
      </c>
      <c r="B289" s="330" t="n">
        <f aca="false">(A289/(24*60*60))+DATE(1970,1,1)</f>
        <v>40462</v>
      </c>
      <c r="C289" s="331" t="n">
        <f aca="false">YEAR(B289)</f>
        <v>2010</v>
      </c>
      <c r="D289" s="331" t="n">
        <f aca="false">MONTH(B289)</f>
        <v>10</v>
      </c>
      <c r="E289" s="331" t="n">
        <f aca="false">DAY(B289)</f>
        <v>11</v>
      </c>
      <c r="F289" s="132" t="n">
        <v>0.091</v>
      </c>
      <c r="G289" s="132" t="n">
        <v>0.103</v>
      </c>
      <c r="H289" s="132" t="n">
        <v>0.091</v>
      </c>
      <c r="I289" s="132" t="n">
        <v>0.095</v>
      </c>
      <c r="J289" s="132" t="n">
        <f aca="false">LARGE($G$1:G289,1)</f>
        <v>0.175</v>
      </c>
      <c r="K289" s="192" t="n">
        <f aca="false">IF(J289&gt;J288,0,K288+1)</f>
        <v>27</v>
      </c>
      <c r="L289" s="134" t="n">
        <f aca="false">I289/J289-1</f>
        <v>-0.457142857142857</v>
      </c>
      <c r="O289" s="131"/>
      <c r="P289" s="330"/>
      <c r="Q289" s="132"/>
      <c r="R289" s="132"/>
      <c r="S289" s="132"/>
      <c r="T289" s="132"/>
    </row>
    <row r="290" customFormat="false" ht="12.8" hidden="true" customHeight="false" outlineLevel="0" collapsed="false">
      <c r="A290" s="131" t="n">
        <v>1286841600</v>
      </c>
      <c r="B290" s="330" t="n">
        <f aca="false">(A290/(24*60*60))+DATE(1970,1,1)</f>
        <v>40463</v>
      </c>
      <c r="C290" s="331" t="n">
        <f aca="false">YEAR(B290)</f>
        <v>2010</v>
      </c>
      <c r="D290" s="331" t="n">
        <f aca="false">MONTH(B290)</f>
        <v>10</v>
      </c>
      <c r="E290" s="331" t="n">
        <f aca="false">DAY(B290)</f>
        <v>12</v>
      </c>
      <c r="F290" s="132" t="n">
        <v>0.094</v>
      </c>
      <c r="G290" s="132" t="n">
        <v>0.099</v>
      </c>
      <c r="H290" s="132" t="n">
        <v>0.082</v>
      </c>
      <c r="I290" s="132" t="n">
        <v>0.0949</v>
      </c>
      <c r="J290" s="132" t="n">
        <f aca="false">LARGE($G$1:G290,1)</f>
        <v>0.175</v>
      </c>
      <c r="K290" s="192" t="n">
        <f aca="false">IF(J290&gt;J289,0,K289+1)</f>
        <v>28</v>
      </c>
      <c r="L290" s="134" t="n">
        <f aca="false">I290/J290-1</f>
        <v>-0.457714285714286</v>
      </c>
      <c r="O290" s="131"/>
      <c r="P290" s="330"/>
      <c r="Q290" s="132"/>
      <c r="R290" s="132"/>
      <c r="S290" s="132"/>
      <c r="T290" s="132"/>
    </row>
    <row r="291" customFormat="false" ht="12.8" hidden="true" customHeight="false" outlineLevel="0" collapsed="false">
      <c r="A291" s="131" t="n">
        <v>1286928000</v>
      </c>
      <c r="B291" s="330" t="n">
        <f aca="false">(A291/(24*60*60))+DATE(1970,1,1)</f>
        <v>40464</v>
      </c>
      <c r="C291" s="331" t="n">
        <f aca="false">YEAR(B291)</f>
        <v>2010</v>
      </c>
      <c r="D291" s="331" t="n">
        <f aca="false">MONTH(B291)</f>
        <v>10</v>
      </c>
      <c r="E291" s="331" t="n">
        <f aca="false">DAY(B291)</f>
        <v>13</v>
      </c>
      <c r="F291" s="132" t="n">
        <v>0.092</v>
      </c>
      <c r="G291" s="132" t="n">
        <v>0.105</v>
      </c>
      <c r="H291" s="132" t="n">
        <v>0.092</v>
      </c>
      <c r="I291" s="132" t="n">
        <v>0.105</v>
      </c>
      <c r="J291" s="132" t="n">
        <f aca="false">LARGE($G$1:G291,1)</f>
        <v>0.175</v>
      </c>
      <c r="K291" s="192" t="n">
        <f aca="false">IF(J291&gt;J290,0,K290+1)</f>
        <v>29</v>
      </c>
      <c r="L291" s="134" t="n">
        <f aca="false">I291/J291-1</f>
        <v>-0.4</v>
      </c>
      <c r="O291" s="131"/>
      <c r="P291" s="330"/>
      <c r="Q291" s="132"/>
      <c r="R291" s="132"/>
      <c r="S291" s="132"/>
      <c r="T291" s="132"/>
    </row>
    <row r="292" customFormat="false" ht="12.8" hidden="true" customHeight="false" outlineLevel="0" collapsed="false">
      <c r="A292" s="131" t="n">
        <v>1287014400</v>
      </c>
      <c r="B292" s="330" t="n">
        <f aca="false">(A292/(24*60*60))+DATE(1970,1,1)</f>
        <v>40465</v>
      </c>
      <c r="C292" s="331" t="n">
        <f aca="false">YEAR(B292)</f>
        <v>2010</v>
      </c>
      <c r="D292" s="331" t="n">
        <f aca="false">MONTH(B292)</f>
        <v>10</v>
      </c>
      <c r="E292" s="331" t="n">
        <f aca="false">DAY(B292)</f>
        <v>14</v>
      </c>
      <c r="F292" s="132" t="n">
        <v>0.1045</v>
      </c>
      <c r="G292" s="132" t="n">
        <v>0.1045</v>
      </c>
      <c r="H292" s="132" t="n">
        <v>0.065</v>
      </c>
      <c r="I292" s="132" t="n">
        <v>0.102</v>
      </c>
      <c r="J292" s="132" t="n">
        <f aca="false">LARGE($G$1:G292,1)</f>
        <v>0.175</v>
      </c>
      <c r="K292" s="192" t="n">
        <f aca="false">IF(J292&gt;J291,0,K291+1)</f>
        <v>30</v>
      </c>
      <c r="L292" s="134" t="n">
        <f aca="false">I292/J292-1</f>
        <v>-0.417142857142857</v>
      </c>
      <c r="O292" s="131"/>
      <c r="P292" s="330"/>
      <c r="Q292" s="132"/>
      <c r="R292" s="132"/>
      <c r="S292" s="132"/>
      <c r="T292" s="132"/>
    </row>
    <row r="293" customFormat="false" ht="12.8" hidden="true" customHeight="false" outlineLevel="0" collapsed="false">
      <c r="A293" s="131" t="n">
        <v>1287100800</v>
      </c>
      <c r="B293" s="330" t="n">
        <f aca="false">(A293/(24*60*60))+DATE(1970,1,1)</f>
        <v>40466</v>
      </c>
      <c r="C293" s="331" t="n">
        <f aca="false">YEAR(B293)</f>
        <v>2010</v>
      </c>
      <c r="D293" s="331" t="n">
        <f aca="false">MONTH(B293)</f>
        <v>10</v>
      </c>
      <c r="E293" s="331" t="n">
        <f aca="false">DAY(B293)</f>
        <v>15</v>
      </c>
      <c r="F293" s="132" t="n">
        <v>0.1</v>
      </c>
      <c r="G293" s="132" t="n">
        <v>0.119</v>
      </c>
      <c r="H293" s="132" t="n">
        <v>0.092</v>
      </c>
      <c r="I293" s="132" t="n">
        <v>0.105</v>
      </c>
      <c r="J293" s="132" t="n">
        <f aca="false">LARGE($G$1:G293,1)</f>
        <v>0.175</v>
      </c>
      <c r="K293" s="192" t="n">
        <f aca="false">IF(J293&gt;J292,0,K292+1)</f>
        <v>31</v>
      </c>
      <c r="L293" s="134" t="n">
        <f aca="false">I293/J293-1</f>
        <v>-0.4</v>
      </c>
      <c r="O293" s="131"/>
      <c r="P293" s="330"/>
      <c r="Q293" s="132"/>
      <c r="R293" s="132"/>
      <c r="S293" s="132"/>
      <c r="T293" s="132"/>
    </row>
    <row r="294" customFormat="false" ht="12.8" hidden="true" customHeight="false" outlineLevel="0" collapsed="false">
      <c r="A294" s="131" t="n">
        <v>1287187200</v>
      </c>
      <c r="B294" s="330" t="n">
        <f aca="false">(A294/(24*60*60))+DATE(1970,1,1)</f>
        <v>40467</v>
      </c>
      <c r="C294" s="331" t="n">
        <f aca="false">YEAR(B294)</f>
        <v>2010</v>
      </c>
      <c r="D294" s="331" t="n">
        <f aca="false">MONTH(B294)</f>
        <v>10</v>
      </c>
      <c r="E294" s="331" t="n">
        <f aca="false">DAY(B294)</f>
        <v>16</v>
      </c>
      <c r="F294" s="132" t="n">
        <v>0.1</v>
      </c>
      <c r="G294" s="132" t="n">
        <v>0.103</v>
      </c>
      <c r="H294" s="132" t="n">
        <v>0.1</v>
      </c>
      <c r="I294" s="132" t="n">
        <v>0.101</v>
      </c>
      <c r="J294" s="132" t="n">
        <f aca="false">LARGE($G$1:G294,1)</f>
        <v>0.175</v>
      </c>
      <c r="K294" s="192" t="n">
        <f aca="false">IF(J294&gt;J293,0,K293+1)</f>
        <v>32</v>
      </c>
      <c r="L294" s="134" t="n">
        <f aca="false">I294/J294-1</f>
        <v>-0.422857142857143</v>
      </c>
      <c r="O294" s="131"/>
      <c r="P294" s="330"/>
      <c r="Q294" s="132"/>
      <c r="R294" s="132"/>
      <c r="S294" s="132"/>
      <c r="T294" s="132"/>
    </row>
    <row r="295" customFormat="false" ht="12.8" hidden="true" customHeight="false" outlineLevel="0" collapsed="false">
      <c r="A295" s="131" t="n">
        <v>1287273600</v>
      </c>
      <c r="B295" s="330" t="n">
        <f aca="false">(A295/(24*60*60))+DATE(1970,1,1)</f>
        <v>40468</v>
      </c>
      <c r="C295" s="331" t="n">
        <f aca="false">YEAR(B295)</f>
        <v>2010</v>
      </c>
      <c r="D295" s="331" t="n">
        <f aca="false">MONTH(B295)</f>
        <v>10</v>
      </c>
      <c r="E295" s="331" t="n">
        <f aca="false">DAY(B295)</f>
        <v>17</v>
      </c>
      <c r="F295" s="132" t="n">
        <v>0.102</v>
      </c>
      <c r="G295" s="132" t="n">
        <v>0.1045</v>
      </c>
      <c r="H295" s="132" t="n">
        <v>0.10001</v>
      </c>
      <c r="I295" s="132" t="n">
        <v>0.102</v>
      </c>
      <c r="J295" s="132" t="n">
        <f aca="false">LARGE($G$1:G295,1)</f>
        <v>0.175</v>
      </c>
      <c r="K295" s="192" t="n">
        <f aca="false">IF(J295&gt;J294,0,K294+1)</f>
        <v>33</v>
      </c>
      <c r="L295" s="134" t="n">
        <f aca="false">I295/J295-1</f>
        <v>-0.417142857142857</v>
      </c>
      <c r="O295" s="131"/>
      <c r="P295" s="330"/>
      <c r="Q295" s="132"/>
      <c r="R295" s="132"/>
      <c r="S295" s="132"/>
      <c r="T295" s="132"/>
    </row>
    <row r="296" customFormat="false" ht="12.8" hidden="true" customHeight="false" outlineLevel="0" collapsed="false">
      <c r="A296" s="131" t="n">
        <v>1287360000</v>
      </c>
      <c r="B296" s="330" t="n">
        <f aca="false">(A296/(24*60*60))+DATE(1970,1,1)</f>
        <v>40469</v>
      </c>
      <c r="C296" s="331" t="n">
        <f aca="false">YEAR(B296)</f>
        <v>2010</v>
      </c>
      <c r="D296" s="331" t="n">
        <f aca="false">MONTH(B296)</f>
        <v>10</v>
      </c>
      <c r="E296" s="331" t="n">
        <f aca="false">DAY(B296)</f>
        <v>18</v>
      </c>
      <c r="F296" s="132" t="n">
        <v>0.103</v>
      </c>
      <c r="G296" s="132" t="n">
        <v>0.103</v>
      </c>
      <c r="H296" s="132" t="n">
        <v>0.097</v>
      </c>
      <c r="I296" s="132" t="n">
        <v>0.1024</v>
      </c>
      <c r="J296" s="132" t="n">
        <f aca="false">LARGE($G$1:G296,1)</f>
        <v>0.175</v>
      </c>
      <c r="K296" s="192" t="n">
        <f aca="false">IF(J296&gt;J295,0,K295+1)</f>
        <v>34</v>
      </c>
      <c r="L296" s="134" t="n">
        <f aca="false">I296/J296-1</f>
        <v>-0.414857142857143</v>
      </c>
      <c r="O296" s="131"/>
      <c r="P296" s="330"/>
      <c r="Q296" s="132"/>
      <c r="R296" s="132"/>
      <c r="S296" s="132"/>
      <c r="T296" s="132"/>
    </row>
    <row r="297" customFormat="false" ht="12.8" hidden="true" customHeight="false" outlineLevel="0" collapsed="false">
      <c r="A297" s="131" t="n">
        <v>1287446400</v>
      </c>
      <c r="B297" s="330" t="n">
        <f aca="false">(A297/(24*60*60))+DATE(1970,1,1)</f>
        <v>40470</v>
      </c>
      <c r="C297" s="331" t="n">
        <f aca="false">YEAR(B297)</f>
        <v>2010</v>
      </c>
      <c r="D297" s="331" t="n">
        <f aca="false">MONTH(B297)</f>
        <v>10</v>
      </c>
      <c r="E297" s="331" t="n">
        <f aca="false">DAY(B297)</f>
        <v>19</v>
      </c>
      <c r="F297" s="132" t="n">
        <v>0.1</v>
      </c>
      <c r="G297" s="132" t="n">
        <v>0.1019</v>
      </c>
      <c r="H297" s="132" t="n">
        <v>0.097</v>
      </c>
      <c r="I297" s="132" t="n">
        <v>0.097</v>
      </c>
      <c r="J297" s="132" t="n">
        <f aca="false">LARGE($G$1:G297,1)</f>
        <v>0.175</v>
      </c>
      <c r="K297" s="192" t="n">
        <f aca="false">IF(J297&gt;J296,0,K296+1)</f>
        <v>35</v>
      </c>
      <c r="L297" s="134" t="n">
        <f aca="false">I297/J297-1</f>
        <v>-0.445714285714286</v>
      </c>
      <c r="O297" s="131"/>
      <c r="P297" s="330"/>
      <c r="Q297" s="132"/>
      <c r="R297" s="132"/>
      <c r="S297" s="132"/>
      <c r="T297" s="132"/>
    </row>
    <row r="298" customFormat="false" ht="12.8" hidden="true" customHeight="false" outlineLevel="0" collapsed="false">
      <c r="A298" s="131" t="n">
        <v>1287532800</v>
      </c>
      <c r="B298" s="330" t="n">
        <f aca="false">(A298/(24*60*60))+DATE(1970,1,1)</f>
        <v>40471</v>
      </c>
      <c r="C298" s="331" t="n">
        <f aca="false">YEAR(B298)</f>
        <v>2010</v>
      </c>
      <c r="D298" s="331" t="n">
        <f aca="false">MONTH(B298)</f>
        <v>10</v>
      </c>
      <c r="E298" s="331" t="n">
        <f aca="false">DAY(B298)</f>
        <v>20</v>
      </c>
      <c r="F298" s="132" t="n">
        <v>0.1</v>
      </c>
      <c r="G298" s="132" t="n">
        <v>0.103</v>
      </c>
      <c r="H298" s="132" t="n">
        <v>0.094</v>
      </c>
      <c r="I298" s="132" t="n">
        <v>0.099</v>
      </c>
      <c r="J298" s="132" t="n">
        <f aca="false">LARGE($G$1:G298,1)</f>
        <v>0.175</v>
      </c>
      <c r="K298" s="192" t="n">
        <f aca="false">IF(J298&gt;J297,0,K297+1)</f>
        <v>36</v>
      </c>
      <c r="L298" s="134" t="n">
        <f aca="false">I298/J298-1</f>
        <v>-0.434285714285714</v>
      </c>
      <c r="O298" s="131"/>
      <c r="P298" s="330"/>
      <c r="Q298" s="132"/>
      <c r="R298" s="132"/>
      <c r="S298" s="132"/>
      <c r="T298" s="132"/>
    </row>
    <row r="299" customFormat="false" ht="12.8" hidden="true" customHeight="false" outlineLevel="0" collapsed="false">
      <c r="A299" s="131" t="n">
        <v>1287619200</v>
      </c>
      <c r="B299" s="330" t="n">
        <f aca="false">(A299/(24*60*60))+DATE(1970,1,1)</f>
        <v>40472</v>
      </c>
      <c r="C299" s="331" t="n">
        <f aca="false">YEAR(B299)</f>
        <v>2010</v>
      </c>
      <c r="D299" s="331" t="n">
        <f aca="false">MONTH(B299)</f>
        <v>10</v>
      </c>
      <c r="E299" s="331" t="n">
        <f aca="false">DAY(B299)</f>
        <v>21</v>
      </c>
      <c r="F299" s="132" t="n">
        <v>0.0972</v>
      </c>
      <c r="G299" s="132" t="n">
        <v>0.109</v>
      </c>
      <c r="H299" s="132" t="n">
        <v>0.097</v>
      </c>
      <c r="I299" s="132" t="n">
        <v>0.107</v>
      </c>
      <c r="J299" s="132" t="n">
        <f aca="false">LARGE($G$1:G299,1)</f>
        <v>0.175</v>
      </c>
      <c r="K299" s="192" t="n">
        <f aca="false">IF(J299&gt;J298,0,K298+1)</f>
        <v>37</v>
      </c>
      <c r="L299" s="134" t="n">
        <f aca="false">I299/J299-1</f>
        <v>-0.388571428571429</v>
      </c>
      <c r="O299" s="131"/>
      <c r="P299" s="330"/>
      <c r="Q299" s="132"/>
      <c r="R299" s="132"/>
      <c r="S299" s="132"/>
      <c r="T299" s="132"/>
    </row>
    <row r="300" customFormat="false" ht="12.8" hidden="true" customHeight="false" outlineLevel="0" collapsed="false">
      <c r="A300" s="131" t="n">
        <v>1287705600</v>
      </c>
      <c r="B300" s="330" t="n">
        <f aca="false">(A300/(24*60*60))+DATE(1970,1,1)</f>
        <v>40473</v>
      </c>
      <c r="C300" s="331" t="n">
        <f aca="false">YEAR(B300)</f>
        <v>2010</v>
      </c>
      <c r="D300" s="331" t="n">
        <f aca="false">MONTH(B300)</f>
        <v>10</v>
      </c>
      <c r="E300" s="331" t="n">
        <f aca="false">DAY(B300)</f>
        <v>22</v>
      </c>
      <c r="F300" s="132" t="n">
        <v>0.1015</v>
      </c>
      <c r="G300" s="132" t="n">
        <v>0.10901</v>
      </c>
      <c r="H300" s="132" t="n">
        <v>0.1015</v>
      </c>
      <c r="I300" s="132" t="n">
        <v>0.1025</v>
      </c>
      <c r="J300" s="132" t="n">
        <f aca="false">LARGE($G$1:G300,1)</f>
        <v>0.175</v>
      </c>
      <c r="K300" s="192" t="n">
        <f aca="false">IF(J300&gt;J299,0,K299+1)</f>
        <v>38</v>
      </c>
      <c r="L300" s="134" t="n">
        <f aca="false">I300/J300-1</f>
        <v>-0.414285714285714</v>
      </c>
      <c r="O300" s="131"/>
      <c r="P300" s="330"/>
      <c r="Q300" s="132"/>
      <c r="R300" s="132"/>
      <c r="S300" s="132"/>
      <c r="T300" s="132"/>
    </row>
    <row r="301" customFormat="false" ht="12.8" hidden="true" customHeight="false" outlineLevel="0" collapsed="false">
      <c r="A301" s="131" t="n">
        <v>1287792000</v>
      </c>
      <c r="B301" s="330" t="n">
        <f aca="false">(A301/(24*60*60))+DATE(1970,1,1)</f>
        <v>40474</v>
      </c>
      <c r="C301" s="331" t="n">
        <f aca="false">YEAR(B301)</f>
        <v>2010</v>
      </c>
      <c r="D301" s="331" t="n">
        <f aca="false">MONTH(B301)</f>
        <v>10</v>
      </c>
      <c r="E301" s="331" t="n">
        <f aca="false">DAY(B301)</f>
        <v>23</v>
      </c>
      <c r="F301" s="132" t="n">
        <v>0.108</v>
      </c>
      <c r="G301" s="132" t="n">
        <v>0.109</v>
      </c>
      <c r="H301" s="132" t="n">
        <v>0.10449</v>
      </c>
      <c r="I301" s="132" t="n">
        <v>0.1055</v>
      </c>
      <c r="J301" s="132" t="n">
        <f aca="false">LARGE($G$1:G301,1)</f>
        <v>0.175</v>
      </c>
      <c r="K301" s="192" t="n">
        <f aca="false">IF(J301&gt;J300,0,K300+1)</f>
        <v>39</v>
      </c>
      <c r="L301" s="134" t="n">
        <f aca="false">I301/J301-1</f>
        <v>-0.397142857142857</v>
      </c>
      <c r="O301" s="131"/>
      <c r="P301" s="330"/>
      <c r="Q301" s="132"/>
      <c r="R301" s="132"/>
      <c r="S301" s="132"/>
      <c r="T301" s="132"/>
    </row>
    <row r="302" customFormat="false" ht="12.8" hidden="true" customHeight="false" outlineLevel="0" collapsed="false">
      <c r="A302" s="131" t="n">
        <v>1287878400</v>
      </c>
      <c r="B302" s="330" t="n">
        <f aca="false">(A302/(24*60*60))+DATE(1970,1,1)</f>
        <v>40475</v>
      </c>
      <c r="C302" s="331" t="n">
        <f aca="false">YEAR(B302)</f>
        <v>2010</v>
      </c>
      <c r="D302" s="331" t="n">
        <f aca="false">MONTH(B302)</f>
        <v>10</v>
      </c>
      <c r="E302" s="331" t="n">
        <f aca="false">DAY(B302)</f>
        <v>24</v>
      </c>
      <c r="F302" s="132" t="n">
        <v>0.108</v>
      </c>
      <c r="G302" s="132" t="n">
        <v>0.19</v>
      </c>
      <c r="H302" s="132" t="n">
        <v>0.108</v>
      </c>
      <c r="I302" s="132" t="n">
        <v>0.11501</v>
      </c>
      <c r="J302" s="132" t="n">
        <f aca="false">LARGE($G$1:G302,1)</f>
        <v>0.19</v>
      </c>
      <c r="K302" s="192" t="n">
        <f aca="false">IF(J302&gt;J301,0,K301+1)</f>
        <v>0</v>
      </c>
      <c r="L302" s="134" t="n">
        <f aca="false">I302/J302-1</f>
        <v>-0.394684210526316</v>
      </c>
      <c r="O302" s="131"/>
      <c r="P302" s="330"/>
      <c r="Q302" s="132"/>
      <c r="R302" s="132"/>
      <c r="S302" s="132"/>
      <c r="T302" s="132"/>
    </row>
    <row r="303" customFormat="false" ht="12.8" hidden="true" customHeight="false" outlineLevel="0" collapsed="false">
      <c r="A303" s="131" t="n">
        <v>1287964800</v>
      </c>
      <c r="B303" s="330" t="n">
        <f aca="false">(A303/(24*60*60))+DATE(1970,1,1)</f>
        <v>40476</v>
      </c>
      <c r="C303" s="331" t="n">
        <f aca="false">YEAR(B303)</f>
        <v>2010</v>
      </c>
      <c r="D303" s="331" t="n">
        <f aca="false">MONTH(B303)</f>
        <v>10</v>
      </c>
      <c r="E303" s="331" t="n">
        <f aca="false">DAY(B303)</f>
        <v>25</v>
      </c>
      <c r="F303" s="132" t="n">
        <v>0.09009</v>
      </c>
      <c r="G303" s="132" t="n">
        <v>0.19</v>
      </c>
      <c r="H303" s="132" t="n">
        <v>0.09009</v>
      </c>
      <c r="I303" s="132" t="n">
        <v>0.132</v>
      </c>
      <c r="J303" s="132" t="n">
        <f aca="false">LARGE($G$1:G303,1)</f>
        <v>0.19</v>
      </c>
      <c r="K303" s="192" t="n">
        <f aca="false">IF(J303&gt;J302,0,K302+1)</f>
        <v>1</v>
      </c>
      <c r="L303" s="134" t="n">
        <f aca="false">I303/J303-1</f>
        <v>-0.305263157894737</v>
      </c>
      <c r="O303" s="131"/>
      <c r="P303" s="330"/>
      <c r="Q303" s="132"/>
      <c r="R303" s="132"/>
      <c r="S303" s="132"/>
      <c r="T303" s="132"/>
    </row>
    <row r="304" customFormat="false" ht="12.8" hidden="true" customHeight="false" outlineLevel="0" collapsed="false">
      <c r="A304" s="131" t="n">
        <v>1288051200</v>
      </c>
      <c r="B304" s="330" t="n">
        <f aca="false">(A304/(24*60*60))+DATE(1970,1,1)</f>
        <v>40477</v>
      </c>
      <c r="C304" s="331" t="n">
        <f aca="false">YEAR(B304)</f>
        <v>2010</v>
      </c>
      <c r="D304" s="331" t="n">
        <f aca="false">MONTH(B304)</f>
        <v>10</v>
      </c>
      <c r="E304" s="331" t="n">
        <f aca="false">DAY(B304)</f>
        <v>26</v>
      </c>
      <c r="F304" s="132" t="n">
        <v>0.133</v>
      </c>
      <c r="G304" s="132" t="n">
        <v>0.18</v>
      </c>
      <c r="H304" s="132" t="n">
        <v>0.133</v>
      </c>
      <c r="I304" s="132" t="n">
        <v>0.1503</v>
      </c>
      <c r="J304" s="132" t="n">
        <f aca="false">LARGE($G$1:G304,1)</f>
        <v>0.19</v>
      </c>
      <c r="K304" s="192" t="n">
        <f aca="false">IF(J304&gt;J303,0,K303+1)</f>
        <v>2</v>
      </c>
      <c r="L304" s="134" t="n">
        <f aca="false">I304/J304-1</f>
        <v>-0.208947368421053</v>
      </c>
      <c r="O304" s="131"/>
      <c r="P304" s="330"/>
      <c r="Q304" s="132"/>
      <c r="R304" s="132"/>
      <c r="S304" s="132"/>
      <c r="T304" s="132"/>
    </row>
    <row r="305" customFormat="false" ht="12.8" hidden="true" customHeight="false" outlineLevel="0" collapsed="false">
      <c r="A305" s="131" t="n">
        <v>1288137600</v>
      </c>
      <c r="B305" s="330" t="n">
        <f aca="false">(A305/(24*60*60))+DATE(1970,1,1)</f>
        <v>40478</v>
      </c>
      <c r="C305" s="331" t="n">
        <f aca="false">YEAR(B305)</f>
        <v>2010</v>
      </c>
      <c r="D305" s="331" t="n">
        <f aca="false">MONTH(B305)</f>
        <v>10</v>
      </c>
      <c r="E305" s="331" t="n">
        <f aca="false">DAY(B305)</f>
        <v>27</v>
      </c>
      <c r="F305" s="132" t="n">
        <v>0.151</v>
      </c>
      <c r="G305" s="132" t="n">
        <v>0.19</v>
      </c>
      <c r="H305" s="132" t="n">
        <v>0.151</v>
      </c>
      <c r="I305" s="132" t="n">
        <v>0.1877</v>
      </c>
      <c r="J305" s="132" t="n">
        <f aca="false">LARGE($G$1:G305,1)</f>
        <v>0.19</v>
      </c>
      <c r="K305" s="192" t="n">
        <f aca="false">IF(J305&gt;J304,0,K304+1)</f>
        <v>3</v>
      </c>
      <c r="L305" s="134" t="n">
        <f aca="false">I305/J305-1</f>
        <v>-0.0121052631578947</v>
      </c>
      <c r="O305" s="131"/>
      <c r="P305" s="330"/>
      <c r="Q305" s="132"/>
      <c r="R305" s="132"/>
      <c r="S305" s="132"/>
      <c r="T305" s="132"/>
    </row>
    <row r="306" customFormat="false" ht="12.8" hidden="true" customHeight="false" outlineLevel="0" collapsed="false">
      <c r="A306" s="131" t="n">
        <v>1288224000</v>
      </c>
      <c r="B306" s="330" t="n">
        <f aca="false">(A306/(24*60*60))+DATE(1970,1,1)</f>
        <v>40479</v>
      </c>
      <c r="C306" s="331" t="n">
        <f aca="false">YEAR(B306)</f>
        <v>2010</v>
      </c>
      <c r="D306" s="331" t="n">
        <f aca="false">MONTH(B306)</f>
        <v>10</v>
      </c>
      <c r="E306" s="331" t="n">
        <f aca="false">DAY(B306)</f>
        <v>28</v>
      </c>
      <c r="F306" s="132" t="n">
        <v>0.1845</v>
      </c>
      <c r="G306" s="132" t="n">
        <v>0.191</v>
      </c>
      <c r="H306" s="132" t="n">
        <v>0.1731</v>
      </c>
      <c r="I306" s="132" t="n">
        <v>0.1731</v>
      </c>
      <c r="J306" s="132" t="n">
        <f aca="false">LARGE($G$1:G306,1)</f>
        <v>0.191</v>
      </c>
      <c r="K306" s="192" t="n">
        <f aca="false">IF(J306&gt;J305,0,K305+1)</f>
        <v>0</v>
      </c>
      <c r="L306" s="134" t="n">
        <f aca="false">I306/J306-1</f>
        <v>-0.0937172774869109</v>
      </c>
      <c r="O306" s="131"/>
      <c r="P306" s="330"/>
      <c r="Q306" s="132"/>
      <c r="R306" s="132"/>
      <c r="S306" s="132"/>
      <c r="T306" s="132"/>
    </row>
    <row r="307" customFormat="false" ht="12.8" hidden="true" customHeight="false" outlineLevel="0" collapsed="false">
      <c r="A307" s="131" t="n">
        <v>1288310400</v>
      </c>
      <c r="B307" s="330" t="n">
        <f aca="false">(A307/(24*60*60))+DATE(1970,1,1)</f>
        <v>40480</v>
      </c>
      <c r="C307" s="331" t="n">
        <f aca="false">YEAR(B307)</f>
        <v>2010</v>
      </c>
      <c r="D307" s="331" t="n">
        <f aca="false">MONTH(B307)</f>
        <v>10</v>
      </c>
      <c r="E307" s="331" t="n">
        <f aca="false">DAY(B307)</f>
        <v>29</v>
      </c>
      <c r="F307" s="132" t="n">
        <v>0.1799</v>
      </c>
      <c r="G307" s="132" t="n">
        <v>0.19</v>
      </c>
      <c r="H307" s="132" t="n">
        <v>0.173</v>
      </c>
      <c r="I307" s="132" t="n">
        <v>0.19</v>
      </c>
      <c r="J307" s="132" t="n">
        <f aca="false">LARGE($G$1:G307,1)</f>
        <v>0.191</v>
      </c>
      <c r="K307" s="192" t="n">
        <f aca="false">IF(J307&gt;J306,0,K306+1)</f>
        <v>1</v>
      </c>
      <c r="L307" s="134" t="n">
        <f aca="false">I307/J307-1</f>
        <v>-0.00523560209424079</v>
      </c>
      <c r="O307" s="131"/>
      <c r="P307" s="330"/>
      <c r="Q307" s="132"/>
      <c r="R307" s="132"/>
      <c r="S307" s="132"/>
      <c r="T307" s="132"/>
    </row>
    <row r="308" customFormat="false" ht="12.8" hidden="true" customHeight="false" outlineLevel="0" collapsed="false">
      <c r="A308" s="131" t="n">
        <v>1288396800</v>
      </c>
      <c r="B308" s="330" t="n">
        <f aca="false">(A308/(24*60*60))+DATE(1970,1,1)</f>
        <v>40481</v>
      </c>
      <c r="C308" s="331" t="n">
        <f aca="false">YEAR(B308)</f>
        <v>2010</v>
      </c>
      <c r="D308" s="331" t="n">
        <f aca="false">MONTH(B308)</f>
        <v>10</v>
      </c>
      <c r="E308" s="331" t="n">
        <f aca="false">DAY(B308)</f>
        <v>30</v>
      </c>
      <c r="F308" s="132" t="n">
        <v>0.1876</v>
      </c>
      <c r="G308" s="132" t="n">
        <v>0.199</v>
      </c>
      <c r="H308" s="132" t="n">
        <v>0.1875</v>
      </c>
      <c r="I308" s="132" t="n">
        <v>0.1989</v>
      </c>
      <c r="J308" s="132" t="n">
        <f aca="false">LARGE($G$1:G308,1)</f>
        <v>0.199</v>
      </c>
      <c r="K308" s="192" t="n">
        <f aca="false">IF(J308&gt;J307,0,K307+1)</f>
        <v>0</v>
      </c>
      <c r="L308" s="134" t="n">
        <f aca="false">I308/J308-1</f>
        <v>-0.000502512562814195</v>
      </c>
      <c r="O308" s="131"/>
      <c r="P308" s="330"/>
      <c r="Q308" s="132"/>
      <c r="R308" s="132"/>
      <c r="S308" s="132"/>
      <c r="T308" s="132"/>
    </row>
    <row r="309" customFormat="false" ht="12.8" hidden="true" customHeight="false" outlineLevel="0" collapsed="false">
      <c r="A309" s="131" t="n">
        <v>1288483200</v>
      </c>
      <c r="B309" s="330" t="n">
        <f aca="false">(A309/(24*60*60))+DATE(1970,1,1)</f>
        <v>40482</v>
      </c>
      <c r="C309" s="331" t="n">
        <f aca="false">YEAR(B309)</f>
        <v>2010</v>
      </c>
      <c r="D309" s="331" t="n">
        <f aca="false">MONTH(B309)</f>
        <v>10</v>
      </c>
      <c r="E309" s="331" t="n">
        <f aca="false">DAY(B309)</f>
        <v>31</v>
      </c>
      <c r="F309" s="132" t="n">
        <v>0.194</v>
      </c>
      <c r="G309" s="132" t="n">
        <v>0.1989</v>
      </c>
      <c r="H309" s="132" t="n">
        <v>0.171</v>
      </c>
      <c r="I309" s="132" t="n">
        <v>0.1925</v>
      </c>
      <c r="J309" s="132" t="n">
        <f aca="false">LARGE($G$1:G309,1)</f>
        <v>0.199</v>
      </c>
      <c r="K309" s="192" t="n">
        <f aca="false">IF(J309&gt;J308,0,K308+1)</f>
        <v>1</v>
      </c>
      <c r="L309" s="134" t="n">
        <f aca="false">I309/J309-1</f>
        <v>-0.0326633165829146</v>
      </c>
      <c r="O309" s="131"/>
      <c r="P309" s="330"/>
      <c r="Q309" s="132"/>
      <c r="R309" s="132"/>
      <c r="S309" s="132"/>
      <c r="T309" s="132"/>
    </row>
    <row r="310" customFormat="false" ht="12.8" hidden="true" customHeight="false" outlineLevel="0" collapsed="false">
      <c r="A310" s="131" t="n">
        <v>1288569600</v>
      </c>
      <c r="B310" s="330" t="n">
        <f aca="false">(A310/(24*60*60))+DATE(1970,1,1)</f>
        <v>40483</v>
      </c>
      <c r="C310" s="331" t="n">
        <f aca="false">YEAR(B310)</f>
        <v>2010</v>
      </c>
      <c r="D310" s="331" t="n">
        <f aca="false">MONTH(B310)</f>
        <v>11</v>
      </c>
      <c r="E310" s="331" t="n">
        <f aca="false">DAY(B310)</f>
        <v>1</v>
      </c>
      <c r="F310" s="132" t="n">
        <v>0.1925</v>
      </c>
      <c r="G310" s="132" t="n">
        <v>0.1955</v>
      </c>
      <c r="H310" s="132" t="n">
        <v>0.172</v>
      </c>
      <c r="I310" s="132" t="n">
        <v>0.1955</v>
      </c>
      <c r="J310" s="132" t="n">
        <f aca="false">LARGE($G$1:G310,1)</f>
        <v>0.199</v>
      </c>
      <c r="K310" s="192" t="n">
        <f aca="false">IF(J310&gt;J309,0,K309+1)</f>
        <v>2</v>
      </c>
      <c r="L310" s="134" t="n">
        <f aca="false">I310/J310-1</f>
        <v>-0.0175879396984925</v>
      </c>
      <c r="O310" s="131"/>
      <c r="P310" s="330"/>
      <c r="Q310" s="132"/>
      <c r="R310" s="132"/>
      <c r="S310" s="132"/>
      <c r="T310" s="132"/>
    </row>
    <row r="311" customFormat="false" ht="12.8" hidden="true" customHeight="false" outlineLevel="0" collapsed="false">
      <c r="A311" s="131" t="n">
        <v>1288656000</v>
      </c>
      <c r="B311" s="330" t="n">
        <f aca="false">(A311/(24*60*60))+DATE(1970,1,1)</f>
        <v>40484</v>
      </c>
      <c r="C311" s="331" t="n">
        <f aca="false">YEAR(B311)</f>
        <v>2010</v>
      </c>
      <c r="D311" s="331" t="n">
        <f aca="false">MONTH(B311)</f>
        <v>11</v>
      </c>
      <c r="E311" s="331" t="n">
        <f aca="false">DAY(B311)</f>
        <v>2</v>
      </c>
      <c r="F311" s="132" t="n">
        <v>0.192</v>
      </c>
      <c r="G311" s="132" t="n">
        <v>0.195</v>
      </c>
      <c r="H311" s="132" t="n">
        <v>0.1905</v>
      </c>
      <c r="I311" s="132" t="n">
        <v>0.1938</v>
      </c>
      <c r="J311" s="132" t="n">
        <f aca="false">LARGE($G$1:G311,1)</f>
        <v>0.199</v>
      </c>
      <c r="K311" s="192" t="n">
        <f aca="false">IF(J311&gt;J310,0,K310+1)</f>
        <v>3</v>
      </c>
      <c r="L311" s="134" t="n">
        <f aca="false">I311/J311-1</f>
        <v>-0.0261306532663317</v>
      </c>
      <c r="O311" s="131"/>
      <c r="P311" s="330"/>
      <c r="Q311" s="132"/>
      <c r="R311" s="132"/>
      <c r="S311" s="132"/>
      <c r="T311" s="132"/>
    </row>
    <row r="312" customFormat="false" ht="12.8" hidden="true" customHeight="false" outlineLevel="0" collapsed="false">
      <c r="A312" s="131" t="n">
        <v>1288742400</v>
      </c>
      <c r="B312" s="330" t="n">
        <f aca="false">(A312/(24*60*60))+DATE(1970,1,1)</f>
        <v>40485</v>
      </c>
      <c r="C312" s="331" t="n">
        <f aca="false">YEAR(B312)</f>
        <v>2010</v>
      </c>
      <c r="D312" s="331" t="n">
        <f aca="false">MONTH(B312)</f>
        <v>11</v>
      </c>
      <c r="E312" s="331" t="n">
        <f aca="false">DAY(B312)</f>
        <v>3</v>
      </c>
      <c r="F312" s="132" t="n">
        <v>0.1938</v>
      </c>
      <c r="G312" s="132" t="n">
        <v>0.275</v>
      </c>
      <c r="H312" s="132" t="n">
        <v>0.125</v>
      </c>
      <c r="I312" s="132" t="n">
        <v>0.1931</v>
      </c>
      <c r="J312" s="132" t="n">
        <f aca="false">LARGE($G$1:G312,1)</f>
        <v>0.275</v>
      </c>
      <c r="K312" s="192" t="n">
        <f aca="false">IF(J312&gt;J311,0,K311+1)</f>
        <v>0</v>
      </c>
      <c r="L312" s="134" t="n">
        <f aca="false">I312/J312-1</f>
        <v>-0.297818181818182</v>
      </c>
      <c r="O312" s="131"/>
      <c r="P312" s="330"/>
      <c r="Q312" s="132"/>
      <c r="R312" s="132"/>
      <c r="S312" s="132"/>
      <c r="T312" s="132"/>
    </row>
    <row r="313" customFormat="false" ht="12.8" hidden="true" customHeight="false" outlineLevel="0" collapsed="false">
      <c r="A313" s="131" t="n">
        <v>1288828800</v>
      </c>
      <c r="B313" s="330" t="n">
        <f aca="false">(A313/(24*60*60))+DATE(1970,1,1)</f>
        <v>40486</v>
      </c>
      <c r="C313" s="331" t="n">
        <f aca="false">YEAR(B313)</f>
        <v>2010</v>
      </c>
      <c r="D313" s="331" t="n">
        <f aca="false">MONTH(B313)</f>
        <v>11</v>
      </c>
      <c r="E313" s="331" t="n">
        <f aca="false">DAY(B313)</f>
        <v>4</v>
      </c>
      <c r="F313" s="132" t="n">
        <v>0.1988</v>
      </c>
      <c r="G313" s="132" t="n">
        <v>0.23601</v>
      </c>
      <c r="H313" s="132" t="n">
        <v>0.1934</v>
      </c>
      <c r="I313" s="132" t="n">
        <v>0.23</v>
      </c>
      <c r="J313" s="132" t="n">
        <f aca="false">LARGE($G$1:G313,1)</f>
        <v>0.275</v>
      </c>
      <c r="K313" s="192" t="n">
        <f aca="false">IF(J313&gt;J312,0,K312+1)</f>
        <v>1</v>
      </c>
      <c r="L313" s="134" t="n">
        <f aca="false">I313/J313-1</f>
        <v>-0.163636363636364</v>
      </c>
      <c r="O313" s="131"/>
      <c r="P313" s="330"/>
      <c r="Q313" s="132"/>
      <c r="R313" s="132"/>
      <c r="S313" s="132"/>
      <c r="T313" s="132"/>
    </row>
    <row r="314" customFormat="false" ht="12.8" hidden="true" customHeight="false" outlineLevel="0" collapsed="false">
      <c r="A314" s="131" t="n">
        <v>1288915200</v>
      </c>
      <c r="B314" s="330" t="n">
        <f aca="false">(A314/(24*60*60))+DATE(1970,1,1)</f>
        <v>40487</v>
      </c>
      <c r="C314" s="331" t="n">
        <f aca="false">YEAR(B314)</f>
        <v>2010</v>
      </c>
      <c r="D314" s="331" t="n">
        <f aca="false">MONTH(B314)</f>
        <v>11</v>
      </c>
      <c r="E314" s="331" t="n">
        <f aca="false">DAY(B314)</f>
        <v>5</v>
      </c>
      <c r="F314" s="132" t="n">
        <v>0.2101</v>
      </c>
      <c r="G314" s="132" t="n">
        <v>0.2639</v>
      </c>
      <c r="H314" s="132" t="n">
        <v>0.2101</v>
      </c>
      <c r="I314" s="132" t="n">
        <v>0.2639</v>
      </c>
      <c r="J314" s="132" t="n">
        <f aca="false">LARGE($G$1:G314,1)</f>
        <v>0.275</v>
      </c>
      <c r="K314" s="192" t="n">
        <f aca="false">IF(J314&gt;J313,0,K313+1)</f>
        <v>2</v>
      </c>
      <c r="L314" s="134" t="n">
        <f aca="false">I314/J314-1</f>
        <v>-0.0403636363636364</v>
      </c>
      <c r="O314" s="131"/>
      <c r="P314" s="330"/>
      <c r="Q314" s="132"/>
      <c r="R314" s="132"/>
      <c r="S314" s="132"/>
      <c r="T314" s="132"/>
    </row>
    <row r="315" customFormat="false" ht="12.8" hidden="true" customHeight="false" outlineLevel="0" collapsed="false">
      <c r="A315" s="131" t="n">
        <v>1289001600</v>
      </c>
      <c r="B315" s="330" t="n">
        <f aca="false">(A315/(24*60*60))+DATE(1970,1,1)</f>
        <v>40488</v>
      </c>
      <c r="C315" s="331" t="n">
        <f aca="false">YEAR(B315)</f>
        <v>2010</v>
      </c>
      <c r="D315" s="331" t="n">
        <f aca="false">MONTH(B315)</f>
        <v>11</v>
      </c>
      <c r="E315" s="331" t="n">
        <f aca="false">DAY(B315)</f>
        <v>6</v>
      </c>
      <c r="F315" s="132" t="n">
        <v>0.262</v>
      </c>
      <c r="G315" s="132" t="n">
        <v>0.5</v>
      </c>
      <c r="H315" s="132" t="n">
        <v>0.2402</v>
      </c>
      <c r="I315" s="132" t="n">
        <v>0.39</v>
      </c>
      <c r="J315" s="132" t="n">
        <f aca="false">LARGE($G$1:G315,1)</f>
        <v>0.5</v>
      </c>
      <c r="K315" s="192" t="n">
        <f aca="false">IF(J315&gt;J314,0,K314+1)</f>
        <v>0</v>
      </c>
      <c r="L315" s="134" t="n">
        <f aca="false">I315/J315-1</f>
        <v>-0.22</v>
      </c>
      <c r="O315" s="131"/>
      <c r="P315" s="330"/>
      <c r="Q315" s="132"/>
      <c r="R315" s="132"/>
      <c r="S315" s="132"/>
      <c r="T315" s="132"/>
    </row>
    <row r="316" customFormat="false" ht="12.8" hidden="true" customHeight="false" outlineLevel="0" collapsed="false">
      <c r="A316" s="131" t="n">
        <v>1289088000</v>
      </c>
      <c r="B316" s="330" t="n">
        <f aca="false">(A316/(24*60*60))+DATE(1970,1,1)</f>
        <v>40489</v>
      </c>
      <c r="C316" s="331" t="n">
        <f aca="false">YEAR(B316)</f>
        <v>2010</v>
      </c>
      <c r="D316" s="331" t="n">
        <f aca="false">MONTH(B316)</f>
        <v>11</v>
      </c>
      <c r="E316" s="331" t="n">
        <f aca="false">DAY(B316)</f>
        <v>7</v>
      </c>
      <c r="F316" s="132" t="n">
        <v>0.46999</v>
      </c>
      <c r="G316" s="132" t="n">
        <v>0.46999</v>
      </c>
      <c r="H316" s="132" t="n">
        <v>0.286</v>
      </c>
      <c r="I316" s="132" t="n">
        <v>0.34</v>
      </c>
      <c r="J316" s="132" t="n">
        <f aca="false">LARGE($G$1:G316,1)</f>
        <v>0.5</v>
      </c>
      <c r="K316" s="192" t="n">
        <f aca="false">IF(J316&gt;J315,0,K315+1)</f>
        <v>1</v>
      </c>
      <c r="L316" s="134" t="n">
        <f aca="false">I316/J316-1</f>
        <v>-0.32</v>
      </c>
      <c r="O316" s="131"/>
      <c r="P316" s="330"/>
      <c r="Q316" s="132"/>
      <c r="R316" s="132"/>
      <c r="S316" s="132"/>
      <c r="T316" s="132"/>
    </row>
    <row r="317" customFormat="false" ht="12.8" hidden="true" customHeight="false" outlineLevel="0" collapsed="false">
      <c r="A317" s="131" t="n">
        <v>1289174400</v>
      </c>
      <c r="B317" s="330" t="n">
        <f aca="false">(A317/(24*60*60))+DATE(1970,1,1)</f>
        <v>40490</v>
      </c>
      <c r="C317" s="331" t="n">
        <f aca="false">YEAR(B317)</f>
        <v>2010</v>
      </c>
      <c r="D317" s="331" t="n">
        <f aca="false">MONTH(B317)</f>
        <v>11</v>
      </c>
      <c r="E317" s="331" t="n">
        <f aca="false">DAY(B317)</f>
        <v>8</v>
      </c>
      <c r="F317" s="132" t="n">
        <v>0.3459</v>
      </c>
      <c r="G317" s="132" t="n">
        <v>0.37</v>
      </c>
      <c r="H317" s="132" t="n">
        <v>0.2261</v>
      </c>
      <c r="I317" s="132" t="n">
        <v>0.243</v>
      </c>
      <c r="J317" s="132" t="n">
        <f aca="false">LARGE($G$1:G317,1)</f>
        <v>0.5</v>
      </c>
      <c r="K317" s="192" t="n">
        <f aca="false">IF(J317&gt;J316,0,K316+1)</f>
        <v>2</v>
      </c>
      <c r="L317" s="134" t="n">
        <f aca="false">I317/J317-1</f>
        <v>-0.514</v>
      </c>
      <c r="O317" s="131"/>
      <c r="P317" s="330"/>
      <c r="Q317" s="132"/>
      <c r="R317" s="132"/>
      <c r="S317" s="132"/>
      <c r="T317" s="132"/>
    </row>
    <row r="318" customFormat="false" ht="12.8" hidden="true" customHeight="false" outlineLevel="0" collapsed="false">
      <c r="A318" s="131" t="n">
        <v>1289260800</v>
      </c>
      <c r="B318" s="330" t="n">
        <f aca="false">(A318/(24*60*60))+DATE(1970,1,1)</f>
        <v>40491</v>
      </c>
      <c r="C318" s="331" t="n">
        <f aca="false">YEAR(B318)</f>
        <v>2010</v>
      </c>
      <c r="D318" s="331" t="n">
        <f aca="false">MONTH(B318)</f>
        <v>11</v>
      </c>
      <c r="E318" s="331" t="n">
        <f aca="false">DAY(B318)</f>
        <v>9</v>
      </c>
      <c r="F318" s="132" t="n">
        <v>0.251</v>
      </c>
      <c r="G318" s="132" t="n">
        <v>0.323</v>
      </c>
      <c r="H318" s="132" t="n">
        <v>0.199</v>
      </c>
      <c r="I318" s="132" t="n">
        <v>0.223</v>
      </c>
      <c r="J318" s="132" t="n">
        <f aca="false">LARGE($G$1:G318,1)</f>
        <v>0.5</v>
      </c>
      <c r="K318" s="192" t="n">
        <f aca="false">IF(J318&gt;J317,0,K317+1)</f>
        <v>3</v>
      </c>
      <c r="L318" s="134" t="n">
        <f aca="false">I318/J318-1</f>
        <v>-0.554</v>
      </c>
      <c r="O318" s="131"/>
      <c r="P318" s="330"/>
      <c r="Q318" s="132"/>
      <c r="R318" s="132"/>
      <c r="S318" s="132"/>
      <c r="T318" s="132"/>
    </row>
    <row r="319" customFormat="false" ht="12.8" hidden="true" customHeight="false" outlineLevel="0" collapsed="false">
      <c r="A319" s="131" t="n">
        <v>1289347200</v>
      </c>
      <c r="B319" s="330" t="n">
        <f aca="false">(A319/(24*60*60))+DATE(1970,1,1)</f>
        <v>40492</v>
      </c>
      <c r="C319" s="331" t="n">
        <f aca="false">YEAR(B319)</f>
        <v>2010</v>
      </c>
      <c r="D319" s="331" t="n">
        <f aca="false">MONTH(B319)</f>
        <v>11</v>
      </c>
      <c r="E319" s="331" t="n">
        <f aca="false">DAY(B319)</f>
        <v>10</v>
      </c>
      <c r="F319" s="132" t="n">
        <v>0.21</v>
      </c>
      <c r="G319" s="132" t="n">
        <v>0.24</v>
      </c>
      <c r="H319" s="132" t="n">
        <v>0.14</v>
      </c>
      <c r="I319" s="132" t="n">
        <v>0.2362</v>
      </c>
      <c r="J319" s="132" t="n">
        <f aca="false">LARGE($G$1:G319,1)</f>
        <v>0.5</v>
      </c>
      <c r="K319" s="192" t="n">
        <f aca="false">IF(J319&gt;J318,0,K318+1)</f>
        <v>4</v>
      </c>
      <c r="L319" s="134" t="n">
        <f aca="false">I319/J319-1</f>
        <v>-0.5276</v>
      </c>
      <c r="O319" s="131"/>
      <c r="P319" s="330"/>
      <c r="Q319" s="132"/>
      <c r="R319" s="132"/>
      <c r="S319" s="132"/>
      <c r="T319" s="132"/>
    </row>
    <row r="320" customFormat="false" ht="12.8" hidden="true" customHeight="false" outlineLevel="0" collapsed="false">
      <c r="A320" s="131" t="n">
        <v>1289433600</v>
      </c>
      <c r="B320" s="330" t="n">
        <f aca="false">(A320/(24*60*60))+DATE(1970,1,1)</f>
        <v>40493</v>
      </c>
      <c r="C320" s="331" t="n">
        <f aca="false">YEAR(B320)</f>
        <v>2010</v>
      </c>
      <c r="D320" s="331" t="n">
        <f aca="false">MONTH(B320)</f>
        <v>11</v>
      </c>
      <c r="E320" s="331" t="n">
        <f aca="false">DAY(B320)</f>
        <v>11</v>
      </c>
      <c r="F320" s="132" t="n">
        <v>0.2299</v>
      </c>
      <c r="G320" s="132" t="n">
        <v>0.24</v>
      </c>
      <c r="H320" s="132" t="n">
        <v>0.21</v>
      </c>
      <c r="I320" s="132" t="n">
        <v>0.2231</v>
      </c>
      <c r="J320" s="132" t="n">
        <f aca="false">LARGE($G$1:G320,1)</f>
        <v>0.5</v>
      </c>
      <c r="K320" s="192" t="n">
        <f aca="false">IF(J320&gt;J319,0,K319+1)</f>
        <v>5</v>
      </c>
      <c r="L320" s="134" t="n">
        <f aca="false">I320/J320-1</f>
        <v>-0.5538</v>
      </c>
      <c r="O320" s="131"/>
      <c r="P320" s="330"/>
      <c r="Q320" s="132"/>
      <c r="R320" s="132"/>
      <c r="S320" s="132"/>
      <c r="T320" s="132"/>
    </row>
    <row r="321" customFormat="false" ht="12.8" hidden="true" customHeight="false" outlineLevel="0" collapsed="false">
      <c r="A321" s="131" t="n">
        <v>1289520000</v>
      </c>
      <c r="B321" s="330" t="n">
        <f aca="false">(A321/(24*60*60))+DATE(1970,1,1)</f>
        <v>40494</v>
      </c>
      <c r="C321" s="331" t="n">
        <f aca="false">YEAR(B321)</f>
        <v>2010</v>
      </c>
      <c r="D321" s="331" t="n">
        <f aca="false">MONTH(B321)</f>
        <v>11</v>
      </c>
      <c r="E321" s="331" t="n">
        <f aca="false">DAY(B321)</f>
        <v>12</v>
      </c>
      <c r="F321" s="132" t="n">
        <v>0.2289</v>
      </c>
      <c r="G321" s="132" t="n">
        <v>0.29</v>
      </c>
      <c r="H321" s="132" t="n">
        <v>0.223</v>
      </c>
      <c r="I321" s="132" t="n">
        <v>0.2682</v>
      </c>
      <c r="J321" s="132" t="n">
        <f aca="false">LARGE($G$1:G321,1)</f>
        <v>0.5</v>
      </c>
      <c r="K321" s="192" t="n">
        <f aca="false">IF(J321&gt;J320,0,K320+1)</f>
        <v>6</v>
      </c>
      <c r="L321" s="134" t="n">
        <f aca="false">I321/J321-1</f>
        <v>-0.4636</v>
      </c>
      <c r="O321" s="131"/>
      <c r="P321" s="330"/>
      <c r="Q321" s="132"/>
      <c r="R321" s="132"/>
      <c r="S321" s="132"/>
      <c r="T321" s="132"/>
    </row>
    <row r="322" customFormat="false" ht="12.8" hidden="true" customHeight="false" outlineLevel="0" collapsed="false">
      <c r="A322" s="131" t="n">
        <v>1289606400</v>
      </c>
      <c r="B322" s="330" t="n">
        <f aca="false">(A322/(24*60*60))+DATE(1970,1,1)</f>
        <v>40495</v>
      </c>
      <c r="C322" s="331" t="n">
        <f aca="false">YEAR(B322)</f>
        <v>2010</v>
      </c>
      <c r="D322" s="331" t="n">
        <f aca="false">MONTH(B322)</f>
        <v>11</v>
      </c>
      <c r="E322" s="331" t="n">
        <f aca="false">DAY(B322)</f>
        <v>13</v>
      </c>
      <c r="F322" s="132" t="n">
        <v>0.28</v>
      </c>
      <c r="G322" s="132" t="n">
        <v>0.3</v>
      </c>
      <c r="H322" s="132" t="n">
        <v>0.2683</v>
      </c>
      <c r="I322" s="132" t="n">
        <v>0.276</v>
      </c>
      <c r="J322" s="132" t="n">
        <f aca="false">LARGE($G$1:G322,1)</f>
        <v>0.5</v>
      </c>
      <c r="K322" s="192" t="n">
        <f aca="false">IF(J322&gt;J321,0,K321+1)</f>
        <v>7</v>
      </c>
      <c r="L322" s="134" t="n">
        <f aca="false">I322/J322-1</f>
        <v>-0.448</v>
      </c>
      <c r="O322" s="131"/>
      <c r="P322" s="330"/>
      <c r="Q322" s="132"/>
      <c r="R322" s="132"/>
      <c r="S322" s="132"/>
      <c r="T322" s="132"/>
    </row>
    <row r="323" customFormat="false" ht="12.8" hidden="true" customHeight="false" outlineLevel="0" collapsed="false">
      <c r="A323" s="131" t="n">
        <v>1289692800</v>
      </c>
      <c r="B323" s="330" t="n">
        <f aca="false">(A323/(24*60*60))+DATE(1970,1,1)</f>
        <v>40496</v>
      </c>
      <c r="C323" s="331" t="n">
        <f aca="false">YEAR(B323)</f>
        <v>2010</v>
      </c>
      <c r="D323" s="331" t="n">
        <f aca="false">MONTH(B323)</f>
        <v>11</v>
      </c>
      <c r="E323" s="331" t="n">
        <f aca="false">DAY(B323)</f>
        <v>14</v>
      </c>
      <c r="F323" s="132" t="n">
        <v>0.276</v>
      </c>
      <c r="G323" s="132" t="n">
        <v>0.299</v>
      </c>
      <c r="H323" s="132" t="n">
        <v>0.2702</v>
      </c>
      <c r="I323" s="132" t="n">
        <v>0.27904</v>
      </c>
      <c r="J323" s="132" t="n">
        <f aca="false">LARGE($G$1:G323,1)</f>
        <v>0.5</v>
      </c>
      <c r="K323" s="192" t="n">
        <f aca="false">IF(J323&gt;J322,0,K322+1)</f>
        <v>8</v>
      </c>
      <c r="L323" s="134" t="n">
        <f aca="false">I323/J323-1</f>
        <v>-0.44192</v>
      </c>
      <c r="O323" s="131"/>
      <c r="P323" s="330"/>
      <c r="Q323" s="132"/>
      <c r="R323" s="132"/>
      <c r="S323" s="132"/>
      <c r="T323" s="132"/>
    </row>
    <row r="324" customFormat="false" ht="12.8" hidden="true" customHeight="false" outlineLevel="0" collapsed="false">
      <c r="A324" s="131" t="n">
        <v>1289779200</v>
      </c>
      <c r="B324" s="330" t="n">
        <f aca="false">(A324/(24*60*60))+DATE(1970,1,1)</f>
        <v>40497</v>
      </c>
      <c r="C324" s="331" t="n">
        <f aca="false">YEAR(B324)</f>
        <v>2010</v>
      </c>
      <c r="D324" s="331" t="n">
        <f aca="false">MONTH(B324)</f>
        <v>11</v>
      </c>
      <c r="E324" s="331" t="n">
        <f aca="false">DAY(B324)</f>
        <v>15</v>
      </c>
      <c r="F324" s="132" t="n">
        <v>0.27904</v>
      </c>
      <c r="G324" s="132" t="n">
        <v>0.2828</v>
      </c>
      <c r="H324" s="132" t="n">
        <v>0.2682</v>
      </c>
      <c r="I324" s="132" t="n">
        <v>0.2682</v>
      </c>
      <c r="J324" s="132" t="n">
        <f aca="false">LARGE($G$1:G324,1)</f>
        <v>0.5</v>
      </c>
      <c r="K324" s="192" t="n">
        <f aca="false">IF(J324&gt;J323,0,K323+1)</f>
        <v>9</v>
      </c>
      <c r="L324" s="134" t="n">
        <f aca="false">I324/J324-1</f>
        <v>-0.4636</v>
      </c>
      <c r="O324" s="131"/>
      <c r="P324" s="330"/>
      <c r="Q324" s="132"/>
      <c r="R324" s="132"/>
      <c r="S324" s="132"/>
      <c r="T324" s="132"/>
    </row>
    <row r="325" customFormat="false" ht="12.8" hidden="true" customHeight="false" outlineLevel="0" collapsed="false">
      <c r="A325" s="131" t="n">
        <v>1289865600</v>
      </c>
      <c r="B325" s="330" t="n">
        <f aca="false">(A325/(24*60*60))+DATE(1970,1,1)</f>
        <v>40498</v>
      </c>
      <c r="C325" s="331" t="n">
        <f aca="false">YEAR(B325)</f>
        <v>2010</v>
      </c>
      <c r="D325" s="331" t="n">
        <f aca="false">MONTH(B325)</f>
        <v>11</v>
      </c>
      <c r="E325" s="331" t="n">
        <f aca="false">DAY(B325)</f>
        <v>16</v>
      </c>
      <c r="F325" s="132" t="n">
        <v>0.2683</v>
      </c>
      <c r="G325" s="132" t="n">
        <v>0.275</v>
      </c>
      <c r="H325" s="132" t="n">
        <v>0.223</v>
      </c>
      <c r="I325" s="132" t="n">
        <v>0.225</v>
      </c>
      <c r="J325" s="132" t="n">
        <f aca="false">LARGE($G$1:G325,1)</f>
        <v>0.5</v>
      </c>
      <c r="K325" s="192" t="n">
        <f aca="false">IF(J325&gt;J324,0,K324+1)</f>
        <v>10</v>
      </c>
      <c r="L325" s="134" t="n">
        <f aca="false">I325/J325-1</f>
        <v>-0.55</v>
      </c>
      <c r="O325" s="131"/>
      <c r="P325" s="330"/>
      <c r="Q325" s="132"/>
      <c r="R325" s="132"/>
      <c r="S325" s="132"/>
      <c r="T325" s="132"/>
    </row>
    <row r="326" customFormat="false" ht="12.8" hidden="true" customHeight="false" outlineLevel="0" collapsed="false">
      <c r="A326" s="131" t="n">
        <v>1289952000</v>
      </c>
      <c r="B326" s="330" t="n">
        <f aca="false">(A326/(24*60*60))+DATE(1970,1,1)</f>
        <v>40499</v>
      </c>
      <c r="C326" s="331" t="n">
        <f aca="false">YEAR(B326)</f>
        <v>2010</v>
      </c>
      <c r="D326" s="331" t="n">
        <f aca="false">MONTH(B326)</f>
        <v>11</v>
      </c>
      <c r="E326" s="331" t="n">
        <f aca="false">DAY(B326)</f>
        <v>17</v>
      </c>
      <c r="F326" s="132" t="n">
        <v>0.223</v>
      </c>
      <c r="G326" s="132" t="n">
        <v>0.29</v>
      </c>
      <c r="H326" s="132" t="n">
        <v>0.2116</v>
      </c>
      <c r="I326" s="132" t="n">
        <v>0.23</v>
      </c>
      <c r="J326" s="132" t="n">
        <f aca="false">LARGE($G$1:G326,1)</f>
        <v>0.5</v>
      </c>
      <c r="K326" s="192" t="n">
        <f aca="false">IF(J326&gt;J325,0,K325+1)</f>
        <v>11</v>
      </c>
      <c r="L326" s="134" t="n">
        <f aca="false">I326/J326-1</f>
        <v>-0.54</v>
      </c>
      <c r="O326" s="131"/>
      <c r="P326" s="330"/>
      <c r="Q326" s="132"/>
      <c r="R326" s="132"/>
      <c r="S326" s="132"/>
      <c r="T326" s="132"/>
    </row>
    <row r="327" customFormat="false" ht="12.8" hidden="true" customHeight="false" outlineLevel="0" collapsed="false">
      <c r="A327" s="131" t="n">
        <v>1290038400</v>
      </c>
      <c r="B327" s="330" t="n">
        <f aca="false">(A327/(24*60*60))+DATE(1970,1,1)</f>
        <v>40500</v>
      </c>
      <c r="C327" s="331" t="n">
        <f aca="false">YEAR(B327)</f>
        <v>2010</v>
      </c>
      <c r="D327" s="331" t="n">
        <f aca="false">MONTH(B327)</f>
        <v>11</v>
      </c>
      <c r="E327" s="331" t="n">
        <f aca="false">DAY(B327)</f>
        <v>18</v>
      </c>
      <c r="F327" s="132" t="n">
        <v>0.2221</v>
      </c>
      <c r="G327" s="132" t="n">
        <v>0.283</v>
      </c>
      <c r="H327" s="132" t="n">
        <v>0.2221</v>
      </c>
      <c r="I327" s="132" t="n">
        <v>0.2678</v>
      </c>
      <c r="J327" s="132" t="n">
        <f aca="false">LARGE($G$1:G327,1)</f>
        <v>0.5</v>
      </c>
      <c r="K327" s="192" t="n">
        <f aca="false">IF(J327&gt;J326,0,K326+1)</f>
        <v>12</v>
      </c>
      <c r="L327" s="134" t="n">
        <f aca="false">I327/J327-1</f>
        <v>-0.4644</v>
      </c>
      <c r="O327" s="131"/>
      <c r="P327" s="330"/>
      <c r="Q327" s="132"/>
      <c r="R327" s="132"/>
      <c r="S327" s="132"/>
      <c r="T327" s="132"/>
    </row>
    <row r="328" customFormat="false" ht="12.8" hidden="true" customHeight="false" outlineLevel="0" collapsed="false">
      <c r="A328" s="131" t="n">
        <v>1290124800</v>
      </c>
      <c r="B328" s="330" t="n">
        <f aca="false">(A328/(24*60*60))+DATE(1970,1,1)</f>
        <v>40501</v>
      </c>
      <c r="C328" s="331" t="n">
        <f aca="false">YEAR(B328)</f>
        <v>2010</v>
      </c>
      <c r="D328" s="331" t="n">
        <f aca="false">MONTH(B328)</f>
        <v>11</v>
      </c>
      <c r="E328" s="331" t="n">
        <f aca="false">DAY(B328)</f>
        <v>19</v>
      </c>
      <c r="F328" s="132" t="n">
        <v>0.2683</v>
      </c>
      <c r="G328" s="132" t="n">
        <v>0.28</v>
      </c>
      <c r="H328" s="132" t="n">
        <v>0.2682</v>
      </c>
      <c r="I328" s="132" t="n">
        <v>0.2752</v>
      </c>
      <c r="J328" s="132" t="n">
        <f aca="false">LARGE($G$1:G328,1)</f>
        <v>0.5</v>
      </c>
      <c r="K328" s="192" t="n">
        <f aca="false">IF(J328&gt;J327,0,K327+1)</f>
        <v>13</v>
      </c>
      <c r="L328" s="134" t="n">
        <f aca="false">I328/J328-1</f>
        <v>-0.4496</v>
      </c>
      <c r="O328" s="131"/>
      <c r="P328" s="330"/>
      <c r="Q328" s="132"/>
      <c r="R328" s="132"/>
      <c r="S328" s="132"/>
      <c r="T328" s="132"/>
    </row>
    <row r="329" customFormat="false" ht="12.8" hidden="true" customHeight="false" outlineLevel="0" collapsed="false">
      <c r="A329" s="131" t="n">
        <v>1290211200</v>
      </c>
      <c r="B329" s="330" t="n">
        <f aca="false">(A329/(24*60*60))+DATE(1970,1,1)</f>
        <v>40502</v>
      </c>
      <c r="C329" s="331" t="n">
        <f aca="false">YEAR(B329)</f>
        <v>2010</v>
      </c>
      <c r="D329" s="331" t="n">
        <f aca="false">MONTH(B329)</f>
        <v>11</v>
      </c>
      <c r="E329" s="331" t="n">
        <f aca="false">DAY(B329)</f>
        <v>20</v>
      </c>
      <c r="F329" s="132" t="n">
        <v>0.28</v>
      </c>
      <c r="G329" s="132" t="n">
        <v>0.29</v>
      </c>
      <c r="H329" s="132" t="n">
        <v>0.26825</v>
      </c>
      <c r="I329" s="132" t="n">
        <v>0.28301</v>
      </c>
      <c r="J329" s="132" t="n">
        <f aca="false">LARGE($G$1:G329,1)</f>
        <v>0.5</v>
      </c>
      <c r="K329" s="192" t="n">
        <f aca="false">IF(J329&gt;J328,0,K328+1)</f>
        <v>14</v>
      </c>
      <c r="L329" s="134" t="n">
        <f aca="false">I329/J329-1</f>
        <v>-0.43398</v>
      </c>
      <c r="O329" s="131"/>
      <c r="P329" s="330"/>
      <c r="Q329" s="132"/>
      <c r="R329" s="132"/>
      <c r="S329" s="132"/>
      <c r="T329" s="132"/>
    </row>
    <row r="330" customFormat="false" ht="12.8" hidden="true" customHeight="false" outlineLevel="0" collapsed="false">
      <c r="A330" s="131" t="n">
        <v>1290297600</v>
      </c>
      <c r="B330" s="330" t="n">
        <f aca="false">(A330/(24*60*60))+DATE(1970,1,1)</f>
        <v>40503</v>
      </c>
      <c r="C330" s="331" t="n">
        <f aca="false">YEAR(B330)</f>
        <v>2010</v>
      </c>
      <c r="D330" s="331" t="n">
        <f aca="false">MONTH(B330)</f>
        <v>11</v>
      </c>
      <c r="E330" s="331" t="n">
        <f aca="false">DAY(B330)</f>
        <v>21</v>
      </c>
      <c r="F330" s="132" t="n">
        <v>0.27631</v>
      </c>
      <c r="G330" s="132" t="n">
        <v>0.282</v>
      </c>
      <c r="H330" s="132" t="n">
        <v>0.27631</v>
      </c>
      <c r="I330" s="132" t="n">
        <v>0.27675</v>
      </c>
      <c r="J330" s="132" t="n">
        <f aca="false">LARGE($G$1:G330,1)</f>
        <v>0.5</v>
      </c>
      <c r="K330" s="192" t="n">
        <f aca="false">IF(J330&gt;J329,0,K329+1)</f>
        <v>15</v>
      </c>
      <c r="L330" s="134" t="n">
        <f aca="false">I330/J330-1</f>
        <v>-0.4465</v>
      </c>
      <c r="O330" s="131"/>
      <c r="P330" s="330"/>
      <c r="Q330" s="132"/>
      <c r="R330" s="132"/>
      <c r="S330" s="132"/>
      <c r="T330" s="132"/>
    </row>
    <row r="331" customFormat="false" ht="12.8" hidden="true" customHeight="false" outlineLevel="0" collapsed="false">
      <c r="A331" s="131" t="n">
        <v>1290384000</v>
      </c>
      <c r="B331" s="330" t="n">
        <f aca="false">(A331/(24*60*60))+DATE(1970,1,1)</f>
        <v>40504</v>
      </c>
      <c r="C331" s="331" t="n">
        <f aca="false">YEAR(B331)</f>
        <v>2010</v>
      </c>
      <c r="D331" s="331" t="n">
        <f aca="false">MONTH(B331)</f>
        <v>11</v>
      </c>
      <c r="E331" s="331" t="n">
        <f aca="false">DAY(B331)</f>
        <v>22</v>
      </c>
      <c r="F331" s="132" t="n">
        <v>0.27679</v>
      </c>
      <c r="G331" s="132" t="n">
        <v>0.2879</v>
      </c>
      <c r="H331" s="132" t="n">
        <v>0.269</v>
      </c>
      <c r="I331" s="132" t="n">
        <v>0.2845</v>
      </c>
      <c r="J331" s="132" t="n">
        <f aca="false">LARGE($G$1:G331,1)</f>
        <v>0.5</v>
      </c>
      <c r="K331" s="192" t="n">
        <f aca="false">IF(J331&gt;J330,0,K330+1)</f>
        <v>16</v>
      </c>
      <c r="L331" s="134" t="n">
        <f aca="false">I331/J331-1</f>
        <v>-0.431</v>
      </c>
      <c r="O331" s="131"/>
      <c r="P331" s="330"/>
      <c r="Q331" s="132"/>
      <c r="R331" s="132"/>
      <c r="S331" s="132"/>
      <c r="T331" s="132"/>
    </row>
    <row r="332" customFormat="false" ht="12.8" hidden="true" customHeight="false" outlineLevel="0" collapsed="false">
      <c r="A332" s="131" t="n">
        <v>1290470400</v>
      </c>
      <c r="B332" s="330" t="n">
        <f aca="false">(A332/(24*60*60))+DATE(1970,1,1)</f>
        <v>40505</v>
      </c>
      <c r="C332" s="331" t="n">
        <f aca="false">YEAR(B332)</f>
        <v>2010</v>
      </c>
      <c r="D332" s="331" t="n">
        <f aca="false">MONTH(B332)</f>
        <v>11</v>
      </c>
      <c r="E332" s="331" t="n">
        <f aca="false">DAY(B332)</f>
        <v>23</v>
      </c>
      <c r="F332" s="132" t="n">
        <v>0.2825</v>
      </c>
      <c r="G332" s="132" t="n">
        <v>0.28449</v>
      </c>
      <c r="H332" s="132" t="n">
        <v>0.276</v>
      </c>
      <c r="I332" s="132" t="n">
        <v>0.28295</v>
      </c>
      <c r="J332" s="132" t="n">
        <f aca="false">LARGE($G$1:G332,1)</f>
        <v>0.5</v>
      </c>
      <c r="K332" s="192" t="n">
        <f aca="false">IF(J332&gt;J331,0,K331+1)</f>
        <v>17</v>
      </c>
      <c r="L332" s="134" t="n">
        <f aca="false">I332/J332-1</f>
        <v>-0.4341</v>
      </c>
      <c r="O332" s="131"/>
      <c r="P332" s="330"/>
      <c r="Q332" s="132"/>
      <c r="R332" s="132"/>
      <c r="S332" s="132"/>
      <c r="T332" s="132"/>
    </row>
    <row r="333" customFormat="false" ht="12.8" hidden="true" customHeight="false" outlineLevel="0" collapsed="false">
      <c r="A333" s="131" t="n">
        <v>1290556800</v>
      </c>
      <c r="B333" s="330" t="n">
        <f aca="false">(A333/(24*60*60))+DATE(1970,1,1)</f>
        <v>40506</v>
      </c>
      <c r="C333" s="331" t="n">
        <f aca="false">YEAR(B333)</f>
        <v>2010</v>
      </c>
      <c r="D333" s="331" t="n">
        <f aca="false">MONTH(B333)</f>
        <v>11</v>
      </c>
      <c r="E333" s="331" t="n">
        <f aca="false">DAY(B333)</f>
        <v>24</v>
      </c>
      <c r="F333" s="132" t="n">
        <v>0.28295</v>
      </c>
      <c r="G333" s="132" t="n">
        <v>0.28299</v>
      </c>
      <c r="H333" s="132" t="n">
        <v>0.2761</v>
      </c>
      <c r="I333" s="132" t="n">
        <v>0.2828</v>
      </c>
      <c r="J333" s="132" t="n">
        <f aca="false">LARGE($G$1:G333,1)</f>
        <v>0.5</v>
      </c>
      <c r="K333" s="192" t="n">
        <f aca="false">IF(J333&gt;J332,0,K332+1)</f>
        <v>18</v>
      </c>
      <c r="L333" s="134" t="n">
        <f aca="false">I333/J333-1</f>
        <v>-0.4344</v>
      </c>
      <c r="O333" s="131"/>
      <c r="P333" s="330"/>
      <c r="Q333" s="132"/>
      <c r="R333" s="132"/>
      <c r="S333" s="132"/>
      <c r="T333" s="132"/>
    </row>
    <row r="334" customFormat="false" ht="12.8" hidden="true" customHeight="false" outlineLevel="0" collapsed="false">
      <c r="A334" s="131" t="n">
        <v>1290643200</v>
      </c>
      <c r="B334" s="330" t="n">
        <f aca="false">(A334/(24*60*60))+DATE(1970,1,1)</f>
        <v>40507</v>
      </c>
      <c r="C334" s="331" t="n">
        <f aca="false">YEAR(B334)</f>
        <v>2010</v>
      </c>
      <c r="D334" s="331" t="n">
        <f aca="false">MONTH(B334)</f>
        <v>11</v>
      </c>
      <c r="E334" s="331" t="n">
        <f aca="false">DAY(B334)</f>
        <v>25</v>
      </c>
      <c r="F334" s="132" t="n">
        <v>0.2825</v>
      </c>
      <c r="G334" s="132" t="n">
        <v>0.2825</v>
      </c>
      <c r="H334" s="132" t="n">
        <v>0.278</v>
      </c>
      <c r="I334" s="132" t="n">
        <v>0.28</v>
      </c>
      <c r="J334" s="132" t="n">
        <f aca="false">LARGE($G$1:G334,1)</f>
        <v>0.5</v>
      </c>
      <c r="K334" s="192" t="n">
        <f aca="false">IF(J334&gt;J333,0,K333+1)</f>
        <v>19</v>
      </c>
      <c r="L334" s="134" t="n">
        <f aca="false">I334/J334-1</f>
        <v>-0.44</v>
      </c>
      <c r="O334" s="131"/>
      <c r="P334" s="330"/>
      <c r="Q334" s="132"/>
      <c r="R334" s="132"/>
      <c r="S334" s="132"/>
      <c r="T334" s="132"/>
    </row>
    <row r="335" customFormat="false" ht="12.8" hidden="true" customHeight="false" outlineLevel="0" collapsed="false">
      <c r="A335" s="131" t="n">
        <v>1290729600</v>
      </c>
      <c r="B335" s="330" t="n">
        <f aca="false">(A335/(24*60*60))+DATE(1970,1,1)</f>
        <v>40508</v>
      </c>
      <c r="C335" s="331" t="n">
        <f aca="false">YEAR(B335)</f>
        <v>2010</v>
      </c>
      <c r="D335" s="331" t="n">
        <f aca="false">MONTH(B335)</f>
        <v>11</v>
      </c>
      <c r="E335" s="331" t="n">
        <f aca="false">DAY(B335)</f>
        <v>26</v>
      </c>
      <c r="F335" s="132" t="n">
        <v>0.27899</v>
      </c>
      <c r="G335" s="132" t="n">
        <v>0.289</v>
      </c>
      <c r="H335" s="132" t="n">
        <v>0.27612</v>
      </c>
      <c r="I335" s="132" t="n">
        <v>0.2844</v>
      </c>
      <c r="J335" s="132" t="n">
        <f aca="false">LARGE($G$1:G335,1)</f>
        <v>0.5</v>
      </c>
      <c r="K335" s="192" t="n">
        <f aca="false">IF(J335&gt;J334,0,K334+1)</f>
        <v>20</v>
      </c>
      <c r="L335" s="134" t="n">
        <f aca="false">I335/J335-1</f>
        <v>-0.4312</v>
      </c>
      <c r="O335" s="131"/>
      <c r="P335" s="330"/>
      <c r="Q335" s="132"/>
      <c r="R335" s="132"/>
      <c r="S335" s="132"/>
      <c r="T335" s="132"/>
    </row>
    <row r="336" customFormat="false" ht="12.8" hidden="true" customHeight="false" outlineLevel="0" collapsed="false">
      <c r="A336" s="131" t="n">
        <v>1290816000</v>
      </c>
      <c r="B336" s="330" t="n">
        <f aca="false">(A336/(24*60*60))+DATE(1970,1,1)</f>
        <v>40509</v>
      </c>
      <c r="C336" s="331" t="n">
        <f aca="false">YEAR(B336)</f>
        <v>2010</v>
      </c>
      <c r="D336" s="331" t="n">
        <f aca="false">MONTH(B336)</f>
        <v>11</v>
      </c>
      <c r="E336" s="331" t="n">
        <f aca="false">DAY(B336)</f>
        <v>27</v>
      </c>
      <c r="F336" s="132" t="n">
        <v>0.2844</v>
      </c>
      <c r="G336" s="132" t="n">
        <v>0.2844</v>
      </c>
      <c r="H336" s="132" t="n">
        <v>0.28255</v>
      </c>
      <c r="I336" s="132" t="n">
        <v>0.283</v>
      </c>
      <c r="J336" s="132" t="n">
        <f aca="false">LARGE($G$1:G336,1)</f>
        <v>0.5</v>
      </c>
      <c r="K336" s="192" t="n">
        <f aca="false">IF(J336&gt;J335,0,K335+1)</f>
        <v>21</v>
      </c>
      <c r="L336" s="134" t="n">
        <f aca="false">I336/J336-1</f>
        <v>-0.434</v>
      </c>
      <c r="O336" s="131"/>
      <c r="P336" s="330"/>
      <c r="Q336" s="132"/>
      <c r="R336" s="132"/>
      <c r="S336" s="132"/>
      <c r="T336" s="132"/>
    </row>
    <row r="337" customFormat="false" ht="12.8" hidden="true" customHeight="false" outlineLevel="0" collapsed="false">
      <c r="A337" s="131" t="n">
        <v>1290902400</v>
      </c>
      <c r="B337" s="330" t="n">
        <f aca="false">(A337/(24*60*60))+DATE(1970,1,1)</f>
        <v>40510</v>
      </c>
      <c r="C337" s="331" t="n">
        <f aca="false">YEAR(B337)</f>
        <v>2010</v>
      </c>
      <c r="D337" s="331" t="n">
        <f aca="false">MONTH(B337)</f>
        <v>11</v>
      </c>
      <c r="E337" s="331" t="n">
        <f aca="false">DAY(B337)</f>
        <v>28</v>
      </c>
      <c r="F337" s="132" t="n">
        <v>0.283</v>
      </c>
      <c r="G337" s="132" t="n">
        <v>0.28461</v>
      </c>
      <c r="H337" s="132" t="n">
        <v>0.27</v>
      </c>
      <c r="I337" s="132" t="n">
        <v>0.27</v>
      </c>
      <c r="J337" s="132" t="n">
        <f aca="false">LARGE($G$1:G337,1)</f>
        <v>0.5</v>
      </c>
      <c r="K337" s="192" t="n">
        <f aca="false">IF(J337&gt;J336,0,K336+1)</f>
        <v>22</v>
      </c>
      <c r="L337" s="134" t="n">
        <f aca="false">I337/J337-1</f>
        <v>-0.46</v>
      </c>
      <c r="O337" s="131"/>
      <c r="P337" s="330"/>
      <c r="Q337" s="132"/>
      <c r="R337" s="132"/>
      <c r="S337" s="132"/>
      <c r="T337" s="132"/>
    </row>
    <row r="338" customFormat="false" ht="12.8" hidden="true" customHeight="false" outlineLevel="0" collapsed="false">
      <c r="A338" s="131" t="n">
        <v>1290988800</v>
      </c>
      <c r="B338" s="330" t="n">
        <f aca="false">(A338/(24*60*60))+DATE(1970,1,1)</f>
        <v>40511</v>
      </c>
      <c r="C338" s="331" t="n">
        <f aca="false">YEAR(B338)</f>
        <v>2010</v>
      </c>
      <c r="D338" s="331" t="n">
        <f aca="false">MONTH(B338)</f>
        <v>11</v>
      </c>
      <c r="E338" s="331" t="n">
        <f aca="false">DAY(B338)</f>
        <v>29</v>
      </c>
      <c r="F338" s="132" t="n">
        <v>0.279</v>
      </c>
      <c r="G338" s="132" t="n">
        <v>0.279</v>
      </c>
      <c r="H338" s="132" t="n">
        <v>0.2151</v>
      </c>
      <c r="I338" s="132" t="n">
        <v>0.2299</v>
      </c>
      <c r="J338" s="132" t="n">
        <f aca="false">LARGE($G$1:G338,1)</f>
        <v>0.5</v>
      </c>
      <c r="K338" s="192" t="n">
        <f aca="false">IF(J338&gt;J337,0,K337+1)</f>
        <v>23</v>
      </c>
      <c r="L338" s="134" t="n">
        <f aca="false">I338/J338-1</f>
        <v>-0.5402</v>
      </c>
      <c r="O338" s="131"/>
      <c r="P338" s="330"/>
      <c r="Q338" s="132"/>
      <c r="R338" s="132"/>
      <c r="S338" s="132"/>
      <c r="T338" s="132"/>
    </row>
    <row r="339" customFormat="false" ht="12.8" hidden="true" customHeight="false" outlineLevel="0" collapsed="false">
      <c r="A339" s="131" t="n">
        <v>1291075200</v>
      </c>
      <c r="B339" s="330" t="n">
        <f aca="false">(A339/(24*60*60))+DATE(1970,1,1)</f>
        <v>40512</v>
      </c>
      <c r="C339" s="331" t="n">
        <f aca="false">YEAR(B339)</f>
        <v>2010</v>
      </c>
      <c r="D339" s="331" t="n">
        <f aca="false">MONTH(B339)</f>
        <v>11</v>
      </c>
      <c r="E339" s="331" t="n">
        <f aca="false">DAY(B339)</f>
        <v>30</v>
      </c>
      <c r="F339" s="132" t="n">
        <v>0.2299</v>
      </c>
      <c r="G339" s="132" t="n">
        <v>0.2299</v>
      </c>
      <c r="H339" s="132" t="n">
        <v>0.204</v>
      </c>
      <c r="I339" s="132" t="n">
        <v>0.2082</v>
      </c>
      <c r="J339" s="132" t="n">
        <f aca="false">LARGE($G$1:G339,1)</f>
        <v>0.5</v>
      </c>
      <c r="K339" s="192" t="n">
        <f aca="false">IF(J339&gt;J338,0,K338+1)</f>
        <v>24</v>
      </c>
      <c r="L339" s="134" t="n">
        <f aca="false">I339/J339-1</f>
        <v>-0.5836</v>
      </c>
      <c r="O339" s="131"/>
      <c r="P339" s="330"/>
      <c r="Q339" s="132"/>
      <c r="R339" s="132"/>
      <c r="S339" s="132"/>
      <c r="T339" s="132"/>
    </row>
    <row r="340" customFormat="false" ht="12.8" hidden="true" customHeight="false" outlineLevel="0" collapsed="false">
      <c r="A340" s="131" t="n">
        <v>1291161600</v>
      </c>
      <c r="B340" s="330" t="n">
        <f aca="false">(A340/(24*60*60))+DATE(1970,1,1)</f>
        <v>40513</v>
      </c>
      <c r="C340" s="331" t="n">
        <f aca="false">YEAR(B340)</f>
        <v>2010</v>
      </c>
      <c r="D340" s="331" t="n">
        <f aca="false">MONTH(B340)</f>
        <v>12</v>
      </c>
      <c r="E340" s="331" t="n">
        <f aca="false">DAY(B340)</f>
        <v>1</v>
      </c>
      <c r="F340" s="132" t="n">
        <v>0.2095</v>
      </c>
      <c r="G340" s="132" t="n">
        <v>0.2299</v>
      </c>
      <c r="H340" s="132" t="n">
        <v>0.2095</v>
      </c>
      <c r="I340" s="132" t="n">
        <v>0.2275</v>
      </c>
      <c r="J340" s="132" t="n">
        <f aca="false">LARGE($G$1:G340,1)</f>
        <v>0.5</v>
      </c>
      <c r="K340" s="192" t="n">
        <f aca="false">IF(J340&gt;J339,0,K339+1)</f>
        <v>25</v>
      </c>
      <c r="L340" s="134" t="n">
        <f aca="false">I340/J340-1</f>
        <v>-0.545</v>
      </c>
      <c r="O340" s="131"/>
      <c r="P340" s="330"/>
      <c r="Q340" s="132"/>
      <c r="R340" s="132"/>
      <c r="S340" s="132"/>
      <c r="T340" s="132"/>
    </row>
    <row r="341" customFormat="false" ht="12.8" hidden="true" customHeight="false" outlineLevel="0" collapsed="false">
      <c r="A341" s="131" t="n">
        <v>1291248000</v>
      </c>
      <c r="B341" s="330" t="n">
        <f aca="false">(A341/(24*60*60))+DATE(1970,1,1)</f>
        <v>40514</v>
      </c>
      <c r="C341" s="331" t="n">
        <f aca="false">YEAR(B341)</f>
        <v>2010</v>
      </c>
      <c r="D341" s="331" t="n">
        <f aca="false">MONTH(B341)</f>
        <v>12</v>
      </c>
      <c r="E341" s="331" t="n">
        <f aca="false">DAY(B341)</f>
        <v>2</v>
      </c>
      <c r="F341" s="132" t="n">
        <v>0.228</v>
      </c>
      <c r="G341" s="132" t="n">
        <v>0.2553</v>
      </c>
      <c r="H341" s="132" t="n">
        <v>0.218</v>
      </c>
      <c r="I341" s="132" t="n">
        <v>0.255</v>
      </c>
      <c r="J341" s="132" t="n">
        <f aca="false">LARGE($G$1:G341,1)</f>
        <v>0.5</v>
      </c>
      <c r="K341" s="192" t="n">
        <f aca="false">IF(J341&gt;J340,0,K340+1)</f>
        <v>26</v>
      </c>
      <c r="L341" s="134" t="n">
        <f aca="false">I341/J341-1</f>
        <v>-0.49</v>
      </c>
      <c r="O341" s="131"/>
      <c r="P341" s="330"/>
      <c r="Q341" s="132"/>
      <c r="R341" s="132"/>
      <c r="S341" s="132"/>
      <c r="T341" s="132"/>
    </row>
    <row r="342" customFormat="false" ht="12.8" hidden="true" customHeight="false" outlineLevel="0" collapsed="false">
      <c r="A342" s="131" t="n">
        <v>1291334400</v>
      </c>
      <c r="B342" s="330" t="n">
        <f aca="false">(A342/(24*60*60))+DATE(1970,1,1)</f>
        <v>40515</v>
      </c>
      <c r="C342" s="331" t="n">
        <f aca="false">YEAR(B342)</f>
        <v>2010</v>
      </c>
      <c r="D342" s="331" t="n">
        <f aca="false">MONTH(B342)</f>
        <v>12</v>
      </c>
      <c r="E342" s="331" t="n">
        <f aca="false">DAY(B342)</f>
        <v>3</v>
      </c>
      <c r="F342" s="132" t="n">
        <v>0.25</v>
      </c>
      <c r="G342" s="132" t="n">
        <v>0.2552</v>
      </c>
      <c r="H342" s="132" t="n">
        <v>0.243</v>
      </c>
      <c r="I342" s="132" t="n">
        <v>0.25105</v>
      </c>
      <c r="J342" s="132" t="n">
        <f aca="false">LARGE($G$1:G342,1)</f>
        <v>0.5</v>
      </c>
      <c r="K342" s="192" t="n">
        <f aca="false">IF(J342&gt;J341,0,K341+1)</f>
        <v>27</v>
      </c>
      <c r="L342" s="134" t="n">
        <f aca="false">I342/J342-1</f>
        <v>-0.4979</v>
      </c>
      <c r="O342" s="131"/>
      <c r="P342" s="330"/>
      <c r="Q342" s="132"/>
      <c r="R342" s="132"/>
      <c r="S342" s="132"/>
      <c r="T342" s="132"/>
    </row>
    <row r="343" customFormat="false" ht="12.8" hidden="true" customHeight="false" outlineLevel="0" collapsed="false">
      <c r="A343" s="131" t="n">
        <v>1291420800</v>
      </c>
      <c r="B343" s="330" t="n">
        <f aca="false">(A343/(24*60*60))+DATE(1970,1,1)</f>
        <v>40516</v>
      </c>
      <c r="C343" s="331" t="n">
        <f aca="false">YEAR(B343)</f>
        <v>2010</v>
      </c>
      <c r="D343" s="331" t="n">
        <f aca="false">MONTH(B343)</f>
        <v>12</v>
      </c>
      <c r="E343" s="331" t="n">
        <f aca="false">DAY(B343)</f>
        <v>4</v>
      </c>
      <c r="F343" s="132" t="n">
        <v>0.255</v>
      </c>
      <c r="G343" s="132" t="n">
        <v>0.2589</v>
      </c>
      <c r="H343" s="132" t="n">
        <v>0.205</v>
      </c>
      <c r="I343" s="132" t="n">
        <v>0.206</v>
      </c>
      <c r="J343" s="132" t="n">
        <f aca="false">LARGE($G$1:G343,1)</f>
        <v>0.5</v>
      </c>
      <c r="K343" s="192" t="n">
        <f aca="false">IF(J343&gt;J342,0,K342+1)</f>
        <v>28</v>
      </c>
      <c r="L343" s="134" t="n">
        <f aca="false">I343/J343-1</f>
        <v>-0.588</v>
      </c>
      <c r="O343" s="131"/>
      <c r="P343" s="330"/>
      <c r="Q343" s="132"/>
      <c r="R343" s="132"/>
      <c r="S343" s="132"/>
      <c r="T343" s="132"/>
    </row>
    <row r="344" customFormat="false" ht="12.8" hidden="true" customHeight="false" outlineLevel="0" collapsed="false">
      <c r="A344" s="131" t="n">
        <v>1291507200</v>
      </c>
      <c r="B344" s="330" t="n">
        <f aca="false">(A344/(24*60*60))+DATE(1970,1,1)</f>
        <v>40517</v>
      </c>
      <c r="C344" s="331" t="n">
        <f aca="false">YEAR(B344)</f>
        <v>2010</v>
      </c>
      <c r="D344" s="331" t="n">
        <f aca="false">MONTH(B344)</f>
        <v>12</v>
      </c>
      <c r="E344" s="331" t="n">
        <f aca="false">DAY(B344)</f>
        <v>5</v>
      </c>
      <c r="F344" s="132" t="n">
        <v>0.22</v>
      </c>
      <c r="G344" s="132" t="n">
        <v>0.235</v>
      </c>
      <c r="H344" s="132" t="n">
        <v>0.19</v>
      </c>
      <c r="I344" s="132" t="n">
        <v>0.19</v>
      </c>
      <c r="J344" s="132" t="n">
        <f aca="false">LARGE($G$1:G344,1)</f>
        <v>0.5</v>
      </c>
      <c r="K344" s="192" t="n">
        <f aca="false">IF(J344&gt;J343,0,K343+1)</f>
        <v>29</v>
      </c>
      <c r="L344" s="134" t="n">
        <f aca="false">I344/J344-1</f>
        <v>-0.62</v>
      </c>
      <c r="O344" s="131"/>
      <c r="P344" s="330"/>
      <c r="Q344" s="132"/>
      <c r="R344" s="132"/>
      <c r="S344" s="132"/>
      <c r="T344" s="132"/>
    </row>
    <row r="345" customFormat="false" ht="12.8" hidden="true" customHeight="false" outlineLevel="0" collapsed="false">
      <c r="A345" s="131" t="n">
        <v>1291593600</v>
      </c>
      <c r="B345" s="330" t="n">
        <f aca="false">(A345/(24*60*60))+DATE(1970,1,1)</f>
        <v>40518</v>
      </c>
      <c r="C345" s="331" t="n">
        <f aca="false">YEAR(B345)</f>
        <v>2010</v>
      </c>
      <c r="D345" s="331" t="n">
        <f aca="false">MONTH(B345)</f>
        <v>12</v>
      </c>
      <c r="E345" s="331" t="n">
        <f aca="false">DAY(B345)</f>
        <v>6</v>
      </c>
      <c r="F345" s="132" t="n">
        <v>0.225</v>
      </c>
      <c r="G345" s="132" t="n">
        <v>0.225</v>
      </c>
      <c r="H345" s="132" t="n">
        <v>0.1841</v>
      </c>
      <c r="I345" s="132" t="n">
        <v>0.204</v>
      </c>
      <c r="J345" s="132" t="n">
        <f aca="false">LARGE($G$1:G345,1)</f>
        <v>0.5</v>
      </c>
      <c r="K345" s="192" t="n">
        <f aca="false">IF(J345&gt;J344,0,K344+1)</f>
        <v>30</v>
      </c>
      <c r="L345" s="134" t="n">
        <f aca="false">I345/J345-1</f>
        <v>-0.592</v>
      </c>
      <c r="O345" s="131"/>
      <c r="P345" s="330"/>
      <c r="Q345" s="132"/>
      <c r="R345" s="132"/>
      <c r="S345" s="132"/>
      <c r="T345" s="132"/>
    </row>
    <row r="346" customFormat="false" ht="12.8" hidden="true" customHeight="false" outlineLevel="0" collapsed="false">
      <c r="A346" s="131" t="n">
        <v>1291680000</v>
      </c>
      <c r="B346" s="330" t="n">
        <f aca="false">(A346/(24*60*60))+DATE(1970,1,1)</f>
        <v>40519</v>
      </c>
      <c r="C346" s="331" t="n">
        <f aca="false">YEAR(B346)</f>
        <v>2010</v>
      </c>
      <c r="D346" s="331" t="n">
        <f aca="false">MONTH(B346)</f>
        <v>12</v>
      </c>
      <c r="E346" s="331" t="n">
        <f aca="false">DAY(B346)</f>
        <v>7</v>
      </c>
      <c r="F346" s="132" t="n">
        <v>0.1938</v>
      </c>
      <c r="G346" s="132" t="n">
        <v>0.2477</v>
      </c>
      <c r="H346" s="132" t="n">
        <v>0.1701</v>
      </c>
      <c r="I346" s="132" t="n">
        <v>0.24021</v>
      </c>
      <c r="J346" s="132" t="n">
        <f aca="false">LARGE($G$1:G346,1)</f>
        <v>0.5</v>
      </c>
      <c r="K346" s="192" t="n">
        <f aca="false">IF(J346&gt;J345,0,K345+1)</f>
        <v>31</v>
      </c>
      <c r="L346" s="134" t="n">
        <f aca="false">I346/J346-1</f>
        <v>-0.51958</v>
      </c>
      <c r="O346" s="131"/>
      <c r="P346" s="330"/>
      <c r="Q346" s="132"/>
      <c r="R346" s="132"/>
      <c r="S346" s="132"/>
      <c r="T346" s="132"/>
    </row>
    <row r="347" customFormat="false" ht="12.8" hidden="true" customHeight="false" outlineLevel="0" collapsed="false">
      <c r="A347" s="131" t="n">
        <v>1291766400</v>
      </c>
      <c r="B347" s="330" t="n">
        <f aca="false">(A347/(24*60*60))+DATE(1970,1,1)</f>
        <v>40520</v>
      </c>
      <c r="C347" s="331" t="n">
        <f aca="false">YEAR(B347)</f>
        <v>2010</v>
      </c>
      <c r="D347" s="331" t="n">
        <f aca="false">MONTH(B347)</f>
        <v>12</v>
      </c>
      <c r="E347" s="331" t="n">
        <f aca="false">DAY(B347)</f>
        <v>8</v>
      </c>
      <c r="F347" s="132" t="n">
        <v>0.24</v>
      </c>
      <c r="G347" s="132" t="n">
        <v>0.24</v>
      </c>
      <c r="H347" s="132" t="n">
        <v>0.22</v>
      </c>
      <c r="I347" s="132" t="n">
        <v>0.2388</v>
      </c>
      <c r="J347" s="132" t="n">
        <f aca="false">LARGE($G$1:G347,1)</f>
        <v>0.5</v>
      </c>
      <c r="K347" s="192" t="n">
        <f aca="false">IF(J347&gt;J346,0,K346+1)</f>
        <v>32</v>
      </c>
      <c r="L347" s="134" t="n">
        <f aca="false">I347/J347-1</f>
        <v>-0.5224</v>
      </c>
      <c r="O347" s="131"/>
      <c r="P347" s="330"/>
      <c r="Q347" s="132"/>
      <c r="R347" s="132"/>
      <c r="S347" s="132"/>
      <c r="T347" s="132"/>
    </row>
    <row r="348" customFormat="false" ht="12.8" hidden="true" customHeight="false" outlineLevel="0" collapsed="false">
      <c r="A348" s="131" t="n">
        <v>1291852800</v>
      </c>
      <c r="B348" s="330" t="n">
        <f aca="false">(A348/(24*60*60))+DATE(1970,1,1)</f>
        <v>40521</v>
      </c>
      <c r="C348" s="331" t="n">
        <f aca="false">YEAR(B348)</f>
        <v>2010</v>
      </c>
      <c r="D348" s="331" t="n">
        <f aca="false">MONTH(B348)</f>
        <v>12</v>
      </c>
      <c r="E348" s="331" t="n">
        <f aca="false">DAY(B348)</f>
        <v>9</v>
      </c>
      <c r="F348" s="132" t="n">
        <v>0.226</v>
      </c>
      <c r="G348" s="132" t="n">
        <v>0.233</v>
      </c>
      <c r="H348" s="132" t="n">
        <v>0.1701</v>
      </c>
      <c r="I348" s="132" t="n">
        <v>0.2</v>
      </c>
      <c r="J348" s="132" t="n">
        <f aca="false">LARGE($G$1:G348,1)</f>
        <v>0.5</v>
      </c>
      <c r="K348" s="192" t="n">
        <f aca="false">IF(J348&gt;J347,0,K347+1)</f>
        <v>33</v>
      </c>
      <c r="L348" s="134" t="n">
        <f aca="false">I348/J348-1</f>
        <v>-0.6</v>
      </c>
      <c r="O348" s="131"/>
      <c r="P348" s="330"/>
      <c r="Q348" s="132"/>
      <c r="R348" s="132"/>
      <c r="S348" s="132"/>
      <c r="T348" s="132"/>
    </row>
    <row r="349" customFormat="false" ht="12.8" hidden="true" customHeight="false" outlineLevel="0" collapsed="false">
      <c r="A349" s="131" t="n">
        <v>1291939200</v>
      </c>
      <c r="B349" s="330" t="n">
        <f aca="false">(A349/(24*60*60))+DATE(1970,1,1)</f>
        <v>40522</v>
      </c>
      <c r="C349" s="331" t="n">
        <f aca="false">YEAR(B349)</f>
        <v>2010</v>
      </c>
      <c r="D349" s="331" t="n">
        <f aca="false">MONTH(B349)</f>
        <v>12</v>
      </c>
      <c r="E349" s="331" t="n">
        <f aca="false">DAY(B349)</f>
        <v>10</v>
      </c>
      <c r="F349" s="132" t="n">
        <v>0.2</v>
      </c>
      <c r="G349" s="132" t="n">
        <v>0.204</v>
      </c>
      <c r="H349" s="132" t="n">
        <v>0.18251</v>
      </c>
      <c r="I349" s="132" t="n">
        <v>0.204</v>
      </c>
      <c r="J349" s="132" t="n">
        <f aca="false">LARGE($G$1:G349,1)</f>
        <v>0.5</v>
      </c>
      <c r="K349" s="192" t="n">
        <f aca="false">IF(J349&gt;J348,0,K348+1)</f>
        <v>34</v>
      </c>
      <c r="L349" s="134" t="n">
        <f aca="false">I349/J349-1</f>
        <v>-0.592</v>
      </c>
      <c r="O349" s="131"/>
      <c r="P349" s="330"/>
      <c r="Q349" s="132"/>
      <c r="R349" s="132"/>
      <c r="S349" s="132"/>
      <c r="T349" s="132"/>
    </row>
    <row r="350" customFormat="false" ht="12.8" hidden="true" customHeight="false" outlineLevel="0" collapsed="false">
      <c r="A350" s="131" t="n">
        <v>1292025600</v>
      </c>
      <c r="B350" s="330" t="n">
        <f aca="false">(A350/(24*60*60))+DATE(1970,1,1)</f>
        <v>40523</v>
      </c>
      <c r="C350" s="331" t="n">
        <f aca="false">YEAR(B350)</f>
        <v>2010</v>
      </c>
      <c r="D350" s="331" t="n">
        <f aca="false">MONTH(B350)</f>
        <v>12</v>
      </c>
      <c r="E350" s="331" t="n">
        <f aca="false">DAY(B350)</f>
        <v>11</v>
      </c>
      <c r="F350" s="132" t="n">
        <v>0.204</v>
      </c>
      <c r="G350" s="132" t="n">
        <v>0.228</v>
      </c>
      <c r="H350" s="132" t="n">
        <v>0.1907</v>
      </c>
      <c r="I350" s="132" t="n">
        <v>0.228</v>
      </c>
      <c r="J350" s="132" t="n">
        <f aca="false">LARGE($G$1:G350,1)</f>
        <v>0.5</v>
      </c>
      <c r="K350" s="192" t="n">
        <f aca="false">IF(J350&gt;J349,0,K349+1)</f>
        <v>35</v>
      </c>
      <c r="L350" s="134" t="n">
        <f aca="false">I350/J350-1</f>
        <v>-0.544</v>
      </c>
      <c r="O350" s="131"/>
      <c r="P350" s="330"/>
      <c r="Q350" s="132"/>
      <c r="R350" s="132"/>
      <c r="S350" s="132"/>
      <c r="T350" s="132"/>
    </row>
    <row r="351" customFormat="false" ht="12.8" hidden="true" customHeight="false" outlineLevel="0" collapsed="false">
      <c r="A351" s="131" t="n">
        <v>1292112000</v>
      </c>
      <c r="B351" s="330" t="n">
        <f aca="false">(A351/(24*60*60))+DATE(1970,1,1)</f>
        <v>40524</v>
      </c>
      <c r="C351" s="331" t="n">
        <f aca="false">YEAR(B351)</f>
        <v>2010</v>
      </c>
      <c r="D351" s="331" t="n">
        <f aca="false">MONTH(B351)</f>
        <v>12</v>
      </c>
      <c r="E351" s="331" t="n">
        <f aca="false">DAY(B351)</f>
        <v>12</v>
      </c>
      <c r="F351" s="132" t="n">
        <v>0.208</v>
      </c>
      <c r="G351" s="132" t="n">
        <v>0.2279</v>
      </c>
      <c r="H351" s="132" t="n">
        <v>0.20676</v>
      </c>
      <c r="I351" s="132" t="n">
        <v>0.22</v>
      </c>
      <c r="J351" s="132" t="n">
        <f aca="false">LARGE($G$1:G351,1)</f>
        <v>0.5</v>
      </c>
      <c r="K351" s="192" t="n">
        <f aca="false">IF(J351&gt;J350,0,K350+1)</f>
        <v>36</v>
      </c>
      <c r="L351" s="134" t="n">
        <f aca="false">I351/J351-1</f>
        <v>-0.56</v>
      </c>
      <c r="O351" s="131"/>
      <c r="P351" s="330"/>
      <c r="Q351" s="132"/>
      <c r="R351" s="132"/>
      <c r="S351" s="132"/>
      <c r="T351" s="132"/>
    </row>
    <row r="352" customFormat="false" ht="12.8" hidden="true" customHeight="false" outlineLevel="0" collapsed="false">
      <c r="A352" s="131" t="n">
        <v>1292198400</v>
      </c>
      <c r="B352" s="330" t="n">
        <f aca="false">(A352/(24*60*60))+DATE(1970,1,1)</f>
        <v>40525</v>
      </c>
      <c r="C352" s="331" t="n">
        <f aca="false">YEAR(B352)</f>
        <v>2010</v>
      </c>
      <c r="D352" s="331" t="n">
        <f aca="false">MONTH(B352)</f>
        <v>12</v>
      </c>
      <c r="E352" s="331" t="n">
        <f aca="false">DAY(B352)</f>
        <v>13</v>
      </c>
      <c r="F352" s="132" t="n">
        <v>0.21</v>
      </c>
      <c r="G352" s="132" t="n">
        <v>0.23</v>
      </c>
      <c r="H352" s="132" t="n">
        <v>0.21</v>
      </c>
      <c r="I352" s="132" t="n">
        <v>0.2299</v>
      </c>
      <c r="J352" s="132" t="n">
        <f aca="false">LARGE($G$1:G352,1)</f>
        <v>0.5</v>
      </c>
      <c r="K352" s="192" t="n">
        <f aca="false">IF(J352&gt;J351,0,K351+1)</f>
        <v>37</v>
      </c>
      <c r="L352" s="134" t="n">
        <f aca="false">I352/J352-1</f>
        <v>-0.5402</v>
      </c>
      <c r="O352" s="131"/>
      <c r="P352" s="330"/>
      <c r="Q352" s="132"/>
      <c r="R352" s="132"/>
      <c r="S352" s="132"/>
      <c r="T352" s="132"/>
    </row>
    <row r="353" customFormat="false" ht="12.8" hidden="true" customHeight="false" outlineLevel="0" collapsed="false">
      <c r="A353" s="131" t="n">
        <v>1292284800</v>
      </c>
      <c r="B353" s="330" t="n">
        <f aca="false">(A353/(24*60*60))+DATE(1970,1,1)</f>
        <v>40526</v>
      </c>
      <c r="C353" s="331" t="n">
        <f aca="false">YEAR(B353)</f>
        <v>2010</v>
      </c>
      <c r="D353" s="331" t="n">
        <f aca="false">MONTH(B353)</f>
        <v>12</v>
      </c>
      <c r="E353" s="331" t="n">
        <f aca="false">DAY(B353)</f>
        <v>14</v>
      </c>
      <c r="F353" s="132" t="n">
        <v>0.2289</v>
      </c>
      <c r="G353" s="132" t="n">
        <v>0.2468</v>
      </c>
      <c r="H353" s="132" t="n">
        <v>0.21</v>
      </c>
      <c r="I353" s="132" t="n">
        <v>0.24669</v>
      </c>
      <c r="J353" s="132" t="n">
        <f aca="false">LARGE($G$1:G353,1)</f>
        <v>0.5</v>
      </c>
      <c r="K353" s="192" t="n">
        <f aca="false">IF(J353&gt;J352,0,K352+1)</f>
        <v>38</v>
      </c>
      <c r="L353" s="134" t="n">
        <f aca="false">I353/J353-1</f>
        <v>-0.50662</v>
      </c>
      <c r="O353" s="131"/>
      <c r="P353" s="330"/>
      <c r="Q353" s="132"/>
      <c r="R353" s="132"/>
      <c r="S353" s="132"/>
      <c r="T353" s="132"/>
    </row>
    <row r="354" customFormat="false" ht="12.8" hidden="true" customHeight="false" outlineLevel="0" collapsed="false">
      <c r="A354" s="131" t="n">
        <v>1292371200</v>
      </c>
      <c r="B354" s="330" t="n">
        <f aca="false">(A354/(24*60*60))+DATE(1970,1,1)</f>
        <v>40527</v>
      </c>
      <c r="C354" s="331" t="n">
        <f aca="false">YEAR(B354)</f>
        <v>2010</v>
      </c>
      <c r="D354" s="331" t="n">
        <f aca="false">MONTH(B354)</f>
        <v>12</v>
      </c>
      <c r="E354" s="331" t="n">
        <f aca="false">DAY(B354)</f>
        <v>15</v>
      </c>
      <c r="F354" s="132" t="n">
        <v>0.245</v>
      </c>
      <c r="G354" s="132" t="n">
        <v>0.246</v>
      </c>
      <c r="H354" s="132" t="n">
        <v>0.238</v>
      </c>
      <c r="I354" s="132" t="n">
        <v>0.24</v>
      </c>
      <c r="J354" s="132" t="n">
        <f aca="false">LARGE($G$1:G354,1)</f>
        <v>0.5</v>
      </c>
      <c r="K354" s="192" t="n">
        <f aca="false">IF(J354&gt;J353,0,K353+1)</f>
        <v>39</v>
      </c>
      <c r="L354" s="134" t="n">
        <f aca="false">I354/J354-1</f>
        <v>-0.52</v>
      </c>
      <c r="O354" s="131"/>
      <c r="P354" s="330"/>
      <c r="Q354" s="132"/>
      <c r="R354" s="132"/>
      <c r="S354" s="132"/>
      <c r="T354" s="132"/>
    </row>
    <row r="355" customFormat="false" ht="12.8" hidden="true" customHeight="false" outlineLevel="0" collapsed="false">
      <c r="A355" s="131" t="n">
        <v>1292457600</v>
      </c>
      <c r="B355" s="330" t="n">
        <f aca="false">(A355/(24*60*60))+DATE(1970,1,1)</f>
        <v>40528</v>
      </c>
      <c r="C355" s="331" t="n">
        <f aca="false">YEAR(B355)</f>
        <v>2010</v>
      </c>
      <c r="D355" s="331" t="n">
        <f aca="false">MONTH(B355)</f>
        <v>12</v>
      </c>
      <c r="E355" s="331" t="n">
        <f aca="false">DAY(B355)</f>
        <v>16</v>
      </c>
      <c r="F355" s="132" t="n">
        <v>0.23801</v>
      </c>
      <c r="G355" s="132" t="n">
        <v>0.255</v>
      </c>
      <c r="H355" s="132" t="n">
        <v>0.22221</v>
      </c>
      <c r="I355" s="132" t="n">
        <v>0.24996</v>
      </c>
      <c r="J355" s="132" t="n">
        <f aca="false">LARGE($G$1:G355,1)</f>
        <v>0.5</v>
      </c>
      <c r="K355" s="192" t="n">
        <f aca="false">IF(J355&gt;J354,0,K354+1)</f>
        <v>40</v>
      </c>
      <c r="L355" s="134" t="n">
        <f aca="false">I355/J355-1</f>
        <v>-0.50008</v>
      </c>
      <c r="O355" s="131"/>
      <c r="P355" s="330"/>
      <c r="Q355" s="132"/>
      <c r="R355" s="132"/>
      <c r="S355" s="132"/>
      <c r="T355" s="132"/>
    </row>
    <row r="356" customFormat="false" ht="12.8" hidden="true" customHeight="false" outlineLevel="0" collapsed="false">
      <c r="A356" s="131" t="n">
        <v>1292544000</v>
      </c>
      <c r="B356" s="330" t="n">
        <f aca="false">(A356/(24*60*60))+DATE(1970,1,1)</f>
        <v>40529</v>
      </c>
      <c r="C356" s="331" t="n">
        <f aca="false">YEAR(B356)</f>
        <v>2010</v>
      </c>
      <c r="D356" s="331" t="n">
        <f aca="false">MONTH(B356)</f>
        <v>12</v>
      </c>
      <c r="E356" s="331" t="n">
        <f aca="false">DAY(B356)</f>
        <v>17</v>
      </c>
      <c r="F356" s="132" t="n">
        <v>0.249</v>
      </c>
      <c r="G356" s="132" t="n">
        <v>0.249</v>
      </c>
      <c r="H356" s="132" t="n">
        <v>0.24</v>
      </c>
      <c r="I356" s="132" t="n">
        <v>0.24</v>
      </c>
      <c r="J356" s="132" t="n">
        <f aca="false">LARGE($G$1:G356,1)</f>
        <v>0.5</v>
      </c>
      <c r="K356" s="192" t="n">
        <f aca="false">IF(J356&gt;J355,0,K355+1)</f>
        <v>41</v>
      </c>
      <c r="L356" s="134" t="n">
        <f aca="false">I356/J356-1</f>
        <v>-0.52</v>
      </c>
      <c r="O356" s="131"/>
      <c r="P356" s="330"/>
      <c r="Q356" s="132"/>
      <c r="R356" s="132"/>
      <c r="S356" s="132"/>
      <c r="T356" s="132"/>
    </row>
    <row r="357" customFormat="false" ht="12.8" hidden="true" customHeight="false" outlineLevel="0" collapsed="false">
      <c r="A357" s="131" t="n">
        <v>1292630400</v>
      </c>
      <c r="B357" s="330" t="n">
        <f aca="false">(A357/(24*60*60))+DATE(1970,1,1)</f>
        <v>40530</v>
      </c>
      <c r="C357" s="331" t="n">
        <f aca="false">YEAR(B357)</f>
        <v>2010</v>
      </c>
      <c r="D357" s="331" t="n">
        <f aca="false">MONTH(B357)</f>
        <v>12</v>
      </c>
      <c r="E357" s="331" t="n">
        <f aca="false">DAY(B357)</f>
        <v>18</v>
      </c>
      <c r="F357" s="132" t="n">
        <v>0.2487</v>
      </c>
      <c r="G357" s="132" t="n">
        <v>0.24881</v>
      </c>
      <c r="H357" s="132" t="n">
        <v>0.241</v>
      </c>
      <c r="I357" s="132" t="n">
        <v>0.241</v>
      </c>
      <c r="J357" s="132" t="n">
        <f aca="false">LARGE($G$1:G357,1)</f>
        <v>0.5</v>
      </c>
      <c r="K357" s="192" t="n">
        <f aca="false">IF(J357&gt;J356,0,K356+1)</f>
        <v>42</v>
      </c>
      <c r="L357" s="134" t="n">
        <f aca="false">I357/J357-1</f>
        <v>-0.518</v>
      </c>
      <c r="O357" s="131"/>
      <c r="P357" s="330"/>
      <c r="Q357" s="132"/>
      <c r="R357" s="132"/>
      <c r="S357" s="132"/>
      <c r="T357" s="132"/>
    </row>
    <row r="358" customFormat="false" ht="12.8" hidden="true" customHeight="false" outlineLevel="0" collapsed="false">
      <c r="A358" s="131" t="n">
        <v>1292716800</v>
      </c>
      <c r="B358" s="330" t="n">
        <f aca="false">(A358/(24*60*60))+DATE(1970,1,1)</f>
        <v>40531</v>
      </c>
      <c r="C358" s="331" t="n">
        <f aca="false">YEAR(B358)</f>
        <v>2010</v>
      </c>
      <c r="D358" s="331" t="n">
        <f aca="false">MONTH(B358)</f>
        <v>12</v>
      </c>
      <c r="E358" s="331" t="n">
        <f aca="false">DAY(B358)</f>
        <v>19</v>
      </c>
      <c r="F358" s="132" t="n">
        <v>0.248</v>
      </c>
      <c r="G358" s="132" t="n">
        <v>0.2499</v>
      </c>
      <c r="H358" s="132" t="n">
        <v>0.24</v>
      </c>
      <c r="I358" s="132" t="n">
        <v>0.2401</v>
      </c>
      <c r="J358" s="132" t="n">
        <f aca="false">LARGE($G$1:G358,1)</f>
        <v>0.5</v>
      </c>
      <c r="K358" s="192" t="n">
        <f aca="false">IF(J358&gt;J357,0,K357+1)</f>
        <v>43</v>
      </c>
      <c r="L358" s="134" t="n">
        <f aca="false">I358/J358-1</f>
        <v>-0.5198</v>
      </c>
      <c r="O358" s="131"/>
      <c r="P358" s="330"/>
      <c r="Q358" s="132"/>
      <c r="R358" s="132"/>
      <c r="S358" s="132"/>
      <c r="T358" s="132"/>
    </row>
    <row r="359" customFormat="false" ht="12.8" hidden="true" customHeight="false" outlineLevel="0" collapsed="false">
      <c r="A359" s="131" t="n">
        <v>1292803200</v>
      </c>
      <c r="B359" s="330" t="n">
        <f aca="false">(A359/(24*60*60))+DATE(1970,1,1)</f>
        <v>40532</v>
      </c>
      <c r="C359" s="331" t="n">
        <f aca="false">YEAR(B359)</f>
        <v>2010</v>
      </c>
      <c r="D359" s="331" t="n">
        <f aca="false">MONTH(B359)</f>
        <v>12</v>
      </c>
      <c r="E359" s="331" t="n">
        <f aca="false">DAY(B359)</f>
        <v>20</v>
      </c>
      <c r="F359" s="132" t="n">
        <v>0.2401</v>
      </c>
      <c r="G359" s="132" t="n">
        <v>0.275</v>
      </c>
      <c r="H359" s="132" t="n">
        <v>0.24</v>
      </c>
      <c r="I359" s="132" t="n">
        <v>0.267</v>
      </c>
      <c r="J359" s="132" t="n">
        <f aca="false">LARGE($G$1:G359,1)</f>
        <v>0.5</v>
      </c>
      <c r="K359" s="192" t="n">
        <f aca="false">IF(J359&gt;J358,0,K358+1)</f>
        <v>44</v>
      </c>
      <c r="L359" s="134" t="n">
        <f aca="false">I359/J359-1</f>
        <v>-0.466</v>
      </c>
      <c r="O359" s="131"/>
      <c r="P359" s="330"/>
      <c r="Q359" s="132"/>
      <c r="R359" s="132"/>
      <c r="S359" s="132"/>
      <c r="T359" s="132"/>
    </row>
    <row r="360" customFormat="false" ht="12.8" hidden="true" customHeight="false" outlineLevel="0" collapsed="false">
      <c r="A360" s="131" t="n">
        <v>1292889600</v>
      </c>
      <c r="B360" s="330" t="n">
        <f aca="false">(A360/(24*60*60))+DATE(1970,1,1)</f>
        <v>40533</v>
      </c>
      <c r="C360" s="331" t="n">
        <f aca="false">YEAR(B360)</f>
        <v>2010</v>
      </c>
      <c r="D360" s="331" t="n">
        <f aca="false">MONTH(B360)</f>
        <v>12</v>
      </c>
      <c r="E360" s="331" t="n">
        <f aca="false">DAY(B360)</f>
        <v>21</v>
      </c>
      <c r="F360" s="132" t="n">
        <v>0.26</v>
      </c>
      <c r="G360" s="132" t="n">
        <v>0.267</v>
      </c>
      <c r="H360" s="132" t="n">
        <v>0.24</v>
      </c>
      <c r="I360" s="132" t="n">
        <v>0.24</v>
      </c>
      <c r="J360" s="132" t="n">
        <f aca="false">LARGE($G$1:G360,1)</f>
        <v>0.5</v>
      </c>
      <c r="K360" s="192" t="n">
        <f aca="false">IF(J360&gt;J359,0,K359+1)</f>
        <v>45</v>
      </c>
      <c r="L360" s="134" t="n">
        <f aca="false">I360/J360-1</f>
        <v>-0.52</v>
      </c>
      <c r="O360" s="131"/>
      <c r="P360" s="330"/>
      <c r="Q360" s="132"/>
      <c r="R360" s="132"/>
      <c r="S360" s="132"/>
      <c r="T360" s="132"/>
    </row>
    <row r="361" customFormat="false" ht="12.8" hidden="true" customHeight="false" outlineLevel="0" collapsed="false">
      <c r="A361" s="131" t="n">
        <v>1292976000</v>
      </c>
      <c r="B361" s="330" t="n">
        <f aca="false">(A361/(24*60*60))+DATE(1970,1,1)</f>
        <v>40534</v>
      </c>
      <c r="C361" s="331" t="n">
        <f aca="false">YEAR(B361)</f>
        <v>2010</v>
      </c>
      <c r="D361" s="331" t="n">
        <f aca="false">MONTH(B361)</f>
        <v>12</v>
      </c>
      <c r="E361" s="331" t="n">
        <f aca="false">DAY(B361)</f>
        <v>22</v>
      </c>
      <c r="F361" s="132" t="n">
        <v>0.244</v>
      </c>
      <c r="G361" s="132" t="n">
        <v>0.25</v>
      </c>
      <c r="H361" s="132" t="n">
        <v>0.244</v>
      </c>
      <c r="I361" s="132" t="n">
        <v>0.25</v>
      </c>
      <c r="J361" s="132" t="n">
        <f aca="false">LARGE($G$1:G361,1)</f>
        <v>0.5</v>
      </c>
      <c r="K361" s="192" t="n">
        <f aca="false">IF(J361&gt;J360,0,K360+1)</f>
        <v>46</v>
      </c>
      <c r="L361" s="134" t="n">
        <f aca="false">I361/J361-1</f>
        <v>-0.5</v>
      </c>
      <c r="O361" s="131"/>
      <c r="P361" s="330"/>
      <c r="Q361" s="132"/>
      <c r="R361" s="132"/>
      <c r="S361" s="132"/>
      <c r="T361" s="132"/>
    </row>
    <row r="362" customFormat="false" ht="12.8" hidden="true" customHeight="false" outlineLevel="0" collapsed="false">
      <c r="A362" s="131" t="n">
        <v>1293062400</v>
      </c>
      <c r="B362" s="330" t="n">
        <f aca="false">(A362/(24*60*60))+DATE(1970,1,1)</f>
        <v>40535</v>
      </c>
      <c r="C362" s="331" t="n">
        <f aca="false">YEAR(B362)</f>
        <v>2010</v>
      </c>
      <c r="D362" s="331" t="n">
        <f aca="false">MONTH(B362)</f>
        <v>12</v>
      </c>
      <c r="E362" s="331" t="n">
        <f aca="false">DAY(B362)</f>
        <v>23</v>
      </c>
      <c r="F362" s="132" t="n">
        <v>0.248</v>
      </c>
      <c r="G362" s="132" t="n">
        <v>0.25</v>
      </c>
      <c r="H362" s="132" t="n">
        <v>0.241</v>
      </c>
      <c r="I362" s="132" t="n">
        <v>0.25</v>
      </c>
      <c r="J362" s="132" t="n">
        <f aca="false">LARGE($G$1:G362,1)</f>
        <v>0.5</v>
      </c>
      <c r="K362" s="192" t="n">
        <f aca="false">IF(J362&gt;J361,0,K361+1)</f>
        <v>47</v>
      </c>
      <c r="L362" s="134" t="n">
        <f aca="false">I362/J362-1</f>
        <v>-0.5</v>
      </c>
      <c r="O362" s="131"/>
      <c r="P362" s="330"/>
      <c r="Q362" s="132"/>
      <c r="R362" s="132"/>
      <c r="S362" s="132"/>
      <c r="T362" s="132"/>
    </row>
    <row r="363" customFormat="false" ht="12.8" hidden="true" customHeight="false" outlineLevel="0" collapsed="false">
      <c r="A363" s="131" t="n">
        <v>1293148800</v>
      </c>
      <c r="B363" s="330" t="n">
        <f aca="false">(A363/(24*60*60))+DATE(1970,1,1)</f>
        <v>40536</v>
      </c>
      <c r="C363" s="331" t="n">
        <f aca="false">YEAR(B363)</f>
        <v>2010</v>
      </c>
      <c r="D363" s="331" t="n">
        <f aca="false">MONTH(B363)</f>
        <v>12</v>
      </c>
      <c r="E363" s="331" t="n">
        <f aca="false">DAY(B363)</f>
        <v>24</v>
      </c>
      <c r="F363" s="132" t="n">
        <v>0.25</v>
      </c>
      <c r="G363" s="132" t="n">
        <v>0.25</v>
      </c>
      <c r="H363" s="132" t="n">
        <v>0.242</v>
      </c>
      <c r="I363" s="132" t="n">
        <v>0.248</v>
      </c>
      <c r="J363" s="132" t="n">
        <f aca="false">LARGE($G$1:G363,1)</f>
        <v>0.5</v>
      </c>
      <c r="K363" s="192" t="n">
        <f aca="false">IF(J363&gt;J362,0,K362+1)</f>
        <v>48</v>
      </c>
      <c r="L363" s="134" t="n">
        <f aca="false">I363/J363-1</f>
        <v>-0.504</v>
      </c>
      <c r="O363" s="131"/>
      <c r="P363" s="330"/>
      <c r="Q363" s="132"/>
      <c r="R363" s="132"/>
      <c r="S363" s="132"/>
      <c r="T363" s="132"/>
    </row>
    <row r="364" customFormat="false" ht="12.8" hidden="true" customHeight="false" outlineLevel="0" collapsed="false">
      <c r="A364" s="131" t="n">
        <v>1293235200</v>
      </c>
      <c r="B364" s="330" t="n">
        <f aca="false">(A364/(24*60*60))+DATE(1970,1,1)</f>
        <v>40537</v>
      </c>
      <c r="C364" s="331" t="n">
        <f aca="false">YEAR(B364)</f>
        <v>2010</v>
      </c>
      <c r="D364" s="331" t="n">
        <f aca="false">MONTH(B364)</f>
        <v>12</v>
      </c>
      <c r="E364" s="331" t="n">
        <f aca="false">DAY(B364)</f>
        <v>25</v>
      </c>
      <c r="F364" s="132" t="n">
        <v>0.2475</v>
      </c>
      <c r="G364" s="132" t="n">
        <v>0.25</v>
      </c>
      <c r="H364" s="132" t="n">
        <v>0.2475</v>
      </c>
      <c r="I364" s="132" t="n">
        <v>0.2499</v>
      </c>
      <c r="J364" s="132" t="n">
        <f aca="false">LARGE($G$1:G364,1)</f>
        <v>0.5</v>
      </c>
      <c r="K364" s="192" t="n">
        <f aca="false">IF(J364&gt;J363,0,K363+1)</f>
        <v>49</v>
      </c>
      <c r="L364" s="134" t="n">
        <f aca="false">I364/J364-1</f>
        <v>-0.5002</v>
      </c>
      <c r="O364" s="131"/>
      <c r="P364" s="330"/>
      <c r="Q364" s="132"/>
      <c r="R364" s="132"/>
      <c r="S364" s="132"/>
      <c r="T364" s="132"/>
    </row>
    <row r="365" customFormat="false" ht="12.8" hidden="true" customHeight="false" outlineLevel="0" collapsed="false">
      <c r="A365" s="131" t="n">
        <v>1293321600</v>
      </c>
      <c r="B365" s="330" t="n">
        <f aca="false">(A365/(24*60*60))+DATE(1970,1,1)</f>
        <v>40538</v>
      </c>
      <c r="C365" s="331" t="n">
        <f aca="false">YEAR(B365)</f>
        <v>2010</v>
      </c>
      <c r="D365" s="331" t="n">
        <f aca="false">MONTH(B365)</f>
        <v>12</v>
      </c>
      <c r="E365" s="331" t="n">
        <f aca="false">DAY(B365)</f>
        <v>26</v>
      </c>
      <c r="F365" s="132" t="n">
        <v>0.2499</v>
      </c>
      <c r="G365" s="132" t="n">
        <v>0.27</v>
      </c>
      <c r="H365" s="132" t="n">
        <v>0.24639</v>
      </c>
      <c r="I365" s="132" t="n">
        <v>0.265</v>
      </c>
      <c r="J365" s="132" t="n">
        <f aca="false">LARGE($G$1:G365,1)</f>
        <v>0.5</v>
      </c>
      <c r="K365" s="192" t="n">
        <f aca="false">IF(J365&gt;J364,0,K364+1)</f>
        <v>50</v>
      </c>
      <c r="L365" s="134" t="n">
        <f aca="false">I365/J365-1</f>
        <v>-0.47</v>
      </c>
      <c r="O365" s="131"/>
      <c r="P365" s="330"/>
      <c r="Q365" s="132"/>
      <c r="R365" s="132"/>
      <c r="S365" s="132"/>
      <c r="T365" s="132"/>
    </row>
    <row r="366" customFormat="false" ht="12.8" hidden="true" customHeight="false" outlineLevel="0" collapsed="false">
      <c r="A366" s="131" t="n">
        <v>1293408000</v>
      </c>
      <c r="B366" s="330" t="n">
        <f aca="false">(A366/(24*60*60))+DATE(1970,1,1)</f>
        <v>40539</v>
      </c>
      <c r="C366" s="331" t="n">
        <f aca="false">YEAR(B366)</f>
        <v>2010</v>
      </c>
      <c r="D366" s="331" t="n">
        <f aca="false">MONTH(B366)</f>
        <v>12</v>
      </c>
      <c r="E366" s="331" t="n">
        <f aca="false">DAY(B366)</f>
        <v>27</v>
      </c>
      <c r="F366" s="132" t="n">
        <v>0.251</v>
      </c>
      <c r="G366" s="132" t="n">
        <v>0.27</v>
      </c>
      <c r="H366" s="132" t="n">
        <v>0.251</v>
      </c>
      <c r="I366" s="132" t="n">
        <v>0.265</v>
      </c>
      <c r="J366" s="132" t="n">
        <f aca="false">LARGE($G$1:G366,1)</f>
        <v>0.5</v>
      </c>
      <c r="K366" s="192" t="n">
        <f aca="false">IF(J366&gt;J365,0,K365+1)</f>
        <v>51</v>
      </c>
      <c r="L366" s="134" t="n">
        <f aca="false">I366/J366-1</f>
        <v>-0.47</v>
      </c>
      <c r="O366" s="131"/>
      <c r="P366" s="330"/>
      <c r="Q366" s="132"/>
      <c r="R366" s="132"/>
      <c r="S366" s="132"/>
      <c r="T366" s="132"/>
    </row>
    <row r="367" customFormat="false" ht="12.8" hidden="true" customHeight="false" outlineLevel="0" collapsed="false">
      <c r="A367" s="131" t="n">
        <v>1293494400</v>
      </c>
      <c r="B367" s="330" t="n">
        <f aca="false">(A367/(24*60*60))+DATE(1970,1,1)</f>
        <v>40540</v>
      </c>
      <c r="C367" s="331" t="n">
        <f aca="false">YEAR(B367)</f>
        <v>2010</v>
      </c>
      <c r="D367" s="331" t="n">
        <f aca="false">MONTH(B367)</f>
        <v>12</v>
      </c>
      <c r="E367" s="331" t="n">
        <f aca="false">DAY(B367)</f>
        <v>28</v>
      </c>
      <c r="F367" s="132" t="n">
        <v>0.264</v>
      </c>
      <c r="G367" s="132" t="n">
        <v>0.281</v>
      </c>
      <c r="H367" s="132" t="n">
        <v>0.2612</v>
      </c>
      <c r="I367" s="132" t="n">
        <v>0.281</v>
      </c>
      <c r="J367" s="132" t="n">
        <f aca="false">LARGE($G$1:G367,1)</f>
        <v>0.5</v>
      </c>
      <c r="K367" s="192" t="n">
        <f aca="false">IF(J367&gt;J366,0,K366+1)</f>
        <v>52</v>
      </c>
      <c r="L367" s="134" t="n">
        <f aca="false">I367/J367-1</f>
        <v>-0.438</v>
      </c>
      <c r="O367" s="131"/>
      <c r="P367" s="330"/>
      <c r="Q367" s="132"/>
      <c r="R367" s="132"/>
      <c r="S367" s="132"/>
      <c r="T367" s="132"/>
    </row>
    <row r="368" customFormat="false" ht="12.8" hidden="true" customHeight="false" outlineLevel="0" collapsed="false">
      <c r="A368" s="131" t="n">
        <v>1293580800</v>
      </c>
      <c r="B368" s="330" t="n">
        <f aca="false">(A368/(24*60*60))+DATE(1970,1,1)</f>
        <v>40541</v>
      </c>
      <c r="C368" s="331" t="n">
        <f aca="false">YEAR(B368)</f>
        <v>2010</v>
      </c>
      <c r="D368" s="331" t="n">
        <f aca="false">MONTH(B368)</f>
        <v>12</v>
      </c>
      <c r="E368" s="331" t="n">
        <f aca="false">DAY(B368)</f>
        <v>29</v>
      </c>
      <c r="F368" s="132" t="n">
        <v>0.271</v>
      </c>
      <c r="G368" s="132" t="n">
        <v>0.301</v>
      </c>
      <c r="H368" s="132" t="n">
        <v>0.271</v>
      </c>
      <c r="I368" s="132" t="n">
        <v>0.2965</v>
      </c>
      <c r="J368" s="132" t="n">
        <f aca="false">LARGE($G$1:G368,1)</f>
        <v>0.5</v>
      </c>
      <c r="K368" s="192" t="n">
        <f aca="false">IF(J368&gt;J367,0,K367+1)</f>
        <v>53</v>
      </c>
      <c r="L368" s="134" t="n">
        <f aca="false">I368/J368-1</f>
        <v>-0.407</v>
      </c>
      <c r="O368" s="131"/>
      <c r="P368" s="330"/>
      <c r="Q368" s="132"/>
      <c r="R368" s="132"/>
      <c r="S368" s="132"/>
      <c r="T368" s="132"/>
    </row>
    <row r="369" customFormat="false" ht="12.8" hidden="true" customHeight="false" outlineLevel="0" collapsed="false">
      <c r="A369" s="131" t="n">
        <v>1293667200</v>
      </c>
      <c r="B369" s="330" t="n">
        <f aca="false">(A369/(24*60*60))+DATE(1970,1,1)</f>
        <v>40542</v>
      </c>
      <c r="C369" s="331" t="n">
        <f aca="false">YEAR(B369)</f>
        <v>2010</v>
      </c>
      <c r="D369" s="331" t="n">
        <f aca="false">MONTH(B369)</f>
        <v>12</v>
      </c>
      <c r="E369" s="331" t="n">
        <f aca="false">DAY(B369)</f>
        <v>30</v>
      </c>
      <c r="F369" s="132" t="n">
        <v>0.291</v>
      </c>
      <c r="G369" s="132" t="n">
        <v>0.3</v>
      </c>
      <c r="H369" s="132" t="n">
        <v>0.291</v>
      </c>
      <c r="I369" s="132" t="n">
        <v>0.3</v>
      </c>
      <c r="J369" s="132" t="n">
        <f aca="false">LARGE($G$1:G369,1)</f>
        <v>0.5</v>
      </c>
      <c r="K369" s="192" t="n">
        <f aca="false">IF(J369&gt;J368,0,K368+1)</f>
        <v>54</v>
      </c>
      <c r="L369" s="134" t="n">
        <f aca="false">I369/J369-1</f>
        <v>-0.4</v>
      </c>
      <c r="O369" s="131"/>
      <c r="P369" s="330"/>
      <c r="Q369" s="132"/>
      <c r="R369" s="132"/>
      <c r="S369" s="132"/>
      <c r="T369" s="132"/>
    </row>
    <row r="370" customFormat="false" ht="12.8" hidden="true" customHeight="false" outlineLevel="0" collapsed="false">
      <c r="A370" s="131" t="n">
        <v>1293753600</v>
      </c>
      <c r="B370" s="330" t="n">
        <f aca="false">(A370/(24*60*60))+DATE(1970,1,1)</f>
        <v>40543</v>
      </c>
      <c r="C370" s="331" t="n">
        <f aca="false">YEAR(B370)</f>
        <v>2010</v>
      </c>
      <c r="D370" s="331" t="n">
        <f aca="false">MONTH(B370)</f>
        <v>12</v>
      </c>
      <c r="E370" s="331" t="n">
        <f aca="false">DAY(B370)</f>
        <v>31</v>
      </c>
      <c r="F370" s="132" t="n">
        <v>0.3</v>
      </c>
      <c r="G370" s="132" t="n">
        <v>0.3</v>
      </c>
      <c r="H370" s="132" t="n">
        <v>0.292</v>
      </c>
      <c r="I370" s="132" t="n">
        <v>0.3</v>
      </c>
      <c r="J370" s="132" t="n">
        <f aca="false">LARGE($G$1:G370,1)</f>
        <v>0.5</v>
      </c>
      <c r="K370" s="192" t="n">
        <f aca="false">IF(J370&gt;J369,0,K369+1)</f>
        <v>55</v>
      </c>
      <c r="L370" s="134" t="n">
        <f aca="false">I370/J370-1</f>
        <v>-0.4</v>
      </c>
      <c r="O370" s="131"/>
      <c r="P370" s="330"/>
      <c r="Q370" s="132"/>
      <c r="R370" s="132"/>
      <c r="S370" s="132"/>
      <c r="T370" s="132"/>
    </row>
    <row r="371" customFormat="false" ht="12.8" hidden="true" customHeight="false" outlineLevel="0" collapsed="false">
      <c r="A371" s="131" t="n">
        <v>1293840000</v>
      </c>
      <c r="B371" s="330" t="n">
        <f aca="false">(A371/(24*60*60))+DATE(1970,1,1)</f>
        <v>40544</v>
      </c>
      <c r="C371" s="331" t="n">
        <f aca="false">YEAR(B371)</f>
        <v>2011</v>
      </c>
      <c r="D371" s="331" t="n">
        <f aca="false">MONTH(B371)</f>
        <v>1</v>
      </c>
      <c r="E371" s="331" t="n">
        <f aca="false">DAY(B371)</f>
        <v>1</v>
      </c>
      <c r="F371" s="132" t="n">
        <v>0.292</v>
      </c>
      <c r="G371" s="132" t="n">
        <v>0.3</v>
      </c>
      <c r="H371" s="132" t="n">
        <v>0.292</v>
      </c>
      <c r="I371" s="132" t="n">
        <v>0.3</v>
      </c>
      <c r="J371" s="132" t="n">
        <f aca="false">LARGE($G$1:G371,1)</f>
        <v>0.5</v>
      </c>
      <c r="K371" s="192" t="n">
        <f aca="false">IF(J371&gt;J370,0,K370+1)</f>
        <v>56</v>
      </c>
      <c r="L371" s="134" t="n">
        <f aca="false">I371/J371-1</f>
        <v>-0.4</v>
      </c>
      <c r="O371" s="131"/>
      <c r="P371" s="330"/>
      <c r="Q371" s="132"/>
      <c r="R371" s="132"/>
      <c r="S371" s="132"/>
      <c r="T371" s="132"/>
    </row>
    <row r="372" customFormat="false" ht="12.8" hidden="true" customHeight="false" outlineLevel="0" collapsed="false">
      <c r="A372" s="131" t="n">
        <v>1293926400</v>
      </c>
      <c r="B372" s="330" t="n">
        <f aca="false">(A372/(24*60*60))+DATE(1970,1,1)</f>
        <v>40545</v>
      </c>
      <c r="C372" s="331" t="n">
        <f aca="false">YEAR(B372)</f>
        <v>2011</v>
      </c>
      <c r="D372" s="331" t="n">
        <f aca="false">MONTH(B372)</f>
        <v>1</v>
      </c>
      <c r="E372" s="331" t="n">
        <f aca="false">DAY(B372)</f>
        <v>2</v>
      </c>
      <c r="F372" s="132" t="n">
        <v>0.29459</v>
      </c>
      <c r="G372" s="132" t="n">
        <v>0.3</v>
      </c>
      <c r="H372" s="132" t="n">
        <v>0.289</v>
      </c>
      <c r="I372" s="132" t="n">
        <v>0.29997</v>
      </c>
      <c r="J372" s="132" t="n">
        <f aca="false">LARGE($G$1:G372,1)</f>
        <v>0.5</v>
      </c>
      <c r="K372" s="192" t="n">
        <f aca="false">IF(J372&gt;J371,0,K371+1)</f>
        <v>57</v>
      </c>
      <c r="L372" s="134" t="n">
        <f aca="false">I372/J372-1</f>
        <v>-0.40006</v>
      </c>
      <c r="O372" s="131"/>
      <c r="P372" s="330"/>
      <c r="Q372" s="132"/>
      <c r="R372" s="132"/>
      <c r="S372" s="132"/>
      <c r="T372" s="132"/>
    </row>
    <row r="373" customFormat="false" ht="12.8" hidden="true" customHeight="false" outlineLevel="0" collapsed="false">
      <c r="A373" s="131" t="n">
        <v>1294012800</v>
      </c>
      <c r="B373" s="330" t="n">
        <f aca="false">(A373/(24*60*60))+DATE(1970,1,1)</f>
        <v>40546</v>
      </c>
      <c r="C373" s="331" t="n">
        <f aca="false">YEAR(B373)</f>
        <v>2011</v>
      </c>
      <c r="D373" s="331" t="n">
        <f aca="false">MONTH(B373)</f>
        <v>1</v>
      </c>
      <c r="E373" s="331" t="n">
        <f aca="false">DAY(B373)</f>
        <v>3</v>
      </c>
      <c r="F373" s="132" t="n">
        <v>0.29</v>
      </c>
      <c r="G373" s="132" t="n">
        <v>0.2999</v>
      </c>
      <c r="H373" s="132" t="n">
        <v>0.29</v>
      </c>
      <c r="I373" s="132" t="n">
        <v>0.295</v>
      </c>
      <c r="J373" s="132" t="n">
        <f aca="false">LARGE($G$1:G373,1)</f>
        <v>0.5</v>
      </c>
      <c r="K373" s="192" t="n">
        <f aca="false">IF(J373&gt;J372,0,K372+1)</f>
        <v>58</v>
      </c>
      <c r="L373" s="134" t="n">
        <f aca="false">I373/J373-1</f>
        <v>-0.41</v>
      </c>
      <c r="O373" s="131"/>
      <c r="P373" s="330"/>
      <c r="Q373" s="132"/>
      <c r="R373" s="132"/>
      <c r="S373" s="132"/>
      <c r="T373" s="132"/>
    </row>
    <row r="374" customFormat="false" ht="12.8" hidden="true" customHeight="false" outlineLevel="0" collapsed="false">
      <c r="A374" s="131" t="n">
        <v>1294099200</v>
      </c>
      <c r="B374" s="330" t="n">
        <f aca="false">(A374/(24*60*60))+DATE(1970,1,1)</f>
        <v>40547</v>
      </c>
      <c r="C374" s="331" t="n">
        <f aca="false">YEAR(B374)</f>
        <v>2011</v>
      </c>
      <c r="D374" s="331" t="n">
        <f aca="false">MONTH(B374)</f>
        <v>1</v>
      </c>
      <c r="E374" s="331" t="n">
        <f aca="false">DAY(B374)</f>
        <v>4</v>
      </c>
      <c r="F374" s="132" t="n">
        <v>0.29601</v>
      </c>
      <c r="G374" s="132" t="n">
        <v>0.29987</v>
      </c>
      <c r="H374" s="132" t="n">
        <v>0.289</v>
      </c>
      <c r="I374" s="132" t="n">
        <v>0.29895</v>
      </c>
      <c r="J374" s="132" t="n">
        <f aca="false">LARGE($G$1:G374,1)</f>
        <v>0.5</v>
      </c>
      <c r="K374" s="192" t="n">
        <f aca="false">IF(J374&gt;J373,0,K373+1)</f>
        <v>59</v>
      </c>
      <c r="L374" s="134" t="n">
        <f aca="false">I374/J374-1</f>
        <v>-0.4021</v>
      </c>
      <c r="O374" s="131"/>
      <c r="P374" s="330"/>
      <c r="Q374" s="132"/>
      <c r="R374" s="132"/>
      <c r="S374" s="132"/>
      <c r="T374" s="132"/>
    </row>
    <row r="375" customFormat="false" ht="12.8" hidden="true" customHeight="false" outlineLevel="0" collapsed="false">
      <c r="A375" s="131" t="n">
        <v>1294185600</v>
      </c>
      <c r="B375" s="330" t="n">
        <f aca="false">(A375/(24*60*60))+DATE(1970,1,1)</f>
        <v>40548</v>
      </c>
      <c r="C375" s="331" t="n">
        <f aca="false">YEAR(B375)</f>
        <v>2011</v>
      </c>
      <c r="D375" s="331" t="n">
        <f aca="false">MONTH(B375)</f>
        <v>1</v>
      </c>
      <c r="E375" s="331" t="n">
        <f aca="false">DAY(B375)</f>
        <v>5</v>
      </c>
      <c r="F375" s="132" t="n">
        <v>0.29004</v>
      </c>
      <c r="G375" s="132" t="n">
        <v>0.299</v>
      </c>
      <c r="H375" s="132" t="n">
        <v>0.29004</v>
      </c>
      <c r="I375" s="132" t="n">
        <v>0.29892</v>
      </c>
      <c r="J375" s="132" t="n">
        <f aca="false">LARGE($G$1:G375,1)</f>
        <v>0.5</v>
      </c>
      <c r="K375" s="192" t="n">
        <f aca="false">IF(J375&gt;J374,0,K374+1)</f>
        <v>60</v>
      </c>
      <c r="L375" s="134" t="n">
        <f aca="false">I375/J375-1</f>
        <v>-0.40216</v>
      </c>
      <c r="O375" s="131"/>
      <c r="P375" s="330"/>
      <c r="Q375" s="132"/>
      <c r="R375" s="132"/>
      <c r="S375" s="132"/>
      <c r="T375" s="132"/>
    </row>
    <row r="376" customFormat="false" ht="12.8" hidden="true" customHeight="false" outlineLevel="0" collapsed="false">
      <c r="A376" s="131" t="n">
        <v>1294272000</v>
      </c>
      <c r="B376" s="330" t="n">
        <f aca="false">(A376/(24*60*60))+DATE(1970,1,1)</f>
        <v>40549</v>
      </c>
      <c r="C376" s="331" t="n">
        <f aca="false">YEAR(B376)</f>
        <v>2011</v>
      </c>
      <c r="D376" s="331" t="n">
        <f aca="false">MONTH(B376)</f>
        <v>1</v>
      </c>
      <c r="E376" s="331" t="n">
        <f aca="false">DAY(B376)</f>
        <v>6</v>
      </c>
      <c r="F376" s="132" t="n">
        <v>0.299</v>
      </c>
      <c r="G376" s="132" t="n">
        <v>0.299</v>
      </c>
      <c r="H376" s="132" t="n">
        <v>0.29</v>
      </c>
      <c r="I376" s="132" t="n">
        <v>0.298</v>
      </c>
      <c r="J376" s="132" t="n">
        <f aca="false">LARGE($G$1:G376,1)</f>
        <v>0.5</v>
      </c>
      <c r="K376" s="192" t="n">
        <f aca="false">IF(J376&gt;J375,0,K375+1)</f>
        <v>61</v>
      </c>
      <c r="L376" s="134" t="n">
        <f aca="false">I376/J376-1</f>
        <v>-0.404</v>
      </c>
      <c r="O376" s="131"/>
      <c r="P376" s="330"/>
      <c r="Q376" s="132"/>
      <c r="R376" s="132"/>
      <c r="S376" s="132"/>
      <c r="T376" s="132"/>
    </row>
    <row r="377" customFormat="false" ht="12.8" hidden="true" customHeight="false" outlineLevel="0" collapsed="false">
      <c r="A377" s="131" t="n">
        <v>1294358400</v>
      </c>
      <c r="B377" s="330" t="n">
        <f aca="false">(A377/(24*60*60))+DATE(1970,1,1)</f>
        <v>40550</v>
      </c>
      <c r="C377" s="331" t="n">
        <f aca="false">YEAR(B377)</f>
        <v>2011</v>
      </c>
      <c r="D377" s="331" t="n">
        <f aca="false">MONTH(B377)</f>
        <v>1</v>
      </c>
      <c r="E377" s="331" t="n">
        <f aca="false">DAY(B377)</f>
        <v>7</v>
      </c>
      <c r="F377" s="132" t="n">
        <v>0.2975</v>
      </c>
      <c r="G377" s="132" t="n">
        <v>0.322</v>
      </c>
      <c r="H377" s="132" t="n">
        <v>0.2975</v>
      </c>
      <c r="I377" s="132" t="n">
        <v>0.32</v>
      </c>
      <c r="J377" s="132" t="n">
        <f aca="false">LARGE($G$1:G377,1)</f>
        <v>0.5</v>
      </c>
      <c r="K377" s="192" t="n">
        <f aca="false">IF(J377&gt;J376,0,K376+1)</f>
        <v>62</v>
      </c>
      <c r="L377" s="134" t="n">
        <f aca="false">I377/J377-1</f>
        <v>-0.36</v>
      </c>
      <c r="O377" s="131"/>
      <c r="P377" s="330"/>
      <c r="Q377" s="132"/>
      <c r="R377" s="132"/>
      <c r="S377" s="132"/>
      <c r="T377" s="132"/>
    </row>
    <row r="378" customFormat="false" ht="12.8" hidden="true" customHeight="false" outlineLevel="0" collapsed="false">
      <c r="A378" s="131" t="n">
        <v>1294444800</v>
      </c>
      <c r="B378" s="330" t="n">
        <f aca="false">(A378/(24*60*60))+DATE(1970,1,1)</f>
        <v>40551</v>
      </c>
      <c r="C378" s="331" t="n">
        <f aca="false">YEAR(B378)</f>
        <v>2011</v>
      </c>
      <c r="D378" s="331" t="n">
        <f aca="false">MONTH(B378)</f>
        <v>1</v>
      </c>
      <c r="E378" s="331" t="n">
        <f aca="false">DAY(B378)</f>
        <v>8</v>
      </c>
      <c r="F378" s="132" t="n">
        <v>0.3092</v>
      </c>
      <c r="G378" s="132" t="n">
        <v>0.3229</v>
      </c>
      <c r="H378" s="132" t="n">
        <v>0.309</v>
      </c>
      <c r="I378" s="132" t="n">
        <v>0.3229</v>
      </c>
      <c r="J378" s="132" t="n">
        <f aca="false">LARGE($G$1:G378,1)</f>
        <v>0.5</v>
      </c>
      <c r="K378" s="192" t="n">
        <f aca="false">IF(J378&gt;J377,0,K377+1)</f>
        <v>63</v>
      </c>
      <c r="L378" s="134" t="n">
        <f aca="false">I378/J378-1</f>
        <v>-0.3542</v>
      </c>
      <c r="O378" s="131"/>
      <c r="P378" s="330"/>
      <c r="Q378" s="132"/>
      <c r="R378" s="132"/>
      <c r="S378" s="132"/>
      <c r="T378" s="132"/>
    </row>
    <row r="379" customFormat="false" ht="12.8" hidden="true" customHeight="false" outlineLevel="0" collapsed="false">
      <c r="A379" s="131" t="n">
        <v>1294531200</v>
      </c>
      <c r="B379" s="330" t="n">
        <f aca="false">(A379/(24*60*60))+DATE(1970,1,1)</f>
        <v>40552</v>
      </c>
      <c r="C379" s="331" t="n">
        <f aca="false">YEAR(B379)</f>
        <v>2011</v>
      </c>
      <c r="D379" s="331" t="n">
        <f aca="false">MONTH(B379)</f>
        <v>1</v>
      </c>
      <c r="E379" s="331" t="n">
        <f aca="false">DAY(B379)</f>
        <v>9</v>
      </c>
      <c r="F379" s="132" t="n">
        <v>0.32291</v>
      </c>
      <c r="G379" s="132" t="n">
        <v>0.323</v>
      </c>
      <c r="H379" s="132" t="n">
        <v>0.32291</v>
      </c>
      <c r="I379" s="132" t="n">
        <v>0.323</v>
      </c>
      <c r="J379" s="132" t="n">
        <f aca="false">LARGE($G$1:G379,1)</f>
        <v>0.5</v>
      </c>
      <c r="K379" s="192" t="n">
        <f aca="false">IF(J379&gt;J378,0,K378+1)</f>
        <v>64</v>
      </c>
      <c r="L379" s="134" t="n">
        <f aca="false">I379/J379-1</f>
        <v>-0.354</v>
      </c>
      <c r="O379" s="131"/>
      <c r="P379" s="330"/>
      <c r="Q379" s="132"/>
      <c r="R379" s="132"/>
      <c r="S379" s="132"/>
      <c r="T379" s="132"/>
    </row>
    <row r="380" customFormat="false" ht="12.8" hidden="true" customHeight="false" outlineLevel="0" collapsed="false">
      <c r="A380" s="131" t="n">
        <v>1294617600</v>
      </c>
      <c r="B380" s="330" t="n">
        <f aca="false">(A380/(24*60*60))+DATE(1970,1,1)</f>
        <v>40553</v>
      </c>
      <c r="C380" s="331" t="n">
        <f aca="false">YEAR(B380)</f>
        <v>2011</v>
      </c>
      <c r="D380" s="331" t="n">
        <f aca="false">MONTH(B380)</f>
        <v>1</v>
      </c>
      <c r="E380" s="331" t="n">
        <f aca="false">DAY(B380)</f>
        <v>10</v>
      </c>
      <c r="F380" s="132" t="n">
        <v>0.32291</v>
      </c>
      <c r="G380" s="132" t="n">
        <v>0.329</v>
      </c>
      <c r="H380" s="132" t="n">
        <v>0.3175</v>
      </c>
      <c r="I380" s="132" t="n">
        <v>0.32659</v>
      </c>
      <c r="J380" s="132" t="n">
        <f aca="false">LARGE($G$1:G380,1)</f>
        <v>0.5</v>
      </c>
      <c r="K380" s="192" t="n">
        <f aca="false">IF(J380&gt;J379,0,K379+1)</f>
        <v>65</v>
      </c>
      <c r="L380" s="134" t="n">
        <f aca="false">I380/J380-1</f>
        <v>-0.34682</v>
      </c>
      <c r="O380" s="131"/>
      <c r="P380" s="330"/>
      <c r="Q380" s="132"/>
      <c r="R380" s="132"/>
      <c r="S380" s="132"/>
      <c r="T380" s="132"/>
    </row>
    <row r="381" customFormat="false" ht="12.8" hidden="true" customHeight="false" outlineLevel="0" collapsed="false">
      <c r="A381" s="131" t="n">
        <v>1294704000</v>
      </c>
      <c r="B381" s="330" t="n">
        <f aca="false">(A381/(24*60*60))+DATE(1970,1,1)</f>
        <v>40554</v>
      </c>
      <c r="C381" s="331" t="n">
        <f aca="false">YEAR(B381)</f>
        <v>2011</v>
      </c>
      <c r="D381" s="331" t="n">
        <f aca="false">MONTH(B381)</f>
        <v>1</v>
      </c>
      <c r="E381" s="331" t="n">
        <f aca="false">DAY(B381)</f>
        <v>11</v>
      </c>
      <c r="F381" s="132" t="n">
        <v>0.32659</v>
      </c>
      <c r="G381" s="132" t="n">
        <v>0.32659</v>
      </c>
      <c r="H381" s="132" t="n">
        <v>0.31761</v>
      </c>
      <c r="I381" s="132" t="n">
        <v>0.32659</v>
      </c>
      <c r="J381" s="132" t="n">
        <f aca="false">LARGE($G$1:G381,1)</f>
        <v>0.5</v>
      </c>
      <c r="K381" s="192" t="n">
        <f aca="false">IF(J381&gt;J380,0,K380+1)</f>
        <v>66</v>
      </c>
      <c r="L381" s="134" t="n">
        <f aca="false">I381/J381-1</f>
        <v>-0.34682</v>
      </c>
      <c r="O381" s="131"/>
      <c r="P381" s="330"/>
      <c r="Q381" s="132"/>
      <c r="R381" s="132"/>
      <c r="S381" s="132"/>
      <c r="T381" s="132"/>
    </row>
    <row r="382" customFormat="false" ht="12.8" hidden="true" customHeight="false" outlineLevel="0" collapsed="false">
      <c r="A382" s="131" t="n">
        <v>1294790400</v>
      </c>
      <c r="B382" s="330" t="n">
        <f aca="false">(A382/(24*60*60))+DATE(1970,1,1)</f>
        <v>40555</v>
      </c>
      <c r="C382" s="331" t="n">
        <f aca="false">YEAR(B382)</f>
        <v>2011</v>
      </c>
      <c r="D382" s="331" t="n">
        <f aca="false">MONTH(B382)</f>
        <v>1</v>
      </c>
      <c r="E382" s="331" t="n">
        <f aca="false">DAY(B382)</f>
        <v>12</v>
      </c>
      <c r="F382" s="132" t="n">
        <v>0.3265</v>
      </c>
      <c r="G382" s="132" t="n">
        <v>0.3557</v>
      </c>
      <c r="H382" s="132" t="n">
        <v>0.31799</v>
      </c>
      <c r="I382" s="132" t="n">
        <v>0.3188</v>
      </c>
      <c r="J382" s="132" t="n">
        <f aca="false">LARGE($G$1:G382,1)</f>
        <v>0.5</v>
      </c>
      <c r="K382" s="192" t="n">
        <f aca="false">IF(J382&gt;J381,0,K381+1)</f>
        <v>67</v>
      </c>
      <c r="L382" s="134" t="n">
        <f aca="false">I382/J382-1</f>
        <v>-0.3624</v>
      </c>
      <c r="O382" s="131"/>
      <c r="P382" s="330"/>
      <c r="Q382" s="132"/>
      <c r="R382" s="132"/>
      <c r="S382" s="132"/>
      <c r="T382" s="132"/>
    </row>
    <row r="383" customFormat="false" ht="12.8" hidden="true" customHeight="false" outlineLevel="0" collapsed="false">
      <c r="A383" s="131" t="n">
        <v>1294876800</v>
      </c>
      <c r="B383" s="330" t="n">
        <f aca="false">(A383/(24*60*60))+DATE(1970,1,1)</f>
        <v>40556</v>
      </c>
      <c r="C383" s="331" t="n">
        <f aca="false">YEAR(B383)</f>
        <v>2011</v>
      </c>
      <c r="D383" s="331" t="n">
        <f aca="false">MONTH(B383)</f>
        <v>1</v>
      </c>
      <c r="E383" s="331" t="n">
        <f aca="false">DAY(B383)</f>
        <v>13</v>
      </c>
      <c r="F383" s="132" t="n">
        <v>0.31868</v>
      </c>
      <c r="G383" s="132" t="n">
        <v>0.405</v>
      </c>
      <c r="H383" s="132" t="n">
        <v>0.3176</v>
      </c>
      <c r="I383" s="132" t="n">
        <v>0.3176</v>
      </c>
      <c r="J383" s="132" t="n">
        <f aca="false">LARGE($G$1:G383,1)</f>
        <v>0.5</v>
      </c>
      <c r="K383" s="192" t="n">
        <f aca="false">IF(J383&gt;J382,0,K382+1)</f>
        <v>68</v>
      </c>
      <c r="L383" s="134" t="n">
        <f aca="false">I383/J383-1</f>
        <v>-0.3648</v>
      </c>
      <c r="O383" s="131"/>
      <c r="P383" s="330"/>
      <c r="Q383" s="132"/>
      <c r="R383" s="132"/>
      <c r="S383" s="132"/>
      <c r="T383" s="132"/>
    </row>
    <row r="384" customFormat="false" ht="12.8" hidden="true" customHeight="false" outlineLevel="0" collapsed="false">
      <c r="A384" s="131" t="n">
        <v>1294963200</v>
      </c>
      <c r="B384" s="330" t="n">
        <f aca="false">(A384/(24*60*60))+DATE(1970,1,1)</f>
        <v>40557</v>
      </c>
      <c r="C384" s="331" t="n">
        <f aca="false">YEAR(B384)</f>
        <v>2011</v>
      </c>
      <c r="D384" s="331" t="n">
        <f aca="false">MONTH(B384)</f>
        <v>1</v>
      </c>
      <c r="E384" s="331" t="n">
        <f aca="false">DAY(B384)</f>
        <v>14</v>
      </c>
      <c r="F384" s="132" t="n">
        <v>0.3176</v>
      </c>
      <c r="G384" s="132" t="n">
        <v>0.45</v>
      </c>
      <c r="H384" s="132" t="n">
        <v>0.3176</v>
      </c>
      <c r="I384" s="132" t="n">
        <v>0.4</v>
      </c>
      <c r="J384" s="132" t="n">
        <f aca="false">LARGE($G$1:G384,1)</f>
        <v>0.5</v>
      </c>
      <c r="K384" s="192" t="n">
        <f aca="false">IF(J384&gt;J383,0,K383+1)</f>
        <v>69</v>
      </c>
      <c r="L384" s="134" t="n">
        <f aca="false">I384/J384-1</f>
        <v>-0.2</v>
      </c>
      <c r="O384" s="131"/>
      <c r="P384" s="330"/>
      <c r="Q384" s="132"/>
      <c r="R384" s="132"/>
      <c r="S384" s="132"/>
      <c r="T384" s="132"/>
    </row>
    <row r="385" customFormat="false" ht="12.8" hidden="true" customHeight="false" outlineLevel="0" collapsed="false">
      <c r="A385" s="131" t="n">
        <v>1295049600</v>
      </c>
      <c r="B385" s="330" t="n">
        <f aca="false">(A385/(24*60*60))+DATE(1970,1,1)</f>
        <v>40558</v>
      </c>
      <c r="C385" s="331" t="n">
        <f aca="false">YEAR(B385)</f>
        <v>2011</v>
      </c>
      <c r="D385" s="331" t="n">
        <f aca="false">MONTH(B385)</f>
        <v>1</v>
      </c>
      <c r="E385" s="331" t="n">
        <f aca="false">DAY(B385)</f>
        <v>15</v>
      </c>
      <c r="F385" s="132" t="n">
        <v>0.4</v>
      </c>
      <c r="G385" s="132" t="n">
        <v>0.4</v>
      </c>
      <c r="H385" s="132" t="n">
        <v>0.385</v>
      </c>
      <c r="I385" s="132" t="n">
        <v>0.386</v>
      </c>
      <c r="J385" s="132" t="n">
        <f aca="false">LARGE($G$1:G385,1)</f>
        <v>0.5</v>
      </c>
      <c r="K385" s="192" t="n">
        <f aca="false">IF(J385&gt;J384,0,K384+1)</f>
        <v>70</v>
      </c>
      <c r="L385" s="134" t="n">
        <f aca="false">I385/J385-1</f>
        <v>-0.228</v>
      </c>
      <c r="O385" s="131"/>
      <c r="P385" s="330"/>
      <c r="Q385" s="132"/>
      <c r="R385" s="132"/>
      <c r="S385" s="132"/>
      <c r="T385" s="132"/>
    </row>
    <row r="386" customFormat="false" ht="12.8" hidden="true" customHeight="false" outlineLevel="0" collapsed="false">
      <c r="A386" s="131" t="n">
        <v>1295136000</v>
      </c>
      <c r="B386" s="330" t="n">
        <f aca="false">(A386/(24*60*60))+DATE(1970,1,1)</f>
        <v>40559</v>
      </c>
      <c r="C386" s="331" t="n">
        <f aca="false">YEAR(B386)</f>
        <v>2011</v>
      </c>
      <c r="D386" s="331" t="n">
        <f aca="false">MONTH(B386)</f>
        <v>1</v>
      </c>
      <c r="E386" s="331" t="n">
        <f aca="false">DAY(B386)</f>
        <v>16</v>
      </c>
      <c r="F386" s="132" t="n">
        <v>0.3994</v>
      </c>
      <c r="G386" s="132" t="n">
        <v>0.4</v>
      </c>
      <c r="H386" s="132" t="n">
        <v>0.386</v>
      </c>
      <c r="I386" s="132" t="n">
        <v>0.38679</v>
      </c>
      <c r="J386" s="132" t="n">
        <f aca="false">LARGE($G$1:G386,1)</f>
        <v>0.5</v>
      </c>
      <c r="K386" s="192" t="n">
        <f aca="false">IF(J386&gt;J385,0,K385+1)</f>
        <v>71</v>
      </c>
      <c r="L386" s="134" t="n">
        <f aca="false">I386/J386-1</f>
        <v>-0.22642</v>
      </c>
      <c r="O386" s="131"/>
      <c r="P386" s="330"/>
      <c r="Q386" s="132"/>
      <c r="R386" s="132"/>
      <c r="S386" s="132"/>
      <c r="T386" s="132"/>
    </row>
    <row r="387" customFormat="false" ht="12.8" hidden="true" customHeight="false" outlineLevel="0" collapsed="false">
      <c r="A387" s="131" t="n">
        <v>1295222400</v>
      </c>
      <c r="B387" s="330" t="n">
        <f aca="false">(A387/(24*60*60))+DATE(1970,1,1)</f>
        <v>40560</v>
      </c>
      <c r="C387" s="331" t="n">
        <f aca="false">YEAR(B387)</f>
        <v>2011</v>
      </c>
      <c r="D387" s="331" t="n">
        <f aca="false">MONTH(B387)</f>
        <v>1</v>
      </c>
      <c r="E387" s="331" t="n">
        <f aca="false">DAY(B387)</f>
        <v>17</v>
      </c>
      <c r="F387" s="132" t="n">
        <v>0.38679</v>
      </c>
      <c r="G387" s="132" t="n">
        <v>0.38679</v>
      </c>
      <c r="H387" s="132" t="n">
        <v>0.315</v>
      </c>
      <c r="I387" s="132" t="n">
        <v>0.3495</v>
      </c>
      <c r="J387" s="132" t="n">
        <f aca="false">LARGE($G$1:G387,1)</f>
        <v>0.5</v>
      </c>
      <c r="K387" s="192" t="n">
        <f aca="false">IF(J387&gt;J386,0,K386+1)</f>
        <v>72</v>
      </c>
      <c r="L387" s="134" t="n">
        <f aca="false">I387/J387-1</f>
        <v>-0.301</v>
      </c>
      <c r="O387" s="131"/>
      <c r="P387" s="330"/>
      <c r="Q387" s="132"/>
      <c r="R387" s="132"/>
      <c r="S387" s="132"/>
      <c r="T387" s="132"/>
    </row>
    <row r="388" customFormat="false" ht="12.8" hidden="true" customHeight="false" outlineLevel="0" collapsed="false">
      <c r="A388" s="131" t="n">
        <v>1295308800</v>
      </c>
      <c r="B388" s="330" t="n">
        <f aca="false">(A388/(24*60*60))+DATE(1970,1,1)</f>
        <v>40561</v>
      </c>
      <c r="C388" s="331" t="n">
        <f aca="false">YEAR(B388)</f>
        <v>2011</v>
      </c>
      <c r="D388" s="331" t="n">
        <f aca="false">MONTH(B388)</f>
        <v>1</v>
      </c>
      <c r="E388" s="331" t="n">
        <f aca="false">DAY(B388)</f>
        <v>18</v>
      </c>
      <c r="F388" s="132" t="n">
        <v>0.3495</v>
      </c>
      <c r="G388" s="132" t="n">
        <v>0.3495</v>
      </c>
      <c r="H388" s="132" t="n">
        <v>0.305</v>
      </c>
      <c r="I388" s="132" t="n">
        <v>0.31299</v>
      </c>
      <c r="J388" s="132" t="n">
        <f aca="false">LARGE($G$1:G388,1)</f>
        <v>0.5</v>
      </c>
      <c r="K388" s="192" t="n">
        <f aca="false">IF(J388&gt;J387,0,K387+1)</f>
        <v>73</v>
      </c>
      <c r="L388" s="134" t="n">
        <f aca="false">I388/J388-1</f>
        <v>-0.37402</v>
      </c>
      <c r="O388" s="131"/>
      <c r="P388" s="330"/>
      <c r="Q388" s="132"/>
      <c r="R388" s="132"/>
      <c r="S388" s="132"/>
      <c r="T388" s="132"/>
    </row>
    <row r="389" customFormat="false" ht="12.8" hidden="true" customHeight="false" outlineLevel="0" collapsed="false">
      <c r="A389" s="131" t="n">
        <v>1295395200</v>
      </c>
      <c r="B389" s="330" t="n">
        <f aca="false">(A389/(24*60*60))+DATE(1970,1,1)</f>
        <v>40562</v>
      </c>
      <c r="C389" s="331" t="n">
        <f aca="false">YEAR(B389)</f>
        <v>2011</v>
      </c>
      <c r="D389" s="331" t="n">
        <f aca="false">MONTH(B389)</f>
        <v>1</v>
      </c>
      <c r="E389" s="331" t="n">
        <f aca="false">DAY(B389)</f>
        <v>19</v>
      </c>
      <c r="F389" s="132" t="n">
        <v>0.31299</v>
      </c>
      <c r="G389" s="132" t="n">
        <v>0.31299</v>
      </c>
      <c r="H389" s="132" t="n">
        <v>0.305</v>
      </c>
      <c r="I389" s="132" t="n">
        <v>0.31299</v>
      </c>
      <c r="J389" s="132" t="n">
        <f aca="false">LARGE($G$1:G389,1)</f>
        <v>0.5</v>
      </c>
      <c r="K389" s="192" t="n">
        <f aca="false">IF(J389&gt;J388,0,K388+1)</f>
        <v>74</v>
      </c>
      <c r="L389" s="134" t="n">
        <f aca="false">I389/J389-1</f>
        <v>-0.37402</v>
      </c>
      <c r="O389" s="131"/>
      <c r="P389" s="330"/>
      <c r="Q389" s="132"/>
      <c r="R389" s="132"/>
      <c r="S389" s="132"/>
      <c r="T389" s="132"/>
    </row>
    <row r="390" customFormat="false" ht="12.8" hidden="true" customHeight="false" outlineLevel="0" collapsed="false">
      <c r="A390" s="131" t="n">
        <v>1295481600</v>
      </c>
      <c r="B390" s="330" t="n">
        <f aca="false">(A390/(24*60*60))+DATE(1970,1,1)</f>
        <v>40563</v>
      </c>
      <c r="C390" s="331" t="n">
        <f aca="false">YEAR(B390)</f>
        <v>2011</v>
      </c>
      <c r="D390" s="331" t="n">
        <f aca="false">MONTH(B390)</f>
        <v>1</v>
      </c>
      <c r="E390" s="331" t="n">
        <f aca="false">DAY(B390)</f>
        <v>20</v>
      </c>
      <c r="F390" s="132" t="n">
        <v>0.31299</v>
      </c>
      <c r="G390" s="132" t="n">
        <v>0.39</v>
      </c>
      <c r="H390" s="132" t="n">
        <v>0.31</v>
      </c>
      <c r="I390" s="132" t="n">
        <v>0.39</v>
      </c>
      <c r="J390" s="132" t="n">
        <f aca="false">LARGE($G$1:G390,1)</f>
        <v>0.5</v>
      </c>
      <c r="K390" s="192" t="n">
        <f aca="false">IF(J390&gt;J389,0,K389+1)</f>
        <v>75</v>
      </c>
      <c r="L390" s="134" t="n">
        <f aca="false">I390/J390-1</f>
        <v>-0.22</v>
      </c>
      <c r="O390" s="131"/>
      <c r="P390" s="330"/>
      <c r="Q390" s="132"/>
      <c r="R390" s="132"/>
      <c r="S390" s="132"/>
      <c r="T390" s="132"/>
    </row>
    <row r="391" customFormat="false" ht="12.8" hidden="true" customHeight="false" outlineLevel="0" collapsed="false">
      <c r="A391" s="131" t="n">
        <v>1295568000</v>
      </c>
      <c r="B391" s="330" t="n">
        <f aca="false">(A391/(24*60*60))+DATE(1970,1,1)</f>
        <v>40564</v>
      </c>
      <c r="C391" s="331" t="n">
        <f aca="false">YEAR(B391)</f>
        <v>2011</v>
      </c>
      <c r="D391" s="331" t="n">
        <f aca="false">MONTH(B391)</f>
        <v>1</v>
      </c>
      <c r="E391" s="331" t="n">
        <f aca="false">DAY(B391)</f>
        <v>21</v>
      </c>
      <c r="F391" s="132" t="n">
        <v>0.3899</v>
      </c>
      <c r="G391" s="132" t="n">
        <v>0.44</v>
      </c>
      <c r="H391" s="132" t="n">
        <v>0.368</v>
      </c>
      <c r="I391" s="132" t="n">
        <v>0.41991</v>
      </c>
      <c r="J391" s="132" t="n">
        <f aca="false">LARGE($G$1:G391,1)</f>
        <v>0.5</v>
      </c>
      <c r="K391" s="192" t="n">
        <f aca="false">IF(J391&gt;J390,0,K390+1)</f>
        <v>76</v>
      </c>
      <c r="L391" s="134" t="n">
        <f aca="false">I391/J391-1</f>
        <v>-0.16018</v>
      </c>
      <c r="O391" s="131"/>
      <c r="P391" s="330"/>
      <c r="Q391" s="132"/>
      <c r="R391" s="132"/>
      <c r="S391" s="132"/>
      <c r="T391" s="132"/>
    </row>
    <row r="392" customFormat="false" ht="12.8" hidden="true" customHeight="false" outlineLevel="0" collapsed="false">
      <c r="A392" s="131" t="n">
        <v>1295654400</v>
      </c>
      <c r="B392" s="330" t="n">
        <f aca="false">(A392/(24*60*60))+DATE(1970,1,1)</f>
        <v>40565</v>
      </c>
      <c r="C392" s="331" t="n">
        <f aca="false">YEAR(B392)</f>
        <v>2011</v>
      </c>
      <c r="D392" s="331" t="n">
        <f aca="false">MONTH(B392)</f>
        <v>1</v>
      </c>
      <c r="E392" s="331" t="n">
        <f aca="false">DAY(B392)</f>
        <v>22</v>
      </c>
      <c r="F392" s="132" t="n">
        <v>0.41</v>
      </c>
      <c r="G392" s="132" t="n">
        <v>0.4443</v>
      </c>
      <c r="H392" s="132" t="n">
        <v>0.39</v>
      </c>
      <c r="I392" s="132" t="n">
        <v>0.4443</v>
      </c>
      <c r="J392" s="132" t="n">
        <f aca="false">LARGE($G$1:G392,1)</f>
        <v>0.5</v>
      </c>
      <c r="K392" s="192" t="n">
        <f aca="false">IF(J392&gt;J391,0,K391+1)</f>
        <v>77</v>
      </c>
      <c r="L392" s="134" t="n">
        <f aca="false">I392/J392-1</f>
        <v>-0.1114</v>
      </c>
      <c r="O392" s="131"/>
      <c r="P392" s="330"/>
      <c r="Q392" s="132"/>
      <c r="R392" s="132"/>
      <c r="S392" s="132"/>
      <c r="T392" s="132"/>
    </row>
    <row r="393" customFormat="false" ht="12.8" hidden="true" customHeight="false" outlineLevel="0" collapsed="false">
      <c r="A393" s="131" t="n">
        <v>1295740800</v>
      </c>
      <c r="B393" s="330" t="n">
        <f aca="false">(A393/(24*60*60))+DATE(1970,1,1)</f>
        <v>40566</v>
      </c>
      <c r="C393" s="331" t="n">
        <f aca="false">YEAR(B393)</f>
        <v>2011</v>
      </c>
      <c r="D393" s="331" t="n">
        <f aca="false">MONTH(B393)</f>
        <v>1</v>
      </c>
      <c r="E393" s="331" t="n">
        <f aca="false">DAY(B393)</f>
        <v>23</v>
      </c>
      <c r="F393" s="132" t="n">
        <v>0.4443</v>
      </c>
      <c r="G393" s="132" t="n">
        <v>0.4443</v>
      </c>
      <c r="H393" s="132" t="n">
        <v>0.42</v>
      </c>
      <c r="I393" s="132" t="n">
        <v>0.4424</v>
      </c>
      <c r="J393" s="132" t="n">
        <f aca="false">LARGE($G$1:G393,1)</f>
        <v>0.5</v>
      </c>
      <c r="K393" s="192" t="n">
        <f aca="false">IF(J393&gt;J392,0,K392+1)</f>
        <v>78</v>
      </c>
      <c r="L393" s="134" t="n">
        <f aca="false">I393/J393-1</f>
        <v>-0.1152</v>
      </c>
      <c r="O393" s="131"/>
      <c r="P393" s="330"/>
      <c r="Q393" s="132"/>
      <c r="R393" s="132"/>
      <c r="S393" s="132"/>
      <c r="T393" s="132"/>
    </row>
    <row r="394" customFormat="false" ht="12.8" hidden="true" customHeight="false" outlineLevel="0" collapsed="false">
      <c r="A394" s="131" t="n">
        <v>1295827200</v>
      </c>
      <c r="B394" s="330" t="n">
        <f aca="false">(A394/(24*60*60))+DATE(1970,1,1)</f>
        <v>40567</v>
      </c>
      <c r="C394" s="331" t="n">
        <f aca="false">YEAR(B394)</f>
        <v>2011</v>
      </c>
      <c r="D394" s="331" t="n">
        <f aca="false">MONTH(B394)</f>
        <v>1</v>
      </c>
      <c r="E394" s="331" t="n">
        <f aca="false">DAY(B394)</f>
        <v>24</v>
      </c>
      <c r="F394" s="132" t="n">
        <v>0.4424</v>
      </c>
      <c r="G394" s="132" t="n">
        <v>0.4424</v>
      </c>
      <c r="H394" s="132" t="n">
        <v>0.381</v>
      </c>
      <c r="I394" s="132" t="n">
        <v>0.4199</v>
      </c>
      <c r="J394" s="132" t="n">
        <f aca="false">LARGE($G$1:G394,1)</f>
        <v>0.5</v>
      </c>
      <c r="K394" s="192" t="n">
        <f aca="false">IF(J394&gt;J393,0,K393+1)</f>
        <v>79</v>
      </c>
      <c r="L394" s="134" t="n">
        <f aca="false">I394/J394-1</f>
        <v>-0.1602</v>
      </c>
      <c r="O394" s="131"/>
      <c r="P394" s="330"/>
      <c r="Q394" s="132"/>
      <c r="R394" s="132"/>
      <c r="S394" s="132"/>
      <c r="T394" s="132"/>
    </row>
    <row r="395" customFormat="false" ht="12.8" hidden="true" customHeight="false" outlineLevel="0" collapsed="false">
      <c r="A395" s="131" t="n">
        <v>1295913600</v>
      </c>
      <c r="B395" s="330" t="n">
        <f aca="false">(A395/(24*60*60))+DATE(1970,1,1)</f>
        <v>40568</v>
      </c>
      <c r="C395" s="331" t="n">
        <f aca="false">YEAR(B395)</f>
        <v>2011</v>
      </c>
      <c r="D395" s="331" t="n">
        <f aca="false">MONTH(B395)</f>
        <v>1</v>
      </c>
      <c r="E395" s="331" t="n">
        <f aca="false">DAY(B395)</f>
        <v>25</v>
      </c>
      <c r="F395" s="132" t="n">
        <v>0.4199</v>
      </c>
      <c r="G395" s="132" t="n">
        <v>0.425</v>
      </c>
      <c r="H395" s="132" t="n">
        <v>0.4</v>
      </c>
      <c r="I395" s="132" t="n">
        <v>0.41</v>
      </c>
      <c r="J395" s="132" t="n">
        <f aca="false">LARGE($G$1:G395,1)</f>
        <v>0.5</v>
      </c>
      <c r="K395" s="192" t="n">
        <f aca="false">IF(J395&gt;J394,0,K394+1)</f>
        <v>80</v>
      </c>
      <c r="L395" s="134" t="n">
        <f aca="false">I395/J395-1</f>
        <v>-0.18</v>
      </c>
      <c r="O395" s="131"/>
      <c r="P395" s="330"/>
      <c r="Q395" s="132"/>
      <c r="R395" s="132"/>
      <c r="S395" s="132"/>
      <c r="T395" s="132"/>
    </row>
    <row r="396" customFormat="false" ht="12.8" hidden="true" customHeight="false" outlineLevel="0" collapsed="false">
      <c r="A396" s="131" t="n">
        <v>1296000000</v>
      </c>
      <c r="B396" s="330" t="n">
        <f aca="false">(A396/(24*60*60))+DATE(1970,1,1)</f>
        <v>40569</v>
      </c>
      <c r="C396" s="331" t="n">
        <f aca="false">YEAR(B396)</f>
        <v>2011</v>
      </c>
      <c r="D396" s="331" t="n">
        <f aca="false">MONTH(B396)</f>
        <v>1</v>
      </c>
      <c r="E396" s="331" t="n">
        <f aca="false">DAY(B396)</f>
        <v>26</v>
      </c>
      <c r="F396" s="132" t="n">
        <v>0.41123</v>
      </c>
      <c r="G396" s="132" t="n">
        <v>0.42</v>
      </c>
      <c r="H396" s="132" t="n">
        <v>0.3904</v>
      </c>
      <c r="I396" s="132" t="n">
        <v>0.417</v>
      </c>
      <c r="J396" s="132" t="n">
        <f aca="false">LARGE($G$1:G396,1)</f>
        <v>0.5</v>
      </c>
      <c r="K396" s="192" t="n">
        <f aca="false">IF(J396&gt;J395,0,K395+1)</f>
        <v>81</v>
      </c>
      <c r="L396" s="134" t="n">
        <f aca="false">I396/J396-1</f>
        <v>-0.166</v>
      </c>
      <c r="O396" s="131"/>
      <c r="P396" s="330"/>
      <c r="Q396" s="132"/>
      <c r="R396" s="132"/>
      <c r="S396" s="132"/>
      <c r="T396" s="132"/>
    </row>
    <row r="397" customFormat="false" ht="12.8" hidden="true" customHeight="false" outlineLevel="0" collapsed="false">
      <c r="A397" s="131" t="n">
        <v>1296086400</v>
      </c>
      <c r="B397" s="330" t="n">
        <f aca="false">(A397/(24*60*60))+DATE(1970,1,1)</f>
        <v>40570</v>
      </c>
      <c r="C397" s="331" t="n">
        <f aca="false">YEAR(B397)</f>
        <v>2011</v>
      </c>
      <c r="D397" s="331" t="n">
        <f aca="false">MONTH(B397)</f>
        <v>1</v>
      </c>
      <c r="E397" s="331" t="n">
        <f aca="false">DAY(B397)</f>
        <v>27</v>
      </c>
      <c r="F397" s="132" t="n">
        <v>0.4095</v>
      </c>
      <c r="G397" s="132" t="n">
        <v>0.45</v>
      </c>
      <c r="H397" s="132" t="n">
        <v>0.40851</v>
      </c>
      <c r="I397" s="132" t="n">
        <v>0.4212</v>
      </c>
      <c r="J397" s="132" t="n">
        <f aca="false">LARGE($G$1:G397,1)</f>
        <v>0.5</v>
      </c>
      <c r="K397" s="192" t="n">
        <f aca="false">IF(J397&gt;J396,0,K396+1)</f>
        <v>82</v>
      </c>
      <c r="L397" s="134" t="n">
        <f aca="false">I397/J397-1</f>
        <v>-0.1576</v>
      </c>
      <c r="O397" s="131"/>
      <c r="P397" s="330"/>
      <c r="Q397" s="132"/>
      <c r="R397" s="132"/>
      <c r="S397" s="132"/>
      <c r="T397" s="132"/>
    </row>
    <row r="398" customFormat="false" ht="12.8" hidden="true" customHeight="false" outlineLevel="0" collapsed="false">
      <c r="A398" s="131" t="n">
        <v>1296172800</v>
      </c>
      <c r="B398" s="330" t="n">
        <f aca="false">(A398/(24*60*60))+DATE(1970,1,1)</f>
        <v>40571</v>
      </c>
      <c r="C398" s="331" t="n">
        <f aca="false">YEAR(B398)</f>
        <v>2011</v>
      </c>
      <c r="D398" s="331" t="n">
        <f aca="false">MONTH(B398)</f>
        <v>1</v>
      </c>
      <c r="E398" s="331" t="n">
        <f aca="false">DAY(B398)</f>
        <v>28</v>
      </c>
      <c r="F398" s="132" t="n">
        <v>0.4223</v>
      </c>
      <c r="G398" s="132" t="n">
        <v>0.446</v>
      </c>
      <c r="H398" s="132" t="n">
        <v>0.4212</v>
      </c>
      <c r="I398" s="132" t="n">
        <v>0.446</v>
      </c>
      <c r="J398" s="132" t="n">
        <f aca="false">LARGE($G$1:G398,1)</f>
        <v>0.5</v>
      </c>
      <c r="K398" s="192" t="n">
        <f aca="false">IF(J398&gt;J397,0,K397+1)</f>
        <v>83</v>
      </c>
      <c r="L398" s="134" t="n">
        <f aca="false">I398/J398-1</f>
        <v>-0.108</v>
      </c>
      <c r="O398" s="131"/>
      <c r="P398" s="330"/>
      <c r="Q398" s="132"/>
      <c r="R398" s="132"/>
      <c r="S398" s="132"/>
      <c r="T398" s="132"/>
    </row>
    <row r="399" customFormat="false" ht="12.8" hidden="true" customHeight="false" outlineLevel="0" collapsed="false">
      <c r="A399" s="131" t="n">
        <v>1296259200</v>
      </c>
      <c r="B399" s="330" t="n">
        <f aca="false">(A399/(24*60*60))+DATE(1970,1,1)</f>
        <v>40572</v>
      </c>
      <c r="C399" s="331" t="n">
        <f aca="false">YEAR(B399)</f>
        <v>2011</v>
      </c>
      <c r="D399" s="331" t="n">
        <f aca="false">MONTH(B399)</f>
        <v>1</v>
      </c>
      <c r="E399" s="331" t="n">
        <f aca="false">DAY(B399)</f>
        <v>29</v>
      </c>
      <c r="F399" s="132" t="n">
        <v>0.445</v>
      </c>
      <c r="G399" s="132" t="n">
        <v>0.445</v>
      </c>
      <c r="H399" s="132" t="n">
        <v>0.43</v>
      </c>
      <c r="I399" s="132" t="n">
        <v>0.439</v>
      </c>
      <c r="J399" s="132" t="n">
        <f aca="false">LARGE($G$1:G399,1)</f>
        <v>0.5</v>
      </c>
      <c r="K399" s="192" t="n">
        <f aca="false">IF(J399&gt;J398,0,K398+1)</f>
        <v>84</v>
      </c>
      <c r="L399" s="134" t="n">
        <f aca="false">I399/J399-1</f>
        <v>-0.122</v>
      </c>
      <c r="O399" s="131"/>
      <c r="P399" s="330"/>
      <c r="Q399" s="132"/>
      <c r="R399" s="132"/>
      <c r="S399" s="132"/>
      <c r="T399" s="132"/>
    </row>
    <row r="400" customFormat="false" ht="12.8" hidden="true" customHeight="false" outlineLevel="0" collapsed="false">
      <c r="A400" s="131" t="n">
        <v>1296345600</v>
      </c>
      <c r="B400" s="330" t="n">
        <f aca="false">(A400/(24*60*60))+DATE(1970,1,1)</f>
        <v>40573</v>
      </c>
      <c r="C400" s="331" t="n">
        <f aca="false">YEAR(B400)</f>
        <v>2011</v>
      </c>
      <c r="D400" s="331" t="n">
        <f aca="false">MONTH(B400)</f>
        <v>1</v>
      </c>
      <c r="E400" s="331" t="n">
        <f aca="false">DAY(B400)</f>
        <v>30</v>
      </c>
      <c r="F400" s="132" t="n">
        <v>0.445</v>
      </c>
      <c r="G400" s="132" t="n">
        <v>0.48</v>
      </c>
      <c r="H400" s="132" t="n">
        <v>0.445</v>
      </c>
      <c r="I400" s="132" t="n">
        <v>0.4799</v>
      </c>
      <c r="J400" s="132" t="n">
        <f aca="false">LARGE($G$1:G400,1)</f>
        <v>0.5</v>
      </c>
      <c r="K400" s="192" t="n">
        <f aca="false">IF(J400&gt;J399,0,K399+1)</f>
        <v>85</v>
      </c>
      <c r="L400" s="134" t="n">
        <f aca="false">I400/J400-1</f>
        <v>-0.0402</v>
      </c>
      <c r="O400" s="131"/>
      <c r="P400" s="330"/>
      <c r="Q400" s="132"/>
      <c r="R400" s="132"/>
      <c r="S400" s="132"/>
      <c r="T400" s="132"/>
    </row>
    <row r="401" customFormat="false" ht="12.8" hidden="true" customHeight="false" outlineLevel="0" collapsed="false">
      <c r="A401" s="131" t="n">
        <v>1296432000</v>
      </c>
      <c r="B401" s="330" t="n">
        <f aca="false">(A401/(24*60*60))+DATE(1970,1,1)</f>
        <v>40574</v>
      </c>
      <c r="C401" s="331" t="n">
        <f aca="false">YEAR(B401)</f>
        <v>2011</v>
      </c>
      <c r="D401" s="331" t="n">
        <f aca="false">MONTH(B401)</f>
        <v>1</v>
      </c>
      <c r="E401" s="331" t="n">
        <f aca="false">DAY(B401)</f>
        <v>31</v>
      </c>
      <c r="F401" s="132" t="n">
        <v>0.47981</v>
      </c>
      <c r="G401" s="132" t="n">
        <v>0.95</v>
      </c>
      <c r="H401" s="132" t="n">
        <v>0.47</v>
      </c>
      <c r="I401" s="132" t="n">
        <v>0.55</v>
      </c>
      <c r="J401" s="132" t="n">
        <f aca="false">LARGE($G$1:G401,1)</f>
        <v>0.95</v>
      </c>
      <c r="K401" s="192" t="n">
        <f aca="false">IF(J401&gt;J400,0,K400+1)</f>
        <v>0</v>
      </c>
      <c r="L401" s="134" t="n">
        <f aca="false">I401/J401-1</f>
        <v>-0.421052631578947</v>
      </c>
      <c r="O401" s="131"/>
      <c r="P401" s="330"/>
      <c r="Q401" s="132"/>
      <c r="R401" s="132"/>
      <c r="S401" s="132"/>
      <c r="T401" s="132"/>
    </row>
    <row r="402" customFormat="false" ht="12.8" hidden="true" customHeight="false" outlineLevel="0" collapsed="false">
      <c r="A402" s="131" t="n">
        <v>1296518400</v>
      </c>
      <c r="B402" s="330" t="n">
        <f aca="false">(A402/(24*60*60))+DATE(1970,1,1)</f>
        <v>40575</v>
      </c>
      <c r="C402" s="331" t="n">
        <f aca="false">YEAR(B402)</f>
        <v>2011</v>
      </c>
      <c r="D402" s="331" t="n">
        <f aca="false">MONTH(B402)</f>
        <v>2</v>
      </c>
      <c r="E402" s="331" t="n">
        <f aca="false">DAY(B402)</f>
        <v>1</v>
      </c>
      <c r="F402" s="132" t="n">
        <v>0.5451</v>
      </c>
      <c r="G402" s="132" t="n">
        <v>0.85</v>
      </c>
      <c r="H402" s="132" t="n">
        <v>0.52011</v>
      </c>
      <c r="I402" s="132" t="n">
        <v>0.7</v>
      </c>
      <c r="J402" s="132" t="n">
        <f aca="false">LARGE($G$1:G402,1)</f>
        <v>0.95</v>
      </c>
      <c r="K402" s="192" t="n">
        <f aca="false">IF(J402&gt;J401,0,K401+1)</f>
        <v>1</v>
      </c>
      <c r="L402" s="134" t="n">
        <f aca="false">I402/J402-1</f>
        <v>-0.263157894736842</v>
      </c>
      <c r="O402" s="131"/>
      <c r="P402" s="330"/>
      <c r="Q402" s="132"/>
      <c r="R402" s="132"/>
      <c r="S402" s="132"/>
      <c r="T402" s="132"/>
    </row>
    <row r="403" customFormat="false" ht="12.8" hidden="true" customHeight="false" outlineLevel="0" collapsed="false">
      <c r="A403" s="131" t="n">
        <v>1296604800</v>
      </c>
      <c r="B403" s="330" t="n">
        <f aca="false">(A403/(24*60*60))+DATE(1970,1,1)</f>
        <v>40576</v>
      </c>
      <c r="C403" s="331" t="n">
        <f aca="false">YEAR(B403)</f>
        <v>2011</v>
      </c>
      <c r="D403" s="331" t="n">
        <f aca="false">MONTH(B403)</f>
        <v>2</v>
      </c>
      <c r="E403" s="331" t="n">
        <f aca="false">DAY(B403)</f>
        <v>2</v>
      </c>
      <c r="F403" s="132" t="n">
        <v>0.71</v>
      </c>
      <c r="G403" s="132" t="n">
        <v>0.76001</v>
      </c>
      <c r="H403" s="132" t="n">
        <v>0.69</v>
      </c>
      <c r="I403" s="132" t="n">
        <v>0.716</v>
      </c>
      <c r="J403" s="132" t="n">
        <f aca="false">LARGE($G$1:G403,1)</f>
        <v>0.95</v>
      </c>
      <c r="K403" s="192" t="n">
        <f aca="false">IF(J403&gt;J402,0,K402+1)</f>
        <v>2</v>
      </c>
      <c r="L403" s="134" t="n">
        <f aca="false">I403/J403-1</f>
        <v>-0.246315789473684</v>
      </c>
      <c r="O403" s="131"/>
      <c r="P403" s="330"/>
      <c r="Q403" s="132"/>
      <c r="R403" s="132"/>
      <c r="S403" s="132"/>
      <c r="T403" s="132"/>
    </row>
    <row r="404" customFormat="false" ht="12.8" hidden="true" customHeight="false" outlineLevel="0" collapsed="false">
      <c r="A404" s="131" t="n">
        <v>1296691200</v>
      </c>
      <c r="B404" s="330" t="n">
        <f aca="false">(A404/(24*60*60))+DATE(1970,1,1)</f>
        <v>40577</v>
      </c>
      <c r="C404" s="331" t="n">
        <f aca="false">YEAR(B404)</f>
        <v>2011</v>
      </c>
      <c r="D404" s="331" t="n">
        <f aca="false">MONTH(B404)</f>
        <v>2</v>
      </c>
      <c r="E404" s="331" t="n">
        <f aca="false">DAY(B404)</f>
        <v>3</v>
      </c>
      <c r="F404" s="132" t="n">
        <v>0.7218</v>
      </c>
      <c r="G404" s="132" t="n">
        <v>0.75</v>
      </c>
      <c r="H404" s="132" t="n">
        <v>0.6501</v>
      </c>
      <c r="I404" s="132" t="n">
        <v>0.69</v>
      </c>
      <c r="J404" s="132" t="n">
        <f aca="false">LARGE($G$1:G404,1)</f>
        <v>0.95</v>
      </c>
      <c r="K404" s="192" t="n">
        <f aca="false">IF(J404&gt;J403,0,K403+1)</f>
        <v>3</v>
      </c>
      <c r="L404" s="134" t="n">
        <f aca="false">I404/J404-1</f>
        <v>-0.273684210526316</v>
      </c>
      <c r="O404" s="131"/>
      <c r="P404" s="330"/>
      <c r="Q404" s="132"/>
      <c r="R404" s="132"/>
      <c r="S404" s="132"/>
      <c r="T404" s="132"/>
    </row>
    <row r="405" customFormat="false" ht="12.8" hidden="true" customHeight="false" outlineLevel="0" collapsed="false">
      <c r="A405" s="131" t="n">
        <v>1296777600</v>
      </c>
      <c r="B405" s="330" t="n">
        <f aca="false">(A405/(24*60*60))+DATE(1970,1,1)</f>
        <v>40578</v>
      </c>
      <c r="C405" s="331" t="n">
        <f aca="false">YEAR(B405)</f>
        <v>2011</v>
      </c>
      <c r="D405" s="331" t="n">
        <f aca="false">MONTH(B405)</f>
        <v>2</v>
      </c>
      <c r="E405" s="331" t="n">
        <f aca="false">DAY(B405)</f>
        <v>4</v>
      </c>
      <c r="F405" s="132" t="n">
        <v>0.72</v>
      </c>
      <c r="G405" s="132" t="n">
        <v>0.88</v>
      </c>
      <c r="H405" s="132" t="n">
        <v>0.67</v>
      </c>
      <c r="I405" s="132" t="n">
        <v>0.811</v>
      </c>
      <c r="J405" s="132" t="n">
        <f aca="false">LARGE($G$1:G405,1)</f>
        <v>0.95</v>
      </c>
      <c r="K405" s="192" t="n">
        <f aca="false">IF(J405&gt;J404,0,K404+1)</f>
        <v>4</v>
      </c>
      <c r="L405" s="134" t="n">
        <f aca="false">I405/J405-1</f>
        <v>-0.146315789473684</v>
      </c>
      <c r="O405" s="131"/>
      <c r="P405" s="330"/>
      <c r="Q405" s="132"/>
      <c r="R405" s="132"/>
      <c r="S405" s="132"/>
      <c r="T405" s="132"/>
    </row>
    <row r="406" customFormat="false" ht="12.8" hidden="true" customHeight="false" outlineLevel="0" collapsed="false">
      <c r="A406" s="131" t="n">
        <v>1296864000</v>
      </c>
      <c r="B406" s="330" t="n">
        <f aca="false">(A406/(24*60*60))+DATE(1970,1,1)</f>
        <v>40579</v>
      </c>
      <c r="C406" s="331" t="n">
        <f aca="false">YEAR(B406)</f>
        <v>2011</v>
      </c>
      <c r="D406" s="331" t="n">
        <f aca="false">MONTH(B406)</f>
        <v>2</v>
      </c>
      <c r="E406" s="331" t="n">
        <f aca="false">DAY(B406)</f>
        <v>5</v>
      </c>
      <c r="F406" s="132" t="n">
        <v>0.839</v>
      </c>
      <c r="G406" s="132" t="n">
        <v>0.92</v>
      </c>
      <c r="H406" s="132" t="n">
        <v>0.8115</v>
      </c>
      <c r="I406" s="132" t="n">
        <v>0.92</v>
      </c>
      <c r="J406" s="132" t="n">
        <f aca="false">LARGE($G$1:G406,1)</f>
        <v>0.95</v>
      </c>
      <c r="K406" s="192" t="n">
        <f aca="false">IF(J406&gt;J405,0,K405+1)</f>
        <v>5</v>
      </c>
      <c r="L406" s="134" t="n">
        <f aca="false">I406/J406-1</f>
        <v>-0.0315789473684209</v>
      </c>
      <c r="O406" s="131"/>
      <c r="P406" s="330"/>
      <c r="Q406" s="132"/>
      <c r="R406" s="132"/>
      <c r="S406" s="132"/>
      <c r="T406" s="132"/>
    </row>
    <row r="407" customFormat="false" ht="12.8" hidden="true" customHeight="false" outlineLevel="0" collapsed="false">
      <c r="A407" s="131" t="n">
        <v>1296950400</v>
      </c>
      <c r="B407" s="330" t="n">
        <f aca="false">(A407/(24*60*60))+DATE(1970,1,1)</f>
        <v>40580</v>
      </c>
      <c r="C407" s="331" t="n">
        <f aca="false">YEAR(B407)</f>
        <v>2011</v>
      </c>
      <c r="D407" s="331" t="n">
        <f aca="false">MONTH(B407)</f>
        <v>2</v>
      </c>
      <c r="E407" s="331" t="n">
        <f aca="false">DAY(B407)</f>
        <v>6</v>
      </c>
      <c r="F407" s="132" t="n">
        <v>0.92</v>
      </c>
      <c r="G407" s="132" t="n">
        <v>0.92</v>
      </c>
      <c r="H407" s="132" t="n">
        <v>0.83</v>
      </c>
      <c r="I407" s="132" t="n">
        <v>0.8975</v>
      </c>
      <c r="J407" s="132" t="n">
        <f aca="false">LARGE($G$1:G407,1)</f>
        <v>0.95</v>
      </c>
      <c r="K407" s="192" t="n">
        <f aca="false">IF(J407&gt;J406,0,K406+1)</f>
        <v>6</v>
      </c>
      <c r="L407" s="134" t="n">
        <f aca="false">I407/J407-1</f>
        <v>-0.0552631578947368</v>
      </c>
      <c r="O407" s="131"/>
      <c r="P407" s="330"/>
      <c r="Q407" s="132"/>
      <c r="R407" s="132"/>
      <c r="S407" s="132"/>
      <c r="T407" s="132"/>
    </row>
    <row r="408" customFormat="false" ht="12.8" hidden="true" customHeight="false" outlineLevel="0" collapsed="false">
      <c r="A408" s="131" t="n">
        <v>1297036800</v>
      </c>
      <c r="B408" s="330" t="n">
        <f aca="false">(A408/(24*60*60))+DATE(1970,1,1)</f>
        <v>40581</v>
      </c>
      <c r="C408" s="331" t="n">
        <f aca="false">YEAR(B408)</f>
        <v>2011</v>
      </c>
      <c r="D408" s="331" t="n">
        <f aca="false">MONTH(B408)</f>
        <v>2</v>
      </c>
      <c r="E408" s="331" t="n">
        <f aca="false">DAY(B408)</f>
        <v>7</v>
      </c>
      <c r="F408" s="132" t="n">
        <v>0.89968</v>
      </c>
      <c r="G408" s="132" t="n">
        <v>0.9</v>
      </c>
      <c r="H408" s="132" t="n">
        <v>0.83</v>
      </c>
      <c r="I408" s="132" t="n">
        <v>0.89</v>
      </c>
      <c r="J408" s="132" t="n">
        <f aca="false">LARGE($G$1:G408,1)</f>
        <v>0.95</v>
      </c>
      <c r="K408" s="192" t="n">
        <f aca="false">IF(J408&gt;J407,0,K407+1)</f>
        <v>7</v>
      </c>
      <c r="L408" s="134" t="n">
        <f aca="false">I408/J408-1</f>
        <v>-0.0631578947368421</v>
      </c>
      <c r="O408" s="131"/>
      <c r="P408" s="330"/>
      <c r="Q408" s="132"/>
      <c r="R408" s="132"/>
      <c r="S408" s="132"/>
      <c r="T408" s="132"/>
    </row>
    <row r="409" customFormat="false" ht="12.8" hidden="true" customHeight="false" outlineLevel="0" collapsed="false">
      <c r="A409" s="131" t="n">
        <v>1297123200</v>
      </c>
      <c r="B409" s="330" t="n">
        <f aca="false">(A409/(24*60*60))+DATE(1970,1,1)</f>
        <v>40582</v>
      </c>
      <c r="C409" s="331" t="n">
        <f aca="false">YEAR(B409)</f>
        <v>2011</v>
      </c>
      <c r="D409" s="331" t="n">
        <f aca="false">MONTH(B409)</f>
        <v>2</v>
      </c>
      <c r="E409" s="331" t="n">
        <f aca="false">DAY(B409)</f>
        <v>8</v>
      </c>
      <c r="F409" s="132" t="n">
        <v>0.89</v>
      </c>
      <c r="G409" s="132" t="n">
        <v>0.918</v>
      </c>
      <c r="H409" s="132" t="n">
        <v>0.8617</v>
      </c>
      <c r="I409" s="132" t="n">
        <v>0.918</v>
      </c>
      <c r="J409" s="132" t="n">
        <f aca="false">LARGE($G$1:G409,1)</f>
        <v>0.95</v>
      </c>
      <c r="K409" s="192" t="n">
        <f aca="false">IF(J409&gt;J408,0,K408+1)</f>
        <v>8</v>
      </c>
      <c r="L409" s="134" t="n">
        <f aca="false">I409/J409-1</f>
        <v>-0.0336842105263157</v>
      </c>
      <c r="O409" s="131"/>
      <c r="P409" s="330"/>
      <c r="Q409" s="132"/>
      <c r="R409" s="132"/>
      <c r="S409" s="132"/>
      <c r="T409" s="132"/>
    </row>
    <row r="410" customFormat="false" ht="12.8" hidden="true" customHeight="false" outlineLevel="0" collapsed="false">
      <c r="A410" s="131" t="n">
        <v>1297209600</v>
      </c>
      <c r="B410" s="330" t="n">
        <f aca="false">(A410/(24*60*60))+DATE(1970,1,1)</f>
        <v>40583</v>
      </c>
      <c r="C410" s="331" t="n">
        <f aca="false">YEAR(B410)</f>
        <v>2011</v>
      </c>
      <c r="D410" s="331" t="n">
        <f aca="false">MONTH(B410)</f>
        <v>2</v>
      </c>
      <c r="E410" s="331" t="n">
        <f aca="false">DAY(B410)</f>
        <v>9</v>
      </c>
      <c r="F410" s="132" t="n">
        <v>0.905</v>
      </c>
      <c r="G410" s="132" t="n">
        <v>1.09</v>
      </c>
      <c r="H410" s="132" t="n">
        <v>0.82</v>
      </c>
      <c r="I410" s="132" t="n">
        <v>1.09</v>
      </c>
      <c r="J410" s="132" t="n">
        <f aca="false">LARGE($G$1:G410,1)</f>
        <v>1.09</v>
      </c>
      <c r="K410" s="192" t="n">
        <f aca="false">IF(J410&gt;J409,0,K409+1)</f>
        <v>0</v>
      </c>
      <c r="L410" s="134" t="n">
        <f aca="false">I410/J410-1</f>
        <v>0</v>
      </c>
      <c r="O410" s="131"/>
      <c r="P410" s="330"/>
      <c r="Q410" s="132"/>
      <c r="R410" s="132"/>
      <c r="S410" s="132"/>
      <c r="T410" s="132"/>
    </row>
    <row r="411" customFormat="false" ht="12.8" hidden="true" customHeight="false" outlineLevel="0" collapsed="false">
      <c r="A411" s="131" t="n">
        <v>1297296000</v>
      </c>
      <c r="B411" s="330" t="n">
        <f aca="false">(A411/(24*60*60))+DATE(1970,1,1)</f>
        <v>40584</v>
      </c>
      <c r="C411" s="331" t="n">
        <f aca="false">YEAR(B411)</f>
        <v>2011</v>
      </c>
      <c r="D411" s="331" t="n">
        <f aca="false">MONTH(B411)</f>
        <v>2</v>
      </c>
      <c r="E411" s="331" t="n">
        <f aca="false">DAY(B411)</f>
        <v>10</v>
      </c>
      <c r="F411" s="132" t="n">
        <v>1.088</v>
      </c>
      <c r="G411" s="132" t="n">
        <v>1.1</v>
      </c>
      <c r="H411" s="132" t="n">
        <v>0.8</v>
      </c>
      <c r="I411" s="132" t="n">
        <v>0.98031</v>
      </c>
      <c r="J411" s="132" t="n">
        <f aca="false">LARGE($G$1:G411,1)</f>
        <v>1.1</v>
      </c>
      <c r="K411" s="192" t="n">
        <f aca="false">IF(J411&gt;J410,0,K410+1)</f>
        <v>0</v>
      </c>
      <c r="L411" s="134" t="n">
        <f aca="false">I411/J411-1</f>
        <v>-0.108809090909091</v>
      </c>
      <c r="O411" s="131"/>
      <c r="P411" s="330"/>
      <c r="Q411" s="132"/>
      <c r="R411" s="132"/>
      <c r="S411" s="132"/>
      <c r="T411" s="132"/>
    </row>
    <row r="412" customFormat="false" ht="12.8" hidden="true" customHeight="false" outlineLevel="0" collapsed="false">
      <c r="A412" s="131" t="n">
        <v>1297382400</v>
      </c>
      <c r="B412" s="330" t="n">
        <f aca="false">(A412/(24*60*60))+DATE(1970,1,1)</f>
        <v>40585</v>
      </c>
      <c r="C412" s="331" t="n">
        <f aca="false">YEAR(B412)</f>
        <v>2011</v>
      </c>
      <c r="D412" s="331" t="n">
        <f aca="false">MONTH(B412)</f>
        <v>2</v>
      </c>
      <c r="E412" s="331" t="n">
        <f aca="false">DAY(B412)</f>
        <v>11</v>
      </c>
      <c r="F412" s="132" t="n">
        <v>0.989</v>
      </c>
      <c r="G412" s="132" t="n">
        <v>1.0899</v>
      </c>
      <c r="H412" s="132" t="n">
        <v>0.9264</v>
      </c>
      <c r="I412" s="132" t="n">
        <v>1.07001</v>
      </c>
      <c r="J412" s="132" t="n">
        <f aca="false">LARGE($G$1:G412,1)</f>
        <v>1.1</v>
      </c>
      <c r="K412" s="192" t="n">
        <f aca="false">IF(J412&gt;J411,0,K411+1)</f>
        <v>1</v>
      </c>
      <c r="L412" s="134" t="n">
        <f aca="false">I412/J412-1</f>
        <v>-0.0272636363636365</v>
      </c>
      <c r="O412" s="131"/>
      <c r="P412" s="330"/>
      <c r="Q412" s="132"/>
      <c r="R412" s="132"/>
      <c r="S412" s="132"/>
      <c r="T412" s="132"/>
    </row>
    <row r="413" customFormat="false" ht="12.8" hidden="true" customHeight="false" outlineLevel="0" collapsed="false">
      <c r="A413" s="131" t="n">
        <v>1297468800</v>
      </c>
      <c r="B413" s="330" t="n">
        <f aca="false">(A413/(24*60*60))+DATE(1970,1,1)</f>
        <v>40586</v>
      </c>
      <c r="C413" s="331" t="n">
        <f aca="false">YEAR(B413)</f>
        <v>2011</v>
      </c>
      <c r="D413" s="331" t="n">
        <f aca="false">MONTH(B413)</f>
        <v>2</v>
      </c>
      <c r="E413" s="331" t="n">
        <f aca="false">DAY(B413)</f>
        <v>12</v>
      </c>
      <c r="F413" s="132" t="n">
        <v>1.01</v>
      </c>
      <c r="G413" s="132" t="n">
        <v>1.08</v>
      </c>
      <c r="H413" s="132" t="n">
        <v>0.9906</v>
      </c>
      <c r="I413" s="132" t="n">
        <v>1.078</v>
      </c>
      <c r="J413" s="132" t="n">
        <f aca="false">LARGE($G$1:G413,1)</f>
        <v>1.1</v>
      </c>
      <c r="K413" s="192" t="n">
        <f aca="false">IF(J413&gt;J412,0,K412+1)</f>
        <v>2</v>
      </c>
      <c r="L413" s="134" t="n">
        <f aca="false">I413/J413-1</f>
        <v>-0.02</v>
      </c>
      <c r="O413" s="131"/>
      <c r="P413" s="330"/>
      <c r="Q413" s="132"/>
      <c r="R413" s="132"/>
      <c r="S413" s="132"/>
      <c r="T413" s="132"/>
    </row>
    <row r="414" customFormat="false" ht="12.8" hidden="true" customHeight="false" outlineLevel="0" collapsed="false">
      <c r="A414" s="131" t="n">
        <v>1297555200</v>
      </c>
      <c r="B414" s="330" t="n">
        <f aca="false">(A414/(24*60*60))+DATE(1970,1,1)</f>
        <v>40587</v>
      </c>
      <c r="C414" s="331" t="n">
        <f aca="false">YEAR(B414)</f>
        <v>2011</v>
      </c>
      <c r="D414" s="331" t="n">
        <f aca="false">MONTH(B414)</f>
        <v>2</v>
      </c>
      <c r="E414" s="331" t="n">
        <f aca="false">DAY(B414)</f>
        <v>13</v>
      </c>
      <c r="F414" s="132" t="n">
        <v>1.0511</v>
      </c>
      <c r="G414" s="132" t="n">
        <v>1.08</v>
      </c>
      <c r="H414" s="132" t="n">
        <v>1.0201</v>
      </c>
      <c r="I414" s="132" t="n">
        <v>1.05</v>
      </c>
      <c r="J414" s="132" t="n">
        <f aca="false">LARGE($G$1:G414,1)</f>
        <v>1.1</v>
      </c>
      <c r="K414" s="192" t="n">
        <f aca="false">IF(J414&gt;J413,0,K413+1)</f>
        <v>3</v>
      </c>
      <c r="L414" s="134" t="n">
        <f aca="false">I414/J414-1</f>
        <v>-0.0454545454545455</v>
      </c>
      <c r="O414" s="131"/>
      <c r="P414" s="330"/>
      <c r="Q414" s="132"/>
      <c r="R414" s="132"/>
      <c r="S414" s="132"/>
      <c r="T414" s="132"/>
    </row>
    <row r="415" customFormat="false" ht="12.8" hidden="true" customHeight="false" outlineLevel="0" collapsed="false">
      <c r="A415" s="131" t="n">
        <v>1297641600</v>
      </c>
      <c r="B415" s="330" t="n">
        <f aca="false">(A415/(24*60*60))+DATE(1970,1,1)</f>
        <v>40588</v>
      </c>
      <c r="C415" s="331" t="n">
        <f aca="false">YEAR(B415)</f>
        <v>2011</v>
      </c>
      <c r="D415" s="331" t="n">
        <f aca="false">MONTH(B415)</f>
        <v>2</v>
      </c>
      <c r="E415" s="331" t="n">
        <f aca="false">DAY(B415)</f>
        <v>14</v>
      </c>
      <c r="F415" s="132" t="n">
        <v>1.04</v>
      </c>
      <c r="G415" s="132" t="n">
        <v>1.08</v>
      </c>
      <c r="H415" s="132" t="n">
        <v>1.033</v>
      </c>
      <c r="I415" s="132" t="n">
        <v>1.07</v>
      </c>
      <c r="J415" s="132" t="n">
        <f aca="false">LARGE($G$1:G415,1)</f>
        <v>1.1</v>
      </c>
      <c r="K415" s="192" t="n">
        <f aca="false">IF(J415&gt;J414,0,K414+1)</f>
        <v>4</v>
      </c>
      <c r="L415" s="134" t="n">
        <f aca="false">I415/J415-1</f>
        <v>-0.0272727272727273</v>
      </c>
      <c r="O415" s="131"/>
      <c r="P415" s="330"/>
      <c r="Q415" s="132"/>
      <c r="R415" s="132"/>
      <c r="S415" s="132"/>
      <c r="T415" s="132"/>
    </row>
    <row r="416" customFormat="false" ht="12.8" hidden="true" customHeight="false" outlineLevel="0" collapsed="false">
      <c r="A416" s="131" t="n">
        <v>1297728000</v>
      </c>
      <c r="B416" s="330" t="n">
        <f aca="false">(A416/(24*60*60))+DATE(1970,1,1)</f>
        <v>40589</v>
      </c>
      <c r="C416" s="331" t="n">
        <f aca="false">YEAR(B416)</f>
        <v>2011</v>
      </c>
      <c r="D416" s="331" t="n">
        <f aca="false">MONTH(B416)</f>
        <v>2</v>
      </c>
      <c r="E416" s="331" t="n">
        <f aca="false">DAY(B416)</f>
        <v>15</v>
      </c>
      <c r="F416" s="132" t="n">
        <v>1.055</v>
      </c>
      <c r="G416" s="132" t="n">
        <v>1.085</v>
      </c>
      <c r="H416" s="132" t="n">
        <v>1.035</v>
      </c>
      <c r="I416" s="132" t="n">
        <v>1.05</v>
      </c>
      <c r="J416" s="132" t="n">
        <f aca="false">LARGE($G$1:G416,1)</f>
        <v>1.1</v>
      </c>
      <c r="K416" s="192" t="n">
        <f aca="false">IF(J416&gt;J415,0,K415+1)</f>
        <v>5</v>
      </c>
      <c r="L416" s="134" t="n">
        <f aca="false">I416/J416-1</f>
        <v>-0.0454545454545455</v>
      </c>
      <c r="O416" s="131"/>
      <c r="P416" s="330"/>
      <c r="Q416" s="132"/>
      <c r="R416" s="132"/>
      <c r="S416" s="132"/>
      <c r="T416" s="132"/>
    </row>
    <row r="417" customFormat="false" ht="12.8" hidden="true" customHeight="false" outlineLevel="0" collapsed="false">
      <c r="A417" s="131" t="n">
        <v>1297814400</v>
      </c>
      <c r="B417" s="330" t="n">
        <f aca="false">(A417/(24*60*60))+DATE(1970,1,1)</f>
        <v>40590</v>
      </c>
      <c r="C417" s="331" t="n">
        <f aca="false">YEAR(B417)</f>
        <v>2011</v>
      </c>
      <c r="D417" s="331" t="n">
        <f aca="false">MONTH(B417)</f>
        <v>2</v>
      </c>
      <c r="E417" s="331" t="n">
        <f aca="false">DAY(B417)</f>
        <v>16</v>
      </c>
      <c r="F417" s="132" t="n">
        <v>1.05</v>
      </c>
      <c r="G417" s="132" t="n">
        <v>1.05019</v>
      </c>
      <c r="H417" s="132" t="n">
        <v>1.0201</v>
      </c>
      <c r="I417" s="132" t="n">
        <v>1.045</v>
      </c>
      <c r="J417" s="132" t="n">
        <f aca="false">LARGE($G$1:G417,1)</f>
        <v>1.1</v>
      </c>
      <c r="K417" s="192" t="n">
        <f aca="false">IF(J417&gt;J416,0,K416+1)</f>
        <v>6</v>
      </c>
      <c r="L417" s="134" t="n">
        <f aca="false">I417/J417-1</f>
        <v>-0.0500000000000002</v>
      </c>
      <c r="O417" s="131"/>
      <c r="P417" s="330"/>
      <c r="Q417" s="132"/>
      <c r="R417" s="132"/>
      <c r="S417" s="132"/>
      <c r="T417" s="132"/>
    </row>
    <row r="418" customFormat="false" ht="12.8" hidden="true" customHeight="false" outlineLevel="0" collapsed="false">
      <c r="A418" s="131" t="n">
        <v>1297900800</v>
      </c>
      <c r="B418" s="330" t="n">
        <f aca="false">(A418/(24*60*60))+DATE(1970,1,1)</f>
        <v>40591</v>
      </c>
      <c r="C418" s="331" t="n">
        <f aca="false">YEAR(B418)</f>
        <v>2011</v>
      </c>
      <c r="D418" s="331" t="n">
        <f aca="false">MONTH(B418)</f>
        <v>2</v>
      </c>
      <c r="E418" s="331" t="n">
        <f aca="false">DAY(B418)</f>
        <v>17</v>
      </c>
      <c r="F418" s="132" t="n">
        <v>1.045</v>
      </c>
      <c r="G418" s="132" t="n">
        <v>1.05019</v>
      </c>
      <c r="H418" s="132" t="n">
        <v>1.02</v>
      </c>
      <c r="I418" s="132" t="n">
        <v>1.04</v>
      </c>
      <c r="J418" s="132" t="n">
        <f aca="false">LARGE($G$1:G418,1)</f>
        <v>1.1</v>
      </c>
      <c r="K418" s="192" t="n">
        <f aca="false">IF(J418&gt;J417,0,K417+1)</f>
        <v>7</v>
      </c>
      <c r="L418" s="134" t="n">
        <f aca="false">I418/J418-1</f>
        <v>-0.0545454545454546</v>
      </c>
      <c r="O418" s="131"/>
      <c r="P418" s="330"/>
      <c r="Q418" s="132"/>
      <c r="R418" s="132"/>
      <c r="S418" s="132"/>
      <c r="T418" s="132"/>
    </row>
    <row r="419" customFormat="false" ht="12.8" hidden="true" customHeight="false" outlineLevel="0" collapsed="false">
      <c r="A419" s="131" t="n">
        <v>1297987200</v>
      </c>
      <c r="B419" s="330" t="n">
        <f aca="false">(A419/(24*60*60))+DATE(1970,1,1)</f>
        <v>40592</v>
      </c>
      <c r="C419" s="331" t="n">
        <f aca="false">YEAR(B419)</f>
        <v>2011</v>
      </c>
      <c r="D419" s="331" t="n">
        <f aca="false">MONTH(B419)</f>
        <v>2</v>
      </c>
      <c r="E419" s="331" t="n">
        <f aca="false">DAY(B419)</f>
        <v>18</v>
      </c>
      <c r="F419" s="132" t="n">
        <v>1.031</v>
      </c>
      <c r="G419" s="132" t="n">
        <v>1.04019</v>
      </c>
      <c r="H419" s="132" t="n">
        <v>0.78009</v>
      </c>
      <c r="I419" s="132" t="n">
        <v>0.8989</v>
      </c>
      <c r="J419" s="132" t="n">
        <f aca="false">LARGE($G$1:G419,1)</f>
        <v>1.1</v>
      </c>
      <c r="K419" s="192" t="n">
        <f aca="false">IF(J419&gt;J418,0,K418+1)</f>
        <v>8</v>
      </c>
      <c r="L419" s="134" t="n">
        <f aca="false">I419/J419-1</f>
        <v>-0.182818181818182</v>
      </c>
      <c r="O419" s="131"/>
      <c r="P419" s="330"/>
      <c r="Q419" s="132"/>
      <c r="R419" s="132"/>
      <c r="S419" s="132"/>
      <c r="T419" s="132"/>
    </row>
    <row r="420" customFormat="false" ht="12.8" hidden="true" customHeight="false" outlineLevel="0" collapsed="false">
      <c r="A420" s="131" t="n">
        <v>1298073600</v>
      </c>
      <c r="B420" s="330" t="n">
        <f aca="false">(A420/(24*60*60))+DATE(1970,1,1)</f>
        <v>40593</v>
      </c>
      <c r="C420" s="331" t="n">
        <f aca="false">YEAR(B420)</f>
        <v>2011</v>
      </c>
      <c r="D420" s="331" t="n">
        <f aca="false">MONTH(B420)</f>
        <v>2</v>
      </c>
      <c r="E420" s="331" t="n">
        <f aca="false">DAY(B420)</f>
        <v>19</v>
      </c>
      <c r="F420" s="132" t="n">
        <v>0.8376</v>
      </c>
      <c r="G420" s="132" t="n">
        <v>0.98</v>
      </c>
      <c r="H420" s="132" t="n">
        <v>0.8376</v>
      </c>
      <c r="I420" s="132" t="n">
        <v>0.94898</v>
      </c>
      <c r="J420" s="132" t="n">
        <f aca="false">LARGE($G$1:G420,1)</f>
        <v>1.1</v>
      </c>
      <c r="K420" s="192" t="n">
        <f aca="false">IF(J420&gt;J419,0,K419+1)</f>
        <v>9</v>
      </c>
      <c r="L420" s="134" t="n">
        <f aca="false">I420/J420-1</f>
        <v>-0.137290909090909</v>
      </c>
      <c r="O420" s="131"/>
      <c r="P420" s="330"/>
      <c r="Q420" s="132"/>
      <c r="R420" s="132"/>
      <c r="S420" s="132"/>
      <c r="T420" s="132"/>
    </row>
    <row r="421" customFormat="false" ht="12.8" hidden="true" customHeight="false" outlineLevel="0" collapsed="false">
      <c r="A421" s="131" t="n">
        <v>1298160000</v>
      </c>
      <c r="B421" s="330" t="n">
        <f aca="false">(A421/(24*60*60))+DATE(1970,1,1)</f>
        <v>40594</v>
      </c>
      <c r="C421" s="331" t="n">
        <f aca="false">YEAR(B421)</f>
        <v>2011</v>
      </c>
      <c r="D421" s="331" t="n">
        <f aca="false">MONTH(B421)</f>
        <v>2</v>
      </c>
      <c r="E421" s="331" t="n">
        <f aca="false">DAY(B421)</f>
        <v>20</v>
      </c>
      <c r="F421" s="132" t="n">
        <v>0.94898</v>
      </c>
      <c r="G421" s="132" t="n">
        <v>0.94898</v>
      </c>
      <c r="H421" s="132" t="n">
        <v>0.83</v>
      </c>
      <c r="I421" s="132" t="n">
        <v>0.85</v>
      </c>
      <c r="J421" s="132" t="n">
        <f aca="false">LARGE($G$1:G421,1)</f>
        <v>1.1</v>
      </c>
      <c r="K421" s="192" t="n">
        <f aca="false">IF(J421&gt;J420,0,K420+1)</f>
        <v>10</v>
      </c>
      <c r="L421" s="134" t="n">
        <f aca="false">I421/J421-1</f>
        <v>-0.227272727272727</v>
      </c>
      <c r="O421" s="131"/>
      <c r="P421" s="330"/>
      <c r="Q421" s="132"/>
      <c r="R421" s="132"/>
      <c r="S421" s="132"/>
      <c r="T421" s="132"/>
    </row>
    <row r="422" customFormat="false" ht="12.8" hidden="true" customHeight="false" outlineLevel="0" collapsed="false">
      <c r="A422" s="131" t="n">
        <v>1298246400</v>
      </c>
      <c r="B422" s="330" t="n">
        <f aca="false">(A422/(24*60*60))+DATE(1970,1,1)</f>
        <v>40595</v>
      </c>
      <c r="C422" s="331" t="n">
        <f aca="false">YEAR(B422)</f>
        <v>2011</v>
      </c>
      <c r="D422" s="331" t="n">
        <f aca="false">MONTH(B422)</f>
        <v>2</v>
      </c>
      <c r="E422" s="331" t="n">
        <f aca="false">DAY(B422)</f>
        <v>21</v>
      </c>
      <c r="F422" s="132" t="n">
        <v>0.8313</v>
      </c>
      <c r="G422" s="132" t="n">
        <v>0.8796</v>
      </c>
      <c r="H422" s="132" t="n">
        <v>0.8313</v>
      </c>
      <c r="I422" s="132" t="n">
        <v>0.8345</v>
      </c>
      <c r="J422" s="132" t="n">
        <f aca="false">LARGE($G$1:G422,1)</f>
        <v>1.1</v>
      </c>
      <c r="K422" s="192" t="n">
        <f aca="false">IF(J422&gt;J421,0,K421+1)</f>
        <v>11</v>
      </c>
      <c r="L422" s="134" t="n">
        <f aca="false">I422/J422-1</f>
        <v>-0.241363636363636</v>
      </c>
      <c r="O422" s="131"/>
      <c r="P422" s="330"/>
      <c r="Q422" s="132"/>
      <c r="R422" s="132"/>
      <c r="S422" s="132"/>
      <c r="T422" s="132"/>
    </row>
    <row r="423" customFormat="false" ht="12.8" hidden="true" customHeight="false" outlineLevel="0" collapsed="false">
      <c r="A423" s="131" t="n">
        <v>1298332800</v>
      </c>
      <c r="B423" s="330" t="n">
        <f aca="false">(A423/(24*60*60))+DATE(1970,1,1)</f>
        <v>40596</v>
      </c>
      <c r="C423" s="331" t="n">
        <f aca="false">YEAR(B423)</f>
        <v>2011</v>
      </c>
      <c r="D423" s="331" t="n">
        <f aca="false">MONTH(B423)</f>
        <v>2</v>
      </c>
      <c r="E423" s="331" t="n">
        <f aca="false">DAY(B423)</f>
        <v>22</v>
      </c>
      <c r="F423" s="132" t="n">
        <v>0.85</v>
      </c>
      <c r="G423" s="132" t="n">
        <v>0.95</v>
      </c>
      <c r="H423" s="132" t="n">
        <v>0.8313</v>
      </c>
      <c r="I423" s="132" t="n">
        <v>0.87023</v>
      </c>
      <c r="J423" s="132" t="n">
        <f aca="false">LARGE($G$1:G423,1)</f>
        <v>1.1</v>
      </c>
      <c r="K423" s="192" t="n">
        <f aca="false">IF(J423&gt;J422,0,K422+1)</f>
        <v>12</v>
      </c>
      <c r="L423" s="134" t="n">
        <f aca="false">I423/J423-1</f>
        <v>-0.208881818181818</v>
      </c>
      <c r="O423" s="131"/>
      <c r="P423" s="330"/>
      <c r="Q423" s="132"/>
      <c r="R423" s="132"/>
      <c r="S423" s="132"/>
      <c r="T423" s="132"/>
    </row>
    <row r="424" customFormat="false" ht="12.8" hidden="true" customHeight="false" outlineLevel="0" collapsed="false">
      <c r="A424" s="131" t="n">
        <v>1298419200</v>
      </c>
      <c r="B424" s="330" t="n">
        <f aca="false">(A424/(24*60*60))+DATE(1970,1,1)</f>
        <v>40597</v>
      </c>
      <c r="C424" s="331" t="n">
        <f aca="false">YEAR(B424)</f>
        <v>2011</v>
      </c>
      <c r="D424" s="331" t="n">
        <f aca="false">MONTH(B424)</f>
        <v>2</v>
      </c>
      <c r="E424" s="331" t="n">
        <f aca="false">DAY(B424)</f>
        <v>23</v>
      </c>
      <c r="F424" s="132" t="n">
        <v>0.90999</v>
      </c>
      <c r="G424" s="132" t="n">
        <v>0.945</v>
      </c>
      <c r="H424" s="132" t="n">
        <v>0.8681</v>
      </c>
      <c r="I424" s="132" t="n">
        <v>0.9</v>
      </c>
      <c r="J424" s="132" t="n">
        <f aca="false">LARGE($G$1:G424,1)</f>
        <v>1.1</v>
      </c>
      <c r="K424" s="192" t="n">
        <f aca="false">IF(J424&gt;J423,0,K423+1)</f>
        <v>13</v>
      </c>
      <c r="L424" s="134" t="n">
        <f aca="false">I424/J424-1</f>
        <v>-0.181818181818182</v>
      </c>
      <c r="O424" s="131"/>
      <c r="P424" s="330"/>
      <c r="Q424" s="132"/>
      <c r="R424" s="132"/>
      <c r="S424" s="132"/>
      <c r="T424" s="132"/>
    </row>
    <row r="425" customFormat="false" ht="12.8" hidden="true" customHeight="false" outlineLevel="0" collapsed="false">
      <c r="A425" s="131" t="n">
        <v>1298505600</v>
      </c>
      <c r="B425" s="330" t="n">
        <f aca="false">(A425/(24*60*60))+DATE(1970,1,1)</f>
        <v>40598</v>
      </c>
      <c r="C425" s="331" t="n">
        <f aca="false">YEAR(B425)</f>
        <v>2011</v>
      </c>
      <c r="D425" s="331" t="n">
        <f aca="false">MONTH(B425)</f>
        <v>2</v>
      </c>
      <c r="E425" s="331" t="n">
        <f aca="false">DAY(B425)</f>
        <v>24</v>
      </c>
      <c r="F425" s="132" t="n">
        <v>0.939</v>
      </c>
      <c r="G425" s="132" t="n">
        <v>1</v>
      </c>
      <c r="H425" s="132" t="n">
        <v>0.9</v>
      </c>
      <c r="I425" s="132" t="n">
        <v>0.99743</v>
      </c>
      <c r="J425" s="132" t="n">
        <f aca="false">LARGE($G$1:G425,1)</f>
        <v>1.1</v>
      </c>
      <c r="K425" s="192" t="n">
        <f aca="false">IF(J425&gt;J424,0,K424+1)</f>
        <v>14</v>
      </c>
      <c r="L425" s="134" t="n">
        <f aca="false">I425/J425-1</f>
        <v>-0.0932454545454546</v>
      </c>
      <c r="O425" s="131"/>
      <c r="P425" s="330"/>
      <c r="Q425" s="132"/>
      <c r="R425" s="132"/>
      <c r="S425" s="132"/>
      <c r="T425" s="132"/>
    </row>
    <row r="426" customFormat="false" ht="12.8" hidden="true" customHeight="false" outlineLevel="0" collapsed="false">
      <c r="A426" s="131" t="n">
        <v>1298592000</v>
      </c>
      <c r="B426" s="330" t="n">
        <f aca="false">(A426/(24*60*60))+DATE(1970,1,1)</f>
        <v>40599</v>
      </c>
      <c r="C426" s="331" t="n">
        <f aca="false">YEAR(B426)</f>
        <v>2011</v>
      </c>
      <c r="D426" s="331" t="n">
        <f aca="false">MONTH(B426)</f>
        <v>2</v>
      </c>
      <c r="E426" s="331" t="n">
        <f aca="false">DAY(B426)</f>
        <v>25</v>
      </c>
      <c r="F426" s="132" t="n">
        <v>0.97</v>
      </c>
      <c r="G426" s="132" t="n">
        <v>0.99979</v>
      </c>
      <c r="H426" s="132" t="n">
        <v>0.91109</v>
      </c>
      <c r="I426" s="132" t="n">
        <v>0.9111</v>
      </c>
      <c r="J426" s="132" t="n">
        <f aca="false">LARGE($G$1:G426,1)</f>
        <v>1.1</v>
      </c>
      <c r="K426" s="192" t="n">
        <f aca="false">IF(J426&gt;J425,0,K425+1)</f>
        <v>15</v>
      </c>
      <c r="L426" s="134" t="n">
        <f aca="false">I426/J426-1</f>
        <v>-0.171727272727273</v>
      </c>
      <c r="O426" s="131"/>
      <c r="P426" s="330"/>
      <c r="Q426" s="132"/>
      <c r="R426" s="132"/>
      <c r="S426" s="132"/>
      <c r="T426" s="132"/>
    </row>
    <row r="427" customFormat="false" ht="12.8" hidden="true" customHeight="false" outlineLevel="0" collapsed="false">
      <c r="A427" s="131" t="n">
        <v>1298678400</v>
      </c>
      <c r="B427" s="330" t="n">
        <f aca="false">(A427/(24*60*60))+DATE(1970,1,1)</f>
        <v>40600</v>
      </c>
      <c r="C427" s="331" t="n">
        <f aca="false">YEAR(B427)</f>
        <v>2011</v>
      </c>
      <c r="D427" s="331" t="n">
        <f aca="false">MONTH(B427)</f>
        <v>2</v>
      </c>
      <c r="E427" s="331" t="n">
        <f aca="false">DAY(B427)</f>
        <v>26</v>
      </c>
      <c r="F427" s="132" t="n">
        <v>0.9111</v>
      </c>
      <c r="G427" s="132" t="n">
        <v>0.97</v>
      </c>
      <c r="H427" s="132" t="n">
        <v>0.91061</v>
      </c>
      <c r="I427" s="132" t="n">
        <v>0.958</v>
      </c>
      <c r="J427" s="132" t="n">
        <f aca="false">LARGE($G$1:G427,1)</f>
        <v>1.1</v>
      </c>
      <c r="K427" s="192" t="n">
        <f aca="false">IF(J427&gt;J426,0,K426+1)</f>
        <v>16</v>
      </c>
      <c r="L427" s="134" t="n">
        <f aca="false">I427/J427-1</f>
        <v>-0.129090909090909</v>
      </c>
      <c r="O427" s="131"/>
      <c r="P427" s="330"/>
      <c r="Q427" s="132"/>
      <c r="R427" s="132"/>
      <c r="S427" s="132"/>
      <c r="T427" s="132"/>
    </row>
    <row r="428" customFormat="false" ht="12.8" hidden="true" customHeight="false" outlineLevel="0" collapsed="false">
      <c r="A428" s="131" t="n">
        <v>1298764800</v>
      </c>
      <c r="B428" s="330" t="n">
        <f aca="false">(A428/(24*60*60))+DATE(1970,1,1)</f>
        <v>40601</v>
      </c>
      <c r="C428" s="331" t="n">
        <f aca="false">YEAR(B428)</f>
        <v>2011</v>
      </c>
      <c r="D428" s="331" t="n">
        <f aca="false">MONTH(B428)</f>
        <v>2</v>
      </c>
      <c r="E428" s="331" t="n">
        <f aca="false">DAY(B428)</f>
        <v>27</v>
      </c>
      <c r="F428" s="132" t="n">
        <v>0.958</v>
      </c>
      <c r="G428" s="132" t="n">
        <v>0.958</v>
      </c>
      <c r="H428" s="132" t="n">
        <v>0.89</v>
      </c>
      <c r="I428" s="132" t="n">
        <v>0.89</v>
      </c>
      <c r="J428" s="132" t="n">
        <f aca="false">LARGE($G$1:G428,1)</f>
        <v>1.1</v>
      </c>
      <c r="K428" s="192" t="n">
        <f aca="false">IF(J428&gt;J427,0,K427+1)</f>
        <v>17</v>
      </c>
      <c r="L428" s="134" t="n">
        <f aca="false">I428/J428-1</f>
        <v>-0.190909090909091</v>
      </c>
      <c r="O428" s="131"/>
      <c r="P428" s="330"/>
      <c r="Q428" s="132"/>
      <c r="R428" s="132"/>
      <c r="S428" s="132"/>
      <c r="T428" s="132"/>
    </row>
    <row r="429" customFormat="false" ht="12.8" hidden="true" customHeight="false" outlineLevel="0" collapsed="false">
      <c r="A429" s="131" t="n">
        <v>1298851200</v>
      </c>
      <c r="B429" s="330" t="n">
        <f aca="false">(A429/(24*60*60))+DATE(1970,1,1)</f>
        <v>40602</v>
      </c>
      <c r="C429" s="331" t="n">
        <f aca="false">YEAR(B429)</f>
        <v>2011</v>
      </c>
      <c r="D429" s="331" t="n">
        <f aca="false">MONTH(B429)</f>
        <v>2</v>
      </c>
      <c r="E429" s="331" t="n">
        <f aca="false">DAY(B429)</f>
        <v>28</v>
      </c>
      <c r="F429" s="132" t="n">
        <v>0.89009</v>
      </c>
      <c r="G429" s="132" t="n">
        <v>0.92001</v>
      </c>
      <c r="H429" s="132" t="n">
        <v>0.845</v>
      </c>
      <c r="I429" s="132" t="n">
        <v>0.86</v>
      </c>
      <c r="J429" s="132" t="n">
        <f aca="false">LARGE($G$1:G429,1)</f>
        <v>1.1</v>
      </c>
      <c r="K429" s="192" t="n">
        <f aca="false">IF(J429&gt;J428,0,K428+1)</f>
        <v>18</v>
      </c>
      <c r="L429" s="134" t="n">
        <f aca="false">I429/J429-1</f>
        <v>-0.218181818181818</v>
      </c>
      <c r="O429" s="131"/>
      <c r="P429" s="330"/>
      <c r="Q429" s="132"/>
      <c r="R429" s="132"/>
      <c r="S429" s="132"/>
      <c r="T429" s="132"/>
    </row>
    <row r="430" customFormat="false" ht="12.8" hidden="true" customHeight="false" outlineLevel="0" collapsed="false">
      <c r="A430" s="131" t="n">
        <v>1298937600</v>
      </c>
      <c r="B430" s="330" t="n">
        <f aca="false">(A430/(24*60*60))+DATE(1970,1,1)</f>
        <v>40603</v>
      </c>
      <c r="C430" s="331" t="n">
        <f aca="false">YEAR(B430)</f>
        <v>2011</v>
      </c>
      <c r="D430" s="331" t="n">
        <f aca="false">MONTH(B430)</f>
        <v>3</v>
      </c>
      <c r="E430" s="331" t="n">
        <f aca="false">DAY(B430)</f>
        <v>1</v>
      </c>
      <c r="F430" s="132" t="n">
        <v>0.8601</v>
      </c>
      <c r="G430" s="132" t="n">
        <v>0.97</v>
      </c>
      <c r="H430" s="132" t="n">
        <v>0.8502</v>
      </c>
      <c r="I430" s="132" t="n">
        <v>0.92022</v>
      </c>
      <c r="J430" s="132" t="n">
        <f aca="false">LARGE($G$1:G430,1)</f>
        <v>1.1</v>
      </c>
      <c r="K430" s="192" t="n">
        <f aca="false">IF(J430&gt;J429,0,K429+1)</f>
        <v>19</v>
      </c>
      <c r="L430" s="134" t="n">
        <f aca="false">I430/J430-1</f>
        <v>-0.163436363636364</v>
      </c>
      <c r="O430" s="131"/>
      <c r="P430" s="330"/>
      <c r="Q430" s="132"/>
      <c r="R430" s="132"/>
      <c r="S430" s="132"/>
      <c r="T430" s="132"/>
    </row>
    <row r="431" customFormat="false" ht="12.8" hidden="true" customHeight="false" outlineLevel="0" collapsed="false">
      <c r="A431" s="131" t="n">
        <v>1299024000</v>
      </c>
      <c r="B431" s="330" t="n">
        <f aca="false">(A431/(24*60*60))+DATE(1970,1,1)</f>
        <v>40604</v>
      </c>
      <c r="C431" s="331" t="n">
        <f aca="false">YEAR(B431)</f>
        <v>2011</v>
      </c>
      <c r="D431" s="331" t="n">
        <f aca="false">MONTH(B431)</f>
        <v>3</v>
      </c>
      <c r="E431" s="331" t="n">
        <f aca="false">DAY(B431)</f>
        <v>2</v>
      </c>
      <c r="F431" s="132" t="n">
        <v>0.92021</v>
      </c>
      <c r="G431" s="132" t="n">
        <v>0.94</v>
      </c>
      <c r="H431" s="132" t="n">
        <v>0.9102</v>
      </c>
      <c r="I431" s="132" t="n">
        <v>0.9399</v>
      </c>
      <c r="J431" s="132" t="n">
        <f aca="false">LARGE($G$1:G431,1)</f>
        <v>1.1</v>
      </c>
      <c r="K431" s="192" t="n">
        <f aca="false">IF(J431&gt;J430,0,K430+1)</f>
        <v>20</v>
      </c>
      <c r="L431" s="134" t="n">
        <f aca="false">I431/J431-1</f>
        <v>-0.145545454545455</v>
      </c>
      <c r="O431" s="131"/>
      <c r="P431" s="330"/>
      <c r="Q431" s="132"/>
      <c r="R431" s="132"/>
      <c r="S431" s="132"/>
      <c r="T431" s="132"/>
    </row>
    <row r="432" customFormat="false" ht="12.8" hidden="true" customHeight="false" outlineLevel="0" collapsed="false">
      <c r="A432" s="131" t="n">
        <v>1299110400</v>
      </c>
      <c r="B432" s="330" t="n">
        <f aca="false">(A432/(24*60*60))+DATE(1970,1,1)</f>
        <v>40605</v>
      </c>
      <c r="C432" s="331" t="n">
        <f aca="false">YEAR(B432)</f>
        <v>2011</v>
      </c>
      <c r="D432" s="331" t="n">
        <f aca="false">MONTH(B432)</f>
        <v>3</v>
      </c>
      <c r="E432" s="331" t="n">
        <f aca="false">DAY(B432)</f>
        <v>3</v>
      </c>
      <c r="F432" s="132" t="n">
        <v>0.9128</v>
      </c>
      <c r="G432" s="132" t="n">
        <v>0.9399</v>
      </c>
      <c r="H432" s="132" t="n">
        <v>0.91</v>
      </c>
      <c r="I432" s="132" t="n">
        <v>0.93909</v>
      </c>
      <c r="J432" s="132" t="n">
        <f aca="false">LARGE($G$1:G432,1)</f>
        <v>1.1</v>
      </c>
      <c r="K432" s="192" t="n">
        <f aca="false">IF(J432&gt;J431,0,K431+1)</f>
        <v>21</v>
      </c>
      <c r="L432" s="134" t="n">
        <f aca="false">I432/J432-1</f>
        <v>-0.146281818181818</v>
      </c>
      <c r="O432" s="131"/>
      <c r="P432" s="330"/>
      <c r="Q432" s="132"/>
      <c r="R432" s="132"/>
      <c r="S432" s="132"/>
      <c r="T432" s="132"/>
    </row>
    <row r="433" customFormat="false" ht="12.8" hidden="true" customHeight="false" outlineLevel="0" collapsed="false">
      <c r="A433" s="131" t="n">
        <v>1299196800</v>
      </c>
      <c r="B433" s="330" t="n">
        <f aca="false">(A433/(24*60*60))+DATE(1970,1,1)</f>
        <v>40606</v>
      </c>
      <c r="C433" s="331" t="n">
        <f aca="false">YEAR(B433)</f>
        <v>2011</v>
      </c>
      <c r="D433" s="331" t="n">
        <f aca="false">MONTH(B433)</f>
        <v>3</v>
      </c>
      <c r="E433" s="331" t="n">
        <f aca="false">DAY(B433)</f>
        <v>4</v>
      </c>
      <c r="F433" s="132" t="n">
        <v>0.91</v>
      </c>
      <c r="G433" s="132" t="n">
        <v>0.93909</v>
      </c>
      <c r="H433" s="132" t="n">
        <v>0.9001</v>
      </c>
      <c r="I433" s="132" t="n">
        <v>0.9012</v>
      </c>
      <c r="J433" s="132" t="n">
        <f aca="false">LARGE($G$1:G433,1)</f>
        <v>1.1</v>
      </c>
      <c r="K433" s="192" t="n">
        <f aca="false">IF(J433&gt;J432,0,K432+1)</f>
        <v>22</v>
      </c>
      <c r="L433" s="134" t="n">
        <f aca="false">I433/J433-1</f>
        <v>-0.180727272727273</v>
      </c>
      <c r="O433" s="131"/>
      <c r="P433" s="330"/>
      <c r="Q433" s="132"/>
      <c r="R433" s="132"/>
      <c r="S433" s="132"/>
      <c r="T433" s="132"/>
    </row>
    <row r="434" customFormat="false" ht="12.8" hidden="true" customHeight="false" outlineLevel="0" collapsed="false">
      <c r="A434" s="131" t="n">
        <v>1299283200</v>
      </c>
      <c r="B434" s="330" t="n">
        <f aca="false">(A434/(24*60*60))+DATE(1970,1,1)</f>
        <v>40607</v>
      </c>
      <c r="C434" s="331" t="n">
        <f aca="false">YEAR(B434)</f>
        <v>2011</v>
      </c>
      <c r="D434" s="331" t="n">
        <f aca="false">MONTH(B434)</f>
        <v>3</v>
      </c>
      <c r="E434" s="331" t="n">
        <f aca="false">DAY(B434)</f>
        <v>5</v>
      </c>
      <c r="F434" s="132" t="n">
        <v>0.91</v>
      </c>
      <c r="G434" s="132" t="n">
        <v>0.9189</v>
      </c>
      <c r="H434" s="132" t="n">
        <v>0.8111</v>
      </c>
      <c r="I434" s="132" t="n">
        <v>0.9103</v>
      </c>
      <c r="J434" s="132" t="n">
        <f aca="false">LARGE($G$1:G434,1)</f>
        <v>1.1</v>
      </c>
      <c r="K434" s="192" t="n">
        <f aca="false">IF(J434&gt;J433,0,K433+1)</f>
        <v>23</v>
      </c>
      <c r="L434" s="134" t="n">
        <f aca="false">I434/J434-1</f>
        <v>-0.172454545454546</v>
      </c>
      <c r="O434" s="131"/>
      <c r="P434" s="330"/>
      <c r="Q434" s="132"/>
      <c r="R434" s="132"/>
      <c r="S434" s="132"/>
      <c r="T434" s="132"/>
    </row>
    <row r="435" customFormat="false" ht="12.8" hidden="true" customHeight="false" outlineLevel="0" collapsed="false">
      <c r="A435" s="131" t="n">
        <v>1299369600</v>
      </c>
      <c r="B435" s="330" t="n">
        <f aca="false">(A435/(24*60*60))+DATE(1970,1,1)</f>
        <v>40608</v>
      </c>
      <c r="C435" s="331" t="n">
        <f aca="false">YEAR(B435)</f>
        <v>2011</v>
      </c>
      <c r="D435" s="331" t="n">
        <f aca="false">MONTH(B435)</f>
        <v>3</v>
      </c>
      <c r="E435" s="331" t="n">
        <f aca="false">DAY(B435)</f>
        <v>6</v>
      </c>
      <c r="F435" s="132" t="n">
        <v>0.9098</v>
      </c>
      <c r="G435" s="132" t="n">
        <v>0.9098</v>
      </c>
      <c r="H435" s="132" t="n">
        <v>0.81</v>
      </c>
      <c r="I435" s="132" t="n">
        <v>0.8999</v>
      </c>
      <c r="J435" s="132" t="n">
        <f aca="false">LARGE($G$1:G435,1)</f>
        <v>1.1</v>
      </c>
      <c r="K435" s="192" t="n">
        <f aca="false">IF(J435&gt;J434,0,K434+1)</f>
        <v>24</v>
      </c>
      <c r="L435" s="134" t="n">
        <f aca="false">I435/J435-1</f>
        <v>-0.181909090909091</v>
      </c>
      <c r="O435" s="131"/>
      <c r="P435" s="330"/>
      <c r="Q435" s="132"/>
      <c r="R435" s="132"/>
      <c r="S435" s="132"/>
      <c r="T435" s="132"/>
    </row>
    <row r="436" customFormat="false" ht="12.8" hidden="true" customHeight="false" outlineLevel="0" collapsed="false">
      <c r="A436" s="131" t="n">
        <v>1299456000</v>
      </c>
      <c r="B436" s="330" t="n">
        <f aca="false">(A436/(24*60*60))+DATE(1970,1,1)</f>
        <v>40609</v>
      </c>
      <c r="C436" s="331" t="n">
        <f aca="false">YEAR(B436)</f>
        <v>2011</v>
      </c>
      <c r="D436" s="331" t="n">
        <f aca="false">MONTH(B436)</f>
        <v>3</v>
      </c>
      <c r="E436" s="331" t="n">
        <f aca="false">DAY(B436)</f>
        <v>7</v>
      </c>
      <c r="F436" s="132" t="n">
        <v>0.87</v>
      </c>
      <c r="G436" s="132" t="n">
        <v>0.909</v>
      </c>
      <c r="H436" s="132" t="n">
        <v>0.846</v>
      </c>
      <c r="I436" s="132" t="n">
        <v>0.88502</v>
      </c>
      <c r="J436" s="132" t="n">
        <f aca="false">LARGE($G$1:G436,1)</f>
        <v>1.1</v>
      </c>
      <c r="K436" s="192" t="n">
        <f aca="false">IF(J436&gt;J435,0,K435+1)</f>
        <v>25</v>
      </c>
      <c r="L436" s="134" t="n">
        <f aca="false">I436/J436-1</f>
        <v>-0.195436363636364</v>
      </c>
      <c r="O436" s="131"/>
      <c r="P436" s="330"/>
      <c r="Q436" s="132"/>
      <c r="R436" s="132"/>
      <c r="S436" s="132"/>
      <c r="T436" s="132"/>
    </row>
    <row r="437" customFormat="false" ht="12.8" hidden="true" customHeight="false" outlineLevel="0" collapsed="false">
      <c r="A437" s="131" t="n">
        <v>1299542400</v>
      </c>
      <c r="B437" s="330" t="n">
        <f aca="false">(A437/(24*60*60))+DATE(1970,1,1)</f>
        <v>40610</v>
      </c>
      <c r="C437" s="331" t="n">
        <f aca="false">YEAR(B437)</f>
        <v>2011</v>
      </c>
      <c r="D437" s="331" t="n">
        <f aca="false">MONTH(B437)</f>
        <v>3</v>
      </c>
      <c r="E437" s="331" t="n">
        <f aca="false">DAY(B437)</f>
        <v>8</v>
      </c>
      <c r="F437" s="132" t="n">
        <v>0.88502</v>
      </c>
      <c r="G437" s="132" t="n">
        <v>0.88502</v>
      </c>
      <c r="H437" s="132" t="n">
        <v>0.84999</v>
      </c>
      <c r="I437" s="132" t="n">
        <v>0.86999</v>
      </c>
      <c r="J437" s="132" t="n">
        <f aca="false">LARGE($G$1:G437,1)</f>
        <v>1.1</v>
      </c>
      <c r="K437" s="192" t="n">
        <f aca="false">IF(J437&gt;J436,0,K436+1)</f>
        <v>26</v>
      </c>
      <c r="L437" s="134" t="n">
        <f aca="false">I437/J437-1</f>
        <v>-0.2091</v>
      </c>
      <c r="O437" s="131"/>
      <c r="P437" s="330"/>
      <c r="Q437" s="132"/>
      <c r="R437" s="132"/>
      <c r="S437" s="132"/>
      <c r="T437" s="132"/>
    </row>
    <row r="438" customFormat="false" ht="12.8" hidden="true" customHeight="false" outlineLevel="0" collapsed="false">
      <c r="A438" s="131" t="n">
        <v>1299628800</v>
      </c>
      <c r="B438" s="330" t="n">
        <f aca="false">(A438/(24*60*60))+DATE(1970,1,1)</f>
        <v>40611</v>
      </c>
      <c r="C438" s="331" t="n">
        <f aca="false">YEAR(B438)</f>
        <v>2011</v>
      </c>
      <c r="D438" s="331" t="n">
        <f aca="false">MONTH(B438)</f>
        <v>3</v>
      </c>
      <c r="E438" s="331" t="n">
        <f aca="false">DAY(B438)</f>
        <v>9</v>
      </c>
      <c r="F438" s="132" t="n">
        <v>0.85132</v>
      </c>
      <c r="G438" s="132" t="n">
        <v>0.87</v>
      </c>
      <c r="H438" s="132" t="n">
        <v>0.85</v>
      </c>
      <c r="I438" s="132" t="n">
        <v>0.86</v>
      </c>
      <c r="J438" s="132" t="n">
        <f aca="false">LARGE($G$1:G438,1)</f>
        <v>1.1</v>
      </c>
      <c r="K438" s="192" t="n">
        <f aca="false">IF(J438&gt;J437,0,K437+1)</f>
        <v>27</v>
      </c>
      <c r="L438" s="134" t="n">
        <f aca="false">I438/J438-1</f>
        <v>-0.218181818181818</v>
      </c>
      <c r="O438" s="131"/>
      <c r="P438" s="330"/>
      <c r="Q438" s="132"/>
      <c r="R438" s="132"/>
      <c r="S438" s="132"/>
      <c r="T438" s="132"/>
    </row>
    <row r="439" customFormat="false" ht="12.8" hidden="true" customHeight="false" outlineLevel="0" collapsed="false">
      <c r="A439" s="131" t="n">
        <v>1299715200</v>
      </c>
      <c r="B439" s="330" t="n">
        <f aca="false">(A439/(24*60*60))+DATE(1970,1,1)</f>
        <v>40612</v>
      </c>
      <c r="C439" s="331" t="n">
        <f aca="false">YEAR(B439)</f>
        <v>2011</v>
      </c>
      <c r="D439" s="331" t="n">
        <f aca="false">MONTH(B439)</f>
        <v>3</v>
      </c>
      <c r="E439" s="331" t="n">
        <f aca="false">DAY(B439)</f>
        <v>10</v>
      </c>
      <c r="F439" s="132" t="n">
        <v>0.86449</v>
      </c>
      <c r="G439" s="132" t="n">
        <v>0.9329</v>
      </c>
      <c r="H439" s="132" t="n">
        <v>0.84965</v>
      </c>
      <c r="I439" s="132" t="n">
        <v>0.9329</v>
      </c>
      <c r="J439" s="132" t="n">
        <f aca="false">LARGE($G$1:G439,1)</f>
        <v>1.1</v>
      </c>
      <c r="K439" s="192" t="n">
        <f aca="false">IF(J439&gt;J438,0,K438+1)</f>
        <v>28</v>
      </c>
      <c r="L439" s="134" t="n">
        <f aca="false">I439/J439-1</f>
        <v>-0.151909090909091</v>
      </c>
      <c r="O439" s="131"/>
      <c r="P439" s="330"/>
      <c r="Q439" s="132"/>
      <c r="R439" s="132"/>
      <c r="S439" s="132"/>
      <c r="T439" s="132"/>
    </row>
    <row r="440" customFormat="false" ht="12.8" hidden="true" customHeight="false" outlineLevel="0" collapsed="false">
      <c r="A440" s="131" t="n">
        <v>1299801600</v>
      </c>
      <c r="B440" s="330" t="n">
        <f aca="false">(A440/(24*60*60))+DATE(1970,1,1)</f>
        <v>40613</v>
      </c>
      <c r="C440" s="331" t="n">
        <f aca="false">YEAR(B440)</f>
        <v>2011</v>
      </c>
      <c r="D440" s="331" t="n">
        <f aca="false">MONTH(B440)</f>
        <v>3</v>
      </c>
      <c r="E440" s="331" t="n">
        <f aca="false">DAY(B440)</f>
        <v>11</v>
      </c>
      <c r="F440" s="132" t="n">
        <v>0.89</v>
      </c>
      <c r="G440" s="132" t="n">
        <v>0.925</v>
      </c>
      <c r="H440" s="132" t="n">
        <v>0.8601</v>
      </c>
      <c r="I440" s="132" t="n">
        <v>0.88</v>
      </c>
      <c r="J440" s="132" t="n">
        <f aca="false">LARGE($G$1:G440,1)</f>
        <v>1.1</v>
      </c>
      <c r="K440" s="192" t="n">
        <f aca="false">IF(J440&gt;J439,0,K439+1)</f>
        <v>29</v>
      </c>
      <c r="L440" s="134" t="n">
        <f aca="false">I440/J440-1</f>
        <v>-0.2</v>
      </c>
      <c r="O440" s="131"/>
      <c r="P440" s="330"/>
      <c r="Q440" s="132"/>
      <c r="R440" s="132"/>
      <c r="S440" s="132"/>
      <c r="T440" s="132"/>
    </row>
    <row r="441" customFormat="false" ht="12.8" hidden="true" customHeight="false" outlineLevel="0" collapsed="false">
      <c r="A441" s="131" t="n">
        <v>1299888000</v>
      </c>
      <c r="B441" s="330" t="n">
        <f aca="false">(A441/(24*60*60))+DATE(1970,1,1)</f>
        <v>40614</v>
      </c>
      <c r="C441" s="331" t="n">
        <f aca="false">YEAR(B441)</f>
        <v>2011</v>
      </c>
      <c r="D441" s="331" t="n">
        <f aca="false">MONTH(B441)</f>
        <v>3</v>
      </c>
      <c r="E441" s="331" t="n">
        <f aca="false">DAY(B441)</f>
        <v>12</v>
      </c>
      <c r="F441" s="132" t="n">
        <v>0.88</v>
      </c>
      <c r="G441" s="132" t="n">
        <v>0.9197</v>
      </c>
      <c r="H441" s="132" t="n">
        <v>0.88</v>
      </c>
      <c r="I441" s="132" t="n">
        <v>0.918</v>
      </c>
      <c r="J441" s="132" t="n">
        <f aca="false">LARGE($G$1:G441,1)</f>
        <v>1.1</v>
      </c>
      <c r="K441" s="192" t="n">
        <f aca="false">IF(J441&gt;J440,0,K440+1)</f>
        <v>30</v>
      </c>
      <c r="L441" s="134" t="n">
        <f aca="false">I441/J441-1</f>
        <v>-0.165454545454546</v>
      </c>
      <c r="O441" s="131"/>
      <c r="P441" s="330"/>
      <c r="Q441" s="132"/>
      <c r="R441" s="132"/>
      <c r="S441" s="132"/>
      <c r="T441" s="132"/>
    </row>
    <row r="442" customFormat="false" ht="12.8" hidden="true" customHeight="false" outlineLevel="0" collapsed="false">
      <c r="A442" s="131" t="n">
        <v>1299974400</v>
      </c>
      <c r="B442" s="330" t="n">
        <f aca="false">(A442/(24*60*60))+DATE(1970,1,1)</f>
        <v>40615</v>
      </c>
      <c r="C442" s="331" t="n">
        <f aca="false">YEAR(B442)</f>
        <v>2011</v>
      </c>
      <c r="D442" s="331" t="n">
        <f aca="false">MONTH(B442)</f>
        <v>3</v>
      </c>
      <c r="E442" s="331" t="n">
        <f aca="false">DAY(B442)</f>
        <v>13</v>
      </c>
      <c r="F442" s="132" t="n">
        <v>0.90501</v>
      </c>
      <c r="G442" s="132" t="n">
        <v>0.918</v>
      </c>
      <c r="H442" s="132" t="n">
        <v>0.88976</v>
      </c>
      <c r="I442" s="132" t="n">
        <v>0.89249</v>
      </c>
      <c r="J442" s="132" t="n">
        <f aca="false">LARGE($G$1:G442,1)</f>
        <v>1.1</v>
      </c>
      <c r="K442" s="192" t="n">
        <f aca="false">IF(J442&gt;J441,0,K441+1)</f>
        <v>31</v>
      </c>
      <c r="L442" s="134" t="n">
        <f aca="false">I442/J442-1</f>
        <v>-0.188645454545455</v>
      </c>
      <c r="O442" s="131"/>
      <c r="P442" s="330"/>
      <c r="Q442" s="132"/>
      <c r="R442" s="132"/>
      <c r="S442" s="132"/>
      <c r="T442" s="132"/>
    </row>
    <row r="443" customFormat="false" ht="12.8" hidden="true" customHeight="false" outlineLevel="0" collapsed="false">
      <c r="A443" s="131" t="n">
        <v>1300060800</v>
      </c>
      <c r="B443" s="330" t="n">
        <f aca="false">(A443/(24*60*60))+DATE(1970,1,1)</f>
        <v>40616</v>
      </c>
      <c r="C443" s="331" t="n">
        <f aca="false">YEAR(B443)</f>
        <v>2011</v>
      </c>
      <c r="D443" s="331" t="n">
        <f aca="false">MONTH(B443)</f>
        <v>3</v>
      </c>
      <c r="E443" s="331" t="n">
        <f aca="false">DAY(B443)</f>
        <v>14</v>
      </c>
      <c r="F443" s="132" t="n">
        <v>0.89249</v>
      </c>
      <c r="G443" s="132" t="n">
        <v>0.9</v>
      </c>
      <c r="H443" s="132" t="n">
        <v>0.88</v>
      </c>
      <c r="I443" s="132" t="n">
        <v>0.8949</v>
      </c>
      <c r="J443" s="132" t="n">
        <f aca="false">LARGE($G$1:G443,1)</f>
        <v>1.1</v>
      </c>
      <c r="K443" s="192" t="n">
        <f aca="false">IF(J443&gt;J442,0,K442+1)</f>
        <v>32</v>
      </c>
      <c r="L443" s="134" t="n">
        <f aca="false">I443/J443-1</f>
        <v>-0.186454545454546</v>
      </c>
      <c r="O443" s="131"/>
      <c r="P443" s="330"/>
      <c r="Q443" s="132"/>
      <c r="R443" s="132"/>
      <c r="S443" s="132"/>
      <c r="T443" s="132"/>
    </row>
    <row r="444" customFormat="false" ht="12.8" hidden="true" customHeight="false" outlineLevel="0" collapsed="false">
      <c r="A444" s="131" t="n">
        <v>1300147200</v>
      </c>
      <c r="B444" s="330" t="n">
        <f aca="false">(A444/(24*60*60))+DATE(1970,1,1)</f>
        <v>40617</v>
      </c>
      <c r="C444" s="331" t="n">
        <f aca="false">YEAR(B444)</f>
        <v>2011</v>
      </c>
      <c r="D444" s="331" t="n">
        <f aca="false">MONTH(B444)</f>
        <v>3</v>
      </c>
      <c r="E444" s="331" t="n">
        <f aca="false">DAY(B444)</f>
        <v>15</v>
      </c>
      <c r="F444" s="132" t="n">
        <v>0.8949</v>
      </c>
      <c r="G444" s="132" t="n">
        <v>0.8949</v>
      </c>
      <c r="H444" s="132" t="n">
        <v>0.87</v>
      </c>
      <c r="I444" s="132" t="n">
        <v>0.87</v>
      </c>
      <c r="J444" s="132" t="n">
        <f aca="false">LARGE($G$1:G444,1)</f>
        <v>1.1</v>
      </c>
      <c r="K444" s="192" t="n">
        <f aca="false">IF(J444&gt;J443,0,K443+1)</f>
        <v>33</v>
      </c>
      <c r="L444" s="134" t="n">
        <f aca="false">I444/J444-1</f>
        <v>-0.209090909090909</v>
      </c>
      <c r="O444" s="131"/>
      <c r="P444" s="330"/>
      <c r="Q444" s="132"/>
      <c r="R444" s="132"/>
      <c r="S444" s="132"/>
      <c r="T444" s="132"/>
    </row>
    <row r="445" customFormat="false" ht="12.8" hidden="true" customHeight="false" outlineLevel="0" collapsed="false">
      <c r="A445" s="131" t="n">
        <v>1300233600</v>
      </c>
      <c r="B445" s="330" t="n">
        <f aca="false">(A445/(24*60*60))+DATE(1970,1,1)</f>
        <v>40618</v>
      </c>
      <c r="C445" s="331" t="n">
        <f aca="false">YEAR(B445)</f>
        <v>2011</v>
      </c>
      <c r="D445" s="331" t="n">
        <f aca="false">MONTH(B445)</f>
        <v>3</v>
      </c>
      <c r="E445" s="331" t="n">
        <f aca="false">DAY(B445)</f>
        <v>16</v>
      </c>
      <c r="F445" s="132" t="n">
        <v>0.866</v>
      </c>
      <c r="G445" s="132" t="n">
        <v>0.88</v>
      </c>
      <c r="H445" s="132" t="n">
        <v>0.836</v>
      </c>
      <c r="I445" s="132" t="n">
        <v>0.85999</v>
      </c>
      <c r="J445" s="132" t="n">
        <f aca="false">LARGE($G$1:G445,1)</f>
        <v>1.1</v>
      </c>
      <c r="K445" s="192" t="n">
        <f aca="false">IF(J445&gt;J444,0,K444+1)</f>
        <v>34</v>
      </c>
      <c r="L445" s="134" t="n">
        <f aca="false">I445/J445-1</f>
        <v>-0.218190909090909</v>
      </c>
      <c r="O445" s="131"/>
      <c r="P445" s="330"/>
      <c r="Q445" s="132"/>
      <c r="R445" s="132"/>
      <c r="S445" s="132"/>
      <c r="T445" s="132"/>
    </row>
    <row r="446" customFormat="false" ht="12.8" hidden="true" customHeight="false" outlineLevel="0" collapsed="false">
      <c r="A446" s="131" t="n">
        <v>1300320000</v>
      </c>
      <c r="B446" s="330" t="n">
        <f aca="false">(A446/(24*60*60))+DATE(1970,1,1)</f>
        <v>40619</v>
      </c>
      <c r="C446" s="331" t="n">
        <f aca="false">YEAR(B446)</f>
        <v>2011</v>
      </c>
      <c r="D446" s="331" t="n">
        <f aca="false">MONTH(B446)</f>
        <v>3</v>
      </c>
      <c r="E446" s="331" t="n">
        <f aca="false">DAY(B446)</f>
        <v>17</v>
      </c>
      <c r="F446" s="132" t="n">
        <v>0.845</v>
      </c>
      <c r="G446" s="132" t="n">
        <v>0.88</v>
      </c>
      <c r="H446" s="132" t="n">
        <v>0.81</v>
      </c>
      <c r="I446" s="132" t="n">
        <v>0.82542</v>
      </c>
      <c r="J446" s="132" t="n">
        <f aca="false">LARGE($G$1:G446,1)</f>
        <v>1.1</v>
      </c>
      <c r="K446" s="192" t="n">
        <f aca="false">IF(J446&gt;J445,0,K445+1)</f>
        <v>35</v>
      </c>
      <c r="L446" s="134" t="n">
        <f aca="false">I446/J446-1</f>
        <v>-0.249618181818182</v>
      </c>
      <c r="O446" s="131"/>
      <c r="P446" s="330"/>
      <c r="Q446" s="132"/>
      <c r="R446" s="132"/>
      <c r="S446" s="132"/>
      <c r="T446" s="132"/>
    </row>
    <row r="447" customFormat="false" ht="12.8" hidden="true" customHeight="false" outlineLevel="0" collapsed="false">
      <c r="A447" s="131" t="n">
        <v>1300406400</v>
      </c>
      <c r="B447" s="330" t="n">
        <f aca="false">(A447/(24*60*60))+DATE(1970,1,1)</f>
        <v>40620</v>
      </c>
      <c r="C447" s="331" t="n">
        <f aca="false">YEAR(B447)</f>
        <v>2011</v>
      </c>
      <c r="D447" s="331" t="n">
        <f aca="false">MONTH(B447)</f>
        <v>3</v>
      </c>
      <c r="E447" s="331" t="n">
        <f aca="false">DAY(B447)</f>
        <v>18</v>
      </c>
      <c r="F447" s="132" t="n">
        <v>0.8499</v>
      </c>
      <c r="G447" s="132" t="n">
        <v>0.85062</v>
      </c>
      <c r="H447" s="132" t="n">
        <v>0.70999</v>
      </c>
      <c r="I447" s="132" t="n">
        <v>0.81648</v>
      </c>
      <c r="J447" s="132" t="n">
        <f aca="false">LARGE($G$1:G447,1)</f>
        <v>1.1</v>
      </c>
      <c r="K447" s="192" t="n">
        <f aca="false">IF(J447&gt;J446,0,K446+1)</f>
        <v>36</v>
      </c>
      <c r="L447" s="134" t="n">
        <f aca="false">I447/J447-1</f>
        <v>-0.257745454545455</v>
      </c>
      <c r="O447" s="131"/>
      <c r="P447" s="330"/>
      <c r="Q447" s="132"/>
      <c r="R447" s="132"/>
      <c r="S447" s="132"/>
      <c r="T447" s="132"/>
    </row>
    <row r="448" customFormat="false" ht="12.8" hidden="true" customHeight="false" outlineLevel="0" collapsed="false">
      <c r="A448" s="131" t="n">
        <v>1300492800</v>
      </c>
      <c r="B448" s="330" t="n">
        <f aca="false">(A448/(24*60*60))+DATE(1970,1,1)</f>
        <v>40621</v>
      </c>
      <c r="C448" s="331" t="n">
        <f aca="false">YEAR(B448)</f>
        <v>2011</v>
      </c>
      <c r="D448" s="331" t="n">
        <f aca="false">MONTH(B448)</f>
        <v>3</v>
      </c>
      <c r="E448" s="331" t="n">
        <f aca="false">DAY(B448)</f>
        <v>19</v>
      </c>
      <c r="F448" s="132" t="n">
        <v>0.78</v>
      </c>
      <c r="G448" s="132" t="n">
        <v>0.797</v>
      </c>
      <c r="H448" s="132" t="n">
        <v>0.73127</v>
      </c>
      <c r="I448" s="132" t="n">
        <v>0.765</v>
      </c>
      <c r="J448" s="132" t="n">
        <f aca="false">LARGE($G$1:G448,1)</f>
        <v>1.1</v>
      </c>
      <c r="K448" s="192" t="n">
        <f aca="false">IF(J448&gt;J447,0,K447+1)</f>
        <v>37</v>
      </c>
      <c r="L448" s="134" t="n">
        <f aca="false">I448/J448-1</f>
        <v>-0.304545454545455</v>
      </c>
      <c r="O448" s="131"/>
      <c r="P448" s="330"/>
      <c r="Q448" s="132"/>
      <c r="R448" s="132"/>
      <c r="S448" s="132"/>
      <c r="T448" s="132"/>
    </row>
    <row r="449" customFormat="false" ht="12.8" hidden="true" customHeight="false" outlineLevel="0" collapsed="false">
      <c r="A449" s="131" t="n">
        <v>1300579200</v>
      </c>
      <c r="B449" s="330" t="n">
        <f aca="false">(A449/(24*60*60))+DATE(1970,1,1)</f>
        <v>40622</v>
      </c>
      <c r="C449" s="331" t="n">
        <f aca="false">YEAR(B449)</f>
        <v>2011</v>
      </c>
      <c r="D449" s="331" t="n">
        <f aca="false">MONTH(B449)</f>
        <v>3</v>
      </c>
      <c r="E449" s="331" t="n">
        <f aca="false">DAY(B449)</f>
        <v>20</v>
      </c>
      <c r="F449" s="132" t="n">
        <v>0.763</v>
      </c>
      <c r="G449" s="132" t="n">
        <v>0.79</v>
      </c>
      <c r="H449" s="132" t="n">
        <v>0.7402</v>
      </c>
      <c r="I449" s="132" t="n">
        <v>0.74108</v>
      </c>
      <c r="J449" s="132" t="n">
        <f aca="false">LARGE($G$1:G449,1)</f>
        <v>1.1</v>
      </c>
      <c r="K449" s="192" t="n">
        <f aca="false">IF(J449&gt;J448,0,K448+1)</f>
        <v>38</v>
      </c>
      <c r="L449" s="134" t="n">
        <f aca="false">I449/J449-1</f>
        <v>-0.326290909090909</v>
      </c>
      <c r="O449" s="131"/>
      <c r="P449" s="330"/>
      <c r="Q449" s="132"/>
      <c r="R449" s="132"/>
      <c r="S449" s="132"/>
      <c r="T449" s="132"/>
    </row>
    <row r="450" customFormat="false" ht="12.8" hidden="true" customHeight="false" outlineLevel="0" collapsed="false">
      <c r="A450" s="131" t="n">
        <v>1300665600</v>
      </c>
      <c r="B450" s="330" t="n">
        <f aca="false">(A450/(24*60*60))+DATE(1970,1,1)</f>
        <v>40623</v>
      </c>
      <c r="C450" s="331" t="n">
        <f aca="false">YEAR(B450)</f>
        <v>2011</v>
      </c>
      <c r="D450" s="331" t="n">
        <f aca="false">MONTH(B450)</f>
        <v>3</v>
      </c>
      <c r="E450" s="331" t="n">
        <f aca="false">DAY(B450)</f>
        <v>21</v>
      </c>
      <c r="F450" s="132" t="n">
        <v>0.76145</v>
      </c>
      <c r="G450" s="132" t="n">
        <v>0.77241</v>
      </c>
      <c r="H450" s="132" t="n">
        <v>0.7405</v>
      </c>
      <c r="I450" s="132" t="n">
        <v>0.75897</v>
      </c>
      <c r="J450" s="132" t="n">
        <f aca="false">LARGE($G$1:G450,1)</f>
        <v>1.1</v>
      </c>
      <c r="K450" s="192" t="n">
        <f aca="false">IF(J450&gt;J449,0,K449+1)</f>
        <v>39</v>
      </c>
      <c r="L450" s="134" t="n">
        <f aca="false">I450/J450-1</f>
        <v>-0.310027272727273</v>
      </c>
      <c r="O450" s="131"/>
      <c r="P450" s="330"/>
      <c r="Q450" s="132"/>
      <c r="R450" s="132"/>
      <c r="S450" s="132"/>
      <c r="T450" s="132"/>
    </row>
    <row r="451" customFormat="false" ht="12.8" hidden="true" customHeight="false" outlineLevel="0" collapsed="false">
      <c r="A451" s="131" t="n">
        <v>1300752000</v>
      </c>
      <c r="B451" s="330" t="n">
        <f aca="false">(A451/(24*60*60))+DATE(1970,1,1)</f>
        <v>40624</v>
      </c>
      <c r="C451" s="331" t="n">
        <f aca="false">YEAR(B451)</f>
        <v>2011</v>
      </c>
      <c r="D451" s="331" t="n">
        <f aca="false">MONTH(B451)</f>
        <v>3</v>
      </c>
      <c r="E451" s="331" t="n">
        <f aca="false">DAY(B451)</f>
        <v>22</v>
      </c>
      <c r="F451" s="132" t="n">
        <v>0.75897</v>
      </c>
      <c r="G451" s="132" t="n">
        <v>0.81</v>
      </c>
      <c r="H451" s="132" t="n">
        <v>0.7405</v>
      </c>
      <c r="I451" s="132" t="n">
        <v>0.80901</v>
      </c>
      <c r="J451" s="132" t="n">
        <f aca="false">LARGE($G$1:G451,1)</f>
        <v>1.1</v>
      </c>
      <c r="K451" s="192" t="n">
        <f aca="false">IF(J451&gt;J450,0,K450+1)</f>
        <v>40</v>
      </c>
      <c r="L451" s="134" t="n">
        <f aca="false">I451/J451-1</f>
        <v>-0.264536363636364</v>
      </c>
      <c r="O451" s="131"/>
      <c r="P451" s="330"/>
      <c r="Q451" s="132"/>
      <c r="R451" s="132"/>
      <c r="S451" s="132"/>
      <c r="T451" s="132"/>
    </row>
    <row r="452" customFormat="false" ht="12.8" hidden="true" customHeight="false" outlineLevel="0" collapsed="false">
      <c r="A452" s="131" t="n">
        <v>1300838400</v>
      </c>
      <c r="B452" s="330" t="n">
        <f aca="false">(A452/(24*60*60))+DATE(1970,1,1)</f>
        <v>40625</v>
      </c>
      <c r="C452" s="331" t="n">
        <f aca="false">YEAR(B452)</f>
        <v>2011</v>
      </c>
      <c r="D452" s="331" t="n">
        <f aca="false">MONTH(B452)</f>
        <v>3</v>
      </c>
      <c r="E452" s="331" t="n">
        <f aca="false">DAY(B452)</f>
        <v>23</v>
      </c>
      <c r="F452" s="132" t="n">
        <v>0.81</v>
      </c>
      <c r="G452" s="132" t="n">
        <v>0.85</v>
      </c>
      <c r="H452" s="132" t="n">
        <v>0.78</v>
      </c>
      <c r="I452" s="132" t="n">
        <v>0.84971</v>
      </c>
      <c r="J452" s="132" t="n">
        <f aca="false">LARGE($G$1:G452,1)</f>
        <v>1.1</v>
      </c>
      <c r="K452" s="192" t="n">
        <f aca="false">IF(J452&gt;J451,0,K451+1)</f>
        <v>41</v>
      </c>
      <c r="L452" s="134" t="n">
        <f aca="false">I452/J452-1</f>
        <v>-0.227536363636364</v>
      </c>
      <c r="O452" s="131"/>
      <c r="P452" s="330"/>
      <c r="Q452" s="132"/>
      <c r="R452" s="132"/>
      <c r="S452" s="132"/>
      <c r="T452" s="132"/>
    </row>
    <row r="453" customFormat="false" ht="12.8" hidden="true" customHeight="false" outlineLevel="0" collapsed="false">
      <c r="A453" s="131" t="n">
        <v>1300924800</v>
      </c>
      <c r="B453" s="330" t="n">
        <f aca="false">(A453/(24*60*60))+DATE(1970,1,1)</f>
        <v>40626</v>
      </c>
      <c r="C453" s="331" t="n">
        <f aca="false">YEAR(B453)</f>
        <v>2011</v>
      </c>
      <c r="D453" s="331" t="n">
        <f aca="false">MONTH(B453)</f>
        <v>3</v>
      </c>
      <c r="E453" s="331" t="n">
        <f aca="false">DAY(B453)</f>
        <v>24</v>
      </c>
      <c r="F453" s="132" t="n">
        <v>0.832</v>
      </c>
      <c r="G453" s="132" t="n">
        <v>0.9</v>
      </c>
      <c r="H453" s="132" t="n">
        <v>0.82659</v>
      </c>
      <c r="I453" s="132" t="n">
        <v>0.86688</v>
      </c>
      <c r="J453" s="132" t="n">
        <f aca="false">LARGE($G$1:G453,1)</f>
        <v>1.1</v>
      </c>
      <c r="K453" s="192" t="n">
        <f aca="false">IF(J453&gt;J452,0,K452+1)</f>
        <v>42</v>
      </c>
      <c r="L453" s="134" t="n">
        <f aca="false">I453/J453-1</f>
        <v>-0.211927272727273</v>
      </c>
      <c r="O453" s="131"/>
      <c r="P453" s="330"/>
      <c r="Q453" s="132"/>
      <c r="R453" s="132"/>
      <c r="S453" s="132"/>
      <c r="T453" s="132"/>
    </row>
    <row r="454" customFormat="false" ht="12.8" hidden="true" customHeight="false" outlineLevel="0" collapsed="false">
      <c r="A454" s="131" t="n">
        <v>1301011200</v>
      </c>
      <c r="B454" s="330" t="n">
        <f aca="false">(A454/(24*60*60))+DATE(1970,1,1)</f>
        <v>40627</v>
      </c>
      <c r="C454" s="331" t="n">
        <f aca="false">YEAR(B454)</f>
        <v>2011</v>
      </c>
      <c r="D454" s="331" t="n">
        <f aca="false">MONTH(B454)</f>
        <v>3</v>
      </c>
      <c r="E454" s="331" t="n">
        <f aca="false">DAY(B454)</f>
        <v>25</v>
      </c>
      <c r="F454" s="132" t="n">
        <v>0.86688</v>
      </c>
      <c r="G454" s="132" t="n">
        <v>0.88999</v>
      </c>
      <c r="H454" s="132" t="n">
        <v>0.861</v>
      </c>
      <c r="I454" s="132" t="n">
        <v>0.88377</v>
      </c>
      <c r="J454" s="132" t="n">
        <f aca="false">LARGE($G$1:G454,1)</f>
        <v>1.1</v>
      </c>
      <c r="K454" s="192" t="n">
        <f aca="false">IF(J454&gt;J453,0,K453+1)</f>
        <v>43</v>
      </c>
      <c r="L454" s="134" t="n">
        <f aca="false">I454/J454-1</f>
        <v>-0.196572727272727</v>
      </c>
      <c r="O454" s="131"/>
      <c r="P454" s="330"/>
      <c r="Q454" s="132"/>
      <c r="R454" s="132"/>
      <c r="S454" s="132"/>
      <c r="T454" s="132"/>
    </row>
    <row r="455" customFormat="false" ht="12.8" hidden="true" customHeight="false" outlineLevel="0" collapsed="false">
      <c r="A455" s="131" t="n">
        <v>1301097600</v>
      </c>
      <c r="B455" s="330" t="n">
        <f aca="false">(A455/(24*60*60))+DATE(1970,1,1)</f>
        <v>40628</v>
      </c>
      <c r="C455" s="331" t="n">
        <f aca="false">YEAR(B455)</f>
        <v>2011</v>
      </c>
      <c r="D455" s="331" t="n">
        <f aca="false">MONTH(B455)</f>
        <v>3</v>
      </c>
      <c r="E455" s="331" t="n">
        <f aca="false">DAY(B455)</f>
        <v>26</v>
      </c>
      <c r="F455" s="132" t="n">
        <v>0.88377</v>
      </c>
      <c r="G455" s="132" t="n">
        <v>0.905</v>
      </c>
      <c r="H455" s="132" t="n">
        <v>0.841</v>
      </c>
      <c r="I455" s="132" t="n">
        <v>0.8552</v>
      </c>
      <c r="J455" s="132" t="n">
        <f aca="false">LARGE($G$1:G455,1)</f>
        <v>1.1</v>
      </c>
      <c r="K455" s="192" t="n">
        <f aca="false">IF(J455&gt;J454,0,K454+1)</f>
        <v>44</v>
      </c>
      <c r="L455" s="134" t="n">
        <f aca="false">I455/J455-1</f>
        <v>-0.222545454545455</v>
      </c>
      <c r="O455" s="131"/>
      <c r="P455" s="330"/>
      <c r="Q455" s="132"/>
      <c r="R455" s="132"/>
      <c r="S455" s="132"/>
      <c r="T455" s="132"/>
    </row>
    <row r="456" customFormat="false" ht="12.8" hidden="true" customHeight="false" outlineLevel="0" collapsed="false">
      <c r="A456" s="131" t="n">
        <v>1301184000</v>
      </c>
      <c r="B456" s="330" t="n">
        <f aca="false">(A456/(24*60*60))+DATE(1970,1,1)</f>
        <v>40629</v>
      </c>
      <c r="C456" s="331" t="n">
        <f aca="false">YEAR(B456)</f>
        <v>2011</v>
      </c>
      <c r="D456" s="331" t="n">
        <f aca="false">MONTH(B456)</f>
        <v>3</v>
      </c>
      <c r="E456" s="331" t="n">
        <f aca="false">DAY(B456)</f>
        <v>27</v>
      </c>
      <c r="F456" s="132" t="n">
        <v>0.829</v>
      </c>
      <c r="G456" s="132" t="n">
        <v>0.87211</v>
      </c>
      <c r="H456" s="132" t="n">
        <v>0.8152</v>
      </c>
      <c r="I456" s="132" t="n">
        <v>0.822</v>
      </c>
      <c r="J456" s="132" t="n">
        <f aca="false">LARGE($G$1:G456,1)</f>
        <v>1.1</v>
      </c>
      <c r="K456" s="192" t="n">
        <f aca="false">IF(J456&gt;J455,0,K455+1)</f>
        <v>45</v>
      </c>
      <c r="L456" s="134" t="n">
        <f aca="false">I456/J456-1</f>
        <v>-0.252727272727273</v>
      </c>
      <c r="O456" s="131"/>
      <c r="P456" s="330"/>
      <c r="Q456" s="132"/>
      <c r="R456" s="132"/>
      <c r="S456" s="132"/>
      <c r="T456" s="132"/>
    </row>
    <row r="457" customFormat="false" ht="12.8" hidden="true" customHeight="false" outlineLevel="0" collapsed="false">
      <c r="A457" s="131" t="n">
        <v>1301270400</v>
      </c>
      <c r="B457" s="330" t="n">
        <f aca="false">(A457/(24*60*60))+DATE(1970,1,1)</f>
        <v>40630</v>
      </c>
      <c r="C457" s="331" t="n">
        <f aca="false">YEAR(B457)</f>
        <v>2011</v>
      </c>
      <c r="D457" s="331" t="n">
        <f aca="false">MONTH(B457)</f>
        <v>3</v>
      </c>
      <c r="E457" s="331" t="n">
        <f aca="false">DAY(B457)</f>
        <v>28</v>
      </c>
      <c r="F457" s="132" t="n">
        <v>0.82</v>
      </c>
      <c r="G457" s="132" t="n">
        <v>0.85</v>
      </c>
      <c r="H457" s="132" t="n">
        <v>0.76</v>
      </c>
      <c r="I457" s="132" t="n">
        <v>0.79898</v>
      </c>
      <c r="J457" s="132" t="n">
        <f aca="false">LARGE($G$1:G457,1)</f>
        <v>1.1</v>
      </c>
      <c r="K457" s="192" t="n">
        <f aca="false">IF(J457&gt;J456,0,K456+1)</f>
        <v>46</v>
      </c>
      <c r="L457" s="134" t="n">
        <f aca="false">I457/J457-1</f>
        <v>-0.273654545454546</v>
      </c>
      <c r="O457" s="131"/>
      <c r="P457" s="330"/>
      <c r="Q457" s="132"/>
      <c r="R457" s="132"/>
      <c r="S457" s="132"/>
      <c r="T457" s="132"/>
    </row>
    <row r="458" customFormat="false" ht="12.8" hidden="true" customHeight="false" outlineLevel="0" collapsed="false">
      <c r="A458" s="131" t="n">
        <v>1301356800</v>
      </c>
      <c r="B458" s="330" t="n">
        <f aca="false">(A458/(24*60*60))+DATE(1970,1,1)</f>
        <v>40631</v>
      </c>
      <c r="C458" s="331" t="n">
        <f aca="false">YEAR(B458)</f>
        <v>2011</v>
      </c>
      <c r="D458" s="331" t="n">
        <f aca="false">MONTH(B458)</f>
        <v>3</v>
      </c>
      <c r="E458" s="331" t="n">
        <f aca="false">DAY(B458)</f>
        <v>29</v>
      </c>
      <c r="F458" s="132" t="n">
        <v>0.7989</v>
      </c>
      <c r="G458" s="132" t="n">
        <v>0.79966</v>
      </c>
      <c r="H458" s="132" t="n">
        <v>0.7648</v>
      </c>
      <c r="I458" s="132" t="n">
        <v>0.7925</v>
      </c>
      <c r="J458" s="132" t="n">
        <f aca="false">LARGE($G$1:G458,1)</f>
        <v>1.1</v>
      </c>
      <c r="K458" s="192" t="n">
        <f aca="false">IF(J458&gt;J457,0,K457+1)</f>
        <v>47</v>
      </c>
      <c r="L458" s="134" t="n">
        <f aca="false">I458/J458-1</f>
        <v>-0.279545454545455</v>
      </c>
      <c r="O458" s="131"/>
      <c r="P458" s="330"/>
      <c r="Q458" s="132"/>
      <c r="R458" s="132"/>
      <c r="S458" s="132"/>
      <c r="T458" s="132"/>
    </row>
    <row r="459" customFormat="false" ht="12.8" hidden="true" customHeight="false" outlineLevel="0" collapsed="false">
      <c r="A459" s="131" t="n">
        <v>1301443200</v>
      </c>
      <c r="B459" s="330" t="n">
        <f aca="false">(A459/(24*60*60))+DATE(1970,1,1)</f>
        <v>40632</v>
      </c>
      <c r="C459" s="331" t="n">
        <f aca="false">YEAR(B459)</f>
        <v>2011</v>
      </c>
      <c r="D459" s="331" t="n">
        <f aca="false">MONTH(B459)</f>
        <v>3</v>
      </c>
      <c r="E459" s="331" t="n">
        <f aca="false">DAY(B459)</f>
        <v>30</v>
      </c>
      <c r="F459" s="132" t="n">
        <v>0.7925</v>
      </c>
      <c r="G459" s="132" t="n">
        <v>0.795</v>
      </c>
      <c r="H459" s="132" t="n">
        <v>0.76599</v>
      </c>
      <c r="I459" s="132" t="n">
        <v>0.7897</v>
      </c>
      <c r="J459" s="132" t="n">
        <f aca="false">LARGE($G$1:G459,1)</f>
        <v>1.1</v>
      </c>
      <c r="K459" s="192" t="n">
        <f aca="false">IF(J459&gt;J458,0,K458+1)</f>
        <v>48</v>
      </c>
      <c r="L459" s="134" t="n">
        <f aca="false">I459/J459-1</f>
        <v>-0.282090909090909</v>
      </c>
      <c r="O459" s="131"/>
      <c r="P459" s="330"/>
      <c r="Q459" s="132"/>
      <c r="R459" s="132"/>
      <c r="S459" s="132"/>
      <c r="T459" s="132"/>
    </row>
    <row r="460" customFormat="false" ht="12.8" hidden="true" customHeight="false" outlineLevel="0" collapsed="false">
      <c r="A460" s="131" t="n">
        <v>1301529600</v>
      </c>
      <c r="B460" s="330" t="n">
        <f aca="false">(A460/(24*60*60))+DATE(1970,1,1)</f>
        <v>40633</v>
      </c>
      <c r="C460" s="331" t="n">
        <f aca="false">YEAR(B460)</f>
        <v>2011</v>
      </c>
      <c r="D460" s="331" t="n">
        <f aca="false">MONTH(B460)</f>
        <v>3</v>
      </c>
      <c r="E460" s="331" t="n">
        <f aca="false">DAY(B460)</f>
        <v>31</v>
      </c>
      <c r="F460" s="132" t="n">
        <v>0.7897</v>
      </c>
      <c r="G460" s="132" t="n">
        <v>0.80098</v>
      </c>
      <c r="H460" s="132" t="n">
        <v>0.768</v>
      </c>
      <c r="I460" s="132" t="n">
        <v>0.78461</v>
      </c>
      <c r="J460" s="132" t="n">
        <f aca="false">LARGE($G$1:G460,1)</f>
        <v>1.1</v>
      </c>
      <c r="K460" s="192" t="n">
        <f aca="false">IF(J460&gt;J459,0,K459+1)</f>
        <v>49</v>
      </c>
      <c r="L460" s="134" t="n">
        <f aca="false">I460/J460-1</f>
        <v>-0.286718181818182</v>
      </c>
      <c r="O460" s="131"/>
      <c r="P460" s="330"/>
      <c r="Q460" s="132"/>
      <c r="R460" s="132"/>
      <c r="S460" s="132"/>
      <c r="T460" s="132"/>
    </row>
    <row r="461" customFormat="false" ht="12.8" hidden="true" customHeight="false" outlineLevel="0" collapsed="false">
      <c r="A461" s="131" t="n">
        <v>1301616000</v>
      </c>
      <c r="B461" s="330" t="n">
        <f aca="false">(A461/(24*60*60))+DATE(1970,1,1)</f>
        <v>40634</v>
      </c>
      <c r="C461" s="331" t="n">
        <f aca="false">YEAR(B461)</f>
        <v>2011</v>
      </c>
      <c r="D461" s="331" t="n">
        <f aca="false">MONTH(B461)</f>
        <v>4</v>
      </c>
      <c r="E461" s="331" t="n">
        <f aca="false">DAY(B461)</f>
        <v>1</v>
      </c>
      <c r="F461" s="132" t="n">
        <v>0.77701</v>
      </c>
      <c r="G461" s="132" t="n">
        <v>0.79697</v>
      </c>
      <c r="H461" s="132" t="n">
        <v>0.7741</v>
      </c>
      <c r="I461" s="132" t="n">
        <v>0.77411</v>
      </c>
      <c r="J461" s="132" t="n">
        <f aca="false">LARGE($G$1:G461,1)</f>
        <v>1.1</v>
      </c>
      <c r="K461" s="192" t="n">
        <f aca="false">IF(J461&gt;J460,0,K460+1)</f>
        <v>50</v>
      </c>
      <c r="L461" s="134" t="n">
        <f aca="false">I461/J461-1</f>
        <v>-0.296263636363637</v>
      </c>
      <c r="O461" s="131"/>
      <c r="P461" s="330"/>
      <c r="Q461" s="132"/>
      <c r="R461" s="132"/>
      <c r="S461" s="132"/>
      <c r="T461" s="132"/>
    </row>
    <row r="462" customFormat="false" ht="12.8" hidden="true" customHeight="false" outlineLevel="0" collapsed="false">
      <c r="A462" s="131" t="n">
        <v>1301702400</v>
      </c>
      <c r="B462" s="330" t="n">
        <f aca="false">(A462/(24*60*60))+DATE(1970,1,1)</f>
        <v>40635</v>
      </c>
      <c r="C462" s="331" t="n">
        <f aca="false">YEAR(B462)</f>
        <v>2011</v>
      </c>
      <c r="D462" s="331" t="n">
        <f aca="false">MONTH(B462)</f>
        <v>4</v>
      </c>
      <c r="E462" s="331" t="n">
        <f aca="false">DAY(B462)</f>
        <v>2</v>
      </c>
      <c r="F462" s="132" t="n">
        <v>0.775</v>
      </c>
      <c r="G462" s="132" t="n">
        <v>0.7998</v>
      </c>
      <c r="H462" s="132" t="n">
        <v>0.7741</v>
      </c>
      <c r="I462" s="132" t="n">
        <v>0.78199</v>
      </c>
      <c r="J462" s="132" t="n">
        <f aca="false">LARGE($G$1:G462,1)</f>
        <v>1.1</v>
      </c>
      <c r="K462" s="192" t="n">
        <f aca="false">IF(J462&gt;J461,0,K461+1)</f>
        <v>51</v>
      </c>
      <c r="L462" s="134" t="n">
        <f aca="false">I462/J462-1</f>
        <v>-0.2891</v>
      </c>
      <c r="O462" s="131"/>
      <c r="P462" s="330"/>
      <c r="Q462" s="132"/>
      <c r="R462" s="132"/>
      <c r="S462" s="132"/>
      <c r="T462" s="132"/>
    </row>
    <row r="463" customFormat="false" ht="12.8" hidden="true" customHeight="false" outlineLevel="0" collapsed="false">
      <c r="A463" s="131" t="n">
        <v>1301788800</v>
      </c>
      <c r="B463" s="330" t="n">
        <f aca="false">(A463/(24*60*60))+DATE(1970,1,1)</f>
        <v>40636</v>
      </c>
      <c r="C463" s="331" t="n">
        <f aca="false">YEAR(B463)</f>
        <v>2011</v>
      </c>
      <c r="D463" s="331" t="n">
        <f aca="false">MONTH(B463)</f>
        <v>4</v>
      </c>
      <c r="E463" s="331" t="n">
        <f aca="false">DAY(B463)</f>
        <v>3</v>
      </c>
      <c r="F463" s="132" t="n">
        <v>0.78199</v>
      </c>
      <c r="G463" s="132" t="n">
        <v>0.79487</v>
      </c>
      <c r="H463" s="132" t="n">
        <v>0.777</v>
      </c>
      <c r="I463" s="132" t="n">
        <v>0.779</v>
      </c>
      <c r="J463" s="132" t="n">
        <f aca="false">LARGE($G$1:G463,1)</f>
        <v>1.1</v>
      </c>
      <c r="K463" s="192" t="n">
        <f aca="false">IF(J463&gt;J462,0,K462+1)</f>
        <v>52</v>
      </c>
      <c r="L463" s="134" t="n">
        <f aca="false">I463/J463-1</f>
        <v>-0.291818181818182</v>
      </c>
      <c r="O463" s="131"/>
      <c r="P463" s="330"/>
      <c r="Q463" s="132"/>
      <c r="R463" s="132"/>
      <c r="S463" s="132"/>
      <c r="T463" s="132"/>
    </row>
    <row r="464" customFormat="false" ht="12.8" hidden="true" customHeight="false" outlineLevel="0" collapsed="false">
      <c r="A464" s="131" t="n">
        <v>1301875200</v>
      </c>
      <c r="B464" s="330" t="n">
        <f aca="false">(A464/(24*60*60))+DATE(1970,1,1)</f>
        <v>40637</v>
      </c>
      <c r="C464" s="331" t="n">
        <f aca="false">YEAR(B464)</f>
        <v>2011</v>
      </c>
      <c r="D464" s="331" t="n">
        <f aca="false">MONTH(B464)</f>
        <v>4</v>
      </c>
      <c r="E464" s="331" t="n">
        <f aca="false">DAY(B464)</f>
        <v>4</v>
      </c>
      <c r="F464" s="132" t="n">
        <v>0.777</v>
      </c>
      <c r="G464" s="132" t="n">
        <v>0.785</v>
      </c>
      <c r="H464" s="132" t="n">
        <v>0.5619</v>
      </c>
      <c r="I464" s="132" t="n">
        <v>0.68</v>
      </c>
      <c r="J464" s="132" t="n">
        <f aca="false">LARGE($G$1:G464,1)</f>
        <v>1.1</v>
      </c>
      <c r="K464" s="192" t="n">
        <f aca="false">IF(J464&gt;J463,0,K463+1)</f>
        <v>53</v>
      </c>
      <c r="L464" s="134" t="n">
        <f aca="false">I464/J464-1</f>
        <v>-0.381818181818182</v>
      </c>
      <c r="O464" s="131"/>
      <c r="P464" s="330"/>
      <c r="Q464" s="132"/>
      <c r="R464" s="132"/>
      <c r="S464" s="132"/>
      <c r="T464" s="132"/>
    </row>
    <row r="465" customFormat="false" ht="12.8" hidden="true" customHeight="false" outlineLevel="0" collapsed="false">
      <c r="A465" s="131" t="n">
        <v>1301961600</v>
      </c>
      <c r="B465" s="330" t="n">
        <f aca="false">(A465/(24*60*60))+DATE(1970,1,1)</f>
        <v>40638</v>
      </c>
      <c r="C465" s="331" t="n">
        <f aca="false">YEAR(B465)</f>
        <v>2011</v>
      </c>
      <c r="D465" s="331" t="n">
        <f aca="false">MONTH(B465)</f>
        <v>4</v>
      </c>
      <c r="E465" s="331" t="n">
        <f aca="false">DAY(B465)</f>
        <v>5</v>
      </c>
      <c r="F465" s="132" t="n">
        <v>0.69</v>
      </c>
      <c r="G465" s="132" t="n">
        <v>0.74784</v>
      </c>
      <c r="H465" s="132" t="n">
        <v>0.58</v>
      </c>
      <c r="I465" s="132" t="n">
        <v>0.71</v>
      </c>
      <c r="J465" s="132" t="n">
        <f aca="false">LARGE($G$1:G465,1)</f>
        <v>1.1</v>
      </c>
      <c r="K465" s="192" t="n">
        <f aca="false">IF(J465&gt;J464,0,K464+1)</f>
        <v>54</v>
      </c>
      <c r="L465" s="134" t="n">
        <f aca="false">I465/J465-1</f>
        <v>-0.354545454545455</v>
      </c>
      <c r="O465" s="131"/>
      <c r="P465" s="330"/>
      <c r="Q465" s="132"/>
      <c r="R465" s="132"/>
      <c r="S465" s="132"/>
      <c r="T465" s="132"/>
    </row>
    <row r="466" customFormat="false" ht="12.8" hidden="true" customHeight="false" outlineLevel="0" collapsed="false">
      <c r="A466" s="131" t="n">
        <v>1302048000</v>
      </c>
      <c r="B466" s="330" t="n">
        <f aca="false">(A466/(24*60*60))+DATE(1970,1,1)</f>
        <v>40639</v>
      </c>
      <c r="C466" s="331" t="n">
        <f aca="false">YEAR(B466)</f>
        <v>2011</v>
      </c>
      <c r="D466" s="331" t="n">
        <f aca="false">MONTH(B466)</f>
        <v>4</v>
      </c>
      <c r="E466" s="331" t="n">
        <f aca="false">DAY(B466)</f>
        <v>6</v>
      </c>
      <c r="F466" s="132" t="n">
        <v>0.7477</v>
      </c>
      <c r="G466" s="132" t="n">
        <v>0.75</v>
      </c>
      <c r="H466" s="132" t="n">
        <v>0.6902</v>
      </c>
      <c r="I466" s="132" t="n">
        <v>0.74</v>
      </c>
      <c r="J466" s="132" t="n">
        <f aca="false">LARGE($G$1:G466,1)</f>
        <v>1.1</v>
      </c>
      <c r="K466" s="192" t="n">
        <f aca="false">IF(J466&gt;J465,0,K465+1)</f>
        <v>55</v>
      </c>
      <c r="L466" s="134" t="n">
        <f aca="false">I466/J466-1</f>
        <v>-0.327272727272727</v>
      </c>
      <c r="O466" s="131"/>
      <c r="P466" s="330"/>
      <c r="Q466" s="132"/>
      <c r="R466" s="132"/>
      <c r="S466" s="132"/>
      <c r="T466" s="132"/>
    </row>
    <row r="467" customFormat="false" ht="12.8" hidden="true" customHeight="false" outlineLevel="0" collapsed="false">
      <c r="A467" s="131" t="n">
        <v>1302134400</v>
      </c>
      <c r="B467" s="330" t="n">
        <f aca="false">(A467/(24*60*60))+DATE(1970,1,1)</f>
        <v>40640</v>
      </c>
      <c r="C467" s="331" t="n">
        <f aca="false">YEAR(B467)</f>
        <v>2011</v>
      </c>
      <c r="D467" s="331" t="n">
        <f aca="false">MONTH(B467)</f>
        <v>4</v>
      </c>
      <c r="E467" s="331" t="n">
        <f aca="false">DAY(B467)</f>
        <v>7</v>
      </c>
      <c r="F467" s="132" t="n">
        <v>0.748</v>
      </c>
      <c r="G467" s="132" t="n">
        <v>0.78491</v>
      </c>
      <c r="H467" s="132" t="n">
        <v>0.7205</v>
      </c>
      <c r="I467" s="132" t="n">
        <v>0.7538</v>
      </c>
      <c r="J467" s="132" t="n">
        <f aca="false">LARGE($G$1:G467,1)</f>
        <v>1.1</v>
      </c>
      <c r="K467" s="192" t="n">
        <f aca="false">IF(J467&gt;J466,0,K466+1)</f>
        <v>56</v>
      </c>
      <c r="L467" s="134" t="n">
        <f aca="false">I467/J467-1</f>
        <v>-0.314727272727273</v>
      </c>
      <c r="O467" s="131"/>
      <c r="P467" s="330"/>
      <c r="Q467" s="132"/>
      <c r="R467" s="132"/>
      <c r="S467" s="132"/>
      <c r="T467" s="132"/>
    </row>
    <row r="468" customFormat="false" ht="12.8" hidden="true" customHeight="false" outlineLevel="0" collapsed="false">
      <c r="A468" s="131" t="n">
        <v>1302220800</v>
      </c>
      <c r="B468" s="330" t="n">
        <f aca="false">(A468/(24*60*60))+DATE(1970,1,1)</f>
        <v>40641</v>
      </c>
      <c r="C468" s="331" t="n">
        <f aca="false">YEAR(B468)</f>
        <v>2011</v>
      </c>
      <c r="D468" s="331" t="n">
        <f aca="false">MONTH(B468)</f>
        <v>4</v>
      </c>
      <c r="E468" s="331" t="n">
        <f aca="false">DAY(B468)</f>
        <v>8</v>
      </c>
      <c r="F468" s="132" t="n">
        <v>0.7531</v>
      </c>
      <c r="G468" s="132" t="n">
        <v>0.799</v>
      </c>
      <c r="H468" s="132" t="n">
        <v>0.7309</v>
      </c>
      <c r="I468" s="132" t="n">
        <v>0.74989</v>
      </c>
      <c r="J468" s="132" t="n">
        <f aca="false">LARGE($G$1:G468,1)</f>
        <v>1.1</v>
      </c>
      <c r="K468" s="192" t="n">
        <f aca="false">IF(J468&gt;J467,0,K467+1)</f>
        <v>57</v>
      </c>
      <c r="L468" s="134" t="n">
        <f aca="false">I468/J468-1</f>
        <v>-0.318281818181818</v>
      </c>
      <c r="O468" s="131"/>
      <c r="P468" s="330"/>
      <c r="Q468" s="132"/>
      <c r="R468" s="132"/>
      <c r="S468" s="132"/>
      <c r="T468" s="132"/>
    </row>
    <row r="469" customFormat="false" ht="12.8" hidden="true" customHeight="false" outlineLevel="0" collapsed="false">
      <c r="A469" s="131" t="n">
        <v>1302307200</v>
      </c>
      <c r="B469" s="330" t="n">
        <f aca="false">(A469/(24*60*60))+DATE(1970,1,1)</f>
        <v>40642</v>
      </c>
      <c r="C469" s="331" t="n">
        <f aca="false">YEAR(B469)</f>
        <v>2011</v>
      </c>
      <c r="D469" s="331" t="n">
        <f aca="false">MONTH(B469)</f>
        <v>4</v>
      </c>
      <c r="E469" s="331" t="n">
        <f aca="false">DAY(B469)</f>
        <v>9</v>
      </c>
      <c r="F469" s="132" t="n">
        <v>0.74999</v>
      </c>
      <c r="G469" s="132" t="n">
        <v>0.7676</v>
      </c>
      <c r="H469" s="132" t="n">
        <v>0.7205</v>
      </c>
      <c r="I469" s="132" t="n">
        <v>0.73</v>
      </c>
      <c r="J469" s="132" t="n">
        <f aca="false">LARGE($G$1:G469,1)</f>
        <v>1.1</v>
      </c>
      <c r="K469" s="192" t="n">
        <f aca="false">IF(J469&gt;J468,0,K468+1)</f>
        <v>58</v>
      </c>
      <c r="L469" s="134" t="n">
        <f aca="false">I469/J469-1</f>
        <v>-0.336363636363636</v>
      </c>
      <c r="O469" s="131"/>
      <c r="P469" s="330"/>
      <c r="Q469" s="132"/>
      <c r="R469" s="132"/>
      <c r="S469" s="132"/>
      <c r="T469" s="132"/>
    </row>
    <row r="470" customFormat="false" ht="12.8" hidden="true" customHeight="false" outlineLevel="0" collapsed="false">
      <c r="A470" s="131" t="n">
        <v>1302393600</v>
      </c>
      <c r="B470" s="330" t="n">
        <f aca="false">(A470/(24*60*60))+DATE(1970,1,1)</f>
        <v>40643</v>
      </c>
      <c r="C470" s="331" t="n">
        <f aca="false">YEAR(B470)</f>
        <v>2011</v>
      </c>
      <c r="D470" s="331" t="n">
        <f aca="false">MONTH(B470)</f>
        <v>4</v>
      </c>
      <c r="E470" s="331" t="n">
        <f aca="false">DAY(B470)</f>
        <v>10</v>
      </c>
      <c r="F470" s="132" t="n">
        <v>0.75</v>
      </c>
      <c r="G470" s="132" t="n">
        <v>0.7589</v>
      </c>
      <c r="H470" s="132" t="n">
        <v>0.71</v>
      </c>
      <c r="I470" s="132" t="n">
        <v>0.7369</v>
      </c>
      <c r="J470" s="132" t="n">
        <f aca="false">LARGE($G$1:G470,1)</f>
        <v>1.1</v>
      </c>
      <c r="K470" s="192" t="n">
        <f aca="false">IF(J470&gt;J469,0,K469+1)</f>
        <v>59</v>
      </c>
      <c r="L470" s="134" t="n">
        <f aca="false">I470/J470-1</f>
        <v>-0.330090909090909</v>
      </c>
      <c r="O470" s="131"/>
      <c r="P470" s="330"/>
      <c r="Q470" s="132"/>
      <c r="R470" s="132"/>
      <c r="S470" s="132"/>
      <c r="T470" s="132"/>
    </row>
    <row r="471" customFormat="false" ht="12.8" hidden="true" customHeight="false" outlineLevel="0" collapsed="false">
      <c r="A471" s="131" t="n">
        <v>1302480000</v>
      </c>
      <c r="B471" s="330" t="n">
        <f aca="false">(A471/(24*60*60))+DATE(1970,1,1)</f>
        <v>40644</v>
      </c>
      <c r="C471" s="331" t="n">
        <f aca="false">YEAR(B471)</f>
        <v>2011</v>
      </c>
      <c r="D471" s="331" t="n">
        <f aca="false">MONTH(B471)</f>
        <v>4</v>
      </c>
      <c r="E471" s="331" t="n">
        <f aca="false">DAY(B471)</f>
        <v>11</v>
      </c>
      <c r="F471" s="132" t="n">
        <v>0.73752</v>
      </c>
      <c r="G471" s="132" t="n">
        <v>0.799</v>
      </c>
      <c r="H471" s="132" t="n">
        <v>0.7103</v>
      </c>
      <c r="I471" s="132" t="n">
        <v>0.77</v>
      </c>
      <c r="J471" s="132" t="n">
        <f aca="false">LARGE($G$1:G471,1)</f>
        <v>1.1</v>
      </c>
      <c r="K471" s="192" t="n">
        <f aca="false">IF(J471&gt;J470,0,K470+1)</f>
        <v>60</v>
      </c>
      <c r="L471" s="134" t="n">
        <f aca="false">I471/J471-1</f>
        <v>-0.3</v>
      </c>
      <c r="O471" s="131"/>
      <c r="P471" s="330"/>
      <c r="Q471" s="132"/>
      <c r="R471" s="132"/>
      <c r="S471" s="132"/>
      <c r="T471" s="132"/>
    </row>
    <row r="472" customFormat="false" ht="12.8" hidden="true" customHeight="false" outlineLevel="0" collapsed="false">
      <c r="A472" s="131" t="n">
        <v>1302566400</v>
      </c>
      <c r="B472" s="330" t="n">
        <f aca="false">(A472/(24*60*60))+DATE(1970,1,1)</f>
        <v>40645</v>
      </c>
      <c r="C472" s="331" t="n">
        <f aca="false">YEAR(B472)</f>
        <v>2011</v>
      </c>
      <c r="D472" s="331" t="n">
        <f aca="false">MONTH(B472)</f>
        <v>4</v>
      </c>
      <c r="E472" s="331" t="n">
        <f aca="false">DAY(B472)</f>
        <v>12</v>
      </c>
      <c r="F472" s="132" t="n">
        <v>0.7787</v>
      </c>
      <c r="G472" s="132" t="n">
        <v>0.899</v>
      </c>
      <c r="H472" s="132" t="n">
        <v>0.7703</v>
      </c>
      <c r="I472" s="132" t="n">
        <v>0.86</v>
      </c>
      <c r="J472" s="132" t="n">
        <f aca="false">LARGE($G$1:G472,1)</f>
        <v>1.1</v>
      </c>
      <c r="K472" s="192" t="n">
        <f aca="false">IF(J472&gt;J471,0,K471+1)</f>
        <v>61</v>
      </c>
      <c r="L472" s="134" t="n">
        <f aca="false">I472/J472-1</f>
        <v>-0.218181818181818</v>
      </c>
      <c r="O472" s="131"/>
      <c r="P472" s="330"/>
      <c r="Q472" s="132"/>
      <c r="R472" s="132"/>
      <c r="S472" s="132"/>
      <c r="T472" s="132"/>
    </row>
    <row r="473" customFormat="false" ht="12.8" hidden="true" customHeight="false" outlineLevel="0" collapsed="false">
      <c r="A473" s="131" t="n">
        <v>1302652800</v>
      </c>
      <c r="B473" s="330" t="n">
        <f aca="false">(A473/(24*60*60))+DATE(1970,1,1)</f>
        <v>40646</v>
      </c>
      <c r="C473" s="331" t="n">
        <f aca="false">YEAR(B473)</f>
        <v>2011</v>
      </c>
      <c r="D473" s="331" t="n">
        <f aca="false">MONTH(B473)</f>
        <v>4</v>
      </c>
      <c r="E473" s="331" t="n">
        <f aca="false">DAY(B473)</f>
        <v>13</v>
      </c>
      <c r="F473" s="132" t="n">
        <v>0.86</v>
      </c>
      <c r="G473" s="132" t="n">
        <v>1</v>
      </c>
      <c r="H473" s="132" t="n">
        <v>0.86</v>
      </c>
      <c r="I473" s="132" t="n">
        <v>0.9225</v>
      </c>
      <c r="J473" s="132" t="n">
        <f aca="false">LARGE($G$1:G473,1)</f>
        <v>1.1</v>
      </c>
      <c r="K473" s="192" t="n">
        <f aca="false">IF(J473&gt;J472,0,K472+1)</f>
        <v>62</v>
      </c>
      <c r="L473" s="134" t="n">
        <f aca="false">I473/J473-1</f>
        <v>-0.161363636363637</v>
      </c>
      <c r="O473" s="131"/>
      <c r="P473" s="330"/>
      <c r="Q473" s="132"/>
      <c r="R473" s="132"/>
      <c r="S473" s="132"/>
      <c r="T473" s="132"/>
    </row>
    <row r="474" customFormat="false" ht="12.8" hidden="true" customHeight="false" outlineLevel="0" collapsed="false">
      <c r="A474" s="131" t="n">
        <v>1302739200</v>
      </c>
      <c r="B474" s="330" t="n">
        <f aca="false">(A474/(24*60*60))+DATE(1970,1,1)</f>
        <v>40647</v>
      </c>
      <c r="C474" s="331" t="n">
        <f aca="false">YEAR(B474)</f>
        <v>2011</v>
      </c>
      <c r="D474" s="331" t="n">
        <f aca="false">MONTH(B474)</f>
        <v>4</v>
      </c>
      <c r="E474" s="331" t="n">
        <f aca="false">DAY(B474)</f>
        <v>14</v>
      </c>
      <c r="F474" s="132" t="n">
        <v>0.939</v>
      </c>
      <c r="G474" s="132" t="n">
        <v>1</v>
      </c>
      <c r="H474" s="132" t="n">
        <v>0.91</v>
      </c>
      <c r="I474" s="132" t="n">
        <v>1</v>
      </c>
      <c r="J474" s="132" t="n">
        <f aca="false">LARGE($G$1:G474,1)</f>
        <v>1.1</v>
      </c>
      <c r="K474" s="192" t="n">
        <f aca="false">IF(J474&gt;J473,0,K473+1)</f>
        <v>63</v>
      </c>
      <c r="L474" s="134" t="n">
        <f aca="false">I474/J474-1</f>
        <v>-0.0909090909090909</v>
      </c>
      <c r="O474" s="131"/>
      <c r="P474" s="330"/>
      <c r="Q474" s="132"/>
      <c r="R474" s="132"/>
      <c r="S474" s="132"/>
      <c r="T474" s="132"/>
    </row>
    <row r="475" customFormat="false" ht="12.8" hidden="true" customHeight="false" outlineLevel="0" collapsed="false">
      <c r="A475" s="131" t="n">
        <v>1302825600</v>
      </c>
      <c r="B475" s="330" t="n">
        <f aca="false">(A475/(24*60*60))+DATE(1970,1,1)</f>
        <v>40648</v>
      </c>
      <c r="C475" s="331" t="n">
        <f aca="false">YEAR(B475)</f>
        <v>2011</v>
      </c>
      <c r="D475" s="331" t="n">
        <f aca="false">MONTH(B475)</f>
        <v>4</v>
      </c>
      <c r="E475" s="331" t="n">
        <f aca="false">DAY(B475)</f>
        <v>15</v>
      </c>
      <c r="F475" s="132" t="n">
        <v>1</v>
      </c>
      <c r="G475" s="132" t="n">
        <v>1.08999</v>
      </c>
      <c r="H475" s="132" t="n">
        <v>0.911</v>
      </c>
      <c r="I475" s="132" t="n">
        <v>0.98991</v>
      </c>
      <c r="J475" s="132" t="n">
        <f aca="false">LARGE($G$1:G475,1)</f>
        <v>1.1</v>
      </c>
      <c r="K475" s="192" t="n">
        <f aca="false">IF(J475&gt;J474,0,K474+1)</f>
        <v>64</v>
      </c>
      <c r="L475" s="134" t="n">
        <f aca="false">I475/J475-1</f>
        <v>-0.100081818181818</v>
      </c>
      <c r="O475" s="131"/>
      <c r="P475" s="330"/>
      <c r="Q475" s="132"/>
      <c r="R475" s="132"/>
      <c r="S475" s="132"/>
      <c r="T475" s="132"/>
    </row>
    <row r="476" customFormat="false" ht="12.8" hidden="true" customHeight="false" outlineLevel="0" collapsed="false">
      <c r="A476" s="131" t="n">
        <v>1302912000</v>
      </c>
      <c r="B476" s="330" t="n">
        <f aca="false">(A476/(24*60*60))+DATE(1970,1,1)</f>
        <v>40649</v>
      </c>
      <c r="C476" s="331" t="n">
        <f aca="false">YEAR(B476)</f>
        <v>2011</v>
      </c>
      <c r="D476" s="331" t="n">
        <f aca="false">MONTH(B476)</f>
        <v>4</v>
      </c>
      <c r="E476" s="331" t="n">
        <f aca="false">DAY(B476)</f>
        <v>16</v>
      </c>
      <c r="F476" s="132" t="n">
        <v>0.9841</v>
      </c>
      <c r="G476" s="132" t="n">
        <v>1.095</v>
      </c>
      <c r="H476" s="132" t="n">
        <v>0.95414</v>
      </c>
      <c r="I476" s="132" t="n">
        <v>1.0499</v>
      </c>
      <c r="J476" s="132" t="n">
        <f aca="false">LARGE($G$1:G476,1)</f>
        <v>1.1</v>
      </c>
      <c r="K476" s="192" t="n">
        <f aca="false">IF(J476&gt;J475,0,K475+1)</f>
        <v>65</v>
      </c>
      <c r="L476" s="134" t="n">
        <f aca="false">I476/J476-1</f>
        <v>-0.0455454545454546</v>
      </c>
      <c r="O476" s="131"/>
      <c r="P476" s="330"/>
      <c r="Q476" s="132"/>
      <c r="R476" s="132"/>
      <c r="S476" s="132"/>
      <c r="T476" s="132"/>
    </row>
    <row r="477" customFormat="false" ht="12.8" hidden="true" customHeight="false" outlineLevel="0" collapsed="false">
      <c r="A477" s="131" t="n">
        <v>1302998400</v>
      </c>
      <c r="B477" s="330" t="n">
        <f aca="false">(A477/(24*60*60))+DATE(1970,1,1)</f>
        <v>40650</v>
      </c>
      <c r="C477" s="331" t="n">
        <f aca="false">YEAR(B477)</f>
        <v>2011</v>
      </c>
      <c r="D477" s="331" t="n">
        <f aca="false">MONTH(B477)</f>
        <v>4</v>
      </c>
      <c r="E477" s="331" t="n">
        <f aca="false">DAY(B477)</f>
        <v>17</v>
      </c>
      <c r="F477" s="132" t="n">
        <v>1.048</v>
      </c>
      <c r="G477" s="132" t="n">
        <v>1.14</v>
      </c>
      <c r="H477" s="132" t="n">
        <v>1.0255</v>
      </c>
      <c r="I477" s="132" t="n">
        <v>1.1123</v>
      </c>
      <c r="J477" s="132" t="n">
        <f aca="false">LARGE($G$1:G477,1)</f>
        <v>1.14</v>
      </c>
      <c r="K477" s="192" t="n">
        <f aca="false">IF(J477&gt;J476,0,K476+1)</f>
        <v>0</v>
      </c>
      <c r="L477" s="134" t="n">
        <f aca="false">I477/J477-1</f>
        <v>-0.0242982456140349</v>
      </c>
      <c r="O477" s="131"/>
      <c r="P477" s="330"/>
      <c r="Q477" s="132"/>
      <c r="R477" s="132"/>
      <c r="S477" s="132"/>
      <c r="T477" s="132"/>
    </row>
    <row r="478" customFormat="false" ht="12.8" hidden="true" customHeight="false" outlineLevel="0" collapsed="false">
      <c r="A478" s="131" t="n">
        <v>1303084800</v>
      </c>
      <c r="B478" s="330" t="n">
        <f aca="false">(A478/(24*60*60))+DATE(1970,1,1)</f>
        <v>40651</v>
      </c>
      <c r="C478" s="331" t="n">
        <f aca="false">YEAR(B478)</f>
        <v>2011</v>
      </c>
      <c r="D478" s="331" t="n">
        <f aca="false">MONTH(B478)</f>
        <v>4</v>
      </c>
      <c r="E478" s="331" t="n">
        <f aca="false">DAY(B478)</f>
        <v>18</v>
      </c>
      <c r="F478" s="132" t="n">
        <v>1.13888</v>
      </c>
      <c r="G478" s="132" t="n">
        <v>1.1999</v>
      </c>
      <c r="H478" s="132" t="n">
        <v>1.1103</v>
      </c>
      <c r="I478" s="132" t="n">
        <v>1.16199</v>
      </c>
      <c r="J478" s="132" t="n">
        <f aca="false">LARGE($G$1:G478,1)</f>
        <v>1.1999</v>
      </c>
      <c r="K478" s="192" t="n">
        <f aca="false">IF(J478&gt;J477,0,K477+1)</f>
        <v>0</v>
      </c>
      <c r="L478" s="134" t="n">
        <f aca="false">I478/J478-1</f>
        <v>-0.0315942995249603</v>
      </c>
      <c r="O478" s="131"/>
      <c r="P478" s="330"/>
      <c r="Q478" s="132"/>
      <c r="R478" s="132"/>
      <c r="S478" s="132"/>
      <c r="T478" s="132"/>
    </row>
    <row r="479" customFormat="false" ht="12.8" hidden="true" customHeight="false" outlineLevel="0" collapsed="false">
      <c r="A479" s="131" t="n">
        <v>1303171200</v>
      </c>
      <c r="B479" s="330" t="n">
        <f aca="false">(A479/(24*60*60))+DATE(1970,1,1)</f>
        <v>40652</v>
      </c>
      <c r="C479" s="331" t="n">
        <f aca="false">YEAR(B479)</f>
        <v>2011</v>
      </c>
      <c r="D479" s="331" t="n">
        <f aca="false">MONTH(B479)</f>
        <v>4</v>
      </c>
      <c r="E479" s="331" t="n">
        <f aca="false">DAY(B479)</f>
        <v>19</v>
      </c>
      <c r="F479" s="132" t="n">
        <v>1.1618</v>
      </c>
      <c r="G479" s="132" t="n">
        <v>1.1979</v>
      </c>
      <c r="H479" s="132" t="n">
        <v>1.1436</v>
      </c>
      <c r="I479" s="132" t="n">
        <v>1.1965</v>
      </c>
      <c r="J479" s="132" t="n">
        <f aca="false">LARGE($G$1:G479,1)</f>
        <v>1.1999</v>
      </c>
      <c r="K479" s="192" t="n">
        <f aca="false">IF(J479&gt;J478,0,K478+1)</f>
        <v>1</v>
      </c>
      <c r="L479" s="134" t="n">
        <f aca="false">I479/J479-1</f>
        <v>-0.00283356946412205</v>
      </c>
      <c r="O479" s="131"/>
      <c r="P479" s="330"/>
      <c r="Q479" s="132"/>
      <c r="R479" s="132"/>
      <c r="S479" s="132"/>
      <c r="T479" s="132"/>
    </row>
    <row r="480" customFormat="false" ht="12.8" hidden="true" customHeight="false" outlineLevel="0" collapsed="false">
      <c r="A480" s="131" t="n">
        <v>1303257600</v>
      </c>
      <c r="B480" s="330" t="n">
        <f aca="false">(A480/(24*60*60))+DATE(1970,1,1)</f>
        <v>40653</v>
      </c>
      <c r="C480" s="331" t="n">
        <f aca="false">YEAR(B480)</f>
        <v>2011</v>
      </c>
      <c r="D480" s="331" t="n">
        <f aca="false">MONTH(B480)</f>
        <v>4</v>
      </c>
      <c r="E480" s="331" t="n">
        <f aca="false">DAY(B480)</f>
        <v>20</v>
      </c>
      <c r="F480" s="132" t="n">
        <v>1.181</v>
      </c>
      <c r="G480" s="132" t="n">
        <v>1.1979</v>
      </c>
      <c r="H480" s="132" t="n">
        <v>1.13</v>
      </c>
      <c r="I480" s="132" t="n">
        <v>1.1421</v>
      </c>
      <c r="J480" s="132" t="n">
        <f aca="false">LARGE($G$1:G480,1)</f>
        <v>1.1999</v>
      </c>
      <c r="K480" s="192" t="n">
        <f aca="false">IF(J480&gt;J479,0,K479+1)</f>
        <v>2</v>
      </c>
      <c r="L480" s="134" t="n">
        <f aca="false">I480/J480-1</f>
        <v>-0.0481706808900743</v>
      </c>
      <c r="O480" s="131"/>
      <c r="P480" s="330"/>
      <c r="Q480" s="132"/>
      <c r="R480" s="132"/>
      <c r="S480" s="132"/>
      <c r="T480" s="132"/>
    </row>
    <row r="481" customFormat="false" ht="12.8" hidden="true" customHeight="false" outlineLevel="0" collapsed="false">
      <c r="A481" s="131" t="n">
        <v>1303344000</v>
      </c>
      <c r="B481" s="330" t="n">
        <f aca="false">(A481/(24*60*60))+DATE(1970,1,1)</f>
        <v>40654</v>
      </c>
      <c r="C481" s="331" t="n">
        <f aca="false">YEAR(B481)</f>
        <v>2011</v>
      </c>
      <c r="D481" s="331" t="n">
        <f aca="false">MONTH(B481)</f>
        <v>4</v>
      </c>
      <c r="E481" s="331" t="n">
        <f aca="false">DAY(B481)</f>
        <v>21</v>
      </c>
      <c r="F481" s="132" t="n">
        <v>1.14209</v>
      </c>
      <c r="G481" s="132" t="n">
        <v>1.21</v>
      </c>
      <c r="H481" s="132" t="n">
        <v>1.14</v>
      </c>
      <c r="I481" s="132" t="n">
        <v>1.21</v>
      </c>
      <c r="J481" s="132" t="n">
        <f aca="false">LARGE($G$1:G481,1)</f>
        <v>1.21</v>
      </c>
      <c r="K481" s="192" t="n">
        <f aca="false">IF(J481&gt;J480,0,K480+1)</f>
        <v>0</v>
      </c>
      <c r="L481" s="134" t="n">
        <f aca="false">I481/J481-1</f>
        <v>0</v>
      </c>
      <c r="O481" s="131"/>
      <c r="P481" s="330"/>
      <c r="Q481" s="132"/>
      <c r="R481" s="132"/>
      <c r="S481" s="132"/>
      <c r="T481" s="132"/>
    </row>
    <row r="482" customFormat="false" ht="12.8" hidden="true" customHeight="false" outlineLevel="0" collapsed="false">
      <c r="A482" s="131" t="n">
        <v>1303430400</v>
      </c>
      <c r="B482" s="330" t="n">
        <f aca="false">(A482/(24*60*60))+DATE(1970,1,1)</f>
        <v>40655</v>
      </c>
      <c r="C482" s="331" t="n">
        <f aca="false">YEAR(B482)</f>
        <v>2011</v>
      </c>
      <c r="D482" s="331" t="n">
        <f aca="false">MONTH(B482)</f>
        <v>4</v>
      </c>
      <c r="E482" s="331" t="n">
        <f aca="false">DAY(B482)</f>
        <v>22</v>
      </c>
      <c r="F482" s="132" t="n">
        <v>1.21</v>
      </c>
      <c r="G482" s="132" t="n">
        <v>1.41</v>
      </c>
      <c r="H482" s="132" t="n">
        <v>1.189</v>
      </c>
      <c r="I482" s="132" t="n">
        <v>1.40901</v>
      </c>
      <c r="J482" s="132" t="n">
        <f aca="false">LARGE($G$1:G482,1)</f>
        <v>1.41</v>
      </c>
      <c r="K482" s="192" t="n">
        <f aca="false">IF(J482&gt;J481,0,K481+1)</f>
        <v>0</v>
      </c>
      <c r="L482" s="134" t="n">
        <f aca="false">I482/J482-1</f>
        <v>-0.000702127659574336</v>
      </c>
      <c r="O482" s="131"/>
      <c r="P482" s="330"/>
      <c r="Q482" s="132"/>
      <c r="R482" s="132"/>
      <c r="S482" s="132"/>
      <c r="T482" s="132"/>
    </row>
    <row r="483" customFormat="false" ht="12.8" hidden="true" customHeight="false" outlineLevel="0" collapsed="false">
      <c r="A483" s="131" t="n">
        <v>1303516800</v>
      </c>
      <c r="B483" s="330" t="n">
        <f aca="false">(A483/(24*60*60))+DATE(1970,1,1)</f>
        <v>40656</v>
      </c>
      <c r="C483" s="331" t="n">
        <f aca="false">YEAR(B483)</f>
        <v>2011</v>
      </c>
      <c r="D483" s="331" t="n">
        <f aca="false">MONTH(B483)</f>
        <v>4</v>
      </c>
      <c r="E483" s="331" t="n">
        <f aca="false">DAY(B483)</f>
        <v>23</v>
      </c>
      <c r="F483" s="132" t="n">
        <v>1.3911</v>
      </c>
      <c r="G483" s="132" t="n">
        <v>1.95</v>
      </c>
      <c r="H483" s="132" t="n">
        <v>1.3202</v>
      </c>
      <c r="I483" s="132" t="n">
        <v>1.7001</v>
      </c>
      <c r="J483" s="132" t="n">
        <f aca="false">LARGE($G$1:G483,1)</f>
        <v>1.95</v>
      </c>
      <c r="K483" s="192" t="n">
        <f aca="false">IF(J483&gt;J482,0,K482+1)</f>
        <v>0</v>
      </c>
      <c r="L483" s="134" t="n">
        <f aca="false">I483/J483-1</f>
        <v>-0.128153846153846</v>
      </c>
      <c r="O483" s="131"/>
      <c r="P483" s="330"/>
      <c r="Q483" s="132"/>
      <c r="R483" s="132"/>
      <c r="S483" s="132"/>
      <c r="T483" s="132"/>
    </row>
    <row r="484" customFormat="false" ht="12.8" hidden="true" customHeight="false" outlineLevel="0" collapsed="false">
      <c r="A484" s="131" t="n">
        <v>1303603200</v>
      </c>
      <c r="B484" s="330" t="n">
        <f aca="false">(A484/(24*60*60))+DATE(1970,1,1)</f>
        <v>40657</v>
      </c>
      <c r="C484" s="331" t="n">
        <f aca="false">YEAR(B484)</f>
        <v>2011</v>
      </c>
      <c r="D484" s="331" t="n">
        <f aca="false">MONTH(B484)</f>
        <v>4</v>
      </c>
      <c r="E484" s="331" t="n">
        <f aca="false">DAY(B484)</f>
        <v>24</v>
      </c>
      <c r="F484" s="132" t="n">
        <v>1.7999</v>
      </c>
      <c r="G484" s="132" t="n">
        <v>1.95</v>
      </c>
      <c r="H484" s="132" t="n">
        <v>1.6</v>
      </c>
      <c r="I484" s="132" t="n">
        <v>1.6311</v>
      </c>
      <c r="J484" s="132" t="n">
        <f aca="false">LARGE($G$1:G484,1)</f>
        <v>1.95</v>
      </c>
      <c r="K484" s="192" t="n">
        <f aca="false">IF(J484&gt;J483,0,K483+1)</f>
        <v>1</v>
      </c>
      <c r="L484" s="134" t="n">
        <f aca="false">I484/J484-1</f>
        <v>-0.163538461538462</v>
      </c>
      <c r="O484" s="131"/>
      <c r="P484" s="330"/>
      <c r="Q484" s="132"/>
      <c r="R484" s="132"/>
      <c r="S484" s="132"/>
      <c r="T484" s="132"/>
    </row>
    <row r="485" customFormat="false" ht="12.8" hidden="true" customHeight="false" outlineLevel="0" collapsed="false">
      <c r="A485" s="131" t="n">
        <v>1303689600</v>
      </c>
      <c r="B485" s="330" t="n">
        <f aca="false">(A485/(24*60*60))+DATE(1970,1,1)</f>
        <v>40658</v>
      </c>
      <c r="C485" s="331" t="n">
        <f aca="false">YEAR(B485)</f>
        <v>2011</v>
      </c>
      <c r="D485" s="331" t="n">
        <f aca="false">MONTH(B485)</f>
        <v>4</v>
      </c>
      <c r="E485" s="331" t="n">
        <f aca="false">DAY(B485)</f>
        <v>25</v>
      </c>
      <c r="F485" s="132" t="n">
        <v>1.631</v>
      </c>
      <c r="G485" s="132" t="n">
        <v>1.701</v>
      </c>
      <c r="H485" s="132" t="n">
        <v>1.52109</v>
      </c>
      <c r="I485" s="132" t="n">
        <v>1.559</v>
      </c>
      <c r="J485" s="132" t="n">
        <f aca="false">LARGE($G$1:G485,1)</f>
        <v>1.95</v>
      </c>
      <c r="K485" s="192" t="n">
        <f aca="false">IF(J485&gt;J484,0,K484+1)</f>
        <v>2</v>
      </c>
      <c r="L485" s="134" t="n">
        <f aca="false">I485/J485-1</f>
        <v>-0.200512820512821</v>
      </c>
      <c r="O485" s="131"/>
      <c r="P485" s="330"/>
      <c r="Q485" s="132"/>
      <c r="R485" s="132"/>
      <c r="S485" s="132"/>
      <c r="T485" s="132"/>
    </row>
    <row r="486" customFormat="false" ht="12.8" hidden="true" customHeight="false" outlineLevel="0" collapsed="false">
      <c r="A486" s="131" t="n">
        <v>1303776000</v>
      </c>
      <c r="B486" s="330" t="n">
        <f aca="false">(A486/(24*60*60))+DATE(1970,1,1)</f>
        <v>40659</v>
      </c>
      <c r="C486" s="331" t="n">
        <f aca="false">YEAR(B486)</f>
        <v>2011</v>
      </c>
      <c r="D486" s="331" t="n">
        <f aca="false">MONTH(B486)</f>
        <v>4</v>
      </c>
      <c r="E486" s="331" t="n">
        <f aca="false">DAY(B486)</f>
        <v>26</v>
      </c>
      <c r="F486" s="132" t="n">
        <v>1.581</v>
      </c>
      <c r="G486" s="132" t="n">
        <v>1.7949</v>
      </c>
      <c r="H486" s="132" t="n">
        <v>1.53</v>
      </c>
      <c r="I486" s="132" t="n">
        <v>1.79489</v>
      </c>
      <c r="J486" s="132" t="n">
        <f aca="false">LARGE($G$1:G486,1)</f>
        <v>1.95</v>
      </c>
      <c r="K486" s="192" t="n">
        <f aca="false">IF(J486&gt;J485,0,K485+1)</f>
        <v>3</v>
      </c>
      <c r="L486" s="134" t="n">
        <f aca="false">I486/J486-1</f>
        <v>-0.0795435897435897</v>
      </c>
      <c r="O486" s="131"/>
      <c r="P486" s="330"/>
      <c r="Q486" s="132"/>
      <c r="R486" s="132"/>
      <c r="S486" s="132"/>
      <c r="T486" s="132"/>
    </row>
    <row r="487" customFormat="false" ht="12.8" hidden="true" customHeight="false" outlineLevel="0" collapsed="false">
      <c r="A487" s="131" t="n">
        <v>1303862400</v>
      </c>
      <c r="B487" s="330" t="n">
        <f aca="false">(A487/(24*60*60))+DATE(1970,1,1)</f>
        <v>40660</v>
      </c>
      <c r="C487" s="331" t="n">
        <f aca="false">YEAR(B487)</f>
        <v>2011</v>
      </c>
      <c r="D487" s="331" t="n">
        <f aca="false">MONTH(B487)</f>
        <v>4</v>
      </c>
      <c r="E487" s="331" t="n">
        <f aca="false">DAY(B487)</f>
        <v>27</v>
      </c>
      <c r="F487" s="132" t="n">
        <v>1.781</v>
      </c>
      <c r="G487" s="132" t="n">
        <v>1.95</v>
      </c>
      <c r="H487" s="132" t="n">
        <v>1.72</v>
      </c>
      <c r="I487" s="132" t="n">
        <v>1.9</v>
      </c>
      <c r="J487" s="132" t="n">
        <f aca="false">LARGE($G$1:G487,1)</f>
        <v>1.95</v>
      </c>
      <c r="K487" s="192" t="n">
        <f aca="false">IF(J487&gt;J486,0,K486+1)</f>
        <v>4</v>
      </c>
      <c r="L487" s="134" t="n">
        <f aca="false">I487/J487-1</f>
        <v>-0.0256410256410257</v>
      </c>
      <c r="O487" s="131"/>
      <c r="P487" s="330"/>
      <c r="Q487" s="132"/>
      <c r="R487" s="132"/>
      <c r="S487" s="132"/>
      <c r="T487" s="132"/>
    </row>
    <row r="488" customFormat="false" ht="12.8" hidden="true" customHeight="false" outlineLevel="0" collapsed="false">
      <c r="A488" s="131" t="n">
        <v>1303948800</v>
      </c>
      <c r="B488" s="330" t="n">
        <f aca="false">(A488/(24*60*60))+DATE(1970,1,1)</f>
        <v>40661</v>
      </c>
      <c r="C488" s="331" t="n">
        <f aca="false">YEAR(B488)</f>
        <v>2011</v>
      </c>
      <c r="D488" s="331" t="n">
        <f aca="false">MONTH(B488)</f>
        <v>4</v>
      </c>
      <c r="E488" s="331" t="n">
        <f aca="false">DAY(B488)</f>
        <v>28</v>
      </c>
      <c r="F488" s="132" t="n">
        <v>1.89</v>
      </c>
      <c r="G488" s="132" t="n">
        <v>2.65</v>
      </c>
      <c r="H488" s="132" t="n">
        <v>1.66</v>
      </c>
      <c r="I488" s="132" t="n">
        <v>2.21059</v>
      </c>
      <c r="J488" s="132" t="n">
        <f aca="false">LARGE($G$1:G488,1)</f>
        <v>2.65</v>
      </c>
      <c r="K488" s="192" t="n">
        <f aca="false">IF(J488&gt;J487,0,K487+1)</f>
        <v>0</v>
      </c>
      <c r="L488" s="134" t="n">
        <f aca="false">I488/J488-1</f>
        <v>-0.165815094339623</v>
      </c>
      <c r="O488" s="131"/>
      <c r="P488" s="330"/>
      <c r="Q488" s="132"/>
      <c r="R488" s="132"/>
      <c r="S488" s="132"/>
      <c r="T488" s="132"/>
    </row>
    <row r="489" customFormat="false" ht="12.8" hidden="true" customHeight="false" outlineLevel="0" collapsed="false">
      <c r="A489" s="131" t="n">
        <v>1304035200</v>
      </c>
      <c r="B489" s="330" t="n">
        <f aca="false">(A489/(24*60*60))+DATE(1970,1,1)</f>
        <v>40662</v>
      </c>
      <c r="C489" s="331" t="n">
        <f aca="false">YEAR(B489)</f>
        <v>2011</v>
      </c>
      <c r="D489" s="331" t="n">
        <f aca="false">MONTH(B489)</f>
        <v>4</v>
      </c>
      <c r="E489" s="331" t="n">
        <f aca="false">DAY(B489)</f>
        <v>29</v>
      </c>
      <c r="F489" s="132" t="n">
        <v>2.211</v>
      </c>
      <c r="G489" s="132" t="n">
        <v>2.95</v>
      </c>
      <c r="H489" s="132" t="n">
        <v>2.21</v>
      </c>
      <c r="I489" s="132" t="n">
        <v>2.88</v>
      </c>
      <c r="J489" s="132" t="n">
        <f aca="false">LARGE($G$1:G489,1)</f>
        <v>2.95</v>
      </c>
      <c r="K489" s="192" t="n">
        <f aca="false">IF(J489&gt;J488,0,K488+1)</f>
        <v>0</v>
      </c>
      <c r="L489" s="134" t="n">
        <f aca="false">I489/J489-1</f>
        <v>-0.0237288135593221</v>
      </c>
      <c r="O489" s="131"/>
      <c r="P489" s="330"/>
      <c r="Q489" s="132"/>
      <c r="R489" s="132"/>
      <c r="S489" s="132"/>
      <c r="T489" s="132"/>
    </row>
    <row r="490" customFormat="false" ht="12.8" hidden="true" customHeight="false" outlineLevel="0" collapsed="false">
      <c r="A490" s="131" t="n">
        <v>1304121600</v>
      </c>
      <c r="B490" s="330" t="n">
        <f aca="false">(A490/(24*60*60))+DATE(1970,1,1)</f>
        <v>40663</v>
      </c>
      <c r="C490" s="331" t="n">
        <f aca="false">YEAR(B490)</f>
        <v>2011</v>
      </c>
      <c r="D490" s="331" t="n">
        <f aca="false">MONTH(B490)</f>
        <v>4</v>
      </c>
      <c r="E490" s="331" t="n">
        <f aca="false">DAY(B490)</f>
        <v>30</v>
      </c>
      <c r="F490" s="132" t="n">
        <v>2.879</v>
      </c>
      <c r="G490" s="132" t="n">
        <v>4.14996</v>
      </c>
      <c r="H490" s="132" t="n">
        <v>2.75</v>
      </c>
      <c r="I490" s="132" t="n">
        <v>3.5</v>
      </c>
      <c r="J490" s="132" t="n">
        <f aca="false">LARGE($G$1:G490,1)</f>
        <v>4.14996</v>
      </c>
      <c r="K490" s="192" t="n">
        <f aca="false">IF(J490&gt;J489,0,K489+1)</f>
        <v>0</v>
      </c>
      <c r="L490" s="134" t="n">
        <f aca="false">I490/J490-1</f>
        <v>-0.156618377044598</v>
      </c>
      <c r="O490" s="131"/>
      <c r="P490" s="330"/>
      <c r="Q490" s="132"/>
      <c r="R490" s="132"/>
      <c r="S490" s="132"/>
      <c r="T490" s="132"/>
    </row>
    <row r="491" customFormat="false" ht="12.8" hidden="true" customHeight="false" outlineLevel="0" collapsed="false">
      <c r="A491" s="131" t="n">
        <v>1304208000</v>
      </c>
      <c r="B491" s="330" t="n">
        <f aca="false">(A491/(24*60*60))+DATE(1970,1,1)</f>
        <v>40664</v>
      </c>
      <c r="C491" s="331" t="n">
        <f aca="false">YEAR(B491)</f>
        <v>2011</v>
      </c>
      <c r="D491" s="331" t="n">
        <f aca="false">MONTH(B491)</f>
        <v>5</v>
      </c>
      <c r="E491" s="331" t="n">
        <f aca="false">DAY(B491)</f>
        <v>1</v>
      </c>
      <c r="F491" s="132" t="n">
        <v>3.5</v>
      </c>
      <c r="G491" s="132" t="n">
        <v>3.87</v>
      </c>
      <c r="H491" s="132" t="n">
        <v>2.5</v>
      </c>
      <c r="I491" s="132" t="n">
        <v>3.03311</v>
      </c>
      <c r="J491" s="132" t="n">
        <f aca="false">LARGE($G$1:G491,1)</f>
        <v>4.14996</v>
      </c>
      <c r="K491" s="192" t="n">
        <f aca="false">IF(J491&gt;J490,0,K490+1)</f>
        <v>1</v>
      </c>
      <c r="L491" s="134" t="n">
        <f aca="false">I491/J491-1</f>
        <v>-0.269123075885069</v>
      </c>
      <c r="O491" s="131"/>
      <c r="P491" s="330"/>
      <c r="Q491" s="132"/>
      <c r="R491" s="132"/>
      <c r="S491" s="132"/>
      <c r="T491" s="132"/>
    </row>
    <row r="492" customFormat="false" ht="12.8" hidden="true" customHeight="false" outlineLevel="0" collapsed="false">
      <c r="A492" s="131" t="n">
        <v>1304294400</v>
      </c>
      <c r="B492" s="330" t="n">
        <f aca="false">(A492/(24*60*60))+DATE(1970,1,1)</f>
        <v>40665</v>
      </c>
      <c r="C492" s="331" t="n">
        <f aca="false">YEAR(B492)</f>
        <v>2011</v>
      </c>
      <c r="D492" s="331" t="n">
        <f aca="false">MONTH(B492)</f>
        <v>5</v>
      </c>
      <c r="E492" s="331" t="n">
        <f aca="false">DAY(B492)</f>
        <v>2</v>
      </c>
      <c r="F492" s="132" t="n">
        <v>3.0988</v>
      </c>
      <c r="G492" s="132" t="n">
        <v>3.495</v>
      </c>
      <c r="H492" s="132" t="n">
        <v>3.029</v>
      </c>
      <c r="I492" s="132" t="n">
        <v>3.2</v>
      </c>
      <c r="J492" s="132" t="n">
        <f aca="false">LARGE($G$1:G492,1)</f>
        <v>4.14996</v>
      </c>
      <c r="K492" s="192" t="n">
        <f aca="false">IF(J492&gt;J491,0,K491+1)</f>
        <v>2</v>
      </c>
      <c r="L492" s="134" t="n">
        <f aca="false">I492/J492-1</f>
        <v>-0.228908230440775</v>
      </c>
      <c r="O492" s="131"/>
      <c r="P492" s="330"/>
      <c r="Q492" s="132"/>
      <c r="R492" s="132"/>
      <c r="S492" s="132"/>
      <c r="T492" s="132"/>
    </row>
    <row r="493" customFormat="false" ht="12.8" hidden="true" customHeight="false" outlineLevel="0" collapsed="false">
      <c r="A493" s="131" t="n">
        <v>1304380800</v>
      </c>
      <c r="B493" s="330" t="n">
        <f aca="false">(A493/(24*60*60))+DATE(1970,1,1)</f>
        <v>40666</v>
      </c>
      <c r="C493" s="331" t="n">
        <f aca="false">YEAR(B493)</f>
        <v>2011</v>
      </c>
      <c r="D493" s="331" t="n">
        <f aca="false">MONTH(B493)</f>
        <v>5</v>
      </c>
      <c r="E493" s="331" t="n">
        <f aca="false">DAY(B493)</f>
        <v>3</v>
      </c>
      <c r="F493" s="132" t="n">
        <v>3.2</v>
      </c>
      <c r="G493" s="132" t="n">
        <v>3.49</v>
      </c>
      <c r="H493" s="132" t="n">
        <v>3.11</v>
      </c>
      <c r="I493" s="132" t="n">
        <v>3.41</v>
      </c>
      <c r="J493" s="132" t="n">
        <f aca="false">LARGE($G$1:G493,1)</f>
        <v>4.14996</v>
      </c>
      <c r="K493" s="192" t="n">
        <f aca="false">IF(J493&gt;J492,0,K492+1)</f>
        <v>3</v>
      </c>
      <c r="L493" s="134" t="n">
        <f aca="false">I493/J493-1</f>
        <v>-0.178305333063451</v>
      </c>
      <c r="O493" s="131"/>
      <c r="P493" s="330"/>
      <c r="Q493" s="132"/>
      <c r="R493" s="132"/>
      <c r="S493" s="132"/>
      <c r="T493" s="132"/>
    </row>
    <row r="494" customFormat="false" ht="12.8" hidden="true" customHeight="false" outlineLevel="0" collapsed="false">
      <c r="A494" s="131" t="n">
        <v>1304467200</v>
      </c>
      <c r="B494" s="330" t="n">
        <f aca="false">(A494/(24*60*60))+DATE(1970,1,1)</f>
        <v>40667</v>
      </c>
      <c r="C494" s="331" t="n">
        <f aca="false">YEAR(B494)</f>
        <v>2011</v>
      </c>
      <c r="D494" s="331" t="n">
        <f aca="false">MONTH(B494)</f>
        <v>5</v>
      </c>
      <c r="E494" s="331" t="n">
        <f aca="false">DAY(B494)</f>
        <v>4</v>
      </c>
      <c r="F494" s="132" t="n">
        <v>3.475</v>
      </c>
      <c r="G494" s="132" t="n">
        <v>3.58</v>
      </c>
      <c r="H494" s="132" t="n">
        <v>3.25</v>
      </c>
      <c r="I494" s="132" t="n">
        <v>3.40609</v>
      </c>
      <c r="J494" s="132" t="n">
        <f aca="false">LARGE($G$1:G494,1)</f>
        <v>4.14996</v>
      </c>
      <c r="K494" s="192" t="n">
        <f aca="false">IF(J494&gt;J493,0,K493+1)</f>
        <v>4</v>
      </c>
      <c r="L494" s="134" t="n">
        <f aca="false">I494/J494-1</f>
        <v>-0.179247510819381</v>
      </c>
      <c r="O494" s="131"/>
      <c r="P494" s="330"/>
      <c r="Q494" s="132"/>
      <c r="R494" s="132"/>
      <c r="S494" s="132"/>
      <c r="T494" s="132"/>
    </row>
    <row r="495" customFormat="false" ht="12.8" hidden="true" customHeight="false" outlineLevel="0" collapsed="false">
      <c r="A495" s="131" t="n">
        <v>1304553600</v>
      </c>
      <c r="B495" s="330" t="n">
        <f aca="false">(A495/(24*60*60))+DATE(1970,1,1)</f>
        <v>40668</v>
      </c>
      <c r="C495" s="331" t="n">
        <f aca="false">YEAR(B495)</f>
        <v>2011</v>
      </c>
      <c r="D495" s="331" t="n">
        <f aca="false">MONTH(B495)</f>
        <v>5</v>
      </c>
      <c r="E495" s="331" t="n">
        <f aca="false">DAY(B495)</f>
        <v>5</v>
      </c>
      <c r="F495" s="132" t="n">
        <v>3.4013</v>
      </c>
      <c r="G495" s="132" t="n">
        <v>3.4498</v>
      </c>
      <c r="H495" s="132" t="n">
        <v>3.333</v>
      </c>
      <c r="I495" s="132" t="n">
        <v>3.333</v>
      </c>
      <c r="J495" s="132" t="n">
        <f aca="false">LARGE($G$1:G495,1)</f>
        <v>4.14996</v>
      </c>
      <c r="K495" s="192" t="n">
        <f aca="false">IF(J495&gt;J494,0,K494+1)</f>
        <v>5</v>
      </c>
      <c r="L495" s="134" t="n">
        <f aca="false">I495/J495-1</f>
        <v>-0.19685972876847</v>
      </c>
      <c r="O495" s="131"/>
      <c r="P495" s="330"/>
      <c r="Q495" s="132"/>
      <c r="R495" s="132"/>
      <c r="S495" s="132"/>
      <c r="T495" s="132"/>
    </row>
    <row r="496" customFormat="false" ht="12.8" hidden="true" customHeight="false" outlineLevel="0" collapsed="false">
      <c r="A496" s="131" t="n">
        <v>1304640000</v>
      </c>
      <c r="B496" s="330" t="n">
        <f aca="false">(A496/(24*60*60))+DATE(1970,1,1)</f>
        <v>40669</v>
      </c>
      <c r="C496" s="331" t="n">
        <f aca="false">YEAR(B496)</f>
        <v>2011</v>
      </c>
      <c r="D496" s="331" t="n">
        <f aca="false">MONTH(B496)</f>
        <v>5</v>
      </c>
      <c r="E496" s="331" t="n">
        <f aca="false">DAY(B496)</f>
        <v>6</v>
      </c>
      <c r="F496" s="132" t="n">
        <v>3.333</v>
      </c>
      <c r="G496" s="132" t="n">
        <v>3.61001</v>
      </c>
      <c r="H496" s="132" t="n">
        <v>3.29</v>
      </c>
      <c r="I496" s="132" t="n">
        <v>3.452</v>
      </c>
      <c r="J496" s="132" t="n">
        <f aca="false">LARGE($G$1:G496,1)</f>
        <v>4.14996</v>
      </c>
      <c r="K496" s="192" t="n">
        <f aca="false">IF(J496&gt;J495,0,K495+1)</f>
        <v>6</v>
      </c>
      <c r="L496" s="134" t="n">
        <f aca="false">I496/J496-1</f>
        <v>-0.168184753587986</v>
      </c>
      <c r="O496" s="131"/>
      <c r="P496" s="330"/>
      <c r="Q496" s="132"/>
      <c r="R496" s="132"/>
      <c r="S496" s="132"/>
      <c r="T496" s="132"/>
    </row>
    <row r="497" customFormat="false" ht="12.8" hidden="true" customHeight="false" outlineLevel="0" collapsed="false">
      <c r="A497" s="131" t="n">
        <v>1304726400</v>
      </c>
      <c r="B497" s="330" t="n">
        <f aca="false">(A497/(24*60*60))+DATE(1970,1,1)</f>
        <v>40670</v>
      </c>
      <c r="C497" s="331" t="n">
        <f aca="false">YEAR(B497)</f>
        <v>2011</v>
      </c>
      <c r="D497" s="331" t="n">
        <f aca="false">MONTH(B497)</f>
        <v>5</v>
      </c>
      <c r="E497" s="331" t="n">
        <f aca="false">DAY(B497)</f>
        <v>7</v>
      </c>
      <c r="F497" s="132" t="n">
        <v>3.45</v>
      </c>
      <c r="G497" s="132" t="n">
        <v>3.7</v>
      </c>
      <c r="H497" s="132" t="n">
        <v>3.425</v>
      </c>
      <c r="I497" s="132" t="n">
        <v>3.641</v>
      </c>
      <c r="J497" s="132" t="n">
        <f aca="false">LARGE($G$1:G497,1)</f>
        <v>4.14996</v>
      </c>
      <c r="K497" s="192" t="n">
        <f aca="false">IF(J497&gt;J496,0,K496+1)</f>
        <v>7</v>
      </c>
      <c r="L497" s="134" t="n">
        <f aca="false">I497/J497-1</f>
        <v>-0.122642145948395</v>
      </c>
      <c r="O497" s="131"/>
      <c r="P497" s="330"/>
      <c r="Q497" s="132"/>
      <c r="R497" s="132"/>
      <c r="S497" s="132"/>
      <c r="T497" s="132"/>
    </row>
    <row r="498" customFormat="false" ht="12.8" hidden="true" customHeight="false" outlineLevel="0" collapsed="false">
      <c r="A498" s="131" t="n">
        <v>1304812800</v>
      </c>
      <c r="B498" s="330" t="n">
        <f aca="false">(A498/(24*60*60))+DATE(1970,1,1)</f>
        <v>40671</v>
      </c>
      <c r="C498" s="331" t="n">
        <f aca="false">YEAR(B498)</f>
        <v>2011</v>
      </c>
      <c r="D498" s="331" t="n">
        <f aca="false">MONTH(B498)</f>
        <v>5</v>
      </c>
      <c r="E498" s="331" t="n">
        <f aca="false">DAY(B498)</f>
        <v>8</v>
      </c>
      <c r="F498" s="132" t="n">
        <v>3.64012</v>
      </c>
      <c r="G498" s="132" t="n">
        <v>3.937</v>
      </c>
      <c r="H498" s="132" t="n">
        <v>3.63</v>
      </c>
      <c r="I498" s="132" t="n">
        <v>3.8659</v>
      </c>
      <c r="J498" s="132" t="n">
        <f aca="false">LARGE($G$1:G498,1)</f>
        <v>4.14996</v>
      </c>
      <c r="K498" s="192" t="n">
        <f aca="false">IF(J498&gt;J497,0,K497+1)</f>
        <v>8</v>
      </c>
      <c r="L498" s="134" t="n">
        <f aca="false">I498/J498-1</f>
        <v>-0.0684488525190605</v>
      </c>
      <c r="O498" s="131"/>
      <c r="P498" s="330"/>
      <c r="Q498" s="132"/>
      <c r="R498" s="132"/>
      <c r="S498" s="132"/>
      <c r="T498" s="132"/>
    </row>
    <row r="499" customFormat="false" ht="12.8" hidden="true" customHeight="false" outlineLevel="0" collapsed="false">
      <c r="A499" s="131" t="n">
        <v>1304899200</v>
      </c>
      <c r="B499" s="330" t="n">
        <f aca="false">(A499/(24*60*60))+DATE(1970,1,1)</f>
        <v>40672</v>
      </c>
      <c r="C499" s="331" t="n">
        <f aca="false">YEAR(B499)</f>
        <v>2011</v>
      </c>
      <c r="D499" s="331" t="n">
        <f aca="false">MONTH(B499)</f>
        <v>5</v>
      </c>
      <c r="E499" s="331" t="n">
        <f aca="false">DAY(B499)</f>
        <v>9</v>
      </c>
      <c r="F499" s="132" t="n">
        <v>3.8696</v>
      </c>
      <c r="G499" s="132" t="n">
        <v>3.9</v>
      </c>
      <c r="H499" s="132" t="n">
        <v>3.6905</v>
      </c>
      <c r="I499" s="132" t="n">
        <v>3.8</v>
      </c>
      <c r="J499" s="132" t="n">
        <f aca="false">LARGE($G$1:G499,1)</f>
        <v>4.14996</v>
      </c>
      <c r="K499" s="192" t="n">
        <f aca="false">IF(J499&gt;J498,0,K498+1)</f>
        <v>9</v>
      </c>
      <c r="L499" s="134" t="n">
        <f aca="false">I499/J499-1</f>
        <v>-0.0843285236484208</v>
      </c>
      <c r="O499" s="131"/>
      <c r="P499" s="330"/>
      <c r="Q499" s="132"/>
      <c r="R499" s="132"/>
      <c r="S499" s="132"/>
      <c r="T499" s="132"/>
    </row>
    <row r="500" customFormat="false" ht="12.8" hidden="true" customHeight="false" outlineLevel="0" collapsed="false">
      <c r="A500" s="131" t="n">
        <v>1304985600</v>
      </c>
      <c r="B500" s="330" t="n">
        <f aca="false">(A500/(24*60*60))+DATE(1970,1,1)</f>
        <v>40673</v>
      </c>
      <c r="C500" s="331" t="n">
        <f aca="false">YEAR(B500)</f>
        <v>2011</v>
      </c>
      <c r="D500" s="331" t="n">
        <f aca="false">MONTH(B500)</f>
        <v>5</v>
      </c>
      <c r="E500" s="331" t="n">
        <f aca="false">DAY(B500)</f>
        <v>10</v>
      </c>
      <c r="F500" s="132" t="n">
        <v>3.81</v>
      </c>
      <c r="G500" s="132" t="n">
        <v>5.99001</v>
      </c>
      <c r="H500" s="132" t="n">
        <v>3.81</v>
      </c>
      <c r="I500" s="132" t="n">
        <v>5.81</v>
      </c>
      <c r="J500" s="132" t="n">
        <f aca="false">LARGE($G$1:G500,1)</f>
        <v>5.99001</v>
      </c>
      <c r="K500" s="192" t="n">
        <f aca="false">IF(J500&gt;J499,0,K499+1)</f>
        <v>0</v>
      </c>
      <c r="L500" s="134" t="n">
        <f aca="false">I500/J500-1</f>
        <v>-0.0300517027517484</v>
      </c>
      <c r="O500" s="131"/>
      <c r="P500" s="330"/>
      <c r="Q500" s="132"/>
      <c r="R500" s="132"/>
      <c r="S500" s="132"/>
      <c r="T500" s="132"/>
    </row>
    <row r="501" customFormat="false" ht="12.8" hidden="true" customHeight="false" outlineLevel="0" collapsed="false">
      <c r="A501" s="131" t="n">
        <v>1305072000</v>
      </c>
      <c r="B501" s="330" t="n">
        <f aca="false">(A501/(24*60*60))+DATE(1970,1,1)</f>
        <v>40674</v>
      </c>
      <c r="C501" s="331" t="n">
        <f aca="false">YEAR(B501)</f>
        <v>2011</v>
      </c>
      <c r="D501" s="331" t="n">
        <f aca="false">MONTH(B501)</f>
        <v>5</v>
      </c>
      <c r="E501" s="331" t="n">
        <f aca="false">DAY(B501)</f>
        <v>11</v>
      </c>
      <c r="F501" s="132" t="n">
        <v>5.75</v>
      </c>
      <c r="G501" s="132" t="n">
        <v>6.065</v>
      </c>
      <c r="H501" s="132" t="n">
        <v>4.6</v>
      </c>
      <c r="I501" s="132" t="n">
        <v>5.5</v>
      </c>
      <c r="J501" s="132" t="n">
        <f aca="false">LARGE($G$1:G501,1)</f>
        <v>6.065</v>
      </c>
      <c r="K501" s="192" t="n">
        <f aca="false">IF(J501&gt;J500,0,K500+1)</f>
        <v>0</v>
      </c>
      <c r="L501" s="134" t="n">
        <f aca="false">I501/J501-1</f>
        <v>-0.0931574608408904</v>
      </c>
      <c r="O501" s="131"/>
      <c r="P501" s="330"/>
      <c r="Q501" s="132"/>
      <c r="R501" s="132"/>
      <c r="S501" s="132"/>
      <c r="T501" s="132"/>
    </row>
    <row r="502" customFormat="false" ht="12.8" hidden="true" customHeight="false" outlineLevel="0" collapsed="false">
      <c r="A502" s="131" t="n">
        <v>1305158400</v>
      </c>
      <c r="B502" s="330" t="n">
        <f aca="false">(A502/(24*60*60))+DATE(1970,1,1)</f>
        <v>40675</v>
      </c>
      <c r="C502" s="331" t="n">
        <f aca="false">YEAR(B502)</f>
        <v>2011</v>
      </c>
      <c r="D502" s="331" t="n">
        <f aca="false">MONTH(B502)</f>
        <v>5</v>
      </c>
      <c r="E502" s="331" t="n">
        <f aca="false">DAY(B502)</f>
        <v>12</v>
      </c>
      <c r="F502" s="132" t="n">
        <v>5.4898</v>
      </c>
      <c r="G502" s="132" t="n">
        <v>6.49</v>
      </c>
      <c r="H502" s="132" t="n">
        <v>5.22</v>
      </c>
      <c r="I502" s="132" t="n">
        <v>6.30019</v>
      </c>
      <c r="J502" s="132" t="n">
        <f aca="false">LARGE($G$1:G502,1)</f>
        <v>6.49</v>
      </c>
      <c r="K502" s="192" t="n">
        <f aca="false">IF(J502&gt;J501,0,K501+1)</f>
        <v>0</v>
      </c>
      <c r="L502" s="134" t="n">
        <f aca="false">I502/J502-1</f>
        <v>-0.0292465331278892</v>
      </c>
      <c r="O502" s="131"/>
      <c r="P502" s="330"/>
      <c r="Q502" s="132"/>
      <c r="R502" s="132"/>
      <c r="S502" s="132"/>
      <c r="T502" s="132"/>
    </row>
    <row r="503" customFormat="false" ht="12.8" hidden="true" customHeight="false" outlineLevel="0" collapsed="false">
      <c r="A503" s="131" t="n">
        <v>1305244800</v>
      </c>
      <c r="B503" s="330" t="n">
        <f aca="false">(A503/(24*60*60))+DATE(1970,1,1)</f>
        <v>40676</v>
      </c>
      <c r="C503" s="331" t="n">
        <f aca="false">YEAR(B503)</f>
        <v>2011</v>
      </c>
      <c r="D503" s="331" t="n">
        <f aca="false">MONTH(B503)</f>
        <v>5</v>
      </c>
      <c r="E503" s="331" t="n">
        <f aca="false">DAY(B503)</f>
        <v>13</v>
      </c>
      <c r="F503" s="132" t="n">
        <v>6.3201</v>
      </c>
      <c r="G503" s="132" t="n">
        <v>8.45</v>
      </c>
      <c r="H503" s="132" t="n">
        <v>6.3201</v>
      </c>
      <c r="I503" s="132" t="n">
        <v>8.198</v>
      </c>
      <c r="J503" s="132" t="n">
        <f aca="false">LARGE($G$1:G503,1)</f>
        <v>8.45</v>
      </c>
      <c r="K503" s="192" t="n">
        <f aca="false">IF(J503&gt;J502,0,K502+1)</f>
        <v>0</v>
      </c>
      <c r="L503" s="134" t="n">
        <f aca="false">I503/J503-1</f>
        <v>-0.0298224852071005</v>
      </c>
      <c r="O503" s="131"/>
      <c r="P503" s="330"/>
      <c r="Q503" s="132"/>
      <c r="R503" s="132"/>
      <c r="S503" s="132"/>
      <c r="T503" s="132"/>
    </row>
    <row r="504" customFormat="false" ht="12.8" hidden="true" customHeight="false" outlineLevel="0" collapsed="false">
      <c r="A504" s="131" t="n">
        <v>1305331200</v>
      </c>
      <c r="B504" s="330" t="n">
        <f aca="false">(A504/(24*60*60))+DATE(1970,1,1)</f>
        <v>40677</v>
      </c>
      <c r="C504" s="331" t="n">
        <f aca="false">YEAR(B504)</f>
        <v>2011</v>
      </c>
      <c r="D504" s="331" t="n">
        <f aca="false">MONTH(B504)</f>
        <v>5</v>
      </c>
      <c r="E504" s="331" t="n">
        <f aca="false">DAY(B504)</f>
        <v>14</v>
      </c>
      <c r="F504" s="132" t="n">
        <v>8.12011</v>
      </c>
      <c r="G504" s="132" t="n">
        <v>8.9</v>
      </c>
      <c r="H504" s="132" t="n">
        <v>5.83</v>
      </c>
      <c r="I504" s="132" t="n">
        <v>7.19769</v>
      </c>
      <c r="J504" s="132" t="n">
        <f aca="false">LARGE($G$1:G504,1)</f>
        <v>8.9</v>
      </c>
      <c r="K504" s="192" t="n">
        <f aca="false">IF(J504&gt;J503,0,K503+1)</f>
        <v>0</v>
      </c>
      <c r="L504" s="134" t="n">
        <f aca="false">I504/J504-1</f>
        <v>-0.191270786516854</v>
      </c>
      <c r="O504" s="131"/>
      <c r="P504" s="330"/>
      <c r="Q504" s="132"/>
      <c r="R504" s="132"/>
      <c r="S504" s="132"/>
      <c r="T504" s="132"/>
    </row>
    <row r="505" customFormat="false" ht="12.8" hidden="true" customHeight="false" outlineLevel="0" collapsed="false">
      <c r="A505" s="131" t="n">
        <v>1305417600</v>
      </c>
      <c r="B505" s="330" t="n">
        <f aca="false">(A505/(24*60*60))+DATE(1970,1,1)</f>
        <v>40678</v>
      </c>
      <c r="C505" s="331" t="n">
        <f aca="false">YEAR(B505)</f>
        <v>2011</v>
      </c>
      <c r="D505" s="331" t="n">
        <f aca="false">MONTH(B505)</f>
        <v>5</v>
      </c>
      <c r="E505" s="331" t="n">
        <f aca="false">DAY(B505)</f>
        <v>15</v>
      </c>
      <c r="F505" s="132" t="n">
        <v>7.0022</v>
      </c>
      <c r="G505" s="132" t="n">
        <v>7.78</v>
      </c>
      <c r="H505" s="132" t="n">
        <v>6.20001</v>
      </c>
      <c r="I505" s="132" t="n">
        <v>6.98701</v>
      </c>
      <c r="J505" s="132" t="n">
        <f aca="false">LARGE($G$1:G505,1)</f>
        <v>8.9</v>
      </c>
      <c r="K505" s="192" t="n">
        <f aca="false">IF(J505&gt;J504,0,K504+1)</f>
        <v>1</v>
      </c>
      <c r="L505" s="134" t="n">
        <f aca="false">I505/J505-1</f>
        <v>-0.214942696629214</v>
      </c>
      <c r="O505" s="131"/>
      <c r="P505" s="330"/>
      <c r="Q505" s="132"/>
      <c r="R505" s="132"/>
      <c r="S505" s="132"/>
      <c r="T505" s="132"/>
    </row>
    <row r="506" customFormat="false" ht="12.8" hidden="true" customHeight="false" outlineLevel="0" collapsed="false">
      <c r="A506" s="131" t="n">
        <v>1305504000</v>
      </c>
      <c r="B506" s="330" t="n">
        <f aca="false">(A506/(24*60*60))+DATE(1970,1,1)</f>
        <v>40679</v>
      </c>
      <c r="C506" s="331" t="n">
        <f aca="false">YEAR(B506)</f>
        <v>2011</v>
      </c>
      <c r="D506" s="331" t="n">
        <f aca="false">MONTH(B506)</f>
        <v>5</v>
      </c>
      <c r="E506" s="331" t="n">
        <f aca="false">DAY(B506)</f>
        <v>16</v>
      </c>
      <c r="F506" s="132" t="n">
        <v>6.9899</v>
      </c>
      <c r="G506" s="132" t="n">
        <v>8.5</v>
      </c>
      <c r="H506" s="132" t="n">
        <v>6.75</v>
      </c>
      <c r="I506" s="132" t="n">
        <v>8</v>
      </c>
      <c r="J506" s="132" t="n">
        <f aca="false">LARGE($G$1:G506,1)</f>
        <v>8.9</v>
      </c>
      <c r="K506" s="192" t="n">
        <f aca="false">IF(J506&gt;J505,0,K505+1)</f>
        <v>2</v>
      </c>
      <c r="L506" s="134" t="n">
        <f aca="false">I506/J506-1</f>
        <v>-0.101123595505618</v>
      </c>
      <c r="O506" s="131"/>
      <c r="P506" s="330"/>
      <c r="Q506" s="132"/>
      <c r="R506" s="132"/>
      <c r="S506" s="132"/>
      <c r="T506" s="132"/>
    </row>
    <row r="507" customFormat="false" ht="12.8" hidden="true" customHeight="false" outlineLevel="0" collapsed="false">
      <c r="A507" s="131" t="n">
        <v>1305590400</v>
      </c>
      <c r="B507" s="330" t="n">
        <f aca="false">(A507/(24*60*60))+DATE(1970,1,1)</f>
        <v>40680</v>
      </c>
      <c r="C507" s="331" t="n">
        <f aca="false">YEAR(B507)</f>
        <v>2011</v>
      </c>
      <c r="D507" s="331" t="n">
        <f aca="false">MONTH(B507)</f>
        <v>5</v>
      </c>
      <c r="E507" s="331" t="n">
        <f aca="false">DAY(B507)</f>
        <v>17</v>
      </c>
      <c r="F507" s="132" t="n">
        <v>8.03388</v>
      </c>
      <c r="G507" s="132" t="n">
        <v>8.38901</v>
      </c>
      <c r="H507" s="132" t="n">
        <v>6.97991</v>
      </c>
      <c r="I507" s="132" t="n">
        <v>7.19</v>
      </c>
      <c r="J507" s="132" t="n">
        <f aca="false">LARGE($G$1:G507,1)</f>
        <v>8.9</v>
      </c>
      <c r="K507" s="192" t="n">
        <f aca="false">IF(J507&gt;J506,0,K506+1)</f>
        <v>3</v>
      </c>
      <c r="L507" s="134" t="n">
        <f aca="false">I507/J507-1</f>
        <v>-0.192134831460674</v>
      </c>
      <c r="O507" s="131"/>
      <c r="P507" s="330"/>
      <c r="Q507" s="132"/>
      <c r="R507" s="132"/>
      <c r="S507" s="132"/>
      <c r="T507" s="132"/>
    </row>
    <row r="508" customFormat="false" ht="12.8" hidden="true" customHeight="false" outlineLevel="0" collapsed="false">
      <c r="A508" s="131" t="n">
        <v>1305676800</v>
      </c>
      <c r="B508" s="330" t="n">
        <f aca="false">(A508/(24*60*60))+DATE(1970,1,1)</f>
        <v>40681</v>
      </c>
      <c r="C508" s="331" t="n">
        <f aca="false">YEAR(B508)</f>
        <v>2011</v>
      </c>
      <c r="D508" s="331" t="n">
        <f aca="false">MONTH(B508)</f>
        <v>5</v>
      </c>
      <c r="E508" s="331" t="n">
        <f aca="false">DAY(B508)</f>
        <v>18</v>
      </c>
      <c r="F508" s="132" t="n">
        <v>7.1911</v>
      </c>
      <c r="G508" s="132" t="n">
        <v>7.5</v>
      </c>
      <c r="H508" s="132" t="n">
        <v>6.6</v>
      </c>
      <c r="I508" s="132" t="n">
        <v>6.88</v>
      </c>
      <c r="J508" s="132" t="n">
        <f aca="false">LARGE($G$1:G508,1)</f>
        <v>8.9</v>
      </c>
      <c r="K508" s="192" t="n">
        <f aca="false">IF(J508&gt;J507,0,K507+1)</f>
        <v>4</v>
      </c>
      <c r="L508" s="134" t="n">
        <f aca="false">I508/J508-1</f>
        <v>-0.226966292134832</v>
      </c>
      <c r="O508" s="131"/>
      <c r="P508" s="330"/>
      <c r="Q508" s="132"/>
      <c r="R508" s="132"/>
      <c r="S508" s="132"/>
      <c r="T508" s="132"/>
    </row>
    <row r="509" customFormat="false" ht="12.8" hidden="true" customHeight="false" outlineLevel="0" collapsed="false">
      <c r="A509" s="131" t="n">
        <v>1305763200</v>
      </c>
      <c r="B509" s="330" t="n">
        <f aca="false">(A509/(24*60*60))+DATE(1970,1,1)</f>
        <v>40682</v>
      </c>
      <c r="C509" s="331" t="n">
        <f aca="false">YEAR(B509)</f>
        <v>2011</v>
      </c>
      <c r="D509" s="331" t="n">
        <f aca="false">MONTH(B509)</f>
        <v>5</v>
      </c>
      <c r="E509" s="331" t="n">
        <f aca="false">DAY(B509)</f>
        <v>19</v>
      </c>
      <c r="F509" s="132" t="n">
        <v>6.7002</v>
      </c>
      <c r="G509" s="132" t="n">
        <v>7.34</v>
      </c>
      <c r="H509" s="132" t="n">
        <v>6.60711</v>
      </c>
      <c r="I509" s="132" t="n">
        <v>6.8115</v>
      </c>
      <c r="J509" s="132" t="n">
        <f aca="false">LARGE($G$1:G509,1)</f>
        <v>8.9</v>
      </c>
      <c r="K509" s="192" t="n">
        <f aca="false">IF(J509&gt;J508,0,K508+1)</f>
        <v>5</v>
      </c>
      <c r="L509" s="134" t="n">
        <f aca="false">I509/J509-1</f>
        <v>-0.234662921348315</v>
      </c>
      <c r="O509" s="131"/>
      <c r="P509" s="330"/>
      <c r="Q509" s="132"/>
      <c r="R509" s="132"/>
      <c r="S509" s="132"/>
      <c r="T509" s="132"/>
    </row>
    <row r="510" customFormat="false" ht="12.8" hidden="true" customHeight="false" outlineLevel="0" collapsed="false">
      <c r="A510" s="131" t="n">
        <v>1305849600</v>
      </c>
      <c r="B510" s="330" t="n">
        <f aca="false">(A510/(24*60*60))+DATE(1970,1,1)</f>
        <v>40683</v>
      </c>
      <c r="C510" s="331" t="n">
        <f aca="false">YEAR(B510)</f>
        <v>2011</v>
      </c>
      <c r="D510" s="331" t="n">
        <f aca="false">MONTH(B510)</f>
        <v>5</v>
      </c>
      <c r="E510" s="331" t="n">
        <f aca="false">DAY(B510)</f>
        <v>20</v>
      </c>
      <c r="F510" s="132" t="n">
        <v>6.8051</v>
      </c>
      <c r="G510" s="132" t="n">
        <v>7.1</v>
      </c>
      <c r="H510" s="132" t="n">
        <v>5.5772</v>
      </c>
      <c r="I510" s="132" t="n">
        <v>5.59039</v>
      </c>
      <c r="J510" s="132" t="n">
        <f aca="false">LARGE($G$1:G510,1)</f>
        <v>8.9</v>
      </c>
      <c r="K510" s="192" t="n">
        <f aca="false">IF(J510&gt;J509,0,K509+1)</f>
        <v>6</v>
      </c>
      <c r="L510" s="134" t="n">
        <f aca="false">I510/J510-1</f>
        <v>-0.371866292134831</v>
      </c>
      <c r="O510" s="131"/>
      <c r="P510" s="330"/>
      <c r="Q510" s="132"/>
      <c r="R510" s="132"/>
      <c r="S510" s="132"/>
      <c r="T510" s="132"/>
    </row>
    <row r="511" customFormat="false" ht="12.8" hidden="true" customHeight="false" outlineLevel="0" collapsed="false">
      <c r="A511" s="131" t="n">
        <v>1305936000</v>
      </c>
      <c r="B511" s="330" t="n">
        <f aca="false">(A511/(24*60*60))+DATE(1970,1,1)</f>
        <v>40684</v>
      </c>
      <c r="C511" s="331" t="n">
        <f aca="false">YEAR(B511)</f>
        <v>2011</v>
      </c>
      <c r="D511" s="331" t="n">
        <f aca="false">MONTH(B511)</f>
        <v>5</v>
      </c>
      <c r="E511" s="331" t="n">
        <f aca="false">DAY(B511)</f>
        <v>21</v>
      </c>
      <c r="F511" s="132" t="n">
        <v>5.7999</v>
      </c>
      <c r="G511" s="132" t="n">
        <v>6.5199</v>
      </c>
      <c r="H511" s="132" t="n">
        <v>5.5772</v>
      </c>
      <c r="I511" s="132" t="n">
        <v>6.11971</v>
      </c>
      <c r="J511" s="132" t="n">
        <f aca="false">LARGE($G$1:G511,1)</f>
        <v>8.9</v>
      </c>
      <c r="K511" s="192" t="n">
        <f aca="false">IF(J511&gt;J510,0,K510+1)</f>
        <v>7</v>
      </c>
      <c r="L511" s="134" t="n">
        <f aca="false">I511/J511-1</f>
        <v>-0.312392134831461</v>
      </c>
      <c r="O511" s="131"/>
      <c r="P511" s="330"/>
      <c r="Q511" s="132"/>
      <c r="R511" s="132"/>
      <c r="S511" s="132"/>
      <c r="T511" s="132"/>
    </row>
    <row r="512" customFormat="false" ht="12.8" hidden="true" customHeight="false" outlineLevel="0" collapsed="false">
      <c r="A512" s="131" t="n">
        <v>1306022400</v>
      </c>
      <c r="B512" s="330" t="n">
        <f aca="false">(A512/(24*60*60))+DATE(1970,1,1)</f>
        <v>40685</v>
      </c>
      <c r="C512" s="331" t="n">
        <f aca="false">YEAR(B512)</f>
        <v>2011</v>
      </c>
      <c r="D512" s="331" t="n">
        <f aca="false">MONTH(B512)</f>
        <v>5</v>
      </c>
      <c r="E512" s="331" t="n">
        <f aca="false">DAY(B512)</f>
        <v>22</v>
      </c>
      <c r="F512" s="132" t="n">
        <v>6.14</v>
      </c>
      <c r="G512" s="132" t="n">
        <v>6.7594</v>
      </c>
      <c r="H512" s="132" t="n">
        <v>5.99001</v>
      </c>
      <c r="I512" s="132" t="n">
        <v>6.6901</v>
      </c>
      <c r="J512" s="132" t="n">
        <f aca="false">LARGE($G$1:G512,1)</f>
        <v>8.9</v>
      </c>
      <c r="K512" s="192" t="n">
        <f aca="false">IF(J512&gt;J511,0,K511+1)</f>
        <v>8</v>
      </c>
      <c r="L512" s="134" t="n">
        <f aca="false">I512/J512-1</f>
        <v>-0.248303370786517</v>
      </c>
      <c r="O512" s="131"/>
      <c r="P512" s="330"/>
      <c r="Q512" s="132"/>
      <c r="R512" s="132"/>
      <c r="S512" s="132"/>
      <c r="T512" s="132"/>
    </row>
    <row r="513" customFormat="false" ht="12.8" hidden="true" customHeight="false" outlineLevel="0" collapsed="false">
      <c r="A513" s="131" t="n">
        <v>1306108800</v>
      </c>
      <c r="B513" s="330" t="n">
        <f aca="false">(A513/(24*60*60))+DATE(1970,1,1)</f>
        <v>40686</v>
      </c>
      <c r="C513" s="331" t="n">
        <f aca="false">YEAR(B513)</f>
        <v>2011</v>
      </c>
      <c r="D513" s="331" t="n">
        <f aca="false">MONTH(B513)</f>
        <v>5</v>
      </c>
      <c r="E513" s="331" t="n">
        <f aca="false">DAY(B513)</f>
        <v>23</v>
      </c>
      <c r="F513" s="132" t="n">
        <v>6.6901</v>
      </c>
      <c r="G513" s="132" t="n">
        <v>7.45</v>
      </c>
      <c r="H513" s="132" t="n">
        <v>6.68999</v>
      </c>
      <c r="I513" s="132" t="n">
        <v>7.14991</v>
      </c>
      <c r="J513" s="132" t="n">
        <f aca="false">LARGE($G$1:G513,1)</f>
        <v>8.9</v>
      </c>
      <c r="K513" s="192" t="n">
        <f aca="false">IF(J513&gt;J512,0,K512+1)</f>
        <v>9</v>
      </c>
      <c r="L513" s="134" t="n">
        <f aca="false">I513/J513-1</f>
        <v>-0.196639325842697</v>
      </c>
      <c r="O513" s="131"/>
      <c r="P513" s="330"/>
      <c r="Q513" s="132"/>
      <c r="R513" s="132"/>
      <c r="S513" s="132"/>
      <c r="T513" s="132"/>
    </row>
    <row r="514" customFormat="false" ht="12.8" hidden="true" customHeight="false" outlineLevel="0" collapsed="false">
      <c r="A514" s="131" t="n">
        <v>1306195200</v>
      </c>
      <c r="B514" s="330" t="n">
        <f aca="false">(A514/(24*60*60))+DATE(1970,1,1)</f>
        <v>40687</v>
      </c>
      <c r="C514" s="331" t="n">
        <f aca="false">YEAR(B514)</f>
        <v>2011</v>
      </c>
      <c r="D514" s="331" t="n">
        <f aca="false">MONTH(B514)</f>
        <v>5</v>
      </c>
      <c r="E514" s="331" t="n">
        <f aca="false">DAY(B514)</f>
        <v>24</v>
      </c>
      <c r="F514" s="132" t="n">
        <v>7.1499</v>
      </c>
      <c r="G514" s="132" t="n">
        <v>7.51</v>
      </c>
      <c r="H514" s="132" t="n">
        <v>6.96</v>
      </c>
      <c r="I514" s="132" t="n">
        <v>7.42</v>
      </c>
      <c r="J514" s="132" t="n">
        <f aca="false">LARGE($G$1:G514,1)</f>
        <v>8.9</v>
      </c>
      <c r="K514" s="192" t="n">
        <f aca="false">IF(J514&gt;J513,0,K513+1)</f>
        <v>10</v>
      </c>
      <c r="L514" s="134" t="n">
        <f aca="false">I514/J514-1</f>
        <v>-0.166292134831461</v>
      </c>
      <c r="O514" s="131"/>
      <c r="P514" s="330"/>
      <c r="Q514" s="132"/>
      <c r="R514" s="132"/>
      <c r="S514" s="132"/>
      <c r="T514" s="132"/>
    </row>
    <row r="515" customFormat="false" ht="12.8" hidden="true" customHeight="false" outlineLevel="0" collapsed="false">
      <c r="A515" s="131" t="n">
        <v>1306281600</v>
      </c>
      <c r="B515" s="330" t="n">
        <f aca="false">(A515/(24*60*60))+DATE(1970,1,1)</f>
        <v>40688</v>
      </c>
      <c r="C515" s="331" t="n">
        <f aca="false">YEAR(B515)</f>
        <v>2011</v>
      </c>
      <c r="D515" s="331" t="n">
        <f aca="false">MONTH(B515)</f>
        <v>5</v>
      </c>
      <c r="E515" s="331" t="n">
        <f aca="false">DAY(B515)</f>
        <v>25</v>
      </c>
      <c r="F515" s="132" t="n">
        <v>7.4899</v>
      </c>
      <c r="G515" s="132" t="n">
        <v>9.33</v>
      </c>
      <c r="H515" s="132" t="n">
        <v>7.21612</v>
      </c>
      <c r="I515" s="132" t="n">
        <v>8.3997</v>
      </c>
      <c r="J515" s="132" t="n">
        <f aca="false">LARGE($G$1:G515,1)</f>
        <v>9.33</v>
      </c>
      <c r="K515" s="192" t="n">
        <f aca="false">IF(J515&gt;J514,0,K514+1)</f>
        <v>0</v>
      </c>
      <c r="L515" s="134" t="n">
        <f aca="false">I515/J515-1</f>
        <v>-0.099710610932476</v>
      </c>
      <c r="O515" s="131"/>
      <c r="P515" s="330"/>
      <c r="Q515" s="132"/>
      <c r="R515" s="132"/>
      <c r="S515" s="132"/>
      <c r="T515" s="132"/>
    </row>
    <row r="516" customFormat="false" ht="12.8" hidden="true" customHeight="false" outlineLevel="0" collapsed="false">
      <c r="A516" s="131" t="n">
        <v>1306368000</v>
      </c>
      <c r="B516" s="330" t="n">
        <f aca="false">(A516/(24*60*60))+DATE(1970,1,1)</f>
        <v>40689</v>
      </c>
      <c r="C516" s="331" t="n">
        <f aca="false">YEAR(B516)</f>
        <v>2011</v>
      </c>
      <c r="D516" s="331" t="n">
        <f aca="false">MONTH(B516)</f>
        <v>5</v>
      </c>
      <c r="E516" s="331" t="n">
        <f aca="false">DAY(B516)</f>
        <v>26</v>
      </c>
      <c r="F516" s="132" t="n">
        <v>8.2502</v>
      </c>
      <c r="G516" s="132" t="n">
        <v>8.9869</v>
      </c>
      <c r="H516" s="132" t="n">
        <v>8.01</v>
      </c>
      <c r="I516" s="132" t="n">
        <v>8.798</v>
      </c>
      <c r="J516" s="132" t="n">
        <f aca="false">LARGE($G$1:G516,1)</f>
        <v>9.33</v>
      </c>
      <c r="K516" s="192" t="n">
        <f aca="false">IF(J516&gt;J515,0,K515+1)</f>
        <v>1</v>
      </c>
      <c r="L516" s="134" t="n">
        <f aca="false">I516/J516-1</f>
        <v>-0.0570203644158628</v>
      </c>
      <c r="O516" s="131"/>
      <c r="P516" s="330"/>
      <c r="Q516" s="132"/>
      <c r="R516" s="132"/>
      <c r="S516" s="132"/>
      <c r="T516" s="132"/>
    </row>
    <row r="517" customFormat="false" ht="12.8" hidden="true" customHeight="false" outlineLevel="0" collapsed="false">
      <c r="A517" s="131" t="n">
        <v>1306454400</v>
      </c>
      <c r="B517" s="330" t="n">
        <f aca="false">(A517/(24*60*60))+DATE(1970,1,1)</f>
        <v>40690</v>
      </c>
      <c r="C517" s="331" t="n">
        <f aca="false">YEAR(B517)</f>
        <v>2011</v>
      </c>
      <c r="D517" s="331" t="n">
        <f aca="false">MONTH(B517)</f>
        <v>5</v>
      </c>
      <c r="E517" s="331" t="n">
        <f aca="false">DAY(B517)</f>
        <v>27</v>
      </c>
      <c r="F517" s="132" t="n">
        <v>8.7002</v>
      </c>
      <c r="G517" s="132" t="n">
        <v>8.83</v>
      </c>
      <c r="H517" s="132" t="n">
        <v>8.5002</v>
      </c>
      <c r="I517" s="132" t="n">
        <v>8.5002</v>
      </c>
      <c r="J517" s="132" t="n">
        <f aca="false">LARGE($G$1:G517,1)</f>
        <v>9.33</v>
      </c>
      <c r="K517" s="192" t="n">
        <f aca="false">IF(J517&gt;J516,0,K516+1)</f>
        <v>2</v>
      </c>
      <c r="L517" s="134" t="n">
        <f aca="false">I517/J517-1</f>
        <v>-0.0889389067524117</v>
      </c>
      <c r="O517" s="131"/>
      <c r="P517" s="330"/>
      <c r="Q517" s="132"/>
      <c r="R517" s="132"/>
      <c r="S517" s="132"/>
      <c r="T517" s="132"/>
    </row>
    <row r="518" customFormat="false" ht="12.8" hidden="true" customHeight="false" outlineLevel="0" collapsed="false">
      <c r="A518" s="131" t="n">
        <v>1306540800</v>
      </c>
      <c r="B518" s="330" t="n">
        <f aca="false">(A518/(24*60*60))+DATE(1970,1,1)</f>
        <v>40691</v>
      </c>
      <c r="C518" s="331" t="n">
        <f aca="false">YEAR(B518)</f>
        <v>2011</v>
      </c>
      <c r="D518" s="331" t="n">
        <f aca="false">MONTH(B518)</f>
        <v>5</v>
      </c>
      <c r="E518" s="331" t="n">
        <f aca="false">DAY(B518)</f>
        <v>28</v>
      </c>
      <c r="F518" s="132" t="n">
        <v>8.55</v>
      </c>
      <c r="G518" s="132" t="n">
        <v>8.7</v>
      </c>
      <c r="H518" s="132" t="n">
        <v>8.11</v>
      </c>
      <c r="I518" s="132" t="n">
        <v>8.3001</v>
      </c>
      <c r="J518" s="132" t="n">
        <f aca="false">LARGE($G$1:G518,1)</f>
        <v>9.33</v>
      </c>
      <c r="K518" s="192" t="n">
        <f aca="false">IF(J518&gt;J517,0,K517+1)</f>
        <v>3</v>
      </c>
      <c r="L518" s="134" t="n">
        <f aca="false">I518/J518-1</f>
        <v>-0.110385852090032</v>
      </c>
      <c r="O518" s="131"/>
      <c r="P518" s="330"/>
      <c r="Q518" s="132"/>
      <c r="R518" s="132"/>
      <c r="S518" s="132"/>
      <c r="T518" s="132"/>
    </row>
    <row r="519" customFormat="false" ht="12.8" hidden="true" customHeight="false" outlineLevel="0" collapsed="false">
      <c r="A519" s="131" t="n">
        <v>1306627200</v>
      </c>
      <c r="B519" s="330" t="n">
        <f aca="false">(A519/(24*60*60))+DATE(1970,1,1)</f>
        <v>40692</v>
      </c>
      <c r="C519" s="331" t="n">
        <f aca="false">YEAR(B519)</f>
        <v>2011</v>
      </c>
      <c r="D519" s="331" t="n">
        <f aca="false">MONTH(B519)</f>
        <v>5</v>
      </c>
      <c r="E519" s="331" t="n">
        <f aca="false">DAY(B519)</f>
        <v>29</v>
      </c>
      <c r="F519" s="132" t="n">
        <v>8.3001</v>
      </c>
      <c r="G519" s="132" t="n">
        <v>8.49</v>
      </c>
      <c r="H519" s="132" t="n">
        <v>8.102</v>
      </c>
      <c r="I519" s="132" t="n">
        <v>8.4299</v>
      </c>
      <c r="J519" s="132" t="n">
        <f aca="false">LARGE($G$1:G519,1)</f>
        <v>9.33</v>
      </c>
      <c r="K519" s="192" t="n">
        <f aca="false">IF(J519&gt;J518,0,K518+1)</f>
        <v>4</v>
      </c>
      <c r="L519" s="134" t="n">
        <f aca="false">I519/J519-1</f>
        <v>-0.0964737406216506</v>
      </c>
      <c r="O519" s="131"/>
      <c r="P519" s="330"/>
      <c r="Q519" s="132"/>
      <c r="R519" s="132"/>
      <c r="S519" s="132"/>
      <c r="T519" s="132"/>
    </row>
    <row r="520" customFormat="false" ht="12.8" hidden="true" customHeight="false" outlineLevel="0" collapsed="false">
      <c r="A520" s="131" t="n">
        <v>1306713600</v>
      </c>
      <c r="B520" s="330" t="n">
        <f aca="false">(A520/(24*60*60))+DATE(1970,1,1)</f>
        <v>40693</v>
      </c>
      <c r="C520" s="331" t="n">
        <f aca="false">YEAR(B520)</f>
        <v>2011</v>
      </c>
      <c r="D520" s="331" t="n">
        <f aca="false">MONTH(B520)</f>
        <v>5</v>
      </c>
      <c r="E520" s="331" t="n">
        <f aca="false">DAY(B520)</f>
        <v>30</v>
      </c>
      <c r="F520" s="132" t="n">
        <v>8.4483</v>
      </c>
      <c r="G520" s="132" t="n">
        <v>9</v>
      </c>
      <c r="H520" s="132" t="n">
        <v>8.25001</v>
      </c>
      <c r="I520" s="132" t="n">
        <v>8.8</v>
      </c>
      <c r="J520" s="132" t="n">
        <f aca="false">LARGE($G$1:G520,1)</f>
        <v>9.33</v>
      </c>
      <c r="K520" s="192" t="n">
        <f aca="false">IF(J520&gt;J519,0,K519+1)</f>
        <v>5</v>
      </c>
      <c r="L520" s="134" t="n">
        <f aca="false">I520/J520-1</f>
        <v>-0.0568060021436226</v>
      </c>
      <c r="O520" s="131"/>
      <c r="P520" s="330"/>
      <c r="Q520" s="132"/>
      <c r="R520" s="132"/>
      <c r="S520" s="132"/>
      <c r="T520" s="132"/>
    </row>
    <row r="521" customFormat="false" ht="12.8" hidden="true" customHeight="false" outlineLevel="0" collapsed="false">
      <c r="A521" s="131" t="n">
        <v>1306800000</v>
      </c>
      <c r="B521" s="330" t="n">
        <f aca="false">(A521/(24*60*60))+DATE(1970,1,1)</f>
        <v>40694</v>
      </c>
      <c r="C521" s="331" t="n">
        <f aca="false">YEAR(B521)</f>
        <v>2011</v>
      </c>
      <c r="D521" s="331" t="n">
        <f aca="false">MONTH(B521)</f>
        <v>5</v>
      </c>
      <c r="E521" s="331" t="n">
        <f aca="false">DAY(B521)</f>
        <v>31</v>
      </c>
      <c r="F521" s="132" t="n">
        <v>8.8</v>
      </c>
      <c r="G521" s="132" t="n">
        <v>9.4998</v>
      </c>
      <c r="H521" s="132" t="n">
        <v>8.1</v>
      </c>
      <c r="I521" s="132" t="n">
        <v>8.741</v>
      </c>
      <c r="J521" s="132" t="n">
        <f aca="false">LARGE($G$1:G521,1)</f>
        <v>9.4998</v>
      </c>
      <c r="K521" s="192" t="n">
        <f aca="false">IF(J521&gt;J520,0,K520+1)</f>
        <v>0</v>
      </c>
      <c r="L521" s="134" t="n">
        <f aca="false">I521/J521-1</f>
        <v>-0.0798753657971748</v>
      </c>
      <c r="O521" s="131"/>
      <c r="P521" s="330"/>
      <c r="Q521" s="132"/>
      <c r="R521" s="132"/>
      <c r="S521" s="132"/>
      <c r="T521" s="132"/>
    </row>
    <row r="522" customFormat="false" ht="12.8" hidden="true" customHeight="false" outlineLevel="0" collapsed="false">
      <c r="A522" s="131" t="n">
        <v>1306886400</v>
      </c>
      <c r="B522" s="330" t="n">
        <f aca="false">(A522/(24*60*60))+DATE(1970,1,1)</f>
        <v>40695</v>
      </c>
      <c r="C522" s="331" t="n">
        <f aca="false">YEAR(B522)</f>
        <v>2011</v>
      </c>
      <c r="D522" s="331" t="n">
        <f aca="false">MONTH(B522)</f>
        <v>6</v>
      </c>
      <c r="E522" s="331" t="n">
        <f aca="false">DAY(B522)</f>
        <v>1</v>
      </c>
      <c r="F522" s="132" t="n">
        <v>8.741</v>
      </c>
      <c r="G522" s="132" t="n">
        <v>9.6987</v>
      </c>
      <c r="H522" s="132" t="n">
        <v>8.3</v>
      </c>
      <c r="I522" s="132" t="n">
        <v>9.57</v>
      </c>
      <c r="J522" s="132" t="n">
        <f aca="false">LARGE($G$1:G522,1)</f>
        <v>9.6987</v>
      </c>
      <c r="K522" s="192" t="n">
        <f aca="false">IF(J522&gt;J521,0,K521+1)</f>
        <v>0</v>
      </c>
      <c r="L522" s="134" t="n">
        <f aca="false">I522/J522-1</f>
        <v>-0.0132698196665533</v>
      </c>
      <c r="O522" s="131"/>
      <c r="P522" s="330"/>
      <c r="Q522" s="132"/>
      <c r="R522" s="132"/>
      <c r="S522" s="132"/>
      <c r="T522" s="132"/>
    </row>
    <row r="523" customFormat="false" ht="12.8" hidden="true" customHeight="false" outlineLevel="0" collapsed="false">
      <c r="A523" s="131" t="n">
        <v>1306972800</v>
      </c>
      <c r="B523" s="330" t="n">
        <f aca="false">(A523/(24*60*60))+DATE(1970,1,1)</f>
        <v>40696</v>
      </c>
      <c r="C523" s="331" t="n">
        <f aca="false">YEAR(B523)</f>
        <v>2011</v>
      </c>
      <c r="D523" s="331" t="n">
        <f aca="false">MONTH(B523)</f>
        <v>6</v>
      </c>
      <c r="E523" s="331" t="n">
        <f aca="false">DAY(B523)</f>
        <v>2</v>
      </c>
      <c r="F523" s="132" t="n">
        <v>9.6</v>
      </c>
      <c r="G523" s="132" t="n">
        <v>10.888</v>
      </c>
      <c r="H523" s="132" t="n">
        <v>9.5</v>
      </c>
      <c r="I523" s="132" t="n">
        <v>10.6</v>
      </c>
      <c r="J523" s="132" t="n">
        <f aca="false">LARGE($G$1:G523,1)</f>
        <v>10.888</v>
      </c>
      <c r="K523" s="192" t="n">
        <f aca="false">IF(J523&gt;J522,0,K522+1)</f>
        <v>0</v>
      </c>
      <c r="L523" s="134" t="n">
        <f aca="false">I523/J523-1</f>
        <v>-0.0264511388684791</v>
      </c>
      <c r="O523" s="131"/>
      <c r="P523" s="330"/>
      <c r="Q523" s="132"/>
      <c r="R523" s="132"/>
      <c r="S523" s="132"/>
      <c r="T523" s="132"/>
    </row>
    <row r="524" customFormat="false" ht="12.8" hidden="true" customHeight="false" outlineLevel="0" collapsed="false">
      <c r="A524" s="131" t="n">
        <v>1307059200</v>
      </c>
      <c r="B524" s="330" t="n">
        <f aca="false">(A524/(24*60*60))+DATE(1970,1,1)</f>
        <v>40697</v>
      </c>
      <c r="C524" s="331" t="n">
        <f aca="false">YEAR(B524)</f>
        <v>2011</v>
      </c>
      <c r="D524" s="331" t="n">
        <f aca="false">MONTH(B524)</f>
        <v>6</v>
      </c>
      <c r="E524" s="331" t="n">
        <f aca="false">DAY(B524)</f>
        <v>3</v>
      </c>
      <c r="F524" s="132" t="n">
        <v>10.6002</v>
      </c>
      <c r="G524" s="132" t="n">
        <v>14.499</v>
      </c>
      <c r="H524" s="132" t="n">
        <v>10.5752</v>
      </c>
      <c r="I524" s="132" t="n">
        <v>14.29</v>
      </c>
      <c r="J524" s="132" t="n">
        <f aca="false">LARGE($G$1:G524,1)</f>
        <v>14.499</v>
      </c>
      <c r="K524" s="192" t="n">
        <f aca="false">IF(J524&gt;J523,0,K523+1)</f>
        <v>0</v>
      </c>
      <c r="L524" s="134" t="n">
        <f aca="false">I524/J524-1</f>
        <v>-0.0144147872267054</v>
      </c>
      <c r="O524" s="131"/>
      <c r="P524" s="330"/>
      <c r="Q524" s="132"/>
      <c r="R524" s="132"/>
      <c r="S524" s="132"/>
      <c r="T524" s="132"/>
    </row>
    <row r="525" customFormat="false" ht="12.8" hidden="true" customHeight="false" outlineLevel="0" collapsed="false">
      <c r="A525" s="131" t="n">
        <v>1307145600</v>
      </c>
      <c r="B525" s="330" t="n">
        <f aca="false">(A525/(24*60*60))+DATE(1970,1,1)</f>
        <v>40698</v>
      </c>
      <c r="C525" s="331" t="n">
        <f aca="false">YEAR(B525)</f>
        <v>2011</v>
      </c>
      <c r="D525" s="331" t="n">
        <f aca="false">MONTH(B525)</f>
        <v>6</v>
      </c>
      <c r="E525" s="331" t="n">
        <f aca="false">DAY(B525)</f>
        <v>4</v>
      </c>
      <c r="F525" s="132" t="n">
        <v>14.27</v>
      </c>
      <c r="G525" s="132" t="n">
        <v>18.89</v>
      </c>
      <c r="H525" s="132" t="n">
        <v>14.04</v>
      </c>
      <c r="I525" s="132" t="n">
        <v>18.8</v>
      </c>
      <c r="J525" s="132" t="n">
        <f aca="false">LARGE($G$1:G525,1)</f>
        <v>18.89</v>
      </c>
      <c r="K525" s="192" t="n">
        <f aca="false">IF(J525&gt;J524,0,K524+1)</f>
        <v>0</v>
      </c>
      <c r="L525" s="134" t="n">
        <f aca="false">I525/J525-1</f>
        <v>-0.00476442562202217</v>
      </c>
      <c r="O525" s="131"/>
      <c r="P525" s="330"/>
      <c r="Q525" s="132"/>
      <c r="R525" s="132"/>
      <c r="S525" s="132"/>
      <c r="T525" s="132"/>
    </row>
    <row r="526" customFormat="false" ht="12.8" hidden="true" customHeight="false" outlineLevel="0" collapsed="false">
      <c r="A526" s="131" t="n">
        <v>1307232000</v>
      </c>
      <c r="B526" s="330" t="n">
        <f aca="false">(A526/(24*60*60))+DATE(1970,1,1)</f>
        <v>40699</v>
      </c>
      <c r="C526" s="331" t="n">
        <f aca="false">YEAR(B526)</f>
        <v>2011</v>
      </c>
      <c r="D526" s="331" t="n">
        <f aca="false">MONTH(B526)</f>
        <v>6</v>
      </c>
      <c r="E526" s="331" t="n">
        <f aca="false">DAY(B526)</f>
        <v>5</v>
      </c>
      <c r="F526" s="132" t="n">
        <v>18.998</v>
      </c>
      <c r="G526" s="132" t="n">
        <v>18.998</v>
      </c>
      <c r="H526" s="132" t="n">
        <v>16.2</v>
      </c>
      <c r="I526" s="132" t="n">
        <v>16.7</v>
      </c>
      <c r="J526" s="132" t="n">
        <f aca="false">LARGE($G$1:G526,1)</f>
        <v>18.998</v>
      </c>
      <c r="K526" s="192" t="n">
        <f aca="false">IF(J526&gt;J525,0,K525+1)</f>
        <v>0</v>
      </c>
      <c r="L526" s="134" t="n">
        <f aca="false">I526/J526-1</f>
        <v>-0.12096010106327</v>
      </c>
      <c r="O526" s="131"/>
      <c r="P526" s="330"/>
      <c r="Q526" s="132"/>
      <c r="R526" s="132"/>
      <c r="S526" s="132"/>
      <c r="T526" s="132"/>
    </row>
    <row r="527" customFormat="false" ht="12.8" hidden="true" customHeight="false" outlineLevel="0" collapsed="false">
      <c r="A527" s="131" t="n">
        <v>1307318400</v>
      </c>
      <c r="B527" s="330" t="n">
        <f aca="false">(A527/(24*60*60))+DATE(1970,1,1)</f>
        <v>40700</v>
      </c>
      <c r="C527" s="331" t="n">
        <f aca="false">YEAR(B527)</f>
        <v>2011</v>
      </c>
      <c r="D527" s="331" t="n">
        <f aca="false">MONTH(B527)</f>
        <v>6</v>
      </c>
      <c r="E527" s="331" t="n">
        <f aca="false">DAY(B527)</f>
        <v>6</v>
      </c>
      <c r="F527" s="132" t="n">
        <v>16.7</v>
      </c>
      <c r="G527" s="132" t="n">
        <v>19.23</v>
      </c>
      <c r="H527" s="132" t="n">
        <v>16.4513</v>
      </c>
      <c r="I527" s="132" t="n">
        <v>18.5499</v>
      </c>
      <c r="J527" s="132" t="n">
        <f aca="false">LARGE($G$1:G527,1)</f>
        <v>19.23</v>
      </c>
      <c r="K527" s="192" t="n">
        <f aca="false">IF(J527&gt;J526,0,K526+1)</f>
        <v>0</v>
      </c>
      <c r="L527" s="134" t="n">
        <f aca="false">I527/J527-1</f>
        <v>-0.0353666146645866</v>
      </c>
      <c r="O527" s="131"/>
      <c r="P527" s="330"/>
      <c r="Q527" s="132"/>
      <c r="R527" s="132"/>
      <c r="S527" s="132"/>
      <c r="T527" s="132"/>
    </row>
    <row r="528" customFormat="false" ht="12.8" hidden="true" customHeight="false" outlineLevel="0" collapsed="false">
      <c r="A528" s="131" t="n">
        <v>1307404800</v>
      </c>
      <c r="B528" s="330" t="n">
        <f aca="false">(A528/(24*60*60))+DATE(1970,1,1)</f>
        <v>40701</v>
      </c>
      <c r="C528" s="331" t="n">
        <f aca="false">YEAR(B528)</f>
        <v>2011</v>
      </c>
      <c r="D528" s="331" t="n">
        <f aca="false">MONTH(B528)</f>
        <v>6</v>
      </c>
      <c r="E528" s="331" t="n">
        <f aca="false">DAY(B528)</f>
        <v>7</v>
      </c>
      <c r="F528" s="132" t="n">
        <v>18.2605</v>
      </c>
      <c r="G528" s="132" t="n">
        <v>24.32</v>
      </c>
      <c r="H528" s="132" t="n">
        <v>18.26</v>
      </c>
      <c r="I528" s="132" t="n">
        <v>23.9234</v>
      </c>
      <c r="J528" s="132" t="n">
        <f aca="false">LARGE($G$1:G528,1)</f>
        <v>24.32</v>
      </c>
      <c r="K528" s="192" t="n">
        <f aca="false">IF(J528&gt;J527,0,K527+1)</f>
        <v>0</v>
      </c>
      <c r="L528" s="134" t="n">
        <f aca="false">I528/J528-1</f>
        <v>-0.0163075657894737</v>
      </c>
      <c r="O528" s="131"/>
      <c r="P528" s="330"/>
      <c r="Q528" s="132"/>
      <c r="R528" s="132"/>
      <c r="S528" s="132"/>
      <c r="T528" s="132"/>
    </row>
    <row r="529" customFormat="false" ht="12.8" hidden="true" customHeight="false" outlineLevel="0" collapsed="false">
      <c r="A529" s="131" t="n">
        <v>1307491200</v>
      </c>
      <c r="B529" s="330" t="n">
        <f aca="false">(A529/(24*60*60))+DATE(1970,1,1)</f>
        <v>40702</v>
      </c>
      <c r="C529" s="331" t="n">
        <f aca="false">YEAR(B529)</f>
        <v>2011</v>
      </c>
      <c r="D529" s="331" t="n">
        <f aca="false">MONTH(B529)</f>
        <v>6</v>
      </c>
      <c r="E529" s="331" t="n">
        <f aca="false">DAY(B529)</f>
        <v>8</v>
      </c>
      <c r="F529" s="132" t="n">
        <v>23.9999</v>
      </c>
      <c r="G529" s="132" t="n">
        <v>31.9099</v>
      </c>
      <c r="H529" s="132" t="n">
        <v>22.2135</v>
      </c>
      <c r="I529" s="132" t="n">
        <v>29.6</v>
      </c>
      <c r="J529" s="132" t="n">
        <f aca="false">LARGE($G$1:G529,1)</f>
        <v>31.9099</v>
      </c>
      <c r="K529" s="192" t="n">
        <f aca="false">IF(J529&gt;J528,0,K528+1)</f>
        <v>0</v>
      </c>
      <c r="L529" s="134" t="n">
        <f aca="false">I529/J529-1</f>
        <v>-0.0723881930059322</v>
      </c>
      <c r="O529" s="131"/>
      <c r="P529" s="330"/>
      <c r="Q529" s="132"/>
      <c r="R529" s="132"/>
      <c r="S529" s="132"/>
      <c r="T529" s="132"/>
    </row>
    <row r="530" customFormat="false" ht="12.8" hidden="true" customHeight="false" outlineLevel="0" collapsed="false">
      <c r="A530" s="131" t="n">
        <v>1307577600</v>
      </c>
      <c r="B530" s="330" t="n">
        <f aca="false">(A530/(24*60*60))+DATE(1970,1,1)</f>
        <v>40703</v>
      </c>
      <c r="C530" s="331" t="n">
        <f aca="false">YEAR(B530)</f>
        <v>2011</v>
      </c>
      <c r="D530" s="331" t="n">
        <f aca="false">MONTH(B530)</f>
        <v>6</v>
      </c>
      <c r="E530" s="331" t="n">
        <f aca="false">DAY(B530)</f>
        <v>9</v>
      </c>
      <c r="F530" s="132" t="n">
        <v>29.91</v>
      </c>
      <c r="G530" s="132" t="n">
        <v>31.5</v>
      </c>
      <c r="H530" s="132" t="n">
        <v>26.151</v>
      </c>
      <c r="I530" s="132" t="n">
        <v>28.919</v>
      </c>
      <c r="J530" s="132" t="n">
        <f aca="false">LARGE($G$1:G530,1)</f>
        <v>31.9099</v>
      </c>
      <c r="K530" s="192" t="n">
        <f aca="false">IF(J530&gt;J529,0,K529+1)</f>
        <v>1</v>
      </c>
      <c r="L530" s="134" t="n">
        <f aca="false">I530/J530-1</f>
        <v>-0.0937295322141405</v>
      </c>
      <c r="O530" s="131"/>
      <c r="P530" s="330"/>
      <c r="Q530" s="132"/>
      <c r="R530" s="132"/>
      <c r="S530" s="132"/>
      <c r="T530" s="132"/>
    </row>
    <row r="531" customFormat="false" ht="12.8" hidden="true" customHeight="false" outlineLevel="0" collapsed="false">
      <c r="A531" s="131" t="n">
        <v>1307664000</v>
      </c>
      <c r="B531" s="330" t="n">
        <f aca="false">(A531/(24*60*60))+DATE(1970,1,1)</f>
        <v>40704</v>
      </c>
      <c r="C531" s="331" t="n">
        <f aca="false">YEAR(B531)</f>
        <v>2011</v>
      </c>
      <c r="D531" s="331" t="n">
        <f aca="false">MONTH(B531)</f>
        <v>6</v>
      </c>
      <c r="E531" s="331" t="n">
        <f aca="false">DAY(B531)</f>
        <v>10</v>
      </c>
      <c r="F531" s="132" t="n">
        <v>28.9191</v>
      </c>
      <c r="G531" s="132" t="n">
        <v>29.399</v>
      </c>
      <c r="H531" s="132" t="n">
        <v>20.01</v>
      </c>
      <c r="I531" s="132" t="n">
        <v>23.9497</v>
      </c>
      <c r="J531" s="132" t="n">
        <f aca="false">LARGE($G$1:G531,1)</f>
        <v>31.9099</v>
      </c>
      <c r="K531" s="192" t="n">
        <f aca="false">IF(J531&gt;J530,0,K530+1)</f>
        <v>2</v>
      </c>
      <c r="L531" s="134" t="n">
        <f aca="false">I531/J531-1</f>
        <v>-0.249458631960614</v>
      </c>
      <c r="O531" s="131"/>
      <c r="P531" s="330"/>
      <c r="Q531" s="132"/>
      <c r="R531" s="132"/>
      <c r="S531" s="132"/>
      <c r="T531" s="132"/>
    </row>
    <row r="532" customFormat="false" ht="12.8" hidden="true" customHeight="false" outlineLevel="0" collapsed="false">
      <c r="A532" s="131" t="n">
        <v>1307750400</v>
      </c>
      <c r="B532" s="330" t="n">
        <f aca="false">(A532/(24*60*60))+DATE(1970,1,1)</f>
        <v>40705</v>
      </c>
      <c r="C532" s="331" t="n">
        <f aca="false">YEAR(B532)</f>
        <v>2011</v>
      </c>
      <c r="D532" s="331" t="n">
        <f aca="false">MONTH(B532)</f>
        <v>6</v>
      </c>
      <c r="E532" s="331" t="n">
        <f aca="false">DAY(B532)</f>
        <v>11</v>
      </c>
      <c r="F532" s="132" t="n">
        <v>23.93</v>
      </c>
      <c r="G532" s="132" t="n">
        <v>23.99</v>
      </c>
      <c r="H532" s="132" t="n">
        <v>13</v>
      </c>
      <c r="I532" s="132" t="n">
        <v>14.6511</v>
      </c>
      <c r="J532" s="132" t="n">
        <f aca="false">LARGE($G$1:G532,1)</f>
        <v>31.9099</v>
      </c>
      <c r="K532" s="192" t="n">
        <f aca="false">IF(J532&gt;J531,0,K531+1)</f>
        <v>3</v>
      </c>
      <c r="L532" s="134" t="n">
        <f aca="false">I532/J532-1</f>
        <v>-0.540860359950987</v>
      </c>
      <c r="O532" s="131"/>
      <c r="P532" s="330"/>
      <c r="Q532" s="132"/>
      <c r="R532" s="132"/>
      <c r="S532" s="132"/>
      <c r="T532" s="132"/>
    </row>
    <row r="533" customFormat="false" ht="12.8" hidden="true" customHeight="false" outlineLevel="0" collapsed="false">
      <c r="A533" s="131" t="n">
        <v>1307836800</v>
      </c>
      <c r="B533" s="330" t="n">
        <f aca="false">(A533/(24*60*60))+DATE(1970,1,1)</f>
        <v>40706</v>
      </c>
      <c r="C533" s="331" t="n">
        <f aca="false">YEAR(B533)</f>
        <v>2011</v>
      </c>
      <c r="D533" s="331" t="n">
        <f aca="false">MONTH(B533)</f>
        <v>6</v>
      </c>
      <c r="E533" s="331" t="n">
        <f aca="false">DAY(B533)</f>
        <v>12</v>
      </c>
      <c r="F533" s="132" t="n">
        <v>14.75</v>
      </c>
      <c r="G533" s="132" t="n">
        <v>24.99</v>
      </c>
      <c r="H533" s="132" t="n">
        <v>10.25</v>
      </c>
      <c r="I533" s="132" t="n">
        <v>18.5464</v>
      </c>
      <c r="J533" s="132" t="n">
        <f aca="false">LARGE($G$1:G533,1)</f>
        <v>31.9099</v>
      </c>
      <c r="K533" s="192" t="n">
        <f aca="false">IF(J533&gt;J532,0,K532+1)</f>
        <v>4</v>
      </c>
      <c r="L533" s="134" t="n">
        <f aca="false">I533/J533-1</f>
        <v>-0.418788526444771</v>
      </c>
      <c r="O533" s="131"/>
      <c r="P533" s="330"/>
      <c r="Q533" s="132"/>
      <c r="R533" s="132"/>
      <c r="S533" s="132"/>
      <c r="T533" s="132"/>
    </row>
    <row r="534" customFormat="false" ht="12.8" hidden="true" customHeight="false" outlineLevel="0" collapsed="false">
      <c r="A534" s="131" t="n">
        <v>1307923200</v>
      </c>
      <c r="B534" s="330" t="n">
        <f aca="false">(A534/(24*60*60))+DATE(1970,1,1)</f>
        <v>40707</v>
      </c>
      <c r="C534" s="331" t="n">
        <f aca="false">YEAR(B534)</f>
        <v>2011</v>
      </c>
      <c r="D534" s="331" t="n">
        <f aca="false">MONTH(B534)</f>
        <v>6</v>
      </c>
      <c r="E534" s="331" t="n">
        <f aca="false">DAY(B534)</f>
        <v>13</v>
      </c>
      <c r="F534" s="132" t="n">
        <v>18.5479</v>
      </c>
      <c r="G534" s="132" t="n">
        <v>24.5</v>
      </c>
      <c r="H534" s="132" t="n">
        <v>16</v>
      </c>
      <c r="I534" s="132" t="n">
        <v>19.84</v>
      </c>
      <c r="J534" s="132" t="n">
        <f aca="false">LARGE($G$1:G534,1)</f>
        <v>31.9099</v>
      </c>
      <c r="K534" s="192" t="n">
        <f aca="false">IF(J534&gt;J533,0,K533+1)</f>
        <v>5</v>
      </c>
      <c r="L534" s="134" t="n">
        <f aca="false">I534/J534-1</f>
        <v>-0.378249383420193</v>
      </c>
      <c r="O534" s="131"/>
      <c r="P534" s="330"/>
      <c r="Q534" s="132"/>
      <c r="R534" s="132"/>
      <c r="S534" s="132"/>
      <c r="T534" s="132"/>
    </row>
    <row r="535" customFormat="false" ht="12.8" hidden="true" customHeight="false" outlineLevel="0" collapsed="false">
      <c r="A535" s="131" t="n">
        <v>1308009600</v>
      </c>
      <c r="B535" s="330" t="n">
        <f aca="false">(A535/(24*60*60))+DATE(1970,1,1)</f>
        <v>40708</v>
      </c>
      <c r="C535" s="331" t="n">
        <f aca="false">YEAR(B535)</f>
        <v>2011</v>
      </c>
      <c r="D535" s="331" t="n">
        <f aca="false">MONTH(B535)</f>
        <v>6</v>
      </c>
      <c r="E535" s="331" t="n">
        <f aca="false">DAY(B535)</f>
        <v>14</v>
      </c>
      <c r="F535" s="132" t="n">
        <v>19.8</v>
      </c>
      <c r="G535" s="132" t="n">
        <v>20.5</v>
      </c>
      <c r="H535" s="132" t="n">
        <v>18.001</v>
      </c>
      <c r="I535" s="132" t="n">
        <v>19.28</v>
      </c>
      <c r="J535" s="132" t="n">
        <f aca="false">LARGE($G$1:G535,1)</f>
        <v>31.9099</v>
      </c>
      <c r="K535" s="192" t="n">
        <f aca="false">IF(J535&gt;J534,0,K534+1)</f>
        <v>6</v>
      </c>
      <c r="L535" s="134" t="n">
        <f aca="false">I535/J535-1</f>
        <v>-0.395798795984945</v>
      </c>
      <c r="O535" s="131"/>
      <c r="P535" s="330"/>
      <c r="Q535" s="132"/>
      <c r="R535" s="132"/>
      <c r="S535" s="132"/>
      <c r="T535" s="132"/>
    </row>
    <row r="536" customFormat="false" ht="12.8" hidden="true" customHeight="false" outlineLevel="0" collapsed="false">
      <c r="A536" s="131" t="n">
        <v>1308096000</v>
      </c>
      <c r="B536" s="330" t="n">
        <f aca="false">(A536/(24*60*60))+DATE(1970,1,1)</f>
        <v>40709</v>
      </c>
      <c r="C536" s="331" t="n">
        <f aca="false">YEAR(B536)</f>
        <v>2011</v>
      </c>
      <c r="D536" s="331" t="n">
        <f aca="false">MONTH(B536)</f>
        <v>6</v>
      </c>
      <c r="E536" s="331" t="n">
        <f aca="false">DAY(B536)</f>
        <v>15</v>
      </c>
      <c r="F536" s="132" t="n">
        <v>19.2804</v>
      </c>
      <c r="G536" s="132" t="n">
        <v>20</v>
      </c>
      <c r="H536" s="132" t="n">
        <v>19.022</v>
      </c>
      <c r="I536" s="132" t="n">
        <v>19.49</v>
      </c>
      <c r="J536" s="132" t="n">
        <f aca="false">LARGE($G$1:G536,1)</f>
        <v>31.9099</v>
      </c>
      <c r="K536" s="192" t="n">
        <f aca="false">IF(J536&gt;J535,0,K535+1)</f>
        <v>7</v>
      </c>
      <c r="L536" s="134" t="n">
        <f aca="false">I536/J536-1</f>
        <v>-0.389217766273163</v>
      </c>
      <c r="O536" s="131"/>
      <c r="P536" s="330"/>
      <c r="Q536" s="132"/>
      <c r="R536" s="132"/>
      <c r="S536" s="132"/>
      <c r="T536" s="132"/>
    </row>
    <row r="537" customFormat="false" ht="12.8" hidden="true" customHeight="false" outlineLevel="0" collapsed="false">
      <c r="A537" s="131" t="n">
        <v>1308182400</v>
      </c>
      <c r="B537" s="330" t="n">
        <f aca="false">(A537/(24*60*60))+DATE(1970,1,1)</f>
        <v>40710</v>
      </c>
      <c r="C537" s="331" t="n">
        <f aca="false">YEAR(B537)</f>
        <v>2011</v>
      </c>
      <c r="D537" s="331" t="n">
        <f aca="false">MONTH(B537)</f>
        <v>6</v>
      </c>
      <c r="E537" s="331" t="n">
        <f aca="false">DAY(B537)</f>
        <v>16</v>
      </c>
      <c r="F537" s="132" t="n">
        <v>19.5</v>
      </c>
      <c r="G537" s="132" t="n">
        <v>19.89</v>
      </c>
      <c r="H537" s="132" t="n">
        <v>17</v>
      </c>
      <c r="I537" s="132" t="n">
        <v>17</v>
      </c>
      <c r="J537" s="132" t="n">
        <f aca="false">LARGE($G$1:G537,1)</f>
        <v>31.9099</v>
      </c>
      <c r="K537" s="192" t="n">
        <f aca="false">IF(J537&gt;J536,0,K536+1)</f>
        <v>8</v>
      </c>
      <c r="L537" s="134" t="n">
        <f aca="false">I537/J537-1</f>
        <v>-0.467249975712867</v>
      </c>
      <c r="O537" s="131"/>
      <c r="P537" s="330"/>
      <c r="Q537" s="132"/>
      <c r="R537" s="132"/>
      <c r="S537" s="132"/>
      <c r="T537" s="132"/>
    </row>
    <row r="538" customFormat="false" ht="12.8" hidden="true" customHeight="false" outlineLevel="0" collapsed="false">
      <c r="A538" s="131" t="n">
        <v>1308268800</v>
      </c>
      <c r="B538" s="330" t="n">
        <f aca="false">(A538/(24*60*60))+DATE(1970,1,1)</f>
        <v>40711</v>
      </c>
      <c r="C538" s="331" t="n">
        <f aca="false">YEAR(B538)</f>
        <v>2011</v>
      </c>
      <c r="D538" s="331" t="n">
        <f aca="false">MONTH(B538)</f>
        <v>6</v>
      </c>
      <c r="E538" s="331" t="n">
        <f aca="false">DAY(B538)</f>
        <v>17</v>
      </c>
      <c r="F538" s="132" t="n">
        <v>17</v>
      </c>
      <c r="G538" s="132" t="n">
        <v>18.34</v>
      </c>
      <c r="H538" s="132" t="n">
        <v>13</v>
      </c>
      <c r="I538" s="132" t="n">
        <v>15.681</v>
      </c>
      <c r="J538" s="132" t="n">
        <f aca="false">LARGE($G$1:G538,1)</f>
        <v>31.9099</v>
      </c>
      <c r="K538" s="192" t="n">
        <f aca="false">IF(J538&gt;J537,0,K537+1)</f>
        <v>9</v>
      </c>
      <c r="L538" s="134" t="n">
        <f aca="false">I538/J538-1</f>
        <v>-0.508585109950204</v>
      </c>
      <c r="O538" s="131"/>
      <c r="P538" s="330"/>
      <c r="Q538" s="132"/>
      <c r="R538" s="132"/>
      <c r="S538" s="132"/>
      <c r="T538" s="132"/>
    </row>
    <row r="539" customFormat="false" ht="12.8" hidden="true" customHeight="false" outlineLevel="0" collapsed="false">
      <c r="A539" s="131" t="n">
        <v>1308355200</v>
      </c>
      <c r="B539" s="330" t="n">
        <f aca="false">(A539/(24*60*60))+DATE(1970,1,1)</f>
        <v>40712</v>
      </c>
      <c r="C539" s="331" t="n">
        <f aca="false">YEAR(B539)</f>
        <v>2011</v>
      </c>
      <c r="D539" s="331" t="n">
        <f aca="false">MONTH(B539)</f>
        <v>6</v>
      </c>
      <c r="E539" s="331" t="n">
        <f aca="false">DAY(B539)</f>
        <v>18</v>
      </c>
      <c r="F539" s="132" t="n">
        <v>15.9635</v>
      </c>
      <c r="G539" s="132" t="n">
        <v>16.9499</v>
      </c>
      <c r="H539" s="132" t="n">
        <v>15.052</v>
      </c>
      <c r="I539" s="132" t="n">
        <v>16.89</v>
      </c>
      <c r="J539" s="132" t="n">
        <f aca="false">LARGE($G$1:G539,1)</f>
        <v>31.9099</v>
      </c>
      <c r="K539" s="192" t="n">
        <f aca="false">IF(J539&gt;J538,0,K538+1)</f>
        <v>10</v>
      </c>
      <c r="L539" s="134" t="n">
        <f aca="false">I539/J539-1</f>
        <v>-0.470697181752372</v>
      </c>
      <c r="O539" s="131"/>
      <c r="P539" s="330"/>
      <c r="Q539" s="132"/>
      <c r="R539" s="132"/>
      <c r="S539" s="132"/>
      <c r="T539" s="132"/>
    </row>
    <row r="540" customFormat="false" ht="12.8" hidden="true" customHeight="false" outlineLevel="0" collapsed="false">
      <c r="A540" s="131" t="n">
        <v>1308441600</v>
      </c>
      <c r="B540" s="330" t="n">
        <f aca="false">(A540/(24*60*60))+DATE(1970,1,1)</f>
        <v>40713</v>
      </c>
      <c r="C540" s="331" t="n">
        <f aca="false">YEAR(B540)</f>
        <v>2011</v>
      </c>
      <c r="D540" s="331" t="n">
        <f aca="false">MONTH(B540)</f>
        <v>6</v>
      </c>
      <c r="E540" s="331" t="n">
        <f aca="false">DAY(B540)</f>
        <v>19</v>
      </c>
      <c r="F540" s="132" t="n">
        <v>16.85</v>
      </c>
      <c r="G540" s="132" t="n">
        <v>18.8766</v>
      </c>
      <c r="H540" s="132" t="n">
        <v>16.85</v>
      </c>
      <c r="I540" s="132" t="n">
        <v>17.51</v>
      </c>
      <c r="J540" s="132" t="n">
        <f aca="false">LARGE($G$1:G540,1)</f>
        <v>31.9099</v>
      </c>
      <c r="K540" s="192" t="n">
        <f aca="false">IF(J540&gt;J539,0,K539+1)</f>
        <v>11</v>
      </c>
      <c r="L540" s="134" t="n">
        <f aca="false">I540/J540-1</f>
        <v>-0.451267474984252</v>
      </c>
      <c r="O540" s="131"/>
      <c r="P540" s="330"/>
      <c r="Q540" s="132"/>
      <c r="R540" s="132"/>
      <c r="S540" s="132"/>
      <c r="T540" s="132"/>
    </row>
    <row r="541" customFormat="false" ht="12.8" hidden="true" customHeight="false" outlineLevel="0" collapsed="false">
      <c r="A541" s="131" t="n">
        <v>1309132800</v>
      </c>
      <c r="B541" s="330" t="n">
        <f aca="false">(A541/(24*60*60))+DATE(1970,1,1)</f>
        <v>40721</v>
      </c>
      <c r="C541" s="331" t="n">
        <f aca="false">YEAR(B541)</f>
        <v>2011</v>
      </c>
      <c r="D541" s="331" t="n">
        <f aca="false">MONTH(B541)</f>
        <v>6</v>
      </c>
      <c r="E541" s="331" t="n">
        <f aca="false">DAY(B541)</f>
        <v>27</v>
      </c>
      <c r="F541" s="132" t="n">
        <v>16.45001</v>
      </c>
      <c r="G541" s="132" t="n">
        <v>18</v>
      </c>
      <c r="H541" s="132" t="n">
        <v>15</v>
      </c>
      <c r="I541" s="132" t="n">
        <v>16.75004</v>
      </c>
      <c r="J541" s="132" t="n">
        <f aca="false">LARGE($G$1:G541,1)</f>
        <v>31.9099</v>
      </c>
      <c r="K541" s="192" t="n">
        <f aca="false">IF(J541&gt;J540,0,K540+1)</f>
        <v>12</v>
      </c>
      <c r="L541" s="134" t="n">
        <f aca="false">I541/J541-1</f>
        <v>-0.475083281364091</v>
      </c>
      <c r="O541" s="131"/>
      <c r="P541" s="330"/>
      <c r="Q541" s="132"/>
      <c r="R541" s="132"/>
      <c r="S541" s="132"/>
      <c r="T541" s="132"/>
    </row>
    <row r="542" customFormat="false" ht="12.8" hidden="true" customHeight="false" outlineLevel="0" collapsed="false">
      <c r="A542" s="131" t="n">
        <v>1309219200</v>
      </c>
      <c r="B542" s="330" t="n">
        <f aca="false">(A542/(24*60*60))+DATE(1970,1,1)</f>
        <v>40722</v>
      </c>
      <c r="C542" s="331" t="n">
        <f aca="false">YEAR(B542)</f>
        <v>2011</v>
      </c>
      <c r="D542" s="331" t="n">
        <f aca="false">MONTH(B542)</f>
        <v>6</v>
      </c>
      <c r="E542" s="331" t="n">
        <f aca="false">DAY(B542)</f>
        <v>28</v>
      </c>
      <c r="F542" s="132" t="n">
        <v>16.75</v>
      </c>
      <c r="G542" s="132" t="n">
        <v>17.52</v>
      </c>
      <c r="H542" s="132" t="n">
        <v>16.5</v>
      </c>
      <c r="I542" s="132" t="n">
        <v>16.9498</v>
      </c>
      <c r="J542" s="132" t="n">
        <f aca="false">LARGE($G$1:G542,1)</f>
        <v>31.9099</v>
      </c>
      <c r="K542" s="192" t="n">
        <f aca="false">IF(J542&gt;J541,0,K541+1)</f>
        <v>13</v>
      </c>
      <c r="L542" s="134" t="n">
        <f aca="false">I542/J542-1</f>
        <v>-0.46882315519635</v>
      </c>
      <c r="O542" s="131"/>
      <c r="P542" s="330"/>
      <c r="Q542" s="132"/>
      <c r="R542" s="132"/>
      <c r="S542" s="132"/>
      <c r="T542" s="132"/>
    </row>
    <row r="543" customFormat="false" ht="12.8" hidden="true" customHeight="false" outlineLevel="0" collapsed="false">
      <c r="A543" s="131" t="n">
        <v>1309305600</v>
      </c>
      <c r="B543" s="330" t="n">
        <f aca="false">(A543/(24*60*60))+DATE(1970,1,1)</f>
        <v>40723</v>
      </c>
      <c r="C543" s="331" t="n">
        <f aca="false">YEAR(B543)</f>
        <v>2011</v>
      </c>
      <c r="D543" s="331" t="n">
        <f aca="false">MONTH(B543)</f>
        <v>6</v>
      </c>
      <c r="E543" s="331" t="n">
        <f aca="false">DAY(B543)</f>
        <v>29</v>
      </c>
      <c r="F543" s="132" t="n">
        <v>16.94991</v>
      </c>
      <c r="G543" s="132" t="n">
        <v>17.2</v>
      </c>
      <c r="H543" s="132" t="n">
        <v>16.666</v>
      </c>
      <c r="I543" s="132" t="n">
        <v>16.845</v>
      </c>
      <c r="J543" s="132" t="n">
        <f aca="false">LARGE($G$1:G543,1)</f>
        <v>31.9099</v>
      </c>
      <c r="K543" s="192" t="n">
        <f aca="false">IF(J543&gt;J542,0,K542+1)</f>
        <v>14</v>
      </c>
      <c r="L543" s="134" t="n">
        <f aca="false">I543/J543-1</f>
        <v>-0.472107402404896</v>
      </c>
      <c r="O543" s="131"/>
      <c r="P543" s="330"/>
      <c r="Q543" s="132"/>
      <c r="R543" s="132"/>
      <c r="S543" s="132"/>
      <c r="T543" s="132"/>
    </row>
    <row r="544" customFormat="false" ht="12.8" hidden="true" customHeight="false" outlineLevel="0" collapsed="false">
      <c r="A544" s="131" t="n">
        <v>1309392000</v>
      </c>
      <c r="B544" s="330" t="n">
        <f aca="false">(A544/(24*60*60))+DATE(1970,1,1)</f>
        <v>40724</v>
      </c>
      <c r="C544" s="331" t="n">
        <f aca="false">YEAR(B544)</f>
        <v>2011</v>
      </c>
      <c r="D544" s="331" t="n">
        <f aca="false">MONTH(B544)</f>
        <v>6</v>
      </c>
      <c r="E544" s="331" t="n">
        <f aca="false">DAY(B544)</f>
        <v>30</v>
      </c>
      <c r="F544" s="132" t="n">
        <v>16.846</v>
      </c>
      <c r="G544" s="132" t="n">
        <v>17</v>
      </c>
      <c r="H544" s="132" t="n">
        <v>15.73</v>
      </c>
      <c r="I544" s="132" t="n">
        <v>16.10098</v>
      </c>
      <c r="J544" s="132" t="n">
        <f aca="false">LARGE($G$1:G544,1)</f>
        <v>31.9099</v>
      </c>
      <c r="K544" s="192" t="n">
        <f aca="false">IF(J544&gt;J543,0,K543+1)</f>
        <v>15</v>
      </c>
      <c r="L544" s="134" t="n">
        <f aca="false">I544/J544-1</f>
        <v>-0.495423677291374</v>
      </c>
      <c r="O544" s="131"/>
      <c r="P544" s="330"/>
      <c r="Q544" s="132"/>
      <c r="R544" s="132"/>
      <c r="S544" s="132"/>
      <c r="T544" s="132"/>
    </row>
    <row r="545" customFormat="false" ht="12.8" hidden="true" customHeight="false" outlineLevel="0" collapsed="false">
      <c r="A545" s="131" t="n">
        <v>1309478400</v>
      </c>
      <c r="B545" s="330" t="n">
        <f aca="false">(A545/(24*60*60))+DATE(1970,1,1)</f>
        <v>40725</v>
      </c>
      <c r="C545" s="331" t="n">
        <f aca="false">YEAR(B545)</f>
        <v>2011</v>
      </c>
      <c r="D545" s="331" t="n">
        <f aca="false">MONTH(B545)</f>
        <v>7</v>
      </c>
      <c r="E545" s="331" t="n">
        <f aca="false">DAY(B545)</f>
        <v>1</v>
      </c>
      <c r="F545" s="132" t="n">
        <v>16.10098</v>
      </c>
      <c r="G545" s="132" t="n">
        <v>16.74</v>
      </c>
      <c r="H545" s="132" t="n">
        <v>15.26</v>
      </c>
      <c r="I545" s="132" t="n">
        <v>15.397</v>
      </c>
      <c r="J545" s="132" t="n">
        <f aca="false">LARGE($G$1:G545,1)</f>
        <v>31.9099</v>
      </c>
      <c r="K545" s="192" t="n">
        <f aca="false">IF(J545&gt;J544,0,K544+1)</f>
        <v>16</v>
      </c>
      <c r="L545" s="134" t="n">
        <f aca="false">I545/J545-1</f>
        <v>-0.517485169179471</v>
      </c>
      <c r="O545" s="131"/>
      <c r="P545" s="330"/>
      <c r="Q545" s="132"/>
      <c r="R545" s="132"/>
      <c r="S545" s="132"/>
      <c r="T545" s="132"/>
    </row>
    <row r="546" customFormat="false" ht="12.8" hidden="true" customHeight="false" outlineLevel="0" collapsed="false">
      <c r="A546" s="131" t="n">
        <v>1309564800</v>
      </c>
      <c r="B546" s="330" t="n">
        <f aca="false">(A546/(24*60*60))+DATE(1970,1,1)</f>
        <v>40726</v>
      </c>
      <c r="C546" s="331" t="n">
        <f aca="false">YEAR(B546)</f>
        <v>2011</v>
      </c>
      <c r="D546" s="331" t="n">
        <f aca="false">MONTH(B546)</f>
        <v>7</v>
      </c>
      <c r="E546" s="331" t="n">
        <f aca="false">DAY(B546)</f>
        <v>2</v>
      </c>
      <c r="F546" s="132" t="n">
        <v>15.3705</v>
      </c>
      <c r="G546" s="132" t="n">
        <v>15.8</v>
      </c>
      <c r="H546" s="132" t="n">
        <v>15.271</v>
      </c>
      <c r="I546" s="132" t="n">
        <v>15.4</v>
      </c>
      <c r="J546" s="132" t="n">
        <f aca="false">LARGE($G$1:G546,1)</f>
        <v>31.9099</v>
      </c>
      <c r="K546" s="192" t="n">
        <f aca="false">IF(J546&gt;J545,0,K545+1)</f>
        <v>17</v>
      </c>
      <c r="L546" s="134" t="n">
        <f aca="false">I546/J546-1</f>
        <v>-0.517391154469303</v>
      </c>
      <c r="O546" s="131"/>
      <c r="P546" s="330"/>
      <c r="Q546" s="132"/>
      <c r="R546" s="132"/>
      <c r="S546" s="132"/>
      <c r="T546" s="132"/>
    </row>
    <row r="547" customFormat="false" ht="12.8" hidden="true" customHeight="false" outlineLevel="0" collapsed="false">
      <c r="A547" s="131" t="n">
        <v>1309651200</v>
      </c>
      <c r="B547" s="330" t="n">
        <f aca="false">(A547/(24*60*60))+DATE(1970,1,1)</f>
        <v>40727</v>
      </c>
      <c r="C547" s="331" t="n">
        <f aca="false">YEAR(B547)</f>
        <v>2011</v>
      </c>
      <c r="D547" s="331" t="n">
        <f aca="false">MONTH(B547)</f>
        <v>7</v>
      </c>
      <c r="E547" s="331" t="n">
        <f aca="false">DAY(B547)</f>
        <v>3</v>
      </c>
      <c r="F547" s="132" t="n">
        <v>15.39981</v>
      </c>
      <c r="G547" s="132" t="n">
        <v>15.689</v>
      </c>
      <c r="H547" s="132" t="n">
        <v>15.311</v>
      </c>
      <c r="I547" s="132" t="n">
        <v>15.44049</v>
      </c>
      <c r="J547" s="132" t="n">
        <f aca="false">LARGE($G$1:G547,1)</f>
        <v>31.9099</v>
      </c>
      <c r="K547" s="192" t="n">
        <f aca="false">IF(J547&gt;J546,0,K546+1)</f>
        <v>18</v>
      </c>
      <c r="L547" s="134" t="n">
        <f aca="false">I547/J547-1</f>
        <v>-0.516122269264398</v>
      </c>
      <c r="O547" s="131"/>
      <c r="P547" s="330"/>
      <c r="Q547" s="132"/>
      <c r="R547" s="132"/>
      <c r="S547" s="132"/>
      <c r="T547" s="132"/>
    </row>
    <row r="548" customFormat="false" ht="12.8" hidden="true" customHeight="false" outlineLevel="0" collapsed="false">
      <c r="A548" s="131" t="n">
        <v>1309737600</v>
      </c>
      <c r="B548" s="330" t="n">
        <f aca="false">(A548/(24*60*60))+DATE(1970,1,1)</f>
        <v>40728</v>
      </c>
      <c r="C548" s="331" t="n">
        <f aca="false">YEAR(B548)</f>
        <v>2011</v>
      </c>
      <c r="D548" s="331" t="n">
        <f aca="false">MONTH(B548)</f>
        <v>7</v>
      </c>
      <c r="E548" s="331" t="n">
        <f aca="false">DAY(B548)</f>
        <v>4</v>
      </c>
      <c r="F548" s="132" t="n">
        <v>15.4407</v>
      </c>
      <c r="G548" s="132" t="n">
        <v>15.48988</v>
      </c>
      <c r="H548" s="132" t="n">
        <v>13.14</v>
      </c>
      <c r="I548" s="132" t="n">
        <v>13.86</v>
      </c>
      <c r="J548" s="132" t="n">
        <f aca="false">LARGE($G$1:G548,1)</f>
        <v>31.9099</v>
      </c>
      <c r="K548" s="192" t="n">
        <f aca="false">IF(J548&gt;J547,0,K547+1)</f>
        <v>19</v>
      </c>
      <c r="L548" s="134" t="n">
        <f aca="false">I548/J548-1</f>
        <v>-0.565652039022372</v>
      </c>
      <c r="O548" s="131"/>
      <c r="P548" s="330"/>
      <c r="Q548" s="132"/>
      <c r="R548" s="132"/>
      <c r="S548" s="132"/>
      <c r="T548" s="132"/>
    </row>
    <row r="549" customFormat="false" ht="12.8" hidden="true" customHeight="false" outlineLevel="0" collapsed="false">
      <c r="A549" s="131" t="n">
        <v>1309824000</v>
      </c>
      <c r="B549" s="330" t="n">
        <f aca="false">(A549/(24*60*60))+DATE(1970,1,1)</f>
        <v>40729</v>
      </c>
      <c r="C549" s="331" t="n">
        <f aca="false">YEAR(B549)</f>
        <v>2011</v>
      </c>
      <c r="D549" s="331" t="n">
        <f aca="false">MONTH(B549)</f>
        <v>7</v>
      </c>
      <c r="E549" s="331" t="n">
        <f aca="false">DAY(B549)</f>
        <v>5</v>
      </c>
      <c r="F549" s="132" t="n">
        <v>13.878</v>
      </c>
      <c r="G549" s="132" t="n">
        <v>14.21</v>
      </c>
      <c r="H549" s="132" t="n">
        <v>11</v>
      </c>
      <c r="I549" s="132" t="n">
        <v>12.90691</v>
      </c>
      <c r="J549" s="132" t="n">
        <f aca="false">LARGE($G$1:G549,1)</f>
        <v>31.9099</v>
      </c>
      <c r="K549" s="192" t="n">
        <f aca="false">IF(J549&gt;J548,0,K548+1)</f>
        <v>20</v>
      </c>
      <c r="L549" s="134" t="n">
        <f aca="false">I549/J549-1</f>
        <v>-0.59552019906048</v>
      </c>
      <c r="O549" s="131"/>
      <c r="P549" s="330"/>
      <c r="Q549" s="132"/>
      <c r="R549" s="132"/>
      <c r="S549" s="132"/>
      <c r="T549" s="132"/>
    </row>
    <row r="550" customFormat="false" ht="12.8" hidden="true" customHeight="false" outlineLevel="0" collapsed="false">
      <c r="A550" s="131" t="n">
        <v>1309910400</v>
      </c>
      <c r="B550" s="330" t="n">
        <f aca="false">(A550/(24*60*60))+DATE(1970,1,1)</f>
        <v>40730</v>
      </c>
      <c r="C550" s="331" t="n">
        <f aca="false">YEAR(B550)</f>
        <v>2011</v>
      </c>
      <c r="D550" s="331" t="n">
        <f aca="false">MONTH(B550)</f>
        <v>7</v>
      </c>
      <c r="E550" s="331" t="n">
        <f aca="false">DAY(B550)</f>
        <v>6</v>
      </c>
      <c r="F550" s="132" t="n">
        <v>12.90701</v>
      </c>
      <c r="G550" s="132" t="n">
        <v>16.5</v>
      </c>
      <c r="H550" s="132" t="n">
        <v>12.67132</v>
      </c>
      <c r="I550" s="132" t="n">
        <v>14.78347</v>
      </c>
      <c r="J550" s="132" t="n">
        <f aca="false">LARGE($G$1:G550,1)</f>
        <v>31.9099</v>
      </c>
      <c r="K550" s="192" t="n">
        <f aca="false">IF(J550&gt;J549,0,K549+1)</f>
        <v>21</v>
      </c>
      <c r="L550" s="134" t="n">
        <f aca="false">I550/J550-1</f>
        <v>-0.536712117555994</v>
      </c>
      <c r="O550" s="131"/>
      <c r="P550" s="330"/>
      <c r="Q550" s="132"/>
      <c r="R550" s="132"/>
      <c r="S550" s="132"/>
      <c r="T550" s="132"/>
    </row>
    <row r="551" customFormat="false" ht="12.8" hidden="true" customHeight="false" outlineLevel="0" collapsed="false">
      <c r="A551" s="131" t="n">
        <v>1309996800</v>
      </c>
      <c r="B551" s="330" t="n">
        <f aca="false">(A551/(24*60*60))+DATE(1970,1,1)</f>
        <v>40731</v>
      </c>
      <c r="C551" s="331" t="n">
        <f aca="false">YEAR(B551)</f>
        <v>2011</v>
      </c>
      <c r="D551" s="331" t="n">
        <f aca="false">MONTH(B551)</f>
        <v>7</v>
      </c>
      <c r="E551" s="331" t="n">
        <f aca="false">DAY(B551)</f>
        <v>7</v>
      </c>
      <c r="F551" s="132" t="n">
        <v>14.78367</v>
      </c>
      <c r="G551" s="132" t="n">
        <v>15.83001</v>
      </c>
      <c r="H551" s="132" t="n">
        <v>14.5</v>
      </c>
      <c r="I551" s="132" t="n">
        <v>14.77609</v>
      </c>
      <c r="J551" s="132" t="n">
        <f aca="false">LARGE($G$1:G551,1)</f>
        <v>31.9099</v>
      </c>
      <c r="K551" s="192" t="n">
        <f aca="false">IF(J551&gt;J550,0,K550+1)</f>
        <v>22</v>
      </c>
      <c r="L551" s="134" t="n">
        <f aca="false">I551/J551-1</f>
        <v>-0.536943393743008</v>
      </c>
      <c r="O551" s="131"/>
      <c r="P551" s="330"/>
      <c r="Q551" s="132"/>
      <c r="R551" s="132"/>
      <c r="S551" s="132"/>
      <c r="T551" s="132"/>
    </row>
    <row r="552" customFormat="false" ht="12.8" hidden="true" customHeight="false" outlineLevel="0" collapsed="false">
      <c r="A552" s="131" t="n">
        <v>1310083200</v>
      </c>
      <c r="B552" s="330" t="n">
        <f aca="false">(A552/(24*60*60))+DATE(1970,1,1)</f>
        <v>40732</v>
      </c>
      <c r="C552" s="331" t="n">
        <f aca="false">YEAR(B552)</f>
        <v>2011</v>
      </c>
      <c r="D552" s="331" t="n">
        <f aca="false">MONTH(B552)</f>
        <v>7</v>
      </c>
      <c r="E552" s="331" t="n">
        <f aca="false">DAY(B552)</f>
        <v>8</v>
      </c>
      <c r="F552" s="132" t="n">
        <v>14.77609</v>
      </c>
      <c r="G552" s="132" t="n">
        <v>15.1399</v>
      </c>
      <c r="H552" s="132" t="n">
        <v>13.90152</v>
      </c>
      <c r="I552" s="132" t="n">
        <v>14.31399</v>
      </c>
      <c r="J552" s="132" t="n">
        <f aca="false">LARGE($G$1:G552,1)</f>
        <v>31.9099</v>
      </c>
      <c r="K552" s="192" t="n">
        <f aca="false">IF(J552&gt;J551,0,K551+1)</f>
        <v>23</v>
      </c>
      <c r="L552" s="134" t="n">
        <f aca="false">I552/J552-1</f>
        <v>-0.551424792932601</v>
      </c>
      <c r="O552" s="131"/>
      <c r="P552" s="330"/>
      <c r="Q552" s="132"/>
      <c r="R552" s="132"/>
      <c r="S552" s="132"/>
      <c r="T552" s="132"/>
    </row>
    <row r="553" customFormat="false" ht="12.8" hidden="true" customHeight="false" outlineLevel="0" collapsed="false">
      <c r="A553" s="131" t="n">
        <v>1310169600</v>
      </c>
      <c r="B553" s="330" t="n">
        <f aca="false">(A553/(24*60*60))+DATE(1970,1,1)</f>
        <v>40733</v>
      </c>
      <c r="C553" s="331" t="n">
        <f aca="false">YEAR(B553)</f>
        <v>2011</v>
      </c>
      <c r="D553" s="331" t="n">
        <f aca="false">MONTH(B553)</f>
        <v>7</v>
      </c>
      <c r="E553" s="331" t="n">
        <f aca="false">DAY(B553)</f>
        <v>9</v>
      </c>
      <c r="F553" s="132" t="n">
        <v>14.31399</v>
      </c>
      <c r="G553" s="132" t="n">
        <v>14.6999</v>
      </c>
      <c r="H553" s="132" t="n">
        <v>14.0201</v>
      </c>
      <c r="I553" s="132" t="n">
        <v>14.38</v>
      </c>
      <c r="J553" s="132" t="n">
        <f aca="false">LARGE($G$1:G553,1)</f>
        <v>31.9099</v>
      </c>
      <c r="K553" s="192" t="n">
        <f aca="false">IF(J553&gt;J552,0,K552+1)</f>
        <v>24</v>
      </c>
      <c r="L553" s="134" t="n">
        <f aca="false">I553/J553-1</f>
        <v>-0.549356155926531</v>
      </c>
      <c r="O553" s="131"/>
      <c r="P553" s="330"/>
      <c r="Q553" s="132"/>
      <c r="R553" s="132"/>
      <c r="S553" s="132"/>
      <c r="T553" s="132"/>
    </row>
    <row r="554" customFormat="false" ht="12.8" hidden="true" customHeight="false" outlineLevel="0" collapsed="false">
      <c r="A554" s="131" t="n">
        <v>1310256000</v>
      </c>
      <c r="B554" s="330" t="n">
        <f aca="false">(A554/(24*60*60))+DATE(1970,1,1)</f>
        <v>40734</v>
      </c>
      <c r="C554" s="331" t="n">
        <f aca="false">YEAR(B554)</f>
        <v>2011</v>
      </c>
      <c r="D554" s="331" t="n">
        <f aca="false">MONTH(B554)</f>
        <v>7</v>
      </c>
      <c r="E554" s="331" t="n">
        <f aca="false">DAY(B554)</f>
        <v>10</v>
      </c>
      <c r="F554" s="132" t="n">
        <v>14.375</v>
      </c>
      <c r="G554" s="132" t="n">
        <v>15.68</v>
      </c>
      <c r="H554" s="132" t="n">
        <v>14.35</v>
      </c>
      <c r="I554" s="132" t="n">
        <v>14.9</v>
      </c>
      <c r="J554" s="132" t="n">
        <f aca="false">LARGE($G$1:G554,1)</f>
        <v>31.9099</v>
      </c>
      <c r="K554" s="192" t="n">
        <f aca="false">IF(J554&gt;J553,0,K553+1)</f>
        <v>25</v>
      </c>
      <c r="L554" s="134" t="n">
        <f aca="false">I554/J554-1</f>
        <v>-0.533060272830689</v>
      </c>
      <c r="O554" s="131"/>
      <c r="P554" s="330"/>
      <c r="Q554" s="132"/>
      <c r="R554" s="132"/>
      <c r="S554" s="132"/>
      <c r="T554" s="132"/>
    </row>
    <row r="555" customFormat="false" ht="12.8" hidden="true" customHeight="false" outlineLevel="0" collapsed="false">
      <c r="A555" s="131" t="n">
        <v>1310342400</v>
      </c>
      <c r="B555" s="330" t="n">
        <f aca="false">(A555/(24*60*60))+DATE(1970,1,1)</f>
        <v>40735</v>
      </c>
      <c r="C555" s="331" t="n">
        <f aca="false">YEAR(B555)</f>
        <v>2011</v>
      </c>
      <c r="D555" s="331" t="n">
        <f aca="false">MONTH(B555)</f>
        <v>7</v>
      </c>
      <c r="E555" s="331" t="n">
        <f aca="false">DAY(B555)</f>
        <v>11</v>
      </c>
      <c r="F555" s="132" t="n">
        <v>14.9</v>
      </c>
      <c r="G555" s="132" t="n">
        <v>15.1999</v>
      </c>
      <c r="H555" s="132" t="n">
        <v>13.8</v>
      </c>
      <c r="I555" s="132" t="n">
        <v>14.20912</v>
      </c>
      <c r="J555" s="132" t="n">
        <f aca="false">LARGE($G$1:G555,1)</f>
        <v>31.9099</v>
      </c>
      <c r="K555" s="192" t="n">
        <f aca="false">IF(J555&gt;J554,0,K554+1)</f>
        <v>26</v>
      </c>
      <c r="L555" s="134" t="n">
        <f aca="false">I555/J555-1</f>
        <v>-0.554711233817718</v>
      </c>
      <c r="O555" s="131"/>
      <c r="P555" s="330"/>
      <c r="Q555" s="132"/>
      <c r="R555" s="132"/>
      <c r="S555" s="132"/>
      <c r="T555" s="132"/>
    </row>
    <row r="556" customFormat="false" ht="12.8" hidden="true" customHeight="false" outlineLevel="0" collapsed="false">
      <c r="A556" s="131" t="n">
        <v>1310428800</v>
      </c>
      <c r="B556" s="330" t="n">
        <f aca="false">(A556/(24*60*60))+DATE(1970,1,1)</f>
        <v>40736</v>
      </c>
      <c r="C556" s="331" t="n">
        <f aca="false">YEAR(B556)</f>
        <v>2011</v>
      </c>
      <c r="D556" s="331" t="n">
        <f aca="false">MONTH(B556)</f>
        <v>7</v>
      </c>
      <c r="E556" s="331" t="n">
        <f aca="false">DAY(B556)</f>
        <v>12</v>
      </c>
      <c r="F556" s="132" t="n">
        <v>14.20912</v>
      </c>
      <c r="G556" s="132" t="n">
        <v>14.63988</v>
      </c>
      <c r="H556" s="132" t="n">
        <v>13.9</v>
      </c>
      <c r="I556" s="132" t="n">
        <v>14.00943</v>
      </c>
      <c r="J556" s="132" t="n">
        <f aca="false">LARGE($G$1:G556,1)</f>
        <v>31.9099</v>
      </c>
      <c r="K556" s="192" t="n">
        <f aca="false">IF(J556&gt;J555,0,K555+1)</f>
        <v>27</v>
      </c>
      <c r="L556" s="134" t="n">
        <f aca="false">I556/J556-1</f>
        <v>-0.560969166308889</v>
      </c>
      <c r="O556" s="131"/>
      <c r="P556" s="330"/>
      <c r="Q556" s="132"/>
      <c r="R556" s="132"/>
      <c r="S556" s="132"/>
      <c r="T556" s="132"/>
    </row>
    <row r="557" customFormat="false" ht="12.8" hidden="true" customHeight="false" outlineLevel="0" collapsed="false">
      <c r="A557" s="131" t="n">
        <v>1310515200</v>
      </c>
      <c r="B557" s="330" t="n">
        <f aca="false">(A557/(24*60*60))+DATE(1970,1,1)</f>
        <v>40737</v>
      </c>
      <c r="C557" s="331" t="n">
        <f aca="false">YEAR(B557)</f>
        <v>2011</v>
      </c>
      <c r="D557" s="331" t="n">
        <f aca="false">MONTH(B557)</f>
        <v>7</v>
      </c>
      <c r="E557" s="331" t="n">
        <f aca="false">DAY(B557)</f>
        <v>13</v>
      </c>
      <c r="F557" s="132" t="n">
        <v>14.0276</v>
      </c>
      <c r="G557" s="132" t="n">
        <v>14.15</v>
      </c>
      <c r="H557" s="132" t="n">
        <v>13.91</v>
      </c>
      <c r="I557" s="132" t="n">
        <v>13.95099</v>
      </c>
      <c r="J557" s="132" t="n">
        <f aca="false">LARGE($G$1:G557,1)</f>
        <v>31.9099</v>
      </c>
      <c r="K557" s="192" t="n">
        <f aca="false">IF(J557&gt;J556,0,K556+1)</f>
        <v>28</v>
      </c>
      <c r="L557" s="134" t="n">
        <f aca="false">I557/J557-1</f>
        <v>-0.562800572862967</v>
      </c>
      <c r="O557" s="131"/>
      <c r="P557" s="330"/>
      <c r="Q557" s="132"/>
      <c r="R557" s="132"/>
      <c r="S557" s="132"/>
      <c r="T557" s="132"/>
    </row>
    <row r="558" customFormat="false" ht="12.8" hidden="true" customHeight="false" outlineLevel="0" collapsed="false">
      <c r="A558" s="131" t="n">
        <v>1310601600</v>
      </c>
      <c r="B558" s="330" t="n">
        <f aca="false">(A558/(24*60*60))+DATE(1970,1,1)</f>
        <v>40738</v>
      </c>
      <c r="C558" s="331" t="n">
        <f aca="false">YEAR(B558)</f>
        <v>2011</v>
      </c>
      <c r="D558" s="331" t="n">
        <f aca="false">MONTH(B558)</f>
        <v>7</v>
      </c>
      <c r="E558" s="331" t="n">
        <f aca="false">DAY(B558)</f>
        <v>14</v>
      </c>
      <c r="F558" s="132" t="n">
        <v>13.97</v>
      </c>
      <c r="G558" s="132" t="n">
        <v>14.07</v>
      </c>
      <c r="H558" s="132" t="n">
        <v>13.7</v>
      </c>
      <c r="I558" s="132" t="n">
        <v>13.99</v>
      </c>
      <c r="J558" s="132" t="n">
        <f aca="false">LARGE($G$1:G558,1)</f>
        <v>31.9099</v>
      </c>
      <c r="K558" s="192" t="n">
        <f aca="false">IF(J558&gt;J557,0,K557+1)</f>
        <v>29</v>
      </c>
      <c r="L558" s="134" t="n">
        <f aca="false">I558/J558-1</f>
        <v>-0.561578068248412</v>
      </c>
      <c r="O558" s="131"/>
      <c r="P558" s="330"/>
      <c r="Q558" s="132"/>
      <c r="R558" s="132"/>
      <c r="S558" s="132"/>
      <c r="T558" s="132"/>
    </row>
    <row r="559" customFormat="false" ht="12.8" hidden="true" customHeight="false" outlineLevel="0" collapsed="false">
      <c r="A559" s="131" t="n">
        <v>1310688000</v>
      </c>
      <c r="B559" s="330" t="n">
        <f aca="false">(A559/(24*60*60))+DATE(1970,1,1)</f>
        <v>40739</v>
      </c>
      <c r="C559" s="331" t="n">
        <f aca="false">YEAR(B559)</f>
        <v>2011</v>
      </c>
      <c r="D559" s="331" t="n">
        <f aca="false">MONTH(B559)</f>
        <v>7</v>
      </c>
      <c r="E559" s="331" t="n">
        <f aca="false">DAY(B559)</f>
        <v>15</v>
      </c>
      <c r="F559" s="132" t="n">
        <v>13.99999</v>
      </c>
      <c r="G559" s="132" t="n">
        <v>14.09</v>
      </c>
      <c r="H559" s="132" t="n">
        <v>13.5021</v>
      </c>
      <c r="I559" s="132" t="n">
        <v>13.81</v>
      </c>
      <c r="J559" s="132" t="n">
        <f aca="false">LARGE($G$1:G559,1)</f>
        <v>31.9099</v>
      </c>
      <c r="K559" s="192" t="n">
        <f aca="false">IF(J559&gt;J558,0,K558+1)</f>
        <v>30</v>
      </c>
      <c r="L559" s="134" t="n">
        <f aca="false">I559/J559-1</f>
        <v>-0.567218950858511</v>
      </c>
      <c r="O559" s="131"/>
      <c r="P559" s="330"/>
      <c r="Q559" s="132"/>
      <c r="R559" s="132"/>
      <c r="S559" s="132"/>
      <c r="T559" s="132"/>
    </row>
    <row r="560" customFormat="false" ht="12.8" hidden="true" customHeight="false" outlineLevel="0" collapsed="false">
      <c r="A560" s="131" t="n">
        <v>1310774400</v>
      </c>
      <c r="B560" s="330" t="n">
        <f aca="false">(A560/(24*60*60))+DATE(1970,1,1)</f>
        <v>40740</v>
      </c>
      <c r="C560" s="331" t="n">
        <f aca="false">YEAR(B560)</f>
        <v>2011</v>
      </c>
      <c r="D560" s="331" t="n">
        <f aca="false">MONTH(B560)</f>
        <v>7</v>
      </c>
      <c r="E560" s="331" t="n">
        <f aca="false">DAY(B560)</f>
        <v>16</v>
      </c>
      <c r="F560" s="132" t="n">
        <v>13.81</v>
      </c>
      <c r="G560" s="132" t="n">
        <v>13.81</v>
      </c>
      <c r="H560" s="132" t="n">
        <v>13.501</v>
      </c>
      <c r="I560" s="132" t="n">
        <v>13.7191</v>
      </c>
      <c r="J560" s="132" t="n">
        <f aca="false">LARGE($G$1:G560,1)</f>
        <v>31.9099</v>
      </c>
      <c r="K560" s="192" t="n">
        <f aca="false">IF(J560&gt;J559,0,K559+1)</f>
        <v>31</v>
      </c>
      <c r="L560" s="134" t="n">
        <f aca="false">I560/J560-1</f>
        <v>-0.570067596576611</v>
      </c>
      <c r="O560" s="131"/>
      <c r="P560" s="330"/>
      <c r="Q560" s="132"/>
      <c r="R560" s="132"/>
      <c r="S560" s="132"/>
      <c r="T560" s="132"/>
    </row>
    <row r="561" customFormat="false" ht="12.8" hidden="true" customHeight="false" outlineLevel="0" collapsed="false">
      <c r="A561" s="131" t="n">
        <v>1310860800</v>
      </c>
      <c r="B561" s="330" t="n">
        <f aca="false">(A561/(24*60*60))+DATE(1970,1,1)</f>
        <v>40741</v>
      </c>
      <c r="C561" s="331" t="n">
        <f aca="false">YEAR(B561)</f>
        <v>2011</v>
      </c>
      <c r="D561" s="331" t="n">
        <f aca="false">MONTH(B561)</f>
        <v>7</v>
      </c>
      <c r="E561" s="331" t="n">
        <f aca="false">DAY(B561)</f>
        <v>17</v>
      </c>
      <c r="F561" s="132" t="n">
        <v>13.719</v>
      </c>
      <c r="G561" s="132" t="n">
        <v>13.75</v>
      </c>
      <c r="H561" s="132" t="n">
        <v>13.021</v>
      </c>
      <c r="I561" s="132" t="n">
        <v>13.16</v>
      </c>
      <c r="J561" s="132" t="n">
        <f aca="false">LARGE($G$1:G561,1)</f>
        <v>31.9099</v>
      </c>
      <c r="K561" s="192" t="n">
        <f aca="false">IF(J561&gt;J560,0,K560+1)</f>
        <v>32</v>
      </c>
      <c r="L561" s="134" t="n">
        <f aca="false">I561/J561-1</f>
        <v>-0.587588804728313</v>
      </c>
      <c r="O561" s="131"/>
      <c r="P561" s="330"/>
      <c r="Q561" s="132"/>
      <c r="R561" s="132"/>
      <c r="S561" s="132"/>
      <c r="T561" s="132"/>
    </row>
    <row r="562" customFormat="false" ht="12.8" hidden="true" customHeight="false" outlineLevel="0" collapsed="false">
      <c r="A562" s="131" t="n">
        <v>1310947200</v>
      </c>
      <c r="B562" s="330" t="n">
        <f aca="false">(A562/(24*60*60))+DATE(1970,1,1)</f>
        <v>40742</v>
      </c>
      <c r="C562" s="331" t="n">
        <f aca="false">YEAR(B562)</f>
        <v>2011</v>
      </c>
      <c r="D562" s="331" t="n">
        <f aca="false">MONTH(B562)</f>
        <v>7</v>
      </c>
      <c r="E562" s="331" t="n">
        <f aca="false">DAY(B562)</f>
        <v>18</v>
      </c>
      <c r="F562" s="132" t="n">
        <v>13.16</v>
      </c>
      <c r="G562" s="132" t="n">
        <v>13.915</v>
      </c>
      <c r="H562" s="132" t="n">
        <v>12.51</v>
      </c>
      <c r="I562" s="132" t="n">
        <v>13.48</v>
      </c>
      <c r="J562" s="132" t="n">
        <f aca="false">LARGE($G$1:G562,1)</f>
        <v>31.9099</v>
      </c>
      <c r="K562" s="192" t="n">
        <f aca="false">IF(J562&gt;J561,0,K561+1)</f>
        <v>33</v>
      </c>
      <c r="L562" s="134" t="n">
        <f aca="false">I562/J562-1</f>
        <v>-0.577560568977026</v>
      </c>
      <c r="O562" s="131"/>
      <c r="P562" s="330"/>
      <c r="Q562" s="132"/>
      <c r="R562" s="132"/>
      <c r="S562" s="132"/>
      <c r="T562" s="132"/>
    </row>
    <row r="563" customFormat="false" ht="12.8" hidden="true" customHeight="false" outlineLevel="0" collapsed="false">
      <c r="A563" s="131" t="n">
        <v>1311033600</v>
      </c>
      <c r="B563" s="330" t="n">
        <f aca="false">(A563/(24*60*60))+DATE(1970,1,1)</f>
        <v>40743</v>
      </c>
      <c r="C563" s="331" t="n">
        <f aca="false">YEAR(B563)</f>
        <v>2011</v>
      </c>
      <c r="D563" s="331" t="n">
        <f aca="false">MONTH(B563)</f>
        <v>7</v>
      </c>
      <c r="E563" s="331" t="n">
        <f aca="false">DAY(B563)</f>
        <v>19</v>
      </c>
      <c r="F563" s="132" t="n">
        <v>13.47051</v>
      </c>
      <c r="G563" s="132" t="n">
        <v>14.7</v>
      </c>
      <c r="H563" s="132" t="n">
        <v>13.44</v>
      </c>
      <c r="I563" s="132" t="n">
        <v>13.85024</v>
      </c>
      <c r="J563" s="132" t="n">
        <f aca="false">LARGE($G$1:G563,1)</f>
        <v>31.9099</v>
      </c>
      <c r="K563" s="192" t="n">
        <f aca="false">IF(J563&gt;J562,0,K562+1)</f>
        <v>34</v>
      </c>
      <c r="L563" s="134" t="n">
        <f aca="false">I563/J563-1</f>
        <v>-0.565957900212787</v>
      </c>
      <c r="O563" s="131"/>
      <c r="P563" s="330"/>
      <c r="Q563" s="132"/>
      <c r="R563" s="132"/>
      <c r="S563" s="132"/>
      <c r="T563" s="132"/>
    </row>
    <row r="564" customFormat="false" ht="12.8" hidden="true" customHeight="false" outlineLevel="0" collapsed="false">
      <c r="A564" s="131" t="n">
        <v>1311120000</v>
      </c>
      <c r="B564" s="330" t="n">
        <f aca="false">(A564/(24*60*60))+DATE(1970,1,1)</f>
        <v>40744</v>
      </c>
      <c r="C564" s="331" t="n">
        <f aca="false">YEAR(B564)</f>
        <v>2011</v>
      </c>
      <c r="D564" s="331" t="n">
        <f aca="false">MONTH(B564)</f>
        <v>7</v>
      </c>
      <c r="E564" s="331" t="n">
        <f aca="false">DAY(B564)</f>
        <v>20</v>
      </c>
      <c r="F564" s="132" t="n">
        <v>13.86024</v>
      </c>
      <c r="G564" s="132" t="n">
        <v>14</v>
      </c>
      <c r="H564" s="132" t="n">
        <v>13.4</v>
      </c>
      <c r="I564" s="132" t="n">
        <v>13.68943</v>
      </c>
      <c r="J564" s="132" t="n">
        <f aca="false">LARGE($G$1:G564,1)</f>
        <v>31.9099</v>
      </c>
      <c r="K564" s="192" t="n">
        <f aca="false">IF(J564&gt;J563,0,K563+1)</f>
        <v>35</v>
      </c>
      <c r="L564" s="134" t="n">
        <f aca="false">I564/J564-1</f>
        <v>-0.570997402060176</v>
      </c>
      <c r="O564" s="131"/>
      <c r="P564" s="330"/>
      <c r="Q564" s="132"/>
      <c r="R564" s="132"/>
      <c r="S564" s="132"/>
      <c r="T564" s="132"/>
    </row>
    <row r="565" customFormat="false" ht="12.8" hidden="true" customHeight="false" outlineLevel="0" collapsed="false">
      <c r="A565" s="131" t="n">
        <v>1311206400</v>
      </c>
      <c r="B565" s="330" t="n">
        <f aca="false">(A565/(24*60*60))+DATE(1970,1,1)</f>
        <v>40745</v>
      </c>
      <c r="C565" s="331" t="n">
        <f aca="false">YEAR(B565)</f>
        <v>2011</v>
      </c>
      <c r="D565" s="331" t="n">
        <f aca="false">MONTH(B565)</f>
        <v>7</v>
      </c>
      <c r="E565" s="331" t="n">
        <f aca="false">DAY(B565)</f>
        <v>21</v>
      </c>
      <c r="F565" s="132" t="n">
        <v>13.71982</v>
      </c>
      <c r="G565" s="132" t="n">
        <v>13.78</v>
      </c>
      <c r="H565" s="132" t="n">
        <v>13.4</v>
      </c>
      <c r="I565" s="132" t="n">
        <v>13.61</v>
      </c>
      <c r="J565" s="132" t="n">
        <f aca="false">LARGE($G$1:G565,1)</f>
        <v>31.9099</v>
      </c>
      <c r="K565" s="192" t="n">
        <f aca="false">IF(J565&gt;J564,0,K564+1)</f>
        <v>36</v>
      </c>
      <c r="L565" s="134" t="n">
        <f aca="false">I565/J565-1</f>
        <v>-0.573486598203066</v>
      </c>
      <c r="O565" s="131"/>
      <c r="P565" s="330"/>
      <c r="Q565" s="132"/>
      <c r="R565" s="132"/>
      <c r="S565" s="132"/>
      <c r="T565" s="132"/>
    </row>
    <row r="566" customFormat="false" ht="12.8" hidden="true" customHeight="false" outlineLevel="0" collapsed="false">
      <c r="A566" s="131" t="n">
        <v>1311292800</v>
      </c>
      <c r="B566" s="330" t="n">
        <f aca="false">(A566/(24*60*60))+DATE(1970,1,1)</f>
        <v>40746</v>
      </c>
      <c r="C566" s="331" t="n">
        <f aca="false">YEAR(B566)</f>
        <v>2011</v>
      </c>
      <c r="D566" s="331" t="n">
        <f aca="false">MONTH(B566)</f>
        <v>7</v>
      </c>
      <c r="E566" s="331" t="n">
        <f aca="false">DAY(B566)</f>
        <v>22</v>
      </c>
      <c r="F566" s="132" t="n">
        <v>13.61</v>
      </c>
      <c r="G566" s="132" t="n">
        <v>13.81</v>
      </c>
      <c r="H566" s="132" t="n">
        <v>13.45</v>
      </c>
      <c r="I566" s="132" t="n">
        <v>13.69542</v>
      </c>
      <c r="J566" s="132" t="n">
        <f aca="false">LARGE($G$1:G566,1)</f>
        <v>31.9099</v>
      </c>
      <c r="K566" s="192" t="n">
        <f aca="false">IF(J566&gt;J565,0,K565+1)</f>
        <v>37</v>
      </c>
      <c r="L566" s="134" t="n">
        <f aca="false">I566/J566-1</f>
        <v>-0.570809686022206</v>
      </c>
      <c r="O566" s="131"/>
      <c r="P566" s="330"/>
      <c r="Q566" s="132"/>
      <c r="R566" s="132"/>
      <c r="S566" s="132"/>
      <c r="T566" s="132"/>
    </row>
    <row r="567" customFormat="false" ht="12.8" hidden="true" customHeight="false" outlineLevel="0" collapsed="false">
      <c r="A567" s="131" t="n">
        <v>1311379200</v>
      </c>
      <c r="B567" s="330" t="n">
        <f aca="false">(A567/(24*60*60))+DATE(1970,1,1)</f>
        <v>40747</v>
      </c>
      <c r="C567" s="331" t="n">
        <f aca="false">YEAR(B567)</f>
        <v>2011</v>
      </c>
      <c r="D567" s="331" t="n">
        <f aca="false">MONTH(B567)</f>
        <v>7</v>
      </c>
      <c r="E567" s="331" t="n">
        <f aca="false">DAY(B567)</f>
        <v>23</v>
      </c>
      <c r="F567" s="132" t="n">
        <v>13.69999</v>
      </c>
      <c r="G567" s="132" t="n">
        <v>13.7649</v>
      </c>
      <c r="H567" s="132" t="n">
        <v>13.51</v>
      </c>
      <c r="I567" s="132" t="n">
        <v>13.68</v>
      </c>
      <c r="J567" s="132" t="n">
        <f aca="false">LARGE($G$1:G567,1)</f>
        <v>31.9099</v>
      </c>
      <c r="K567" s="192" t="n">
        <f aca="false">IF(J567&gt;J566,0,K566+1)</f>
        <v>38</v>
      </c>
      <c r="L567" s="134" t="n">
        <f aca="false">I567/J567-1</f>
        <v>-0.571292921632471</v>
      </c>
      <c r="O567" s="131"/>
      <c r="P567" s="330"/>
      <c r="Q567" s="132"/>
      <c r="R567" s="132"/>
      <c r="S567" s="132"/>
      <c r="T567" s="132"/>
    </row>
    <row r="568" customFormat="false" ht="12.8" hidden="true" customHeight="false" outlineLevel="0" collapsed="false">
      <c r="A568" s="131" t="n">
        <v>1311465600</v>
      </c>
      <c r="B568" s="330" t="n">
        <f aca="false">(A568/(24*60*60))+DATE(1970,1,1)</f>
        <v>40748</v>
      </c>
      <c r="C568" s="331" t="n">
        <f aca="false">YEAR(B568)</f>
        <v>2011</v>
      </c>
      <c r="D568" s="331" t="n">
        <f aca="false">MONTH(B568)</f>
        <v>7</v>
      </c>
      <c r="E568" s="331" t="n">
        <f aca="false">DAY(B568)</f>
        <v>24</v>
      </c>
      <c r="F568" s="132" t="n">
        <v>13.6904</v>
      </c>
      <c r="G568" s="132" t="n">
        <v>14.1</v>
      </c>
      <c r="H568" s="132" t="n">
        <v>13.6</v>
      </c>
      <c r="I568" s="132" t="n">
        <v>13.98001</v>
      </c>
      <c r="J568" s="132" t="n">
        <f aca="false">LARGE($G$1:G568,1)</f>
        <v>31.9099</v>
      </c>
      <c r="K568" s="192" t="n">
        <f aca="false">IF(J568&gt;J567,0,K567+1)</f>
        <v>39</v>
      </c>
      <c r="L568" s="134" t="n">
        <f aca="false">I568/J568-1</f>
        <v>-0.561891137233272</v>
      </c>
      <c r="O568" s="131"/>
      <c r="P568" s="330"/>
      <c r="Q568" s="132"/>
      <c r="R568" s="132"/>
      <c r="S568" s="132"/>
      <c r="T568" s="132"/>
    </row>
    <row r="569" customFormat="false" ht="12.8" hidden="true" customHeight="false" outlineLevel="0" collapsed="false">
      <c r="A569" s="131" t="n">
        <v>1311552000</v>
      </c>
      <c r="B569" s="330" t="n">
        <f aca="false">(A569/(24*60*60))+DATE(1970,1,1)</f>
        <v>40749</v>
      </c>
      <c r="C569" s="331" t="n">
        <f aca="false">YEAR(B569)</f>
        <v>2011</v>
      </c>
      <c r="D569" s="331" t="n">
        <f aca="false">MONTH(B569)</f>
        <v>7</v>
      </c>
      <c r="E569" s="331" t="n">
        <f aca="false">DAY(B569)</f>
        <v>25</v>
      </c>
      <c r="F569" s="132" t="n">
        <v>13.98001</v>
      </c>
      <c r="G569" s="132" t="n">
        <v>14.72299</v>
      </c>
      <c r="H569" s="132" t="n">
        <v>13.76</v>
      </c>
      <c r="I569" s="132" t="n">
        <v>14.0478</v>
      </c>
      <c r="J569" s="132" t="n">
        <f aca="false">LARGE($G$1:G569,1)</f>
        <v>31.9099</v>
      </c>
      <c r="K569" s="192" t="n">
        <f aca="false">IF(J569&gt;J568,0,K568+1)</f>
        <v>40</v>
      </c>
      <c r="L569" s="134" t="n">
        <f aca="false">I569/J569-1</f>
        <v>-0.559766718165836</v>
      </c>
      <c r="O569" s="131"/>
      <c r="P569" s="330"/>
      <c r="Q569" s="132"/>
      <c r="R569" s="132"/>
      <c r="S569" s="132"/>
      <c r="T569" s="132"/>
    </row>
    <row r="570" customFormat="false" ht="12.8" hidden="true" customHeight="false" outlineLevel="0" collapsed="false">
      <c r="A570" s="131" t="n">
        <v>1311638400</v>
      </c>
      <c r="B570" s="330" t="n">
        <f aca="false">(A570/(24*60*60))+DATE(1970,1,1)</f>
        <v>40750</v>
      </c>
      <c r="C570" s="331" t="n">
        <f aca="false">YEAR(B570)</f>
        <v>2011</v>
      </c>
      <c r="D570" s="331" t="n">
        <f aca="false">MONTH(B570)</f>
        <v>7</v>
      </c>
      <c r="E570" s="331" t="n">
        <f aca="false">DAY(B570)</f>
        <v>26</v>
      </c>
      <c r="F570" s="132" t="n">
        <v>14.02979</v>
      </c>
      <c r="G570" s="132" t="n">
        <v>14.05051</v>
      </c>
      <c r="H570" s="132" t="n">
        <v>13.768</v>
      </c>
      <c r="I570" s="132" t="n">
        <v>13.88214</v>
      </c>
      <c r="J570" s="132" t="n">
        <f aca="false">LARGE($G$1:G570,1)</f>
        <v>31.9099</v>
      </c>
      <c r="K570" s="192" t="n">
        <f aca="false">IF(J570&gt;J569,0,K569+1)</f>
        <v>41</v>
      </c>
      <c r="L570" s="134" t="n">
        <f aca="false">I570/J570-1</f>
        <v>-0.56495821046133</v>
      </c>
      <c r="O570" s="131"/>
      <c r="P570" s="330"/>
      <c r="Q570" s="132"/>
      <c r="R570" s="132"/>
      <c r="S570" s="132"/>
      <c r="T570" s="132"/>
    </row>
    <row r="571" customFormat="false" ht="12.8" hidden="true" customHeight="false" outlineLevel="0" collapsed="false">
      <c r="A571" s="131" t="n">
        <v>1311724800</v>
      </c>
      <c r="B571" s="330" t="n">
        <f aca="false">(A571/(24*60*60))+DATE(1970,1,1)</f>
        <v>40751</v>
      </c>
      <c r="C571" s="331" t="n">
        <f aca="false">YEAR(B571)</f>
        <v>2011</v>
      </c>
      <c r="D571" s="331" t="n">
        <f aca="false">MONTH(B571)</f>
        <v>7</v>
      </c>
      <c r="E571" s="331" t="n">
        <f aca="false">DAY(B571)</f>
        <v>27</v>
      </c>
      <c r="F571" s="132" t="n">
        <v>13.88214</v>
      </c>
      <c r="G571" s="132" t="n">
        <v>14.13</v>
      </c>
      <c r="H571" s="132" t="n">
        <v>13.85</v>
      </c>
      <c r="I571" s="132" t="n">
        <v>13.9394</v>
      </c>
      <c r="J571" s="132" t="n">
        <f aca="false">LARGE($G$1:G571,1)</f>
        <v>31.9099</v>
      </c>
      <c r="K571" s="192" t="n">
        <f aca="false">IF(J571&gt;J570,0,K570+1)</f>
        <v>42</v>
      </c>
      <c r="L571" s="134" t="n">
        <f aca="false">I571/J571-1</f>
        <v>-0.563163783026584</v>
      </c>
      <c r="O571" s="131"/>
      <c r="P571" s="330"/>
      <c r="Q571" s="132"/>
      <c r="R571" s="132"/>
      <c r="S571" s="132"/>
      <c r="T571" s="132"/>
    </row>
    <row r="572" customFormat="false" ht="12.8" hidden="true" customHeight="false" outlineLevel="0" collapsed="false">
      <c r="A572" s="131" t="n">
        <v>1311811200</v>
      </c>
      <c r="B572" s="330" t="n">
        <f aca="false">(A572/(24*60*60))+DATE(1970,1,1)</f>
        <v>40752</v>
      </c>
      <c r="C572" s="331" t="n">
        <f aca="false">YEAR(B572)</f>
        <v>2011</v>
      </c>
      <c r="D572" s="331" t="n">
        <f aca="false">MONTH(B572)</f>
        <v>7</v>
      </c>
      <c r="E572" s="331" t="n">
        <f aca="false">DAY(B572)</f>
        <v>28</v>
      </c>
      <c r="F572" s="132" t="n">
        <v>13.891</v>
      </c>
      <c r="G572" s="132" t="n">
        <v>13.939</v>
      </c>
      <c r="H572" s="132" t="n">
        <v>13.312</v>
      </c>
      <c r="I572" s="132" t="n">
        <v>13.49011</v>
      </c>
      <c r="J572" s="132" t="n">
        <f aca="false">LARGE($G$1:G572,1)</f>
        <v>31.9099</v>
      </c>
      <c r="K572" s="192" t="n">
        <f aca="false">IF(J572&gt;J571,0,K571+1)</f>
        <v>43</v>
      </c>
      <c r="L572" s="134" t="n">
        <f aca="false">I572/J572-1</f>
        <v>-0.577243739403759</v>
      </c>
      <c r="O572" s="131"/>
      <c r="P572" s="330"/>
      <c r="Q572" s="132"/>
      <c r="R572" s="132"/>
      <c r="S572" s="132"/>
      <c r="T572" s="132"/>
    </row>
    <row r="573" customFormat="false" ht="12.8" hidden="true" customHeight="false" outlineLevel="0" collapsed="false">
      <c r="A573" s="131" t="n">
        <v>1311897600</v>
      </c>
      <c r="B573" s="330" t="n">
        <f aca="false">(A573/(24*60*60))+DATE(1970,1,1)</f>
        <v>40753</v>
      </c>
      <c r="C573" s="331" t="n">
        <f aca="false">YEAR(B573)</f>
        <v>2011</v>
      </c>
      <c r="D573" s="331" t="n">
        <f aca="false">MONTH(B573)</f>
        <v>7</v>
      </c>
      <c r="E573" s="331" t="n">
        <f aca="false">DAY(B573)</f>
        <v>29</v>
      </c>
      <c r="F573" s="132" t="n">
        <v>13.4901</v>
      </c>
      <c r="G573" s="132" t="n">
        <v>13.7</v>
      </c>
      <c r="H573" s="132" t="n">
        <v>13.3302</v>
      </c>
      <c r="I573" s="132" t="n">
        <v>13.49832</v>
      </c>
      <c r="J573" s="132" t="n">
        <f aca="false">LARGE($G$1:G573,1)</f>
        <v>31.9099</v>
      </c>
      <c r="K573" s="192" t="n">
        <f aca="false">IF(J573&gt;J572,0,K572+1)</f>
        <v>44</v>
      </c>
      <c r="L573" s="134" t="n">
        <f aca="false">I573/J573-1</f>
        <v>-0.576986452480265</v>
      </c>
      <c r="O573" s="131"/>
      <c r="P573" s="330"/>
      <c r="Q573" s="132"/>
      <c r="R573" s="132"/>
      <c r="S573" s="132"/>
      <c r="T573" s="132"/>
    </row>
    <row r="574" customFormat="false" ht="12.8" hidden="true" customHeight="false" outlineLevel="0" collapsed="false">
      <c r="A574" s="131" t="n">
        <v>1311984000</v>
      </c>
      <c r="B574" s="330" t="n">
        <f aca="false">(A574/(24*60*60))+DATE(1970,1,1)</f>
        <v>40754</v>
      </c>
      <c r="C574" s="331" t="n">
        <f aca="false">YEAR(B574)</f>
        <v>2011</v>
      </c>
      <c r="D574" s="331" t="n">
        <f aca="false">MONTH(B574)</f>
        <v>7</v>
      </c>
      <c r="E574" s="331" t="n">
        <f aca="false">DAY(B574)</f>
        <v>30</v>
      </c>
      <c r="F574" s="132" t="n">
        <v>13.5015</v>
      </c>
      <c r="G574" s="132" t="n">
        <v>13.63</v>
      </c>
      <c r="H574" s="132" t="n">
        <v>13.45</v>
      </c>
      <c r="I574" s="132" t="n">
        <v>13.53034</v>
      </c>
      <c r="J574" s="132" t="n">
        <f aca="false">LARGE($G$1:G574,1)</f>
        <v>31.9099</v>
      </c>
      <c r="K574" s="192" t="n">
        <f aca="false">IF(J574&gt;J573,0,K573+1)</f>
        <v>45</v>
      </c>
      <c r="L574" s="134" t="n">
        <f aca="false">I574/J574-1</f>
        <v>-0.575983002140402</v>
      </c>
      <c r="O574" s="131"/>
      <c r="P574" s="330"/>
      <c r="Q574" s="132"/>
      <c r="R574" s="132"/>
      <c r="S574" s="132"/>
      <c r="T574" s="132"/>
    </row>
    <row r="575" customFormat="false" ht="12.8" hidden="true" customHeight="false" outlineLevel="0" collapsed="false">
      <c r="A575" s="131" t="n">
        <v>1312070400</v>
      </c>
      <c r="B575" s="330" t="n">
        <f aca="false">(A575/(24*60*60))+DATE(1970,1,1)</f>
        <v>40755</v>
      </c>
      <c r="C575" s="331" t="n">
        <f aca="false">YEAR(B575)</f>
        <v>2011</v>
      </c>
      <c r="D575" s="331" t="n">
        <f aca="false">MONTH(B575)</f>
        <v>7</v>
      </c>
      <c r="E575" s="331" t="n">
        <f aca="false">DAY(B575)</f>
        <v>31</v>
      </c>
      <c r="F575" s="132" t="n">
        <v>13.5365</v>
      </c>
      <c r="G575" s="132" t="n">
        <v>14.8999</v>
      </c>
      <c r="H575" s="132" t="n">
        <v>12.82922</v>
      </c>
      <c r="I575" s="132" t="n">
        <v>13.35</v>
      </c>
      <c r="J575" s="132" t="n">
        <f aca="false">LARGE($G$1:G575,1)</f>
        <v>31.9099</v>
      </c>
      <c r="K575" s="192" t="n">
        <f aca="false">IF(J575&gt;J574,0,K574+1)</f>
        <v>46</v>
      </c>
      <c r="L575" s="134" t="n">
        <f aca="false">I575/J575-1</f>
        <v>-0.581634539750986</v>
      </c>
      <c r="O575" s="131"/>
      <c r="P575" s="330"/>
      <c r="Q575" s="132"/>
      <c r="R575" s="132"/>
      <c r="S575" s="132"/>
      <c r="T575" s="132"/>
    </row>
    <row r="576" customFormat="false" ht="12.8" hidden="true" customHeight="false" outlineLevel="0" collapsed="false">
      <c r="A576" s="131" t="n">
        <v>1312156800</v>
      </c>
      <c r="B576" s="330" t="n">
        <f aca="false">(A576/(24*60*60))+DATE(1970,1,1)</f>
        <v>40756</v>
      </c>
      <c r="C576" s="331" t="n">
        <f aca="false">YEAR(B576)</f>
        <v>2011</v>
      </c>
      <c r="D576" s="331" t="n">
        <f aca="false">MONTH(B576)</f>
        <v>8</v>
      </c>
      <c r="E576" s="331" t="n">
        <f aca="false">DAY(B576)</f>
        <v>1</v>
      </c>
      <c r="F576" s="132" t="n">
        <v>13.3503</v>
      </c>
      <c r="G576" s="132" t="n">
        <v>13.5501</v>
      </c>
      <c r="H576" s="132" t="n">
        <v>12.85</v>
      </c>
      <c r="I576" s="132" t="n">
        <v>13.0946</v>
      </c>
      <c r="J576" s="132" t="n">
        <f aca="false">LARGE($G$1:G576,1)</f>
        <v>31.9099</v>
      </c>
      <c r="K576" s="192" t="n">
        <f aca="false">IF(J576&gt;J575,0,K575+1)</f>
        <v>47</v>
      </c>
      <c r="L576" s="134" t="n">
        <f aca="false">I576/J576-1</f>
        <v>-0.589638325409983</v>
      </c>
      <c r="O576" s="131"/>
      <c r="P576" s="330"/>
      <c r="Q576" s="132"/>
      <c r="R576" s="132"/>
      <c r="S576" s="132"/>
      <c r="T576" s="132"/>
    </row>
    <row r="577" customFormat="false" ht="12.8" hidden="true" customHeight="false" outlineLevel="0" collapsed="false">
      <c r="A577" s="131" t="n">
        <v>1312243200</v>
      </c>
      <c r="B577" s="330" t="n">
        <f aca="false">(A577/(24*60*60))+DATE(1970,1,1)</f>
        <v>40757</v>
      </c>
      <c r="C577" s="331" t="n">
        <f aca="false">YEAR(B577)</f>
        <v>2011</v>
      </c>
      <c r="D577" s="331" t="n">
        <f aca="false">MONTH(B577)</f>
        <v>8</v>
      </c>
      <c r="E577" s="331" t="n">
        <f aca="false">DAY(B577)</f>
        <v>2</v>
      </c>
      <c r="F577" s="132" t="n">
        <v>13.09628</v>
      </c>
      <c r="G577" s="132" t="n">
        <v>13.1</v>
      </c>
      <c r="H577" s="132" t="n">
        <v>11.5</v>
      </c>
      <c r="I577" s="132" t="n">
        <v>12.05</v>
      </c>
      <c r="J577" s="132" t="n">
        <f aca="false">LARGE($G$1:G577,1)</f>
        <v>31.9099</v>
      </c>
      <c r="K577" s="192" t="n">
        <f aca="false">IF(J577&gt;J576,0,K576+1)</f>
        <v>48</v>
      </c>
      <c r="L577" s="134" t="n">
        <f aca="false">I577/J577-1</f>
        <v>-0.622374247490591</v>
      </c>
      <c r="O577" s="131"/>
      <c r="P577" s="330"/>
      <c r="Q577" s="132"/>
      <c r="R577" s="132"/>
      <c r="S577" s="132"/>
      <c r="T577" s="132"/>
    </row>
    <row r="578" customFormat="false" ht="12.8" hidden="true" customHeight="false" outlineLevel="0" collapsed="false">
      <c r="A578" s="131" t="n">
        <v>1312329600</v>
      </c>
      <c r="B578" s="330" t="n">
        <f aca="false">(A578/(24*60*60))+DATE(1970,1,1)</f>
        <v>40758</v>
      </c>
      <c r="C578" s="331" t="n">
        <f aca="false">YEAR(B578)</f>
        <v>2011</v>
      </c>
      <c r="D578" s="331" t="n">
        <f aca="false">MONTH(B578)</f>
        <v>8</v>
      </c>
      <c r="E578" s="331" t="n">
        <f aca="false">DAY(B578)</f>
        <v>3</v>
      </c>
      <c r="F578" s="132" t="n">
        <v>12.05</v>
      </c>
      <c r="G578" s="132" t="n">
        <v>12.16</v>
      </c>
      <c r="H578" s="132" t="n">
        <v>8.7</v>
      </c>
      <c r="I578" s="132" t="n">
        <v>9.26</v>
      </c>
      <c r="J578" s="132" t="n">
        <f aca="false">LARGE($G$1:G578,1)</f>
        <v>31.9099</v>
      </c>
      <c r="K578" s="192" t="n">
        <f aca="false">IF(J578&gt;J577,0,K577+1)</f>
        <v>49</v>
      </c>
      <c r="L578" s="134" t="n">
        <f aca="false">I578/J578-1</f>
        <v>-0.709807927947126</v>
      </c>
      <c r="O578" s="131"/>
      <c r="P578" s="330"/>
      <c r="Q578" s="132"/>
      <c r="R578" s="132"/>
      <c r="S578" s="132"/>
      <c r="T578" s="132"/>
    </row>
    <row r="579" customFormat="false" ht="12.8" hidden="true" customHeight="false" outlineLevel="0" collapsed="false">
      <c r="A579" s="131" t="n">
        <v>1312416000</v>
      </c>
      <c r="B579" s="330" t="n">
        <f aca="false">(A579/(24*60*60))+DATE(1970,1,1)</f>
        <v>40759</v>
      </c>
      <c r="C579" s="331" t="n">
        <f aca="false">YEAR(B579)</f>
        <v>2011</v>
      </c>
      <c r="D579" s="331" t="n">
        <f aca="false">MONTH(B579)</f>
        <v>8</v>
      </c>
      <c r="E579" s="331" t="n">
        <f aca="false">DAY(B579)</f>
        <v>4</v>
      </c>
      <c r="F579" s="132" t="n">
        <v>9.287</v>
      </c>
      <c r="G579" s="132" t="n">
        <v>11.15</v>
      </c>
      <c r="H579" s="132" t="n">
        <v>9.26999</v>
      </c>
      <c r="I579" s="132" t="n">
        <v>10.75</v>
      </c>
      <c r="J579" s="132" t="n">
        <f aca="false">LARGE($G$1:G579,1)</f>
        <v>31.9099</v>
      </c>
      <c r="K579" s="192" t="n">
        <f aca="false">IF(J579&gt;J578,0,K578+1)</f>
        <v>50</v>
      </c>
      <c r="L579" s="134" t="n">
        <f aca="false">I579/J579-1</f>
        <v>-0.663113955230195</v>
      </c>
      <c r="O579" s="131"/>
      <c r="P579" s="330"/>
      <c r="Q579" s="132"/>
      <c r="R579" s="132"/>
      <c r="S579" s="132"/>
      <c r="T579" s="132"/>
    </row>
    <row r="580" customFormat="false" ht="12.8" hidden="true" customHeight="false" outlineLevel="0" collapsed="false">
      <c r="A580" s="131" t="n">
        <v>1312502400</v>
      </c>
      <c r="B580" s="330" t="n">
        <f aca="false">(A580/(24*60*60))+DATE(1970,1,1)</f>
        <v>40760</v>
      </c>
      <c r="C580" s="331" t="n">
        <f aca="false">YEAR(B580)</f>
        <v>2011</v>
      </c>
      <c r="D580" s="331" t="n">
        <f aca="false">MONTH(B580)</f>
        <v>8</v>
      </c>
      <c r="E580" s="331" t="n">
        <f aca="false">DAY(B580)</f>
        <v>5</v>
      </c>
      <c r="F580" s="132" t="n">
        <v>10.7106</v>
      </c>
      <c r="G580" s="132" t="n">
        <v>10.99</v>
      </c>
      <c r="H580" s="132" t="n">
        <v>9.5</v>
      </c>
      <c r="I580" s="132" t="n">
        <v>9.7999</v>
      </c>
      <c r="J580" s="132" t="n">
        <f aca="false">LARGE($G$1:G580,1)</f>
        <v>31.9099</v>
      </c>
      <c r="K580" s="192" t="n">
        <f aca="false">IF(J580&gt;J579,0,K579+1)</f>
        <v>51</v>
      </c>
      <c r="L580" s="134" t="n">
        <f aca="false">I580/J580-1</f>
        <v>-0.692888413940501</v>
      </c>
      <c r="O580" s="131"/>
      <c r="P580" s="330"/>
      <c r="Q580" s="132"/>
      <c r="R580" s="132"/>
      <c r="S580" s="132"/>
      <c r="T580" s="132"/>
    </row>
    <row r="581" customFormat="false" ht="12.8" hidden="true" customHeight="false" outlineLevel="0" collapsed="false">
      <c r="A581" s="131" t="n">
        <v>1312588800</v>
      </c>
      <c r="B581" s="330" t="n">
        <f aca="false">(A581/(24*60*60))+DATE(1970,1,1)</f>
        <v>40761</v>
      </c>
      <c r="C581" s="331" t="n">
        <f aca="false">YEAR(B581)</f>
        <v>2011</v>
      </c>
      <c r="D581" s="331" t="n">
        <f aca="false">MONTH(B581)</f>
        <v>8</v>
      </c>
      <c r="E581" s="331" t="n">
        <f aca="false">DAY(B581)</f>
        <v>6</v>
      </c>
      <c r="F581" s="132" t="n">
        <v>9.7403</v>
      </c>
      <c r="G581" s="132" t="n">
        <v>9.95</v>
      </c>
      <c r="H581" s="132" t="n">
        <v>5.742</v>
      </c>
      <c r="I581" s="132" t="n">
        <v>6.55</v>
      </c>
      <c r="J581" s="132" t="n">
        <f aca="false">LARGE($G$1:G581,1)</f>
        <v>31.9099</v>
      </c>
      <c r="K581" s="192" t="n">
        <f aca="false">IF(J581&gt;J580,0,K580+1)</f>
        <v>52</v>
      </c>
      <c r="L581" s="134" t="n">
        <f aca="false">I581/J581-1</f>
        <v>-0.79473454946584</v>
      </c>
      <c r="O581" s="131"/>
      <c r="P581" s="330"/>
      <c r="Q581" s="132"/>
      <c r="R581" s="132"/>
      <c r="S581" s="132"/>
      <c r="T581" s="132"/>
    </row>
    <row r="582" customFormat="false" ht="12.8" hidden="true" customHeight="false" outlineLevel="0" collapsed="false">
      <c r="A582" s="131" t="n">
        <v>1312675200</v>
      </c>
      <c r="B582" s="330" t="n">
        <f aca="false">(A582/(24*60*60))+DATE(1970,1,1)</f>
        <v>40762</v>
      </c>
      <c r="C582" s="331" t="n">
        <f aca="false">YEAR(B582)</f>
        <v>2011</v>
      </c>
      <c r="D582" s="331" t="n">
        <f aca="false">MONTH(B582)</f>
        <v>8</v>
      </c>
      <c r="E582" s="331" t="n">
        <f aca="false">DAY(B582)</f>
        <v>7</v>
      </c>
      <c r="F582" s="132" t="n">
        <v>6.5317</v>
      </c>
      <c r="G582" s="132" t="n">
        <v>9.47</v>
      </c>
      <c r="H582" s="132" t="n">
        <v>6.01</v>
      </c>
      <c r="I582" s="132" t="n">
        <v>7.9</v>
      </c>
      <c r="J582" s="132" t="n">
        <f aca="false">LARGE($G$1:G582,1)</f>
        <v>31.9099</v>
      </c>
      <c r="K582" s="192" t="n">
        <f aca="false">IF(J582&gt;J581,0,K581+1)</f>
        <v>53</v>
      </c>
      <c r="L582" s="134" t="n">
        <f aca="false">I582/J582-1</f>
        <v>-0.752427929890097</v>
      </c>
      <c r="O582" s="131"/>
      <c r="P582" s="330"/>
      <c r="Q582" s="132"/>
      <c r="R582" s="132"/>
      <c r="S582" s="132"/>
      <c r="T582" s="132"/>
    </row>
    <row r="583" customFormat="false" ht="12.8" hidden="true" customHeight="false" outlineLevel="0" collapsed="false">
      <c r="A583" s="131" t="n">
        <v>1312761600</v>
      </c>
      <c r="B583" s="330" t="n">
        <f aca="false">(A583/(24*60*60))+DATE(1970,1,1)</f>
        <v>40763</v>
      </c>
      <c r="C583" s="331" t="n">
        <f aca="false">YEAR(B583)</f>
        <v>2011</v>
      </c>
      <c r="D583" s="331" t="n">
        <f aca="false">MONTH(B583)</f>
        <v>8</v>
      </c>
      <c r="E583" s="331" t="n">
        <f aca="false">DAY(B583)</f>
        <v>8</v>
      </c>
      <c r="F583" s="132" t="n">
        <v>7.9</v>
      </c>
      <c r="G583" s="132" t="n">
        <v>8.15998</v>
      </c>
      <c r="H583" s="132" t="n">
        <v>7.055</v>
      </c>
      <c r="I583" s="132" t="n">
        <v>7.79991</v>
      </c>
      <c r="J583" s="132" t="n">
        <f aca="false">LARGE($G$1:G583,1)</f>
        <v>31.9099</v>
      </c>
      <c r="K583" s="192" t="n">
        <f aca="false">IF(J583&gt;J582,0,K582+1)</f>
        <v>54</v>
      </c>
      <c r="L583" s="134" t="n">
        <f aca="false">I583/J583-1</f>
        <v>-0.755564574003679</v>
      </c>
      <c r="O583" s="131"/>
      <c r="P583" s="330"/>
      <c r="Q583" s="132"/>
      <c r="R583" s="132"/>
      <c r="S583" s="132"/>
      <c r="T583" s="132"/>
    </row>
    <row r="584" customFormat="false" ht="12.8" hidden="true" customHeight="false" outlineLevel="0" collapsed="false">
      <c r="A584" s="131" t="n">
        <v>1312848000</v>
      </c>
      <c r="B584" s="330" t="n">
        <f aca="false">(A584/(24*60*60))+DATE(1970,1,1)</f>
        <v>40764</v>
      </c>
      <c r="C584" s="331" t="n">
        <f aca="false">YEAR(B584)</f>
        <v>2011</v>
      </c>
      <c r="D584" s="331" t="n">
        <f aca="false">MONTH(B584)</f>
        <v>8</v>
      </c>
      <c r="E584" s="331" t="n">
        <f aca="false">DAY(B584)</f>
        <v>9</v>
      </c>
      <c r="F584" s="132" t="n">
        <v>7.79996</v>
      </c>
      <c r="G584" s="132" t="n">
        <v>12.1</v>
      </c>
      <c r="H584" s="132" t="n">
        <v>7.671</v>
      </c>
      <c r="I584" s="132" t="n">
        <v>9.99</v>
      </c>
      <c r="J584" s="132" t="n">
        <f aca="false">LARGE($G$1:G584,1)</f>
        <v>31.9099</v>
      </c>
      <c r="K584" s="192" t="n">
        <f aca="false">IF(J584&gt;J583,0,K583+1)</f>
        <v>55</v>
      </c>
      <c r="L584" s="134" t="n">
        <f aca="false">I584/J584-1</f>
        <v>-0.686931015139502</v>
      </c>
      <c r="O584" s="131"/>
      <c r="P584" s="330"/>
      <c r="Q584" s="132"/>
      <c r="R584" s="132"/>
      <c r="S584" s="132"/>
      <c r="T584" s="132"/>
    </row>
    <row r="585" customFormat="false" ht="12.8" hidden="true" customHeight="false" outlineLevel="0" collapsed="false">
      <c r="A585" s="131" t="n">
        <v>1312934400</v>
      </c>
      <c r="B585" s="330" t="n">
        <f aca="false">(A585/(24*60*60))+DATE(1970,1,1)</f>
        <v>40765</v>
      </c>
      <c r="C585" s="331" t="n">
        <f aca="false">YEAR(B585)</f>
        <v>2011</v>
      </c>
      <c r="D585" s="331" t="n">
        <f aca="false">MONTH(B585)</f>
        <v>8</v>
      </c>
      <c r="E585" s="331" t="n">
        <f aca="false">DAY(B585)</f>
        <v>10</v>
      </c>
      <c r="F585" s="132" t="n">
        <v>9.95017</v>
      </c>
      <c r="G585" s="132" t="n">
        <v>10.40001</v>
      </c>
      <c r="H585" s="132" t="n">
        <v>9.5</v>
      </c>
      <c r="I585" s="132" t="n">
        <v>9.98</v>
      </c>
      <c r="J585" s="132" t="n">
        <f aca="false">LARGE($G$1:G585,1)</f>
        <v>31.9099</v>
      </c>
      <c r="K585" s="192" t="n">
        <f aca="false">IF(J585&gt;J584,0,K584+1)</f>
        <v>56</v>
      </c>
      <c r="L585" s="134" t="n">
        <f aca="false">I585/J585-1</f>
        <v>-0.68724439750673</v>
      </c>
      <c r="O585" s="131"/>
      <c r="P585" s="330"/>
      <c r="Q585" s="132"/>
      <c r="R585" s="132"/>
      <c r="S585" s="132"/>
      <c r="T585" s="132"/>
    </row>
    <row r="586" customFormat="false" ht="12.8" hidden="true" customHeight="false" outlineLevel="0" collapsed="false">
      <c r="A586" s="131" t="n">
        <v>1313020800</v>
      </c>
      <c r="B586" s="330" t="n">
        <f aca="false">(A586/(24*60*60))+DATE(1970,1,1)</f>
        <v>40766</v>
      </c>
      <c r="C586" s="331" t="n">
        <f aca="false">YEAR(B586)</f>
        <v>2011</v>
      </c>
      <c r="D586" s="331" t="n">
        <f aca="false">MONTH(B586)</f>
        <v>8</v>
      </c>
      <c r="E586" s="331" t="n">
        <f aca="false">DAY(B586)</f>
        <v>11</v>
      </c>
      <c r="F586" s="132" t="n">
        <v>10.08821</v>
      </c>
      <c r="G586" s="132" t="n">
        <v>10.4959</v>
      </c>
      <c r="H586" s="132" t="n">
        <v>8.45099</v>
      </c>
      <c r="I586" s="132" t="n">
        <v>9.46248</v>
      </c>
      <c r="J586" s="132" t="n">
        <f aca="false">LARGE($G$1:G586,1)</f>
        <v>31.9099</v>
      </c>
      <c r="K586" s="192" t="n">
        <f aca="false">IF(J586&gt;J585,0,K585+1)</f>
        <v>57</v>
      </c>
      <c r="L586" s="134" t="n">
        <f aca="false">I586/J586-1</f>
        <v>-0.703462561775499</v>
      </c>
      <c r="O586" s="131"/>
      <c r="P586" s="330"/>
      <c r="Q586" s="132"/>
      <c r="R586" s="132"/>
      <c r="S586" s="132"/>
      <c r="T586" s="132"/>
    </row>
    <row r="587" customFormat="false" ht="12.8" hidden="true" customHeight="false" outlineLevel="0" collapsed="false">
      <c r="A587" s="131" t="n">
        <v>1313107200</v>
      </c>
      <c r="B587" s="330" t="n">
        <f aca="false">(A587/(24*60*60))+DATE(1970,1,1)</f>
        <v>40767</v>
      </c>
      <c r="C587" s="331" t="n">
        <f aca="false">YEAR(B587)</f>
        <v>2011</v>
      </c>
      <c r="D587" s="331" t="n">
        <f aca="false">MONTH(B587)</f>
        <v>8</v>
      </c>
      <c r="E587" s="331" t="n">
        <f aca="false">DAY(B587)</f>
        <v>12</v>
      </c>
      <c r="F587" s="132" t="n">
        <v>9.46268</v>
      </c>
      <c r="G587" s="132" t="n">
        <v>9.8</v>
      </c>
      <c r="H587" s="132" t="n">
        <v>8.91</v>
      </c>
      <c r="I587" s="132" t="n">
        <v>9.46051</v>
      </c>
      <c r="J587" s="132" t="n">
        <f aca="false">LARGE($G$1:G587,1)</f>
        <v>31.9099</v>
      </c>
      <c r="K587" s="192" t="n">
        <f aca="false">IF(J587&gt;J586,0,K586+1)</f>
        <v>58</v>
      </c>
      <c r="L587" s="134" t="n">
        <f aca="false">I587/J587-1</f>
        <v>-0.703524298101843</v>
      </c>
      <c r="O587" s="131"/>
      <c r="P587" s="330"/>
      <c r="Q587" s="132"/>
      <c r="R587" s="132"/>
      <c r="S587" s="132"/>
      <c r="T587" s="132"/>
    </row>
    <row r="588" customFormat="false" ht="12.8" hidden="true" customHeight="false" outlineLevel="0" collapsed="false">
      <c r="A588" s="131" t="n">
        <v>1313193600</v>
      </c>
      <c r="B588" s="330" t="n">
        <f aca="false">(A588/(24*60*60))+DATE(1970,1,1)</f>
        <v>40768</v>
      </c>
      <c r="C588" s="331" t="n">
        <f aca="false">YEAR(B588)</f>
        <v>2011</v>
      </c>
      <c r="D588" s="331" t="n">
        <f aca="false">MONTH(B588)</f>
        <v>8</v>
      </c>
      <c r="E588" s="331" t="n">
        <f aca="false">DAY(B588)</f>
        <v>13</v>
      </c>
      <c r="F588" s="132" t="n">
        <v>9.47024</v>
      </c>
      <c r="G588" s="132" t="n">
        <v>10.25041</v>
      </c>
      <c r="H588" s="132" t="n">
        <v>9.28</v>
      </c>
      <c r="I588" s="132" t="n">
        <v>10.131</v>
      </c>
      <c r="J588" s="132" t="n">
        <f aca="false">LARGE($G$1:G588,1)</f>
        <v>31.9099</v>
      </c>
      <c r="K588" s="192" t="n">
        <f aca="false">IF(J588&gt;J587,0,K587+1)</f>
        <v>59</v>
      </c>
      <c r="L588" s="134" t="n">
        <f aca="false">I588/J588-1</f>
        <v>-0.682512323761591</v>
      </c>
      <c r="O588" s="131"/>
      <c r="P588" s="330"/>
      <c r="Q588" s="132"/>
      <c r="R588" s="132"/>
      <c r="S588" s="132"/>
      <c r="T588" s="132"/>
    </row>
    <row r="589" customFormat="false" ht="12.8" hidden="true" customHeight="false" outlineLevel="0" collapsed="false">
      <c r="A589" s="131" t="n">
        <v>1313280000</v>
      </c>
      <c r="B589" s="330" t="n">
        <f aca="false">(A589/(24*60*60))+DATE(1970,1,1)</f>
        <v>40769</v>
      </c>
      <c r="C589" s="331" t="n">
        <f aca="false">YEAR(B589)</f>
        <v>2011</v>
      </c>
      <c r="D589" s="331" t="n">
        <f aca="false">MONTH(B589)</f>
        <v>8</v>
      </c>
      <c r="E589" s="331" t="n">
        <f aca="false">DAY(B589)</f>
        <v>14</v>
      </c>
      <c r="F589" s="132" t="n">
        <v>10.1302</v>
      </c>
      <c r="G589" s="132" t="n">
        <v>11.24</v>
      </c>
      <c r="H589" s="132" t="n">
        <v>9.62</v>
      </c>
      <c r="I589" s="132" t="n">
        <v>10.7957</v>
      </c>
      <c r="J589" s="132" t="n">
        <f aca="false">LARGE($G$1:G589,1)</f>
        <v>31.9099</v>
      </c>
      <c r="K589" s="192" t="n">
        <f aca="false">IF(J589&gt;J588,0,K588+1)</f>
        <v>60</v>
      </c>
      <c r="L589" s="134" t="n">
        <f aca="false">I589/J589-1</f>
        <v>-0.661681797811964</v>
      </c>
      <c r="O589" s="131"/>
      <c r="P589" s="330"/>
      <c r="Q589" s="132"/>
      <c r="R589" s="132"/>
      <c r="S589" s="132"/>
      <c r="T589" s="132"/>
    </row>
    <row r="590" customFormat="false" ht="12.8" hidden="true" customHeight="false" outlineLevel="0" collapsed="false">
      <c r="A590" s="131" t="n">
        <v>1313366400</v>
      </c>
      <c r="B590" s="330" t="n">
        <f aca="false">(A590/(24*60*60))+DATE(1970,1,1)</f>
        <v>40770</v>
      </c>
      <c r="C590" s="331" t="n">
        <f aca="false">YEAR(B590)</f>
        <v>2011</v>
      </c>
      <c r="D590" s="331" t="n">
        <f aca="false">MONTH(B590)</f>
        <v>8</v>
      </c>
      <c r="E590" s="331" t="n">
        <f aca="false">DAY(B590)</f>
        <v>15</v>
      </c>
      <c r="F590" s="132" t="n">
        <v>10.7921</v>
      </c>
      <c r="G590" s="132" t="n">
        <v>11.89</v>
      </c>
      <c r="H590" s="132" t="n">
        <v>10.72151</v>
      </c>
      <c r="I590" s="132" t="n">
        <v>11.14979</v>
      </c>
      <c r="J590" s="132" t="n">
        <f aca="false">LARGE($G$1:G590,1)</f>
        <v>31.9099</v>
      </c>
      <c r="K590" s="192" t="n">
        <f aca="false">IF(J590&gt;J589,0,K589+1)</f>
        <v>61</v>
      </c>
      <c r="L590" s="134" t="n">
        <f aca="false">I590/J590-1</f>
        <v>-0.650585241570798</v>
      </c>
      <c r="O590" s="131"/>
      <c r="P590" s="330"/>
      <c r="Q590" s="132"/>
      <c r="R590" s="132"/>
      <c r="S590" s="132"/>
      <c r="T590" s="132"/>
    </row>
    <row r="591" customFormat="false" ht="12.8" hidden="true" customHeight="false" outlineLevel="0" collapsed="false">
      <c r="A591" s="131" t="n">
        <v>1313452800</v>
      </c>
      <c r="B591" s="330" t="n">
        <f aca="false">(A591/(24*60*60))+DATE(1970,1,1)</f>
        <v>40771</v>
      </c>
      <c r="C591" s="331" t="n">
        <f aca="false">YEAR(B591)</f>
        <v>2011</v>
      </c>
      <c r="D591" s="331" t="n">
        <f aca="false">MONTH(B591)</f>
        <v>8</v>
      </c>
      <c r="E591" s="331" t="n">
        <f aca="false">DAY(B591)</f>
        <v>16</v>
      </c>
      <c r="F591" s="132" t="n">
        <v>11.1548</v>
      </c>
      <c r="G591" s="132" t="n">
        <v>11.32</v>
      </c>
      <c r="H591" s="132" t="n">
        <v>10.8109</v>
      </c>
      <c r="I591" s="132" t="n">
        <v>10.96409</v>
      </c>
      <c r="J591" s="132" t="n">
        <f aca="false">LARGE($G$1:G591,1)</f>
        <v>31.9099</v>
      </c>
      <c r="K591" s="192" t="n">
        <f aca="false">IF(J591&gt;J590,0,K590+1)</f>
        <v>62</v>
      </c>
      <c r="L591" s="134" t="n">
        <f aca="false">I591/J591-1</f>
        <v>-0.656404752130217</v>
      </c>
      <c r="O591" s="131"/>
      <c r="P591" s="330"/>
      <c r="Q591" s="132"/>
      <c r="R591" s="132"/>
      <c r="S591" s="132"/>
      <c r="T591" s="132"/>
    </row>
    <row r="592" customFormat="false" ht="12.8" hidden="true" customHeight="false" outlineLevel="0" collapsed="false">
      <c r="A592" s="131" t="n">
        <v>1313539200</v>
      </c>
      <c r="B592" s="330" t="n">
        <f aca="false">(A592/(24*60*60))+DATE(1970,1,1)</f>
        <v>40772</v>
      </c>
      <c r="C592" s="331" t="n">
        <f aca="false">YEAR(B592)</f>
        <v>2011</v>
      </c>
      <c r="D592" s="331" t="n">
        <f aca="false">MONTH(B592)</f>
        <v>8</v>
      </c>
      <c r="E592" s="331" t="n">
        <f aca="false">DAY(B592)</f>
        <v>17</v>
      </c>
      <c r="F592" s="132" t="n">
        <v>10.92339</v>
      </c>
      <c r="G592" s="132" t="n">
        <v>11.1</v>
      </c>
      <c r="H592" s="132" t="n">
        <v>10.661</v>
      </c>
      <c r="I592" s="132" t="n">
        <v>10.94555</v>
      </c>
      <c r="J592" s="132" t="n">
        <f aca="false">LARGE($G$1:G592,1)</f>
        <v>31.9099</v>
      </c>
      <c r="K592" s="192" t="n">
        <f aca="false">IF(J592&gt;J591,0,K591+1)</f>
        <v>63</v>
      </c>
      <c r="L592" s="134" t="n">
        <f aca="false">I592/J592-1</f>
        <v>-0.656985763039057</v>
      </c>
      <c r="O592" s="131"/>
      <c r="P592" s="330"/>
      <c r="Q592" s="132"/>
      <c r="R592" s="132"/>
      <c r="S592" s="132"/>
      <c r="T592" s="132"/>
    </row>
    <row r="593" customFormat="false" ht="12.8" hidden="true" customHeight="false" outlineLevel="0" collapsed="false">
      <c r="A593" s="131" t="n">
        <v>1313625600</v>
      </c>
      <c r="B593" s="330" t="n">
        <f aca="false">(A593/(24*60*60))+DATE(1970,1,1)</f>
        <v>40773</v>
      </c>
      <c r="C593" s="331" t="n">
        <f aca="false">YEAR(B593)</f>
        <v>2011</v>
      </c>
      <c r="D593" s="331" t="n">
        <f aca="false">MONTH(B593)</f>
        <v>8</v>
      </c>
      <c r="E593" s="331" t="n">
        <f aca="false">DAY(B593)</f>
        <v>18</v>
      </c>
      <c r="F593" s="132" t="n">
        <v>10.97792</v>
      </c>
      <c r="G593" s="132" t="n">
        <v>11.04999</v>
      </c>
      <c r="H593" s="132" t="n">
        <v>10.81</v>
      </c>
      <c r="I593" s="132" t="n">
        <v>10.83001</v>
      </c>
      <c r="J593" s="132" t="n">
        <f aca="false">LARGE($G$1:G593,1)</f>
        <v>31.9099</v>
      </c>
      <c r="K593" s="192" t="n">
        <f aca="false">IF(J593&gt;J592,0,K592+1)</f>
        <v>64</v>
      </c>
      <c r="L593" s="134" t="n">
        <f aca="false">I593/J593-1</f>
        <v>-0.660606582910006</v>
      </c>
      <c r="O593" s="131"/>
      <c r="P593" s="330"/>
      <c r="Q593" s="132"/>
      <c r="R593" s="132"/>
      <c r="S593" s="132"/>
      <c r="T593" s="132"/>
    </row>
    <row r="594" customFormat="false" ht="12.8" hidden="true" customHeight="false" outlineLevel="0" collapsed="false">
      <c r="A594" s="131" t="n">
        <v>1313712000</v>
      </c>
      <c r="B594" s="330" t="n">
        <f aca="false">(A594/(24*60*60))+DATE(1970,1,1)</f>
        <v>40774</v>
      </c>
      <c r="C594" s="331" t="n">
        <f aca="false">YEAR(B594)</f>
        <v>2011</v>
      </c>
      <c r="D594" s="331" t="n">
        <f aca="false">MONTH(B594)</f>
        <v>8</v>
      </c>
      <c r="E594" s="331" t="n">
        <f aca="false">DAY(B594)</f>
        <v>19</v>
      </c>
      <c r="F594" s="132" t="n">
        <v>10.83001</v>
      </c>
      <c r="G594" s="132" t="n">
        <v>11.81</v>
      </c>
      <c r="H594" s="132" t="n">
        <v>10.83001</v>
      </c>
      <c r="I594" s="132" t="n">
        <v>11.65</v>
      </c>
      <c r="J594" s="132" t="n">
        <f aca="false">LARGE($G$1:G594,1)</f>
        <v>31.9099</v>
      </c>
      <c r="K594" s="192" t="n">
        <f aca="false">IF(J594&gt;J593,0,K593+1)</f>
        <v>65</v>
      </c>
      <c r="L594" s="134" t="n">
        <f aca="false">I594/J594-1</f>
        <v>-0.6349095421797</v>
      </c>
      <c r="O594" s="131"/>
      <c r="P594" s="330"/>
      <c r="Q594" s="132"/>
      <c r="R594" s="132"/>
      <c r="S594" s="132"/>
      <c r="T594" s="132"/>
    </row>
    <row r="595" customFormat="false" ht="12.8" hidden="true" customHeight="false" outlineLevel="0" collapsed="false">
      <c r="A595" s="131" t="n">
        <v>1313798400</v>
      </c>
      <c r="B595" s="330" t="n">
        <f aca="false">(A595/(24*60*60))+DATE(1970,1,1)</f>
        <v>40775</v>
      </c>
      <c r="C595" s="331" t="n">
        <f aca="false">YEAR(B595)</f>
        <v>2011</v>
      </c>
      <c r="D595" s="331" t="n">
        <f aca="false">MONTH(B595)</f>
        <v>8</v>
      </c>
      <c r="E595" s="331" t="n">
        <f aca="false">DAY(B595)</f>
        <v>20</v>
      </c>
      <c r="F595" s="132" t="n">
        <v>11.65638</v>
      </c>
      <c r="G595" s="132" t="n">
        <v>11.69001</v>
      </c>
      <c r="H595" s="132" t="n">
        <v>11.4</v>
      </c>
      <c r="I595" s="132" t="n">
        <v>11.453</v>
      </c>
      <c r="J595" s="132" t="n">
        <f aca="false">LARGE($G$1:G595,1)</f>
        <v>31.9099</v>
      </c>
      <c r="K595" s="192" t="n">
        <f aca="false">IF(J595&gt;J594,0,K594+1)</f>
        <v>66</v>
      </c>
      <c r="L595" s="134" t="n">
        <f aca="false">I595/J595-1</f>
        <v>-0.641083174814086</v>
      </c>
      <c r="O595" s="131"/>
      <c r="P595" s="330"/>
      <c r="Q595" s="132"/>
      <c r="R595" s="132"/>
      <c r="S595" s="132"/>
      <c r="T595" s="132"/>
    </row>
    <row r="596" customFormat="false" ht="12.8" hidden="true" customHeight="false" outlineLevel="0" collapsed="false">
      <c r="A596" s="131" t="n">
        <v>1313884800</v>
      </c>
      <c r="B596" s="330" t="n">
        <f aca="false">(A596/(24*60*60))+DATE(1970,1,1)</f>
        <v>40776</v>
      </c>
      <c r="C596" s="331" t="n">
        <f aca="false">YEAR(B596)</f>
        <v>2011</v>
      </c>
      <c r="D596" s="331" t="n">
        <f aca="false">MONTH(B596)</f>
        <v>8</v>
      </c>
      <c r="E596" s="331" t="n">
        <f aca="false">DAY(B596)</f>
        <v>21</v>
      </c>
      <c r="F596" s="132" t="n">
        <v>11.453</v>
      </c>
      <c r="G596" s="132" t="n">
        <v>11.51</v>
      </c>
      <c r="H596" s="132" t="n">
        <v>11.31</v>
      </c>
      <c r="I596" s="132" t="n">
        <v>11.31125</v>
      </c>
      <c r="J596" s="132" t="n">
        <f aca="false">LARGE($G$1:G596,1)</f>
        <v>31.9099</v>
      </c>
      <c r="K596" s="192" t="n">
        <f aca="false">IF(J596&gt;J595,0,K595+1)</f>
        <v>67</v>
      </c>
      <c r="L596" s="134" t="n">
        <f aca="false">I596/J596-1</f>
        <v>-0.645525369869539</v>
      </c>
      <c r="O596" s="131"/>
      <c r="P596" s="330"/>
      <c r="Q596" s="132"/>
      <c r="R596" s="132"/>
      <c r="S596" s="132"/>
      <c r="T596" s="132"/>
    </row>
    <row r="597" customFormat="false" ht="12.8" hidden="true" customHeight="false" outlineLevel="0" collapsed="false">
      <c r="A597" s="131" t="n">
        <v>1313971200</v>
      </c>
      <c r="B597" s="330" t="n">
        <f aca="false">(A597/(24*60*60))+DATE(1970,1,1)</f>
        <v>40777</v>
      </c>
      <c r="C597" s="331" t="n">
        <f aca="false">YEAR(B597)</f>
        <v>2011</v>
      </c>
      <c r="D597" s="331" t="n">
        <f aca="false">MONTH(B597)</f>
        <v>8</v>
      </c>
      <c r="E597" s="331" t="n">
        <f aca="false">DAY(B597)</f>
        <v>22</v>
      </c>
      <c r="F597" s="132" t="n">
        <v>11.31125</v>
      </c>
      <c r="G597" s="132" t="n">
        <v>11.501</v>
      </c>
      <c r="H597" s="132" t="n">
        <v>10.51</v>
      </c>
      <c r="I597" s="132" t="n">
        <v>10.895</v>
      </c>
      <c r="J597" s="132" t="n">
        <f aca="false">LARGE($G$1:G597,1)</f>
        <v>31.9099</v>
      </c>
      <c r="K597" s="192" t="n">
        <f aca="false">IF(J597&gt;J596,0,K596+1)</f>
        <v>68</v>
      </c>
      <c r="L597" s="134" t="n">
        <f aca="false">I597/J597-1</f>
        <v>-0.658569910905393</v>
      </c>
      <c r="O597" s="131"/>
      <c r="P597" s="330"/>
      <c r="Q597" s="132"/>
      <c r="R597" s="132"/>
      <c r="S597" s="132"/>
      <c r="T597" s="132"/>
    </row>
    <row r="598" customFormat="false" ht="12.8" hidden="true" customHeight="false" outlineLevel="0" collapsed="false">
      <c r="A598" s="131" t="n">
        <v>1314057600</v>
      </c>
      <c r="B598" s="330" t="n">
        <f aca="false">(A598/(24*60*60))+DATE(1970,1,1)</f>
        <v>40778</v>
      </c>
      <c r="C598" s="331" t="n">
        <f aca="false">YEAR(B598)</f>
        <v>2011</v>
      </c>
      <c r="D598" s="331" t="n">
        <f aca="false">MONTH(B598)</f>
        <v>8</v>
      </c>
      <c r="E598" s="331" t="n">
        <f aca="false">DAY(B598)</f>
        <v>23</v>
      </c>
      <c r="F598" s="132" t="n">
        <v>10.909</v>
      </c>
      <c r="G598" s="132" t="n">
        <v>11.3</v>
      </c>
      <c r="H598" s="132" t="n">
        <v>10.809</v>
      </c>
      <c r="I598" s="132" t="n">
        <v>10.94001</v>
      </c>
      <c r="J598" s="132" t="n">
        <f aca="false">LARGE($G$1:G598,1)</f>
        <v>31.9099</v>
      </c>
      <c r="K598" s="192" t="n">
        <f aca="false">IF(J598&gt;J597,0,K597+1)</f>
        <v>69</v>
      </c>
      <c r="L598" s="134" t="n">
        <f aca="false">I598/J598-1</f>
        <v>-0.657159376870501</v>
      </c>
      <c r="O598" s="131"/>
      <c r="P598" s="330"/>
      <c r="Q598" s="132"/>
      <c r="R598" s="132"/>
      <c r="S598" s="132"/>
      <c r="T598" s="132"/>
    </row>
    <row r="599" customFormat="false" ht="12.8" hidden="true" customHeight="false" outlineLevel="0" collapsed="false">
      <c r="A599" s="131" t="n">
        <v>1314144000</v>
      </c>
      <c r="B599" s="330" t="n">
        <f aca="false">(A599/(24*60*60))+DATE(1970,1,1)</f>
        <v>40779</v>
      </c>
      <c r="C599" s="331" t="n">
        <f aca="false">YEAR(B599)</f>
        <v>2011</v>
      </c>
      <c r="D599" s="331" t="n">
        <f aca="false">MONTH(B599)</f>
        <v>8</v>
      </c>
      <c r="E599" s="331" t="n">
        <f aca="false">DAY(B599)</f>
        <v>24</v>
      </c>
      <c r="F599" s="132" t="n">
        <v>10.94001</v>
      </c>
      <c r="G599" s="132" t="n">
        <v>11.083</v>
      </c>
      <c r="H599" s="132" t="n">
        <v>10.8309</v>
      </c>
      <c r="I599" s="132" t="n">
        <v>10.8506</v>
      </c>
      <c r="J599" s="132" t="n">
        <f aca="false">LARGE($G$1:G599,1)</f>
        <v>31.9099</v>
      </c>
      <c r="K599" s="192" t="n">
        <f aca="false">IF(J599&gt;J598,0,K598+1)</f>
        <v>70</v>
      </c>
      <c r="L599" s="134" t="n">
        <f aca="false">I599/J599-1</f>
        <v>-0.659961328615884</v>
      </c>
      <c r="O599" s="131"/>
      <c r="P599" s="330"/>
      <c r="Q599" s="132"/>
      <c r="R599" s="132"/>
      <c r="S599" s="132"/>
      <c r="T599" s="132"/>
    </row>
    <row r="600" customFormat="false" ht="12.8" hidden="true" customHeight="false" outlineLevel="0" collapsed="false">
      <c r="A600" s="131" t="n">
        <v>1314230400</v>
      </c>
      <c r="B600" s="330" t="n">
        <f aca="false">(A600/(24*60*60))+DATE(1970,1,1)</f>
        <v>40780</v>
      </c>
      <c r="C600" s="331" t="n">
        <f aca="false">YEAR(B600)</f>
        <v>2011</v>
      </c>
      <c r="D600" s="331" t="n">
        <f aca="false">MONTH(B600)</f>
        <v>8</v>
      </c>
      <c r="E600" s="331" t="n">
        <f aca="false">DAY(B600)</f>
        <v>25</v>
      </c>
      <c r="F600" s="132" t="n">
        <v>10.8506</v>
      </c>
      <c r="G600" s="132" t="n">
        <v>10.891</v>
      </c>
      <c r="H600" s="132" t="n">
        <v>9.1</v>
      </c>
      <c r="I600" s="132" t="n">
        <v>9.65702</v>
      </c>
      <c r="J600" s="132" t="n">
        <f aca="false">LARGE($G$1:G600,1)</f>
        <v>31.9099</v>
      </c>
      <c r="K600" s="192" t="n">
        <f aca="false">IF(J600&gt;J599,0,K599+1)</f>
        <v>71</v>
      </c>
      <c r="L600" s="134" t="n">
        <f aca="false">I600/J600-1</f>
        <v>-0.697366021203451</v>
      </c>
      <c r="O600" s="131"/>
      <c r="P600" s="330"/>
      <c r="Q600" s="132"/>
      <c r="R600" s="132"/>
      <c r="S600" s="132"/>
      <c r="T600" s="132"/>
    </row>
    <row r="601" customFormat="false" ht="12.8" hidden="true" customHeight="false" outlineLevel="0" collapsed="false">
      <c r="A601" s="131" t="n">
        <v>1314316800</v>
      </c>
      <c r="B601" s="330" t="n">
        <f aca="false">(A601/(24*60*60))+DATE(1970,1,1)</f>
        <v>40781</v>
      </c>
      <c r="C601" s="331" t="n">
        <f aca="false">YEAR(B601)</f>
        <v>2011</v>
      </c>
      <c r="D601" s="331" t="n">
        <f aca="false">MONTH(B601)</f>
        <v>8</v>
      </c>
      <c r="E601" s="331" t="n">
        <f aca="false">DAY(B601)</f>
        <v>26</v>
      </c>
      <c r="F601" s="132" t="n">
        <v>9.65702</v>
      </c>
      <c r="G601" s="132" t="n">
        <v>9.889</v>
      </c>
      <c r="H601" s="132" t="n">
        <v>7.642</v>
      </c>
      <c r="I601" s="132" t="n">
        <v>8.17939</v>
      </c>
      <c r="J601" s="132" t="n">
        <f aca="false">LARGE($G$1:G601,1)</f>
        <v>31.9099</v>
      </c>
      <c r="K601" s="192" t="n">
        <f aca="false">IF(J601&gt;J600,0,K600+1)</f>
        <v>72</v>
      </c>
      <c r="L601" s="134" t="n">
        <f aca="false">I601/J601-1</f>
        <v>-0.743672339932122</v>
      </c>
      <c r="O601" s="131"/>
      <c r="P601" s="330"/>
      <c r="Q601" s="132"/>
      <c r="R601" s="132"/>
      <c r="S601" s="132"/>
      <c r="T601" s="132"/>
    </row>
    <row r="602" customFormat="false" ht="12.8" hidden="true" customHeight="false" outlineLevel="0" collapsed="false">
      <c r="A602" s="131" t="n">
        <v>1314403200</v>
      </c>
      <c r="B602" s="330" t="n">
        <f aca="false">(A602/(24*60*60))+DATE(1970,1,1)</f>
        <v>40782</v>
      </c>
      <c r="C602" s="331" t="n">
        <f aca="false">YEAR(B602)</f>
        <v>2011</v>
      </c>
      <c r="D602" s="331" t="n">
        <f aca="false">MONTH(B602)</f>
        <v>8</v>
      </c>
      <c r="E602" s="331" t="n">
        <f aca="false">DAY(B602)</f>
        <v>27</v>
      </c>
      <c r="F602" s="132" t="n">
        <v>8.17939</v>
      </c>
      <c r="G602" s="132" t="n">
        <v>9.11</v>
      </c>
      <c r="H602" s="132" t="n">
        <v>8.12082</v>
      </c>
      <c r="I602" s="132" t="n">
        <v>8.5902</v>
      </c>
      <c r="J602" s="132" t="n">
        <f aca="false">LARGE($G$1:G602,1)</f>
        <v>31.9099</v>
      </c>
      <c r="K602" s="192" t="n">
        <f aca="false">IF(J602&gt;J601,0,K601+1)</f>
        <v>73</v>
      </c>
      <c r="L602" s="134" t="n">
        <f aca="false">I602/J602-1</f>
        <v>-0.730798278904039</v>
      </c>
      <c r="O602" s="131"/>
      <c r="P602" s="330"/>
      <c r="Q602" s="132"/>
      <c r="R602" s="132"/>
      <c r="S602" s="132"/>
      <c r="T602" s="132"/>
    </row>
    <row r="603" customFormat="false" ht="12.8" hidden="true" customHeight="false" outlineLevel="0" collapsed="false">
      <c r="A603" s="131" t="n">
        <v>1314489600</v>
      </c>
      <c r="B603" s="330" t="n">
        <f aca="false">(A603/(24*60*60))+DATE(1970,1,1)</f>
        <v>40783</v>
      </c>
      <c r="C603" s="331" t="n">
        <f aca="false">YEAR(B603)</f>
        <v>2011</v>
      </c>
      <c r="D603" s="331" t="n">
        <f aca="false">MONTH(B603)</f>
        <v>8</v>
      </c>
      <c r="E603" s="331" t="n">
        <f aca="false">DAY(B603)</f>
        <v>28</v>
      </c>
      <c r="F603" s="132" t="n">
        <v>8.5911</v>
      </c>
      <c r="G603" s="132" t="n">
        <v>9.4811</v>
      </c>
      <c r="H603" s="132" t="n">
        <v>8.44758</v>
      </c>
      <c r="I603" s="132" t="n">
        <v>9.07011</v>
      </c>
      <c r="J603" s="132" t="n">
        <f aca="false">LARGE($G$1:G603,1)</f>
        <v>31.9099</v>
      </c>
      <c r="K603" s="192" t="n">
        <f aca="false">IF(J603&gt;J602,0,K602+1)</f>
        <v>74</v>
      </c>
      <c r="L603" s="134" t="n">
        <f aca="false">I603/J603-1</f>
        <v>-0.715758745718413</v>
      </c>
      <c r="O603" s="131"/>
      <c r="P603" s="330"/>
      <c r="Q603" s="132"/>
      <c r="R603" s="132"/>
      <c r="S603" s="132"/>
      <c r="T603" s="132"/>
    </row>
    <row r="604" customFormat="false" ht="12.8" hidden="true" customHeight="false" outlineLevel="0" collapsed="false">
      <c r="A604" s="131" t="n">
        <v>1314576000</v>
      </c>
      <c r="B604" s="330" t="n">
        <f aca="false">(A604/(24*60*60))+DATE(1970,1,1)</f>
        <v>40784</v>
      </c>
      <c r="C604" s="331" t="n">
        <f aca="false">YEAR(B604)</f>
        <v>2011</v>
      </c>
      <c r="D604" s="331" t="n">
        <f aca="false">MONTH(B604)</f>
        <v>8</v>
      </c>
      <c r="E604" s="331" t="n">
        <f aca="false">DAY(B604)</f>
        <v>29</v>
      </c>
      <c r="F604" s="132" t="n">
        <v>9.07021</v>
      </c>
      <c r="G604" s="132" t="n">
        <v>9.27027</v>
      </c>
      <c r="H604" s="132" t="n">
        <v>8.65</v>
      </c>
      <c r="I604" s="132" t="n">
        <v>8.969</v>
      </c>
      <c r="J604" s="132" t="n">
        <f aca="false">LARGE($G$1:G604,1)</f>
        <v>31.9099</v>
      </c>
      <c r="K604" s="192" t="n">
        <f aca="false">IF(J604&gt;J603,0,K603+1)</f>
        <v>75</v>
      </c>
      <c r="L604" s="134" t="n">
        <f aca="false">I604/J604-1</f>
        <v>-0.718927354833453</v>
      </c>
      <c r="O604" s="131"/>
      <c r="P604" s="330"/>
      <c r="Q604" s="132"/>
      <c r="R604" s="132"/>
      <c r="S604" s="132"/>
      <c r="T604" s="132"/>
    </row>
    <row r="605" customFormat="false" ht="12.8" hidden="true" customHeight="false" outlineLevel="0" collapsed="false">
      <c r="A605" s="131" t="n">
        <v>1314662400</v>
      </c>
      <c r="B605" s="330" t="n">
        <f aca="false">(A605/(24*60*60))+DATE(1970,1,1)</f>
        <v>40785</v>
      </c>
      <c r="C605" s="331" t="n">
        <f aca="false">YEAR(B605)</f>
        <v>2011</v>
      </c>
      <c r="D605" s="331" t="n">
        <f aca="false">MONTH(B605)</f>
        <v>8</v>
      </c>
      <c r="E605" s="331" t="n">
        <f aca="false">DAY(B605)</f>
        <v>30</v>
      </c>
      <c r="F605" s="132" t="n">
        <v>8.969</v>
      </c>
      <c r="G605" s="132" t="n">
        <v>9</v>
      </c>
      <c r="H605" s="132" t="n">
        <v>8.55</v>
      </c>
      <c r="I605" s="132" t="n">
        <v>8.79134</v>
      </c>
      <c r="J605" s="132" t="n">
        <f aca="false">LARGE($G$1:G605,1)</f>
        <v>31.9099</v>
      </c>
      <c r="K605" s="192" t="n">
        <f aca="false">IF(J605&gt;J604,0,K604+1)</f>
        <v>76</v>
      </c>
      <c r="L605" s="134" t="n">
        <f aca="false">I605/J605-1</f>
        <v>-0.724494905969621</v>
      </c>
      <c r="O605" s="131"/>
      <c r="P605" s="330"/>
      <c r="Q605" s="132"/>
      <c r="R605" s="132"/>
      <c r="S605" s="132"/>
      <c r="T605" s="132"/>
    </row>
    <row r="606" customFormat="false" ht="12.8" hidden="true" customHeight="false" outlineLevel="0" collapsed="false">
      <c r="A606" s="131" t="n">
        <v>1314748800</v>
      </c>
      <c r="B606" s="330" t="n">
        <f aca="false">(A606/(24*60*60))+DATE(1970,1,1)</f>
        <v>40786</v>
      </c>
      <c r="C606" s="331" t="n">
        <f aca="false">YEAR(B606)</f>
        <v>2011</v>
      </c>
      <c r="D606" s="331" t="n">
        <f aca="false">MONTH(B606)</f>
        <v>8</v>
      </c>
      <c r="E606" s="331" t="n">
        <f aca="false">DAY(B606)</f>
        <v>31</v>
      </c>
      <c r="F606" s="132" t="n">
        <v>8.79</v>
      </c>
      <c r="G606" s="132" t="n">
        <v>8.79</v>
      </c>
      <c r="H606" s="132" t="n">
        <v>8.01001</v>
      </c>
      <c r="I606" s="132" t="n">
        <v>8.19951</v>
      </c>
      <c r="J606" s="132" t="n">
        <f aca="false">LARGE($G$1:G606,1)</f>
        <v>31.9099</v>
      </c>
      <c r="K606" s="192" t="n">
        <f aca="false">IF(J606&gt;J605,0,K605+1)</f>
        <v>77</v>
      </c>
      <c r="L606" s="134" t="n">
        <f aca="false">I606/J606-1</f>
        <v>-0.743041814609259</v>
      </c>
      <c r="O606" s="131"/>
      <c r="P606" s="330"/>
      <c r="Q606" s="132"/>
      <c r="R606" s="132"/>
      <c r="S606" s="132"/>
      <c r="T606" s="132"/>
    </row>
    <row r="607" customFormat="false" ht="12.8" hidden="true" customHeight="false" outlineLevel="0" collapsed="false">
      <c r="A607" s="131" t="n">
        <v>1314835200</v>
      </c>
      <c r="B607" s="330" t="n">
        <f aca="false">(A607/(24*60*60))+DATE(1970,1,1)</f>
        <v>40787</v>
      </c>
      <c r="C607" s="331" t="n">
        <f aca="false">YEAR(B607)</f>
        <v>2011</v>
      </c>
      <c r="D607" s="331" t="n">
        <f aca="false">MONTH(B607)</f>
        <v>9</v>
      </c>
      <c r="E607" s="331" t="n">
        <f aca="false">DAY(B607)</f>
        <v>1</v>
      </c>
      <c r="F607" s="132" t="n">
        <v>8.19951</v>
      </c>
      <c r="G607" s="132" t="n">
        <v>8.35994</v>
      </c>
      <c r="H607" s="132" t="n">
        <v>8.1</v>
      </c>
      <c r="I607" s="132" t="n">
        <v>8.21</v>
      </c>
      <c r="J607" s="132" t="n">
        <f aca="false">LARGE($G$1:G607,1)</f>
        <v>31.9099</v>
      </c>
      <c r="K607" s="192" t="n">
        <f aca="false">IF(J607&gt;J606,0,K606+1)</f>
        <v>78</v>
      </c>
      <c r="L607" s="134" t="n">
        <f aca="false">I607/J607-1</f>
        <v>-0.742713076506037</v>
      </c>
      <c r="O607" s="131"/>
      <c r="P607" s="330"/>
      <c r="Q607" s="132"/>
      <c r="R607" s="132"/>
      <c r="S607" s="132"/>
      <c r="T607" s="132"/>
    </row>
    <row r="608" customFormat="false" ht="12.8" hidden="true" customHeight="false" outlineLevel="0" collapsed="false">
      <c r="A608" s="131" t="n">
        <v>1314921600</v>
      </c>
      <c r="B608" s="330" t="n">
        <f aca="false">(A608/(24*60*60))+DATE(1970,1,1)</f>
        <v>40788</v>
      </c>
      <c r="C608" s="331" t="n">
        <f aca="false">YEAR(B608)</f>
        <v>2011</v>
      </c>
      <c r="D608" s="331" t="n">
        <f aca="false">MONTH(B608)</f>
        <v>9</v>
      </c>
      <c r="E608" s="331" t="n">
        <f aca="false">DAY(B608)</f>
        <v>2</v>
      </c>
      <c r="F608" s="132" t="n">
        <v>8.25</v>
      </c>
      <c r="G608" s="132" t="n">
        <v>8.7138</v>
      </c>
      <c r="H608" s="132" t="n">
        <v>8.23</v>
      </c>
      <c r="I608" s="132" t="n">
        <v>8.64</v>
      </c>
      <c r="J608" s="132" t="n">
        <f aca="false">LARGE($G$1:G608,1)</f>
        <v>31.9099</v>
      </c>
      <c r="K608" s="192" t="n">
        <f aca="false">IF(J608&gt;J607,0,K607+1)</f>
        <v>79</v>
      </c>
      <c r="L608" s="134" t="n">
        <f aca="false">I608/J608-1</f>
        <v>-0.729237634715245</v>
      </c>
      <c r="O608" s="131"/>
      <c r="P608" s="330"/>
      <c r="Q608" s="132"/>
      <c r="R608" s="132"/>
      <c r="S608" s="132"/>
      <c r="T608" s="132"/>
    </row>
    <row r="609" customFormat="false" ht="12.8" hidden="true" customHeight="false" outlineLevel="0" collapsed="false">
      <c r="A609" s="131" t="n">
        <v>1315008000</v>
      </c>
      <c r="B609" s="330" t="n">
        <f aca="false">(A609/(24*60*60))+DATE(1970,1,1)</f>
        <v>40789</v>
      </c>
      <c r="C609" s="331" t="n">
        <f aca="false">YEAR(B609)</f>
        <v>2011</v>
      </c>
      <c r="D609" s="331" t="n">
        <f aca="false">MONTH(B609)</f>
        <v>9</v>
      </c>
      <c r="E609" s="331" t="n">
        <f aca="false">DAY(B609)</f>
        <v>3</v>
      </c>
      <c r="F609" s="132" t="n">
        <v>8.6</v>
      </c>
      <c r="G609" s="132" t="n">
        <v>8.69</v>
      </c>
      <c r="H609" s="132" t="n">
        <v>8.36307</v>
      </c>
      <c r="I609" s="132" t="n">
        <v>8.48</v>
      </c>
      <c r="J609" s="132" t="n">
        <f aca="false">LARGE($G$1:G609,1)</f>
        <v>31.9099</v>
      </c>
      <c r="K609" s="192" t="n">
        <f aca="false">IF(J609&gt;J608,0,K608+1)</f>
        <v>80</v>
      </c>
      <c r="L609" s="134" t="n">
        <f aca="false">I609/J609-1</f>
        <v>-0.734251752590889</v>
      </c>
      <c r="O609" s="131"/>
      <c r="P609" s="330"/>
      <c r="Q609" s="132"/>
      <c r="R609" s="132"/>
      <c r="S609" s="132"/>
      <c r="T609" s="132"/>
    </row>
    <row r="610" customFormat="false" ht="12.8" hidden="true" customHeight="false" outlineLevel="0" collapsed="false">
      <c r="A610" s="131" t="n">
        <v>1315094400</v>
      </c>
      <c r="B610" s="330" t="n">
        <f aca="false">(A610/(24*60*60))+DATE(1970,1,1)</f>
        <v>40790</v>
      </c>
      <c r="C610" s="331" t="n">
        <f aca="false">YEAR(B610)</f>
        <v>2011</v>
      </c>
      <c r="D610" s="331" t="n">
        <f aca="false">MONTH(B610)</f>
        <v>9</v>
      </c>
      <c r="E610" s="331" t="n">
        <f aca="false">DAY(B610)</f>
        <v>4</v>
      </c>
      <c r="F610" s="132" t="n">
        <v>8.4632</v>
      </c>
      <c r="G610" s="132" t="n">
        <v>8.49</v>
      </c>
      <c r="H610" s="132" t="n">
        <v>7.85</v>
      </c>
      <c r="I610" s="132" t="n">
        <v>8.17798</v>
      </c>
      <c r="J610" s="132" t="n">
        <f aca="false">LARGE($G$1:G610,1)</f>
        <v>31.9099</v>
      </c>
      <c r="K610" s="192" t="n">
        <f aca="false">IF(J610&gt;J609,0,K609+1)</f>
        <v>81</v>
      </c>
      <c r="L610" s="134" t="n">
        <f aca="false">I610/J610-1</f>
        <v>-0.743716526845901</v>
      </c>
      <c r="O610" s="131"/>
      <c r="P610" s="330"/>
      <c r="Q610" s="132"/>
      <c r="R610" s="132"/>
      <c r="S610" s="132"/>
      <c r="T610" s="132"/>
    </row>
    <row r="611" customFormat="false" ht="12.8" hidden="true" customHeight="false" outlineLevel="0" collapsed="false">
      <c r="A611" s="131" t="n">
        <v>1315180800</v>
      </c>
      <c r="B611" s="330" t="n">
        <f aca="false">(A611/(24*60*60))+DATE(1970,1,1)</f>
        <v>40791</v>
      </c>
      <c r="C611" s="331" t="n">
        <f aca="false">YEAR(B611)</f>
        <v>2011</v>
      </c>
      <c r="D611" s="331" t="n">
        <f aca="false">MONTH(B611)</f>
        <v>9</v>
      </c>
      <c r="E611" s="331" t="n">
        <f aca="false">DAY(B611)</f>
        <v>5</v>
      </c>
      <c r="F611" s="132" t="n">
        <v>8.12796</v>
      </c>
      <c r="G611" s="132" t="n">
        <v>8.19142</v>
      </c>
      <c r="H611" s="132" t="n">
        <v>7.25</v>
      </c>
      <c r="I611" s="132" t="n">
        <v>7.61101</v>
      </c>
      <c r="J611" s="132" t="n">
        <f aca="false">LARGE($G$1:G611,1)</f>
        <v>31.9099</v>
      </c>
      <c r="K611" s="192" t="n">
        <f aca="false">IF(J611&gt;J610,0,K610+1)</f>
        <v>82</v>
      </c>
      <c r="L611" s="134" t="n">
        <f aca="false">I611/J611-1</f>
        <v>-0.761484366920611</v>
      </c>
      <c r="O611" s="131"/>
      <c r="P611" s="330"/>
      <c r="Q611" s="132"/>
      <c r="R611" s="132"/>
      <c r="S611" s="132"/>
      <c r="T611" s="132"/>
    </row>
    <row r="612" customFormat="false" ht="12.8" hidden="true" customHeight="false" outlineLevel="0" collapsed="false">
      <c r="A612" s="131" t="n">
        <v>1315267200</v>
      </c>
      <c r="B612" s="330" t="n">
        <f aca="false">(A612/(24*60*60))+DATE(1970,1,1)</f>
        <v>40792</v>
      </c>
      <c r="C612" s="331" t="n">
        <f aca="false">YEAR(B612)</f>
        <v>2011</v>
      </c>
      <c r="D612" s="331" t="n">
        <f aca="false">MONTH(B612)</f>
        <v>9</v>
      </c>
      <c r="E612" s="331" t="n">
        <f aca="false">DAY(B612)</f>
        <v>6</v>
      </c>
      <c r="F612" s="132" t="n">
        <v>7.61101</v>
      </c>
      <c r="G612" s="132" t="n">
        <v>7.65713</v>
      </c>
      <c r="H612" s="132" t="n">
        <v>6.122</v>
      </c>
      <c r="I612" s="132" t="n">
        <v>6.8628</v>
      </c>
      <c r="J612" s="132" t="n">
        <f aca="false">LARGE($G$1:G612,1)</f>
        <v>31.9099</v>
      </c>
      <c r="K612" s="192" t="n">
        <f aca="false">IF(J612&gt;J611,0,K611+1)</f>
        <v>83</v>
      </c>
      <c r="L612" s="134" t="n">
        <f aca="false">I612/J612-1</f>
        <v>-0.784931949018957</v>
      </c>
      <c r="O612" s="131"/>
      <c r="P612" s="330"/>
      <c r="Q612" s="132"/>
      <c r="R612" s="132"/>
      <c r="S612" s="132"/>
      <c r="T612" s="132"/>
    </row>
    <row r="613" customFormat="false" ht="12.8" hidden="true" customHeight="false" outlineLevel="0" collapsed="false">
      <c r="A613" s="131" t="n">
        <v>1315353600</v>
      </c>
      <c r="B613" s="330" t="n">
        <f aca="false">(A613/(24*60*60))+DATE(1970,1,1)</f>
        <v>40793</v>
      </c>
      <c r="C613" s="331" t="n">
        <f aca="false">YEAR(B613)</f>
        <v>2011</v>
      </c>
      <c r="D613" s="331" t="n">
        <f aca="false">MONTH(B613)</f>
        <v>9</v>
      </c>
      <c r="E613" s="331" t="n">
        <f aca="false">DAY(B613)</f>
        <v>7</v>
      </c>
      <c r="F613" s="132" t="n">
        <v>6.8628</v>
      </c>
      <c r="G613" s="132" t="n">
        <v>7.59916</v>
      </c>
      <c r="H613" s="132" t="n">
        <v>6.53001</v>
      </c>
      <c r="I613" s="132" t="n">
        <v>7.1864</v>
      </c>
      <c r="J613" s="132" t="n">
        <f aca="false">LARGE($G$1:G613,1)</f>
        <v>31.9099</v>
      </c>
      <c r="K613" s="192" t="n">
        <f aca="false">IF(J613&gt;J612,0,K612+1)</f>
        <v>84</v>
      </c>
      <c r="L613" s="134" t="n">
        <f aca="false">I613/J613-1</f>
        <v>-0.774790895615467</v>
      </c>
      <c r="O613" s="131"/>
      <c r="P613" s="330"/>
      <c r="Q613" s="132"/>
      <c r="R613" s="132"/>
      <c r="S613" s="132"/>
      <c r="T613" s="132"/>
    </row>
    <row r="614" customFormat="false" ht="12.8" hidden="true" customHeight="false" outlineLevel="0" collapsed="false">
      <c r="A614" s="131" t="n">
        <v>1315440000</v>
      </c>
      <c r="B614" s="330" t="n">
        <f aca="false">(A614/(24*60*60))+DATE(1970,1,1)</f>
        <v>40794</v>
      </c>
      <c r="C614" s="331" t="n">
        <f aca="false">YEAR(B614)</f>
        <v>2011</v>
      </c>
      <c r="D614" s="331" t="n">
        <f aca="false">MONTH(B614)</f>
        <v>9</v>
      </c>
      <c r="E614" s="331" t="n">
        <f aca="false">DAY(B614)</f>
        <v>8</v>
      </c>
      <c r="F614" s="132" t="n">
        <v>7.19786</v>
      </c>
      <c r="G614" s="132" t="n">
        <v>7.19786</v>
      </c>
      <c r="H614" s="132" t="n">
        <v>6.51235</v>
      </c>
      <c r="I614" s="132" t="n">
        <v>6.53</v>
      </c>
      <c r="J614" s="132" t="n">
        <f aca="false">LARGE($G$1:G614,1)</f>
        <v>31.9099</v>
      </c>
      <c r="K614" s="192" t="n">
        <f aca="false">IF(J614&gt;J613,0,K613+1)</f>
        <v>85</v>
      </c>
      <c r="L614" s="134" t="n">
        <f aca="false">I614/J614-1</f>
        <v>-0.795361314200295</v>
      </c>
      <c r="O614" s="131"/>
      <c r="P614" s="330"/>
      <c r="Q614" s="132"/>
      <c r="R614" s="132"/>
      <c r="S614" s="132"/>
      <c r="T614" s="132"/>
    </row>
    <row r="615" customFormat="false" ht="12.8" hidden="true" customHeight="false" outlineLevel="0" collapsed="false">
      <c r="A615" s="131" t="n">
        <v>1315526400</v>
      </c>
      <c r="B615" s="330" t="n">
        <f aca="false">(A615/(24*60*60))+DATE(1970,1,1)</f>
        <v>40795</v>
      </c>
      <c r="C615" s="331" t="n">
        <f aca="false">YEAR(B615)</f>
        <v>2011</v>
      </c>
      <c r="D615" s="331" t="n">
        <f aca="false">MONTH(B615)</f>
        <v>9</v>
      </c>
      <c r="E615" s="331" t="n">
        <f aca="false">DAY(B615)</f>
        <v>9</v>
      </c>
      <c r="F615" s="132" t="n">
        <v>6.5299</v>
      </c>
      <c r="G615" s="132" t="n">
        <v>6.57686</v>
      </c>
      <c r="H615" s="132" t="n">
        <v>4.18</v>
      </c>
      <c r="I615" s="132" t="n">
        <v>5.03</v>
      </c>
      <c r="J615" s="132" t="n">
        <f aca="false">LARGE($G$1:G615,1)</f>
        <v>31.9099</v>
      </c>
      <c r="K615" s="192" t="n">
        <f aca="false">IF(J615&gt;J614,0,K614+1)</f>
        <v>86</v>
      </c>
      <c r="L615" s="134" t="n">
        <f aca="false">I615/J615-1</f>
        <v>-0.842368669284454</v>
      </c>
      <c r="O615" s="131"/>
      <c r="P615" s="330"/>
      <c r="Q615" s="132"/>
      <c r="R615" s="132"/>
      <c r="S615" s="132"/>
      <c r="T615" s="132"/>
    </row>
    <row r="616" customFormat="false" ht="12.8" hidden="true" customHeight="false" outlineLevel="0" collapsed="false">
      <c r="A616" s="131" t="n">
        <v>1315612800</v>
      </c>
      <c r="B616" s="330" t="n">
        <f aca="false">(A616/(24*60*60))+DATE(1970,1,1)</f>
        <v>40796</v>
      </c>
      <c r="C616" s="331" t="n">
        <f aca="false">YEAR(B616)</f>
        <v>2011</v>
      </c>
      <c r="D616" s="331" t="n">
        <f aca="false">MONTH(B616)</f>
        <v>9</v>
      </c>
      <c r="E616" s="331" t="n">
        <f aca="false">DAY(B616)</f>
        <v>10</v>
      </c>
      <c r="F616" s="132" t="n">
        <v>5.019</v>
      </c>
      <c r="G616" s="132" t="n">
        <v>5.49</v>
      </c>
      <c r="H616" s="132" t="n">
        <v>4.63</v>
      </c>
      <c r="I616" s="132" t="n">
        <v>4.7739</v>
      </c>
      <c r="J616" s="132" t="n">
        <f aca="false">LARGE($G$1:G616,1)</f>
        <v>31.9099</v>
      </c>
      <c r="K616" s="192" t="n">
        <f aca="false">IF(J616&gt;J615,0,K615+1)</f>
        <v>87</v>
      </c>
      <c r="L616" s="134" t="n">
        <f aca="false">I616/J616-1</f>
        <v>-0.850394391709156</v>
      </c>
      <c r="O616" s="131"/>
      <c r="P616" s="330"/>
      <c r="Q616" s="132"/>
      <c r="R616" s="132"/>
      <c r="S616" s="132"/>
      <c r="T616" s="132"/>
    </row>
    <row r="617" customFormat="false" ht="12.8" hidden="true" customHeight="false" outlineLevel="0" collapsed="false">
      <c r="A617" s="131" t="n">
        <v>1315699200</v>
      </c>
      <c r="B617" s="330" t="n">
        <f aca="false">(A617/(24*60*60))+DATE(1970,1,1)</f>
        <v>40797</v>
      </c>
      <c r="C617" s="331" t="n">
        <f aca="false">YEAR(B617)</f>
        <v>2011</v>
      </c>
      <c r="D617" s="331" t="n">
        <f aca="false">MONTH(B617)</f>
        <v>9</v>
      </c>
      <c r="E617" s="331" t="n">
        <f aca="false">DAY(B617)</f>
        <v>11</v>
      </c>
      <c r="F617" s="132" t="n">
        <v>4.7739</v>
      </c>
      <c r="G617" s="132" t="n">
        <v>7.4</v>
      </c>
      <c r="H617" s="132" t="n">
        <v>4.6</v>
      </c>
      <c r="I617" s="132" t="n">
        <v>5.86435</v>
      </c>
      <c r="J617" s="132" t="n">
        <f aca="false">LARGE($G$1:G617,1)</f>
        <v>31.9099</v>
      </c>
      <c r="K617" s="192" t="n">
        <f aca="false">IF(J617&gt;J616,0,K616+1)</f>
        <v>88</v>
      </c>
      <c r="L617" s="134" t="n">
        <f aca="false">I617/J617-1</f>
        <v>-0.816221611474809</v>
      </c>
      <c r="O617" s="131"/>
      <c r="P617" s="330"/>
      <c r="Q617" s="132"/>
      <c r="R617" s="132"/>
      <c r="S617" s="132"/>
      <c r="T617" s="132"/>
    </row>
    <row r="618" customFormat="false" ht="12.8" hidden="true" customHeight="false" outlineLevel="0" collapsed="false">
      <c r="A618" s="131" t="n">
        <v>1315785600</v>
      </c>
      <c r="B618" s="330" t="n">
        <f aca="false">(A618/(24*60*60))+DATE(1970,1,1)</f>
        <v>40798</v>
      </c>
      <c r="C618" s="331" t="n">
        <f aca="false">YEAR(B618)</f>
        <v>2011</v>
      </c>
      <c r="D618" s="331" t="n">
        <f aca="false">MONTH(B618)</f>
        <v>9</v>
      </c>
      <c r="E618" s="331" t="n">
        <f aca="false">DAY(B618)</f>
        <v>12</v>
      </c>
      <c r="F618" s="132" t="n">
        <v>5.94</v>
      </c>
      <c r="G618" s="132" t="n">
        <v>6.58212</v>
      </c>
      <c r="H618" s="132" t="n">
        <v>5.4121</v>
      </c>
      <c r="I618" s="132" t="n">
        <v>6.078</v>
      </c>
      <c r="J618" s="132" t="n">
        <f aca="false">LARGE($G$1:G618,1)</f>
        <v>31.9099</v>
      </c>
      <c r="K618" s="192" t="n">
        <f aca="false">IF(J618&gt;J617,0,K617+1)</f>
        <v>89</v>
      </c>
      <c r="L618" s="134" t="n">
        <f aca="false">I618/J618-1</f>
        <v>-0.809526197198988</v>
      </c>
      <c r="O618" s="131"/>
      <c r="P618" s="330"/>
      <c r="Q618" s="132"/>
      <c r="R618" s="132"/>
      <c r="S618" s="132"/>
      <c r="T618" s="132"/>
    </row>
    <row r="619" customFormat="false" ht="12.8" hidden="true" customHeight="false" outlineLevel="0" collapsed="false">
      <c r="A619" s="131" t="n">
        <v>1315872000</v>
      </c>
      <c r="B619" s="330" t="n">
        <f aca="false">(A619/(24*60*60))+DATE(1970,1,1)</f>
        <v>40799</v>
      </c>
      <c r="C619" s="331" t="n">
        <f aca="false">YEAR(B619)</f>
        <v>2011</v>
      </c>
      <c r="D619" s="331" t="n">
        <f aca="false">MONTH(B619)</f>
        <v>9</v>
      </c>
      <c r="E619" s="331" t="n">
        <f aca="false">DAY(B619)</f>
        <v>13</v>
      </c>
      <c r="F619" s="132" t="n">
        <v>6.05</v>
      </c>
      <c r="G619" s="132" t="n">
        <v>6.085</v>
      </c>
      <c r="H619" s="132" t="n">
        <v>5.7</v>
      </c>
      <c r="I619" s="132" t="n">
        <v>5.8</v>
      </c>
      <c r="J619" s="132" t="n">
        <f aca="false">LARGE($G$1:G619,1)</f>
        <v>31.9099</v>
      </c>
      <c r="K619" s="192" t="n">
        <f aca="false">IF(J619&gt;J618,0,K618+1)</f>
        <v>90</v>
      </c>
      <c r="L619" s="134" t="n">
        <f aca="false">I619/J619-1</f>
        <v>-0.818238227007919</v>
      </c>
      <c r="O619" s="131"/>
      <c r="P619" s="330"/>
      <c r="Q619" s="132"/>
      <c r="R619" s="132"/>
      <c r="S619" s="132"/>
      <c r="T619" s="132"/>
    </row>
    <row r="620" customFormat="false" ht="12.8" hidden="true" customHeight="false" outlineLevel="0" collapsed="false">
      <c r="A620" s="131" t="n">
        <v>1315958400</v>
      </c>
      <c r="B620" s="330" t="n">
        <f aca="false">(A620/(24*60*60))+DATE(1970,1,1)</f>
        <v>40800</v>
      </c>
      <c r="C620" s="331" t="n">
        <f aca="false">YEAR(B620)</f>
        <v>2011</v>
      </c>
      <c r="D620" s="331" t="n">
        <f aca="false">MONTH(B620)</f>
        <v>9</v>
      </c>
      <c r="E620" s="331" t="n">
        <f aca="false">DAY(B620)</f>
        <v>14</v>
      </c>
      <c r="F620" s="132" t="n">
        <v>5.8199</v>
      </c>
      <c r="G620" s="132" t="n">
        <v>5.84731</v>
      </c>
      <c r="H620" s="132" t="n">
        <v>5.32488</v>
      </c>
      <c r="I620" s="132" t="n">
        <v>5.61932</v>
      </c>
      <c r="J620" s="132" t="n">
        <f aca="false">LARGE($G$1:G620,1)</f>
        <v>31.9099</v>
      </c>
      <c r="K620" s="192" t="n">
        <f aca="false">IF(J620&gt;J619,0,K619+1)</f>
        <v>91</v>
      </c>
      <c r="L620" s="134" t="n">
        <f aca="false">I620/J620-1</f>
        <v>-0.82390041961899</v>
      </c>
      <c r="O620" s="131"/>
      <c r="P620" s="330"/>
      <c r="Q620" s="132"/>
      <c r="R620" s="132"/>
      <c r="S620" s="132"/>
      <c r="T620" s="132"/>
    </row>
    <row r="621" customFormat="false" ht="12.8" hidden="true" customHeight="false" outlineLevel="0" collapsed="false">
      <c r="A621" s="131" t="n">
        <v>1316044800</v>
      </c>
      <c r="B621" s="330" t="n">
        <f aca="false">(A621/(24*60*60))+DATE(1970,1,1)</f>
        <v>40801</v>
      </c>
      <c r="C621" s="331" t="n">
        <f aca="false">YEAR(B621)</f>
        <v>2011</v>
      </c>
      <c r="D621" s="331" t="n">
        <f aca="false">MONTH(B621)</f>
        <v>9</v>
      </c>
      <c r="E621" s="331" t="n">
        <f aca="false">DAY(B621)</f>
        <v>15</v>
      </c>
      <c r="F621" s="132" t="n">
        <v>5.61932</v>
      </c>
      <c r="G621" s="132" t="n">
        <v>5.61932</v>
      </c>
      <c r="H621" s="132" t="n">
        <v>4.44</v>
      </c>
      <c r="I621" s="132" t="n">
        <v>4.84</v>
      </c>
      <c r="J621" s="132" t="n">
        <f aca="false">LARGE($G$1:G621,1)</f>
        <v>31.9099</v>
      </c>
      <c r="K621" s="192" t="n">
        <f aca="false">IF(J621&gt;J620,0,K620+1)</f>
        <v>92</v>
      </c>
      <c r="L621" s="134" t="n">
        <f aca="false">I621/J621-1</f>
        <v>-0.848322934261781</v>
      </c>
      <c r="O621" s="131"/>
      <c r="P621" s="330"/>
      <c r="Q621" s="132"/>
      <c r="R621" s="132"/>
      <c r="S621" s="132"/>
      <c r="T621" s="132"/>
    </row>
    <row r="622" customFormat="false" ht="12.8" hidden="true" customHeight="false" outlineLevel="0" collapsed="false">
      <c r="A622" s="131" t="n">
        <v>1316131200</v>
      </c>
      <c r="B622" s="330" t="n">
        <f aca="false">(A622/(24*60*60))+DATE(1970,1,1)</f>
        <v>40802</v>
      </c>
      <c r="C622" s="331" t="n">
        <f aca="false">YEAR(B622)</f>
        <v>2011</v>
      </c>
      <c r="D622" s="331" t="n">
        <f aca="false">MONTH(B622)</f>
        <v>9</v>
      </c>
      <c r="E622" s="331" t="n">
        <f aca="false">DAY(B622)</f>
        <v>16</v>
      </c>
      <c r="F622" s="132" t="n">
        <v>4.84</v>
      </c>
      <c r="G622" s="132" t="n">
        <v>4.99</v>
      </c>
      <c r="H622" s="132" t="n">
        <v>4.61</v>
      </c>
      <c r="I622" s="132" t="n">
        <v>4.82</v>
      </c>
      <c r="J622" s="132" t="n">
        <f aca="false">LARGE($G$1:G622,1)</f>
        <v>31.9099</v>
      </c>
      <c r="K622" s="192" t="n">
        <f aca="false">IF(J622&gt;J621,0,K621+1)</f>
        <v>93</v>
      </c>
      <c r="L622" s="134" t="n">
        <f aca="false">I622/J622-1</f>
        <v>-0.848949698996236</v>
      </c>
      <c r="O622" s="131"/>
      <c r="P622" s="330"/>
      <c r="Q622" s="132"/>
      <c r="R622" s="132"/>
      <c r="S622" s="132"/>
      <c r="T622" s="132"/>
    </row>
    <row r="623" customFormat="false" ht="12.8" hidden="true" customHeight="false" outlineLevel="0" collapsed="false">
      <c r="A623" s="131" t="n">
        <v>1316217600</v>
      </c>
      <c r="B623" s="330" t="n">
        <f aca="false">(A623/(24*60*60))+DATE(1970,1,1)</f>
        <v>40803</v>
      </c>
      <c r="C623" s="331" t="n">
        <f aca="false">YEAR(B623)</f>
        <v>2011</v>
      </c>
      <c r="D623" s="331" t="n">
        <f aca="false">MONTH(B623)</f>
        <v>9</v>
      </c>
      <c r="E623" s="331" t="n">
        <f aca="false">DAY(B623)</f>
        <v>17</v>
      </c>
      <c r="F623" s="132" t="n">
        <v>4.82</v>
      </c>
      <c r="G623" s="132" t="n">
        <v>4.93</v>
      </c>
      <c r="H623" s="132" t="n">
        <v>4.7</v>
      </c>
      <c r="I623" s="132" t="n">
        <v>4.77</v>
      </c>
      <c r="J623" s="132" t="n">
        <f aca="false">LARGE($G$1:G623,1)</f>
        <v>31.9099</v>
      </c>
      <c r="K623" s="192" t="n">
        <f aca="false">IF(J623&gt;J622,0,K622+1)</f>
        <v>94</v>
      </c>
      <c r="L623" s="134" t="n">
        <f aca="false">I623/J623-1</f>
        <v>-0.850516610832375</v>
      </c>
      <c r="O623" s="131"/>
      <c r="P623" s="330"/>
      <c r="Q623" s="132"/>
      <c r="R623" s="132"/>
      <c r="S623" s="132"/>
      <c r="T623" s="132"/>
    </row>
    <row r="624" customFormat="false" ht="12.8" hidden="true" customHeight="false" outlineLevel="0" collapsed="false">
      <c r="A624" s="131" t="n">
        <v>1316304000</v>
      </c>
      <c r="B624" s="330" t="n">
        <f aca="false">(A624/(24*60*60))+DATE(1970,1,1)</f>
        <v>40804</v>
      </c>
      <c r="C624" s="331" t="n">
        <f aca="false">YEAR(B624)</f>
        <v>2011</v>
      </c>
      <c r="D624" s="331" t="n">
        <f aca="false">MONTH(B624)</f>
        <v>9</v>
      </c>
      <c r="E624" s="331" t="n">
        <f aca="false">DAY(B624)</f>
        <v>18</v>
      </c>
      <c r="F624" s="132" t="n">
        <v>4.7604</v>
      </c>
      <c r="G624" s="132" t="n">
        <v>5.6</v>
      </c>
      <c r="H624" s="132" t="n">
        <v>4.72134</v>
      </c>
      <c r="I624" s="132" t="n">
        <v>5.2</v>
      </c>
      <c r="J624" s="132" t="n">
        <f aca="false">LARGE($G$1:G624,1)</f>
        <v>31.9099</v>
      </c>
      <c r="K624" s="192" t="n">
        <f aca="false">IF(J624&gt;J623,0,K623+1)</f>
        <v>95</v>
      </c>
      <c r="L624" s="134" t="n">
        <f aca="false">I624/J624-1</f>
        <v>-0.837041169041583</v>
      </c>
      <c r="O624" s="131"/>
      <c r="P624" s="330"/>
      <c r="Q624" s="132"/>
      <c r="R624" s="132"/>
      <c r="S624" s="132"/>
      <c r="T624" s="132"/>
    </row>
    <row r="625" customFormat="false" ht="12.8" hidden="true" customHeight="false" outlineLevel="0" collapsed="false">
      <c r="A625" s="131" t="n">
        <v>1316390400</v>
      </c>
      <c r="B625" s="330" t="n">
        <f aca="false">(A625/(24*60*60))+DATE(1970,1,1)</f>
        <v>40805</v>
      </c>
      <c r="C625" s="331" t="n">
        <f aca="false">YEAR(B625)</f>
        <v>2011</v>
      </c>
      <c r="D625" s="331" t="n">
        <f aca="false">MONTH(B625)</f>
        <v>9</v>
      </c>
      <c r="E625" s="331" t="n">
        <f aca="false">DAY(B625)</f>
        <v>19</v>
      </c>
      <c r="F625" s="132" t="n">
        <v>5.2021</v>
      </c>
      <c r="G625" s="132" t="n">
        <v>5.64399</v>
      </c>
      <c r="H625" s="132" t="n">
        <v>4.9</v>
      </c>
      <c r="I625" s="132" t="n">
        <v>5.46001</v>
      </c>
      <c r="J625" s="132" t="n">
        <f aca="false">LARGE($G$1:G625,1)</f>
        <v>31.9099</v>
      </c>
      <c r="K625" s="192" t="n">
        <f aca="false">IF(J625&gt;J624,0,K624+1)</f>
        <v>96</v>
      </c>
      <c r="L625" s="134" t="n">
        <f aca="false">I625/J625-1</f>
        <v>-0.828892914111295</v>
      </c>
      <c r="O625" s="131"/>
      <c r="P625" s="330"/>
      <c r="Q625" s="132"/>
      <c r="R625" s="132"/>
      <c r="S625" s="132"/>
      <c r="T625" s="132"/>
    </row>
    <row r="626" customFormat="false" ht="12.8" hidden="true" customHeight="false" outlineLevel="0" collapsed="false">
      <c r="A626" s="131" t="n">
        <v>1316476800</v>
      </c>
      <c r="B626" s="330" t="n">
        <f aca="false">(A626/(24*60*60))+DATE(1970,1,1)</f>
        <v>40806</v>
      </c>
      <c r="C626" s="331" t="n">
        <f aca="false">YEAR(B626)</f>
        <v>2011</v>
      </c>
      <c r="D626" s="331" t="n">
        <f aca="false">MONTH(B626)</f>
        <v>9</v>
      </c>
      <c r="E626" s="331" t="n">
        <f aca="false">DAY(B626)</f>
        <v>20</v>
      </c>
      <c r="F626" s="132" t="n">
        <v>5.46203</v>
      </c>
      <c r="G626" s="132" t="n">
        <v>6.795</v>
      </c>
      <c r="H626" s="132" t="n">
        <v>5.4511</v>
      </c>
      <c r="I626" s="132" t="n">
        <v>6.11191</v>
      </c>
      <c r="J626" s="132" t="n">
        <f aca="false">LARGE($G$1:G626,1)</f>
        <v>31.9099</v>
      </c>
      <c r="K626" s="192" t="n">
        <f aca="false">IF(J626&gt;J625,0,K625+1)</f>
        <v>97</v>
      </c>
      <c r="L626" s="134" t="n">
        <f aca="false">I626/J626-1</f>
        <v>-0.808463517591719</v>
      </c>
      <c r="O626" s="131"/>
      <c r="P626" s="330"/>
      <c r="Q626" s="132"/>
      <c r="R626" s="132"/>
      <c r="S626" s="132"/>
      <c r="T626" s="132"/>
    </row>
    <row r="627" customFormat="false" ht="12.8" hidden="true" customHeight="false" outlineLevel="0" collapsed="false">
      <c r="A627" s="131" t="n">
        <v>1316563200</v>
      </c>
      <c r="B627" s="330" t="n">
        <f aca="false">(A627/(24*60*60))+DATE(1970,1,1)</f>
        <v>40807</v>
      </c>
      <c r="C627" s="331" t="n">
        <f aca="false">YEAR(B627)</f>
        <v>2011</v>
      </c>
      <c r="D627" s="331" t="n">
        <f aca="false">MONTH(B627)</f>
        <v>9</v>
      </c>
      <c r="E627" s="331" t="n">
        <f aca="false">DAY(B627)</f>
        <v>21</v>
      </c>
      <c r="F627" s="132" t="n">
        <v>6.11191</v>
      </c>
      <c r="G627" s="132" t="n">
        <v>6.28664</v>
      </c>
      <c r="H627" s="132" t="n">
        <v>5.06</v>
      </c>
      <c r="I627" s="132" t="n">
        <v>5.6114</v>
      </c>
      <c r="J627" s="132" t="n">
        <f aca="false">LARGE($G$1:G627,1)</f>
        <v>31.9099</v>
      </c>
      <c r="K627" s="192" t="n">
        <f aca="false">IF(J627&gt;J626,0,K626+1)</f>
        <v>98</v>
      </c>
      <c r="L627" s="134" t="n">
        <f aca="false">I627/J627-1</f>
        <v>-0.824148618453834</v>
      </c>
      <c r="O627" s="131"/>
      <c r="P627" s="330"/>
      <c r="Q627" s="132"/>
      <c r="R627" s="132"/>
      <c r="S627" s="132"/>
      <c r="T627" s="132"/>
    </row>
    <row r="628" customFormat="false" ht="12.8" hidden="true" customHeight="false" outlineLevel="0" collapsed="false">
      <c r="A628" s="131" t="n">
        <v>1316649600</v>
      </c>
      <c r="B628" s="330" t="n">
        <f aca="false">(A628/(24*60*60))+DATE(1970,1,1)</f>
        <v>40808</v>
      </c>
      <c r="C628" s="331" t="n">
        <f aca="false">YEAR(B628)</f>
        <v>2011</v>
      </c>
      <c r="D628" s="331" t="n">
        <f aca="false">MONTH(B628)</f>
        <v>9</v>
      </c>
      <c r="E628" s="331" t="n">
        <f aca="false">DAY(B628)</f>
        <v>22</v>
      </c>
      <c r="F628" s="132" t="n">
        <v>5.64335</v>
      </c>
      <c r="G628" s="132" t="n">
        <v>5.83001</v>
      </c>
      <c r="H628" s="132" t="n">
        <v>5.29</v>
      </c>
      <c r="I628" s="132" t="n">
        <v>5.42781</v>
      </c>
      <c r="J628" s="132" t="n">
        <f aca="false">LARGE($G$1:G628,1)</f>
        <v>31.9099</v>
      </c>
      <c r="K628" s="192" t="n">
        <f aca="false">IF(J628&gt;J627,0,K627+1)</f>
        <v>99</v>
      </c>
      <c r="L628" s="134" t="n">
        <f aca="false">I628/J628-1</f>
        <v>-0.829902005333768</v>
      </c>
      <c r="O628" s="131"/>
      <c r="P628" s="330"/>
      <c r="Q628" s="132"/>
      <c r="R628" s="132"/>
      <c r="S628" s="132"/>
      <c r="T628" s="132"/>
    </row>
    <row r="629" customFormat="false" ht="12.8" hidden="true" customHeight="false" outlineLevel="0" collapsed="false">
      <c r="A629" s="131" t="n">
        <v>1316736000</v>
      </c>
      <c r="B629" s="330" t="n">
        <f aca="false">(A629/(24*60*60))+DATE(1970,1,1)</f>
        <v>40809</v>
      </c>
      <c r="C629" s="331" t="n">
        <f aca="false">YEAR(B629)</f>
        <v>2011</v>
      </c>
      <c r="D629" s="331" t="n">
        <f aca="false">MONTH(B629)</f>
        <v>9</v>
      </c>
      <c r="E629" s="331" t="n">
        <f aca="false">DAY(B629)</f>
        <v>23</v>
      </c>
      <c r="F629" s="132" t="n">
        <v>5.43</v>
      </c>
      <c r="G629" s="132" t="n">
        <v>5.70653</v>
      </c>
      <c r="H629" s="132" t="n">
        <v>5.4145</v>
      </c>
      <c r="I629" s="132" t="n">
        <v>5.54514</v>
      </c>
      <c r="J629" s="132" t="n">
        <f aca="false">LARGE($G$1:G629,1)</f>
        <v>31.9099</v>
      </c>
      <c r="K629" s="192" t="n">
        <f aca="false">IF(J629&gt;J628,0,K628+1)</f>
        <v>100</v>
      </c>
      <c r="L629" s="134" t="n">
        <f aca="false">I629/J629-1</f>
        <v>-0.826225090019085</v>
      </c>
      <c r="O629" s="131"/>
      <c r="P629" s="330"/>
      <c r="Q629" s="132"/>
      <c r="R629" s="132"/>
      <c r="S629" s="132"/>
      <c r="T629" s="132"/>
    </row>
    <row r="630" customFormat="false" ht="12.8" hidden="true" customHeight="false" outlineLevel="0" collapsed="false">
      <c r="A630" s="131" t="n">
        <v>1316822400</v>
      </c>
      <c r="B630" s="330" t="n">
        <f aca="false">(A630/(24*60*60))+DATE(1970,1,1)</f>
        <v>40810</v>
      </c>
      <c r="C630" s="331" t="n">
        <f aca="false">YEAR(B630)</f>
        <v>2011</v>
      </c>
      <c r="D630" s="331" t="n">
        <f aca="false">MONTH(B630)</f>
        <v>9</v>
      </c>
      <c r="E630" s="331" t="n">
        <f aca="false">DAY(B630)</f>
        <v>24</v>
      </c>
      <c r="F630" s="132" t="n">
        <v>5.54514</v>
      </c>
      <c r="G630" s="132" t="n">
        <v>5.641</v>
      </c>
      <c r="H630" s="132" t="n">
        <v>5.3201</v>
      </c>
      <c r="I630" s="132" t="n">
        <v>5.46829</v>
      </c>
      <c r="J630" s="132" t="n">
        <f aca="false">LARGE($G$1:G630,1)</f>
        <v>31.9099</v>
      </c>
      <c r="K630" s="192" t="n">
        <f aca="false">IF(J630&gt;J629,0,K629+1)</f>
        <v>101</v>
      </c>
      <c r="L630" s="134" t="n">
        <f aca="false">I630/J630-1</f>
        <v>-0.82863343351123</v>
      </c>
      <c r="O630" s="131"/>
      <c r="P630" s="330"/>
      <c r="Q630" s="132"/>
      <c r="R630" s="132"/>
      <c r="S630" s="132"/>
      <c r="T630" s="132"/>
    </row>
    <row r="631" customFormat="false" ht="12.8" hidden="true" customHeight="false" outlineLevel="0" collapsed="false">
      <c r="A631" s="131" t="n">
        <v>1316908800</v>
      </c>
      <c r="B631" s="330" t="n">
        <f aca="false">(A631/(24*60*60))+DATE(1970,1,1)</f>
        <v>40811</v>
      </c>
      <c r="C631" s="331" t="n">
        <f aca="false">YEAR(B631)</f>
        <v>2011</v>
      </c>
      <c r="D631" s="331" t="n">
        <f aca="false">MONTH(B631)</f>
        <v>9</v>
      </c>
      <c r="E631" s="331" t="n">
        <f aca="false">DAY(B631)</f>
        <v>25</v>
      </c>
      <c r="F631" s="132" t="n">
        <v>5.44406</v>
      </c>
      <c r="G631" s="132" t="n">
        <v>5.49</v>
      </c>
      <c r="H631" s="132" t="n">
        <v>5.32199</v>
      </c>
      <c r="I631" s="132" t="n">
        <v>5.33</v>
      </c>
      <c r="J631" s="132" t="n">
        <f aca="false">LARGE($G$1:G631,1)</f>
        <v>31.9099</v>
      </c>
      <c r="K631" s="192" t="n">
        <f aca="false">IF(J631&gt;J630,0,K630+1)</f>
        <v>102</v>
      </c>
      <c r="L631" s="134" t="n">
        <f aca="false">I631/J631-1</f>
        <v>-0.832967198267622</v>
      </c>
      <c r="O631" s="131"/>
      <c r="P631" s="330"/>
      <c r="Q631" s="132"/>
      <c r="R631" s="132"/>
      <c r="S631" s="132"/>
      <c r="T631" s="132"/>
    </row>
    <row r="632" customFormat="false" ht="12.8" hidden="true" customHeight="false" outlineLevel="0" collapsed="false">
      <c r="A632" s="131" t="n">
        <v>1316995200</v>
      </c>
      <c r="B632" s="330" t="n">
        <f aca="false">(A632/(24*60*60))+DATE(1970,1,1)</f>
        <v>40812</v>
      </c>
      <c r="C632" s="331" t="n">
        <f aca="false">YEAR(B632)</f>
        <v>2011</v>
      </c>
      <c r="D632" s="331" t="n">
        <f aca="false">MONTH(B632)</f>
        <v>9</v>
      </c>
      <c r="E632" s="331" t="n">
        <f aca="false">DAY(B632)</f>
        <v>26</v>
      </c>
      <c r="F632" s="132" t="n">
        <v>5.32999</v>
      </c>
      <c r="G632" s="132" t="n">
        <v>5.4</v>
      </c>
      <c r="H632" s="132" t="n">
        <v>4.721</v>
      </c>
      <c r="I632" s="132" t="n">
        <v>4.86969</v>
      </c>
      <c r="J632" s="132" t="n">
        <f aca="false">LARGE($G$1:G632,1)</f>
        <v>31.9099</v>
      </c>
      <c r="K632" s="192" t="n">
        <f aca="false">IF(J632&gt;J631,0,K631+1)</f>
        <v>103</v>
      </c>
      <c r="L632" s="134" t="n">
        <f aca="false">I632/J632-1</f>
        <v>-0.847392502013482</v>
      </c>
      <c r="O632" s="131"/>
      <c r="P632" s="330"/>
      <c r="Q632" s="132"/>
      <c r="R632" s="132"/>
      <c r="S632" s="132"/>
      <c r="T632" s="132"/>
    </row>
    <row r="633" customFormat="false" ht="12.8" hidden="true" customHeight="false" outlineLevel="0" collapsed="false">
      <c r="A633" s="131" t="n">
        <v>1317081600</v>
      </c>
      <c r="B633" s="330" t="n">
        <f aca="false">(A633/(24*60*60))+DATE(1970,1,1)</f>
        <v>40813</v>
      </c>
      <c r="C633" s="331" t="n">
        <f aca="false">YEAR(B633)</f>
        <v>2011</v>
      </c>
      <c r="D633" s="331" t="n">
        <f aca="false">MONTH(B633)</f>
        <v>9</v>
      </c>
      <c r="E633" s="331" t="n">
        <f aca="false">DAY(B633)</f>
        <v>27</v>
      </c>
      <c r="F633" s="132" t="n">
        <v>4.86969</v>
      </c>
      <c r="G633" s="132" t="n">
        <v>5.13018</v>
      </c>
      <c r="H633" s="132" t="n">
        <v>4.781</v>
      </c>
      <c r="I633" s="132" t="n">
        <v>4.9156</v>
      </c>
      <c r="J633" s="132" t="n">
        <f aca="false">LARGE($G$1:G633,1)</f>
        <v>31.9099</v>
      </c>
      <c r="K633" s="192" t="n">
        <f aca="false">IF(J633&gt;J632,0,K632+1)</f>
        <v>104</v>
      </c>
      <c r="L633" s="134" t="n">
        <f aca="false">I633/J633-1</f>
        <v>-0.845953763565539</v>
      </c>
      <c r="O633" s="131"/>
      <c r="P633" s="330"/>
      <c r="Q633" s="132"/>
      <c r="R633" s="132"/>
      <c r="S633" s="132"/>
      <c r="T633" s="132"/>
    </row>
    <row r="634" customFormat="false" ht="12.8" hidden="true" customHeight="false" outlineLevel="0" collapsed="false">
      <c r="A634" s="131" t="n">
        <v>1317168000</v>
      </c>
      <c r="B634" s="330" t="n">
        <f aca="false">(A634/(24*60*60))+DATE(1970,1,1)</f>
        <v>40814</v>
      </c>
      <c r="C634" s="331" t="n">
        <f aca="false">YEAR(B634)</f>
        <v>2011</v>
      </c>
      <c r="D634" s="331" t="n">
        <f aca="false">MONTH(B634)</f>
        <v>9</v>
      </c>
      <c r="E634" s="331" t="n">
        <f aca="false">DAY(B634)</f>
        <v>28</v>
      </c>
      <c r="F634" s="132" t="n">
        <v>4.91563</v>
      </c>
      <c r="G634" s="132" t="n">
        <v>4.969</v>
      </c>
      <c r="H634" s="132" t="n">
        <v>4.625</v>
      </c>
      <c r="I634" s="132" t="n">
        <v>4.77247</v>
      </c>
      <c r="J634" s="132" t="n">
        <f aca="false">LARGE($G$1:G634,1)</f>
        <v>31.9099</v>
      </c>
      <c r="K634" s="192" t="n">
        <f aca="false">IF(J634&gt;J633,0,K633+1)</f>
        <v>105</v>
      </c>
      <c r="L634" s="134" t="n">
        <f aca="false">I634/J634-1</f>
        <v>-0.85043920538767</v>
      </c>
      <c r="O634" s="131"/>
      <c r="P634" s="330"/>
      <c r="Q634" s="132"/>
      <c r="R634" s="132"/>
      <c r="S634" s="132"/>
      <c r="T634" s="132"/>
    </row>
    <row r="635" customFormat="false" ht="12.8" hidden="true" customHeight="false" outlineLevel="0" collapsed="false">
      <c r="A635" s="131" t="n">
        <v>1317254400</v>
      </c>
      <c r="B635" s="330" t="n">
        <f aca="false">(A635/(24*60*60))+DATE(1970,1,1)</f>
        <v>40815</v>
      </c>
      <c r="C635" s="331" t="n">
        <f aca="false">YEAR(B635)</f>
        <v>2011</v>
      </c>
      <c r="D635" s="331" t="n">
        <f aca="false">MONTH(B635)</f>
        <v>9</v>
      </c>
      <c r="E635" s="331" t="n">
        <f aca="false">DAY(B635)</f>
        <v>29</v>
      </c>
      <c r="F635" s="132" t="n">
        <v>4.77985</v>
      </c>
      <c r="G635" s="132" t="n">
        <v>4.8</v>
      </c>
      <c r="H635" s="132" t="n">
        <v>4.6742</v>
      </c>
      <c r="I635" s="132" t="n">
        <v>4.77935</v>
      </c>
      <c r="J635" s="132" t="n">
        <f aca="false">LARGE($G$1:G635,1)</f>
        <v>31.9099</v>
      </c>
      <c r="K635" s="192" t="n">
        <f aca="false">IF(J635&gt;J634,0,K634+1)</f>
        <v>106</v>
      </c>
      <c r="L635" s="134" t="n">
        <f aca="false">I635/J635-1</f>
        <v>-0.850223598319017</v>
      </c>
      <c r="O635" s="131"/>
      <c r="P635" s="330"/>
      <c r="Q635" s="132"/>
      <c r="R635" s="132"/>
      <c r="S635" s="132"/>
      <c r="T635" s="132"/>
    </row>
    <row r="636" customFormat="false" ht="12.8" hidden="true" customHeight="false" outlineLevel="0" collapsed="false">
      <c r="A636" s="131" t="n">
        <v>1317340800</v>
      </c>
      <c r="B636" s="330" t="n">
        <f aca="false">(A636/(24*60*60))+DATE(1970,1,1)</f>
        <v>40816</v>
      </c>
      <c r="C636" s="331" t="n">
        <f aca="false">YEAR(B636)</f>
        <v>2011</v>
      </c>
      <c r="D636" s="331" t="n">
        <f aca="false">MONTH(B636)</f>
        <v>9</v>
      </c>
      <c r="E636" s="331" t="n">
        <f aca="false">DAY(B636)</f>
        <v>30</v>
      </c>
      <c r="F636" s="132" t="n">
        <v>4.7567</v>
      </c>
      <c r="G636" s="132" t="n">
        <v>5.35</v>
      </c>
      <c r="H636" s="132" t="n">
        <v>4.743</v>
      </c>
      <c r="I636" s="132" t="n">
        <v>5.14009</v>
      </c>
      <c r="J636" s="132" t="n">
        <f aca="false">LARGE($G$1:G636,1)</f>
        <v>31.9099</v>
      </c>
      <c r="K636" s="192" t="n">
        <f aca="false">IF(J636&gt;J635,0,K635+1)</f>
        <v>107</v>
      </c>
      <c r="L636" s="134" t="n">
        <f aca="false">I636/J636-1</f>
        <v>-0.838918642803644</v>
      </c>
      <c r="O636" s="131"/>
      <c r="P636" s="330"/>
      <c r="Q636" s="132"/>
      <c r="R636" s="132"/>
      <c r="S636" s="132"/>
      <c r="T636" s="132"/>
    </row>
    <row r="637" customFormat="false" ht="12.8" hidden="true" customHeight="false" outlineLevel="0" collapsed="false">
      <c r="A637" s="131" t="n">
        <v>1317427200</v>
      </c>
      <c r="B637" s="330" t="n">
        <f aca="false">(A637/(24*60*60))+DATE(1970,1,1)</f>
        <v>40817</v>
      </c>
      <c r="C637" s="331" t="n">
        <f aca="false">YEAR(B637)</f>
        <v>2011</v>
      </c>
      <c r="D637" s="331" t="n">
        <f aca="false">MONTH(B637)</f>
        <v>10</v>
      </c>
      <c r="E637" s="331" t="n">
        <f aca="false">DAY(B637)</f>
        <v>1</v>
      </c>
      <c r="F637" s="132" t="n">
        <v>5.16699</v>
      </c>
      <c r="G637" s="132" t="n">
        <v>5.24919</v>
      </c>
      <c r="H637" s="132" t="n">
        <v>4.86125</v>
      </c>
      <c r="I637" s="132" t="n">
        <v>5.03241</v>
      </c>
      <c r="J637" s="132" t="n">
        <f aca="false">LARGE($G$1:G637,1)</f>
        <v>31.9099</v>
      </c>
      <c r="K637" s="192" t="n">
        <f aca="false">IF(J637&gt;J636,0,K636+1)</f>
        <v>108</v>
      </c>
      <c r="L637" s="134" t="n">
        <f aca="false">I637/J637-1</f>
        <v>-0.842293144133952</v>
      </c>
      <c r="O637" s="131"/>
      <c r="P637" s="330"/>
      <c r="Q637" s="132"/>
      <c r="R637" s="132"/>
      <c r="S637" s="132"/>
      <c r="T637" s="132"/>
    </row>
    <row r="638" customFormat="false" ht="12.8" hidden="true" customHeight="false" outlineLevel="0" collapsed="false">
      <c r="A638" s="131" t="n">
        <v>1317513600</v>
      </c>
      <c r="B638" s="330" t="n">
        <f aca="false">(A638/(24*60*60))+DATE(1970,1,1)</f>
        <v>40818</v>
      </c>
      <c r="C638" s="331" t="n">
        <f aca="false">YEAR(B638)</f>
        <v>2011</v>
      </c>
      <c r="D638" s="331" t="n">
        <f aca="false">MONTH(B638)</f>
        <v>10</v>
      </c>
      <c r="E638" s="331" t="n">
        <f aca="false">DAY(B638)</f>
        <v>2</v>
      </c>
      <c r="F638" s="132" t="n">
        <v>5.03241</v>
      </c>
      <c r="G638" s="132" t="n">
        <v>5.1</v>
      </c>
      <c r="H638" s="132" t="n">
        <v>4.91</v>
      </c>
      <c r="I638" s="132" t="n">
        <v>5.02701</v>
      </c>
      <c r="J638" s="132" t="n">
        <f aca="false">LARGE($G$1:G638,1)</f>
        <v>31.9099</v>
      </c>
      <c r="K638" s="192" t="n">
        <f aca="false">IF(J638&gt;J637,0,K637+1)</f>
        <v>109</v>
      </c>
      <c r="L638" s="134" t="n">
        <f aca="false">I638/J638-1</f>
        <v>-0.842462370612255</v>
      </c>
      <c r="O638" s="131"/>
      <c r="P638" s="330"/>
      <c r="Q638" s="132"/>
      <c r="R638" s="132"/>
      <c r="S638" s="132"/>
      <c r="T638" s="132"/>
    </row>
    <row r="639" customFormat="false" ht="12.8" hidden="true" customHeight="false" outlineLevel="0" collapsed="false">
      <c r="A639" s="131" t="n">
        <v>1317600000</v>
      </c>
      <c r="B639" s="330" t="n">
        <f aca="false">(A639/(24*60*60))+DATE(1970,1,1)</f>
        <v>40819</v>
      </c>
      <c r="C639" s="331" t="n">
        <f aca="false">YEAR(B639)</f>
        <v>2011</v>
      </c>
      <c r="D639" s="331" t="n">
        <f aca="false">MONTH(B639)</f>
        <v>10</v>
      </c>
      <c r="E639" s="331" t="n">
        <f aca="false">DAY(B639)</f>
        <v>3</v>
      </c>
      <c r="F639" s="132" t="n">
        <v>5.02701</v>
      </c>
      <c r="G639" s="132" t="n">
        <v>5.0399</v>
      </c>
      <c r="H639" s="132" t="n">
        <v>4.88889</v>
      </c>
      <c r="I639" s="132" t="n">
        <v>5.02401</v>
      </c>
      <c r="J639" s="132" t="n">
        <f aca="false">LARGE($G$1:G639,1)</f>
        <v>31.9099</v>
      </c>
      <c r="K639" s="192" t="n">
        <f aca="false">IF(J639&gt;J638,0,K638+1)</f>
        <v>110</v>
      </c>
      <c r="L639" s="134" t="n">
        <f aca="false">I639/J639-1</f>
        <v>-0.842556385322424</v>
      </c>
      <c r="O639" s="131"/>
      <c r="P639" s="330"/>
      <c r="Q639" s="132"/>
      <c r="R639" s="132"/>
      <c r="S639" s="132"/>
      <c r="T639" s="132"/>
    </row>
    <row r="640" customFormat="false" ht="12.8" hidden="true" customHeight="false" outlineLevel="0" collapsed="false">
      <c r="A640" s="131" t="n">
        <v>1317686400</v>
      </c>
      <c r="B640" s="330" t="n">
        <f aca="false">(A640/(24*60*60))+DATE(1970,1,1)</f>
        <v>40820</v>
      </c>
      <c r="C640" s="331" t="n">
        <f aca="false">YEAR(B640)</f>
        <v>2011</v>
      </c>
      <c r="D640" s="331" t="n">
        <f aca="false">MONTH(B640)</f>
        <v>10</v>
      </c>
      <c r="E640" s="331" t="n">
        <f aca="false">DAY(B640)</f>
        <v>4</v>
      </c>
      <c r="F640" s="132" t="n">
        <v>5.02401</v>
      </c>
      <c r="G640" s="132" t="n">
        <v>5.025</v>
      </c>
      <c r="H640" s="132" t="n">
        <v>4.9193</v>
      </c>
      <c r="I640" s="132" t="n">
        <v>4.96</v>
      </c>
      <c r="J640" s="132" t="n">
        <f aca="false">LARGE($G$1:G640,1)</f>
        <v>31.9099</v>
      </c>
      <c r="K640" s="192" t="n">
        <f aca="false">IF(J640&gt;J639,0,K639+1)</f>
        <v>111</v>
      </c>
      <c r="L640" s="134" t="n">
        <f aca="false">I640/J640-1</f>
        <v>-0.844562345855048</v>
      </c>
      <c r="O640" s="131"/>
      <c r="P640" s="330"/>
      <c r="Q640" s="132"/>
      <c r="R640" s="132"/>
      <c r="S640" s="132"/>
      <c r="T640" s="132"/>
    </row>
    <row r="641" customFormat="false" ht="12.8" hidden="true" customHeight="false" outlineLevel="0" collapsed="false">
      <c r="A641" s="131" t="n">
        <v>1317772800</v>
      </c>
      <c r="B641" s="330" t="n">
        <f aca="false">(A641/(24*60*60))+DATE(1970,1,1)</f>
        <v>40821</v>
      </c>
      <c r="C641" s="331" t="n">
        <f aca="false">YEAR(B641)</f>
        <v>2011</v>
      </c>
      <c r="D641" s="331" t="n">
        <f aca="false">MONTH(B641)</f>
        <v>10</v>
      </c>
      <c r="E641" s="331" t="n">
        <f aca="false">DAY(B641)</f>
        <v>5</v>
      </c>
      <c r="F641" s="132" t="n">
        <v>4.96</v>
      </c>
      <c r="G641" s="132" t="n">
        <v>5.025</v>
      </c>
      <c r="H641" s="132" t="n">
        <v>4.8312</v>
      </c>
      <c r="I641" s="132" t="n">
        <v>4.87</v>
      </c>
      <c r="J641" s="132" t="n">
        <f aca="false">LARGE($G$1:G641,1)</f>
        <v>31.9099</v>
      </c>
      <c r="K641" s="192" t="n">
        <f aca="false">IF(J641&gt;J640,0,K640+1)</f>
        <v>112</v>
      </c>
      <c r="L641" s="134" t="n">
        <f aca="false">I641/J641-1</f>
        <v>-0.847382787160098</v>
      </c>
      <c r="O641" s="131"/>
      <c r="P641" s="330"/>
      <c r="Q641" s="132"/>
      <c r="R641" s="132"/>
      <c r="S641" s="132"/>
      <c r="T641" s="132"/>
    </row>
    <row r="642" customFormat="false" ht="12.8" hidden="true" customHeight="false" outlineLevel="0" collapsed="false">
      <c r="A642" s="131" t="n">
        <v>1317859200</v>
      </c>
      <c r="B642" s="330" t="n">
        <f aca="false">(A642/(24*60*60))+DATE(1970,1,1)</f>
        <v>40822</v>
      </c>
      <c r="C642" s="331" t="n">
        <f aca="false">YEAR(B642)</f>
        <v>2011</v>
      </c>
      <c r="D642" s="331" t="n">
        <f aca="false">MONTH(B642)</f>
        <v>10</v>
      </c>
      <c r="E642" s="331" t="n">
        <f aca="false">DAY(B642)</f>
        <v>6</v>
      </c>
      <c r="F642" s="132" t="n">
        <v>4.87002</v>
      </c>
      <c r="G642" s="132" t="n">
        <v>4.9</v>
      </c>
      <c r="H642" s="132" t="n">
        <v>4.4989</v>
      </c>
      <c r="I642" s="132" t="n">
        <v>4.73443</v>
      </c>
      <c r="J642" s="132" t="n">
        <f aca="false">LARGE($G$1:G642,1)</f>
        <v>31.9099</v>
      </c>
      <c r="K642" s="192" t="n">
        <f aca="false">IF(J642&gt;J641,0,K641+1)</f>
        <v>113</v>
      </c>
      <c r="L642" s="134" t="n">
        <f aca="false">I642/J642-1</f>
        <v>-0.851631311912604</v>
      </c>
      <c r="O642" s="131"/>
      <c r="P642" s="330"/>
      <c r="Q642" s="132"/>
      <c r="R642" s="132"/>
      <c r="S642" s="132"/>
      <c r="T642" s="132"/>
    </row>
    <row r="643" customFormat="false" ht="12.8" hidden="true" customHeight="false" outlineLevel="0" collapsed="false">
      <c r="A643" s="131" t="n">
        <v>1317945600</v>
      </c>
      <c r="B643" s="330" t="n">
        <f aca="false">(A643/(24*60*60))+DATE(1970,1,1)</f>
        <v>40823</v>
      </c>
      <c r="C643" s="331" t="n">
        <f aca="false">YEAR(B643)</f>
        <v>2011</v>
      </c>
      <c r="D643" s="331" t="n">
        <f aca="false">MONTH(B643)</f>
        <v>10</v>
      </c>
      <c r="E643" s="331" t="n">
        <f aca="false">DAY(B643)</f>
        <v>7</v>
      </c>
      <c r="F643" s="132" t="n">
        <v>4.74688</v>
      </c>
      <c r="G643" s="132" t="n">
        <v>4.7958</v>
      </c>
      <c r="H643" s="132" t="n">
        <v>3.7819</v>
      </c>
      <c r="I643" s="132" t="n">
        <v>4.2728</v>
      </c>
      <c r="J643" s="132" t="n">
        <f aca="false">LARGE($G$1:G643,1)</f>
        <v>31.9099</v>
      </c>
      <c r="K643" s="192" t="n">
        <f aca="false">IF(J643&gt;J642,0,K642+1)</f>
        <v>114</v>
      </c>
      <c r="L643" s="134" t="n">
        <f aca="false">I643/J643-1</f>
        <v>-0.866097982130937</v>
      </c>
      <c r="O643" s="131"/>
      <c r="P643" s="330"/>
      <c r="Q643" s="132"/>
      <c r="R643" s="132"/>
      <c r="S643" s="132"/>
      <c r="T643" s="132"/>
    </row>
    <row r="644" customFormat="false" ht="12.8" hidden="true" customHeight="false" outlineLevel="0" collapsed="false">
      <c r="A644" s="131" t="n">
        <v>1318032000</v>
      </c>
      <c r="B644" s="330" t="n">
        <f aca="false">(A644/(24*60*60))+DATE(1970,1,1)</f>
        <v>40824</v>
      </c>
      <c r="C644" s="331" t="n">
        <f aca="false">YEAR(B644)</f>
        <v>2011</v>
      </c>
      <c r="D644" s="331" t="n">
        <f aca="false">MONTH(B644)</f>
        <v>10</v>
      </c>
      <c r="E644" s="331" t="n">
        <f aca="false">DAY(B644)</f>
        <v>8</v>
      </c>
      <c r="F644" s="132" t="n">
        <v>4.30281</v>
      </c>
      <c r="G644" s="132" t="n">
        <v>4.3399</v>
      </c>
      <c r="H644" s="132" t="n">
        <v>3.825</v>
      </c>
      <c r="I644" s="132" t="n">
        <v>4.00753</v>
      </c>
      <c r="J644" s="132" t="n">
        <f aca="false">LARGE($G$1:G644,1)</f>
        <v>31.9099</v>
      </c>
      <c r="K644" s="192" t="n">
        <f aca="false">IF(J644&gt;J643,0,K643+1)</f>
        <v>115</v>
      </c>
      <c r="L644" s="134" t="n">
        <f aca="false">I644/J644-1</f>
        <v>-0.874411076186387</v>
      </c>
      <c r="O644" s="131"/>
      <c r="P644" s="330"/>
      <c r="Q644" s="132"/>
      <c r="R644" s="132"/>
      <c r="S644" s="132"/>
      <c r="T644" s="132"/>
    </row>
    <row r="645" customFormat="false" ht="12.8" hidden="true" customHeight="false" outlineLevel="0" collapsed="false">
      <c r="A645" s="131" t="n">
        <v>1318118400</v>
      </c>
      <c r="B645" s="330" t="n">
        <f aca="false">(A645/(24*60*60))+DATE(1970,1,1)</f>
        <v>40825</v>
      </c>
      <c r="C645" s="331" t="n">
        <f aca="false">YEAR(B645)</f>
        <v>2011</v>
      </c>
      <c r="D645" s="331" t="n">
        <f aca="false">MONTH(B645)</f>
        <v>10</v>
      </c>
      <c r="E645" s="331" t="n">
        <f aca="false">DAY(B645)</f>
        <v>9</v>
      </c>
      <c r="F645" s="132" t="n">
        <v>4.00757</v>
      </c>
      <c r="G645" s="132" t="n">
        <v>4.389</v>
      </c>
      <c r="H645" s="132" t="n">
        <v>4.00757</v>
      </c>
      <c r="I645" s="132" t="n">
        <v>4.10288</v>
      </c>
      <c r="J645" s="132" t="n">
        <f aca="false">LARGE($G$1:G645,1)</f>
        <v>31.9099</v>
      </c>
      <c r="K645" s="192" t="n">
        <f aca="false">IF(J645&gt;J644,0,K644+1)</f>
        <v>116</v>
      </c>
      <c r="L645" s="134" t="n">
        <f aca="false">I645/J645-1</f>
        <v>-0.871422975314871</v>
      </c>
      <c r="O645" s="131"/>
      <c r="P645" s="330"/>
      <c r="Q645" s="132"/>
      <c r="R645" s="132"/>
      <c r="S645" s="132"/>
      <c r="T645" s="132"/>
    </row>
    <row r="646" customFormat="false" ht="12.8" hidden="true" customHeight="false" outlineLevel="0" collapsed="false">
      <c r="A646" s="131" t="n">
        <v>1318204800</v>
      </c>
      <c r="B646" s="330" t="n">
        <f aca="false">(A646/(24*60*60))+DATE(1970,1,1)</f>
        <v>40826</v>
      </c>
      <c r="C646" s="331" t="n">
        <f aca="false">YEAR(B646)</f>
        <v>2011</v>
      </c>
      <c r="D646" s="331" t="n">
        <f aca="false">MONTH(B646)</f>
        <v>10</v>
      </c>
      <c r="E646" s="331" t="n">
        <f aca="false">DAY(B646)</f>
        <v>10</v>
      </c>
      <c r="F646" s="132" t="n">
        <v>4.1</v>
      </c>
      <c r="G646" s="132" t="n">
        <v>4.2</v>
      </c>
      <c r="H646" s="132" t="n">
        <v>4.0104</v>
      </c>
      <c r="I646" s="132" t="n">
        <v>4.1</v>
      </c>
      <c r="J646" s="132" t="n">
        <f aca="false">LARGE($G$1:G646,1)</f>
        <v>31.9099</v>
      </c>
      <c r="K646" s="192" t="n">
        <f aca="false">IF(J646&gt;J645,0,K645+1)</f>
        <v>117</v>
      </c>
      <c r="L646" s="134" t="n">
        <f aca="false">I646/J646-1</f>
        <v>-0.871513229436633</v>
      </c>
      <c r="O646" s="131"/>
      <c r="P646" s="330"/>
      <c r="Q646" s="132"/>
      <c r="R646" s="132"/>
      <c r="S646" s="132"/>
      <c r="T646" s="132"/>
    </row>
    <row r="647" customFormat="false" ht="12.8" hidden="true" customHeight="false" outlineLevel="0" collapsed="false">
      <c r="A647" s="131" t="n">
        <v>1318291200</v>
      </c>
      <c r="B647" s="330" t="n">
        <f aca="false">(A647/(24*60*60))+DATE(1970,1,1)</f>
        <v>40827</v>
      </c>
      <c r="C647" s="331" t="n">
        <f aca="false">YEAR(B647)</f>
        <v>2011</v>
      </c>
      <c r="D647" s="331" t="n">
        <f aca="false">MONTH(B647)</f>
        <v>10</v>
      </c>
      <c r="E647" s="331" t="n">
        <f aca="false">DAY(B647)</f>
        <v>11</v>
      </c>
      <c r="F647" s="132" t="n">
        <v>4.06084</v>
      </c>
      <c r="G647" s="132" t="n">
        <v>4.10001</v>
      </c>
      <c r="H647" s="132" t="n">
        <v>3.84962</v>
      </c>
      <c r="I647" s="132" t="n">
        <v>3.9308</v>
      </c>
      <c r="J647" s="132" t="n">
        <f aca="false">LARGE($G$1:G647,1)</f>
        <v>31.9099</v>
      </c>
      <c r="K647" s="192" t="n">
        <f aca="false">IF(J647&gt;J646,0,K646+1)</f>
        <v>118</v>
      </c>
      <c r="L647" s="134" t="n">
        <f aca="false">I647/J647-1</f>
        <v>-0.876815659090126</v>
      </c>
      <c r="O647" s="131"/>
      <c r="P647" s="330"/>
      <c r="Q647" s="132"/>
      <c r="R647" s="132"/>
      <c r="S647" s="132"/>
      <c r="T647" s="132"/>
    </row>
    <row r="648" customFormat="false" ht="12.8" hidden="true" customHeight="false" outlineLevel="0" collapsed="false">
      <c r="A648" s="131" t="n">
        <v>1318377600</v>
      </c>
      <c r="B648" s="330" t="n">
        <f aca="false">(A648/(24*60*60))+DATE(1970,1,1)</f>
        <v>40828</v>
      </c>
      <c r="C648" s="331" t="n">
        <f aca="false">YEAR(B648)</f>
        <v>2011</v>
      </c>
      <c r="D648" s="331" t="n">
        <f aca="false">MONTH(B648)</f>
        <v>10</v>
      </c>
      <c r="E648" s="331" t="n">
        <f aca="false">DAY(B648)</f>
        <v>12</v>
      </c>
      <c r="F648" s="132" t="n">
        <v>3.92982</v>
      </c>
      <c r="G648" s="132" t="n">
        <v>4.45</v>
      </c>
      <c r="H648" s="132" t="n">
        <v>3.901</v>
      </c>
      <c r="I648" s="132" t="n">
        <v>4.15</v>
      </c>
      <c r="J648" s="132" t="n">
        <f aca="false">LARGE($G$1:G648,1)</f>
        <v>31.9099</v>
      </c>
      <c r="K648" s="192" t="n">
        <f aca="false">IF(J648&gt;J647,0,K647+1)</f>
        <v>119</v>
      </c>
      <c r="L648" s="134" t="n">
        <f aca="false">I648/J648-1</f>
        <v>-0.869946317600494</v>
      </c>
      <c r="O648" s="131"/>
      <c r="P648" s="330"/>
      <c r="Q648" s="132"/>
      <c r="R648" s="132"/>
      <c r="S648" s="132"/>
      <c r="T648" s="132"/>
    </row>
    <row r="649" customFormat="false" ht="12.8" hidden="true" customHeight="false" outlineLevel="0" collapsed="false">
      <c r="A649" s="131" t="n">
        <v>1318464000</v>
      </c>
      <c r="B649" s="330" t="n">
        <f aca="false">(A649/(24*60*60))+DATE(1970,1,1)</f>
        <v>40829</v>
      </c>
      <c r="C649" s="331" t="n">
        <f aca="false">YEAR(B649)</f>
        <v>2011</v>
      </c>
      <c r="D649" s="331" t="n">
        <f aca="false">MONTH(B649)</f>
        <v>10</v>
      </c>
      <c r="E649" s="331" t="n">
        <f aca="false">DAY(B649)</f>
        <v>13</v>
      </c>
      <c r="F649" s="132" t="n">
        <v>4.16</v>
      </c>
      <c r="G649" s="132" t="n">
        <v>4.2</v>
      </c>
      <c r="H649" s="132" t="n">
        <v>4.002</v>
      </c>
      <c r="I649" s="132" t="n">
        <v>4.04615</v>
      </c>
      <c r="J649" s="132" t="n">
        <f aca="false">LARGE($G$1:G649,1)</f>
        <v>31.9099</v>
      </c>
      <c r="K649" s="192" t="n">
        <f aca="false">IF(J649&gt;J648,0,K648+1)</f>
        <v>120</v>
      </c>
      <c r="L649" s="134" t="n">
        <f aca="false">I649/J649-1</f>
        <v>-0.873200793484154</v>
      </c>
      <c r="O649" s="131"/>
      <c r="P649" s="330"/>
      <c r="Q649" s="132"/>
      <c r="R649" s="132"/>
      <c r="S649" s="132"/>
      <c r="T649" s="132"/>
    </row>
    <row r="650" customFormat="false" ht="12.8" hidden="true" customHeight="false" outlineLevel="0" collapsed="false">
      <c r="A650" s="131" t="n">
        <v>1318550400</v>
      </c>
      <c r="B650" s="330" t="n">
        <f aca="false">(A650/(24*60*60))+DATE(1970,1,1)</f>
        <v>40830</v>
      </c>
      <c r="C650" s="331" t="n">
        <f aca="false">YEAR(B650)</f>
        <v>2011</v>
      </c>
      <c r="D650" s="331" t="n">
        <f aca="false">MONTH(B650)</f>
        <v>10</v>
      </c>
      <c r="E650" s="331" t="n">
        <f aca="false">DAY(B650)</f>
        <v>14</v>
      </c>
      <c r="F650" s="132" t="n">
        <v>4.05644</v>
      </c>
      <c r="G650" s="132" t="n">
        <v>4.11455</v>
      </c>
      <c r="H650" s="132" t="n">
        <v>3.9481</v>
      </c>
      <c r="I650" s="132" t="n">
        <v>3.98791</v>
      </c>
      <c r="J650" s="132" t="n">
        <f aca="false">LARGE($G$1:G650,1)</f>
        <v>31.9099</v>
      </c>
      <c r="K650" s="192" t="n">
        <f aca="false">IF(J650&gt;J649,0,K649+1)</f>
        <v>121</v>
      </c>
      <c r="L650" s="134" t="n">
        <f aca="false">I650/J650-1</f>
        <v>-0.875025932390888</v>
      </c>
      <c r="O650" s="131"/>
      <c r="P650" s="330"/>
      <c r="Q650" s="132"/>
      <c r="R650" s="132"/>
      <c r="S650" s="132"/>
      <c r="T650" s="132"/>
    </row>
    <row r="651" customFormat="false" ht="12.8" hidden="true" customHeight="false" outlineLevel="0" collapsed="false">
      <c r="A651" s="131" t="n">
        <v>1318636800</v>
      </c>
      <c r="B651" s="330" t="n">
        <f aca="false">(A651/(24*60*60))+DATE(1970,1,1)</f>
        <v>40831</v>
      </c>
      <c r="C651" s="331" t="n">
        <f aca="false">YEAR(B651)</f>
        <v>2011</v>
      </c>
      <c r="D651" s="331" t="n">
        <f aca="false">MONTH(B651)</f>
        <v>10</v>
      </c>
      <c r="E651" s="331" t="n">
        <f aca="false">DAY(B651)</f>
        <v>15</v>
      </c>
      <c r="F651" s="132" t="n">
        <v>3.9873</v>
      </c>
      <c r="G651" s="132" t="n">
        <v>4.05</v>
      </c>
      <c r="H651" s="132" t="n">
        <v>3.70888</v>
      </c>
      <c r="I651" s="132" t="n">
        <v>3.84214</v>
      </c>
      <c r="J651" s="132" t="n">
        <f aca="false">LARGE($G$1:G651,1)</f>
        <v>31.9099</v>
      </c>
      <c r="K651" s="192" t="n">
        <f aca="false">IF(J651&gt;J650,0,K650+1)</f>
        <v>122</v>
      </c>
      <c r="L651" s="134" t="n">
        <f aca="false">I651/J651-1</f>
        <v>-0.879594107157967</v>
      </c>
      <c r="O651" s="131"/>
      <c r="P651" s="330"/>
      <c r="Q651" s="132"/>
      <c r="R651" s="132"/>
      <c r="S651" s="132"/>
      <c r="T651" s="132"/>
    </row>
    <row r="652" customFormat="false" ht="12.8" hidden="true" customHeight="false" outlineLevel="0" collapsed="false">
      <c r="A652" s="131" t="n">
        <v>1318723200</v>
      </c>
      <c r="B652" s="330" t="n">
        <f aca="false">(A652/(24*60*60))+DATE(1970,1,1)</f>
        <v>40832</v>
      </c>
      <c r="C652" s="331" t="n">
        <f aca="false">YEAR(B652)</f>
        <v>2011</v>
      </c>
      <c r="D652" s="331" t="n">
        <f aca="false">MONTH(B652)</f>
        <v>10</v>
      </c>
      <c r="E652" s="331" t="n">
        <f aca="false">DAY(B652)</f>
        <v>16</v>
      </c>
      <c r="F652" s="132" t="n">
        <v>3.84214</v>
      </c>
      <c r="G652" s="132" t="n">
        <v>3.8975</v>
      </c>
      <c r="H652" s="132" t="n">
        <v>3.4</v>
      </c>
      <c r="I652" s="132" t="n">
        <v>3.55701</v>
      </c>
      <c r="J652" s="132" t="n">
        <f aca="false">LARGE($G$1:G652,1)</f>
        <v>31.9099</v>
      </c>
      <c r="K652" s="192" t="n">
        <f aca="false">IF(J652&gt;J651,0,K651+1)</f>
        <v>123</v>
      </c>
      <c r="L652" s="134" t="n">
        <f aca="false">I652/J652-1</f>
        <v>-0.888529578594731</v>
      </c>
      <c r="O652" s="131"/>
      <c r="P652" s="330"/>
      <c r="Q652" s="132"/>
      <c r="R652" s="132"/>
      <c r="S652" s="132"/>
      <c r="T652" s="132"/>
    </row>
    <row r="653" customFormat="false" ht="12.8" hidden="true" customHeight="false" outlineLevel="0" collapsed="false">
      <c r="A653" s="131" t="n">
        <v>1318809600</v>
      </c>
      <c r="B653" s="330" t="n">
        <f aca="false">(A653/(24*60*60))+DATE(1970,1,1)</f>
        <v>40833</v>
      </c>
      <c r="C653" s="331" t="n">
        <f aca="false">YEAR(B653)</f>
        <v>2011</v>
      </c>
      <c r="D653" s="331" t="n">
        <f aca="false">MONTH(B653)</f>
        <v>10</v>
      </c>
      <c r="E653" s="331" t="n">
        <f aca="false">DAY(B653)</f>
        <v>17</v>
      </c>
      <c r="F653" s="132" t="n">
        <v>3.55711</v>
      </c>
      <c r="G653" s="132" t="n">
        <v>3.74</v>
      </c>
      <c r="H653" s="132" t="n">
        <v>2.26</v>
      </c>
      <c r="I653" s="132" t="n">
        <v>2.55998</v>
      </c>
      <c r="J653" s="132" t="n">
        <f aca="false">LARGE($G$1:G653,1)</f>
        <v>31.9099</v>
      </c>
      <c r="K653" s="192" t="n">
        <f aca="false">IF(J653&gt;J652,0,K652+1)</f>
        <v>124</v>
      </c>
      <c r="L653" s="134" t="n">
        <f aca="false">I653/J653-1</f>
        <v>-0.919774740754437</v>
      </c>
      <c r="O653" s="131"/>
      <c r="P653" s="330"/>
      <c r="Q653" s="132"/>
      <c r="R653" s="132"/>
      <c r="S653" s="132"/>
      <c r="T653" s="132"/>
    </row>
    <row r="654" customFormat="false" ht="12.8" hidden="true" customHeight="false" outlineLevel="0" collapsed="false">
      <c r="A654" s="131" t="n">
        <v>1318896000</v>
      </c>
      <c r="B654" s="330" t="n">
        <f aca="false">(A654/(24*60*60))+DATE(1970,1,1)</f>
        <v>40834</v>
      </c>
      <c r="C654" s="331" t="n">
        <f aca="false">YEAR(B654)</f>
        <v>2011</v>
      </c>
      <c r="D654" s="331" t="n">
        <f aca="false">MONTH(B654)</f>
        <v>10</v>
      </c>
      <c r="E654" s="331" t="n">
        <f aca="false">DAY(B654)</f>
        <v>18</v>
      </c>
      <c r="F654" s="132" t="n">
        <v>2.54127</v>
      </c>
      <c r="G654" s="132" t="n">
        <v>2.9</v>
      </c>
      <c r="H654" s="132" t="n">
        <v>2.31</v>
      </c>
      <c r="I654" s="132" t="n">
        <v>2.41901</v>
      </c>
      <c r="J654" s="132" t="n">
        <f aca="false">LARGE($G$1:G654,1)</f>
        <v>31.9099</v>
      </c>
      <c r="K654" s="192" t="n">
        <f aca="false">IF(J654&gt;J653,0,K653+1)</f>
        <v>125</v>
      </c>
      <c r="L654" s="134" t="n">
        <f aca="false">I654/J654-1</f>
        <v>-0.924192491985246</v>
      </c>
      <c r="O654" s="131"/>
      <c r="P654" s="330"/>
      <c r="Q654" s="132"/>
      <c r="R654" s="132"/>
      <c r="S654" s="132"/>
      <c r="T654" s="132"/>
    </row>
    <row r="655" customFormat="false" ht="12.8" hidden="true" customHeight="false" outlineLevel="0" collapsed="false">
      <c r="A655" s="131" t="n">
        <v>1318982400</v>
      </c>
      <c r="B655" s="330" t="n">
        <f aca="false">(A655/(24*60*60))+DATE(1970,1,1)</f>
        <v>40835</v>
      </c>
      <c r="C655" s="331" t="n">
        <f aca="false">YEAR(B655)</f>
        <v>2011</v>
      </c>
      <c r="D655" s="331" t="n">
        <f aca="false">MONTH(B655)</f>
        <v>10</v>
      </c>
      <c r="E655" s="331" t="n">
        <f aca="false">DAY(B655)</f>
        <v>19</v>
      </c>
      <c r="F655" s="132" t="n">
        <v>2.41901</v>
      </c>
      <c r="G655" s="132" t="n">
        <v>2.536</v>
      </c>
      <c r="H655" s="132" t="n">
        <v>2.0401</v>
      </c>
      <c r="I655" s="132" t="n">
        <v>2.27</v>
      </c>
      <c r="J655" s="132" t="n">
        <f aca="false">LARGE($G$1:G655,1)</f>
        <v>31.9099</v>
      </c>
      <c r="K655" s="192" t="n">
        <f aca="false">IF(J655&gt;J654,0,K654+1)</f>
        <v>126</v>
      </c>
      <c r="L655" s="134" t="n">
        <f aca="false">I655/J655-1</f>
        <v>-0.928862202639306</v>
      </c>
      <c r="O655" s="131"/>
      <c r="P655" s="330"/>
      <c r="Q655" s="132"/>
      <c r="R655" s="132"/>
      <c r="S655" s="132"/>
      <c r="T655" s="132"/>
    </row>
    <row r="656" customFormat="false" ht="12.8" hidden="true" customHeight="false" outlineLevel="0" collapsed="false">
      <c r="A656" s="131" t="n">
        <v>1319068800</v>
      </c>
      <c r="B656" s="330" t="n">
        <f aca="false">(A656/(24*60*60))+DATE(1970,1,1)</f>
        <v>40836</v>
      </c>
      <c r="C656" s="331" t="n">
        <f aca="false">YEAR(B656)</f>
        <v>2011</v>
      </c>
      <c r="D656" s="331" t="n">
        <f aca="false">MONTH(B656)</f>
        <v>10</v>
      </c>
      <c r="E656" s="331" t="n">
        <f aca="false">DAY(B656)</f>
        <v>20</v>
      </c>
      <c r="F656" s="132" t="n">
        <v>2.25031</v>
      </c>
      <c r="G656" s="132" t="n">
        <v>2.39082</v>
      </c>
      <c r="H656" s="132" t="n">
        <v>2.22</v>
      </c>
      <c r="I656" s="132" t="n">
        <v>2.34801</v>
      </c>
      <c r="J656" s="132" t="n">
        <f aca="false">LARGE($G$1:G656,1)</f>
        <v>31.9099</v>
      </c>
      <c r="K656" s="192" t="n">
        <f aca="false">IF(J656&gt;J655,0,K655+1)</f>
        <v>127</v>
      </c>
      <c r="L656" s="134" t="n">
        <f aca="false">I656/J656-1</f>
        <v>-0.926417506792563</v>
      </c>
      <c r="O656" s="131"/>
      <c r="P656" s="330"/>
      <c r="Q656" s="132"/>
      <c r="R656" s="132"/>
      <c r="S656" s="132"/>
      <c r="T656" s="132"/>
    </row>
    <row r="657" customFormat="false" ht="12.8" hidden="true" customHeight="false" outlineLevel="0" collapsed="false">
      <c r="A657" s="131" t="n">
        <v>1319155200</v>
      </c>
      <c r="B657" s="330" t="n">
        <f aca="false">(A657/(24*60*60))+DATE(1970,1,1)</f>
        <v>40837</v>
      </c>
      <c r="C657" s="331" t="n">
        <f aca="false">YEAR(B657)</f>
        <v>2011</v>
      </c>
      <c r="D657" s="331" t="n">
        <f aca="false">MONTH(B657)</f>
        <v>10</v>
      </c>
      <c r="E657" s="331" t="n">
        <f aca="false">DAY(B657)</f>
        <v>21</v>
      </c>
      <c r="F657" s="132" t="n">
        <v>2.35</v>
      </c>
      <c r="G657" s="132" t="n">
        <v>2.72002</v>
      </c>
      <c r="H657" s="132" t="n">
        <v>2.32699</v>
      </c>
      <c r="I657" s="132" t="n">
        <v>2.57</v>
      </c>
      <c r="J657" s="132" t="n">
        <f aca="false">LARGE($G$1:G657,1)</f>
        <v>31.9099</v>
      </c>
      <c r="K657" s="192" t="n">
        <f aca="false">IF(J657&gt;J656,0,K656+1)</f>
        <v>128</v>
      </c>
      <c r="L657" s="134" t="n">
        <f aca="false">I657/J657-1</f>
        <v>-0.919460731622475</v>
      </c>
      <c r="O657" s="131"/>
      <c r="P657" s="330"/>
      <c r="Q657" s="132"/>
      <c r="R657" s="132"/>
      <c r="S657" s="132"/>
      <c r="T657" s="132"/>
    </row>
    <row r="658" customFormat="false" ht="12.8" hidden="true" customHeight="false" outlineLevel="0" collapsed="false">
      <c r="A658" s="131" t="n">
        <v>1319241600</v>
      </c>
      <c r="B658" s="330" t="n">
        <f aca="false">(A658/(24*60*60))+DATE(1970,1,1)</f>
        <v>40838</v>
      </c>
      <c r="C658" s="331" t="n">
        <f aca="false">YEAR(B658)</f>
        <v>2011</v>
      </c>
      <c r="D658" s="331" t="n">
        <f aca="false">MONTH(B658)</f>
        <v>10</v>
      </c>
      <c r="E658" s="331" t="n">
        <f aca="false">DAY(B658)</f>
        <v>22</v>
      </c>
      <c r="F658" s="132" t="n">
        <v>2.57562</v>
      </c>
      <c r="G658" s="132" t="n">
        <v>3.3</v>
      </c>
      <c r="H658" s="132" t="n">
        <v>2.5515</v>
      </c>
      <c r="I658" s="132" t="n">
        <v>3.1588</v>
      </c>
      <c r="J658" s="132" t="n">
        <f aca="false">LARGE($G$1:G658,1)</f>
        <v>31.9099</v>
      </c>
      <c r="K658" s="192" t="n">
        <f aca="false">IF(J658&gt;J657,0,K657+1)</f>
        <v>129</v>
      </c>
      <c r="L658" s="134" t="n">
        <f aca="false">I658/J658-1</f>
        <v>-0.901008777840106</v>
      </c>
      <c r="O658" s="131"/>
      <c r="P658" s="330"/>
      <c r="Q658" s="132"/>
      <c r="R658" s="132"/>
      <c r="S658" s="132"/>
      <c r="T658" s="132"/>
    </row>
    <row r="659" customFormat="false" ht="12.8" hidden="true" customHeight="false" outlineLevel="0" collapsed="false">
      <c r="A659" s="131" t="n">
        <v>1319328000</v>
      </c>
      <c r="B659" s="330" t="n">
        <f aca="false">(A659/(24*60*60))+DATE(1970,1,1)</f>
        <v>40839</v>
      </c>
      <c r="C659" s="331" t="n">
        <f aca="false">YEAR(B659)</f>
        <v>2011</v>
      </c>
      <c r="D659" s="331" t="n">
        <f aca="false">MONTH(B659)</f>
        <v>10</v>
      </c>
      <c r="E659" s="331" t="n">
        <f aca="false">DAY(B659)</f>
        <v>23</v>
      </c>
      <c r="F659" s="132" t="n">
        <v>3.12002</v>
      </c>
      <c r="G659" s="132" t="n">
        <v>3.2</v>
      </c>
      <c r="H659" s="132" t="n">
        <v>2.95</v>
      </c>
      <c r="I659" s="132" t="n">
        <v>3.17</v>
      </c>
      <c r="J659" s="132" t="n">
        <f aca="false">LARGE($G$1:G659,1)</f>
        <v>31.9099</v>
      </c>
      <c r="K659" s="192" t="n">
        <f aca="false">IF(J659&gt;J658,0,K658+1)</f>
        <v>130</v>
      </c>
      <c r="L659" s="134" t="n">
        <f aca="false">I659/J659-1</f>
        <v>-0.900657789588811</v>
      </c>
      <c r="O659" s="131"/>
      <c r="P659" s="330"/>
      <c r="Q659" s="132"/>
      <c r="R659" s="132"/>
      <c r="S659" s="132"/>
      <c r="T659" s="132"/>
    </row>
    <row r="660" customFormat="false" ht="12.8" hidden="true" customHeight="false" outlineLevel="0" collapsed="false">
      <c r="A660" s="131" t="n">
        <v>1319414400</v>
      </c>
      <c r="B660" s="330" t="n">
        <f aca="false">(A660/(24*60*60))+DATE(1970,1,1)</f>
        <v>40840</v>
      </c>
      <c r="C660" s="331" t="n">
        <f aca="false">YEAR(B660)</f>
        <v>2011</v>
      </c>
      <c r="D660" s="331" t="n">
        <f aca="false">MONTH(B660)</f>
        <v>10</v>
      </c>
      <c r="E660" s="331" t="n">
        <f aca="false">DAY(B660)</f>
        <v>24</v>
      </c>
      <c r="F660" s="132" t="n">
        <v>3.127</v>
      </c>
      <c r="G660" s="132" t="n">
        <v>3.1948</v>
      </c>
      <c r="H660" s="132" t="n">
        <v>2.481</v>
      </c>
      <c r="I660" s="132" t="n">
        <v>2.545</v>
      </c>
      <c r="J660" s="132" t="n">
        <f aca="false">LARGE($G$1:G660,1)</f>
        <v>31.9099</v>
      </c>
      <c r="K660" s="192" t="n">
        <f aca="false">IF(J660&gt;J659,0,K659+1)</f>
        <v>131</v>
      </c>
      <c r="L660" s="134" t="n">
        <f aca="false">I660/J660-1</f>
        <v>-0.920244187540544</v>
      </c>
      <c r="O660" s="131"/>
      <c r="P660" s="330"/>
      <c r="Q660" s="132"/>
      <c r="R660" s="132"/>
      <c r="S660" s="132"/>
      <c r="T660" s="132"/>
    </row>
    <row r="661" customFormat="false" ht="12.8" hidden="true" customHeight="false" outlineLevel="0" collapsed="false">
      <c r="A661" s="131" t="n">
        <v>1319500800</v>
      </c>
      <c r="B661" s="330" t="n">
        <f aca="false">(A661/(24*60*60))+DATE(1970,1,1)</f>
        <v>40841</v>
      </c>
      <c r="C661" s="331" t="n">
        <f aca="false">YEAR(B661)</f>
        <v>2011</v>
      </c>
      <c r="D661" s="331" t="n">
        <f aca="false">MONTH(B661)</f>
        <v>10</v>
      </c>
      <c r="E661" s="331" t="n">
        <f aca="false">DAY(B661)</f>
        <v>25</v>
      </c>
      <c r="F661" s="132" t="n">
        <v>2.523</v>
      </c>
      <c r="G661" s="132" t="n">
        <v>3.04</v>
      </c>
      <c r="H661" s="132" t="n">
        <v>2.44034</v>
      </c>
      <c r="I661" s="132" t="n">
        <v>2.77</v>
      </c>
      <c r="J661" s="132" t="n">
        <f aca="false">LARGE($G$1:G661,1)</f>
        <v>31.9099</v>
      </c>
      <c r="K661" s="192" t="n">
        <f aca="false">IF(J661&gt;J660,0,K660+1)</f>
        <v>132</v>
      </c>
      <c r="L661" s="134" t="n">
        <f aca="false">I661/J661-1</f>
        <v>-0.91319308427792</v>
      </c>
      <c r="O661" s="131"/>
      <c r="P661" s="330"/>
      <c r="Q661" s="132"/>
      <c r="R661" s="132"/>
      <c r="S661" s="132"/>
      <c r="T661" s="132"/>
    </row>
    <row r="662" customFormat="false" ht="12.8" hidden="true" customHeight="false" outlineLevel="0" collapsed="false">
      <c r="A662" s="131" t="n">
        <v>1319587200</v>
      </c>
      <c r="B662" s="330" t="n">
        <f aca="false">(A662/(24*60*60))+DATE(1970,1,1)</f>
        <v>40842</v>
      </c>
      <c r="C662" s="331" t="n">
        <f aca="false">YEAR(B662)</f>
        <v>2011</v>
      </c>
      <c r="D662" s="331" t="n">
        <f aca="false">MONTH(B662)</f>
        <v>10</v>
      </c>
      <c r="E662" s="331" t="n">
        <f aca="false">DAY(B662)</f>
        <v>26</v>
      </c>
      <c r="F662" s="132" t="n">
        <v>2.77</v>
      </c>
      <c r="G662" s="132" t="n">
        <v>2.8485</v>
      </c>
      <c r="H662" s="132" t="n">
        <v>2.6502</v>
      </c>
      <c r="I662" s="132" t="n">
        <v>2.77302</v>
      </c>
      <c r="J662" s="132" t="n">
        <f aca="false">LARGE($G$1:G662,1)</f>
        <v>31.9099</v>
      </c>
      <c r="K662" s="192" t="n">
        <f aca="false">IF(J662&gt;J661,0,K661+1)</f>
        <v>133</v>
      </c>
      <c r="L662" s="134" t="n">
        <f aca="false">I662/J662-1</f>
        <v>-0.913098442803017</v>
      </c>
      <c r="O662" s="131"/>
      <c r="P662" s="330"/>
      <c r="Q662" s="132"/>
      <c r="R662" s="132"/>
      <c r="S662" s="132"/>
      <c r="T662" s="132"/>
    </row>
    <row r="663" customFormat="false" ht="12.8" hidden="true" customHeight="false" outlineLevel="0" collapsed="false">
      <c r="A663" s="131" t="n">
        <v>1319673600</v>
      </c>
      <c r="B663" s="330" t="n">
        <f aca="false">(A663/(24*60*60))+DATE(1970,1,1)</f>
        <v>40843</v>
      </c>
      <c r="C663" s="331" t="n">
        <f aca="false">YEAR(B663)</f>
        <v>2011</v>
      </c>
      <c r="D663" s="331" t="n">
        <f aca="false">MONTH(B663)</f>
        <v>10</v>
      </c>
      <c r="E663" s="331" t="n">
        <f aca="false">DAY(B663)</f>
        <v>27</v>
      </c>
      <c r="F663" s="132" t="n">
        <v>2.773</v>
      </c>
      <c r="G663" s="132" t="n">
        <v>3.09</v>
      </c>
      <c r="H663" s="132" t="n">
        <v>2.7311</v>
      </c>
      <c r="I663" s="132" t="n">
        <v>3.04001</v>
      </c>
      <c r="J663" s="132" t="n">
        <f aca="false">LARGE($G$1:G663,1)</f>
        <v>31.9099</v>
      </c>
      <c r="K663" s="192" t="n">
        <f aca="false">IF(J663&gt;J662,0,K662+1)</f>
        <v>134</v>
      </c>
      <c r="L663" s="134" t="n">
        <f aca="false">I663/J663-1</f>
        <v>-0.904731446980404</v>
      </c>
      <c r="O663" s="131"/>
      <c r="P663" s="330"/>
      <c r="Q663" s="132"/>
      <c r="R663" s="132"/>
      <c r="S663" s="132"/>
      <c r="T663" s="132"/>
    </row>
    <row r="664" customFormat="false" ht="12.8" hidden="true" customHeight="false" outlineLevel="0" collapsed="false">
      <c r="A664" s="131" t="n">
        <v>1319760000</v>
      </c>
      <c r="B664" s="330" t="n">
        <f aca="false">(A664/(24*60*60))+DATE(1970,1,1)</f>
        <v>40844</v>
      </c>
      <c r="C664" s="331" t="n">
        <f aca="false">YEAR(B664)</f>
        <v>2011</v>
      </c>
      <c r="D664" s="331" t="n">
        <f aca="false">MONTH(B664)</f>
        <v>10</v>
      </c>
      <c r="E664" s="331" t="n">
        <f aca="false">DAY(B664)</f>
        <v>28</v>
      </c>
      <c r="F664" s="132" t="n">
        <v>3.04001</v>
      </c>
      <c r="G664" s="132" t="n">
        <v>3.255</v>
      </c>
      <c r="H664" s="132" t="n">
        <v>2.90501</v>
      </c>
      <c r="I664" s="132" t="n">
        <v>3.18999</v>
      </c>
      <c r="J664" s="132" t="n">
        <f aca="false">LARGE($G$1:G664,1)</f>
        <v>31.9099</v>
      </c>
      <c r="K664" s="192" t="n">
        <f aca="false">IF(J664&gt;J663,0,K663+1)</f>
        <v>135</v>
      </c>
      <c r="L664" s="134" t="n">
        <f aca="false">I664/J664-1</f>
        <v>-0.900031338236723</v>
      </c>
      <c r="O664" s="131"/>
      <c r="P664" s="330"/>
      <c r="Q664" s="132"/>
      <c r="R664" s="132"/>
      <c r="S664" s="132"/>
      <c r="T664" s="132"/>
    </row>
    <row r="665" customFormat="false" ht="12.8" hidden="true" customHeight="false" outlineLevel="0" collapsed="false">
      <c r="A665" s="131" t="n">
        <v>1319846400</v>
      </c>
      <c r="B665" s="330" t="n">
        <f aca="false">(A665/(24*60*60))+DATE(1970,1,1)</f>
        <v>40845</v>
      </c>
      <c r="C665" s="331" t="n">
        <f aca="false">YEAR(B665)</f>
        <v>2011</v>
      </c>
      <c r="D665" s="331" t="n">
        <f aca="false">MONTH(B665)</f>
        <v>10</v>
      </c>
      <c r="E665" s="331" t="n">
        <f aca="false">DAY(B665)</f>
        <v>29</v>
      </c>
      <c r="F665" s="132" t="n">
        <v>3.18431</v>
      </c>
      <c r="G665" s="132" t="n">
        <v>3.82717</v>
      </c>
      <c r="H665" s="132" t="n">
        <v>3.14</v>
      </c>
      <c r="I665" s="132" t="n">
        <v>3.58113</v>
      </c>
      <c r="J665" s="132" t="n">
        <f aca="false">LARGE($G$1:G665,1)</f>
        <v>31.9099</v>
      </c>
      <c r="K665" s="192" t="n">
        <f aca="false">IF(J665&gt;J664,0,K664+1)</f>
        <v>136</v>
      </c>
      <c r="L665" s="134" t="n">
        <f aca="false">I665/J665-1</f>
        <v>-0.887773700324978</v>
      </c>
      <c r="O665" s="131"/>
      <c r="P665" s="330"/>
      <c r="Q665" s="132"/>
      <c r="R665" s="132"/>
      <c r="S665" s="132"/>
      <c r="T665" s="132"/>
    </row>
    <row r="666" customFormat="false" ht="12.8" hidden="true" customHeight="false" outlineLevel="0" collapsed="false">
      <c r="A666" s="131" t="n">
        <v>1319932800</v>
      </c>
      <c r="B666" s="330" t="n">
        <f aca="false">(A666/(24*60*60))+DATE(1970,1,1)</f>
        <v>40846</v>
      </c>
      <c r="C666" s="331" t="n">
        <f aca="false">YEAR(B666)</f>
        <v>2011</v>
      </c>
      <c r="D666" s="331" t="n">
        <f aca="false">MONTH(B666)</f>
        <v>10</v>
      </c>
      <c r="E666" s="331" t="n">
        <f aca="false">DAY(B666)</f>
        <v>30</v>
      </c>
      <c r="F666" s="132" t="n">
        <v>3.58103</v>
      </c>
      <c r="G666" s="132" t="n">
        <v>3.65026</v>
      </c>
      <c r="H666" s="132" t="n">
        <v>3.2</v>
      </c>
      <c r="I666" s="132" t="n">
        <v>3.27</v>
      </c>
      <c r="J666" s="132" t="n">
        <f aca="false">LARGE($G$1:G666,1)</f>
        <v>31.9099</v>
      </c>
      <c r="K666" s="192" t="n">
        <f aca="false">IF(J666&gt;J665,0,K665+1)</f>
        <v>137</v>
      </c>
      <c r="L666" s="134" t="n">
        <f aca="false">I666/J666-1</f>
        <v>-0.897523965916534</v>
      </c>
      <c r="O666" s="131"/>
      <c r="P666" s="330"/>
      <c r="Q666" s="132"/>
      <c r="R666" s="132"/>
      <c r="S666" s="132"/>
      <c r="T666" s="132"/>
    </row>
    <row r="667" customFormat="false" ht="12.8" hidden="true" customHeight="false" outlineLevel="0" collapsed="false">
      <c r="A667" s="131" t="n">
        <v>1320019200</v>
      </c>
      <c r="B667" s="330" t="n">
        <f aca="false">(A667/(24*60*60))+DATE(1970,1,1)</f>
        <v>40847</v>
      </c>
      <c r="C667" s="331" t="n">
        <f aca="false">YEAR(B667)</f>
        <v>2011</v>
      </c>
      <c r="D667" s="331" t="n">
        <f aca="false">MONTH(B667)</f>
        <v>10</v>
      </c>
      <c r="E667" s="331" t="n">
        <f aca="false">DAY(B667)</f>
        <v>31</v>
      </c>
      <c r="F667" s="132" t="n">
        <v>3.275</v>
      </c>
      <c r="G667" s="132" t="n">
        <v>3.31589</v>
      </c>
      <c r="H667" s="132" t="n">
        <v>3.066</v>
      </c>
      <c r="I667" s="132" t="n">
        <v>3.24801</v>
      </c>
      <c r="J667" s="132" t="n">
        <f aca="false">LARGE($G$1:G667,1)</f>
        <v>31.9099</v>
      </c>
      <c r="K667" s="192" t="n">
        <f aca="false">IF(J667&gt;J666,0,K666+1)</f>
        <v>138</v>
      </c>
      <c r="L667" s="134" t="n">
        <f aca="false">I667/J667-1</f>
        <v>-0.898213093742068</v>
      </c>
      <c r="O667" s="131"/>
      <c r="P667" s="330"/>
      <c r="Q667" s="132"/>
      <c r="R667" s="132"/>
      <c r="S667" s="132"/>
      <c r="T667" s="132"/>
    </row>
    <row r="668" customFormat="false" ht="12.8" hidden="true" customHeight="false" outlineLevel="0" collapsed="false">
      <c r="A668" s="131" t="n">
        <v>1320105600</v>
      </c>
      <c r="B668" s="330" t="n">
        <f aca="false">(A668/(24*60*60))+DATE(1970,1,1)</f>
        <v>40848</v>
      </c>
      <c r="C668" s="331" t="n">
        <f aca="false">YEAR(B668)</f>
        <v>2011</v>
      </c>
      <c r="D668" s="331" t="n">
        <f aca="false">MONTH(B668)</f>
        <v>11</v>
      </c>
      <c r="E668" s="331" t="n">
        <f aca="false">DAY(B668)</f>
        <v>1</v>
      </c>
      <c r="F668" s="132" t="n">
        <v>3.25617</v>
      </c>
      <c r="G668" s="132" t="n">
        <v>3.35</v>
      </c>
      <c r="H668" s="132" t="n">
        <v>3.07001</v>
      </c>
      <c r="I668" s="132" t="n">
        <v>3.15</v>
      </c>
      <c r="J668" s="132" t="n">
        <f aca="false">LARGE($G$1:G668,1)</f>
        <v>31.9099</v>
      </c>
      <c r="K668" s="192" t="n">
        <f aca="false">IF(J668&gt;J667,0,K667+1)</f>
        <v>139</v>
      </c>
      <c r="L668" s="134" t="n">
        <f aca="false">I668/J668-1</f>
        <v>-0.901284554323267</v>
      </c>
      <c r="O668" s="131"/>
      <c r="P668" s="330"/>
      <c r="Q668" s="132"/>
      <c r="R668" s="132"/>
      <c r="S668" s="132"/>
      <c r="T668" s="132"/>
    </row>
    <row r="669" customFormat="false" ht="12.8" hidden="true" customHeight="false" outlineLevel="0" collapsed="false">
      <c r="A669" s="131" t="n">
        <v>1320192000</v>
      </c>
      <c r="B669" s="330" t="n">
        <f aca="false">(A669/(24*60*60))+DATE(1970,1,1)</f>
        <v>40849</v>
      </c>
      <c r="C669" s="331" t="n">
        <f aca="false">YEAR(B669)</f>
        <v>2011</v>
      </c>
      <c r="D669" s="331" t="n">
        <f aca="false">MONTH(B669)</f>
        <v>11</v>
      </c>
      <c r="E669" s="331" t="n">
        <f aca="false">DAY(B669)</f>
        <v>2</v>
      </c>
      <c r="F669" s="132" t="n">
        <v>3.15009</v>
      </c>
      <c r="G669" s="132" t="n">
        <v>3.307</v>
      </c>
      <c r="H669" s="132" t="n">
        <v>3.141</v>
      </c>
      <c r="I669" s="132" t="n">
        <v>3.25429</v>
      </c>
      <c r="J669" s="132" t="n">
        <f aca="false">LARGE($G$1:G669,1)</f>
        <v>31.9099</v>
      </c>
      <c r="K669" s="192" t="n">
        <f aca="false">IF(J669&gt;J668,0,K668+1)</f>
        <v>140</v>
      </c>
      <c r="L669" s="134" t="n">
        <f aca="false">I669/J669-1</f>
        <v>-0.898016289615448</v>
      </c>
      <c r="O669" s="131"/>
      <c r="P669" s="330"/>
      <c r="Q669" s="132"/>
      <c r="R669" s="132"/>
      <c r="S669" s="132"/>
      <c r="T669" s="132"/>
    </row>
    <row r="670" customFormat="false" ht="12.8" hidden="true" customHeight="false" outlineLevel="0" collapsed="false">
      <c r="A670" s="131" t="n">
        <v>1320278400</v>
      </c>
      <c r="B670" s="330" t="n">
        <f aca="false">(A670/(24*60*60))+DATE(1970,1,1)</f>
        <v>40850</v>
      </c>
      <c r="C670" s="331" t="n">
        <f aca="false">YEAR(B670)</f>
        <v>2011</v>
      </c>
      <c r="D670" s="331" t="n">
        <f aca="false">MONTH(B670)</f>
        <v>11</v>
      </c>
      <c r="E670" s="331" t="n">
        <f aca="false">DAY(B670)</f>
        <v>3</v>
      </c>
      <c r="F670" s="132" t="n">
        <v>3.2524</v>
      </c>
      <c r="G670" s="132" t="n">
        <v>3.28</v>
      </c>
      <c r="H670" s="132" t="n">
        <v>3.1</v>
      </c>
      <c r="I670" s="132" t="n">
        <v>3.152</v>
      </c>
      <c r="J670" s="132" t="n">
        <f aca="false">LARGE($G$1:G670,1)</f>
        <v>31.9099</v>
      </c>
      <c r="K670" s="192" t="n">
        <f aca="false">IF(J670&gt;J669,0,K669+1)</f>
        <v>141</v>
      </c>
      <c r="L670" s="134" t="n">
        <f aca="false">I670/J670-1</f>
        <v>-0.901221877849821</v>
      </c>
      <c r="O670" s="131"/>
      <c r="P670" s="330"/>
      <c r="Q670" s="132"/>
      <c r="R670" s="132"/>
      <c r="S670" s="132"/>
      <c r="T670" s="132"/>
    </row>
    <row r="671" customFormat="false" ht="12.8" hidden="true" customHeight="false" outlineLevel="0" collapsed="false">
      <c r="A671" s="131" t="n">
        <v>1320364800</v>
      </c>
      <c r="B671" s="330" t="n">
        <f aca="false">(A671/(24*60*60))+DATE(1970,1,1)</f>
        <v>40851</v>
      </c>
      <c r="C671" s="331" t="n">
        <f aca="false">YEAR(B671)</f>
        <v>2011</v>
      </c>
      <c r="D671" s="331" t="n">
        <f aca="false">MONTH(B671)</f>
        <v>11</v>
      </c>
      <c r="E671" s="331" t="n">
        <f aca="false">DAY(B671)</f>
        <v>4</v>
      </c>
      <c r="F671" s="132" t="n">
        <v>3.1696</v>
      </c>
      <c r="G671" s="132" t="n">
        <v>3.21</v>
      </c>
      <c r="H671" s="132" t="n">
        <v>3.01111</v>
      </c>
      <c r="I671" s="132" t="n">
        <v>3.109</v>
      </c>
      <c r="J671" s="132" t="n">
        <f aca="false">LARGE($G$1:G671,1)</f>
        <v>31.9099</v>
      </c>
      <c r="K671" s="192" t="n">
        <f aca="false">IF(J671&gt;J670,0,K670+1)</f>
        <v>142</v>
      </c>
      <c r="L671" s="134" t="n">
        <f aca="false">I671/J671-1</f>
        <v>-0.9025694220289</v>
      </c>
      <c r="O671" s="131"/>
      <c r="P671" s="330"/>
      <c r="Q671" s="132"/>
      <c r="R671" s="132"/>
      <c r="S671" s="132"/>
      <c r="T671" s="132"/>
    </row>
    <row r="672" customFormat="false" ht="12.8" hidden="true" customHeight="false" outlineLevel="0" collapsed="false">
      <c r="A672" s="131" t="n">
        <v>1320451200</v>
      </c>
      <c r="B672" s="330" t="n">
        <f aca="false">(A672/(24*60*60))+DATE(1970,1,1)</f>
        <v>40852</v>
      </c>
      <c r="C672" s="331" t="n">
        <f aca="false">YEAR(B672)</f>
        <v>2011</v>
      </c>
      <c r="D672" s="331" t="n">
        <f aca="false">MONTH(B672)</f>
        <v>11</v>
      </c>
      <c r="E672" s="331" t="n">
        <f aca="false">DAY(B672)</f>
        <v>5</v>
      </c>
      <c r="F672" s="132" t="n">
        <v>3.109</v>
      </c>
      <c r="G672" s="132" t="n">
        <v>3.14999</v>
      </c>
      <c r="H672" s="132" t="n">
        <v>2.85</v>
      </c>
      <c r="I672" s="132" t="n">
        <v>2.97002</v>
      </c>
      <c r="J672" s="132" t="n">
        <f aca="false">LARGE($G$1:G672,1)</f>
        <v>31.9099</v>
      </c>
      <c r="K672" s="192" t="n">
        <f aca="false">IF(J672&gt;J671,0,K671+1)</f>
        <v>143</v>
      </c>
      <c r="L672" s="134" t="n">
        <f aca="false">I672/J672-1</f>
        <v>-0.906924810168631</v>
      </c>
      <c r="O672" s="131"/>
      <c r="P672" s="330"/>
      <c r="Q672" s="132"/>
      <c r="R672" s="132"/>
      <c r="S672" s="132"/>
      <c r="T672" s="132"/>
    </row>
    <row r="673" customFormat="false" ht="12.8" hidden="true" customHeight="false" outlineLevel="0" collapsed="false">
      <c r="A673" s="131" t="n">
        <v>1320537600</v>
      </c>
      <c r="B673" s="330" t="n">
        <f aca="false">(A673/(24*60*60))+DATE(1970,1,1)</f>
        <v>40853</v>
      </c>
      <c r="C673" s="331" t="n">
        <f aca="false">YEAR(B673)</f>
        <v>2011</v>
      </c>
      <c r="D673" s="331" t="n">
        <f aca="false">MONTH(B673)</f>
        <v>11</v>
      </c>
      <c r="E673" s="331" t="n">
        <f aca="false">DAY(B673)</f>
        <v>6</v>
      </c>
      <c r="F673" s="132" t="n">
        <v>2.97002</v>
      </c>
      <c r="G673" s="132" t="n">
        <v>2.9999</v>
      </c>
      <c r="H673" s="132" t="n">
        <v>2.92</v>
      </c>
      <c r="I673" s="132" t="n">
        <v>2.95959</v>
      </c>
      <c r="J673" s="132" t="n">
        <f aca="false">LARGE($G$1:G673,1)</f>
        <v>31.9099</v>
      </c>
      <c r="K673" s="192" t="n">
        <f aca="false">IF(J673&gt;J672,0,K672+1)</f>
        <v>144</v>
      </c>
      <c r="L673" s="134" t="n">
        <f aca="false">I673/J673-1</f>
        <v>-0.90725166797765</v>
      </c>
      <c r="O673" s="131"/>
      <c r="P673" s="330"/>
      <c r="Q673" s="132"/>
      <c r="R673" s="132"/>
      <c r="S673" s="132"/>
      <c r="T673" s="132"/>
    </row>
    <row r="674" customFormat="false" ht="12.8" hidden="true" customHeight="false" outlineLevel="0" collapsed="false">
      <c r="A674" s="131" t="n">
        <v>1320624000</v>
      </c>
      <c r="B674" s="330" t="n">
        <f aca="false">(A674/(24*60*60))+DATE(1970,1,1)</f>
        <v>40854</v>
      </c>
      <c r="C674" s="331" t="n">
        <f aca="false">YEAR(B674)</f>
        <v>2011</v>
      </c>
      <c r="D674" s="331" t="n">
        <f aca="false">MONTH(B674)</f>
        <v>11</v>
      </c>
      <c r="E674" s="331" t="n">
        <f aca="false">DAY(B674)</f>
        <v>7</v>
      </c>
      <c r="F674" s="132" t="n">
        <v>2.95913</v>
      </c>
      <c r="G674" s="132" t="n">
        <v>3.03248</v>
      </c>
      <c r="H674" s="132" t="n">
        <v>2.95</v>
      </c>
      <c r="I674" s="132" t="n">
        <v>3.00677</v>
      </c>
      <c r="J674" s="132" t="n">
        <f aca="false">LARGE($G$1:G674,1)</f>
        <v>31.9099</v>
      </c>
      <c r="K674" s="192" t="n">
        <f aca="false">IF(J674&gt;J673,0,K673+1)</f>
        <v>145</v>
      </c>
      <c r="L674" s="134" t="n">
        <f aca="false">I674/J674-1</f>
        <v>-0.905773129969069</v>
      </c>
      <c r="O674" s="131"/>
      <c r="P674" s="330"/>
      <c r="Q674" s="132"/>
      <c r="R674" s="132"/>
      <c r="S674" s="132"/>
      <c r="T674" s="132"/>
    </row>
    <row r="675" customFormat="false" ht="12.8" hidden="true" customHeight="false" outlineLevel="0" collapsed="false">
      <c r="A675" s="131" t="n">
        <v>1320710400</v>
      </c>
      <c r="B675" s="330" t="n">
        <f aca="false">(A675/(24*60*60))+DATE(1970,1,1)</f>
        <v>40855</v>
      </c>
      <c r="C675" s="331" t="n">
        <f aca="false">YEAR(B675)</f>
        <v>2011</v>
      </c>
      <c r="D675" s="331" t="n">
        <f aca="false">MONTH(B675)</f>
        <v>11</v>
      </c>
      <c r="E675" s="331" t="n">
        <f aca="false">DAY(B675)</f>
        <v>8</v>
      </c>
      <c r="F675" s="132" t="n">
        <v>3.00677</v>
      </c>
      <c r="G675" s="132" t="n">
        <v>3.21</v>
      </c>
      <c r="H675" s="132" t="n">
        <v>3.00579</v>
      </c>
      <c r="I675" s="132" t="n">
        <v>3.03501</v>
      </c>
      <c r="J675" s="132" t="n">
        <f aca="false">LARGE($G$1:G675,1)</f>
        <v>31.9099</v>
      </c>
      <c r="K675" s="192" t="n">
        <f aca="false">IF(J675&gt;J674,0,K674+1)</f>
        <v>146</v>
      </c>
      <c r="L675" s="134" t="n">
        <f aca="false">I675/J675-1</f>
        <v>-0.904888138164018</v>
      </c>
      <c r="O675" s="131"/>
      <c r="P675" s="330"/>
      <c r="Q675" s="132"/>
      <c r="R675" s="132"/>
      <c r="S675" s="132"/>
      <c r="T675" s="132"/>
    </row>
    <row r="676" customFormat="false" ht="12.8" hidden="true" customHeight="false" outlineLevel="0" collapsed="false">
      <c r="A676" s="131" t="n">
        <v>1320796800</v>
      </c>
      <c r="B676" s="330" t="n">
        <f aca="false">(A676/(24*60*60))+DATE(1970,1,1)</f>
        <v>40856</v>
      </c>
      <c r="C676" s="331" t="n">
        <f aca="false">YEAR(B676)</f>
        <v>2011</v>
      </c>
      <c r="D676" s="331" t="n">
        <f aca="false">MONTH(B676)</f>
        <v>11</v>
      </c>
      <c r="E676" s="331" t="n">
        <f aca="false">DAY(B676)</f>
        <v>9</v>
      </c>
      <c r="F676" s="132" t="n">
        <v>3.071</v>
      </c>
      <c r="G676" s="132" t="n">
        <v>3.11</v>
      </c>
      <c r="H676" s="132" t="n">
        <v>2.88655</v>
      </c>
      <c r="I676" s="132" t="n">
        <v>2.95001</v>
      </c>
      <c r="J676" s="132" t="n">
        <f aca="false">LARGE($G$1:G676,1)</f>
        <v>31.9099</v>
      </c>
      <c r="K676" s="192" t="n">
        <f aca="false">IF(J676&gt;J675,0,K675+1)</f>
        <v>147</v>
      </c>
      <c r="L676" s="134" t="n">
        <f aca="false">I676/J676-1</f>
        <v>-0.907551888285454</v>
      </c>
      <c r="O676" s="131"/>
      <c r="P676" s="330"/>
      <c r="Q676" s="132"/>
      <c r="R676" s="132"/>
      <c r="S676" s="132"/>
      <c r="T676" s="132"/>
    </row>
    <row r="677" customFormat="false" ht="12.8" hidden="true" customHeight="false" outlineLevel="0" collapsed="false">
      <c r="A677" s="131" t="n">
        <v>1320883200</v>
      </c>
      <c r="B677" s="330" t="n">
        <f aca="false">(A677/(24*60*60))+DATE(1970,1,1)</f>
        <v>40857</v>
      </c>
      <c r="C677" s="331" t="n">
        <f aca="false">YEAR(B677)</f>
        <v>2011</v>
      </c>
      <c r="D677" s="331" t="n">
        <f aca="false">MONTH(B677)</f>
        <v>11</v>
      </c>
      <c r="E677" s="331" t="n">
        <f aca="false">DAY(B677)</f>
        <v>10</v>
      </c>
      <c r="F677" s="132" t="n">
        <v>2.95001</v>
      </c>
      <c r="G677" s="132" t="n">
        <v>2.969</v>
      </c>
      <c r="H677" s="132" t="n">
        <v>2.80011</v>
      </c>
      <c r="I677" s="132" t="n">
        <v>2.83993</v>
      </c>
      <c r="J677" s="132" t="n">
        <f aca="false">LARGE($G$1:G677,1)</f>
        <v>31.9099</v>
      </c>
      <c r="K677" s="192" t="n">
        <f aca="false">IF(J677&gt;J676,0,K676+1)</f>
        <v>148</v>
      </c>
      <c r="L677" s="134" t="n">
        <f aca="false">I677/J677-1</f>
        <v>-0.911001601383897</v>
      </c>
      <c r="O677" s="131"/>
      <c r="P677" s="330"/>
      <c r="Q677" s="132"/>
      <c r="R677" s="132"/>
      <c r="S677" s="132"/>
      <c r="T677" s="132"/>
    </row>
    <row r="678" customFormat="false" ht="12.8" hidden="true" customHeight="false" outlineLevel="0" collapsed="false">
      <c r="A678" s="131" t="n">
        <v>1320969600</v>
      </c>
      <c r="B678" s="330" t="n">
        <f aca="false">(A678/(24*60*60))+DATE(1970,1,1)</f>
        <v>40858</v>
      </c>
      <c r="C678" s="331" t="n">
        <f aca="false">YEAR(B678)</f>
        <v>2011</v>
      </c>
      <c r="D678" s="331" t="n">
        <f aca="false">MONTH(B678)</f>
        <v>11</v>
      </c>
      <c r="E678" s="331" t="n">
        <f aca="false">DAY(B678)</f>
        <v>11</v>
      </c>
      <c r="F678" s="132" t="n">
        <v>2.8401</v>
      </c>
      <c r="G678" s="132" t="n">
        <v>3.10998</v>
      </c>
      <c r="H678" s="132" t="n">
        <v>2.823</v>
      </c>
      <c r="I678" s="132" t="n">
        <v>3.08001</v>
      </c>
      <c r="J678" s="132" t="n">
        <f aca="false">LARGE($G$1:G678,1)</f>
        <v>31.9099</v>
      </c>
      <c r="K678" s="192" t="n">
        <f aca="false">IF(J678&gt;J677,0,K677+1)</f>
        <v>149</v>
      </c>
      <c r="L678" s="134" t="n">
        <f aca="false">I678/J678-1</f>
        <v>-0.903477917511493</v>
      </c>
      <c r="O678" s="131"/>
      <c r="P678" s="330"/>
      <c r="Q678" s="132"/>
      <c r="R678" s="132"/>
      <c r="S678" s="132"/>
      <c r="T678" s="132"/>
    </row>
    <row r="679" customFormat="false" ht="12.8" hidden="true" customHeight="false" outlineLevel="0" collapsed="false">
      <c r="A679" s="131" t="n">
        <v>1321056000</v>
      </c>
      <c r="B679" s="330" t="n">
        <f aca="false">(A679/(24*60*60))+DATE(1970,1,1)</f>
        <v>40859</v>
      </c>
      <c r="C679" s="331" t="n">
        <f aca="false">YEAR(B679)</f>
        <v>2011</v>
      </c>
      <c r="D679" s="331" t="n">
        <f aca="false">MONTH(B679)</f>
        <v>11</v>
      </c>
      <c r="E679" s="331" t="n">
        <f aca="false">DAY(B679)</f>
        <v>12</v>
      </c>
      <c r="F679" s="132" t="n">
        <v>3.08001</v>
      </c>
      <c r="G679" s="132" t="n">
        <v>3.11</v>
      </c>
      <c r="H679" s="132" t="n">
        <v>3.01</v>
      </c>
      <c r="I679" s="132" t="n">
        <v>3.03099</v>
      </c>
      <c r="J679" s="132" t="n">
        <f aca="false">LARGE($G$1:G679,1)</f>
        <v>31.9099</v>
      </c>
      <c r="K679" s="192" t="n">
        <f aca="false">IF(J679&gt;J678,0,K678+1)</f>
        <v>150</v>
      </c>
      <c r="L679" s="134" t="n">
        <f aca="false">I679/J679-1</f>
        <v>-0.905014117875644</v>
      </c>
      <c r="O679" s="131"/>
      <c r="P679" s="330"/>
      <c r="Q679" s="132"/>
      <c r="R679" s="132"/>
      <c r="S679" s="132"/>
      <c r="T679" s="132"/>
    </row>
    <row r="680" customFormat="false" ht="12.8" hidden="true" customHeight="false" outlineLevel="0" collapsed="false">
      <c r="A680" s="131" t="n">
        <v>1321142400</v>
      </c>
      <c r="B680" s="330" t="n">
        <f aca="false">(A680/(24*60*60))+DATE(1970,1,1)</f>
        <v>40860</v>
      </c>
      <c r="C680" s="331" t="n">
        <f aca="false">YEAR(B680)</f>
        <v>2011</v>
      </c>
      <c r="D680" s="331" t="n">
        <f aca="false">MONTH(B680)</f>
        <v>11</v>
      </c>
      <c r="E680" s="331" t="n">
        <f aca="false">DAY(B680)</f>
        <v>13</v>
      </c>
      <c r="F680" s="132" t="n">
        <v>3.03097</v>
      </c>
      <c r="G680" s="132" t="n">
        <v>3.04998</v>
      </c>
      <c r="H680" s="132" t="n">
        <v>2.951</v>
      </c>
      <c r="I680" s="132" t="n">
        <v>2.99686</v>
      </c>
      <c r="J680" s="132" t="n">
        <f aca="false">LARGE($G$1:G680,1)</f>
        <v>31.9099</v>
      </c>
      <c r="K680" s="192" t="n">
        <f aca="false">IF(J680&gt;J679,0,K679+1)</f>
        <v>151</v>
      </c>
      <c r="L680" s="134" t="n">
        <f aca="false">I680/J680-1</f>
        <v>-0.906083691894992</v>
      </c>
      <c r="O680" s="131"/>
      <c r="P680" s="330"/>
      <c r="Q680" s="132"/>
      <c r="R680" s="132"/>
      <c r="S680" s="132"/>
      <c r="T680" s="132"/>
    </row>
    <row r="681" customFormat="false" ht="12.8" hidden="true" customHeight="false" outlineLevel="0" collapsed="false">
      <c r="A681" s="131" t="n">
        <v>1321228800</v>
      </c>
      <c r="B681" s="330" t="n">
        <f aca="false">(A681/(24*60*60))+DATE(1970,1,1)</f>
        <v>40861</v>
      </c>
      <c r="C681" s="331" t="n">
        <f aca="false">YEAR(B681)</f>
        <v>2011</v>
      </c>
      <c r="D681" s="331" t="n">
        <f aca="false">MONTH(B681)</f>
        <v>11</v>
      </c>
      <c r="E681" s="331" t="n">
        <f aca="false">DAY(B681)</f>
        <v>14</v>
      </c>
      <c r="F681" s="132" t="n">
        <v>2.99573</v>
      </c>
      <c r="G681" s="132" t="n">
        <v>2.99573</v>
      </c>
      <c r="H681" s="132" t="n">
        <v>2.09995</v>
      </c>
      <c r="I681" s="132" t="n">
        <v>2.22</v>
      </c>
      <c r="J681" s="132" t="n">
        <f aca="false">LARGE($G$1:G681,1)</f>
        <v>31.9099</v>
      </c>
      <c r="K681" s="192" t="n">
        <f aca="false">IF(J681&gt;J680,0,K680+1)</f>
        <v>152</v>
      </c>
      <c r="L681" s="134" t="n">
        <f aca="false">I681/J681-1</f>
        <v>-0.930429114475445</v>
      </c>
      <c r="O681" s="131"/>
      <c r="P681" s="330"/>
      <c r="Q681" s="132"/>
      <c r="R681" s="132"/>
      <c r="S681" s="132"/>
      <c r="T681" s="132"/>
    </row>
    <row r="682" customFormat="false" ht="12.8" hidden="true" customHeight="false" outlineLevel="0" collapsed="false">
      <c r="A682" s="131" t="n">
        <v>1321315200</v>
      </c>
      <c r="B682" s="330" t="n">
        <f aca="false">(A682/(24*60*60))+DATE(1970,1,1)</f>
        <v>40862</v>
      </c>
      <c r="C682" s="331" t="n">
        <f aca="false">YEAR(B682)</f>
        <v>2011</v>
      </c>
      <c r="D682" s="331" t="n">
        <f aca="false">MONTH(B682)</f>
        <v>11</v>
      </c>
      <c r="E682" s="331" t="n">
        <f aca="false">DAY(B682)</f>
        <v>15</v>
      </c>
      <c r="F682" s="132" t="n">
        <v>2.2199</v>
      </c>
      <c r="G682" s="132" t="n">
        <v>2.49</v>
      </c>
      <c r="H682" s="132" t="n">
        <v>2.11</v>
      </c>
      <c r="I682" s="132" t="n">
        <v>2.32896</v>
      </c>
      <c r="J682" s="132" t="n">
        <f aca="false">LARGE($G$1:G682,1)</f>
        <v>31.9099</v>
      </c>
      <c r="K682" s="192" t="n">
        <f aca="false">IF(J682&gt;J681,0,K681+1)</f>
        <v>153</v>
      </c>
      <c r="L682" s="134" t="n">
        <f aca="false">I682/J682-1</f>
        <v>-0.927014500202132</v>
      </c>
      <c r="O682" s="131"/>
      <c r="P682" s="330"/>
      <c r="Q682" s="132"/>
      <c r="R682" s="132"/>
      <c r="S682" s="132"/>
      <c r="T682" s="132"/>
    </row>
    <row r="683" customFormat="false" ht="12.8" hidden="true" customHeight="false" outlineLevel="0" collapsed="false">
      <c r="A683" s="131" t="n">
        <v>1321401600</v>
      </c>
      <c r="B683" s="330" t="n">
        <f aca="false">(A683/(24*60*60))+DATE(1970,1,1)</f>
        <v>40863</v>
      </c>
      <c r="C683" s="331" t="n">
        <f aca="false">YEAR(B683)</f>
        <v>2011</v>
      </c>
      <c r="D683" s="331" t="n">
        <f aca="false">MONTH(B683)</f>
        <v>11</v>
      </c>
      <c r="E683" s="331" t="n">
        <f aca="false">DAY(B683)</f>
        <v>16</v>
      </c>
      <c r="F683" s="132" t="n">
        <v>2.33</v>
      </c>
      <c r="G683" s="132" t="n">
        <v>2.60031</v>
      </c>
      <c r="H683" s="132" t="n">
        <v>2.301</v>
      </c>
      <c r="I683" s="132" t="n">
        <v>2.56035</v>
      </c>
      <c r="J683" s="132" t="n">
        <f aca="false">LARGE($G$1:G683,1)</f>
        <v>31.9099</v>
      </c>
      <c r="K683" s="192" t="n">
        <f aca="false">IF(J683&gt;J682,0,K682+1)</f>
        <v>154</v>
      </c>
      <c r="L683" s="134" t="n">
        <f aca="false">I683/J683-1</f>
        <v>-0.919763145606849</v>
      </c>
      <c r="O683" s="131"/>
      <c r="P683" s="330"/>
      <c r="Q683" s="132"/>
      <c r="R683" s="132"/>
      <c r="S683" s="132"/>
      <c r="T683" s="132"/>
    </row>
    <row r="684" customFormat="false" ht="12.8" hidden="true" customHeight="false" outlineLevel="0" collapsed="false">
      <c r="A684" s="131" t="n">
        <v>1321488000</v>
      </c>
      <c r="B684" s="330" t="n">
        <f aca="false">(A684/(24*60*60))+DATE(1970,1,1)</f>
        <v>40864</v>
      </c>
      <c r="C684" s="331" t="n">
        <f aca="false">YEAR(B684)</f>
        <v>2011</v>
      </c>
      <c r="D684" s="331" t="n">
        <f aca="false">MONTH(B684)</f>
        <v>11</v>
      </c>
      <c r="E684" s="331" t="n">
        <f aca="false">DAY(B684)</f>
        <v>17</v>
      </c>
      <c r="F684" s="132" t="n">
        <v>2.56</v>
      </c>
      <c r="G684" s="132" t="n">
        <v>2.58852</v>
      </c>
      <c r="H684" s="132" t="n">
        <v>1.994</v>
      </c>
      <c r="I684" s="132" t="n">
        <v>2.25</v>
      </c>
      <c r="J684" s="132" t="n">
        <f aca="false">LARGE($G$1:G684,1)</f>
        <v>31.9099</v>
      </c>
      <c r="K684" s="192" t="n">
        <f aca="false">IF(J684&gt;J683,0,K683+1)</f>
        <v>155</v>
      </c>
      <c r="L684" s="134" t="n">
        <f aca="false">I684/J684-1</f>
        <v>-0.929488967373762</v>
      </c>
      <c r="O684" s="131"/>
      <c r="P684" s="330"/>
      <c r="Q684" s="132"/>
      <c r="R684" s="132"/>
      <c r="S684" s="132"/>
      <c r="T684" s="132"/>
    </row>
    <row r="685" customFormat="false" ht="12.8" hidden="true" customHeight="false" outlineLevel="0" collapsed="false">
      <c r="A685" s="131" t="n">
        <v>1321574400</v>
      </c>
      <c r="B685" s="330" t="n">
        <f aca="false">(A685/(24*60*60))+DATE(1970,1,1)</f>
        <v>40865</v>
      </c>
      <c r="C685" s="331" t="n">
        <f aca="false">YEAR(B685)</f>
        <v>2011</v>
      </c>
      <c r="D685" s="331" t="n">
        <f aca="false">MONTH(B685)</f>
        <v>11</v>
      </c>
      <c r="E685" s="331" t="n">
        <f aca="false">DAY(B685)</f>
        <v>18</v>
      </c>
      <c r="F685" s="132" t="n">
        <v>2.25938</v>
      </c>
      <c r="G685" s="132" t="n">
        <v>2.38998</v>
      </c>
      <c r="H685" s="132" t="n">
        <v>2</v>
      </c>
      <c r="I685" s="132" t="n">
        <v>2.04999</v>
      </c>
      <c r="J685" s="132" t="n">
        <f aca="false">LARGE($G$1:G685,1)</f>
        <v>31.9099</v>
      </c>
      <c r="K685" s="192" t="n">
        <f aca="false">IF(J685&gt;J684,0,K684+1)</f>
        <v>156</v>
      </c>
      <c r="L685" s="134" t="n">
        <f aca="false">I685/J685-1</f>
        <v>-0.935756928100683</v>
      </c>
      <c r="O685" s="131"/>
      <c r="P685" s="330"/>
      <c r="Q685" s="132"/>
      <c r="R685" s="132"/>
      <c r="S685" s="132"/>
      <c r="T685" s="132"/>
    </row>
    <row r="686" customFormat="false" ht="12.8" hidden="true" customHeight="false" outlineLevel="0" collapsed="false">
      <c r="A686" s="131" t="n">
        <v>1321660800</v>
      </c>
      <c r="B686" s="330" t="n">
        <f aca="false">(A686/(24*60*60))+DATE(1970,1,1)</f>
        <v>40866</v>
      </c>
      <c r="C686" s="331" t="n">
        <f aca="false">YEAR(B686)</f>
        <v>2011</v>
      </c>
      <c r="D686" s="331" t="n">
        <f aca="false">MONTH(B686)</f>
        <v>11</v>
      </c>
      <c r="E686" s="331" t="n">
        <f aca="false">DAY(B686)</f>
        <v>19</v>
      </c>
      <c r="F686" s="132" t="n">
        <v>2.05069</v>
      </c>
      <c r="G686" s="132" t="n">
        <v>2.26</v>
      </c>
      <c r="H686" s="132" t="n">
        <v>1.99998</v>
      </c>
      <c r="I686" s="132" t="n">
        <v>2.19585</v>
      </c>
      <c r="J686" s="132" t="n">
        <f aca="false">LARGE($G$1:G686,1)</f>
        <v>31.9099</v>
      </c>
      <c r="K686" s="192" t="n">
        <f aca="false">IF(J686&gt;J685,0,K685+1)</f>
        <v>157</v>
      </c>
      <c r="L686" s="134" t="n">
        <f aca="false">I686/J686-1</f>
        <v>-0.9311859328923</v>
      </c>
      <c r="O686" s="131"/>
      <c r="P686" s="330"/>
      <c r="Q686" s="132"/>
      <c r="R686" s="132"/>
      <c r="S686" s="132"/>
      <c r="T686" s="132"/>
    </row>
    <row r="687" customFormat="false" ht="12.8" hidden="true" customHeight="false" outlineLevel="0" collapsed="false">
      <c r="A687" s="131" t="n">
        <v>1321747200</v>
      </c>
      <c r="B687" s="330" t="n">
        <f aca="false">(A687/(24*60*60))+DATE(1970,1,1)</f>
        <v>40867</v>
      </c>
      <c r="C687" s="331" t="n">
        <f aca="false">YEAR(B687)</f>
        <v>2011</v>
      </c>
      <c r="D687" s="331" t="n">
        <f aca="false">MONTH(B687)</f>
        <v>11</v>
      </c>
      <c r="E687" s="331" t="n">
        <f aca="false">DAY(B687)</f>
        <v>20</v>
      </c>
      <c r="F687" s="132" t="n">
        <v>2.1994</v>
      </c>
      <c r="G687" s="132" t="n">
        <v>2.499</v>
      </c>
      <c r="H687" s="132" t="n">
        <v>2.15</v>
      </c>
      <c r="I687" s="132" t="n">
        <v>2.2</v>
      </c>
      <c r="J687" s="132" t="n">
        <f aca="false">LARGE($G$1:G687,1)</f>
        <v>31.9099</v>
      </c>
      <c r="K687" s="192" t="n">
        <f aca="false">IF(J687&gt;J686,0,K686+1)</f>
        <v>158</v>
      </c>
      <c r="L687" s="134" t="n">
        <f aca="false">I687/J687-1</f>
        <v>-0.9310558792099</v>
      </c>
      <c r="O687" s="131"/>
      <c r="P687" s="330"/>
      <c r="Q687" s="132"/>
      <c r="R687" s="132"/>
      <c r="S687" s="132"/>
      <c r="T687" s="132"/>
    </row>
    <row r="688" customFormat="false" ht="12.8" hidden="true" customHeight="false" outlineLevel="0" collapsed="false">
      <c r="A688" s="131" t="n">
        <v>1321833600</v>
      </c>
      <c r="B688" s="330" t="n">
        <f aca="false">(A688/(24*60*60))+DATE(1970,1,1)</f>
        <v>40868</v>
      </c>
      <c r="C688" s="331" t="n">
        <f aca="false">YEAR(B688)</f>
        <v>2011</v>
      </c>
      <c r="D688" s="331" t="n">
        <f aca="false">MONTH(B688)</f>
        <v>11</v>
      </c>
      <c r="E688" s="331" t="n">
        <f aca="false">DAY(B688)</f>
        <v>21</v>
      </c>
      <c r="F688" s="132" t="n">
        <v>2.2</v>
      </c>
      <c r="G688" s="132" t="n">
        <v>2.31125</v>
      </c>
      <c r="H688" s="132" t="n">
        <v>2.17</v>
      </c>
      <c r="I688" s="132" t="n">
        <v>2.294</v>
      </c>
      <c r="J688" s="132" t="n">
        <f aca="false">LARGE($G$1:G688,1)</f>
        <v>31.9099</v>
      </c>
      <c r="K688" s="192" t="n">
        <f aca="false">IF(J688&gt;J687,0,K687+1)</f>
        <v>159</v>
      </c>
      <c r="L688" s="134" t="n">
        <f aca="false">I688/J688-1</f>
        <v>-0.92811008495796</v>
      </c>
      <c r="O688" s="131"/>
      <c r="P688" s="330"/>
      <c r="Q688" s="132"/>
      <c r="R688" s="132"/>
      <c r="S688" s="132"/>
      <c r="T688" s="132"/>
    </row>
    <row r="689" customFormat="false" ht="12.8" hidden="true" customHeight="false" outlineLevel="0" collapsed="false">
      <c r="A689" s="131" t="n">
        <v>1321920000</v>
      </c>
      <c r="B689" s="330" t="n">
        <f aca="false">(A689/(24*60*60))+DATE(1970,1,1)</f>
        <v>40869</v>
      </c>
      <c r="C689" s="331" t="n">
        <f aca="false">YEAR(B689)</f>
        <v>2011</v>
      </c>
      <c r="D689" s="331" t="n">
        <f aca="false">MONTH(B689)</f>
        <v>11</v>
      </c>
      <c r="E689" s="331" t="n">
        <f aca="false">DAY(B689)</f>
        <v>22</v>
      </c>
      <c r="F689" s="132" t="n">
        <v>2.28797</v>
      </c>
      <c r="G689" s="132" t="n">
        <v>2.35</v>
      </c>
      <c r="H689" s="132" t="n">
        <v>2.25</v>
      </c>
      <c r="I689" s="132" t="n">
        <v>2.3289</v>
      </c>
      <c r="J689" s="132" t="n">
        <f aca="false">LARGE($G$1:G689,1)</f>
        <v>31.9099</v>
      </c>
      <c r="K689" s="192" t="n">
        <f aca="false">IF(J689&gt;J688,0,K688+1)</f>
        <v>160</v>
      </c>
      <c r="L689" s="134" t="n">
        <f aca="false">I689/J689-1</f>
        <v>-0.927016380496335</v>
      </c>
      <c r="O689" s="131"/>
      <c r="P689" s="330"/>
      <c r="Q689" s="132"/>
      <c r="R689" s="132"/>
      <c r="S689" s="132"/>
      <c r="T689" s="132"/>
    </row>
    <row r="690" customFormat="false" ht="12.8" hidden="true" customHeight="false" outlineLevel="0" collapsed="false">
      <c r="A690" s="131" t="n">
        <v>1322006400</v>
      </c>
      <c r="B690" s="330" t="n">
        <f aca="false">(A690/(24*60*60))+DATE(1970,1,1)</f>
        <v>40870</v>
      </c>
      <c r="C690" s="331" t="n">
        <f aca="false">YEAR(B690)</f>
        <v>2011</v>
      </c>
      <c r="D690" s="331" t="n">
        <f aca="false">MONTH(B690)</f>
        <v>11</v>
      </c>
      <c r="E690" s="331" t="n">
        <f aca="false">DAY(B690)</f>
        <v>23</v>
      </c>
      <c r="F690" s="132" t="n">
        <v>2.32889</v>
      </c>
      <c r="G690" s="132" t="n">
        <v>2.38</v>
      </c>
      <c r="H690" s="132" t="n">
        <v>2.27</v>
      </c>
      <c r="I690" s="132" t="n">
        <v>2.33209</v>
      </c>
      <c r="J690" s="132" t="n">
        <f aca="false">LARGE($G$1:G690,1)</f>
        <v>31.9099</v>
      </c>
      <c r="K690" s="192" t="n">
        <f aca="false">IF(J690&gt;J689,0,K689+1)</f>
        <v>161</v>
      </c>
      <c r="L690" s="134" t="n">
        <f aca="false">I690/J690-1</f>
        <v>-0.926916411521189</v>
      </c>
      <c r="O690" s="131"/>
      <c r="P690" s="330"/>
      <c r="Q690" s="132"/>
      <c r="R690" s="132"/>
      <c r="S690" s="132"/>
      <c r="T690" s="132"/>
    </row>
    <row r="691" customFormat="false" ht="12.8" hidden="true" customHeight="false" outlineLevel="0" collapsed="false">
      <c r="A691" s="131" t="n">
        <v>1322092800</v>
      </c>
      <c r="B691" s="330" t="n">
        <f aca="false">(A691/(24*60*60))+DATE(1970,1,1)</f>
        <v>40871</v>
      </c>
      <c r="C691" s="331" t="n">
        <f aca="false">YEAR(B691)</f>
        <v>2011</v>
      </c>
      <c r="D691" s="331" t="n">
        <f aca="false">MONTH(B691)</f>
        <v>11</v>
      </c>
      <c r="E691" s="331" t="n">
        <f aca="false">DAY(B691)</f>
        <v>24</v>
      </c>
      <c r="F691" s="132" t="n">
        <v>2.33209</v>
      </c>
      <c r="G691" s="132" t="n">
        <v>2.56</v>
      </c>
      <c r="H691" s="132" t="n">
        <v>2.30526</v>
      </c>
      <c r="I691" s="132" t="n">
        <v>2.4321</v>
      </c>
      <c r="J691" s="132" t="n">
        <f aca="false">LARGE($G$1:G691,1)</f>
        <v>31.9099</v>
      </c>
      <c r="K691" s="192" t="n">
        <f aca="false">IF(J691&gt;J690,0,K690+1)</f>
        <v>162</v>
      </c>
      <c r="L691" s="134" t="n">
        <f aca="false">I691/J691-1</f>
        <v>-0.923782274466545</v>
      </c>
      <c r="O691" s="131"/>
      <c r="P691" s="330"/>
      <c r="Q691" s="132"/>
      <c r="R691" s="132"/>
      <c r="S691" s="132"/>
      <c r="T691" s="132"/>
    </row>
    <row r="692" customFormat="false" ht="12.8" hidden="true" customHeight="false" outlineLevel="0" collapsed="false">
      <c r="A692" s="131" t="n">
        <v>1322179200</v>
      </c>
      <c r="B692" s="330" t="n">
        <f aca="false">(A692/(24*60*60))+DATE(1970,1,1)</f>
        <v>40872</v>
      </c>
      <c r="C692" s="331" t="n">
        <f aca="false">YEAR(B692)</f>
        <v>2011</v>
      </c>
      <c r="D692" s="331" t="n">
        <f aca="false">MONTH(B692)</f>
        <v>11</v>
      </c>
      <c r="E692" s="331" t="n">
        <f aca="false">DAY(B692)</f>
        <v>25</v>
      </c>
      <c r="F692" s="132" t="n">
        <v>2.439</v>
      </c>
      <c r="G692" s="132" t="n">
        <v>2.52779</v>
      </c>
      <c r="H692" s="132" t="n">
        <v>2.374</v>
      </c>
      <c r="I692" s="132" t="n">
        <v>2.50612</v>
      </c>
      <c r="J692" s="132" t="n">
        <f aca="false">LARGE($G$1:G692,1)</f>
        <v>31.9099</v>
      </c>
      <c r="K692" s="192" t="n">
        <f aca="false">IF(J692&gt;J691,0,K691+1)</f>
        <v>163</v>
      </c>
      <c r="L692" s="134" t="n">
        <f aca="false">I692/J692-1</f>
        <v>-0.921462618184325</v>
      </c>
      <c r="O692" s="131"/>
      <c r="P692" s="330"/>
      <c r="Q692" s="132"/>
      <c r="R692" s="132"/>
      <c r="S692" s="132"/>
      <c r="T692" s="132"/>
    </row>
    <row r="693" customFormat="false" ht="12.8" hidden="true" customHeight="false" outlineLevel="0" collapsed="false">
      <c r="A693" s="131" t="n">
        <v>1322265600</v>
      </c>
      <c r="B693" s="330" t="n">
        <f aca="false">(A693/(24*60*60))+DATE(1970,1,1)</f>
        <v>40873</v>
      </c>
      <c r="C693" s="331" t="n">
        <f aca="false">YEAR(B693)</f>
        <v>2011</v>
      </c>
      <c r="D693" s="331" t="n">
        <f aca="false">MONTH(B693)</f>
        <v>11</v>
      </c>
      <c r="E693" s="331" t="n">
        <f aca="false">DAY(B693)</f>
        <v>26</v>
      </c>
      <c r="F693" s="132" t="n">
        <v>2.46606</v>
      </c>
      <c r="G693" s="132" t="n">
        <v>2.53125</v>
      </c>
      <c r="H693" s="132" t="n">
        <v>2.41041</v>
      </c>
      <c r="I693" s="132" t="n">
        <v>2.47003</v>
      </c>
      <c r="J693" s="132" t="n">
        <f aca="false">LARGE($G$1:G693,1)</f>
        <v>31.9099</v>
      </c>
      <c r="K693" s="192" t="n">
        <f aca="false">IF(J693&gt;J692,0,K692+1)</f>
        <v>164</v>
      </c>
      <c r="L693" s="134" t="n">
        <f aca="false">I693/J693-1</f>
        <v>-0.92259361514765</v>
      </c>
      <c r="O693" s="131"/>
      <c r="P693" s="330"/>
      <c r="Q693" s="132"/>
      <c r="R693" s="132"/>
      <c r="S693" s="132"/>
      <c r="T693" s="132"/>
    </row>
    <row r="694" customFormat="false" ht="12.8" hidden="true" customHeight="false" outlineLevel="0" collapsed="false">
      <c r="A694" s="131" t="n">
        <v>1322352000</v>
      </c>
      <c r="B694" s="330" t="n">
        <f aca="false">(A694/(24*60*60))+DATE(1970,1,1)</f>
        <v>40874</v>
      </c>
      <c r="C694" s="331" t="n">
        <f aca="false">YEAR(B694)</f>
        <v>2011</v>
      </c>
      <c r="D694" s="331" t="n">
        <f aca="false">MONTH(B694)</f>
        <v>11</v>
      </c>
      <c r="E694" s="331" t="n">
        <f aca="false">DAY(B694)</f>
        <v>27</v>
      </c>
      <c r="F694" s="132" t="n">
        <v>2.4701</v>
      </c>
      <c r="G694" s="132" t="n">
        <v>2.49</v>
      </c>
      <c r="H694" s="132" t="n">
        <v>2.42331</v>
      </c>
      <c r="I694" s="132" t="n">
        <v>2.47991</v>
      </c>
      <c r="J694" s="132" t="n">
        <f aca="false">LARGE($G$1:G694,1)</f>
        <v>31.9099</v>
      </c>
      <c r="K694" s="192" t="n">
        <f aca="false">IF(J694&gt;J693,0,K693+1)</f>
        <v>165</v>
      </c>
      <c r="L694" s="134" t="n">
        <f aca="false">I694/J694-1</f>
        <v>-0.922283993368829</v>
      </c>
      <c r="O694" s="131"/>
      <c r="P694" s="330"/>
      <c r="Q694" s="132"/>
      <c r="R694" s="132"/>
      <c r="S694" s="132"/>
      <c r="T694" s="132"/>
    </row>
    <row r="695" customFormat="false" ht="12.8" hidden="true" customHeight="false" outlineLevel="0" collapsed="false">
      <c r="A695" s="131" t="n">
        <v>1322438400</v>
      </c>
      <c r="B695" s="330" t="n">
        <f aca="false">(A695/(24*60*60))+DATE(1970,1,1)</f>
        <v>40875</v>
      </c>
      <c r="C695" s="331" t="n">
        <f aca="false">YEAR(B695)</f>
        <v>2011</v>
      </c>
      <c r="D695" s="331" t="n">
        <f aca="false">MONTH(B695)</f>
        <v>11</v>
      </c>
      <c r="E695" s="331" t="n">
        <f aca="false">DAY(B695)</f>
        <v>28</v>
      </c>
      <c r="F695" s="132" t="n">
        <v>2.47991</v>
      </c>
      <c r="G695" s="132" t="n">
        <v>2.55</v>
      </c>
      <c r="H695" s="132" t="n">
        <v>2.44</v>
      </c>
      <c r="I695" s="132" t="n">
        <v>2.55</v>
      </c>
      <c r="J695" s="132" t="n">
        <f aca="false">LARGE($G$1:G695,1)</f>
        <v>31.9099</v>
      </c>
      <c r="K695" s="192" t="n">
        <f aca="false">IF(J695&gt;J694,0,K694+1)</f>
        <v>166</v>
      </c>
      <c r="L695" s="134" t="n">
        <f aca="false">I695/J695-1</f>
        <v>-0.92008749635693</v>
      </c>
      <c r="O695" s="131"/>
      <c r="P695" s="330"/>
      <c r="Q695" s="132"/>
      <c r="R695" s="132"/>
      <c r="S695" s="132"/>
      <c r="T695" s="132"/>
    </row>
    <row r="696" customFormat="false" ht="12.8" hidden="true" customHeight="false" outlineLevel="0" collapsed="false">
      <c r="A696" s="131" t="n">
        <v>1322524800</v>
      </c>
      <c r="B696" s="330" t="n">
        <f aca="false">(A696/(24*60*60))+DATE(1970,1,1)</f>
        <v>40876</v>
      </c>
      <c r="C696" s="331" t="n">
        <f aca="false">YEAR(B696)</f>
        <v>2011</v>
      </c>
      <c r="D696" s="331" t="n">
        <f aca="false">MONTH(B696)</f>
        <v>11</v>
      </c>
      <c r="E696" s="331" t="n">
        <f aca="false">DAY(B696)</f>
        <v>29</v>
      </c>
      <c r="F696" s="132" t="n">
        <v>2.54998</v>
      </c>
      <c r="G696" s="132" t="n">
        <v>2.981</v>
      </c>
      <c r="H696" s="132" t="n">
        <v>2.54028</v>
      </c>
      <c r="I696" s="132" t="n">
        <v>2.75019</v>
      </c>
      <c r="J696" s="132" t="n">
        <f aca="false">LARGE($G$1:G696,1)</f>
        <v>31.9099</v>
      </c>
      <c r="K696" s="192" t="n">
        <f aca="false">IF(J696&gt;J695,0,K695+1)</f>
        <v>167</v>
      </c>
      <c r="L696" s="134" t="n">
        <f aca="false">I696/J696-1</f>
        <v>-0.913813894747398</v>
      </c>
      <c r="O696" s="131"/>
      <c r="P696" s="330"/>
      <c r="Q696" s="132"/>
      <c r="R696" s="132"/>
      <c r="S696" s="132"/>
      <c r="T696" s="132"/>
    </row>
    <row r="697" customFormat="false" ht="12.8" hidden="true" customHeight="false" outlineLevel="0" collapsed="false">
      <c r="A697" s="131" t="n">
        <v>1322611200</v>
      </c>
      <c r="B697" s="330" t="n">
        <f aca="false">(A697/(24*60*60))+DATE(1970,1,1)</f>
        <v>40877</v>
      </c>
      <c r="C697" s="331" t="n">
        <f aca="false">YEAR(B697)</f>
        <v>2011</v>
      </c>
      <c r="D697" s="331" t="n">
        <f aca="false">MONTH(B697)</f>
        <v>11</v>
      </c>
      <c r="E697" s="331" t="n">
        <f aca="false">DAY(B697)</f>
        <v>30</v>
      </c>
      <c r="F697" s="132" t="n">
        <v>2.75009</v>
      </c>
      <c r="G697" s="132" t="n">
        <v>3.09</v>
      </c>
      <c r="H697" s="132" t="n">
        <v>2.73225</v>
      </c>
      <c r="I697" s="132" t="n">
        <v>2.9701</v>
      </c>
      <c r="J697" s="132" t="n">
        <f aca="false">LARGE($G$1:G697,1)</f>
        <v>31.9099</v>
      </c>
      <c r="K697" s="192" t="n">
        <f aca="false">IF(J697&gt;J696,0,K696+1)</f>
        <v>168</v>
      </c>
      <c r="L697" s="134" t="n">
        <f aca="false">I697/J697-1</f>
        <v>-0.906922303109693</v>
      </c>
      <c r="O697" s="131"/>
      <c r="P697" s="330"/>
      <c r="Q697" s="132"/>
      <c r="R697" s="132"/>
      <c r="S697" s="132"/>
      <c r="T697" s="132"/>
    </row>
    <row r="698" customFormat="false" ht="12.8" hidden="true" customHeight="false" outlineLevel="0" collapsed="false">
      <c r="A698" s="131" t="n">
        <v>1322697600</v>
      </c>
      <c r="B698" s="330" t="n">
        <f aca="false">(A698/(24*60*60))+DATE(1970,1,1)</f>
        <v>40878</v>
      </c>
      <c r="C698" s="331" t="n">
        <f aca="false">YEAR(B698)</f>
        <v>2011</v>
      </c>
      <c r="D698" s="331" t="n">
        <f aca="false">MONTH(B698)</f>
        <v>12</v>
      </c>
      <c r="E698" s="331" t="n">
        <f aca="false">DAY(B698)</f>
        <v>1</v>
      </c>
      <c r="F698" s="132" t="n">
        <v>2.99</v>
      </c>
      <c r="G698" s="132" t="n">
        <v>3.14</v>
      </c>
      <c r="H698" s="132" t="n">
        <v>2.92894</v>
      </c>
      <c r="I698" s="132" t="n">
        <v>3.06</v>
      </c>
      <c r="J698" s="132" t="n">
        <f aca="false">LARGE($G$1:G698,1)</f>
        <v>31.9099</v>
      </c>
      <c r="K698" s="192" t="n">
        <f aca="false">IF(J698&gt;J697,0,K697+1)</f>
        <v>169</v>
      </c>
      <c r="L698" s="134" t="n">
        <f aca="false">I698/J698-1</f>
        <v>-0.904104995628316</v>
      </c>
      <c r="O698" s="131"/>
      <c r="P698" s="330"/>
      <c r="Q698" s="132"/>
      <c r="R698" s="132"/>
      <c r="S698" s="132"/>
      <c r="T698" s="132"/>
    </row>
    <row r="699" customFormat="false" ht="12.8" hidden="true" customHeight="false" outlineLevel="0" collapsed="false">
      <c r="A699" s="131" t="n">
        <v>1322784000</v>
      </c>
      <c r="B699" s="330" t="n">
        <f aca="false">(A699/(24*60*60))+DATE(1970,1,1)</f>
        <v>40879</v>
      </c>
      <c r="C699" s="331" t="n">
        <f aca="false">YEAR(B699)</f>
        <v>2011</v>
      </c>
      <c r="D699" s="331" t="n">
        <f aca="false">MONTH(B699)</f>
        <v>12</v>
      </c>
      <c r="E699" s="331" t="n">
        <f aca="false">DAY(B699)</f>
        <v>2</v>
      </c>
      <c r="F699" s="132" t="n">
        <v>3.058</v>
      </c>
      <c r="G699" s="132" t="n">
        <v>3.138</v>
      </c>
      <c r="H699" s="132" t="n">
        <v>3.03498</v>
      </c>
      <c r="I699" s="132" t="n">
        <v>3.1151</v>
      </c>
      <c r="J699" s="132" t="n">
        <f aca="false">LARGE($G$1:G699,1)</f>
        <v>31.9099</v>
      </c>
      <c r="K699" s="192" t="n">
        <f aca="false">IF(J699&gt;J698,0,K698+1)</f>
        <v>170</v>
      </c>
      <c r="L699" s="134" t="n">
        <f aca="false">I699/J699-1</f>
        <v>-0.902378258784891</v>
      </c>
      <c r="O699" s="131"/>
      <c r="P699" s="330"/>
      <c r="Q699" s="132"/>
      <c r="R699" s="132"/>
      <c r="S699" s="132"/>
      <c r="T699" s="132"/>
    </row>
    <row r="700" customFormat="false" ht="12.8" hidden="true" customHeight="false" outlineLevel="0" collapsed="false">
      <c r="A700" s="131" t="n">
        <v>1322870400</v>
      </c>
      <c r="B700" s="330" t="n">
        <f aca="false">(A700/(24*60*60))+DATE(1970,1,1)</f>
        <v>40880</v>
      </c>
      <c r="C700" s="331" t="n">
        <f aca="false">YEAR(B700)</f>
        <v>2011</v>
      </c>
      <c r="D700" s="331" t="n">
        <f aca="false">MONTH(B700)</f>
        <v>12</v>
      </c>
      <c r="E700" s="331" t="n">
        <f aca="false">DAY(B700)</f>
        <v>3</v>
      </c>
      <c r="F700" s="132" t="n">
        <v>3.11228</v>
      </c>
      <c r="G700" s="132" t="n">
        <v>3.125</v>
      </c>
      <c r="H700" s="132" t="n">
        <v>2.75</v>
      </c>
      <c r="I700" s="132" t="n">
        <v>2.794</v>
      </c>
      <c r="J700" s="132" t="n">
        <f aca="false">LARGE($G$1:G700,1)</f>
        <v>31.9099</v>
      </c>
      <c r="K700" s="192" t="n">
        <f aca="false">IF(J700&gt;J699,0,K699+1)</f>
        <v>171</v>
      </c>
      <c r="L700" s="134" t="n">
        <f aca="false">I700/J700-1</f>
        <v>-0.912440966596574</v>
      </c>
      <c r="O700" s="131"/>
      <c r="P700" s="330"/>
      <c r="Q700" s="132"/>
      <c r="R700" s="132"/>
      <c r="S700" s="132"/>
      <c r="T700" s="132"/>
    </row>
    <row r="701" customFormat="false" ht="12.8" hidden="true" customHeight="false" outlineLevel="0" collapsed="false">
      <c r="A701" s="131" t="n">
        <v>1322956800</v>
      </c>
      <c r="B701" s="330" t="n">
        <f aca="false">(A701/(24*60*60))+DATE(1970,1,1)</f>
        <v>40881</v>
      </c>
      <c r="C701" s="331" t="n">
        <f aca="false">YEAR(B701)</f>
        <v>2011</v>
      </c>
      <c r="D701" s="331" t="n">
        <f aca="false">MONTH(B701)</f>
        <v>12</v>
      </c>
      <c r="E701" s="331" t="n">
        <f aca="false">DAY(B701)</f>
        <v>4</v>
      </c>
      <c r="F701" s="132" t="n">
        <v>2.792</v>
      </c>
      <c r="G701" s="132" t="n">
        <v>2.89998</v>
      </c>
      <c r="H701" s="132" t="n">
        <v>2.61</v>
      </c>
      <c r="I701" s="132" t="n">
        <v>2.82809</v>
      </c>
      <c r="J701" s="132" t="n">
        <f aca="false">LARGE($G$1:G701,1)</f>
        <v>31.9099</v>
      </c>
      <c r="K701" s="192" t="n">
        <f aca="false">IF(J701&gt;J700,0,K700+1)</f>
        <v>172</v>
      </c>
      <c r="L701" s="134" t="n">
        <f aca="false">I701/J701-1</f>
        <v>-0.911372646106694</v>
      </c>
      <c r="O701" s="131"/>
      <c r="P701" s="330"/>
      <c r="Q701" s="132"/>
      <c r="R701" s="132"/>
      <c r="S701" s="132"/>
      <c r="T701" s="132"/>
    </row>
    <row r="702" customFormat="false" ht="12.8" hidden="true" customHeight="false" outlineLevel="0" collapsed="false">
      <c r="A702" s="131" t="n">
        <v>1323043200</v>
      </c>
      <c r="B702" s="330" t="n">
        <f aca="false">(A702/(24*60*60))+DATE(1970,1,1)</f>
        <v>40882</v>
      </c>
      <c r="C702" s="331" t="n">
        <f aca="false">YEAR(B702)</f>
        <v>2011</v>
      </c>
      <c r="D702" s="331" t="n">
        <f aca="false">MONTH(B702)</f>
        <v>12</v>
      </c>
      <c r="E702" s="331" t="n">
        <f aca="false">DAY(B702)</f>
        <v>5</v>
      </c>
      <c r="F702" s="132" t="n">
        <v>2.82806</v>
      </c>
      <c r="G702" s="132" t="n">
        <v>2.93</v>
      </c>
      <c r="H702" s="132" t="n">
        <v>2.7807</v>
      </c>
      <c r="I702" s="132" t="n">
        <v>2.8798</v>
      </c>
      <c r="J702" s="132" t="n">
        <f aca="false">LARGE($G$1:G702,1)</f>
        <v>31.9099</v>
      </c>
      <c r="K702" s="192" t="n">
        <f aca="false">IF(J702&gt;J701,0,K701+1)</f>
        <v>173</v>
      </c>
      <c r="L702" s="134" t="n">
        <f aca="false">I702/J702-1</f>
        <v>-0.90975214588576</v>
      </c>
      <c r="O702" s="131"/>
      <c r="P702" s="330"/>
      <c r="Q702" s="132"/>
      <c r="R702" s="132"/>
      <c r="S702" s="132"/>
      <c r="T702" s="132"/>
    </row>
    <row r="703" customFormat="false" ht="12.8" hidden="true" customHeight="false" outlineLevel="0" collapsed="false">
      <c r="A703" s="131" t="n">
        <v>1323129600</v>
      </c>
      <c r="B703" s="330" t="n">
        <f aca="false">(A703/(24*60*60))+DATE(1970,1,1)</f>
        <v>40883</v>
      </c>
      <c r="C703" s="331" t="n">
        <f aca="false">YEAR(B703)</f>
        <v>2011</v>
      </c>
      <c r="D703" s="331" t="n">
        <f aca="false">MONTH(B703)</f>
        <v>12</v>
      </c>
      <c r="E703" s="331" t="n">
        <f aca="false">DAY(B703)</f>
        <v>6</v>
      </c>
      <c r="F703" s="132" t="n">
        <v>2.88</v>
      </c>
      <c r="G703" s="132" t="n">
        <v>3.05</v>
      </c>
      <c r="H703" s="132" t="n">
        <v>2.8701</v>
      </c>
      <c r="I703" s="132" t="n">
        <v>3.03</v>
      </c>
      <c r="J703" s="132" t="n">
        <f aca="false">LARGE($G$1:G703,1)</f>
        <v>31.9099</v>
      </c>
      <c r="K703" s="192" t="n">
        <f aca="false">IF(J703&gt;J702,0,K702+1)</f>
        <v>174</v>
      </c>
      <c r="L703" s="134" t="n">
        <f aca="false">I703/J703-1</f>
        <v>-0.905045142729999</v>
      </c>
      <c r="O703" s="131"/>
      <c r="P703" s="330"/>
      <c r="Q703" s="132"/>
      <c r="R703" s="132"/>
      <c r="S703" s="132"/>
      <c r="T703" s="132"/>
    </row>
    <row r="704" customFormat="false" ht="12.8" hidden="true" customHeight="false" outlineLevel="0" collapsed="false">
      <c r="A704" s="131" t="n">
        <v>1323216000</v>
      </c>
      <c r="B704" s="330" t="n">
        <f aca="false">(A704/(24*60*60))+DATE(1970,1,1)</f>
        <v>40884</v>
      </c>
      <c r="C704" s="331" t="n">
        <f aca="false">YEAR(B704)</f>
        <v>2011</v>
      </c>
      <c r="D704" s="331" t="n">
        <f aca="false">MONTH(B704)</f>
        <v>12</v>
      </c>
      <c r="E704" s="331" t="n">
        <f aca="false">DAY(B704)</f>
        <v>7</v>
      </c>
      <c r="F704" s="132" t="n">
        <v>3.027</v>
      </c>
      <c r="G704" s="132" t="n">
        <v>3.082</v>
      </c>
      <c r="H704" s="132" t="n">
        <v>2.93241</v>
      </c>
      <c r="I704" s="132" t="n">
        <v>2.99001</v>
      </c>
      <c r="J704" s="132" t="n">
        <f aca="false">LARGE($G$1:G704,1)</f>
        <v>31.9099</v>
      </c>
      <c r="K704" s="192" t="n">
        <f aca="false">IF(J704&gt;J703,0,K703+1)</f>
        <v>175</v>
      </c>
      <c r="L704" s="134" t="n">
        <f aca="false">I704/J704-1</f>
        <v>-0.906298358816543</v>
      </c>
      <c r="O704" s="131"/>
      <c r="P704" s="330"/>
      <c r="Q704" s="132"/>
      <c r="R704" s="132"/>
      <c r="S704" s="132"/>
      <c r="T704" s="132"/>
    </row>
    <row r="705" customFormat="false" ht="12.8" hidden="true" customHeight="false" outlineLevel="0" collapsed="false">
      <c r="A705" s="131" t="n">
        <v>1323302400</v>
      </c>
      <c r="B705" s="330" t="n">
        <f aca="false">(A705/(24*60*60))+DATE(1970,1,1)</f>
        <v>40885</v>
      </c>
      <c r="C705" s="331" t="n">
        <f aca="false">YEAR(B705)</f>
        <v>2011</v>
      </c>
      <c r="D705" s="331" t="n">
        <f aca="false">MONTH(B705)</f>
        <v>12</v>
      </c>
      <c r="E705" s="331" t="n">
        <f aca="false">DAY(B705)</f>
        <v>8</v>
      </c>
      <c r="F705" s="132" t="n">
        <v>2.98996</v>
      </c>
      <c r="G705" s="132" t="n">
        <v>3.00634</v>
      </c>
      <c r="H705" s="132" t="n">
        <v>2.88421</v>
      </c>
      <c r="I705" s="132" t="n">
        <v>2.98</v>
      </c>
      <c r="J705" s="132" t="n">
        <f aca="false">LARGE($G$1:G705,1)</f>
        <v>31.9099</v>
      </c>
      <c r="K705" s="192" t="n">
        <f aca="false">IF(J705&gt;J704,0,K704+1)</f>
        <v>176</v>
      </c>
      <c r="L705" s="134" t="n">
        <f aca="false">I705/J705-1</f>
        <v>-0.906612054566138</v>
      </c>
      <c r="O705" s="131"/>
      <c r="P705" s="330"/>
      <c r="Q705" s="132"/>
      <c r="R705" s="132"/>
      <c r="S705" s="132"/>
      <c r="T705" s="132"/>
    </row>
    <row r="706" customFormat="false" ht="12.8" hidden="true" customHeight="false" outlineLevel="0" collapsed="false">
      <c r="A706" s="131" t="n">
        <v>1323388800</v>
      </c>
      <c r="B706" s="330" t="n">
        <f aca="false">(A706/(24*60*60))+DATE(1970,1,1)</f>
        <v>40886</v>
      </c>
      <c r="C706" s="331" t="n">
        <f aca="false">YEAR(B706)</f>
        <v>2011</v>
      </c>
      <c r="D706" s="331" t="n">
        <f aca="false">MONTH(B706)</f>
        <v>12</v>
      </c>
      <c r="E706" s="331" t="n">
        <f aca="false">DAY(B706)</f>
        <v>9</v>
      </c>
      <c r="F706" s="132" t="n">
        <v>2.98</v>
      </c>
      <c r="G706" s="132" t="n">
        <v>3.039</v>
      </c>
      <c r="H706" s="132" t="n">
        <v>2.93471</v>
      </c>
      <c r="I706" s="132" t="n">
        <v>2.96999</v>
      </c>
      <c r="J706" s="132" t="n">
        <f aca="false">LARGE($G$1:G706,1)</f>
        <v>31.9099</v>
      </c>
      <c r="K706" s="192" t="n">
        <f aca="false">IF(J706&gt;J705,0,K705+1)</f>
        <v>177</v>
      </c>
      <c r="L706" s="134" t="n">
        <f aca="false">I706/J706-1</f>
        <v>-0.906925750315733</v>
      </c>
      <c r="O706" s="131"/>
      <c r="P706" s="330"/>
      <c r="Q706" s="132"/>
      <c r="R706" s="132"/>
      <c r="S706" s="132"/>
      <c r="T706" s="132"/>
    </row>
    <row r="707" customFormat="false" ht="12.8" hidden="true" customHeight="false" outlineLevel="0" collapsed="false">
      <c r="A707" s="131" t="n">
        <v>1323475200</v>
      </c>
      <c r="B707" s="330" t="n">
        <f aca="false">(A707/(24*60*60))+DATE(1970,1,1)</f>
        <v>40887</v>
      </c>
      <c r="C707" s="331" t="n">
        <f aca="false">YEAR(B707)</f>
        <v>2011</v>
      </c>
      <c r="D707" s="331" t="n">
        <f aca="false">MONTH(B707)</f>
        <v>12</v>
      </c>
      <c r="E707" s="331" t="n">
        <f aca="false">DAY(B707)</f>
        <v>10</v>
      </c>
      <c r="F707" s="132" t="n">
        <v>2.96999</v>
      </c>
      <c r="G707" s="132" t="n">
        <v>3.1332</v>
      </c>
      <c r="H707" s="132" t="n">
        <v>2.93471</v>
      </c>
      <c r="I707" s="132" t="n">
        <v>3.05</v>
      </c>
      <c r="J707" s="132" t="n">
        <f aca="false">LARGE($G$1:G707,1)</f>
        <v>31.9099</v>
      </c>
      <c r="K707" s="192" t="n">
        <f aca="false">IF(J707&gt;J706,0,K706+1)</f>
        <v>178</v>
      </c>
      <c r="L707" s="134" t="n">
        <f aca="false">I707/J707-1</f>
        <v>-0.904418377995544</v>
      </c>
      <c r="O707" s="131"/>
      <c r="P707" s="330"/>
      <c r="Q707" s="132"/>
      <c r="R707" s="132"/>
      <c r="S707" s="132"/>
      <c r="T707" s="132"/>
    </row>
    <row r="708" customFormat="false" ht="12.8" hidden="true" customHeight="false" outlineLevel="0" collapsed="false">
      <c r="A708" s="131" t="n">
        <v>1323561600</v>
      </c>
      <c r="B708" s="330" t="n">
        <f aca="false">(A708/(24*60*60))+DATE(1970,1,1)</f>
        <v>40888</v>
      </c>
      <c r="C708" s="331" t="n">
        <f aca="false">YEAR(B708)</f>
        <v>2011</v>
      </c>
      <c r="D708" s="331" t="n">
        <f aca="false">MONTH(B708)</f>
        <v>12</v>
      </c>
      <c r="E708" s="331" t="n">
        <f aca="false">DAY(B708)</f>
        <v>11</v>
      </c>
      <c r="F708" s="132" t="n">
        <v>3.06</v>
      </c>
      <c r="G708" s="132" t="n">
        <v>3.38</v>
      </c>
      <c r="H708" s="132" t="n">
        <v>2.99</v>
      </c>
      <c r="I708" s="132" t="n">
        <v>3.2511</v>
      </c>
      <c r="J708" s="132" t="n">
        <f aca="false">LARGE($G$1:G708,1)</f>
        <v>31.9099</v>
      </c>
      <c r="K708" s="192" t="n">
        <f aca="false">IF(J708&gt;J707,0,K707+1)</f>
        <v>179</v>
      </c>
      <c r="L708" s="134" t="n">
        <f aca="false">I708/J708-1</f>
        <v>-0.898116258590594</v>
      </c>
      <c r="O708" s="131"/>
      <c r="P708" s="330"/>
      <c r="Q708" s="132"/>
      <c r="R708" s="132"/>
      <c r="S708" s="132"/>
      <c r="T708" s="132"/>
    </row>
    <row r="709" customFormat="false" ht="12.8" hidden="true" customHeight="false" outlineLevel="0" collapsed="false">
      <c r="A709" s="131" t="n">
        <v>1323648000</v>
      </c>
      <c r="B709" s="330" t="n">
        <f aca="false">(A709/(24*60*60))+DATE(1970,1,1)</f>
        <v>40889</v>
      </c>
      <c r="C709" s="331" t="n">
        <f aca="false">YEAR(B709)</f>
        <v>2011</v>
      </c>
      <c r="D709" s="331" t="n">
        <f aca="false">MONTH(B709)</f>
        <v>12</v>
      </c>
      <c r="E709" s="331" t="n">
        <f aca="false">DAY(B709)</f>
        <v>12</v>
      </c>
      <c r="F709" s="132" t="n">
        <v>3.25001</v>
      </c>
      <c r="G709" s="132" t="n">
        <v>3.2901</v>
      </c>
      <c r="H709" s="132" t="n">
        <v>3.08414</v>
      </c>
      <c r="I709" s="132" t="n">
        <v>3.135</v>
      </c>
      <c r="J709" s="132" t="n">
        <f aca="false">LARGE($G$1:G709,1)</f>
        <v>31.9099</v>
      </c>
      <c r="K709" s="192" t="n">
        <f aca="false">IF(J709&gt;J708,0,K708+1)</f>
        <v>180</v>
      </c>
      <c r="L709" s="134" t="n">
        <f aca="false">I709/J709-1</f>
        <v>-0.901754627874108</v>
      </c>
      <c r="O709" s="131"/>
      <c r="P709" s="330"/>
      <c r="Q709" s="132"/>
      <c r="R709" s="132"/>
      <c r="S709" s="132"/>
      <c r="T709" s="132"/>
    </row>
    <row r="710" customFormat="false" ht="12.8" hidden="true" customHeight="false" outlineLevel="0" collapsed="false">
      <c r="A710" s="131" t="n">
        <v>1323734400</v>
      </c>
      <c r="B710" s="330" t="n">
        <f aca="false">(A710/(24*60*60))+DATE(1970,1,1)</f>
        <v>40890</v>
      </c>
      <c r="C710" s="331" t="n">
        <f aca="false">YEAR(B710)</f>
        <v>2011</v>
      </c>
      <c r="D710" s="331" t="n">
        <f aca="false">MONTH(B710)</f>
        <v>12</v>
      </c>
      <c r="E710" s="331" t="n">
        <f aca="false">DAY(B710)</f>
        <v>13</v>
      </c>
      <c r="F710" s="132" t="n">
        <v>3.17321</v>
      </c>
      <c r="G710" s="132" t="n">
        <v>3.25</v>
      </c>
      <c r="H710" s="132" t="n">
        <v>3.141</v>
      </c>
      <c r="I710" s="132" t="n">
        <v>3.2499</v>
      </c>
      <c r="J710" s="132" t="n">
        <f aca="false">LARGE($G$1:G710,1)</f>
        <v>31.9099</v>
      </c>
      <c r="K710" s="192" t="n">
        <f aca="false">IF(J710&gt;J709,0,K709+1)</f>
        <v>181</v>
      </c>
      <c r="L710" s="134" t="n">
        <f aca="false">I710/J710-1</f>
        <v>-0.898153864474662</v>
      </c>
      <c r="O710" s="131"/>
      <c r="P710" s="330"/>
      <c r="Q710" s="132"/>
      <c r="R710" s="132"/>
      <c r="S710" s="132"/>
      <c r="T710" s="132"/>
    </row>
    <row r="711" customFormat="false" ht="12.8" hidden="true" customHeight="false" outlineLevel="0" collapsed="false">
      <c r="A711" s="131" t="n">
        <v>1323820800</v>
      </c>
      <c r="B711" s="330" t="n">
        <f aca="false">(A711/(24*60*60))+DATE(1970,1,1)</f>
        <v>40891</v>
      </c>
      <c r="C711" s="331" t="n">
        <f aca="false">YEAR(B711)</f>
        <v>2011</v>
      </c>
      <c r="D711" s="331" t="n">
        <f aca="false">MONTH(B711)</f>
        <v>12</v>
      </c>
      <c r="E711" s="331" t="n">
        <f aca="false">DAY(B711)</f>
        <v>14</v>
      </c>
      <c r="F711" s="132" t="n">
        <v>3.229</v>
      </c>
      <c r="G711" s="132" t="n">
        <v>3.24805</v>
      </c>
      <c r="H711" s="132" t="n">
        <v>2.99401</v>
      </c>
      <c r="I711" s="132" t="n">
        <v>3.15</v>
      </c>
      <c r="J711" s="132" t="n">
        <f aca="false">LARGE($G$1:G711,1)</f>
        <v>31.9099</v>
      </c>
      <c r="K711" s="192" t="n">
        <f aca="false">IF(J711&gt;J710,0,K710+1)</f>
        <v>182</v>
      </c>
      <c r="L711" s="134" t="n">
        <f aca="false">I711/J711-1</f>
        <v>-0.901284554323267</v>
      </c>
      <c r="O711" s="131"/>
      <c r="P711" s="330"/>
      <c r="Q711" s="132"/>
      <c r="R711" s="132"/>
      <c r="S711" s="132"/>
      <c r="T711" s="132"/>
    </row>
    <row r="712" customFormat="false" ht="12.8" hidden="true" customHeight="false" outlineLevel="0" collapsed="false">
      <c r="A712" s="131" t="n">
        <v>1323907200</v>
      </c>
      <c r="B712" s="330" t="n">
        <f aca="false">(A712/(24*60*60))+DATE(1970,1,1)</f>
        <v>40892</v>
      </c>
      <c r="C712" s="331" t="n">
        <f aca="false">YEAR(B712)</f>
        <v>2011</v>
      </c>
      <c r="D712" s="331" t="n">
        <f aca="false">MONTH(B712)</f>
        <v>12</v>
      </c>
      <c r="E712" s="331" t="n">
        <f aca="false">DAY(B712)</f>
        <v>15</v>
      </c>
      <c r="F712" s="132" t="n">
        <v>3.13921</v>
      </c>
      <c r="G712" s="132" t="n">
        <v>3.21445</v>
      </c>
      <c r="H712" s="132" t="n">
        <v>3.11001</v>
      </c>
      <c r="I712" s="132" t="n">
        <v>3.2</v>
      </c>
      <c r="J712" s="132" t="n">
        <f aca="false">LARGE($G$1:G712,1)</f>
        <v>31.9099</v>
      </c>
      <c r="K712" s="192" t="n">
        <f aca="false">IF(J712&gt;J711,0,K711+1)</f>
        <v>183</v>
      </c>
      <c r="L712" s="134" t="n">
        <f aca="false">I712/J712-1</f>
        <v>-0.899717642487128</v>
      </c>
      <c r="O712" s="131"/>
      <c r="P712" s="330"/>
      <c r="Q712" s="132"/>
      <c r="R712" s="132"/>
      <c r="S712" s="132"/>
      <c r="T712" s="132"/>
    </row>
    <row r="713" customFormat="false" ht="12.8" hidden="true" customHeight="false" outlineLevel="0" collapsed="false">
      <c r="A713" s="131" t="n">
        <v>1323993600</v>
      </c>
      <c r="B713" s="330" t="n">
        <f aca="false">(A713/(24*60*60))+DATE(1970,1,1)</f>
        <v>40893</v>
      </c>
      <c r="C713" s="331" t="n">
        <f aca="false">YEAR(B713)</f>
        <v>2011</v>
      </c>
      <c r="D713" s="331" t="n">
        <f aca="false">MONTH(B713)</f>
        <v>12</v>
      </c>
      <c r="E713" s="331" t="n">
        <f aca="false">DAY(B713)</f>
        <v>16</v>
      </c>
      <c r="F713" s="132" t="n">
        <v>3.1959</v>
      </c>
      <c r="G713" s="132" t="n">
        <v>3.22</v>
      </c>
      <c r="H713" s="132" t="n">
        <v>3.15</v>
      </c>
      <c r="I713" s="132" t="n">
        <v>3.2</v>
      </c>
      <c r="J713" s="132" t="n">
        <f aca="false">LARGE($G$1:G713,1)</f>
        <v>31.9099</v>
      </c>
      <c r="K713" s="192" t="n">
        <f aca="false">IF(J713&gt;J712,0,K712+1)</f>
        <v>184</v>
      </c>
      <c r="L713" s="134" t="n">
        <f aca="false">I713/J713-1</f>
        <v>-0.899717642487128</v>
      </c>
      <c r="O713" s="131"/>
      <c r="P713" s="330"/>
      <c r="Q713" s="132"/>
      <c r="R713" s="132"/>
      <c r="S713" s="132"/>
      <c r="T713" s="132"/>
    </row>
    <row r="714" customFormat="false" ht="12.8" hidden="true" customHeight="false" outlineLevel="0" collapsed="false">
      <c r="A714" s="131" t="n">
        <v>1324080000</v>
      </c>
      <c r="B714" s="330" t="n">
        <f aca="false">(A714/(24*60*60))+DATE(1970,1,1)</f>
        <v>40894</v>
      </c>
      <c r="C714" s="331" t="n">
        <f aca="false">YEAR(B714)</f>
        <v>2011</v>
      </c>
      <c r="D714" s="331" t="n">
        <f aca="false">MONTH(B714)</f>
        <v>12</v>
      </c>
      <c r="E714" s="331" t="n">
        <f aca="false">DAY(B714)</f>
        <v>17</v>
      </c>
      <c r="F714" s="132" t="n">
        <v>3.2</v>
      </c>
      <c r="G714" s="132" t="n">
        <v>3.2299</v>
      </c>
      <c r="H714" s="132" t="n">
        <v>3.15526</v>
      </c>
      <c r="I714" s="132" t="n">
        <v>3.2001</v>
      </c>
      <c r="J714" s="132" t="n">
        <f aca="false">LARGE($G$1:G714,1)</f>
        <v>31.9099</v>
      </c>
      <c r="K714" s="192" t="n">
        <f aca="false">IF(J714&gt;J713,0,K713+1)</f>
        <v>185</v>
      </c>
      <c r="L714" s="134" t="n">
        <f aca="false">I714/J714-1</f>
        <v>-0.899714508663456</v>
      </c>
      <c r="O714" s="131"/>
      <c r="P714" s="330"/>
      <c r="Q714" s="132"/>
      <c r="R714" s="132"/>
      <c r="S714" s="132"/>
      <c r="T714" s="132"/>
    </row>
    <row r="715" customFormat="false" ht="12.8" hidden="true" customHeight="false" outlineLevel="0" collapsed="false">
      <c r="A715" s="131" t="n">
        <v>1324166400</v>
      </c>
      <c r="B715" s="330" t="n">
        <f aca="false">(A715/(24*60*60))+DATE(1970,1,1)</f>
        <v>40895</v>
      </c>
      <c r="C715" s="331" t="n">
        <f aca="false">YEAR(B715)</f>
        <v>2011</v>
      </c>
      <c r="D715" s="331" t="n">
        <f aca="false">MONTH(B715)</f>
        <v>12</v>
      </c>
      <c r="E715" s="331" t="n">
        <f aca="false">DAY(B715)</f>
        <v>18</v>
      </c>
      <c r="F715" s="132" t="n">
        <v>3.18191</v>
      </c>
      <c r="G715" s="132" t="n">
        <v>3.2189</v>
      </c>
      <c r="H715" s="132" t="n">
        <v>3.1751</v>
      </c>
      <c r="I715" s="132" t="n">
        <v>3.193</v>
      </c>
      <c r="J715" s="132" t="n">
        <f aca="false">LARGE($G$1:G715,1)</f>
        <v>31.9099</v>
      </c>
      <c r="K715" s="192" t="n">
        <f aca="false">IF(J715&gt;J714,0,K714+1)</f>
        <v>186</v>
      </c>
      <c r="L715" s="134" t="n">
        <f aca="false">I715/J715-1</f>
        <v>-0.899937010144187</v>
      </c>
      <c r="O715" s="131"/>
      <c r="P715" s="330"/>
      <c r="Q715" s="132"/>
      <c r="R715" s="132"/>
      <c r="S715" s="132"/>
      <c r="T715" s="132"/>
    </row>
    <row r="716" customFormat="false" ht="12.8" hidden="true" customHeight="false" outlineLevel="0" collapsed="false">
      <c r="A716" s="131" t="n">
        <v>1324252800</v>
      </c>
      <c r="B716" s="330" t="n">
        <f aca="false">(A716/(24*60*60))+DATE(1970,1,1)</f>
        <v>40896</v>
      </c>
      <c r="C716" s="331" t="n">
        <f aca="false">YEAR(B716)</f>
        <v>2011</v>
      </c>
      <c r="D716" s="331" t="n">
        <f aca="false">MONTH(B716)</f>
        <v>12</v>
      </c>
      <c r="E716" s="331" t="n">
        <f aca="false">DAY(B716)</f>
        <v>19</v>
      </c>
      <c r="F716" s="132" t="n">
        <v>3.193</v>
      </c>
      <c r="G716" s="132" t="n">
        <v>3.70036</v>
      </c>
      <c r="H716" s="132" t="n">
        <v>3.18933</v>
      </c>
      <c r="I716" s="132" t="n">
        <v>3.5202</v>
      </c>
      <c r="J716" s="132" t="n">
        <f aca="false">LARGE($G$1:G716,1)</f>
        <v>31.9099</v>
      </c>
      <c r="K716" s="192" t="n">
        <f aca="false">IF(J716&gt;J715,0,K715+1)</f>
        <v>187</v>
      </c>
      <c r="L716" s="134" t="n">
        <f aca="false">I716/J716-1</f>
        <v>-0.889683139088496</v>
      </c>
      <c r="O716" s="131"/>
      <c r="P716" s="330"/>
      <c r="Q716" s="132"/>
      <c r="R716" s="132"/>
      <c r="S716" s="132"/>
      <c r="T716" s="132"/>
    </row>
    <row r="717" customFormat="false" ht="12.8" hidden="true" customHeight="false" outlineLevel="0" collapsed="false">
      <c r="A717" s="131" t="n">
        <v>1324339200</v>
      </c>
      <c r="B717" s="330" t="n">
        <f aca="false">(A717/(24*60*60))+DATE(1970,1,1)</f>
        <v>40897</v>
      </c>
      <c r="C717" s="331" t="n">
        <f aca="false">YEAR(B717)</f>
        <v>2011</v>
      </c>
      <c r="D717" s="331" t="n">
        <f aca="false">MONTH(B717)</f>
        <v>12</v>
      </c>
      <c r="E717" s="331" t="n">
        <f aca="false">DAY(B717)</f>
        <v>20</v>
      </c>
      <c r="F717" s="132" t="n">
        <v>3.5202</v>
      </c>
      <c r="G717" s="132" t="n">
        <v>4.5</v>
      </c>
      <c r="H717" s="132" t="n">
        <v>3.483</v>
      </c>
      <c r="I717" s="132" t="n">
        <v>3.95</v>
      </c>
      <c r="J717" s="132" t="n">
        <f aca="false">LARGE($G$1:G717,1)</f>
        <v>31.9099</v>
      </c>
      <c r="K717" s="192" t="n">
        <f aca="false">IF(J717&gt;J716,0,K716+1)</f>
        <v>188</v>
      </c>
      <c r="L717" s="134" t="n">
        <f aca="false">I717/J717-1</f>
        <v>-0.876213964945048</v>
      </c>
      <c r="O717" s="131"/>
      <c r="P717" s="330"/>
      <c r="Q717" s="132"/>
      <c r="R717" s="132"/>
      <c r="S717" s="132"/>
      <c r="T717" s="132"/>
    </row>
    <row r="718" customFormat="false" ht="12.8" hidden="true" customHeight="false" outlineLevel="0" collapsed="false">
      <c r="A718" s="131" t="n">
        <v>1324425600</v>
      </c>
      <c r="B718" s="330" t="n">
        <f aca="false">(A718/(24*60*60))+DATE(1970,1,1)</f>
        <v>40898</v>
      </c>
      <c r="C718" s="331" t="n">
        <f aca="false">YEAR(B718)</f>
        <v>2011</v>
      </c>
      <c r="D718" s="331" t="n">
        <f aca="false">MONTH(B718)</f>
        <v>12</v>
      </c>
      <c r="E718" s="331" t="n">
        <f aca="false">DAY(B718)</f>
        <v>21</v>
      </c>
      <c r="F718" s="132" t="n">
        <v>3.92</v>
      </c>
      <c r="G718" s="132" t="n">
        <v>4.04</v>
      </c>
      <c r="H718" s="132" t="n">
        <v>3.81</v>
      </c>
      <c r="I718" s="132" t="n">
        <v>3.89</v>
      </c>
      <c r="J718" s="132" t="n">
        <f aca="false">LARGE($G$1:G718,1)</f>
        <v>31.9099</v>
      </c>
      <c r="K718" s="192" t="n">
        <f aca="false">IF(J718&gt;J717,0,K717+1)</f>
        <v>189</v>
      </c>
      <c r="L718" s="134" t="n">
        <f aca="false">I718/J718-1</f>
        <v>-0.878094259148415</v>
      </c>
      <c r="O718" s="131"/>
      <c r="P718" s="330"/>
      <c r="Q718" s="132"/>
      <c r="R718" s="132"/>
      <c r="S718" s="132"/>
      <c r="T718" s="132"/>
    </row>
    <row r="719" customFormat="false" ht="12.8" hidden="true" customHeight="false" outlineLevel="0" collapsed="false">
      <c r="A719" s="131" t="n">
        <v>1324512000</v>
      </c>
      <c r="B719" s="330" t="n">
        <f aca="false">(A719/(24*60*60))+DATE(1970,1,1)</f>
        <v>40899</v>
      </c>
      <c r="C719" s="331" t="n">
        <f aca="false">YEAR(B719)</f>
        <v>2011</v>
      </c>
      <c r="D719" s="331" t="n">
        <f aca="false">MONTH(B719)</f>
        <v>12</v>
      </c>
      <c r="E719" s="331" t="n">
        <f aca="false">DAY(B719)</f>
        <v>22</v>
      </c>
      <c r="F719" s="132" t="n">
        <v>3.8753</v>
      </c>
      <c r="G719" s="132" t="n">
        <v>3.99199</v>
      </c>
      <c r="H719" s="132" t="n">
        <v>3.509</v>
      </c>
      <c r="I719" s="132" t="n">
        <v>3.8901</v>
      </c>
      <c r="J719" s="132" t="n">
        <f aca="false">LARGE($G$1:G719,1)</f>
        <v>31.9099</v>
      </c>
      <c r="K719" s="192" t="n">
        <f aca="false">IF(J719&gt;J718,0,K718+1)</f>
        <v>190</v>
      </c>
      <c r="L719" s="134" t="n">
        <f aca="false">I719/J719-1</f>
        <v>-0.878091125324743</v>
      </c>
      <c r="O719" s="131"/>
      <c r="P719" s="330"/>
      <c r="Q719" s="132"/>
      <c r="R719" s="132"/>
      <c r="S719" s="132"/>
      <c r="T719" s="132"/>
    </row>
    <row r="720" customFormat="false" ht="12.8" hidden="true" customHeight="false" outlineLevel="0" collapsed="false">
      <c r="A720" s="131" t="n">
        <v>1324598400</v>
      </c>
      <c r="B720" s="330" t="n">
        <f aca="false">(A720/(24*60*60))+DATE(1970,1,1)</f>
        <v>40900</v>
      </c>
      <c r="C720" s="331" t="n">
        <f aca="false">YEAR(B720)</f>
        <v>2011</v>
      </c>
      <c r="D720" s="331" t="n">
        <f aca="false">MONTH(B720)</f>
        <v>12</v>
      </c>
      <c r="E720" s="331" t="n">
        <f aca="false">DAY(B720)</f>
        <v>23</v>
      </c>
      <c r="F720" s="132" t="n">
        <v>3.89009</v>
      </c>
      <c r="G720" s="132" t="n">
        <v>3.95</v>
      </c>
      <c r="H720" s="132" t="n">
        <v>3.815</v>
      </c>
      <c r="I720" s="132" t="n">
        <v>3.94678</v>
      </c>
      <c r="J720" s="132" t="n">
        <f aca="false">LARGE($G$1:G720,1)</f>
        <v>31.9099</v>
      </c>
      <c r="K720" s="192" t="n">
        <f aca="false">IF(J720&gt;J719,0,K719+1)</f>
        <v>191</v>
      </c>
      <c r="L720" s="134" t="n">
        <f aca="false">I720/J720-1</f>
        <v>-0.876314874067296</v>
      </c>
      <c r="O720" s="131"/>
      <c r="P720" s="330"/>
      <c r="Q720" s="132"/>
      <c r="R720" s="132"/>
      <c r="S720" s="132"/>
      <c r="T720" s="132"/>
    </row>
    <row r="721" customFormat="false" ht="12.8" hidden="true" customHeight="false" outlineLevel="0" collapsed="false">
      <c r="A721" s="131" t="n">
        <v>1324684800</v>
      </c>
      <c r="B721" s="330" t="n">
        <f aca="false">(A721/(24*60*60))+DATE(1970,1,1)</f>
        <v>40901</v>
      </c>
      <c r="C721" s="331" t="n">
        <f aca="false">YEAR(B721)</f>
        <v>2011</v>
      </c>
      <c r="D721" s="331" t="n">
        <f aca="false">MONTH(B721)</f>
        <v>12</v>
      </c>
      <c r="E721" s="331" t="n">
        <f aca="false">DAY(B721)</f>
        <v>24</v>
      </c>
      <c r="F721" s="132" t="n">
        <v>3.94678</v>
      </c>
      <c r="G721" s="132" t="n">
        <v>3.969</v>
      </c>
      <c r="H721" s="132" t="n">
        <v>3.855</v>
      </c>
      <c r="I721" s="132" t="n">
        <v>3.94</v>
      </c>
      <c r="J721" s="132" t="n">
        <f aca="false">LARGE($G$1:G721,1)</f>
        <v>31.9099</v>
      </c>
      <c r="K721" s="192" t="n">
        <f aca="false">IF(J721&gt;J720,0,K720+1)</f>
        <v>192</v>
      </c>
      <c r="L721" s="134" t="n">
        <f aca="false">I721/J721-1</f>
        <v>-0.876527347312276</v>
      </c>
      <c r="O721" s="131"/>
      <c r="P721" s="330"/>
      <c r="Q721" s="132"/>
      <c r="R721" s="132"/>
      <c r="S721" s="132"/>
      <c r="T721" s="132"/>
    </row>
    <row r="722" customFormat="false" ht="12.8" hidden="true" customHeight="false" outlineLevel="0" collapsed="false">
      <c r="A722" s="131" t="n">
        <v>1324771200</v>
      </c>
      <c r="B722" s="330" t="n">
        <f aca="false">(A722/(24*60*60))+DATE(1970,1,1)</f>
        <v>40902</v>
      </c>
      <c r="C722" s="331" t="n">
        <f aca="false">YEAR(B722)</f>
        <v>2011</v>
      </c>
      <c r="D722" s="331" t="n">
        <f aca="false">MONTH(B722)</f>
        <v>12</v>
      </c>
      <c r="E722" s="331" t="n">
        <f aca="false">DAY(B722)</f>
        <v>25</v>
      </c>
      <c r="F722" s="132" t="n">
        <v>3.94</v>
      </c>
      <c r="G722" s="132" t="n">
        <v>4.3897</v>
      </c>
      <c r="H722" s="132" t="n">
        <v>3.7807</v>
      </c>
      <c r="I722" s="132" t="n">
        <v>4.225</v>
      </c>
      <c r="J722" s="132" t="n">
        <f aca="false">LARGE($G$1:G722,1)</f>
        <v>31.9099</v>
      </c>
      <c r="K722" s="192" t="n">
        <f aca="false">IF(J722&gt;J721,0,K721+1)</f>
        <v>193</v>
      </c>
      <c r="L722" s="134" t="n">
        <f aca="false">I722/J722-1</f>
        <v>-0.867595949846286</v>
      </c>
      <c r="O722" s="131"/>
      <c r="P722" s="330"/>
      <c r="Q722" s="132"/>
      <c r="R722" s="132"/>
      <c r="S722" s="132"/>
      <c r="T722" s="132"/>
    </row>
    <row r="723" customFormat="false" ht="12.8" hidden="true" customHeight="false" outlineLevel="0" collapsed="false">
      <c r="A723" s="131" t="n">
        <v>1324857600</v>
      </c>
      <c r="B723" s="330" t="n">
        <f aca="false">(A723/(24*60*60))+DATE(1970,1,1)</f>
        <v>40903</v>
      </c>
      <c r="C723" s="331" t="n">
        <f aca="false">YEAR(B723)</f>
        <v>2011</v>
      </c>
      <c r="D723" s="331" t="n">
        <f aca="false">MONTH(B723)</f>
        <v>12</v>
      </c>
      <c r="E723" s="331" t="n">
        <f aca="false">DAY(B723)</f>
        <v>26</v>
      </c>
      <c r="F723" s="132" t="n">
        <v>4.225</v>
      </c>
      <c r="G723" s="132" t="n">
        <v>4.31259</v>
      </c>
      <c r="H723" s="132" t="n">
        <v>3.81</v>
      </c>
      <c r="I723" s="132" t="n">
        <v>4.018</v>
      </c>
      <c r="J723" s="132" t="n">
        <f aca="false">LARGE($G$1:G723,1)</f>
        <v>31.9099</v>
      </c>
      <c r="K723" s="192" t="n">
        <f aca="false">IF(J723&gt;J722,0,K722+1)</f>
        <v>194</v>
      </c>
      <c r="L723" s="134" t="n">
        <f aca="false">I723/J723-1</f>
        <v>-0.8740829648479</v>
      </c>
      <c r="O723" s="131"/>
      <c r="P723" s="330"/>
      <c r="Q723" s="132"/>
      <c r="R723" s="132"/>
      <c r="S723" s="132"/>
      <c r="T723" s="132"/>
    </row>
    <row r="724" customFormat="false" ht="12.8" hidden="true" customHeight="false" outlineLevel="0" collapsed="false">
      <c r="A724" s="131" t="n">
        <v>1324944000</v>
      </c>
      <c r="B724" s="330" t="n">
        <f aca="false">(A724/(24*60*60))+DATE(1970,1,1)</f>
        <v>40904</v>
      </c>
      <c r="C724" s="331" t="n">
        <f aca="false">YEAR(B724)</f>
        <v>2011</v>
      </c>
      <c r="D724" s="331" t="n">
        <f aca="false">MONTH(B724)</f>
        <v>12</v>
      </c>
      <c r="E724" s="331" t="n">
        <f aca="false">DAY(B724)</f>
        <v>27</v>
      </c>
      <c r="F724" s="132" t="n">
        <v>4.018</v>
      </c>
      <c r="G724" s="132" t="n">
        <v>4.0998</v>
      </c>
      <c r="H724" s="132" t="n">
        <v>3.962</v>
      </c>
      <c r="I724" s="132" t="n">
        <v>4.06997</v>
      </c>
      <c r="J724" s="132" t="n">
        <f aca="false">LARGE($G$1:G724,1)</f>
        <v>31.9099</v>
      </c>
      <c r="K724" s="192" t="n">
        <f aca="false">IF(J724&gt;J723,0,K723+1)</f>
        <v>195</v>
      </c>
      <c r="L724" s="134" t="n">
        <f aca="false">I724/J724-1</f>
        <v>-0.872454316685417</v>
      </c>
      <c r="O724" s="131"/>
      <c r="P724" s="330"/>
      <c r="Q724" s="132"/>
      <c r="R724" s="132"/>
      <c r="S724" s="132"/>
      <c r="T724" s="132"/>
    </row>
    <row r="725" customFormat="false" ht="12.8" hidden="true" customHeight="false" outlineLevel="0" collapsed="false">
      <c r="A725" s="131" t="n">
        <v>1325030400</v>
      </c>
      <c r="B725" s="330" t="n">
        <f aca="false">(A725/(24*60*60))+DATE(1970,1,1)</f>
        <v>40905</v>
      </c>
      <c r="C725" s="331" t="n">
        <f aca="false">YEAR(B725)</f>
        <v>2011</v>
      </c>
      <c r="D725" s="331" t="n">
        <f aca="false">MONTH(B725)</f>
        <v>12</v>
      </c>
      <c r="E725" s="331" t="n">
        <f aca="false">DAY(B725)</f>
        <v>28</v>
      </c>
      <c r="F725" s="132" t="n">
        <v>4.07</v>
      </c>
      <c r="G725" s="132" t="n">
        <v>4.25</v>
      </c>
      <c r="H725" s="132" t="n">
        <v>3.99</v>
      </c>
      <c r="I725" s="132" t="n">
        <v>4.18552</v>
      </c>
      <c r="J725" s="132" t="n">
        <f aca="false">LARGE($G$1:G725,1)</f>
        <v>31.9099</v>
      </c>
      <c r="K725" s="192" t="n">
        <f aca="false">IF(J725&gt;J724,0,K724+1)</f>
        <v>196</v>
      </c>
      <c r="L725" s="134" t="n">
        <f aca="false">I725/J725-1</f>
        <v>-0.868833183432101</v>
      </c>
      <c r="O725" s="131"/>
      <c r="P725" s="330"/>
      <c r="Q725" s="132"/>
      <c r="R725" s="132"/>
      <c r="S725" s="132"/>
      <c r="T725" s="132"/>
    </row>
    <row r="726" customFormat="false" ht="12.8" hidden="true" customHeight="false" outlineLevel="0" collapsed="false">
      <c r="A726" s="131" t="n">
        <v>1325116800</v>
      </c>
      <c r="B726" s="330" t="n">
        <f aca="false">(A726/(24*60*60))+DATE(1970,1,1)</f>
        <v>40906</v>
      </c>
      <c r="C726" s="331" t="n">
        <f aca="false">YEAR(B726)</f>
        <v>2011</v>
      </c>
      <c r="D726" s="331" t="n">
        <f aca="false">MONTH(B726)</f>
        <v>12</v>
      </c>
      <c r="E726" s="331" t="n">
        <f aca="false">DAY(B726)</f>
        <v>29</v>
      </c>
      <c r="F726" s="132" t="n">
        <v>4.2</v>
      </c>
      <c r="G726" s="132" t="n">
        <v>4.33</v>
      </c>
      <c r="H726" s="132" t="n">
        <v>4.116</v>
      </c>
      <c r="I726" s="132" t="n">
        <v>4.166</v>
      </c>
      <c r="J726" s="132" t="n">
        <f aca="false">LARGE($G$1:G726,1)</f>
        <v>31.9099</v>
      </c>
      <c r="K726" s="192" t="n">
        <f aca="false">IF(J726&gt;J725,0,K725+1)</f>
        <v>197</v>
      </c>
      <c r="L726" s="134" t="n">
        <f aca="false">I726/J726-1</f>
        <v>-0.86944490581293</v>
      </c>
      <c r="O726" s="131"/>
      <c r="P726" s="330"/>
      <c r="Q726" s="132"/>
      <c r="R726" s="132"/>
      <c r="S726" s="132"/>
      <c r="T726" s="132"/>
    </row>
    <row r="727" customFormat="false" ht="12.8" hidden="true" customHeight="false" outlineLevel="0" collapsed="false">
      <c r="A727" s="131" t="n">
        <v>1325203200</v>
      </c>
      <c r="B727" s="330" t="n">
        <f aca="false">(A727/(24*60*60))+DATE(1970,1,1)</f>
        <v>40907</v>
      </c>
      <c r="C727" s="331" t="n">
        <f aca="false">YEAR(B727)</f>
        <v>2011</v>
      </c>
      <c r="D727" s="331" t="n">
        <f aca="false">MONTH(B727)</f>
        <v>12</v>
      </c>
      <c r="E727" s="331" t="n">
        <f aca="false">DAY(B727)</f>
        <v>30</v>
      </c>
      <c r="F727" s="132" t="n">
        <v>4.166</v>
      </c>
      <c r="G727" s="132" t="n">
        <v>4.3</v>
      </c>
      <c r="H727" s="132" t="n">
        <v>4.06334</v>
      </c>
      <c r="I727" s="132" t="n">
        <v>4.248</v>
      </c>
      <c r="J727" s="132" t="n">
        <f aca="false">LARGE($G$1:G727,1)</f>
        <v>31.9099</v>
      </c>
      <c r="K727" s="192" t="n">
        <f aca="false">IF(J727&gt;J726,0,K726+1)</f>
        <v>198</v>
      </c>
      <c r="L727" s="134" t="n">
        <f aca="false">I727/J727-1</f>
        <v>-0.866875170401662</v>
      </c>
      <c r="O727" s="131"/>
      <c r="P727" s="330"/>
      <c r="Q727" s="132"/>
      <c r="R727" s="132"/>
      <c r="S727" s="132"/>
      <c r="T727" s="132"/>
    </row>
    <row r="728" customFormat="false" ht="12.8" hidden="true" customHeight="false" outlineLevel="0" collapsed="false">
      <c r="A728" s="131" t="n">
        <v>1325289600</v>
      </c>
      <c r="B728" s="330" t="n">
        <f aca="false">(A728/(24*60*60))+DATE(1970,1,1)</f>
        <v>40908</v>
      </c>
      <c r="C728" s="331" t="n">
        <f aca="false">YEAR(B728)</f>
        <v>2011</v>
      </c>
      <c r="D728" s="331" t="n">
        <f aca="false">MONTH(B728)</f>
        <v>12</v>
      </c>
      <c r="E728" s="331" t="n">
        <f aca="false">DAY(B728)</f>
        <v>31</v>
      </c>
      <c r="F728" s="132" t="n">
        <v>4.2481</v>
      </c>
      <c r="G728" s="132" t="n">
        <v>4.995</v>
      </c>
      <c r="H728" s="132" t="n">
        <v>4.2</v>
      </c>
      <c r="I728" s="132" t="n">
        <v>4.72202</v>
      </c>
      <c r="J728" s="132" t="n">
        <f aca="false">LARGE($G$1:G728,1)</f>
        <v>31.9099</v>
      </c>
      <c r="K728" s="192" t="n">
        <f aca="false">IF(J728&gt;J727,0,K727+1)</f>
        <v>199</v>
      </c>
      <c r="L728" s="134" t="n">
        <f aca="false">I728/J728-1</f>
        <v>-0.852020219430334</v>
      </c>
      <c r="O728" s="131"/>
      <c r="P728" s="330"/>
      <c r="Q728" s="132"/>
      <c r="R728" s="132"/>
      <c r="S728" s="132"/>
      <c r="T728" s="132"/>
    </row>
    <row r="729" customFormat="false" ht="12.8" hidden="true" customHeight="false" outlineLevel="0" collapsed="false">
      <c r="A729" s="131" t="n">
        <v>1325376000</v>
      </c>
      <c r="B729" s="330" t="n">
        <f aca="false">(A729/(24*60*60))+DATE(1970,1,1)</f>
        <v>40909</v>
      </c>
      <c r="C729" s="331" t="n">
        <f aca="false">YEAR(B729)</f>
        <v>2012</v>
      </c>
      <c r="D729" s="331" t="n">
        <f aca="false">MONTH(B729)</f>
        <v>1</v>
      </c>
      <c r="E729" s="331" t="n">
        <f aca="false">DAY(B729)</f>
        <v>1</v>
      </c>
      <c r="F729" s="132" t="n">
        <v>4.70785</v>
      </c>
      <c r="G729" s="132" t="n">
        <v>5.4999</v>
      </c>
      <c r="H729" s="132" t="n">
        <v>4.615</v>
      </c>
      <c r="I729" s="132" t="n">
        <v>5.26766</v>
      </c>
      <c r="J729" s="132" t="n">
        <f aca="false">LARGE($G$1:G729,1)</f>
        <v>31.9099</v>
      </c>
      <c r="K729" s="192" t="n">
        <f aca="false">IF(J729&gt;J728,0,K728+1)</f>
        <v>200</v>
      </c>
      <c r="L729" s="134" t="n">
        <f aca="false">I729/J729-1</f>
        <v>-0.83492082394492</v>
      </c>
      <c r="O729" s="131"/>
      <c r="P729" s="330"/>
      <c r="Q729" s="132"/>
      <c r="R729" s="132"/>
      <c r="S729" s="132"/>
      <c r="T729" s="132"/>
    </row>
    <row r="730" customFormat="false" ht="12.8" hidden="true" customHeight="false" outlineLevel="0" collapsed="false">
      <c r="A730" s="131" t="n">
        <v>1325462400</v>
      </c>
      <c r="B730" s="330" t="n">
        <f aca="false">(A730/(24*60*60))+DATE(1970,1,1)</f>
        <v>40910</v>
      </c>
      <c r="C730" s="331" t="n">
        <f aca="false">YEAR(B730)</f>
        <v>2012</v>
      </c>
      <c r="D730" s="331" t="n">
        <f aca="false">MONTH(B730)</f>
        <v>1</v>
      </c>
      <c r="E730" s="331" t="n">
        <f aca="false">DAY(B730)</f>
        <v>2</v>
      </c>
      <c r="F730" s="132" t="n">
        <v>5.26346</v>
      </c>
      <c r="G730" s="132" t="n">
        <v>5.47</v>
      </c>
      <c r="H730" s="132" t="n">
        <v>4.8</v>
      </c>
      <c r="I730" s="132" t="n">
        <v>5.21678</v>
      </c>
      <c r="J730" s="132" t="n">
        <f aca="false">LARGE($G$1:G730,1)</f>
        <v>31.9099</v>
      </c>
      <c r="K730" s="192" t="n">
        <f aca="false">IF(J730&gt;J729,0,K729+1)</f>
        <v>201</v>
      </c>
      <c r="L730" s="134" t="n">
        <f aca="false">I730/J730-1</f>
        <v>-0.836515313429375</v>
      </c>
      <c r="O730" s="131"/>
      <c r="P730" s="330"/>
      <c r="Q730" s="132"/>
      <c r="R730" s="132"/>
      <c r="S730" s="132"/>
      <c r="T730" s="132"/>
    </row>
    <row r="731" customFormat="false" ht="12.8" hidden="true" customHeight="false" outlineLevel="0" collapsed="false">
      <c r="A731" s="131" t="n">
        <v>1325548800</v>
      </c>
      <c r="B731" s="330" t="n">
        <f aca="false">(A731/(24*60*60))+DATE(1970,1,1)</f>
        <v>40911</v>
      </c>
      <c r="C731" s="331" t="n">
        <f aca="false">YEAR(B731)</f>
        <v>2012</v>
      </c>
      <c r="D731" s="331" t="n">
        <f aca="false">MONTH(B731)</f>
        <v>1</v>
      </c>
      <c r="E731" s="331" t="n">
        <f aca="false">DAY(B731)</f>
        <v>3</v>
      </c>
      <c r="F731" s="132" t="n">
        <v>5.21588</v>
      </c>
      <c r="G731" s="132" t="n">
        <v>5.29</v>
      </c>
      <c r="H731" s="132" t="n">
        <v>4.65</v>
      </c>
      <c r="I731" s="132" t="n">
        <v>4.8808</v>
      </c>
      <c r="J731" s="132" t="n">
        <f aca="false">LARGE($G$1:G731,1)</f>
        <v>31.9099</v>
      </c>
      <c r="K731" s="192" t="n">
        <f aca="false">IF(J731&gt;J730,0,K730+1)</f>
        <v>202</v>
      </c>
      <c r="L731" s="134" t="n">
        <f aca="false">I731/J731-1</f>
        <v>-0.847044334203492</v>
      </c>
      <c r="O731" s="131"/>
      <c r="P731" s="330"/>
      <c r="Q731" s="132"/>
      <c r="R731" s="132"/>
      <c r="S731" s="132"/>
      <c r="T731" s="132"/>
    </row>
    <row r="732" customFormat="false" ht="12.8" hidden="true" customHeight="false" outlineLevel="0" collapsed="false">
      <c r="A732" s="131" t="n">
        <v>1325635200</v>
      </c>
      <c r="B732" s="330" t="n">
        <f aca="false">(A732/(24*60*60))+DATE(1970,1,1)</f>
        <v>40912</v>
      </c>
      <c r="C732" s="331" t="n">
        <f aca="false">YEAR(B732)</f>
        <v>2012</v>
      </c>
      <c r="D732" s="331" t="n">
        <f aca="false">MONTH(B732)</f>
        <v>1</v>
      </c>
      <c r="E732" s="331" t="n">
        <f aca="false">DAY(B732)</f>
        <v>4</v>
      </c>
      <c r="F732" s="132" t="n">
        <v>4.8808</v>
      </c>
      <c r="G732" s="132" t="n">
        <v>5.7</v>
      </c>
      <c r="H732" s="132" t="n">
        <v>4.751</v>
      </c>
      <c r="I732" s="132" t="n">
        <v>5.57383</v>
      </c>
      <c r="J732" s="132" t="n">
        <f aca="false">LARGE($G$1:G732,1)</f>
        <v>31.9099</v>
      </c>
      <c r="K732" s="192" t="n">
        <f aca="false">IF(J732&gt;J731,0,K731+1)</f>
        <v>203</v>
      </c>
      <c r="L732" s="134" t="n">
        <f aca="false">I732/J732-1</f>
        <v>-0.825325996007509</v>
      </c>
      <c r="O732" s="131"/>
      <c r="P732" s="330"/>
      <c r="Q732" s="132"/>
      <c r="R732" s="132"/>
      <c r="S732" s="132"/>
      <c r="T732" s="132"/>
    </row>
    <row r="733" customFormat="false" ht="12.8" hidden="true" customHeight="false" outlineLevel="0" collapsed="false">
      <c r="A733" s="131" t="n">
        <v>1325721600</v>
      </c>
      <c r="B733" s="330" t="n">
        <f aca="false">(A733/(24*60*60))+DATE(1970,1,1)</f>
        <v>40913</v>
      </c>
      <c r="C733" s="331" t="n">
        <f aca="false">YEAR(B733)</f>
        <v>2012</v>
      </c>
      <c r="D733" s="331" t="n">
        <f aca="false">MONTH(B733)</f>
        <v>1</v>
      </c>
      <c r="E733" s="331" t="n">
        <f aca="false">DAY(B733)</f>
        <v>5</v>
      </c>
      <c r="F733" s="132" t="n">
        <v>5.57402</v>
      </c>
      <c r="G733" s="132" t="n">
        <v>7.22</v>
      </c>
      <c r="H733" s="132" t="n">
        <v>5.57401</v>
      </c>
      <c r="I733" s="132" t="n">
        <v>6.9476</v>
      </c>
      <c r="J733" s="132" t="n">
        <f aca="false">LARGE($G$1:G733,1)</f>
        <v>31.9099</v>
      </c>
      <c r="K733" s="192" t="n">
        <f aca="false">IF(J733&gt;J732,0,K732+1)</f>
        <v>204</v>
      </c>
      <c r="L733" s="134" t="n">
        <f aca="false">I733/J733-1</f>
        <v>-0.782274466544865</v>
      </c>
      <c r="O733" s="131"/>
      <c r="P733" s="330"/>
      <c r="Q733" s="132"/>
      <c r="R733" s="132"/>
      <c r="S733" s="132"/>
      <c r="T733" s="132"/>
    </row>
    <row r="734" customFormat="false" ht="12.8" hidden="true" customHeight="false" outlineLevel="0" collapsed="false">
      <c r="A734" s="131" t="n">
        <v>1325808000</v>
      </c>
      <c r="B734" s="330" t="n">
        <f aca="false">(A734/(24*60*60))+DATE(1970,1,1)</f>
        <v>40914</v>
      </c>
      <c r="C734" s="331" t="n">
        <f aca="false">YEAR(B734)</f>
        <v>2012</v>
      </c>
      <c r="D734" s="331" t="n">
        <f aca="false">MONTH(B734)</f>
        <v>1</v>
      </c>
      <c r="E734" s="331" t="n">
        <f aca="false">DAY(B734)</f>
        <v>6</v>
      </c>
      <c r="F734" s="132" t="n">
        <v>6.94758</v>
      </c>
      <c r="G734" s="132" t="n">
        <v>7.21</v>
      </c>
      <c r="H734" s="132" t="n">
        <v>6.1261</v>
      </c>
      <c r="I734" s="132" t="n">
        <v>6.69693</v>
      </c>
      <c r="J734" s="132" t="n">
        <f aca="false">LARGE($G$1:G734,1)</f>
        <v>31.9099</v>
      </c>
      <c r="K734" s="192" t="n">
        <f aca="false">IF(J734&gt;J733,0,K733+1)</f>
        <v>205</v>
      </c>
      <c r="L734" s="134" t="n">
        <f aca="false">I734/J734-1</f>
        <v>-0.790130022344163</v>
      </c>
      <c r="O734" s="131"/>
      <c r="P734" s="330"/>
      <c r="Q734" s="132"/>
      <c r="R734" s="132"/>
      <c r="S734" s="132"/>
      <c r="T734" s="132"/>
    </row>
    <row r="735" customFormat="false" ht="12.8" hidden="true" customHeight="false" outlineLevel="0" collapsed="false">
      <c r="A735" s="131" t="n">
        <v>1325894400</v>
      </c>
      <c r="B735" s="330" t="n">
        <f aca="false">(A735/(24*60*60))+DATE(1970,1,1)</f>
        <v>40915</v>
      </c>
      <c r="C735" s="331" t="n">
        <f aca="false">YEAR(B735)</f>
        <v>2012</v>
      </c>
      <c r="D735" s="331" t="n">
        <f aca="false">MONTH(B735)</f>
        <v>1</v>
      </c>
      <c r="E735" s="331" t="n">
        <f aca="false">DAY(B735)</f>
        <v>7</v>
      </c>
      <c r="F735" s="132" t="n">
        <v>6.69683</v>
      </c>
      <c r="G735" s="132" t="n">
        <v>7.01556</v>
      </c>
      <c r="H735" s="132" t="n">
        <v>6.38</v>
      </c>
      <c r="I735" s="132" t="n">
        <v>6.81</v>
      </c>
      <c r="J735" s="132" t="n">
        <f aca="false">LARGE($G$1:G735,1)</f>
        <v>31.9099</v>
      </c>
      <c r="K735" s="192" t="n">
        <f aca="false">IF(J735&gt;J734,0,K734+1)</f>
        <v>206</v>
      </c>
      <c r="L735" s="134" t="n">
        <f aca="false">I735/J735-1</f>
        <v>-0.786586607917919</v>
      </c>
      <c r="O735" s="131"/>
      <c r="P735" s="330"/>
      <c r="Q735" s="132"/>
      <c r="R735" s="132"/>
      <c r="S735" s="132"/>
      <c r="T735" s="132"/>
    </row>
    <row r="736" customFormat="false" ht="12.8" hidden="true" customHeight="false" outlineLevel="0" collapsed="false">
      <c r="A736" s="131" t="n">
        <v>1325980800</v>
      </c>
      <c r="B736" s="330" t="n">
        <f aca="false">(A736/(24*60*60))+DATE(1970,1,1)</f>
        <v>40916</v>
      </c>
      <c r="C736" s="331" t="n">
        <f aca="false">YEAR(B736)</f>
        <v>2012</v>
      </c>
      <c r="D736" s="331" t="n">
        <f aca="false">MONTH(B736)</f>
        <v>1</v>
      </c>
      <c r="E736" s="331" t="n">
        <f aca="false">DAY(B736)</f>
        <v>8</v>
      </c>
      <c r="F736" s="132" t="n">
        <v>6.7866</v>
      </c>
      <c r="G736" s="132" t="n">
        <v>7.2</v>
      </c>
      <c r="H736" s="132" t="n">
        <v>6.73357</v>
      </c>
      <c r="I736" s="132" t="n">
        <v>7.11358</v>
      </c>
      <c r="J736" s="132" t="n">
        <f aca="false">LARGE($G$1:G736,1)</f>
        <v>31.9099</v>
      </c>
      <c r="K736" s="192" t="n">
        <f aca="false">IF(J736&gt;J735,0,K735+1)</f>
        <v>207</v>
      </c>
      <c r="L736" s="134" t="n">
        <f aca="false">I736/J736-1</f>
        <v>-0.77707294601362</v>
      </c>
      <c r="O736" s="131"/>
      <c r="P736" s="330"/>
      <c r="Q736" s="132"/>
      <c r="R736" s="132"/>
      <c r="S736" s="132"/>
      <c r="T736" s="132"/>
    </row>
    <row r="737" customFormat="false" ht="12.8" hidden="true" customHeight="false" outlineLevel="0" collapsed="false">
      <c r="A737" s="131" t="n">
        <v>1326067200</v>
      </c>
      <c r="B737" s="330" t="n">
        <f aca="false">(A737/(24*60*60))+DATE(1970,1,1)</f>
        <v>40917</v>
      </c>
      <c r="C737" s="331" t="n">
        <f aca="false">YEAR(B737)</f>
        <v>2012</v>
      </c>
      <c r="D737" s="331" t="n">
        <f aca="false">MONTH(B737)</f>
        <v>1</v>
      </c>
      <c r="E737" s="331" t="n">
        <f aca="false">DAY(B737)</f>
        <v>9</v>
      </c>
      <c r="F737" s="132" t="n">
        <v>7.08362</v>
      </c>
      <c r="G737" s="132" t="n">
        <v>7.191</v>
      </c>
      <c r="H737" s="132" t="n">
        <v>5.81</v>
      </c>
      <c r="I737" s="132" t="n">
        <v>6.3257</v>
      </c>
      <c r="J737" s="132" t="n">
        <f aca="false">LARGE($G$1:G737,1)</f>
        <v>31.9099</v>
      </c>
      <c r="K737" s="192" t="n">
        <f aca="false">IF(J737&gt;J736,0,K736+1)</f>
        <v>208</v>
      </c>
      <c r="L737" s="134" t="n">
        <f aca="false">I737/J737-1</f>
        <v>-0.801763715962758</v>
      </c>
      <c r="O737" s="131"/>
      <c r="P737" s="330"/>
      <c r="Q737" s="132"/>
      <c r="R737" s="132"/>
      <c r="S737" s="132"/>
      <c r="T737" s="132"/>
    </row>
    <row r="738" customFormat="false" ht="12.8" hidden="true" customHeight="false" outlineLevel="0" collapsed="false">
      <c r="A738" s="131" t="n">
        <v>1326153600</v>
      </c>
      <c r="B738" s="330" t="n">
        <f aca="false">(A738/(24*60*60))+DATE(1970,1,1)</f>
        <v>40918</v>
      </c>
      <c r="C738" s="331" t="n">
        <f aca="false">YEAR(B738)</f>
        <v>2012</v>
      </c>
      <c r="D738" s="331" t="n">
        <f aca="false">MONTH(B738)</f>
        <v>1</v>
      </c>
      <c r="E738" s="331" t="n">
        <f aca="false">DAY(B738)</f>
        <v>10</v>
      </c>
      <c r="F738" s="132" t="n">
        <v>6.32687</v>
      </c>
      <c r="G738" s="132" t="n">
        <v>6.89</v>
      </c>
      <c r="H738" s="132" t="n">
        <v>6.001</v>
      </c>
      <c r="I738" s="132" t="n">
        <v>6.36</v>
      </c>
      <c r="J738" s="132" t="n">
        <f aca="false">LARGE($G$1:G738,1)</f>
        <v>31.9099</v>
      </c>
      <c r="K738" s="192" t="n">
        <f aca="false">IF(J738&gt;J737,0,K737+1)</f>
        <v>209</v>
      </c>
      <c r="L738" s="134" t="n">
        <f aca="false">I738/J738-1</f>
        <v>-0.800688814443167</v>
      </c>
      <c r="O738" s="131"/>
      <c r="P738" s="330"/>
      <c r="Q738" s="132"/>
      <c r="R738" s="132"/>
      <c r="S738" s="132"/>
      <c r="T738" s="132"/>
    </row>
    <row r="739" customFormat="false" ht="12.8" hidden="true" customHeight="false" outlineLevel="0" collapsed="false">
      <c r="A739" s="131" t="n">
        <v>1326240000</v>
      </c>
      <c r="B739" s="330" t="n">
        <f aca="false">(A739/(24*60*60))+DATE(1970,1,1)</f>
        <v>40919</v>
      </c>
      <c r="C739" s="331" t="n">
        <f aca="false">YEAR(B739)</f>
        <v>2012</v>
      </c>
      <c r="D739" s="331" t="n">
        <f aca="false">MONTH(B739)</f>
        <v>1</v>
      </c>
      <c r="E739" s="331" t="n">
        <f aca="false">DAY(B739)</f>
        <v>11</v>
      </c>
      <c r="F739" s="132" t="n">
        <v>6.44904</v>
      </c>
      <c r="G739" s="132" t="n">
        <v>7.138</v>
      </c>
      <c r="H739" s="132" t="n">
        <v>6.41266</v>
      </c>
      <c r="I739" s="132" t="n">
        <v>6.9</v>
      </c>
      <c r="J739" s="132" t="n">
        <f aca="false">LARGE($G$1:G739,1)</f>
        <v>31.9099</v>
      </c>
      <c r="K739" s="192" t="n">
        <f aca="false">IF(J739&gt;J738,0,K738+1)</f>
        <v>210</v>
      </c>
      <c r="L739" s="134" t="n">
        <f aca="false">I739/J739-1</f>
        <v>-0.783766166612869</v>
      </c>
      <c r="O739" s="131"/>
      <c r="P739" s="330"/>
      <c r="Q739" s="132"/>
      <c r="R739" s="132"/>
      <c r="S739" s="132"/>
      <c r="T739" s="132"/>
    </row>
    <row r="740" customFormat="false" ht="12.8" hidden="true" customHeight="false" outlineLevel="0" collapsed="false">
      <c r="A740" s="131" t="n">
        <v>1326326400</v>
      </c>
      <c r="B740" s="330" t="n">
        <f aca="false">(A740/(24*60*60))+DATE(1970,1,1)</f>
        <v>40920</v>
      </c>
      <c r="C740" s="331" t="n">
        <f aca="false">YEAR(B740)</f>
        <v>2012</v>
      </c>
      <c r="D740" s="331" t="n">
        <f aca="false">MONTH(B740)</f>
        <v>1</v>
      </c>
      <c r="E740" s="331" t="n">
        <f aca="false">DAY(B740)</f>
        <v>12</v>
      </c>
      <c r="F740" s="132" t="n">
        <v>6.9</v>
      </c>
      <c r="G740" s="132" t="n">
        <v>6.997</v>
      </c>
      <c r="H740" s="132" t="n">
        <v>6.337</v>
      </c>
      <c r="I740" s="132" t="n">
        <v>6.79999</v>
      </c>
      <c r="J740" s="132" t="n">
        <f aca="false">LARGE($G$1:G740,1)</f>
        <v>31.9099</v>
      </c>
      <c r="K740" s="192" t="n">
        <f aca="false">IF(J740&gt;J739,0,K739+1)</f>
        <v>211</v>
      </c>
      <c r="L740" s="134" t="n">
        <f aca="false">I740/J740-1</f>
        <v>-0.786900303667514</v>
      </c>
      <c r="O740" s="131"/>
      <c r="P740" s="330"/>
      <c r="Q740" s="132"/>
      <c r="R740" s="132"/>
      <c r="S740" s="132"/>
      <c r="T740" s="132"/>
    </row>
    <row r="741" customFormat="false" ht="12.8" hidden="true" customHeight="false" outlineLevel="0" collapsed="false">
      <c r="A741" s="131" t="n">
        <v>1326412800</v>
      </c>
      <c r="B741" s="330" t="n">
        <f aca="false">(A741/(24*60*60))+DATE(1970,1,1)</f>
        <v>40921</v>
      </c>
      <c r="C741" s="331" t="n">
        <f aca="false">YEAR(B741)</f>
        <v>2012</v>
      </c>
      <c r="D741" s="331" t="n">
        <f aca="false">MONTH(B741)</f>
        <v>1</v>
      </c>
      <c r="E741" s="331" t="n">
        <f aca="false">DAY(B741)</f>
        <v>13</v>
      </c>
      <c r="F741" s="132" t="n">
        <v>6.78211</v>
      </c>
      <c r="G741" s="132" t="n">
        <v>6.804</v>
      </c>
      <c r="H741" s="132" t="n">
        <v>6.4</v>
      </c>
      <c r="I741" s="132" t="n">
        <v>6.41</v>
      </c>
      <c r="J741" s="132" t="n">
        <f aca="false">LARGE($G$1:G741,1)</f>
        <v>31.9099</v>
      </c>
      <c r="K741" s="192" t="n">
        <f aca="false">IF(J741&gt;J740,0,K740+1)</f>
        <v>212</v>
      </c>
      <c r="L741" s="134" t="n">
        <f aca="false">I741/J741-1</f>
        <v>-0.799121902607028</v>
      </c>
      <c r="O741" s="131"/>
      <c r="P741" s="330"/>
      <c r="Q741" s="132"/>
      <c r="R741" s="132"/>
      <c r="S741" s="132"/>
      <c r="T741" s="132"/>
    </row>
    <row r="742" customFormat="false" ht="12.8" hidden="true" customHeight="false" outlineLevel="0" collapsed="false">
      <c r="A742" s="131" t="n">
        <v>1326499200</v>
      </c>
      <c r="B742" s="330" t="n">
        <f aca="false">(A742/(24*60*60))+DATE(1970,1,1)</f>
        <v>40922</v>
      </c>
      <c r="C742" s="331" t="n">
        <f aca="false">YEAR(B742)</f>
        <v>2012</v>
      </c>
      <c r="D742" s="331" t="n">
        <f aca="false">MONTH(B742)</f>
        <v>1</v>
      </c>
      <c r="E742" s="331" t="n">
        <f aca="false">DAY(B742)</f>
        <v>14</v>
      </c>
      <c r="F742" s="132" t="n">
        <v>6.42</v>
      </c>
      <c r="G742" s="132" t="n">
        <v>6.95039</v>
      </c>
      <c r="H742" s="132" t="n">
        <v>6.2201</v>
      </c>
      <c r="I742" s="132" t="n">
        <v>6.75001</v>
      </c>
      <c r="J742" s="132" t="n">
        <f aca="false">LARGE($G$1:G742,1)</f>
        <v>31.9099</v>
      </c>
      <c r="K742" s="192" t="n">
        <f aca="false">IF(J742&gt;J741,0,K741+1)</f>
        <v>213</v>
      </c>
      <c r="L742" s="134" t="n">
        <f aca="false">I742/J742-1</f>
        <v>-0.788466588738918</v>
      </c>
      <c r="O742" s="131"/>
      <c r="P742" s="330"/>
      <c r="Q742" s="132"/>
      <c r="R742" s="132"/>
      <c r="S742" s="132"/>
      <c r="T742" s="132"/>
    </row>
    <row r="743" customFormat="false" ht="12.8" hidden="true" customHeight="false" outlineLevel="0" collapsed="false">
      <c r="A743" s="131" t="n">
        <v>1326585600</v>
      </c>
      <c r="B743" s="330" t="n">
        <f aca="false">(A743/(24*60*60))+DATE(1970,1,1)</f>
        <v>40923</v>
      </c>
      <c r="C743" s="331" t="n">
        <f aca="false">YEAR(B743)</f>
        <v>2012</v>
      </c>
      <c r="D743" s="331" t="n">
        <f aca="false">MONTH(B743)</f>
        <v>1</v>
      </c>
      <c r="E743" s="331" t="n">
        <f aca="false">DAY(B743)</f>
        <v>15</v>
      </c>
      <c r="F743" s="132" t="n">
        <v>6.74991</v>
      </c>
      <c r="G743" s="132" t="n">
        <v>7.08</v>
      </c>
      <c r="H743" s="132" t="n">
        <v>6.74115</v>
      </c>
      <c r="I743" s="132" t="n">
        <v>7.00177</v>
      </c>
      <c r="J743" s="132" t="n">
        <f aca="false">LARGE($G$1:G743,1)</f>
        <v>31.9099</v>
      </c>
      <c r="K743" s="192" t="n">
        <f aca="false">IF(J743&gt;J742,0,K742+1)</f>
        <v>214</v>
      </c>
      <c r="L743" s="134" t="n">
        <f aca="false">I743/J743-1</f>
        <v>-0.780576874261593</v>
      </c>
      <c r="O743" s="131"/>
      <c r="P743" s="330"/>
      <c r="Q743" s="132"/>
      <c r="R743" s="132"/>
      <c r="S743" s="132"/>
      <c r="T743" s="132"/>
    </row>
    <row r="744" customFormat="false" ht="12.8" hidden="true" customHeight="false" outlineLevel="0" collapsed="false">
      <c r="A744" s="131" t="n">
        <v>1326672000</v>
      </c>
      <c r="B744" s="330" t="n">
        <f aca="false">(A744/(24*60*60))+DATE(1970,1,1)</f>
        <v>40924</v>
      </c>
      <c r="C744" s="331" t="n">
        <f aca="false">YEAR(B744)</f>
        <v>2012</v>
      </c>
      <c r="D744" s="331" t="n">
        <f aca="false">MONTH(B744)</f>
        <v>1</v>
      </c>
      <c r="E744" s="331" t="n">
        <f aca="false">DAY(B744)</f>
        <v>16</v>
      </c>
      <c r="F744" s="132" t="n">
        <v>7.00177</v>
      </c>
      <c r="G744" s="132" t="n">
        <v>7.18888</v>
      </c>
      <c r="H744" s="132" t="n">
        <v>6.511</v>
      </c>
      <c r="I744" s="132" t="n">
        <v>6.68254</v>
      </c>
      <c r="J744" s="132" t="n">
        <f aca="false">LARGE($G$1:G744,1)</f>
        <v>31.9099</v>
      </c>
      <c r="K744" s="192" t="n">
        <f aca="false">IF(J744&gt;J743,0,K743+1)</f>
        <v>215</v>
      </c>
      <c r="L744" s="134" t="n">
        <f aca="false">I744/J744-1</f>
        <v>-0.790580979570604</v>
      </c>
      <c r="O744" s="131"/>
      <c r="P744" s="330"/>
      <c r="Q744" s="132"/>
      <c r="R744" s="132"/>
      <c r="S744" s="132"/>
      <c r="T744" s="132"/>
    </row>
    <row r="745" customFormat="false" ht="12.8" hidden="true" customHeight="false" outlineLevel="0" collapsed="false">
      <c r="A745" s="131" t="n">
        <v>1326758400</v>
      </c>
      <c r="B745" s="330" t="n">
        <f aca="false">(A745/(24*60*60))+DATE(1970,1,1)</f>
        <v>40925</v>
      </c>
      <c r="C745" s="331" t="n">
        <f aca="false">YEAR(B745)</f>
        <v>2012</v>
      </c>
      <c r="D745" s="331" t="n">
        <f aca="false">MONTH(B745)</f>
        <v>1</v>
      </c>
      <c r="E745" s="331" t="n">
        <f aca="false">DAY(B745)</f>
        <v>17</v>
      </c>
      <c r="F745" s="132" t="n">
        <v>6.67479</v>
      </c>
      <c r="G745" s="132" t="n">
        <v>6.95</v>
      </c>
      <c r="H745" s="132" t="n">
        <v>4.64</v>
      </c>
      <c r="I745" s="132" t="n">
        <v>5.59998</v>
      </c>
      <c r="J745" s="132" t="n">
        <f aca="false">LARGE($G$1:G745,1)</f>
        <v>31.9099</v>
      </c>
      <c r="K745" s="192" t="n">
        <f aca="false">IF(J745&gt;J744,0,K744+1)</f>
        <v>216</v>
      </c>
      <c r="L745" s="134" t="n">
        <f aca="false">I745/J745-1</f>
        <v>-0.824506501117208</v>
      </c>
      <c r="O745" s="131"/>
      <c r="P745" s="330"/>
      <c r="Q745" s="132"/>
      <c r="R745" s="132"/>
      <c r="S745" s="132"/>
      <c r="T745" s="132"/>
    </row>
    <row r="746" customFormat="false" ht="12.8" hidden="true" customHeight="false" outlineLevel="0" collapsed="false">
      <c r="A746" s="131" t="n">
        <v>1326844800</v>
      </c>
      <c r="B746" s="330" t="n">
        <f aca="false">(A746/(24*60*60))+DATE(1970,1,1)</f>
        <v>40926</v>
      </c>
      <c r="C746" s="331" t="n">
        <f aca="false">YEAR(B746)</f>
        <v>2012</v>
      </c>
      <c r="D746" s="331" t="n">
        <f aca="false">MONTH(B746)</f>
        <v>1</v>
      </c>
      <c r="E746" s="331" t="n">
        <f aca="false">DAY(B746)</f>
        <v>18</v>
      </c>
      <c r="F746" s="132" t="n">
        <v>5.5503</v>
      </c>
      <c r="G746" s="132" t="n">
        <v>6.95</v>
      </c>
      <c r="H746" s="132" t="n">
        <v>5.09999</v>
      </c>
      <c r="I746" s="132" t="n">
        <v>5.92</v>
      </c>
      <c r="J746" s="132" t="n">
        <f aca="false">LARGE($G$1:G746,1)</f>
        <v>31.9099</v>
      </c>
      <c r="K746" s="192" t="n">
        <f aca="false">IF(J746&gt;J745,0,K745+1)</f>
        <v>217</v>
      </c>
      <c r="L746" s="134" t="n">
        <f aca="false">I746/J746-1</f>
        <v>-0.814477638601187</v>
      </c>
      <c r="O746" s="131"/>
      <c r="P746" s="330"/>
      <c r="Q746" s="132"/>
      <c r="R746" s="132"/>
      <c r="S746" s="132"/>
      <c r="T746" s="132"/>
    </row>
    <row r="747" customFormat="false" ht="12.8" hidden="true" customHeight="false" outlineLevel="0" collapsed="false">
      <c r="A747" s="131" t="n">
        <v>1326931200</v>
      </c>
      <c r="B747" s="330" t="n">
        <f aca="false">(A747/(24*60*60))+DATE(1970,1,1)</f>
        <v>40927</v>
      </c>
      <c r="C747" s="331" t="n">
        <f aca="false">YEAR(B747)</f>
        <v>2012</v>
      </c>
      <c r="D747" s="331" t="n">
        <f aca="false">MONTH(B747)</f>
        <v>1</v>
      </c>
      <c r="E747" s="331" t="n">
        <f aca="false">DAY(B747)</f>
        <v>19</v>
      </c>
      <c r="F747" s="132" t="n">
        <v>5.91998</v>
      </c>
      <c r="G747" s="132" t="n">
        <v>6.36077</v>
      </c>
      <c r="H747" s="132" t="n">
        <v>5.87284</v>
      </c>
      <c r="I747" s="132" t="n">
        <v>6.35979</v>
      </c>
      <c r="J747" s="132" t="n">
        <f aca="false">LARGE($G$1:G747,1)</f>
        <v>31.9099</v>
      </c>
      <c r="K747" s="192" t="n">
        <f aca="false">IF(J747&gt;J746,0,K746+1)</f>
        <v>218</v>
      </c>
      <c r="L747" s="134" t="n">
        <f aca="false">I747/J747-1</f>
        <v>-0.800695395472878</v>
      </c>
      <c r="O747" s="131"/>
      <c r="P747" s="330"/>
      <c r="Q747" s="132"/>
      <c r="R747" s="132"/>
      <c r="S747" s="132"/>
      <c r="T747" s="132"/>
    </row>
    <row r="748" customFormat="false" ht="12.8" hidden="true" customHeight="false" outlineLevel="0" collapsed="false">
      <c r="A748" s="131" t="n">
        <v>1327017600</v>
      </c>
      <c r="B748" s="330" t="n">
        <f aca="false">(A748/(24*60*60))+DATE(1970,1,1)</f>
        <v>40928</v>
      </c>
      <c r="C748" s="331" t="n">
        <f aca="false">YEAR(B748)</f>
        <v>2012</v>
      </c>
      <c r="D748" s="331" t="n">
        <f aca="false">MONTH(B748)</f>
        <v>1</v>
      </c>
      <c r="E748" s="331" t="n">
        <f aca="false">DAY(B748)</f>
        <v>20</v>
      </c>
      <c r="F748" s="132" t="n">
        <v>6.352</v>
      </c>
      <c r="G748" s="132" t="n">
        <v>6.58</v>
      </c>
      <c r="H748" s="132" t="n">
        <v>6.258</v>
      </c>
      <c r="I748" s="132" t="n">
        <v>6.48979</v>
      </c>
      <c r="J748" s="132" t="n">
        <f aca="false">LARGE($G$1:G748,1)</f>
        <v>31.9099</v>
      </c>
      <c r="K748" s="192" t="n">
        <f aca="false">IF(J748&gt;J747,0,K747+1)</f>
        <v>219</v>
      </c>
      <c r="L748" s="134" t="n">
        <f aca="false">I748/J748-1</f>
        <v>-0.796621424698918</v>
      </c>
      <c r="O748" s="131"/>
      <c r="P748" s="330"/>
      <c r="Q748" s="132"/>
      <c r="R748" s="132"/>
      <c r="S748" s="132"/>
      <c r="T748" s="132"/>
    </row>
    <row r="749" customFormat="false" ht="12.8" hidden="true" customHeight="false" outlineLevel="0" collapsed="false">
      <c r="A749" s="131" t="n">
        <v>1327104000</v>
      </c>
      <c r="B749" s="330" t="n">
        <f aca="false">(A749/(24*60*60))+DATE(1970,1,1)</f>
        <v>40929</v>
      </c>
      <c r="C749" s="331" t="n">
        <f aca="false">YEAR(B749)</f>
        <v>2012</v>
      </c>
      <c r="D749" s="331" t="n">
        <f aca="false">MONTH(B749)</f>
        <v>1</v>
      </c>
      <c r="E749" s="331" t="n">
        <f aca="false">DAY(B749)</f>
        <v>21</v>
      </c>
      <c r="F749" s="132" t="n">
        <v>6.4979</v>
      </c>
      <c r="G749" s="132" t="n">
        <v>6.548</v>
      </c>
      <c r="H749" s="132" t="n">
        <v>6.1</v>
      </c>
      <c r="I749" s="132" t="n">
        <v>6.18</v>
      </c>
      <c r="J749" s="132" t="n">
        <f aca="false">LARGE($G$1:G749,1)</f>
        <v>31.9099</v>
      </c>
      <c r="K749" s="192" t="n">
        <f aca="false">IF(J749&gt;J748,0,K748+1)</f>
        <v>220</v>
      </c>
      <c r="L749" s="134" t="n">
        <f aca="false">I749/J749-1</f>
        <v>-0.806329697053266</v>
      </c>
      <c r="O749" s="131"/>
      <c r="P749" s="330"/>
      <c r="Q749" s="132"/>
      <c r="R749" s="132"/>
      <c r="S749" s="132"/>
      <c r="T749" s="132"/>
    </row>
    <row r="750" customFormat="false" ht="12.8" hidden="true" customHeight="false" outlineLevel="0" collapsed="false">
      <c r="A750" s="131" t="n">
        <v>1327190400</v>
      </c>
      <c r="B750" s="330" t="n">
        <f aca="false">(A750/(24*60*60))+DATE(1970,1,1)</f>
        <v>40930</v>
      </c>
      <c r="C750" s="331" t="n">
        <f aca="false">YEAR(B750)</f>
        <v>2012</v>
      </c>
      <c r="D750" s="331" t="n">
        <f aca="false">MONTH(B750)</f>
        <v>1</v>
      </c>
      <c r="E750" s="331" t="n">
        <f aca="false">DAY(B750)</f>
        <v>22</v>
      </c>
      <c r="F750" s="132" t="n">
        <v>6.18409</v>
      </c>
      <c r="G750" s="132" t="n">
        <v>6.45485</v>
      </c>
      <c r="H750" s="132" t="n">
        <v>6.1</v>
      </c>
      <c r="I750" s="132" t="n">
        <v>6.3097</v>
      </c>
      <c r="J750" s="132" t="n">
        <f aca="false">LARGE($G$1:G750,1)</f>
        <v>31.9099</v>
      </c>
      <c r="K750" s="192" t="n">
        <f aca="false">IF(J750&gt;J749,0,K749+1)</f>
        <v>221</v>
      </c>
      <c r="L750" s="134" t="n">
        <f aca="false">I750/J750-1</f>
        <v>-0.802265127750322</v>
      </c>
      <c r="O750" s="131"/>
      <c r="P750" s="330"/>
      <c r="Q750" s="132"/>
      <c r="R750" s="132"/>
      <c r="S750" s="132"/>
      <c r="T750" s="132"/>
    </row>
    <row r="751" customFormat="false" ht="12.8" hidden="true" customHeight="false" outlineLevel="0" collapsed="false">
      <c r="A751" s="131" t="n">
        <v>1327276800</v>
      </c>
      <c r="B751" s="330" t="n">
        <f aca="false">(A751/(24*60*60))+DATE(1970,1,1)</f>
        <v>40931</v>
      </c>
      <c r="C751" s="331" t="n">
        <f aca="false">YEAR(B751)</f>
        <v>2012</v>
      </c>
      <c r="D751" s="331" t="n">
        <f aca="false">MONTH(B751)</f>
        <v>1</v>
      </c>
      <c r="E751" s="331" t="n">
        <f aca="false">DAY(B751)</f>
        <v>23</v>
      </c>
      <c r="F751" s="132" t="n">
        <v>6.3096</v>
      </c>
      <c r="G751" s="132" t="n">
        <v>6.389</v>
      </c>
      <c r="H751" s="132" t="n">
        <v>6.212</v>
      </c>
      <c r="I751" s="132" t="n">
        <v>6.356</v>
      </c>
      <c r="J751" s="132" t="n">
        <f aca="false">LARGE($G$1:G751,1)</f>
        <v>31.9099</v>
      </c>
      <c r="K751" s="192" t="n">
        <f aca="false">IF(J751&gt;J750,0,K750+1)</f>
        <v>222</v>
      </c>
      <c r="L751" s="134" t="n">
        <f aca="false">I751/J751-1</f>
        <v>-0.800814167390058</v>
      </c>
      <c r="O751" s="131"/>
      <c r="P751" s="330"/>
      <c r="Q751" s="132"/>
      <c r="R751" s="132"/>
      <c r="S751" s="132"/>
      <c r="T751" s="132"/>
    </row>
    <row r="752" customFormat="false" ht="12.8" hidden="true" customHeight="false" outlineLevel="0" collapsed="false">
      <c r="A752" s="131" t="n">
        <v>1327363200</v>
      </c>
      <c r="B752" s="330" t="n">
        <f aca="false">(A752/(24*60*60))+DATE(1970,1,1)</f>
        <v>40932</v>
      </c>
      <c r="C752" s="331" t="n">
        <f aca="false">YEAR(B752)</f>
        <v>2012</v>
      </c>
      <c r="D752" s="331" t="n">
        <f aca="false">MONTH(B752)</f>
        <v>1</v>
      </c>
      <c r="E752" s="331" t="n">
        <f aca="false">DAY(B752)</f>
        <v>24</v>
      </c>
      <c r="F752" s="132" t="n">
        <v>6.356</v>
      </c>
      <c r="G752" s="132" t="n">
        <v>6.39397</v>
      </c>
      <c r="H752" s="132" t="n">
        <v>6.219</v>
      </c>
      <c r="I752" s="132" t="n">
        <v>6.28978</v>
      </c>
      <c r="J752" s="132" t="n">
        <f aca="false">LARGE($G$1:G752,1)</f>
        <v>31.9099</v>
      </c>
      <c r="K752" s="192" t="n">
        <f aca="false">IF(J752&gt;J751,0,K751+1)</f>
        <v>223</v>
      </c>
      <c r="L752" s="134" t="n">
        <f aca="false">I752/J752-1</f>
        <v>-0.80288938542584</v>
      </c>
      <c r="O752" s="131"/>
      <c r="P752" s="330"/>
      <c r="Q752" s="132"/>
      <c r="R752" s="132"/>
      <c r="S752" s="132"/>
      <c r="T752" s="132"/>
    </row>
    <row r="753" customFormat="false" ht="12.8" hidden="true" customHeight="false" outlineLevel="0" collapsed="false">
      <c r="A753" s="131" t="n">
        <v>1327449600</v>
      </c>
      <c r="B753" s="330" t="n">
        <f aca="false">(A753/(24*60*60))+DATE(1970,1,1)</f>
        <v>40933</v>
      </c>
      <c r="C753" s="331" t="n">
        <f aca="false">YEAR(B753)</f>
        <v>2012</v>
      </c>
      <c r="D753" s="331" t="n">
        <f aca="false">MONTH(B753)</f>
        <v>1</v>
      </c>
      <c r="E753" s="331" t="n">
        <f aca="false">DAY(B753)</f>
        <v>25</v>
      </c>
      <c r="F753" s="132" t="n">
        <v>6.28958</v>
      </c>
      <c r="G753" s="132" t="n">
        <v>6.322</v>
      </c>
      <c r="H753" s="132" t="n">
        <v>5.502</v>
      </c>
      <c r="I753" s="132" t="n">
        <v>5.75</v>
      </c>
      <c r="J753" s="132" t="n">
        <f aca="false">LARGE($G$1:G753,1)</f>
        <v>31.9099</v>
      </c>
      <c r="K753" s="192" t="n">
        <f aca="false">IF(J753&gt;J752,0,K752+1)</f>
        <v>224</v>
      </c>
      <c r="L753" s="134" t="n">
        <f aca="false">I753/J753-1</f>
        <v>-0.819805138844058</v>
      </c>
      <c r="O753" s="131"/>
      <c r="P753" s="330"/>
      <c r="Q753" s="132"/>
      <c r="R753" s="132"/>
      <c r="S753" s="132"/>
      <c r="T753" s="132"/>
    </row>
    <row r="754" customFormat="false" ht="12.8" hidden="true" customHeight="false" outlineLevel="0" collapsed="false">
      <c r="A754" s="131" t="n">
        <v>1327536000</v>
      </c>
      <c r="B754" s="330" t="n">
        <f aca="false">(A754/(24*60*60))+DATE(1970,1,1)</f>
        <v>40934</v>
      </c>
      <c r="C754" s="331" t="n">
        <f aca="false">YEAR(B754)</f>
        <v>2012</v>
      </c>
      <c r="D754" s="331" t="n">
        <f aca="false">MONTH(B754)</f>
        <v>1</v>
      </c>
      <c r="E754" s="331" t="n">
        <f aca="false">DAY(B754)</f>
        <v>26</v>
      </c>
      <c r="F754" s="132" t="n">
        <v>5.8</v>
      </c>
      <c r="G754" s="132" t="n">
        <v>5.92</v>
      </c>
      <c r="H754" s="132" t="n">
        <v>5.3</v>
      </c>
      <c r="I754" s="132" t="n">
        <v>5.34</v>
      </c>
      <c r="J754" s="132" t="n">
        <f aca="false">LARGE($G$1:G754,1)</f>
        <v>31.9099</v>
      </c>
      <c r="K754" s="192" t="n">
        <f aca="false">IF(J754&gt;J753,0,K753+1)</f>
        <v>225</v>
      </c>
      <c r="L754" s="134" t="n">
        <f aca="false">I754/J754-1</f>
        <v>-0.832653815900395</v>
      </c>
      <c r="O754" s="131"/>
      <c r="P754" s="330"/>
      <c r="Q754" s="132"/>
      <c r="R754" s="132"/>
      <c r="S754" s="132"/>
      <c r="T754" s="132"/>
    </row>
    <row r="755" customFormat="false" ht="12.8" hidden="true" customHeight="false" outlineLevel="0" collapsed="false">
      <c r="A755" s="131" t="n">
        <v>1327622400</v>
      </c>
      <c r="B755" s="330" t="n">
        <f aca="false">(A755/(24*60*60))+DATE(1970,1,1)</f>
        <v>40935</v>
      </c>
      <c r="C755" s="331" t="n">
        <f aca="false">YEAR(B755)</f>
        <v>2012</v>
      </c>
      <c r="D755" s="331" t="n">
        <f aca="false">MONTH(B755)</f>
        <v>1</v>
      </c>
      <c r="E755" s="331" t="n">
        <f aca="false">DAY(B755)</f>
        <v>27</v>
      </c>
      <c r="F755" s="132" t="n">
        <v>5.34999</v>
      </c>
      <c r="G755" s="132" t="n">
        <v>5.51</v>
      </c>
      <c r="H755" s="132" t="n">
        <v>5.05</v>
      </c>
      <c r="I755" s="132" t="n">
        <v>5.29199</v>
      </c>
      <c r="J755" s="132" t="n">
        <f aca="false">LARGE($G$1:G755,1)</f>
        <v>31.9099</v>
      </c>
      <c r="K755" s="192" t="n">
        <f aca="false">IF(J755&gt;J754,0,K754+1)</f>
        <v>226</v>
      </c>
      <c r="L755" s="134" t="n">
        <f aca="false">I755/J755-1</f>
        <v>-0.834158364645455</v>
      </c>
      <c r="O755" s="131"/>
      <c r="P755" s="330"/>
      <c r="Q755" s="132"/>
      <c r="R755" s="132"/>
      <c r="S755" s="132"/>
      <c r="T755" s="132"/>
    </row>
    <row r="756" customFormat="false" ht="12.8" hidden="true" customHeight="false" outlineLevel="0" collapsed="false">
      <c r="A756" s="131" t="n">
        <v>1327708800</v>
      </c>
      <c r="B756" s="330" t="n">
        <f aca="false">(A756/(24*60*60))+DATE(1970,1,1)</f>
        <v>40936</v>
      </c>
      <c r="C756" s="331" t="n">
        <f aca="false">YEAR(B756)</f>
        <v>2012</v>
      </c>
      <c r="D756" s="331" t="n">
        <f aca="false">MONTH(B756)</f>
        <v>1</v>
      </c>
      <c r="E756" s="331" t="n">
        <f aca="false">DAY(B756)</f>
        <v>28</v>
      </c>
      <c r="F756" s="132" t="n">
        <v>5.29199</v>
      </c>
      <c r="G756" s="132" t="n">
        <v>5.76</v>
      </c>
      <c r="H756" s="132" t="n">
        <v>5.26</v>
      </c>
      <c r="I756" s="132" t="n">
        <v>5.62667</v>
      </c>
      <c r="J756" s="132" t="n">
        <f aca="false">LARGE($G$1:G756,1)</f>
        <v>31.9099</v>
      </c>
      <c r="K756" s="192" t="n">
        <f aca="false">IF(J756&gt;J755,0,K755+1)</f>
        <v>227</v>
      </c>
      <c r="L756" s="134" t="n">
        <f aca="false">I756/J756-1</f>
        <v>-0.823670083579077</v>
      </c>
      <c r="O756" s="131"/>
      <c r="P756" s="330"/>
      <c r="Q756" s="132"/>
      <c r="R756" s="132"/>
      <c r="S756" s="132"/>
      <c r="T756" s="132"/>
    </row>
    <row r="757" customFormat="false" ht="12.8" hidden="true" customHeight="false" outlineLevel="0" collapsed="false">
      <c r="A757" s="131" t="n">
        <v>1327795200</v>
      </c>
      <c r="B757" s="330" t="n">
        <f aca="false">(A757/(24*60*60))+DATE(1970,1,1)</f>
        <v>40937</v>
      </c>
      <c r="C757" s="331" t="n">
        <f aca="false">YEAR(B757)</f>
        <v>2012</v>
      </c>
      <c r="D757" s="331" t="n">
        <f aca="false">MONTH(B757)</f>
        <v>1</v>
      </c>
      <c r="E757" s="331" t="n">
        <f aca="false">DAY(B757)</f>
        <v>29</v>
      </c>
      <c r="F757" s="132" t="n">
        <v>5.62572</v>
      </c>
      <c r="G757" s="132" t="n">
        <v>5.69999</v>
      </c>
      <c r="H757" s="132" t="n">
        <v>5.32766</v>
      </c>
      <c r="I757" s="132" t="n">
        <v>5.3809</v>
      </c>
      <c r="J757" s="132" t="n">
        <f aca="false">LARGE($G$1:G757,1)</f>
        <v>31.9099</v>
      </c>
      <c r="K757" s="192" t="n">
        <f aca="false">IF(J757&gt;J756,0,K756+1)</f>
        <v>228</v>
      </c>
      <c r="L757" s="134" t="n">
        <f aca="false">I757/J757-1</f>
        <v>-0.831372082018433</v>
      </c>
      <c r="O757" s="131"/>
      <c r="P757" s="330"/>
      <c r="Q757" s="132"/>
      <c r="R757" s="132"/>
      <c r="S757" s="132"/>
      <c r="T757" s="132"/>
    </row>
    <row r="758" customFormat="false" ht="12.8" hidden="true" customHeight="false" outlineLevel="0" collapsed="false">
      <c r="A758" s="131" t="n">
        <v>1327881600</v>
      </c>
      <c r="B758" s="330" t="n">
        <f aca="false">(A758/(24*60*60))+DATE(1970,1,1)</f>
        <v>40938</v>
      </c>
      <c r="C758" s="331" t="n">
        <f aca="false">YEAR(B758)</f>
        <v>2012</v>
      </c>
      <c r="D758" s="331" t="n">
        <f aca="false">MONTH(B758)</f>
        <v>1</v>
      </c>
      <c r="E758" s="331" t="n">
        <f aca="false">DAY(B758)</f>
        <v>30</v>
      </c>
      <c r="F758" s="132" t="n">
        <v>5.38</v>
      </c>
      <c r="G758" s="132" t="n">
        <v>5.6</v>
      </c>
      <c r="H758" s="132" t="n">
        <v>5.36694</v>
      </c>
      <c r="I758" s="132" t="n">
        <v>5.49048</v>
      </c>
      <c r="J758" s="132" t="n">
        <f aca="false">LARGE($G$1:G758,1)</f>
        <v>31.9099</v>
      </c>
      <c r="K758" s="192" t="n">
        <f aca="false">IF(J758&gt;J757,0,K757+1)</f>
        <v>229</v>
      </c>
      <c r="L758" s="134" t="n">
        <f aca="false">I758/J758-1</f>
        <v>-0.827938038038352</v>
      </c>
      <c r="O758" s="131"/>
      <c r="P758" s="330"/>
      <c r="Q758" s="132"/>
      <c r="R758" s="132"/>
      <c r="S758" s="132"/>
      <c r="T758" s="132"/>
    </row>
    <row r="759" customFormat="false" ht="12.8" hidden="true" customHeight="false" outlineLevel="0" collapsed="false">
      <c r="A759" s="131" t="n">
        <v>1327968000</v>
      </c>
      <c r="B759" s="330" t="n">
        <f aca="false">(A759/(24*60*60))+DATE(1970,1,1)</f>
        <v>40939</v>
      </c>
      <c r="C759" s="331" t="n">
        <f aca="false">YEAR(B759)</f>
        <v>2012</v>
      </c>
      <c r="D759" s="331" t="n">
        <f aca="false">MONTH(B759)</f>
        <v>1</v>
      </c>
      <c r="E759" s="331" t="n">
        <f aca="false">DAY(B759)</f>
        <v>31</v>
      </c>
      <c r="F759" s="132" t="n">
        <v>5.49096</v>
      </c>
      <c r="G759" s="132" t="n">
        <v>5.65</v>
      </c>
      <c r="H759" s="132" t="n">
        <v>5.426</v>
      </c>
      <c r="I759" s="132" t="n">
        <v>5.48379</v>
      </c>
      <c r="J759" s="132" t="n">
        <f aca="false">LARGE($G$1:G759,1)</f>
        <v>31.9099</v>
      </c>
      <c r="K759" s="192" t="n">
        <f aca="false">IF(J759&gt;J758,0,K758+1)</f>
        <v>230</v>
      </c>
      <c r="L759" s="134" t="n">
        <f aca="false">I759/J759-1</f>
        <v>-0.828147690842027</v>
      </c>
      <c r="O759" s="131"/>
      <c r="P759" s="330"/>
      <c r="Q759" s="132"/>
      <c r="R759" s="132"/>
      <c r="S759" s="132"/>
      <c r="T759" s="132"/>
    </row>
    <row r="760" customFormat="false" ht="12.8" hidden="true" customHeight="false" outlineLevel="0" collapsed="false">
      <c r="A760" s="131" t="n">
        <v>1328054400</v>
      </c>
      <c r="B760" s="330" t="n">
        <f aca="false">(A760/(24*60*60))+DATE(1970,1,1)</f>
        <v>40940</v>
      </c>
      <c r="C760" s="331" t="n">
        <f aca="false">YEAR(B760)</f>
        <v>2012</v>
      </c>
      <c r="D760" s="331" t="n">
        <f aca="false">MONTH(B760)</f>
        <v>2</v>
      </c>
      <c r="E760" s="331" t="n">
        <f aca="false">DAY(B760)</f>
        <v>1</v>
      </c>
      <c r="F760" s="132" t="n">
        <v>5.53423</v>
      </c>
      <c r="G760" s="132" t="n">
        <v>6.2</v>
      </c>
      <c r="H760" s="132" t="n">
        <v>5.4678</v>
      </c>
      <c r="I760" s="132" t="n">
        <v>6.07561</v>
      </c>
      <c r="J760" s="132" t="n">
        <f aca="false">LARGE($G$1:G760,1)</f>
        <v>31.9099</v>
      </c>
      <c r="K760" s="192" t="n">
        <f aca="false">IF(J760&gt;J759,0,K759+1)</f>
        <v>231</v>
      </c>
      <c r="L760" s="134" t="n">
        <f aca="false">I760/J760-1</f>
        <v>-0.809601095584756</v>
      </c>
      <c r="O760" s="131"/>
      <c r="P760" s="330"/>
      <c r="Q760" s="132"/>
      <c r="R760" s="132"/>
      <c r="S760" s="132"/>
      <c r="T760" s="132"/>
    </row>
    <row r="761" customFormat="false" ht="12.8" hidden="true" customHeight="false" outlineLevel="0" collapsed="false">
      <c r="A761" s="131" t="n">
        <v>1328140800</v>
      </c>
      <c r="B761" s="330" t="n">
        <f aca="false">(A761/(24*60*60))+DATE(1970,1,1)</f>
        <v>40941</v>
      </c>
      <c r="C761" s="331" t="n">
        <f aca="false">YEAR(B761)</f>
        <v>2012</v>
      </c>
      <c r="D761" s="331" t="n">
        <f aca="false">MONTH(B761)</f>
        <v>2</v>
      </c>
      <c r="E761" s="331" t="n">
        <f aca="false">DAY(B761)</f>
        <v>2</v>
      </c>
      <c r="F761" s="132" t="n">
        <v>6.0687</v>
      </c>
      <c r="G761" s="132" t="n">
        <v>6.199</v>
      </c>
      <c r="H761" s="132" t="n">
        <v>5.823</v>
      </c>
      <c r="I761" s="132" t="n">
        <v>6.1</v>
      </c>
      <c r="J761" s="132" t="n">
        <f aca="false">LARGE($G$1:G761,1)</f>
        <v>31.9099</v>
      </c>
      <c r="K761" s="192" t="n">
        <f aca="false">IF(J761&gt;J760,0,K760+1)</f>
        <v>232</v>
      </c>
      <c r="L761" s="134" t="n">
        <f aca="false">I761/J761-1</f>
        <v>-0.808836755991087</v>
      </c>
      <c r="O761" s="131"/>
      <c r="P761" s="330"/>
      <c r="Q761" s="132"/>
      <c r="R761" s="132"/>
      <c r="S761" s="132"/>
      <c r="T761" s="132"/>
    </row>
    <row r="762" customFormat="false" ht="12.8" hidden="true" customHeight="false" outlineLevel="0" collapsed="false">
      <c r="A762" s="131" t="n">
        <v>1328227200</v>
      </c>
      <c r="B762" s="330" t="n">
        <f aca="false">(A762/(24*60*60))+DATE(1970,1,1)</f>
        <v>40942</v>
      </c>
      <c r="C762" s="331" t="n">
        <f aca="false">YEAR(B762)</f>
        <v>2012</v>
      </c>
      <c r="D762" s="331" t="n">
        <f aca="false">MONTH(B762)</f>
        <v>2</v>
      </c>
      <c r="E762" s="331" t="n">
        <f aca="false">DAY(B762)</f>
        <v>3</v>
      </c>
      <c r="F762" s="132" t="n">
        <v>6.1</v>
      </c>
      <c r="G762" s="132" t="n">
        <v>6.1401</v>
      </c>
      <c r="H762" s="132" t="n">
        <v>5.71872</v>
      </c>
      <c r="I762" s="132" t="n">
        <v>5.9593</v>
      </c>
      <c r="J762" s="132" t="n">
        <f aca="false">LARGE($G$1:G762,1)</f>
        <v>31.9099</v>
      </c>
      <c r="K762" s="192" t="n">
        <f aca="false">IF(J762&gt;J761,0,K761+1)</f>
        <v>233</v>
      </c>
      <c r="L762" s="134" t="n">
        <f aca="false">I762/J762-1</f>
        <v>-0.813246045897982</v>
      </c>
      <c r="O762" s="131"/>
      <c r="P762" s="330"/>
      <c r="Q762" s="132"/>
      <c r="R762" s="132"/>
      <c r="S762" s="132"/>
      <c r="T762" s="132"/>
    </row>
    <row r="763" customFormat="false" ht="12.8" hidden="true" customHeight="false" outlineLevel="0" collapsed="false">
      <c r="A763" s="131" t="n">
        <v>1328313600</v>
      </c>
      <c r="B763" s="330" t="n">
        <f aca="false">(A763/(24*60*60))+DATE(1970,1,1)</f>
        <v>40943</v>
      </c>
      <c r="C763" s="331" t="n">
        <f aca="false">YEAR(B763)</f>
        <v>2012</v>
      </c>
      <c r="D763" s="331" t="n">
        <f aca="false">MONTH(B763)</f>
        <v>2</v>
      </c>
      <c r="E763" s="331" t="n">
        <f aca="false">DAY(B763)</f>
        <v>4</v>
      </c>
      <c r="F763" s="132" t="n">
        <v>5.96</v>
      </c>
      <c r="G763" s="132" t="n">
        <v>5.987</v>
      </c>
      <c r="H763" s="132" t="n">
        <v>5.84</v>
      </c>
      <c r="I763" s="132" t="n">
        <v>5.87343</v>
      </c>
      <c r="J763" s="132" t="n">
        <f aca="false">LARGE($G$1:G763,1)</f>
        <v>31.9099</v>
      </c>
      <c r="K763" s="192" t="n">
        <f aca="false">IF(J763&gt;J762,0,K762+1)</f>
        <v>234</v>
      </c>
      <c r="L763" s="134" t="n">
        <f aca="false">I763/J763-1</f>
        <v>-0.815937060285366</v>
      </c>
      <c r="O763" s="131"/>
      <c r="P763" s="330"/>
      <c r="Q763" s="132"/>
      <c r="R763" s="132"/>
      <c r="S763" s="132"/>
      <c r="T763" s="132"/>
    </row>
    <row r="764" customFormat="false" ht="12.8" hidden="true" customHeight="false" outlineLevel="0" collapsed="false">
      <c r="A764" s="131" t="n">
        <v>1328400000</v>
      </c>
      <c r="B764" s="330" t="n">
        <f aca="false">(A764/(24*60*60))+DATE(1970,1,1)</f>
        <v>40944</v>
      </c>
      <c r="C764" s="331" t="n">
        <f aca="false">YEAR(B764)</f>
        <v>2012</v>
      </c>
      <c r="D764" s="331" t="n">
        <f aca="false">MONTH(B764)</f>
        <v>2</v>
      </c>
      <c r="E764" s="331" t="n">
        <f aca="false">DAY(B764)</f>
        <v>5</v>
      </c>
      <c r="F764" s="132" t="n">
        <v>5.87352</v>
      </c>
      <c r="G764" s="132" t="n">
        <v>5.8848</v>
      </c>
      <c r="H764" s="132" t="n">
        <v>5.45</v>
      </c>
      <c r="I764" s="132" t="n">
        <v>5.68881</v>
      </c>
      <c r="J764" s="132" t="n">
        <f aca="false">LARGE($G$1:G764,1)</f>
        <v>31.9099</v>
      </c>
      <c r="K764" s="192" t="n">
        <f aca="false">IF(J764&gt;J763,0,K763+1)</f>
        <v>235</v>
      </c>
      <c r="L764" s="134" t="n">
        <f aca="false">I764/J764-1</f>
        <v>-0.821722725549124</v>
      </c>
      <c r="O764" s="131"/>
      <c r="P764" s="330"/>
      <c r="Q764" s="132"/>
      <c r="R764" s="132"/>
      <c r="S764" s="132"/>
      <c r="T764" s="132"/>
    </row>
    <row r="765" customFormat="false" ht="12.8" hidden="true" customHeight="false" outlineLevel="0" collapsed="false">
      <c r="A765" s="131" t="n">
        <v>1328486400</v>
      </c>
      <c r="B765" s="330" t="n">
        <f aca="false">(A765/(24*60*60))+DATE(1970,1,1)</f>
        <v>40945</v>
      </c>
      <c r="C765" s="331" t="n">
        <f aca="false">YEAR(B765)</f>
        <v>2012</v>
      </c>
      <c r="D765" s="331" t="n">
        <f aca="false">MONTH(B765)</f>
        <v>2</v>
      </c>
      <c r="E765" s="331" t="n">
        <f aca="false">DAY(B765)</f>
        <v>6</v>
      </c>
      <c r="F765" s="132" t="n">
        <v>5.659</v>
      </c>
      <c r="G765" s="132" t="n">
        <v>5.72</v>
      </c>
      <c r="H765" s="132" t="n">
        <v>5.45</v>
      </c>
      <c r="I765" s="132" t="n">
        <v>5.45345</v>
      </c>
      <c r="J765" s="132" t="n">
        <f aca="false">LARGE($G$1:G765,1)</f>
        <v>31.9099</v>
      </c>
      <c r="K765" s="192" t="n">
        <f aca="false">IF(J765&gt;J764,0,K764+1)</f>
        <v>236</v>
      </c>
      <c r="L765" s="134" t="n">
        <f aca="false">I765/J765-1</f>
        <v>-0.829098492944196</v>
      </c>
      <c r="O765" s="131"/>
      <c r="P765" s="330"/>
      <c r="Q765" s="132"/>
      <c r="R765" s="132"/>
      <c r="S765" s="132"/>
      <c r="T765" s="132"/>
    </row>
    <row r="766" customFormat="false" ht="12.8" hidden="true" customHeight="false" outlineLevel="0" collapsed="false">
      <c r="A766" s="131" t="n">
        <v>1328572800</v>
      </c>
      <c r="B766" s="330" t="n">
        <f aca="false">(A766/(24*60*60))+DATE(1970,1,1)</f>
        <v>40946</v>
      </c>
      <c r="C766" s="331" t="n">
        <f aca="false">YEAR(B766)</f>
        <v>2012</v>
      </c>
      <c r="D766" s="331" t="n">
        <f aca="false">MONTH(B766)</f>
        <v>2</v>
      </c>
      <c r="E766" s="331" t="n">
        <f aca="false">DAY(B766)</f>
        <v>7</v>
      </c>
      <c r="F766" s="132" t="n">
        <v>5.48299</v>
      </c>
      <c r="G766" s="132" t="n">
        <v>5.78</v>
      </c>
      <c r="H766" s="132" t="n">
        <v>5.45</v>
      </c>
      <c r="I766" s="132" t="n">
        <v>5.69</v>
      </c>
      <c r="J766" s="132" t="n">
        <f aca="false">LARGE($G$1:G766,1)</f>
        <v>31.9099</v>
      </c>
      <c r="K766" s="192" t="n">
        <f aca="false">IF(J766&gt;J765,0,K765+1)</f>
        <v>237</v>
      </c>
      <c r="L766" s="134" t="n">
        <f aca="false">I766/J766-1</f>
        <v>-0.821685433047424</v>
      </c>
      <c r="O766" s="131"/>
      <c r="P766" s="330"/>
      <c r="Q766" s="132"/>
      <c r="R766" s="132"/>
      <c r="S766" s="132"/>
      <c r="T766" s="132"/>
    </row>
    <row r="767" customFormat="false" ht="12.8" hidden="true" customHeight="false" outlineLevel="0" collapsed="false">
      <c r="A767" s="131" t="n">
        <v>1328659200</v>
      </c>
      <c r="B767" s="330" t="n">
        <f aca="false">(A767/(24*60*60))+DATE(1970,1,1)</f>
        <v>40947</v>
      </c>
      <c r="C767" s="331" t="n">
        <f aca="false">YEAR(B767)</f>
        <v>2012</v>
      </c>
      <c r="D767" s="331" t="n">
        <f aca="false">MONTH(B767)</f>
        <v>2</v>
      </c>
      <c r="E767" s="331" t="n">
        <f aca="false">DAY(B767)</f>
        <v>8</v>
      </c>
      <c r="F767" s="132" t="n">
        <v>5.69</v>
      </c>
      <c r="G767" s="132" t="n">
        <v>5.8494</v>
      </c>
      <c r="H767" s="132" t="n">
        <v>5.3</v>
      </c>
      <c r="I767" s="132" t="n">
        <v>5.59998</v>
      </c>
      <c r="J767" s="132" t="n">
        <f aca="false">LARGE($G$1:G767,1)</f>
        <v>31.9099</v>
      </c>
      <c r="K767" s="192" t="n">
        <f aca="false">IF(J767&gt;J766,0,K766+1)</f>
        <v>238</v>
      </c>
      <c r="L767" s="134" t="n">
        <f aca="false">I767/J767-1</f>
        <v>-0.824506501117208</v>
      </c>
      <c r="O767" s="131"/>
      <c r="P767" s="330"/>
      <c r="Q767" s="132"/>
      <c r="R767" s="132"/>
      <c r="S767" s="132"/>
      <c r="T767" s="132"/>
    </row>
    <row r="768" customFormat="false" ht="12.8" hidden="true" customHeight="false" outlineLevel="0" collapsed="false">
      <c r="A768" s="131" t="n">
        <v>1328745600</v>
      </c>
      <c r="B768" s="330" t="n">
        <f aca="false">(A768/(24*60*60))+DATE(1970,1,1)</f>
        <v>40948</v>
      </c>
      <c r="C768" s="331" t="n">
        <f aca="false">YEAR(B768)</f>
        <v>2012</v>
      </c>
      <c r="D768" s="331" t="n">
        <f aca="false">MONTH(B768)</f>
        <v>2</v>
      </c>
      <c r="E768" s="331" t="n">
        <f aca="false">DAY(B768)</f>
        <v>9</v>
      </c>
      <c r="F768" s="132" t="n">
        <v>5.59998</v>
      </c>
      <c r="G768" s="132" t="n">
        <v>5.91502</v>
      </c>
      <c r="H768" s="132" t="n">
        <v>5.5</v>
      </c>
      <c r="I768" s="132" t="n">
        <v>5.83</v>
      </c>
      <c r="J768" s="132" t="n">
        <f aca="false">LARGE($G$1:G768,1)</f>
        <v>31.9099</v>
      </c>
      <c r="K768" s="192" t="n">
        <f aca="false">IF(J768&gt;J767,0,K767+1)</f>
        <v>239</v>
      </c>
      <c r="L768" s="134" t="n">
        <f aca="false">I768/J768-1</f>
        <v>-0.817298079906236</v>
      </c>
      <c r="O768" s="131"/>
      <c r="P768" s="330"/>
      <c r="Q768" s="132"/>
      <c r="R768" s="132"/>
      <c r="S768" s="132"/>
      <c r="T768" s="132"/>
    </row>
    <row r="769" customFormat="false" ht="12.8" hidden="true" customHeight="false" outlineLevel="0" collapsed="false">
      <c r="A769" s="131" t="n">
        <v>1328832000</v>
      </c>
      <c r="B769" s="330" t="n">
        <f aca="false">(A769/(24*60*60))+DATE(1970,1,1)</f>
        <v>40949</v>
      </c>
      <c r="C769" s="331" t="n">
        <f aca="false">YEAR(B769)</f>
        <v>2012</v>
      </c>
      <c r="D769" s="331" t="n">
        <f aca="false">MONTH(B769)</f>
        <v>2</v>
      </c>
      <c r="E769" s="331" t="n">
        <f aca="false">DAY(B769)</f>
        <v>10</v>
      </c>
      <c r="F769" s="132" t="n">
        <v>5.83</v>
      </c>
      <c r="G769" s="132" t="n">
        <v>5.985</v>
      </c>
      <c r="H769" s="132" t="n">
        <v>5.80119</v>
      </c>
      <c r="I769" s="132" t="n">
        <v>5.9126</v>
      </c>
      <c r="J769" s="132" t="n">
        <f aca="false">LARGE($G$1:G769,1)</f>
        <v>31.9099</v>
      </c>
      <c r="K769" s="192" t="n">
        <f aca="false">IF(J769&gt;J768,0,K768+1)</f>
        <v>240</v>
      </c>
      <c r="L769" s="134" t="n">
        <f aca="false">I769/J769-1</f>
        <v>-0.814709541552935</v>
      </c>
      <c r="O769" s="131"/>
      <c r="P769" s="330"/>
      <c r="Q769" s="132"/>
      <c r="R769" s="132"/>
      <c r="S769" s="132"/>
      <c r="T769" s="132"/>
    </row>
    <row r="770" customFormat="false" ht="12.8" hidden="true" customHeight="false" outlineLevel="0" collapsed="false">
      <c r="A770" s="131" t="n">
        <v>1328918400</v>
      </c>
      <c r="B770" s="330" t="n">
        <f aca="false">(A770/(24*60*60))+DATE(1970,1,1)</f>
        <v>40950</v>
      </c>
      <c r="C770" s="331" t="n">
        <f aca="false">YEAR(B770)</f>
        <v>2012</v>
      </c>
      <c r="D770" s="331" t="n">
        <f aca="false">MONTH(B770)</f>
        <v>2</v>
      </c>
      <c r="E770" s="331" t="n">
        <f aca="false">DAY(B770)</f>
        <v>11</v>
      </c>
      <c r="F770" s="132" t="n">
        <v>5.90665</v>
      </c>
      <c r="G770" s="132" t="n">
        <v>6</v>
      </c>
      <c r="H770" s="132" t="n">
        <v>5.541</v>
      </c>
      <c r="I770" s="132" t="n">
        <v>5.6005</v>
      </c>
      <c r="J770" s="132" t="n">
        <f aca="false">LARGE($G$1:G770,1)</f>
        <v>31.9099</v>
      </c>
      <c r="K770" s="192" t="n">
        <f aca="false">IF(J770&gt;J769,0,K769+1)</f>
        <v>241</v>
      </c>
      <c r="L770" s="134" t="n">
        <f aca="false">I770/J770-1</f>
        <v>-0.824490205234112</v>
      </c>
      <c r="O770" s="131"/>
      <c r="P770" s="330"/>
      <c r="Q770" s="132"/>
      <c r="R770" s="132"/>
      <c r="S770" s="132"/>
      <c r="T770" s="132"/>
    </row>
    <row r="771" customFormat="false" ht="12.8" hidden="true" customHeight="false" outlineLevel="0" collapsed="false">
      <c r="A771" s="131" t="n">
        <v>1329004800</v>
      </c>
      <c r="B771" s="330" t="n">
        <f aca="false">(A771/(24*60*60))+DATE(1970,1,1)</f>
        <v>40951</v>
      </c>
      <c r="C771" s="331" t="n">
        <f aca="false">YEAR(B771)</f>
        <v>2012</v>
      </c>
      <c r="D771" s="331" t="n">
        <f aca="false">MONTH(B771)</f>
        <v>2</v>
      </c>
      <c r="E771" s="331" t="n">
        <f aca="false">DAY(B771)</f>
        <v>12</v>
      </c>
      <c r="F771" s="132" t="n">
        <v>5.63</v>
      </c>
      <c r="G771" s="132" t="n">
        <v>5.85</v>
      </c>
      <c r="H771" s="132" t="n">
        <v>5.43</v>
      </c>
      <c r="I771" s="132" t="n">
        <v>5.51468</v>
      </c>
      <c r="J771" s="132" t="n">
        <f aca="false">LARGE($G$1:G771,1)</f>
        <v>31.9099</v>
      </c>
      <c r="K771" s="192" t="n">
        <f aca="false">IF(J771&gt;J770,0,K770+1)</f>
        <v>242</v>
      </c>
      <c r="L771" s="134" t="n">
        <f aca="false">I771/J771-1</f>
        <v>-0.827179652709661</v>
      </c>
      <c r="O771" s="131"/>
      <c r="P771" s="330"/>
      <c r="Q771" s="132"/>
      <c r="R771" s="132"/>
      <c r="S771" s="132"/>
      <c r="T771" s="132"/>
    </row>
    <row r="772" customFormat="false" ht="12.8" hidden="true" customHeight="false" outlineLevel="0" collapsed="false">
      <c r="A772" s="131" t="n">
        <v>1329091200</v>
      </c>
      <c r="B772" s="330" t="n">
        <f aca="false">(A772/(24*60*60))+DATE(1970,1,1)</f>
        <v>40952</v>
      </c>
      <c r="C772" s="331" t="n">
        <f aca="false">YEAR(B772)</f>
        <v>2012</v>
      </c>
      <c r="D772" s="331" t="n">
        <f aca="false">MONTH(B772)</f>
        <v>2</v>
      </c>
      <c r="E772" s="331" t="n">
        <f aca="false">DAY(B772)</f>
        <v>13</v>
      </c>
      <c r="F772" s="132" t="n">
        <v>5.51468</v>
      </c>
      <c r="G772" s="132" t="n">
        <v>5.72</v>
      </c>
      <c r="H772" s="132" t="n">
        <v>5.2</v>
      </c>
      <c r="I772" s="132" t="n">
        <v>5.26</v>
      </c>
      <c r="J772" s="132" t="n">
        <f aca="false">LARGE($G$1:G772,1)</f>
        <v>31.9099</v>
      </c>
      <c r="K772" s="192" t="n">
        <f aca="false">IF(J772&gt;J771,0,K771+1)</f>
        <v>243</v>
      </c>
      <c r="L772" s="134" t="n">
        <f aca="false">I772/J772-1</f>
        <v>-0.835160874838216</v>
      </c>
      <c r="O772" s="131"/>
      <c r="P772" s="330"/>
      <c r="Q772" s="132"/>
      <c r="R772" s="132"/>
      <c r="S772" s="132"/>
      <c r="T772" s="132"/>
    </row>
    <row r="773" customFormat="false" ht="12.8" hidden="true" customHeight="false" outlineLevel="0" collapsed="false">
      <c r="A773" s="131" t="n">
        <v>1329177600</v>
      </c>
      <c r="B773" s="330" t="n">
        <f aca="false">(A773/(24*60*60))+DATE(1970,1,1)</f>
        <v>40953</v>
      </c>
      <c r="C773" s="331" t="n">
        <f aca="false">YEAR(B773)</f>
        <v>2012</v>
      </c>
      <c r="D773" s="331" t="n">
        <f aca="false">MONTH(B773)</f>
        <v>2</v>
      </c>
      <c r="E773" s="331" t="n">
        <f aca="false">DAY(B773)</f>
        <v>14</v>
      </c>
      <c r="F773" s="132" t="n">
        <v>5.26</v>
      </c>
      <c r="G773" s="132" t="n">
        <v>5.45126</v>
      </c>
      <c r="H773" s="132" t="n">
        <v>4.21211</v>
      </c>
      <c r="I773" s="132" t="n">
        <v>4.46292</v>
      </c>
      <c r="J773" s="132" t="n">
        <f aca="false">LARGE($G$1:G773,1)</f>
        <v>31.9099</v>
      </c>
      <c r="K773" s="192" t="n">
        <f aca="false">IF(J773&gt;J772,0,K772+1)</f>
        <v>244</v>
      </c>
      <c r="L773" s="134" t="n">
        <f aca="false">I773/J773-1</f>
        <v>-0.860139956565204</v>
      </c>
      <c r="O773" s="131"/>
      <c r="P773" s="330"/>
      <c r="Q773" s="132"/>
      <c r="R773" s="132"/>
      <c r="S773" s="132"/>
      <c r="T773" s="132"/>
    </row>
    <row r="774" customFormat="false" ht="12.8" hidden="true" customHeight="false" outlineLevel="0" collapsed="false">
      <c r="A774" s="131" t="n">
        <v>1329264000</v>
      </c>
      <c r="B774" s="330" t="n">
        <f aca="false">(A774/(24*60*60))+DATE(1970,1,1)</f>
        <v>40954</v>
      </c>
      <c r="C774" s="331" t="n">
        <f aca="false">YEAR(B774)</f>
        <v>2012</v>
      </c>
      <c r="D774" s="331" t="n">
        <f aca="false">MONTH(B774)</f>
        <v>2</v>
      </c>
      <c r="E774" s="331" t="n">
        <f aca="false">DAY(B774)</f>
        <v>15</v>
      </c>
      <c r="F774" s="132" t="n">
        <v>4.46302</v>
      </c>
      <c r="G774" s="132" t="n">
        <v>4.88</v>
      </c>
      <c r="H774" s="132" t="n">
        <v>4.2001</v>
      </c>
      <c r="I774" s="132" t="n">
        <v>4.3251</v>
      </c>
      <c r="J774" s="132" t="n">
        <f aca="false">LARGE($G$1:G774,1)</f>
        <v>31.9099</v>
      </c>
      <c r="K774" s="192" t="n">
        <f aca="false">IF(J774&gt;J773,0,K773+1)</f>
        <v>245</v>
      </c>
      <c r="L774" s="134" t="n">
        <f aca="false">I774/J774-1</f>
        <v>-0.864458992350336</v>
      </c>
      <c r="O774" s="131"/>
      <c r="P774" s="330"/>
      <c r="Q774" s="132"/>
      <c r="R774" s="132"/>
      <c r="S774" s="132"/>
      <c r="T774" s="132"/>
    </row>
    <row r="775" customFormat="false" ht="12.8" hidden="true" customHeight="false" outlineLevel="0" collapsed="false">
      <c r="A775" s="131" t="n">
        <v>1329350400</v>
      </c>
      <c r="B775" s="330" t="n">
        <f aca="false">(A775/(24*60*60))+DATE(1970,1,1)</f>
        <v>40955</v>
      </c>
      <c r="C775" s="331" t="n">
        <f aca="false">YEAR(B775)</f>
        <v>2012</v>
      </c>
      <c r="D775" s="331" t="n">
        <f aca="false">MONTH(B775)</f>
        <v>2</v>
      </c>
      <c r="E775" s="331" t="n">
        <f aca="false">DAY(B775)</f>
        <v>16</v>
      </c>
      <c r="F775" s="132" t="n">
        <v>4.3052</v>
      </c>
      <c r="G775" s="132" t="n">
        <v>4.444</v>
      </c>
      <c r="H775" s="132" t="n">
        <v>3.878</v>
      </c>
      <c r="I775" s="132" t="n">
        <v>4.2739</v>
      </c>
      <c r="J775" s="132" t="n">
        <f aca="false">LARGE($G$1:G775,1)</f>
        <v>31.9099</v>
      </c>
      <c r="K775" s="192" t="n">
        <f aca="false">IF(J775&gt;J774,0,K774+1)</f>
        <v>246</v>
      </c>
      <c r="L775" s="134" t="n">
        <f aca="false">I775/J775-1</f>
        <v>-0.866063510070542</v>
      </c>
      <c r="O775" s="131"/>
      <c r="P775" s="330"/>
      <c r="Q775" s="132"/>
      <c r="R775" s="132"/>
      <c r="S775" s="132"/>
      <c r="T775" s="132"/>
    </row>
    <row r="776" customFormat="false" ht="12.8" hidden="true" customHeight="false" outlineLevel="0" collapsed="false">
      <c r="A776" s="131" t="n">
        <v>1329436800</v>
      </c>
      <c r="B776" s="330" t="n">
        <f aca="false">(A776/(24*60*60))+DATE(1970,1,1)</f>
        <v>40956</v>
      </c>
      <c r="C776" s="331" t="n">
        <f aca="false">YEAR(B776)</f>
        <v>2012</v>
      </c>
      <c r="D776" s="331" t="n">
        <f aca="false">MONTH(B776)</f>
        <v>2</v>
      </c>
      <c r="E776" s="331" t="n">
        <f aca="false">DAY(B776)</f>
        <v>17</v>
      </c>
      <c r="F776" s="132" t="n">
        <v>4.24185</v>
      </c>
      <c r="G776" s="132" t="n">
        <v>4.76998</v>
      </c>
      <c r="H776" s="132" t="n">
        <v>4.2281</v>
      </c>
      <c r="I776" s="132" t="n">
        <v>4.41</v>
      </c>
      <c r="J776" s="132" t="n">
        <f aca="false">LARGE($G$1:G776,1)</f>
        <v>31.9099</v>
      </c>
      <c r="K776" s="192" t="n">
        <f aca="false">IF(J776&gt;J775,0,K775+1)</f>
        <v>247</v>
      </c>
      <c r="L776" s="134" t="n">
        <f aca="false">I776/J776-1</f>
        <v>-0.861798376052573</v>
      </c>
      <c r="O776" s="131"/>
      <c r="P776" s="330"/>
      <c r="Q776" s="132"/>
      <c r="R776" s="132"/>
      <c r="S776" s="132"/>
      <c r="T776" s="132"/>
    </row>
    <row r="777" customFormat="false" ht="12.8" hidden="true" customHeight="false" outlineLevel="0" collapsed="false">
      <c r="A777" s="131" t="n">
        <v>1329523200</v>
      </c>
      <c r="B777" s="330" t="n">
        <f aca="false">(A777/(24*60*60))+DATE(1970,1,1)</f>
        <v>40957</v>
      </c>
      <c r="C777" s="331" t="n">
        <f aca="false">YEAR(B777)</f>
        <v>2012</v>
      </c>
      <c r="D777" s="331" t="n">
        <f aca="false">MONTH(B777)</f>
        <v>2</v>
      </c>
      <c r="E777" s="331" t="n">
        <f aca="false">DAY(B777)</f>
        <v>18</v>
      </c>
      <c r="F777" s="132" t="n">
        <v>4.39175</v>
      </c>
      <c r="G777" s="132" t="n">
        <v>4.49675</v>
      </c>
      <c r="H777" s="132" t="n">
        <v>4.12</v>
      </c>
      <c r="I777" s="132" t="n">
        <v>4.22201</v>
      </c>
      <c r="J777" s="132" t="n">
        <f aca="false">LARGE($G$1:G777,1)</f>
        <v>31.9099</v>
      </c>
      <c r="K777" s="192" t="n">
        <f aca="false">IF(J777&gt;J776,0,K776+1)</f>
        <v>248</v>
      </c>
      <c r="L777" s="134" t="n">
        <f aca="false">I777/J777-1</f>
        <v>-0.867689651174087</v>
      </c>
      <c r="O777" s="131"/>
      <c r="P777" s="330"/>
      <c r="Q777" s="132"/>
      <c r="R777" s="132"/>
      <c r="S777" s="132"/>
      <c r="T777" s="132"/>
    </row>
    <row r="778" customFormat="false" ht="12.8" hidden="true" customHeight="false" outlineLevel="0" collapsed="false">
      <c r="A778" s="131" t="n">
        <v>1329609600</v>
      </c>
      <c r="B778" s="330" t="n">
        <f aca="false">(A778/(24*60*60))+DATE(1970,1,1)</f>
        <v>40958</v>
      </c>
      <c r="C778" s="331" t="n">
        <f aca="false">YEAR(B778)</f>
        <v>2012</v>
      </c>
      <c r="D778" s="331" t="n">
        <f aca="false">MONTH(B778)</f>
        <v>2</v>
      </c>
      <c r="E778" s="331" t="n">
        <f aca="false">DAY(B778)</f>
        <v>19</v>
      </c>
      <c r="F778" s="132" t="n">
        <v>4.22201</v>
      </c>
      <c r="G778" s="132" t="n">
        <v>4.52</v>
      </c>
      <c r="H778" s="132" t="n">
        <v>4.181</v>
      </c>
      <c r="I778" s="132" t="n">
        <v>4.38669</v>
      </c>
      <c r="J778" s="132" t="n">
        <f aca="false">LARGE($G$1:G778,1)</f>
        <v>31.9099</v>
      </c>
      <c r="K778" s="192" t="n">
        <f aca="false">IF(J778&gt;J777,0,K777+1)</f>
        <v>249</v>
      </c>
      <c r="L778" s="134" t="n">
        <f aca="false">I778/J778-1</f>
        <v>-0.862528870350581</v>
      </c>
      <c r="O778" s="131"/>
      <c r="P778" s="330"/>
      <c r="Q778" s="132"/>
      <c r="R778" s="132"/>
      <c r="S778" s="132"/>
      <c r="T778" s="132"/>
    </row>
    <row r="779" customFormat="false" ht="12.8" hidden="true" customHeight="false" outlineLevel="0" collapsed="false">
      <c r="A779" s="131" t="n">
        <v>1329696000</v>
      </c>
      <c r="B779" s="330" t="n">
        <f aca="false">(A779/(24*60*60))+DATE(1970,1,1)</f>
        <v>40959</v>
      </c>
      <c r="C779" s="331" t="n">
        <f aca="false">YEAR(B779)</f>
        <v>2012</v>
      </c>
      <c r="D779" s="331" t="n">
        <f aca="false">MONTH(B779)</f>
        <v>2</v>
      </c>
      <c r="E779" s="331" t="n">
        <f aca="false">DAY(B779)</f>
        <v>20</v>
      </c>
      <c r="F779" s="132" t="n">
        <v>4.36102</v>
      </c>
      <c r="G779" s="132" t="n">
        <v>4.47</v>
      </c>
      <c r="H779" s="132" t="n">
        <v>4.29017</v>
      </c>
      <c r="I779" s="132" t="n">
        <v>4.36146</v>
      </c>
      <c r="J779" s="132" t="n">
        <f aca="false">LARGE($G$1:G779,1)</f>
        <v>31.9099</v>
      </c>
      <c r="K779" s="192" t="n">
        <f aca="false">IF(J779&gt;J778,0,K778+1)</f>
        <v>250</v>
      </c>
      <c r="L779" s="134" t="n">
        <f aca="false">I779/J779-1</f>
        <v>-0.863319534063096</v>
      </c>
      <c r="O779" s="131"/>
      <c r="P779" s="330"/>
      <c r="Q779" s="132"/>
      <c r="R779" s="132"/>
      <c r="S779" s="132"/>
      <c r="T779" s="132"/>
    </row>
    <row r="780" customFormat="false" ht="12.8" hidden="true" customHeight="false" outlineLevel="0" collapsed="false">
      <c r="A780" s="131" t="n">
        <v>1329782400</v>
      </c>
      <c r="B780" s="330" t="n">
        <f aca="false">(A780/(24*60*60))+DATE(1970,1,1)</f>
        <v>40960</v>
      </c>
      <c r="C780" s="331" t="n">
        <f aca="false">YEAR(B780)</f>
        <v>2012</v>
      </c>
      <c r="D780" s="331" t="n">
        <f aca="false">MONTH(B780)</f>
        <v>2</v>
      </c>
      <c r="E780" s="331" t="n">
        <f aca="false">DAY(B780)</f>
        <v>21</v>
      </c>
      <c r="F780" s="132" t="n">
        <v>4.37896</v>
      </c>
      <c r="G780" s="132" t="n">
        <v>4.3975</v>
      </c>
      <c r="H780" s="132" t="n">
        <v>4.212</v>
      </c>
      <c r="I780" s="132" t="n">
        <v>4.272</v>
      </c>
      <c r="J780" s="132" t="n">
        <f aca="false">LARGE($G$1:G780,1)</f>
        <v>31.9099</v>
      </c>
      <c r="K780" s="192" t="n">
        <f aca="false">IF(J780&gt;J779,0,K779+1)</f>
        <v>251</v>
      </c>
      <c r="L780" s="134" t="n">
        <f aca="false">I780/J780-1</f>
        <v>-0.866123052720316</v>
      </c>
      <c r="O780" s="131"/>
      <c r="P780" s="330"/>
      <c r="Q780" s="132"/>
      <c r="R780" s="132"/>
      <c r="S780" s="132"/>
      <c r="T780" s="132"/>
    </row>
    <row r="781" customFormat="false" ht="12.8" hidden="true" customHeight="false" outlineLevel="0" collapsed="false">
      <c r="A781" s="131" t="n">
        <v>1329868800</v>
      </c>
      <c r="B781" s="330" t="n">
        <f aca="false">(A781/(24*60*60))+DATE(1970,1,1)</f>
        <v>40961</v>
      </c>
      <c r="C781" s="331" t="n">
        <f aca="false">YEAR(B781)</f>
        <v>2012</v>
      </c>
      <c r="D781" s="331" t="n">
        <f aca="false">MONTH(B781)</f>
        <v>2</v>
      </c>
      <c r="E781" s="331" t="n">
        <f aca="false">DAY(B781)</f>
        <v>22</v>
      </c>
      <c r="F781" s="132" t="n">
        <v>4.272</v>
      </c>
      <c r="G781" s="132" t="n">
        <v>4.54</v>
      </c>
      <c r="H781" s="132" t="n">
        <v>4.27102</v>
      </c>
      <c r="I781" s="132" t="n">
        <v>4.42474</v>
      </c>
      <c r="J781" s="132" t="n">
        <f aca="false">LARGE($G$1:G781,1)</f>
        <v>31.9099</v>
      </c>
      <c r="K781" s="192" t="n">
        <f aca="false">IF(J781&gt;J780,0,K780+1)</f>
        <v>252</v>
      </c>
      <c r="L781" s="134" t="n">
        <f aca="false">I781/J781-1</f>
        <v>-0.861336450443279</v>
      </c>
      <c r="O781" s="131"/>
      <c r="P781" s="330"/>
      <c r="Q781" s="132"/>
      <c r="R781" s="132"/>
      <c r="S781" s="132"/>
      <c r="T781" s="132"/>
    </row>
    <row r="782" customFormat="false" ht="12.8" hidden="true" customHeight="false" outlineLevel="0" collapsed="false">
      <c r="A782" s="131" t="n">
        <v>1329955200</v>
      </c>
      <c r="B782" s="330" t="n">
        <f aca="false">(A782/(24*60*60))+DATE(1970,1,1)</f>
        <v>40962</v>
      </c>
      <c r="C782" s="331" t="n">
        <f aca="false">YEAR(B782)</f>
        <v>2012</v>
      </c>
      <c r="D782" s="331" t="n">
        <f aca="false">MONTH(B782)</f>
        <v>2</v>
      </c>
      <c r="E782" s="331" t="n">
        <f aca="false">DAY(B782)</f>
        <v>23</v>
      </c>
      <c r="F782" s="132" t="n">
        <v>4.455</v>
      </c>
      <c r="G782" s="132" t="n">
        <v>5.19778</v>
      </c>
      <c r="H782" s="132" t="n">
        <v>4.42</v>
      </c>
      <c r="I782" s="132" t="n">
        <v>5.015</v>
      </c>
      <c r="J782" s="132" t="n">
        <f aca="false">LARGE($G$1:G782,1)</f>
        <v>31.9099</v>
      </c>
      <c r="K782" s="192" t="n">
        <f aca="false">IF(J782&gt;J781,0,K781+1)</f>
        <v>253</v>
      </c>
      <c r="L782" s="134" t="n">
        <f aca="false">I782/J782-1</f>
        <v>-0.842838742835296</v>
      </c>
      <c r="O782" s="131"/>
      <c r="P782" s="330"/>
      <c r="Q782" s="132"/>
      <c r="R782" s="132"/>
      <c r="S782" s="132"/>
      <c r="T782" s="132"/>
    </row>
    <row r="783" customFormat="false" ht="12.8" hidden="true" customHeight="false" outlineLevel="0" collapsed="false">
      <c r="A783" s="131" t="n">
        <v>1330041600</v>
      </c>
      <c r="B783" s="330" t="n">
        <f aca="false">(A783/(24*60*60))+DATE(1970,1,1)</f>
        <v>40963</v>
      </c>
      <c r="C783" s="331" t="n">
        <f aca="false">YEAR(B783)</f>
        <v>2012</v>
      </c>
      <c r="D783" s="331" t="n">
        <f aca="false">MONTH(B783)</f>
        <v>2</v>
      </c>
      <c r="E783" s="331" t="n">
        <f aca="false">DAY(B783)</f>
        <v>24</v>
      </c>
      <c r="F783" s="132" t="n">
        <v>5.01499</v>
      </c>
      <c r="G783" s="132" t="n">
        <v>5.1</v>
      </c>
      <c r="H783" s="132" t="n">
        <v>4.825</v>
      </c>
      <c r="I783" s="132" t="n">
        <v>5.0288</v>
      </c>
      <c r="J783" s="132" t="n">
        <f aca="false">LARGE($G$1:G783,1)</f>
        <v>31.9099</v>
      </c>
      <c r="K783" s="192" t="n">
        <f aca="false">IF(J783&gt;J782,0,K782+1)</f>
        <v>254</v>
      </c>
      <c r="L783" s="134" t="n">
        <f aca="false">I783/J783-1</f>
        <v>-0.842406275168521</v>
      </c>
      <c r="O783" s="131"/>
      <c r="P783" s="330"/>
      <c r="Q783" s="132"/>
      <c r="R783" s="132"/>
      <c r="S783" s="132"/>
      <c r="T783" s="132"/>
    </row>
    <row r="784" customFormat="false" ht="12.8" hidden="true" customHeight="false" outlineLevel="0" collapsed="false">
      <c r="A784" s="131" t="n">
        <v>1330128000</v>
      </c>
      <c r="B784" s="330" t="n">
        <f aca="false">(A784/(24*60*60))+DATE(1970,1,1)</f>
        <v>40964</v>
      </c>
      <c r="C784" s="331" t="n">
        <f aca="false">YEAR(B784)</f>
        <v>2012</v>
      </c>
      <c r="D784" s="331" t="n">
        <f aca="false">MONTH(B784)</f>
        <v>2</v>
      </c>
      <c r="E784" s="331" t="n">
        <f aca="false">DAY(B784)</f>
        <v>25</v>
      </c>
      <c r="F784" s="132" t="n">
        <v>5.02879</v>
      </c>
      <c r="G784" s="132" t="n">
        <v>5.07</v>
      </c>
      <c r="H784" s="132" t="n">
        <v>4.65</v>
      </c>
      <c r="I784" s="132" t="n">
        <v>4.77302</v>
      </c>
      <c r="J784" s="132" t="n">
        <f aca="false">LARGE($G$1:G784,1)</f>
        <v>31.9099</v>
      </c>
      <c r="K784" s="192" t="n">
        <f aca="false">IF(J784&gt;J783,0,K783+1)</f>
        <v>255</v>
      </c>
      <c r="L784" s="134" t="n">
        <f aca="false">I784/J784-1</f>
        <v>-0.850421969357472</v>
      </c>
      <c r="O784" s="131"/>
      <c r="P784" s="330"/>
      <c r="Q784" s="132"/>
      <c r="R784" s="132"/>
      <c r="S784" s="132"/>
      <c r="T784" s="132"/>
    </row>
    <row r="785" customFormat="false" ht="12.8" hidden="true" customHeight="false" outlineLevel="0" collapsed="false">
      <c r="A785" s="131" t="n">
        <v>1330214400</v>
      </c>
      <c r="B785" s="330" t="n">
        <f aca="false">(A785/(24*60*60))+DATE(1970,1,1)</f>
        <v>40965</v>
      </c>
      <c r="C785" s="331" t="n">
        <f aca="false">YEAR(B785)</f>
        <v>2012</v>
      </c>
      <c r="D785" s="331" t="n">
        <f aca="false">MONTH(B785)</f>
        <v>2</v>
      </c>
      <c r="E785" s="331" t="n">
        <f aca="false">DAY(B785)</f>
        <v>26</v>
      </c>
      <c r="F785" s="132" t="n">
        <v>4.77303</v>
      </c>
      <c r="G785" s="132" t="n">
        <v>5.1</v>
      </c>
      <c r="H785" s="132" t="n">
        <v>4.77303</v>
      </c>
      <c r="I785" s="132" t="n">
        <v>4.922</v>
      </c>
      <c r="J785" s="132" t="n">
        <f aca="false">LARGE($G$1:G785,1)</f>
        <v>31.9099</v>
      </c>
      <c r="K785" s="192" t="n">
        <f aca="false">IF(J785&gt;J784,0,K784+1)</f>
        <v>256</v>
      </c>
      <c r="L785" s="134" t="n">
        <f aca="false">I785/J785-1</f>
        <v>-0.845753198850514</v>
      </c>
      <c r="O785" s="131"/>
      <c r="P785" s="330"/>
      <c r="Q785" s="132"/>
      <c r="R785" s="132"/>
      <c r="S785" s="132"/>
      <c r="T785" s="132"/>
    </row>
    <row r="786" customFormat="false" ht="12.8" hidden="true" customHeight="false" outlineLevel="0" collapsed="false">
      <c r="A786" s="131" t="n">
        <v>1330300800</v>
      </c>
      <c r="B786" s="330" t="n">
        <f aca="false">(A786/(24*60*60))+DATE(1970,1,1)</f>
        <v>40966</v>
      </c>
      <c r="C786" s="331" t="n">
        <f aca="false">YEAR(B786)</f>
        <v>2012</v>
      </c>
      <c r="D786" s="331" t="n">
        <f aca="false">MONTH(B786)</f>
        <v>2</v>
      </c>
      <c r="E786" s="331" t="n">
        <f aca="false">DAY(B786)</f>
        <v>27</v>
      </c>
      <c r="F786" s="132" t="n">
        <v>4.922</v>
      </c>
      <c r="G786" s="132" t="n">
        <v>4.99</v>
      </c>
      <c r="H786" s="132" t="n">
        <v>4.89</v>
      </c>
      <c r="I786" s="132" t="n">
        <v>4.95598</v>
      </c>
      <c r="J786" s="132" t="n">
        <f aca="false">LARGE($G$1:G786,1)</f>
        <v>31.9099</v>
      </c>
      <c r="K786" s="192" t="n">
        <f aca="false">IF(J786&gt;J785,0,K785+1)</f>
        <v>257</v>
      </c>
      <c r="L786" s="134" t="n">
        <f aca="false">I786/J786-1</f>
        <v>-0.844688325566674</v>
      </c>
      <c r="O786" s="131"/>
      <c r="P786" s="330"/>
      <c r="Q786" s="132"/>
      <c r="R786" s="132"/>
      <c r="S786" s="132"/>
      <c r="T786" s="132"/>
    </row>
    <row r="787" customFormat="false" ht="12.8" hidden="true" customHeight="false" outlineLevel="0" collapsed="false">
      <c r="A787" s="131" t="n">
        <v>1330387200</v>
      </c>
      <c r="B787" s="330" t="n">
        <f aca="false">(A787/(24*60*60))+DATE(1970,1,1)</f>
        <v>40967</v>
      </c>
      <c r="C787" s="331" t="n">
        <f aca="false">YEAR(B787)</f>
        <v>2012</v>
      </c>
      <c r="D787" s="331" t="n">
        <f aca="false">MONTH(B787)</f>
        <v>2</v>
      </c>
      <c r="E787" s="331" t="n">
        <f aca="false">DAY(B787)</f>
        <v>28</v>
      </c>
      <c r="F787" s="132" t="n">
        <v>4.95</v>
      </c>
      <c r="G787" s="132" t="n">
        <v>5</v>
      </c>
      <c r="H787" s="132" t="n">
        <v>4.735</v>
      </c>
      <c r="I787" s="132" t="n">
        <v>4.86798</v>
      </c>
      <c r="J787" s="132" t="n">
        <f aca="false">LARGE($G$1:G787,1)</f>
        <v>31.9099</v>
      </c>
      <c r="K787" s="192" t="n">
        <f aca="false">IF(J787&gt;J786,0,K786+1)</f>
        <v>258</v>
      </c>
      <c r="L787" s="134" t="n">
        <f aca="false">I787/J787-1</f>
        <v>-0.847446090398278</v>
      </c>
      <c r="O787" s="131"/>
      <c r="P787" s="330"/>
      <c r="Q787" s="132"/>
      <c r="R787" s="132"/>
      <c r="S787" s="132"/>
      <c r="T787" s="132"/>
    </row>
    <row r="788" customFormat="false" ht="12.8" hidden="true" customHeight="false" outlineLevel="0" collapsed="false">
      <c r="A788" s="131" t="n">
        <v>1330473600</v>
      </c>
      <c r="B788" s="330" t="n">
        <f aca="false">(A788/(24*60*60))+DATE(1970,1,1)</f>
        <v>40968</v>
      </c>
      <c r="C788" s="331" t="n">
        <f aca="false">YEAR(B788)</f>
        <v>2012</v>
      </c>
      <c r="D788" s="331" t="n">
        <f aca="false">MONTH(B788)</f>
        <v>2</v>
      </c>
      <c r="E788" s="331" t="n">
        <f aca="false">DAY(B788)</f>
        <v>29</v>
      </c>
      <c r="F788" s="132" t="n">
        <v>4.86798</v>
      </c>
      <c r="G788" s="132" t="n">
        <v>4.9</v>
      </c>
      <c r="H788" s="132" t="n">
        <v>4.8</v>
      </c>
      <c r="I788" s="132" t="n">
        <v>4.86001</v>
      </c>
      <c r="J788" s="132" t="n">
        <f aca="false">LARGE($G$1:G788,1)</f>
        <v>31.9099</v>
      </c>
      <c r="K788" s="192" t="n">
        <f aca="false">IF(J788&gt;J787,0,K787+1)</f>
        <v>259</v>
      </c>
      <c r="L788" s="134" t="n">
        <f aca="false">I788/J788-1</f>
        <v>-0.847695856144958</v>
      </c>
      <c r="O788" s="131"/>
      <c r="P788" s="330"/>
      <c r="Q788" s="132"/>
      <c r="R788" s="132"/>
      <c r="S788" s="132"/>
      <c r="T788" s="132"/>
    </row>
    <row r="789" customFormat="false" ht="12.8" hidden="true" customHeight="false" outlineLevel="0" collapsed="false">
      <c r="A789" s="131" t="n">
        <v>1330560000</v>
      </c>
      <c r="B789" s="330" t="n">
        <f aca="false">(A789/(24*60*60))+DATE(1970,1,1)</f>
        <v>40969</v>
      </c>
      <c r="C789" s="331" t="n">
        <f aca="false">YEAR(B789)</f>
        <v>2012</v>
      </c>
      <c r="D789" s="331" t="n">
        <f aca="false">MONTH(B789)</f>
        <v>3</v>
      </c>
      <c r="E789" s="331" t="n">
        <f aca="false">DAY(B789)</f>
        <v>1</v>
      </c>
      <c r="F789" s="132" t="n">
        <v>4.86</v>
      </c>
      <c r="G789" s="132" t="n">
        <v>4.98888</v>
      </c>
      <c r="H789" s="132" t="n">
        <v>4.86</v>
      </c>
      <c r="I789" s="132" t="n">
        <v>4.9213</v>
      </c>
      <c r="J789" s="132" t="n">
        <f aca="false">LARGE($G$1:G789,1)</f>
        <v>31.9099</v>
      </c>
      <c r="K789" s="192" t="n">
        <f aca="false">IF(J789&gt;J788,0,K788+1)</f>
        <v>260</v>
      </c>
      <c r="L789" s="134" t="n">
        <f aca="false">I789/J789-1</f>
        <v>-0.845775135616219</v>
      </c>
      <c r="O789" s="131"/>
      <c r="P789" s="330"/>
      <c r="Q789" s="132"/>
      <c r="R789" s="132"/>
      <c r="S789" s="132"/>
      <c r="T789" s="132"/>
    </row>
    <row r="790" customFormat="false" ht="12.8" hidden="true" customHeight="false" outlineLevel="0" collapsed="false">
      <c r="A790" s="131" t="n">
        <v>1330646400</v>
      </c>
      <c r="B790" s="330" t="n">
        <f aca="false">(A790/(24*60*60))+DATE(1970,1,1)</f>
        <v>40970</v>
      </c>
      <c r="C790" s="331" t="n">
        <f aca="false">YEAR(B790)</f>
        <v>2012</v>
      </c>
      <c r="D790" s="331" t="n">
        <f aca="false">MONTH(B790)</f>
        <v>3</v>
      </c>
      <c r="E790" s="331" t="n">
        <f aca="false">DAY(B790)</f>
        <v>2</v>
      </c>
      <c r="F790" s="132" t="n">
        <v>4.9213</v>
      </c>
      <c r="G790" s="132" t="n">
        <v>4.95</v>
      </c>
      <c r="H790" s="132" t="n">
        <v>4.51</v>
      </c>
      <c r="I790" s="132" t="n">
        <v>4.70499</v>
      </c>
      <c r="J790" s="132" t="n">
        <f aca="false">LARGE($G$1:G790,1)</f>
        <v>31.9099</v>
      </c>
      <c r="K790" s="192" t="n">
        <f aca="false">IF(J790&gt;J789,0,K789+1)</f>
        <v>261</v>
      </c>
      <c r="L790" s="134" t="n">
        <f aca="false">I790/J790-1</f>
        <v>-0.852553909601722</v>
      </c>
      <c r="O790" s="131"/>
      <c r="P790" s="330"/>
      <c r="Q790" s="132"/>
      <c r="R790" s="132"/>
      <c r="S790" s="132"/>
      <c r="T790" s="132"/>
    </row>
    <row r="791" customFormat="false" ht="12.8" hidden="true" customHeight="false" outlineLevel="0" collapsed="false">
      <c r="A791" s="131" t="n">
        <v>1330732800</v>
      </c>
      <c r="B791" s="330" t="n">
        <f aca="false">(A791/(24*60*60))+DATE(1970,1,1)</f>
        <v>40971</v>
      </c>
      <c r="C791" s="331" t="n">
        <f aca="false">YEAR(B791)</f>
        <v>2012</v>
      </c>
      <c r="D791" s="331" t="n">
        <f aca="false">MONTH(B791)</f>
        <v>3</v>
      </c>
      <c r="E791" s="331" t="n">
        <f aca="false">DAY(B791)</f>
        <v>3</v>
      </c>
      <c r="F791" s="132" t="n">
        <v>4.705</v>
      </c>
      <c r="G791" s="132" t="n">
        <v>4.77995</v>
      </c>
      <c r="H791" s="132" t="n">
        <v>4.51</v>
      </c>
      <c r="I791" s="132" t="n">
        <v>4.61436</v>
      </c>
      <c r="J791" s="132" t="n">
        <f aca="false">LARGE($G$1:G791,1)</f>
        <v>31.9099</v>
      </c>
      <c r="K791" s="192" t="n">
        <f aca="false">IF(J791&gt;J790,0,K790+1)</f>
        <v>262</v>
      </c>
      <c r="L791" s="134" t="n">
        <f aca="false">I791/J791-1</f>
        <v>-0.855394093995907</v>
      </c>
      <c r="O791" s="131"/>
      <c r="P791" s="330"/>
      <c r="Q791" s="132"/>
      <c r="R791" s="132"/>
      <c r="S791" s="132"/>
      <c r="T791" s="132"/>
    </row>
    <row r="792" customFormat="false" ht="12.8" hidden="true" customHeight="false" outlineLevel="0" collapsed="false">
      <c r="A792" s="131" t="n">
        <v>1330819200</v>
      </c>
      <c r="B792" s="330" t="n">
        <f aca="false">(A792/(24*60*60))+DATE(1970,1,1)</f>
        <v>40972</v>
      </c>
      <c r="C792" s="331" t="n">
        <f aca="false">YEAR(B792)</f>
        <v>2012</v>
      </c>
      <c r="D792" s="331" t="n">
        <f aca="false">MONTH(B792)</f>
        <v>3</v>
      </c>
      <c r="E792" s="331" t="n">
        <f aca="false">DAY(B792)</f>
        <v>4</v>
      </c>
      <c r="F792" s="132" t="n">
        <v>4.61439</v>
      </c>
      <c r="G792" s="132" t="n">
        <v>4.94999</v>
      </c>
      <c r="H792" s="132" t="n">
        <v>4.612</v>
      </c>
      <c r="I792" s="132" t="n">
        <v>4.82001</v>
      </c>
      <c r="J792" s="132" t="n">
        <f aca="false">LARGE($G$1:G792,1)</f>
        <v>31.9099</v>
      </c>
      <c r="K792" s="192" t="n">
        <f aca="false">IF(J792&gt;J791,0,K791+1)</f>
        <v>263</v>
      </c>
      <c r="L792" s="134" t="n">
        <f aca="false">I792/J792-1</f>
        <v>-0.848949385613869</v>
      </c>
      <c r="O792" s="131"/>
      <c r="P792" s="330"/>
      <c r="Q792" s="132"/>
      <c r="R792" s="132"/>
      <c r="S792" s="132"/>
      <c r="T792" s="132"/>
    </row>
    <row r="793" customFormat="false" ht="12.8" hidden="true" customHeight="false" outlineLevel="0" collapsed="false">
      <c r="A793" s="131" t="n">
        <v>1330905600</v>
      </c>
      <c r="B793" s="330" t="n">
        <f aca="false">(A793/(24*60*60))+DATE(1970,1,1)</f>
        <v>40973</v>
      </c>
      <c r="C793" s="331" t="n">
        <f aca="false">YEAR(B793)</f>
        <v>2012</v>
      </c>
      <c r="D793" s="331" t="n">
        <f aca="false">MONTH(B793)</f>
        <v>3</v>
      </c>
      <c r="E793" s="331" t="n">
        <f aca="false">DAY(B793)</f>
        <v>5</v>
      </c>
      <c r="F793" s="132" t="n">
        <v>4.82003</v>
      </c>
      <c r="G793" s="132" t="n">
        <v>5.05</v>
      </c>
      <c r="H793" s="132" t="n">
        <v>4.82001</v>
      </c>
      <c r="I793" s="132" t="n">
        <v>4.98427</v>
      </c>
      <c r="J793" s="132" t="n">
        <f aca="false">LARGE($G$1:G793,1)</f>
        <v>31.9099</v>
      </c>
      <c r="K793" s="192" t="n">
        <f aca="false">IF(J793&gt;J792,0,K792+1)</f>
        <v>264</v>
      </c>
      <c r="L793" s="134" t="n">
        <f aca="false">I793/J793-1</f>
        <v>-0.843801766849786</v>
      </c>
      <c r="O793" s="131"/>
      <c r="P793" s="330"/>
      <c r="Q793" s="132"/>
      <c r="R793" s="132"/>
      <c r="S793" s="132"/>
      <c r="T793" s="132"/>
    </row>
    <row r="794" customFormat="false" ht="12.8" hidden="true" customHeight="false" outlineLevel="0" collapsed="false">
      <c r="A794" s="131" t="n">
        <v>1330992000</v>
      </c>
      <c r="B794" s="330" t="n">
        <f aca="false">(A794/(24*60*60))+DATE(1970,1,1)</f>
        <v>40974</v>
      </c>
      <c r="C794" s="331" t="n">
        <f aca="false">YEAR(B794)</f>
        <v>2012</v>
      </c>
      <c r="D794" s="331" t="n">
        <f aca="false">MONTH(B794)</f>
        <v>3</v>
      </c>
      <c r="E794" s="331" t="n">
        <f aca="false">DAY(B794)</f>
        <v>6</v>
      </c>
      <c r="F794" s="132" t="n">
        <v>4.9888</v>
      </c>
      <c r="G794" s="132" t="n">
        <v>5.07</v>
      </c>
      <c r="H794" s="132" t="n">
        <v>4.9</v>
      </c>
      <c r="I794" s="132" t="n">
        <v>4.9901</v>
      </c>
      <c r="J794" s="132" t="n">
        <f aca="false">LARGE($G$1:G794,1)</f>
        <v>31.9099</v>
      </c>
      <c r="K794" s="192" t="n">
        <f aca="false">IF(J794&gt;J793,0,K793+1)</f>
        <v>265</v>
      </c>
      <c r="L794" s="134" t="n">
        <f aca="false">I794/J794-1</f>
        <v>-0.843619064929693</v>
      </c>
      <c r="O794" s="131"/>
      <c r="P794" s="330"/>
      <c r="Q794" s="132"/>
      <c r="R794" s="132"/>
      <c r="S794" s="132"/>
      <c r="T794" s="132"/>
    </row>
    <row r="795" customFormat="false" ht="12.8" hidden="true" customHeight="false" outlineLevel="0" collapsed="false">
      <c r="A795" s="131" t="n">
        <v>1331078400</v>
      </c>
      <c r="B795" s="330" t="n">
        <f aca="false">(A795/(24*60*60))+DATE(1970,1,1)</f>
        <v>40975</v>
      </c>
      <c r="C795" s="331" t="n">
        <f aca="false">YEAR(B795)</f>
        <v>2012</v>
      </c>
      <c r="D795" s="331" t="n">
        <f aca="false">MONTH(B795)</f>
        <v>3</v>
      </c>
      <c r="E795" s="331" t="n">
        <f aca="false">DAY(B795)</f>
        <v>7</v>
      </c>
      <c r="F795" s="132" t="n">
        <v>4.9901</v>
      </c>
      <c r="G795" s="132" t="n">
        <v>5.05</v>
      </c>
      <c r="H795" s="132" t="n">
        <v>4.84</v>
      </c>
      <c r="I795" s="132" t="n">
        <v>4.93752</v>
      </c>
      <c r="J795" s="132" t="n">
        <f aca="false">LARGE($G$1:G795,1)</f>
        <v>31.9099</v>
      </c>
      <c r="K795" s="192" t="n">
        <f aca="false">IF(J795&gt;J794,0,K794+1)</f>
        <v>266</v>
      </c>
      <c r="L795" s="134" t="n">
        <f aca="false">I795/J795-1</f>
        <v>-0.845266829416576</v>
      </c>
      <c r="O795" s="131"/>
      <c r="P795" s="330"/>
      <c r="Q795" s="132"/>
      <c r="R795" s="132"/>
      <c r="S795" s="132"/>
      <c r="T795" s="132"/>
    </row>
    <row r="796" customFormat="false" ht="12.8" hidden="true" customHeight="false" outlineLevel="0" collapsed="false">
      <c r="A796" s="131" t="n">
        <v>1331164800</v>
      </c>
      <c r="B796" s="330" t="n">
        <f aca="false">(A796/(24*60*60))+DATE(1970,1,1)</f>
        <v>40976</v>
      </c>
      <c r="C796" s="331" t="n">
        <f aca="false">YEAR(B796)</f>
        <v>2012</v>
      </c>
      <c r="D796" s="331" t="n">
        <f aca="false">MONTH(B796)</f>
        <v>3</v>
      </c>
      <c r="E796" s="331" t="n">
        <f aca="false">DAY(B796)</f>
        <v>8</v>
      </c>
      <c r="F796" s="132" t="n">
        <v>4.93752</v>
      </c>
      <c r="G796" s="132" t="n">
        <v>5</v>
      </c>
      <c r="H796" s="132" t="n">
        <v>4.7551</v>
      </c>
      <c r="I796" s="132" t="n">
        <v>4.93016</v>
      </c>
      <c r="J796" s="132" t="n">
        <f aca="false">LARGE($G$1:G796,1)</f>
        <v>31.9099</v>
      </c>
      <c r="K796" s="192" t="n">
        <f aca="false">IF(J796&gt;J795,0,K795+1)</f>
        <v>267</v>
      </c>
      <c r="L796" s="134" t="n">
        <f aca="false">I796/J796-1</f>
        <v>-0.845497478838856</v>
      </c>
      <c r="O796" s="131"/>
      <c r="P796" s="330"/>
      <c r="Q796" s="132"/>
      <c r="R796" s="132"/>
      <c r="S796" s="132"/>
      <c r="T796" s="132"/>
    </row>
    <row r="797" customFormat="false" ht="12.8" hidden="true" customHeight="false" outlineLevel="0" collapsed="false">
      <c r="A797" s="131" t="n">
        <v>1331251200</v>
      </c>
      <c r="B797" s="330" t="n">
        <f aca="false">(A797/(24*60*60))+DATE(1970,1,1)</f>
        <v>40977</v>
      </c>
      <c r="C797" s="331" t="n">
        <f aca="false">YEAR(B797)</f>
        <v>2012</v>
      </c>
      <c r="D797" s="331" t="n">
        <f aca="false">MONTH(B797)</f>
        <v>3</v>
      </c>
      <c r="E797" s="331" t="n">
        <f aca="false">DAY(B797)</f>
        <v>9</v>
      </c>
      <c r="F797" s="132" t="n">
        <v>4.93044</v>
      </c>
      <c r="G797" s="132" t="n">
        <v>4.949</v>
      </c>
      <c r="H797" s="132" t="n">
        <v>4.821</v>
      </c>
      <c r="I797" s="132" t="n">
        <v>4.86112</v>
      </c>
      <c r="J797" s="132" t="n">
        <f aca="false">LARGE($G$1:G797,1)</f>
        <v>31.9099</v>
      </c>
      <c r="K797" s="192" t="n">
        <f aca="false">IF(J797&gt;J796,0,K796+1)</f>
        <v>268</v>
      </c>
      <c r="L797" s="134" t="n">
        <f aca="false">I797/J797-1</f>
        <v>-0.847661070702196</v>
      </c>
      <c r="O797" s="131"/>
      <c r="P797" s="330"/>
      <c r="Q797" s="132"/>
      <c r="R797" s="132"/>
      <c r="S797" s="132"/>
      <c r="T797" s="132"/>
    </row>
    <row r="798" customFormat="false" ht="12.8" hidden="true" customHeight="false" outlineLevel="0" collapsed="false">
      <c r="A798" s="131" t="n">
        <v>1331337600</v>
      </c>
      <c r="B798" s="330" t="n">
        <f aca="false">(A798/(24*60*60))+DATE(1970,1,1)</f>
        <v>40978</v>
      </c>
      <c r="C798" s="331" t="n">
        <f aca="false">YEAR(B798)</f>
        <v>2012</v>
      </c>
      <c r="D798" s="331" t="n">
        <f aca="false">MONTH(B798)</f>
        <v>3</v>
      </c>
      <c r="E798" s="331" t="n">
        <f aca="false">DAY(B798)</f>
        <v>10</v>
      </c>
      <c r="F798" s="132" t="n">
        <v>4.86113</v>
      </c>
      <c r="G798" s="132" t="n">
        <v>4.91309</v>
      </c>
      <c r="H798" s="132" t="n">
        <v>4.753</v>
      </c>
      <c r="I798" s="132" t="n">
        <v>4.83315</v>
      </c>
      <c r="J798" s="132" t="n">
        <f aca="false">LARGE($G$1:G798,1)</f>
        <v>31.9099</v>
      </c>
      <c r="K798" s="192" t="n">
        <f aca="false">IF(J798&gt;J797,0,K797+1)</f>
        <v>269</v>
      </c>
      <c r="L798" s="134" t="n">
        <f aca="false">I798/J798-1</f>
        <v>-0.848537601183332</v>
      </c>
      <c r="O798" s="131"/>
      <c r="P798" s="330"/>
      <c r="Q798" s="132"/>
      <c r="R798" s="132"/>
      <c r="S798" s="132"/>
      <c r="T798" s="132"/>
    </row>
    <row r="799" customFormat="false" ht="12.8" hidden="true" customHeight="false" outlineLevel="0" collapsed="false">
      <c r="A799" s="131" t="n">
        <v>1331424000</v>
      </c>
      <c r="B799" s="330" t="n">
        <f aca="false">(A799/(24*60*60))+DATE(1970,1,1)</f>
        <v>40979</v>
      </c>
      <c r="C799" s="331" t="n">
        <f aca="false">YEAR(B799)</f>
        <v>2012</v>
      </c>
      <c r="D799" s="331" t="n">
        <f aca="false">MONTH(B799)</f>
        <v>3</v>
      </c>
      <c r="E799" s="331" t="n">
        <f aca="false">DAY(B799)</f>
        <v>11</v>
      </c>
      <c r="F799" s="132" t="n">
        <v>4.83316</v>
      </c>
      <c r="G799" s="132" t="n">
        <v>4.99</v>
      </c>
      <c r="H799" s="132" t="n">
        <v>4.8111</v>
      </c>
      <c r="I799" s="132" t="n">
        <v>4.91</v>
      </c>
      <c r="J799" s="132" t="n">
        <f aca="false">LARGE($G$1:G799,1)</f>
        <v>31.9099</v>
      </c>
      <c r="K799" s="192" t="n">
        <f aca="false">IF(J799&gt;J798,0,K798+1)</f>
        <v>270</v>
      </c>
      <c r="L799" s="134" t="n">
        <f aca="false">I799/J799-1</f>
        <v>-0.846129257691187</v>
      </c>
      <c r="O799" s="131"/>
      <c r="P799" s="330"/>
      <c r="Q799" s="132"/>
      <c r="R799" s="132"/>
      <c r="S799" s="132"/>
      <c r="T799" s="132"/>
    </row>
    <row r="800" customFormat="false" ht="12.8" hidden="true" customHeight="false" outlineLevel="0" collapsed="false">
      <c r="A800" s="131" t="n">
        <v>1331510400</v>
      </c>
      <c r="B800" s="330" t="n">
        <f aca="false">(A800/(24*60*60))+DATE(1970,1,1)</f>
        <v>40980</v>
      </c>
      <c r="C800" s="331" t="n">
        <f aca="false">YEAR(B800)</f>
        <v>2012</v>
      </c>
      <c r="D800" s="331" t="n">
        <f aca="false">MONTH(B800)</f>
        <v>3</v>
      </c>
      <c r="E800" s="331" t="n">
        <f aca="false">DAY(B800)</f>
        <v>12</v>
      </c>
      <c r="F800" s="132" t="n">
        <v>4.90891</v>
      </c>
      <c r="G800" s="132" t="n">
        <v>4.95</v>
      </c>
      <c r="H800" s="132" t="n">
        <v>4.8561</v>
      </c>
      <c r="I800" s="132" t="n">
        <v>4.89005</v>
      </c>
      <c r="J800" s="132" t="n">
        <f aca="false">LARGE($G$1:G800,1)</f>
        <v>31.9099</v>
      </c>
      <c r="K800" s="192" t="n">
        <f aca="false">IF(J800&gt;J799,0,K799+1)</f>
        <v>271</v>
      </c>
      <c r="L800" s="134" t="n">
        <f aca="false">I800/J800-1</f>
        <v>-0.846754455513806</v>
      </c>
      <c r="O800" s="131"/>
      <c r="P800" s="330"/>
      <c r="Q800" s="132"/>
      <c r="R800" s="132"/>
      <c r="S800" s="132"/>
      <c r="T800" s="132"/>
    </row>
    <row r="801" customFormat="false" ht="12.8" hidden="true" customHeight="false" outlineLevel="0" collapsed="false">
      <c r="A801" s="131" t="n">
        <v>1331596800</v>
      </c>
      <c r="B801" s="330" t="n">
        <f aca="false">(A801/(24*60*60))+DATE(1970,1,1)</f>
        <v>40981</v>
      </c>
      <c r="C801" s="331" t="n">
        <f aca="false">YEAR(B801)</f>
        <v>2012</v>
      </c>
      <c r="D801" s="331" t="n">
        <f aca="false">MONTH(B801)</f>
        <v>3</v>
      </c>
      <c r="E801" s="331" t="n">
        <f aca="false">DAY(B801)</f>
        <v>13</v>
      </c>
      <c r="F801" s="132" t="n">
        <v>4.89006</v>
      </c>
      <c r="G801" s="132" t="n">
        <v>5.41</v>
      </c>
      <c r="H801" s="132" t="n">
        <v>4.86511</v>
      </c>
      <c r="I801" s="132" t="n">
        <v>5.27</v>
      </c>
      <c r="J801" s="132" t="n">
        <f aca="false">LARGE($G$1:G801,1)</f>
        <v>31.9099</v>
      </c>
      <c r="K801" s="192" t="n">
        <f aca="false">IF(J801&gt;J800,0,K800+1)</f>
        <v>272</v>
      </c>
      <c r="L801" s="134" t="n">
        <f aca="false">I801/J801-1</f>
        <v>-0.834847492470989</v>
      </c>
      <c r="O801" s="131"/>
      <c r="P801" s="330"/>
      <c r="Q801" s="132"/>
      <c r="R801" s="132"/>
      <c r="S801" s="132"/>
      <c r="T801" s="132"/>
    </row>
    <row r="802" customFormat="false" ht="12.8" hidden="true" customHeight="false" outlineLevel="0" collapsed="false">
      <c r="A802" s="131" t="n">
        <v>1331683200</v>
      </c>
      <c r="B802" s="330" t="n">
        <f aca="false">(A802/(24*60*60))+DATE(1970,1,1)</f>
        <v>40982</v>
      </c>
      <c r="C802" s="331" t="n">
        <f aca="false">YEAR(B802)</f>
        <v>2012</v>
      </c>
      <c r="D802" s="331" t="n">
        <f aca="false">MONTH(B802)</f>
        <v>3</v>
      </c>
      <c r="E802" s="331" t="n">
        <f aca="false">DAY(B802)</f>
        <v>14</v>
      </c>
      <c r="F802" s="132" t="n">
        <v>5.27185</v>
      </c>
      <c r="G802" s="132" t="n">
        <v>5.45</v>
      </c>
      <c r="H802" s="132" t="n">
        <v>5.25173</v>
      </c>
      <c r="I802" s="132" t="n">
        <v>5.38</v>
      </c>
      <c r="J802" s="132" t="n">
        <f aca="false">LARGE($G$1:G802,1)</f>
        <v>31.9099</v>
      </c>
      <c r="K802" s="192" t="n">
        <f aca="false">IF(J802&gt;J801,0,K801+1)</f>
        <v>273</v>
      </c>
      <c r="L802" s="134" t="n">
        <f aca="false">I802/J802-1</f>
        <v>-0.831400286431484</v>
      </c>
      <c r="O802" s="131"/>
      <c r="P802" s="330"/>
      <c r="Q802" s="132"/>
      <c r="R802" s="132"/>
      <c r="S802" s="132"/>
      <c r="T802" s="132"/>
    </row>
    <row r="803" customFormat="false" ht="12.8" hidden="true" customHeight="false" outlineLevel="0" collapsed="false">
      <c r="A803" s="131" t="n">
        <v>1331769600</v>
      </c>
      <c r="B803" s="330" t="n">
        <f aca="false">(A803/(24*60*60))+DATE(1970,1,1)</f>
        <v>40983</v>
      </c>
      <c r="C803" s="331" t="n">
        <f aca="false">YEAR(B803)</f>
        <v>2012</v>
      </c>
      <c r="D803" s="331" t="n">
        <f aca="false">MONTH(B803)</f>
        <v>3</v>
      </c>
      <c r="E803" s="331" t="n">
        <f aca="false">DAY(B803)</f>
        <v>15</v>
      </c>
      <c r="F803" s="132" t="n">
        <v>5.39298</v>
      </c>
      <c r="G803" s="132" t="n">
        <v>5.445</v>
      </c>
      <c r="H803" s="132" t="n">
        <v>5.25501</v>
      </c>
      <c r="I803" s="132" t="n">
        <v>5.32656</v>
      </c>
      <c r="J803" s="132" t="n">
        <f aca="false">LARGE($G$1:G803,1)</f>
        <v>31.9099</v>
      </c>
      <c r="K803" s="192" t="n">
        <f aca="false">IF(J803&gt;J802,0,K802+1)</f>
        <v>274</v>
      </c>
      <c r="L803" s="134" t="n">
        <f aca="false">I803/J803-1</f>
        <v>-0.833075001801949</v>
      </c>
      <c r="O803" s="131"/>
      <c r="P803" s="330"/>
      <c r="Q803" s="132"/>
      <c r="R803" s="132"/>
      <c r="S803" s="132"/>
      <c r="T803" s="132"/>
    </row>
    <row r="804" customFormat="false" ht="12.8" hidden="true" customHeight="false" outlineLevel="0" collapsed="false">
      <c r="A804" s="131" t="n">
        <v>1331856000</v>
      </c>
      <c r="B804" s="330" t="n">
        <f aca="false">(A804/(24*60*60))+DATE(1970,1,1)</f>
        <v>40984</v>
      </c>
      <c r="C804" s="331" t="n">
        <f aca="false">YEAR(B804)</f>
        <v>2012</v>
      </c>
      <c r="D804" s="331" t="n">
        <f aca="false">MONTH(B804)</f>
        <v>3</v>
      </c>
      <c r="E804" s="331" t="n">
        <f aca="false">DAY(B804)</f>
        <v>16</v>
      </c>
      <c r="F804" s="132" t="n">
        <v>5.3479</v>
      </c>
      <c r="G804" s="132" t="n">
        <v>5.4</v>
      </c>
      <c r="H804" s="132" t="n">
        <v>5.3</v>
      </c>
      <c r="I804" s="132" t="n">
        <v>5.34388</v>
      </c>
      <c r="J804" s="132" t="n">
        <f aca="false">LARGE($G$1:G804,1)</f>
        <v>31.9099</v>
      </c>
      <c r="K804" s="192" t="n">
        <f aca="false">IF(J804&gt;J803,0,K803+1)</f>
        <v>275</v>
      </c>
      <c r="L804" s="134" t="n">
        <f aca="false">I804/J804-1</f>
        <v>-0.83253222354191</v>
      </c>
      <c r="O804" s="131"/>
      <c r="P804" s="330"/>
      <c r="Q804" s="132"/>
      <c r="R804" s="132"/>
      <c r="S804" s="132"/>
      <c r="T804" s="132"/>
    </row>
    <row r="805" customFormat="false" ht="12.8" hidden="true" customHeight="false" outlineLevel="0" collapsed="false">
      <c r="A805" s="131" t="n">
        <v>1331942400</v>
      </c>
      <c r="B805" s="330" t="n">
        <f aca="false">(A805/(24*60*60))+DATE(1970,1,1)</f>
        <v>40985</v>
      </c>
      <c r="C805" s="331" t="n">
        <f aca="false">YEAR(B805)</f>
        <v>2012</v>
      </c>
      <c r="D805" s="331" t="n">
        <f aca="false">MONTH(B805)</f>
        <v>3</v>
      </c>
      <c r="E805" s="331" t="n">
        <f aca="false">DAY(B805)</f>
        <v>17</v>
      </c>
      <c r="F805" s="132" t="n">
        <v>5.34388</v>
      </c>
      <c r="G805" s="132" t="n">
        <v>5.3998</v>
      </c>
      <c r="H805" s="132" t="n">
        <v>5.21212</v>
      </c>
      <c r="I805" s="132" t="n">
        <v>5.2159</v>
      </c>
      <c r="J805" s="132" t="n">
        <f aca="false">LARGE($G$1:G805,1)</f>
        <v>31.9099</v>
      </c>
      <c r="K805" s="192" t="n">
        <f aca="false">IF(J805&gt;J804,0,K804+1)</f>
        <v>276</v>
      </c>
      <c r="L805" s="134" t="n">
        <f aca="false">I805/J805-1</f>
        <v>-0.836542891077691</v>
      </c>
      <c r="O805" s="131"/>
      <c r="P805" s="330"/>
      <c r="Q805" s="132"/>
      <c r="R805" s="132"/>
      <c r="S805" s="132"/>
      <c r="T805" s="132"/>
    </row>
    <row r="806" customFormat="false" ht="12.8" hidden="true" customHeight="false" outlineLevel="0" collapsed="false">
      <c r="A806" s="131" t="n">
        <v>1332028800</v>
      </c>
      <c r="B806" s="330" t="n">
        <f aca="false">(A806/(24*60*60))+DATE(1970,1,1)</f>
        <v>40986</v>
      </c>
      <c r="C806" s="331" t="n">
        <f aca="false">YEAR(B806)</f>
        <v>2012</v>
      </c>
      <c r="D806" s="331" t="n">
        <f aca="false">MONTH(B806)</f>
        <v>3</v>
      </c>
      <c r="E806" s="331" t="n">
        <f aca="false">DAY(B806)</f>
        <v>18</v>
      </c>
      <c r="F806" s="132" t="n">
        <v>5.216</v>
      </c>
      <c r="G806" s="132" t="n">
        <v>5.34</v>
      </c>
      <c r="H806" s="132" t="n">
        <v>5.211</v>
      </c>
      <c r="I806" s="132" t="n">
        <v>5.27943</v>
      </c>
      <c r="J806" s="132" t="n">
        <f aca="false">LARGE($G$1:G806,1)</f>
        <v>31.9099</v>
      </c>
      <c r="K806" s="192" t="n">
        <f aca="false">IF(J806&gt;J805,0,K805+1)</f>
        <v>277</v>
      </c>
      <c r="L806" s="134" t="n">
        <f aca="false">I806/J806-1</f>
        <v>-0.834551972898693</v>
      </c>
      <c r="O806" s="131"/>
      <c r="P806" s="330"/>
      <c r="Q806" s="132"/>
      <c r="R806" s="132"/>
      <c r="S806" s="132"/>
      <c r="T806" s="132"/>
    </row>
    <row r="807" customFormat="false" ht="12.8" hidden="true" customHeight="false" outlineLevel="0" collapsed="false">
      <c r="A807" s="131" t="n">
        <v>1332115200</v>
      </c>
      <c r="B807" s="330" t="n">
        <f aca="false">(A807/(24*60*60))+DATE(1970,1,1)</f>
        <v>40987</v>
      </c>
      <c r="C807" s="331" t="n">
        <f aca="false">YEAR(B807)</f>
        <v>2012</v>
      </c>
      <c r="D807" s="331" t="n">
        <f aca="false">MONTH(B807)</f>
        <v>3</v>
      </c>
      <c r="E807" s="331" t="n">
        <f aca="false">DAY(B807)</f>
        <v>19</v>
      </c>
      <c r="F807" s="132" t="n">
        <v>5.2553</v>
      </c>
      <c r="G807" s="132" t="n">
        <v>5.3099</v>
      </c>
      <c r="H807" s="132" t="n">
        <v>4.5</v>
      </c>
      <c r="I807" s="132" t="n">
        <v>4.6939</v>
      </c>
      <c r="J807" s="132" t="n">
        <f aca="false">LARGE($G$1:G807,1)</f>
        <v>31.9099</v>
      </c>
      <c r="K807" s="192" t="n">
        <f aca="false">IF(J807&gt;J806,0,K806+1)</f>
        <v>278</v>
      </c>
      <c r="L807" s="134" t="n">
        <f aca="false">I807/J807-1</f>
        <v>-0.852901450646978</v>
      </c>
      <c r="O807" s="131"/>
      <c r="P807" s="330"/>
      <c r="Q807" s="132"/>
      <c r="R807" s="132"/>
      <c r="S807" s="132"/>
      <c r="T807" s="132"/>
    </row>
    <row r="808" customFormat="false" ht="12.8" hidden="true" customHeight="false" outlineLevel="0" collapsed="false">
      <c r="A808" s="131" t="n">
        <v>1332201600</v>
      </c>
      <c r="B808" s="330" t="n">
        <f aca="false">(A808/(24*60*60))+DATE(1970,1,1)</f>
        <v>40988</v>
      </c>
      <c r="C808" s="331" t="n">
        <f aca="false">YEAR(B808)</f>
        <v>2012</v>
      </c>
      <c r="D808" s="331" t="n">
        <f aca="false">MONTH(B808)</f>
        <v>3</v>
      </c>
      <c r="E808" s="331" t="n">
        <f aca="false">DAY(B808)</f>
        <v>20</v>
      </c>
      <c r="F808" s="132" t="n">
        <v>4.67216</v>
      </c>
      <c r="G808" s="132" t="n">
        <v>4.89999</v>
      </c>
      <c r="H808" s="132" t="n">
        <v>4.58778</v>
      </c>
      <c r="I808" s="132" t="n">
        <v>4.8379</v>
      </c>
      <c r="J808" s="132" t="n">
        <f aca="false">LARGE($G$1:G808,1)</f>
        <v>31.9099</v>
      </c>
      <c r="K808" s="192" t="n">
        <f aca="false">IF(J808&gt;J807,0,K807+1)</f>
        <v>279</v>
      </c>
      <c r="L808" s="134" t="n">
        <f aca="false">I808/J808-1</f>
        <v>-0.848388744558899</v>
      </c>
      <c r="O808" s="131"/>
      <c r="P808" s="330"/>
      <c r="Q808" s="132"/>
      <c r="R808" s="132"/>
      <c r="S808" s="132"/>
      <c r="T808" s="132"/>
    </row>
    <row r="809" customFormat="false" ht="12.8" hidden="true" customHeight="false" outlineLevel="0" collapsed="false">
      <c r="A809" s="131" t="n">
        <v>1332288000</v>
      </c>
      <c r="B809" s="330" t="n">
        <f aca="false">(A809/(24*60*60))+DATE(1970,1,1)</f>
        <v>40989</v>
      </c>
      <c r="C809" s="331" t="n">
        <f aca="false">YEAR(B809)</f>
        <v>2012</v>
      </c>
      <c r="D809" s="331" t="n">
        <f aca="false">MONTH(B809)</f>
        <v>3</v>
      </c>
      <c r="E809" s="331" t="n">
        <f aca="false">DAY(B809)</f>
        <v>21</v>
      </c>
      <c r="F809" s="132" t="n">
        <v>4.83692</v>
      </c>
      <c r="G809" s="132" t="n">
        <v>4.87</v>
      </c>
      <c r="H809" s="132" t="n">
        <v>4.75</v>
      </c>
      <c r="I809" s="132" t="n">
        <v>4.81488</v>
      </c>
      <c r="J809" s="132" t="n">
        <f aca="false">LARGE($G$1:G809,1)</f>
        <v>31.9099</v>
      </c>
      <c r="K809" s="192" t="n">
        <f aca="false">IF(J809&gt;J808,0,K808+1)</f>
        <v>280</v>
      </c>
      <c r="L809" s="134" t="n">
        <f aca="false">I809/J809-1</f>
        <v>-0.849110150768257</v>
      </c>
      <c r="O809" s="131"/>
      <c r="P809" s="330"/>
      <c r="Q809" s="132"/>
      <c r="R809" s="132"/>
      <c r="S809" s="132"/>
      <c r="T809" s="132"/>
    </row>
    <row r="810" customFormat="false" ht="12.8" hidden="true" customHeight="false" outlineLevel="0" collapsed="false">
      <c r="A810" s="131" t="n">
        <v>1332374400</v>
      </c>
      <c r="B810" s="330" t="n">
        <f aca="false">(A810/(24*60*60))+DATE(1970,1,1)</f>
        <v>40990</v>
      </c>
      <c r="C810" s="331" t="n">
        <f aca="false">YEAR(B810)</f>
        <v>2012</v>
      </c>
      <c r="D810" s="331" t="n">
        <f aca="false">MONTH(B810)</f>
        <v>3</v>
      </c>
      <c r="E810" s="331" t="n">
        <f aca="false">DAY(B810)</f>
        <v>22</v>
      </c>
      <c r="F810" s="132" t="n">
        <v>4.79439</v>
      </c>
      <c r="G810" s="132" t="n">
        <v>4.88</v>
      </c>
      <c r="H810" s="132" t="n">
        <v>4.59768</v>
      </c>
      <c r="I810" s="132" t="n">
        <v>4.7043</v>
      </c>
      <c r="J810" s="132" t="n">
        <f aca="false">LARGE($G$1:G810,1)</f>
        <v>31.9099</v>
      </c>
      <c r="K810" s="192" t="n">
        <f aca="false">IF(J810&gt;J809,0,K809+1)</f>
        <v>281</v>
      </c>
      <c r="L810" s="134" t="n">
        <f aca="false">I810/J810-1</f>
        <v>-0.852575532985061</v>
      </c>
      <c r="O810" s="131"/>
      <c r="P810" s="330"/>
      <c r="Q810" s="132"/>
      <c r="R810" s="132"/>
      <c r="S810" s="132"/>
      <c r="T810" s="132"/>
    </row>
    <row r="811" customFormat="false" ht="12.8" hidden="true" customHeight="false" outlineLevel="0" collapsed="false">
      <c r="A811" s="131" t="n">
        <v>1332460800</v>
      </c>
      <c r="B811" s="330" t="n">
        <f aca="false">(A811/(24*60*60))+DATE(1970,1,1)</f>
        <v>40991</v>
      </c>
      <c r="C811" s="331" t="n">
        <f aca="false">YEAR(B811)</f>
        <v>2012</v>
      </c>
      <c r="D811" s="331" t="n">
        <f aca="false">MONTH(B811)</f>
        <v>3</v>
      </c>
      <c r="E811" s="331" t="n">
        <f aca="false">DAY(B811)</f>
        <v>23</v>
      </c>
      <c r="F811" s="132" t="n">
        <v>4.73593</v>
      </c>
      <c r="G811" s="132" t="n">
        <v>4.79</v>
      </c>
      <c r="H811" s="132" t="n">
        <v>4.6</v>
      </c>
      <c r="I811" s="132" t="n">
        <v>4.68596</v>
      </c>
      <c r="J811" s="132" t="n">
        <f aca="false">LARGE($G$1:G811,1)</f>
        <v>31.9099</v>
      </c>
      <c r="K811" s="192" t="n">
        <f aca="false">IF(J811&gt;J810,0,K810+1)</f>
        <v>282</v>
      </c>
      <c r="L811" s="134" t="n">
        <f aca="false">I811/J811-1</f>
        <v>-0.853150276246557</v>
      </c>
      <c r="O811" s="131"/>
      <c r="P811" s="330"/>
      <c r="Q811" s="132"/>
      <c r="R811" s="132"/>
      <c r="S811" s="132"/>
      <c r="T811" s="132"/>
    </row>
    <row r="812" customFormat="false" ht="12.8" hidden="true" customHeight="false" outlineLevel="0" collapsed="false">
      <c r="A812" s="131" t="n">
        <v>1332547200</v>
      </c>
      <c r="B812" s="330" t="n">
        <f aca="false">(A812/(24*60*60))+DATE(1970,1,1)</f>
        <v>40992</v>
      </c>
      <c r="C812" s="331" t="n">
        <f aca="false">YEAR(B812)</f>
        <v>2012</v>
      </c>
      <c r="D812" s="331" t="n">
        <f aca="false">MONTH(B812)</f>
        <v>3</v>
      </c>
      <c r="E812" s="331" t="n">
        <f aca="false">DAY(B812)</f>
        <v>24</v>
      </c>
      <c r="F812" s="132" t="n">
        <v>4.68607</v>
      </c>
      <c r="G812" s="132" t="n">
        <v>4.72899</v>
      </c>
      <c r="H812" s="132" t="n">
        <v>4.59595</v>
      </c>
      <c r="I812" s="132" t="n">
        <v>4.676</v>
      </c>
      <c r="J812" s="132" t="n">
        <f aca="false">LARGE($G$1:G812,1)</f>
        <v>31.9099</v>
      </c>
      <c r="K812" s="192" t="n">
        <f aca="false">IF(J812&gt;J811,0,K811+1)</f>
        <v>283</v>
      </c>
      <c r="L812" s="134" t="n">
        <f aca="false">I812/J812-1</f>
        <v>-0.853462405084316</v>
      </c>
      <c r="O812" s="131"/>
      <c r="P812" s="330"/>
      <c r="Q812" s="132"/>
      <c r="R812" s="132"/>
      <c r="S812" s="132"/>
      <c r="T812" s="132"/>
    </row>
    <row r="813" customFormat="false" ht="12.8" hidden="true" customHeight="false" outlineLevel="0" collapsed="false">
      <c r="A813" s="131" t="n">
        <v>1332633600</v>
      </c>
      <c r="B813" s="330" t="n">
        <f aca="false">(A813/(24*60*60))+DATE(1970,1,1)</f>
        <v>40993</v>
      </c>
      <c r="C813" s="331" t="n">
        <f aca="false">YEAR(B813)</f>
        <v>2012</v>
      </c>
      <c r="D813" s="331" t="n">
        <f aca="false">MONTH(B813)</f>
        <v>3</v>
      </c>
      <c r="E813" s="331" t="n">
        <f aca="false">DAY(B813)</f>
        <v>25</v>
      </c>
      <c r="F813" s="132" t="n">
        <v>4.676</v>
      </c>
      <c r="G813" s="132" t="n">
        <v>4.68294</v>
      </c>
      <c r="H813" s="132" t="n">
        <v>4.3</v>
      </c>
      <c r="I813" s="132" t="n">
        <v>4.55001</v>
      </c>
      <c r="J813" s="132" t="n">
        <f aca="false">LARGE($G$1:G813,1)</f>
        <v>31.9099</v>
      </c>
      <c r="K813" s="192" t="n">
        <f aca="false">IF(J813&gt;J812,0,K812+1)</f>
        <v>284</v>
      </c>
      <c r="L813" s="134" t="n">
        <f aca="false">I813/J813-1</f>
        <v>-0.857410709529018</v>
      </c>
      <c r="O813" s="131"/>
      <c r="P813" s="330"/>
      <c r="Q813" s="132"/>
      <c r="R813" s="132"/>
      <c r="S813" s="132"/>
      <c r="T813" s="132"/>
    </row>
    <row r="814" customFormat="false" ht="12.8" hidden="true" customHeight="false" outlineLevel="0" collapsed="false">
      <c r="A814" s="131" t="n">
        <v>1332720000</v>
      </c>
      <c r="B814" s="330" t="n">
        <f aca="false">(A814/(24*60*60))+DATE(1970,1,1)</f>
        <v>40994</v>
      </c>
      <c r="C814" s="331" t="n">
        <f aca="false">YEAR(B814)</f>
        <v>2012</v>
      </c>
      <c r="D814" s="331" t="n">
        <f aca="false">MONTH(B814)</f>
        <v>3</v>
      </c>
      <c r="E814" s="331" t="n">
        <f aca="false">DAY(B814)</f>
        <v>26</v>
      </c>
      <c r="F814" s="132" t="n">
        <v>4.55001</v>
      </c>
      <c r="G814" s="132" t="n">
        <v>4.73793</v>
      </c>
      <c r="H814" s="132" t="n">
        <v>4.51588</v>
      </c>
      <c r="I814" s="132" t="n">
        <v>4.61911</v>
      </c>
      <c r="J814" s="132" t="n">
        <f aca="false">LARGE($G$1:G814,1)</f>
        <v>31.9099</v>
      </c>
      <c r="K814" s="192" t="n">
        <f aca="false">IF(J814&gt;J813,0,K813+1)</f>
        <v>285</v>
      </c>
      <c r="L814" s="134" t="n">
        <f aca="false">I814/J814-1</f>
        <v>-0.855245237371474</v>
      </c>
      <c r="O814" s="131"/>
      <c r="P814" s="330"/>
      <c r="Q814" s="132"/>
      <c r="R814" s="132"/>
      <c r="S814" s="132"/>
      <c r="T814" s="132"/>
    </row>
    <row r="815" customFormat="false" ht="12.8" hidden="true" customHeight="false" outlineLevel="0" collapsed="false">
      <c r="A815" s="131" t="n">
        <v>1332806400</v>
      </c>
      <c r="B815" s="330" t="n">
        <f aca="false">(A815/(24*60*60))+DATE(1970,1,1)</f>
        <v>40995</v>
      </c>
      <c r="C815" s="331" t="n">
        <f aca="false">YEAR(B815)</f>
        <v>2012</v>
      </c>
      <c r="D815" s="331" t="n">
        <f aca="false">MONTH(B815)</f>
        <v>3</v>
      </c>
      <c r="E815" s="331" t="n">
        <f aca="false">DAY(B815)</f>
        <v>27</v>
      </c>
      <c r="F815" s="132" t="n">
        <v>4.625</v>
      </c>
      <c r="G815" s="132" t="n">
        <v>4.84592</v>
      </c>
      <c r="H815" s="132" t="n">
        <v>4.49</v>
      </c>
      <c r="I815" s="132" t="n">
        <v>4.81125</v>
      </c>
      <c r="J815" s="132" t="n">
        <f aca="false">LARGE($G$1:G815,1)</f>
        <v>31.9099</v>
      </c>
      <c r="K815" s="192" t="n">
        <f aca="false">IF(J815&gt;J814,0,K814+1)</f>
        <v>286</v>
      </c>
      <c r="L815" s="134" t="n">
        <f aca="false">I815/J815-1</f>
        <v>-0.849223908567561</v>
      </c>
      <c r="O815" s="131"/>
      <c r="P815" s="330"/>
      <c r="Q815" s="132"/>
      <c r="R815" s="132"/>
      <c r="S815" s="132"/>
      <c r="T815" s="132"/>
    </row>
    <row r="816" customFormat="false" ht="12.8" hidden="true" customHeight="false" outlineLevel="0" collapsed="false">
      <c r="A816" s="131" t="n">
        <v>1332892800</v>
      </c>
      <c r="B816" s="330" t="n">
        <f aca="false">(A816/(24*60*60))+DATE(1970,1,1)</f>
        <v>40996</v>
      </c>
      <c r="C816" s="331" t="n">
        <f aca="false">YEAR(B816)</f>
        <v>2012</v>
      </c>
      <c r="D816" s="331" t="n">
        <f aca="false">MONTH(B816)</f>
        <v>3</v>
      </c>
      <c r="E816" s="331" t="n">
        <f aca="false">DAY(B816)</f>
        <v>28</v>
      </c>
      <c r="F816" s="132" t="n">
        <v>4.824</v>
      </c>
      <c r="G816" s="132" t="n">
        <v>4.8365</v>
      </c>
      <c r="H816" s="132" t="n">
        <v>4.72102</v>
      </c>
      <c r="I816" s="132" t="n">
        <v>4.788</v>
      </c>
      <c r="J816" s="132" t="n">
        <f aca="false">LARGE($G$1:G816,1)</f>
        <v>31.9099</v>
      </c>
      <c r="K816" s="192" t="n">
        <f aca="false">IF(J816&gt;J815,0,K815+1)</f>
        <v>287</v>
      </c>
      <c r="L816" s="134" t="n">
        <f aca="false">I816/J816-1</f>
        <v>-0.849952522571365</v>
      </c>
      <c r="O816" s="131"/>
      <c r="P816" s="330"/>
      <c r="Q816" s="132"/>
      <c r="R816" s="132"/>
      <c r="S816" s="132"/>
      <c r="T816" s="132"/>
    </row>
    <row r="817" customFormat="false" ht="12.8" hidden="true" customHeight="false" outlineLevel="0" collapsed="false">
      <c r="A817" s="131" t="n">
        <v>1332979200</v>
      </c>
      <c r="B817" s="330" t="n">
        <f aca="false">(A817/(24*60*60))+DATE(1970,1,1)</f>
        <v>40997</v>
      </c>
      <c r="C817" s="331" t="n">
        <f aca="false">YEAR(B817)</f>
        <v>2012</v>
      </c>
      <c r="D817" s="331" t="n">
        <f aca="false">MONTH(B817)</f>
        <v>3</v>
      </c>
      <c r="E817" s="331" t="n">
        <f aca="false">DAY(B817)</f>
        <v>29</v>
      </c>
      <c r="F817" s="132" t="n">
        <v>4.76102</v>
      </c>
      <c r="G817" s="132" t="n">
        <v>4.86092</v>
      </c>
      <c r="H817" s="132" t="n">
        <v>4.71001</v>
      </c>
      <c r="I817" s="132" t="n">
        <v>4.80838</v>
      </c>
      <c r="J817" s="132" t="n">
        <f aca="false">LARGE($G$1:G817,1)</f>
        <v>31.9099</v>
      </c>
      <c r="K817" s="192" t="n">
        <f aca="false">IF(J817&gt;J816,0,K816+1)</f>
        <v>288</v>
      </c>
      <c r="L817" s="134" t="n">
        <f aca="false">I817/J817-1</f>
        <v>-0.849313849306955</v>
      </c>
      <c r="O817" s="131"/>
      <c r="P817" s="330"/>
      <c r="Q817" s="132"/>
      <c r="R817" s="132"/>
      <c r="S817" s="132"/>
      <c r="T817" s="132"/>
    </row>
    <row r="818" customFormat="false" ht="12.8" hidden="true" customHeight="false" outlineLevel="0" collapsed="false">
      <c r="A818" s="131" t="n">
        <v>1333065600</v>
      </c>
      <c r="B818" s="330" t="n">
        <f aca="false">(A818/(24*60*60))+DATE(1970,1,1)</f>
        <v>40998</v>
      </c>
      <c r="C818" s="331" t="n">
        <f aca="false">YEAR(B818)</f>
        <v>2012</v>
      </c>
      <c r="D818" s="331" t="n">
        <f aca="false">MONTH(B818)</f>
        <v>3</v>
      </c>
      <c r="E818" s="331" t="n">
        <f aca="false">DAY(B818)</f>
        <v>30</v>
      </c>
      <c r="F818" s="132" t="n">
        <v>4.8084</v>
      </c>
      <c r="G818" s="132" t="n">
        <v>4.88</v>
      </c>
      <c r="H818" s="132" t="n">
        <v>4.71699</v>
      </c>
      <c r="I818" s="132" t="n">
        <v>4.86</v>
      </c>
      <c r="J818" s="132" t="n">
        <f aca="false">LARGE($G$1:G818,1)</f>
        <v>31.9099</v>
      </c>
      <c r="K818" s="192" t="n">
        <f aca="false">IF(J818&gt;J817,0,K817+1)</f>
        <v>289</v>
      </c>
      <c r="L818" s="134" t="n">
        <f aca="false">I818/J818-1</f>
        <v>-0.847696169527325</v>
      </c>
      <c r="O818" s="131"/>
      <c r="P818" s="330"/>
      <c r="Q818" s="132"/>
      <c r="R818" s="132"/>
      <c r="S818" s="132"/>
      <c r="T818" s="132"/>
    </row>
    <row r="819" customFormat="false" ht="12.8" hidden="true" customHeight="false" outlineLevel="0" collapsed="false">
      <c r="A819" s="131" t="n">
        <v>1333152000</v>
      </c>
      <c r="B819" s="330" t="n">
        <f aca="false">(A819/(24*60*60))+DATE(1970,1,1)</f>
        <v>40999</v>
      </c>
      <c r="C819" s="331" t="n">
        <f aca="false">YEAR(B819)</f>
        <v>2012</v>
      </c>
      <c r="D819" s="331" t="n">
        <f aca="false">MONTH(B819)</f>
        <v>3</v>
      </c>
      <c r="E819" s="331" t="n">
        <f aca="false">DAY(B819)</f>
        <v>31</v>
      </c>
      <c r="F819" s="132" t="n">
        <v>4.848</v>
      </c>
      <c r="G819" s="132" t="n">
        <v>4.95</v>
      </c>
      <c r="H819" s="132" t="n">
        <v>4.82011</v>
      </c>
      <c r="I819" s="132" t="n">
        <v>4.90873</v>
      </c>
      <c r="J819" s="132" t="n">
        <f aca="false">LARGE($G$1:G819,1)</f>
        <v>31.9099</v>
      </c>
      <c r="K819" s="192" t="n">
        <f aca="false">IF(J819&gt;J818,0,K818+1)</f>
        <v>290</v>
      </c>
      <c r="L819" s="134" t="n">
        <f aca="false">I819/J819-1</f>
        <v>-0.846169057251825</v>
      </c>
      <c r="O819" s="131"/>
      <c r="P819" s="330"/>
      <c r="Q819" s="132"/>
      <c r="R819" s="132"/>
      <c r="S819" s="132"/>
      <c r="T819" s="132"/>
    </row>
    <row r="820" customFormat="false" ht="12.8" hidden="true" customHeight="false" outlineLevel="0" collapsed="false">
      <c r="A820" s="131" t="n">
        <v>1333238400</v>
      </c>
      <c r="B820" s="330" t="n">
        <f aca="false">(A820/(24*60*60))+DATE(1970,1,1)</f>
        <v>41000</v>
      </c>
      <c r="C820" s="331" t="n">
        <f aca="false">YEAR(B820)</f>
        <v>2012</v>
      </c>
      <c r="D820" s="331" t="n">
        <f aca="false">MONTH(B820)</f>
        <v>4</v>
      </c>
      <c r="E820" s="331" t="n">
        <f aca="false">DAY(B820)</f>
        <v>1</v>
      </c>
      <c r="F820" s="132" t="n">
        <v>4.88002</v>
      </c>
      <c r="G820" s="132" t="n">
        <v>4.92</v>
      </c>
      <c r="H820" s="132" t="n">
        <v>4.73</v>
      </c>
      <c r="I820" s="132" t="n">
        <v>4.827</v>
      </c>
      <c r="J820" s="132" t="n">
        <f aca="false">LARGE($G$1:G820,1)</f>
        <v>31.9099</v>
      </c>
      <c r="K820" s="192" t="n">
        <f aca="false">IF(J820&gt;J819,0,K819+1)</f>
        <v>291</v>
      </c>
      <c r="L820" s="134" t="n">
        <f aca="false">I820/J820-1</f>
        <v>-0.848730331339177</v>
      </c>
      <c r="O820" s="131"/>
      <c r="P820" s="330"/>
      <c r="Q820" s="132"/>
      <c r="R820" s="132"/>
      <c r="S820" s="132"/>
      <c r="T820" s="132"/>
    </row>
    <row r="821" customFormat="false" ht="12.8" hidden="true" customHeight="false" outlineLevel="0" collapsed="false">
      <c r="A821" s="131" t="n">
        <v>1333324800</v>
      </c>
      <c r="B821" s="330" t="n">
        <f aca="false">(A821/(24*60*60))+DATE(1970,1,1)</f>
        <v>41001</v>
      </c>
      <c r="C821" s="331" t="n">
        <f aca="false">YEAR(B821)</f>
        <v>2012</v>
      </c>
      <c r="D821" s="331" t="n">
        <f aca="false">MONTH(B821)</f>
        <v>4</v>
      </c>
      <c r="E821" s="331" t="n">
        <f aca="false">DAY(B821)</f>
        <v>2</v>
      </c>
      <c r="F821" s="132" t="n">
        <v>4.78207</v>
      </c>
      <c r="G821" s="132" t="n">
        <v>5.08</v>
      </c>
      <c r="H821" s="132" t="n">
        <v>4.76</v>
      </c>
      <c r="I821" s="132" t="n">
        <v>4.974</v>
      </c>
      <c r="J821" s="132" t="n">
        <f aca="false">LARGE($G$1:G821,1)</f>
        <v>31.9099</v>
      </c>
      <c r="K821" s="192" t="n">
        <f aca="false">IF(J821&gt;J820,0,K820+1)</f>
        <v>292</v>
      </c>
      <c r="L821" s="134" t="n">
        <f aca="false">I821/J821-1</f>
        <v>-0.844123610540929</v>
      </c>
      <c r="O821" s="131"/>
      <c r="P821" s="330"/>
      <c r="Q821" s="132"/>
      <c r="R821" s="132"/>
      <c r="S821" s="132"/>
      <c r="T821" s="132"/>
    </row>
    <row r="822" customFormat="false" ht="12.8" hidden="true" customHeight="false" outlineLevel="0" collapsed="false">
      <c r="A822" s="131" t="n">
        <v>1333411200</v>
      </c>
      <c r="B822" s="330" t="n">
        <f aca="false">(A822/(24*60*60))+DATE(1970,1,1)</f>
        <v>41002</v>
      </c>
      <c r="C822" s="331" t="n">
        <f aca="false">YEAR(B822)</f>
        <v>2012</v>
      </c>
      <c r="D822" s="331" t="n">
        <f aca="false">MONTH(B822)</f>
        <v>4</v>
      </c>
      <c r="E822" s="331" t="n">
        <f aca="false">DAY(B822)</f>
        <v>3</v>
      </c>
      <c r="F822" s="132" t="n">
        <v>4.974</v>
      </c>
      <c r="G822" s="132" t="n">
        <v>4.99499</v>
      </c>
      <c r="H822" s="132" t="n">
        <v>4.81</v>
      </c>
      <c r="I822" s="132" t="n">
        <v>4.952</v>
      </c>
      <c r="J822" s="132" t="n">
        <f aca="false">LARGE($G$1:G822,1)</f>
        <v>31.9099</v>
      </c>
      <c r="K822" s="192" t="n">
        <f aca="false">IF(J822&gt;J821,0,K821+1)</f>
        <v>293</v>
      </c>
      <c r="L822" s="134" t="n">
        <f aca="false">I822/J822-1</f>
        <v>-0.84481305174883</v>
      </c>
      <c r="O822" s="131"/>
      <c r="P822" s="330"/>
      <c r="Q822" s="132"/>
      <c r="R822" s="132"/>
      <c r="S822" s="132"/>
      <c r="T822" s="132"/>
    </row>
    <row r="823" customFormat="false" ht="12.8" hidden="true" customHeight="false" outlineLevel="0" collapsed="false">
      <c r="A823" s="131" t="n">
        <v>1333497600</v>
      </c>
      <c r="B823" s="330" t="n">
        <f aca="false">(A823/(24*60*60))+DATE(1970,1,1)</f>
        <v>41003</v>
      </c>
      <c r="C823" s="331" t="n">
        <f aca="false">YEAR(B823)</f>
        <v>2012</v>
      </c>
      <c r="D823" s="331" t="n">
        <f aca="false">MONTH(B823)</f>
        <v>4</v>
      </c>
      <c r="E823" s="331" t="n">
        <f aca="false">DAY(B823)</f>
        <v>4</v>
      </c>
      <c r="F823" s="132" t="n">
        <v>4.9496</v>
      </c>
      <c r="G823" s="132" t="n">
        <v>4.97</v>
      </c>
      <c r="H823" s="132" t="n">
        <v>4.89</v>
      </c>
      <c r="I823" s="132" t="n">
        <v>4.91008</v>
      </c>
      <c r="J823" s="132" t="n">
        <f aca="false">LARGE($G$1:G823,1)</f>
        <v>31.9099</v>
      </c>
      <c r="K823" s="192" t="n">
        <f aca="false">IF(J823&gt;J822,0,K822+1)</f>
        <v>294</v>
      </c>
      <c r="L823" s="134" t="n">
        <f aca="false">I823/J823-1</f>
        <v>-0.846126750632249</v>
      </c>
      <c r="O823" s="131"/>
      <c r="P823" s="330"/>
      <c r="Q823" s="132"/>
      <c r="R823" s="132"/>
      <c r="S823" s="132"/>
      <c r="T823" s="132"/>
    </row>
    <row r="824" customFormat="false" ht="12.8" hidden="true" customHeight="false" outlineLevel="0" collapsed="false">
      <c r="A824" s="131" t="n">
        <v>1333584000</v>
      </c>
      <c r="B824" s="330" t="n">
        <f aca="false">(A824/(24*60*60))+DATE(1970,1,1)</f>
        <v>41004</v>
      </c>
      <c r="C824" s="331" t="n">
        <f aca="false">YEAR(B824)</f>
        <v>2012</v>
      </c>
      <c r="D824" s="331" t="n">
        <f aca="false">MONTH(B824)</f>
        <v>4</v>
      </c>
      <c r="E824" s="331" t="n">
        <f aca="false">DAY(B824)</f>
        <v>5</v>
      </c>
      <c r="F824" s="132" t="n">
        <v>4.92469</v>
      </c>
      <c r="G824" s="132" t="n">
        <v>4.93495</v>
      </c>
      <c r="H824" s="132" t="n">
        <v>4.87</v>
      </c>
      <c r="I824" s="132" t="n">
        <v>4.919</v>
      </c>
      <c r="J824" s="132" t="n">
        <f aca="false">LARGE($G$1:G824,1)</f>
        <v>31.9099</v>
      </c>
      <c r="K824" s="192" t="n">
        <f aca="false">IF(J824&gt;J823,0,K823+1)</f>
        <v>295</v>
      </c>
      <c r="L824" s="134" t="n">
        <f aca="false">I824/J824-1</f>
        <v>-0.845847213560682</v>
      </c>
      <c r="O824" s="131"/>
      <c r="P824" s="330"/>
      <c r="Q824" s="132"/>
      <c r="R824" s="132"/>
      <c r="S824" s="132"/>
      <c r="T824" s="132"/>
    </row>
    <row r="825" customFormat="false" ht="12.8" hidden="true" customHeight="false" outlineLevel="0" collapsed="false">
      <c r="A825" s="131" t="n">
        <v>1333670400</v>
      </c>
      <c r="B825" s="330" t="n">
        <f aca="false">(A825/(24*60*60))+DATE(1970,1,1)</f>
        <v>41005</v>
      </c>
      <c r="C825" s="331" t="n">
        <f aca="false">YEAR(B825)</f>
        <v>2012</v>
      </c>
      <c r="D825" s="331" t="n">
        <f aca="false">MONTH(B825)</f>
        <v>4</v>
      </c>
      <c r="E825" s="331" t="n">
        <f aca="false">DAY(B825)</f>
        <v>6</v>
      </c>
      <c r="F825" s="132" t="n">
        <v>4.9189</v>
      </c>
      <c r="G825" s="132" t="n">
        <v>4.98</v>
      </c>
      <c r="H825" s="132" t="n">
        <v>4.88001</v>
      </c>
      <c r="I825" s="132" t="n">
        <v>4.94991</v>
      </c>
      <c r="J825" s="132" t="n">
        <f aca="false">LARGE($G$1:G825,1)</f>
        <v>31.9099</v>
      </c>
      <c r="K825" s="192" t="n">
        <f aca="false">IF(J825&gt;J824,0,K824+1)</f>
        <v>296</v>
      </c>
      <c r="L825" s="134" t="n">
        <f aca="false">I825/J825-1</f>
        <v>-0.844878548663581</v>
      </c>
      <c r="O825" s="131"/>
      <c r="P825" s="330"/>
      <c r="Q825" s="132"/>
      <c r="R825" s="132"/>
      <c r="S825" s="132"/>
      <c r="T825" s="132"/>
    </row>
    <row r="826" customFormat="false" ht="12.8" hidden="true" customHeight="false" outlineLevel="0" collapsed="false">
      <c r="A826" s="131" t="n">
        <v>1333756800</v>
      </c>
      <c r="B826" s="330" t="n">
        <f aca="false">(A826/(24*60*60))+DATE(1970,1,1)</f>
        <v>41006</v>
      </c>
      <c r="C826" s="331" t="n">
        <f aca="false">YEAR(B826)</f>
        <v>2012</v>
      </c>
      <c r="D826" s="331" t="n">
        <f aca="false">MONTH(B826)</f>
        <v>4</v>
      </c>
      <c r="E826" s="331" t="n">
        <f aca="false">DAY(B826)</f>
        <v>7</v>
      </c>
      <c r="F826" s="132" t="n">
        <v>4.94991</v>
      </c>
      <c r="G826" s="132" t="n">
        <v>4.95002</v>
      </c>
      <c r="H826" s="132" t="n">
        <v>4.68715</v>
      </c>
      <c r="I826" s="132" t="n">
        <v>4.68715</v>
      </c>
      <c r="J826" s="132" t="n">
        <f aca="false">LARGE($G$1:G826,1)</f>
        <v>31.9099</v>
      </c>
      <c r="K826" s="192" t="n">
        <f aca="false">IF(J826&gt;J825,0,K825+1)</f>
        <v>297</v>
      </c>
      <c r="L826" s="134" t="n">
        <f aca="false">I826/J826-1</f>
        <v>-0.853112983744857</v>
      </c>
      <c r="O826" s="131"/>
      <c r="P826" s="330"/>
      <c r="Q826" s="132"/>
      <c r="R826" s="132"/>
      <c r="S826" s="132"/>
      <c r="T826" s="132"/>
    </row>
    <row r="827" customFormat="false" ht="12.8" hidden="true" customHeight="false" outlineLevel="0" collapsed="false">
      <c r="A827" s="131" t="n">
        <v>1333843200</v>
      </c>
      <c r="B827" s="330" t="n">
        <f aca="false">(A827/(24*60*60))+DATE(1970,1,1)</f>
        <v>41007</v>
      </c>
      <c r="C827" s="331" t="n">
        <f aca="false">YEAR(B827)</f>
        <v>2012</v>
      </c>
      <c r="D827" s="331" t="n">
        <f aca="false">MONTH(B827)</f>
        <v>4</v>
      </c>
      <c r="E827" s="331" t="n">
        <f aca="false">DAY(B827)</f>
        <v>8</v>
      </c>
      <c r="F827" s="132" t="n">
        <v>4.68717</v>
      </c>
      <c r="G827" s="132" t="n">
        <v>4.8</v>
      </c>
      <c r="H827" s="132" t="n">
        <v>4.62</v>
      </c>
      <c r="I827" s="132" t="n">
        <v>4.79252</v>
      </c>
      <c r="J827" s="132" t="n">
        <f aca="false">LARGE($G$1:G827,1)</f>
        <v>31.9099</v>
      </c>
      <c r="K827" s="192" t="n">
        <f aca="false">IF(J827&gt;J826,0,K826+1)</f>
        <v>298</v>
      </c>
      <c r="L827" s="134" t="n">
        <f aca="false">I827/J827-1</f>
        <v>-0.849810873741378</v>
      </c>
      <c r="O827" s="131"/>
      <c r="P827" s="330"/>
      <c r="Q827" s="132"/>
      <c r="R827" s="132"/>
      <c r="S827" s="132"/>
      <c r="T827" s="132"/>
    </row>
    <row r="828" customFormat="false" ht="12.8" hidden="true" customHeight="false" outlineLevel="0" collapsed="false">
      <c r="A828" s="131" t="n">
        <v>1333929600</v>
      </c>
      <c r="B828" s="330" t="n">
        <f aca="false">(A828/(24*60*60))+DATE(1970,1,1)</f>
        <v>41008</v>
      </c>
      <c r="C828" s="331" t="n">
        <f aca="false">YEAR(B828)</f>
        <v>2012</v>
      </c>
      <c r="D828" s="331" t="n">
        <f aca="false">MONTH(B828)</f>
        <v>4</v>
      </c>
      <c r="E828" s="331" t="n">
        <f aca="false">DAY(B828)</f>
        <v>9</v>
      </c>
      <c r="F828" s="132" t="n">
        <v>4.7899</v>
      </c>
      <c r="G828" s="132" t="n">
        <v>4.87899</v>
      </c>
      <c r="H828" s="132" t="n">
        <v>4.73155</v>
      </c>
      <c r="I828" s="132" t="n">
        <v>4.87191</v>
      </c>
      <c r="J828" s="132" t="n">
        <f aca="false">LARGE($G$1:G828,1)</f>
        <v>31.9099</v>
      </c>
      <c r="K828" s="192" t="n">
        <f aca="false">IF(J828&gt;J827,0,K827+1)</f>
        <v>299</v>
      </c>
      <c r="L828" s="134" t="n">
        <f aca="false">I828/J828-1</f>
        <v>-0.847322931127957</v>
      </c>
      <c r="O828" s="131"/>
      <c r="P828" s="330"/>
      <c r="Q828" s="132"/>
      <c r="R828" s="132"/>
      <c r="S828" s="132"/>
      <c r="T828" s="132"/>
    </row>
    <row r="829" customFormat="false" ht="12.8" hidden="true" customHeight="false" outlineLevel="0" collapsed="false">
      <c r="A829" s="131" t="n">
        <v>1334016000</v>
      </c>
      <c r="B829" s="330" t="n">
        <f aca="false">(A829/(24*60*60))+DATE(1970,1,1)</f>
        <v>41009</v>
      </c>
      <c r="C829" s="331" t="n">
        <f aca="false">YEAR(B829)</f>
        <v>2012</v>
      </c>
      <c r="D829" s="331" t="n">
        <f aca="false">MONTH(B829)</f>
        <v>4</v>
      </c>
      <c r="E829" s="331" t="n">
        <f aca="false">DAY(B829)</f>
        <v>10</v>
      </c>
      <c r="F829" s="132" t="n">
        <v>4.87178</v>
      </c>
      <c r="G829" s="132" t="n">
        <v>4.9</v>
      </c>
      <c r="H829" s="132" t="n">
        <v>4.76391</v>
      </c>
      <c r="I829" s="132" t="n">
        <v>4.83668</v>
      </c>
      <c r="J829" s="132" t="n">
        <f aca="false">LARGE($G$1:G829,1)</f>
        <v>31.9099</v>
      </c>
      <c r="K829" s="192" t="n">
        <f aca="false">IF(J829&gt;J828,0,K828+1)</f>
        <v>300</v>
      </c>
      <c r="L829" s="134" t="n">
        <f aca="false">I829/J829-1</f>
        <v>-0.8484269772077</v>
      </c>
      <c r="O829" s="131"/>
      <c r="P829" s="330"/>
      <c r="Q829" s="132"/>
      <c r="R829" s="132"/>
      <c r="S829" s="132"/>
      <c r="T829" s="132"/>
    </row>
    <row r="830" customFormat="false" ht="12.8" hidden="true" customHeight="false" outlineLevel="0" collapsed="false">
      <c r="A830" s="131" t="n">
        <v>1334102400</v>
      </c>
      <c r="B830" s="330" t="n">
        <f aca="false">(A830/(24*60*60))+DATE(1970,1,1)</f>
        <v>41010</v>
      </c>
      <c r="C830" s="331" t="n">
        <f aca="false">YEAR(B830)</f>
        <v>2012</v>
      </c>
      <c r="D830" s="331" t="n">
        <f aca="false">MONTH(B830)</f>
        <v>4</v>
      </c>
      <c r="E830" s="331" t="n">
        <f aca="false">DAY(B830)</f>
        <v>11</v>
      </c>
      <c r="F830" s="132" t="n">
        <v>4.83641</v>
      </c>
      <c r="G830" s="132" t="n">
        <v>4.98</v>
      </c>
      <c r="H830" s="132" t="n">
        <v>4.79111</v>
      </c>
      <c r="I830" s="132" t="n">
        <v>4.9279</v>
      </c>
      <c r="J830" s="132" t="n">
        <f aca="false">LARGE($G$1:G830,1)</f>
        <v>31.9099</v>
      </c>
      <c r="K830" s="192" t="n">
        <f aca="false">IF(J830&gt;J829,0,K829+1)</f>
        <v>301</v>
      </c>
      <c r="L830" s="134" t="n">
        <f aca="false">I830/J830-1</f>
        <v>-0.845568303253849</v>
      </c>
      <c r="O830" s="131"/>
      <c r="P830" s="330"/>
      <c r="Q830" s="132"/>
      <c r="R830" s="132"/>
      <c r="S830" s="132"/>
      <c r="T830" s="132"/>
    </row>
    <row r="831" customFormat="false" ht="12.8" hidden="true" customHeight="false" outlineLevel="0" collapsed="false">
      <c r="A831" s="131" t="n">
        <v>1334188800</v>
      </c>
      <c r="B831" s="330" t="n">
        <f aca="false">(A831/(24*60*60))+DATE(1970,1,1)</f>
        <v>41011</v>
      </c>
      <c r="C831" s="331" t="n">
        <f aca="false">YEAR(B831)</f>
        <v>2012</v>
      </c>
      <c r="D831" s="331" t="n">
        <f aca="false">MONTH(B831)</f>
        <v>4</v>
      </c>
      <c r="E831" s="331" t="n">
        <f aca="false">DAY(B831)</f>
        <v>12</v>
      </c>
      <c r="F831" s="132" t="n">
        <v>4.9277</v>
      </c>
      <c r="G831" s="132" t="n">
        <v>4.946</v>
      </c>
      <c r="H831" s="132" t="n">
        <v>4.84272</v>
      </c>
      <c r="I831" s="132" t="n">
        <v>4.91968</v>
      </c>
      <c r="J831" s="132" t="n">
        <f aca="false">LARGE($G$1:G831,1)</f>
        <v>31.9099</v>
      </c>
      <c r="K831" s="192" t="n">
        <f aca="false">IF(J831&gt;J830,0,K830+1)</f>
        <v>302</v>
      </c>
      <c r="L831" s="134" t="n">
        <f aca="false">I831/J831-1</f>
        <v>-0.84582590355971</v>
      </c>
      <c r="O831" s="131"/>
      <c r="P831" s="330"/>
      <c r="Q831" s="132"/>
      <c r="R831" s="132"/>
      <c r="S831" s="132"/>
      <c r="T831" s="132"/>
    </row>
    <row r="832" customFormat="false" ht="12.8" hidden="true" customHeight="false" outlineLevel="0" collapsed="false">
      <c r="A832" s="131" t="n">
        <v>1334275200</v>
      </c>
      <c r="B832" s="330" t="n">
        <f aca="false">(A832/(24*60*60))+DATE(1970,1,1)</f>
        <v>41012</v>
      </c>
      <c r="C832" s="331" t="n">
        <f aca="false">YEAR(B832)</f>
        <v>2012</v>
      </c>
      <c r="D832" s="331" t="n">
        <f aca="false">MONTH(B832)</f>
        <v>4</v>
      </c>
      <c r="E832" s="331" t="n">
        <f aca="false">DAY(B832)</f>
        <v>13</v>
      </c>
      <c r="F832" s="132" t="n">
        <v>4.89102</v>
      </c>
      <c r="G832" s="132" t="n">
        <v>4.94464</v>
      </c>
      <c r="H832" s="132" t="n">
        <v>4.73001</v>
      </c>
      <c r="I832" s="132" t="n">
        <v>4.93999</v>
      </c>
      <c r="J832" s="132" t="n">
        <f aca="false">LARGE($G$1:G832,1)</f>
        <v>31.9099</v>
      </c>
      <c r="K832" s="192" t="n">
        <f aca="false">IF(J832&gt;J831,0,K831+1)</f>
        <v>303</v>
      </c>
      <c r="L832" s="134" t="n">
        <f aca="false">I832/J832-1</f>
        <v>-0.845189423971871</v>
      </c>
      <c r="O832" s="131"/>
      <c r="P832" s="330"/>
      <c r="Q832" s="132"/>
      <c r="R832" s="132"/>
      <c r="S832" s="132"/>
      <c r="T832" s="132"/>
    </row>
    <row r="833" customFormat="false" ht="12.8" hidden="true" customHeight="false" outlineLevel="0" collapsed="false">
      <c r="A833" s="131" t="n">
        <v>1334361600</v>
      </c>
      <c r="B833" s="330" t="n">
        <f aca="false">(A833/(24*60*60))+DATE(1970,1,1)</f>
        <v>41013</v>
      </c>
      <c r="C833" s="331" t="n">
        <f aca="false">YEAR(B833)</f>
        <v>2012</v>
      </c>
      <c r="D833" s="331" t="n">
        <f aca="false">MONTH(B833)</f>
        <v>4</v>
      </c>
      <c r="E833" s="331" t="n">
        <f aca="false">DAY(B833)</f>
        <v>14</v>
      </c>
      <c r="F833" s="132" t="n">
        <v>4.93989</v>
      </c>
      <c r="G833" s="132" t="n">
        <v>5.03</v>
      </c>
      <c r="H833" s="132" t="n">
        <v>4.90001</v>
      </c>
      <c r="I833" s="132" t="n">
        <v>4.9597</v>
      </c>
      <c r="J833" s="132" t="n">
        <f aca="false">LARGE($G$1:G833,1)</f>
        <v>31.9099</v>
      </c>
      <c r="K833" s="192" t="n">
        <f aca="false">IF(J833&gt;J832,0,K832+1)</f>
        <v>304</v>
      </c>
      <c r="L833" s="134" t="n">
        <f aca="false">I833/J833-1</f>
        <v>-0.844571747326065</v>
      </c>
      <c r="O833" s="131"/>
      <c r="P833" s="330"/>
      <c r="Q833" s="132"/>
      <c r="R833" s="132"/>
      <c r="S833" s="132"/>
      <c r="T833" s="132"/>
    </row>
    <row r="834" customFormat="false" ht="12.8" hidden="true" customHeight="false" outlineLevel="0" collapsed="false">
      <c r="A834" s="131" t="n">
        <v>1334448000</v>
      </c>
      <c r="B834" s="330" t="n">
        <f aca="false">(A834/(24*60*60))+DATE(1970,1,1)</f>
        <v>41014</v>
      </c>
      <c r="C834" s="331" t="n">
        <f aca="false">YEAR(B834)</f>
        <v>2012</v>
      </c>
      <c r="D834" s="331" t="n">
        <f aca="false">MONTH(B834)</f>
        <v>4</v>
      </c>
      <c r="E834" s="331" t="n">
        <f aca="false">DAY(B834)</f>
        <v>15</v>
      </c>
      <c r="F834" s="132" t="n">
        <v>4.9597</v>
      </c>
      <c r="G834" s="132" t="n">
        <v>4.98</v>
      </c>
      <c r="H834" s="132" t="n">
        <v>4.86</v>
      </c>
      <c r="I834" s="132" t="n">
        <v>4.96892</v>
      </c>
      <c r="J834" s="132" t="n">
        <f aca="false">LARGE($G$1:G834,1)</f>
        <v>31.9099</v>
      </c>
      <c r="K834" s="192" t="n">
        <f aca="false">IF(J834&gt;J833,0,K833+1)</f>
        <v>305</v>
      </c>
      <c r="L834" s="134" t="n">
        <f aca="false">I834/J834-1</f>
        <v>-0.844282808783481</v>
      </c>
      <c r="O834" s="131"/>
      <c r="P834" s="330"/>
      <c r="Q834" s="132"/>
      <c r="R834" s="132"/>
      <c r="S834" s="132"/>
      <c r="T834" s="132"/>
    </row>
    <row r="835" customFormat="false" ht="12.8" hidden="true" customHeight="false" outlineLevel="0" collapsed="false">
      <c r="A835" s="131" t="n">
        <v>1334534400</v>
      </c>
      <c r="B835" s="330" t="n">
        <f aca="false">(A835/(24*60*60))+DATE(1970,1,1)</f>
        <v>41015</v>
      </c>
      <c r="C835" s="331" t="n">
        <f aca="false">YEAR(B835)</f>
        <v>2012</v>
      </c>
      <c r="D835" s="331" t="n">
        <f aca="false">MONTH(B835)</f>
        <v>4</v>
      </c>
      <c r="E835" s="331" t="n">
        <f aca="false">DAY(B835)</f>
        <v>16</v>
      </c>
      <c r="F835" s="132" t="n">
        <v>4.969</v>
      </c>
      <c r="G835" s="132" t="n">
        <v>4.979</v>
      </c>
      <c r="H835" s="132" t="n">
        <v>4.90988</v>
      </c>
      <c r="I835" s="132" t="n">
        <v>4.93201</v>
      </c>
      <c r="J835" s="132" t="n">
        <f aca="false">LARGE($G$1:G835,1)</f>
        <v>31.9099</v>
      </c>
      <c r="K835" s="192" t="n">
        <f aca="false">IF(J835&gt;J834,0,K834+1)</f>
        <v>306</v>
      </c>
      <c r="L835" s="134" t="n">
        <f aca="false">I835/J835-1</f>
        <v>-0.845439503100919</v>
      </c>
      <c r="O835" s="131"/>
      <c r="P835" s="330"/>
      <c r="Q835" s="132"/>
      <c r="R835" s="132"/>
      <c r="S835" s="132"/>
      <c r="T835" s="132"/>
    </row>
    <row r="836" customFormat="false" ht="12.8" hidden="true" customHeight="false" outlineLevel="0" collapsed="false">
      <c r="A836" s="131" t="n">
        <v>1334620800</v>
      </c>
      <c r="B836" s="330" t="n">
        <f aca="false">(A836/(24*60*60))+DATE(1970,1,1)</f>
        <v>41016</v>
      </c>
      <c r="C836" s="331" t="n">
        <f aca="false">YEAR(B836)</f>
        <v>2012</v>
      </c>
      <c r="D836" s="331" t="n">
        <f aca="false">MONTH(B836)</f>
        <v>4</v>
      </c>
      <c r="E836" s="331" t="n">
        <f aca="false">DAY(B836)</f>
        <v>17</v>
      </c>
      <c r="F836" s="132" t="n">
        <v>4.95914</v>
      </c>
      <c r="G836" s="132" t="n">
        <v>5.02207</v>
      </c>
      <c r="H836" s="132" t="n">
        <v>4.925</v>
      </c>
      <c r="I836" s="132" t="n">
        <v>4.97587</v>
      </c>
      <c r="J836" s="132" t="n">
        <f aca="false">LARGE($G$1:G836,1)</f>
        <v>31.9099</v>
      </c>
      <c r="K836" s="192" t="n">
        <f aca="false">IF(J836&gt;J835,0,K835+1)</f>
        <v>307</v>
      </c>
      <c r="L836" s="134" t="n">
        <f aca="false">I836/J836-1</f>
        <v>-0.844065008038258</v>
      </c>
      <c r="O836" s="131"/>
      <c r="P836" s="330"/>
      <c r="Q836" s="132"/>
      <c r="R836" s="132"/>
      <c r="S836" s="132"/>
      <c r="T836" s="132"/>
    </row>
    <row r="837" customFormat="false" ht="12.8" hidden="true" customHeight="false" outlineLevel="0" collapsed="false">
      <c r="A837" s="131" t="n">
        <v>1334707200</v>
      </c>
      <c r="B837" s="330" t="n">
        <f aca="false">(A837/(24*60*60))+DATE(1970,1,1)</f>
        <v>41017</v>
      </c>
      <c r="C837" s="331" t="n">
        <f aca="false">YEAR(B837)</f>
        <v>2012</v>
      </c>
      <c r="D837" s="331" t="n">
        <f aca="false">MONTH(B837)</f>
        <v>4</v>
      </c>
      <c r="E837" s="331" t="n">
        <f aca="false">DAY(B837)</f>
        <v>18</v>
      </c>
      <c r="F837" s="132" t="n">
        <v>4.97587</v>
      </c>
      <c r="G837" s="132" t="n">
        <v>5.1782</v>
      </c>
      <c r="H837" s="132" t="n">
        <v>4.96</v>
      </c>
      <c r="I837" s="132" t="n">
        <v>5.1178</v>
      </c>
      <c r="J837" s="132" t="n">
        <f aca="false">LARGE($G$1:G837,1)</f>
        <v>31.9099</v>
      </c>
      <c r="K837" s="192" t="n">
        <f aca="false">IF(J837&gt;J836,0,K836+1)</f>
        <v>308</v>
      </c>
      <c r="L837" s="134" t="n">
        <f aca="false">I837/J837-1</f>
        <v>-0.839617172100195</v>
      </c>
      <c r="O837" s="131"/>
      <c r="P837" s="330"/>
      <c r="Q837" s="132"/>
      <c r="R837" s="132"/>
      <c r="S837" s="132"/>
      <c r="T837" s="132"/>
    </row>
    <row r="838" customFormat="false" ht="12.8" hidden="true" customHeight="false" outlineLevel="0" collapsed="false">
      <c r="A838" s="131" t="n">
        <v>1334793600</v>
      </c>
      <c r="B838" s="330" t="n">
        <f aca="false">(A838/(24*60*60))+DATE(1970,1,1)</f>
        <v>41018</v>
      </c>
      <c r="C838" s="331" t="n">
        <f aca="false">YEAR(B838)</f>
        <v>2012</v>
      </c>
      <c r="D838" s="331" t="n">
        <f aca="false">MONTH(B838)</f>
        <v>4</v>
      </c>
      <c r="E838" s="331" t="n">
        <f aca="false">DAY(B838)</f>
        <v>19</v>
      </c>
      <c r="F838" s="132" t="n">
        <v>5.1176</v>
      </c>
      <c r="G838" s="132" t="n">
        <v>5.19</v>
      </c>
      <c r="H838" s="132" t="n">
        <v>5.1</v>
      </c>
      <c r="I838" s="132" t="n">
        <v>5.13766</v>
      </c>
      <c r="J838" s="132" t="n">
        <f aca="false">LARGE($G$1:G838,1)</f>
        <v>31.9099</v>
      </c>
      <c r="K838" s="192" t="n">
        <f aca="false">IF(J838&gt;J837,0,K837+1)</f>
        <v>309</v>
      </c>
      <c r="L838" s="134" t="n">
        <f aca="false">I838/J838-1</f>
        <v>-0.83899479471888</v>
      </c>
      <c r="O838" s="131"/>
      <c r="P838" s="330"/>
      <c r="Q838" s="132"/>
      <c r="R838" s="132"/>
      <c r="S838" s="132"/>
      <c r="T838" s="132"/>
    </row>
    <row r="839" customFormat="false" ht="12.8" hidden="true" customHeight="false" outlineLevel="0" collapsed="false">
      <c r="A839" s="131" t="n">
        <v>1334880000</v>
      </c>
      <c r="B839" s="330" t="n">
        <f aca="false">(A839/(24*60*60))+DATE(1970,1,1)</f>
        <v>41019</v>
      </c>
      <c r="C839" s="331" t="n">
        <f aca="false">YEAR(B839)</f>
        <v>2012</v>
      </c>
      <c r="D839" s="331" t="n">
        <f aca="false">MONTH(B839)</f>
        <v>4</v>
      </c>
      <c r="E839" s="331" t="n">
        <f aca="false">DAY(B839)</f>
        <v>20</v>
      </c>
      <c r="F839" s="132" t="n">
        <v>5.13755</v>
      </c>
      <c r="G839" s="132" t="n">
        <v>5.48</v>
      </c>
      <c r="H839" s="132" t="n">
        <v>5.10103</v>
      </c>
      <c r="I839" s="132" t="n">
        <v>5.35</v>
      </c>
      <c r="J839" s="132" t="n">
        <f aca="false">LARGE($G$1:G839,1)</f>
        <v>31.9099</v>
      </c>
      <c r="K839" s="192" t="n">
        <f aca="false">IF(J839&gt;J838,0,K838+1)</f>
        <v>310</v>
      </c>
      <c r="L839" s="134" t="n">
        <f aca="false">I839/J839-1</f>
        <v>-0.832340433533167</v>
      </c>
      <c r="O839" s="131"/>
      <c r="P839" s="330"/>
      <c r="Q839" s="132"/>
      <c r="R839" s="132"/>
      <c r="S839" s="132"/>
      <c r="T839" s="132"/>
    </row>
    <row r="840" customFormat="false" ht="12.8" hidden="true" customHeight="false" outlineLevel="0" collapsed="false">
      <c r="A840" s="131" t="n">
        <v>1334966400</v>
      </c>
      <c r="B840" s="330" t="n">
        <f aca="false">(A840/(24*60*60))+DATE(1970,1,1)</f>
        <v>41020</v>
      </c>
      <c r="C840" s="331" t="n">
        <f aca="false">YEAR(B840)</f>
        <v>2012</v>
      </c>
      <c r="D840" s="331" t="n">
        <f aca="false">MONTH(B840)</f>
        <v>4</v>
      </c>
      <c r="E840" s="331" t="n">
        <f aca="false">DAY(B840)</f>
        <v>21</v>
      </c>
      <c r="F840" s="132" t="n">
        <v>5.39771</v>
      </c>
      <c r="G840" s="132" t="n">
        <v>5.479</v>
      </c>
      <c r="H840" s="132" t="n">
        <v>5.11</v>
      </c>
      <c r="I840" s="132" t="n">
        <v>5.26008</v>
      </c>
      <c r="J840" s="132" t="n">
        <f aca="false">LARGE($G$1:G840,1)</f>
        <v>31.9099</v>
      </c>
      <c r="K840" s="192" t="n">
        <f aca="false">IF(J840&gt;J839,0,K839+1)</f>
        <v>311</v>
      </c>
      <c r="L840" s="134" t="n">
        <f aca="false">I840/J840-1</f>
        <v>-0.835158367779279</v>
      </c>
      <c r="O840" s="131"/>
      <c r="P840" s="330"/>
      <c r="Q840" s="132"/>
      <c r="R840" s="132"/>
      <c r="S840" s="132"/>
      <c r="T840" s="132"/>
    </row>
    <row r="841" customFormat="false" ht="12.8" hidden="true" customHeight="false" outlineLevel="0" collapsed="false">
      <c r="A841" s="131" t="n">
        <v>1335052800</v>
      </c>
      <c r="B841" s="330" t="n">
        <f aca="false">(A841/(24*60*60))+DATE(1970,1,1)</f>
        <v>41021</v>
      </c>
      <c r="C841" s="331" t="n">
        <f aca="false">YEAR(B841)</f>
        <v>2012</v>
      </c>
      <c r="D841" s="331" t="n">
        <f aca="false">MONTH(B841)</f>
        <v>4</v>
      </c>
      <c r="E841" s="331" t="n">
        <f aca="false">DAY(B841)</f>
        <v>22</v>
      </c>
      <c r="F841" s="132" t="n">
        <v>5.26</v>
      </c>
      <c r="G841" s="132" t="n">
        <v>5.32498</v>
      </c>
      <c r="H841" s="132" t="n">
        <v>5.101</v>
      </c>
      <c r="I841" s="132" t="n">
        <v>5.20352</v>
      </c>
      <c r="J841" s="132" t="n">
        <f aca="false">LARGE($G$1:G841,1)</f>
        <v>31.9099</v>
      </c>
      <c r="K841" s="192" t="n">
        <f aca="false">IF(J841&gt;J840,0,K840+1)</f>
        <v>312</v>
      </c>
      <c r="L841" s="134" t="n">
        <f aca="false">I841/J841-1</f>
        <v>-0.836930858448319</v>
      </c>
      <c r="O841" s="131"/>
      <c r="P841" s="330"/>
      <c r="Q841" s="132"/>
      <c r="R841" s="132"/>
      <c r="S841" s="132"/>
      <c r="T841" s="132"/>
    </row>
    <row r="842" customFormat="false" ht="12.8" hidden="true" customHeight="false" outlineLevel="0" collapsed="false">
      <c r="A842" s="131" t="n">
        <v>1335139200</v>
      </c>
      <c r="B842" s="330" t="n">
        <f aca="false">(A842/(24*60*60))+DATE(1970,1,1)</f>
        <v>41022</v>
      </c>
      <c r="C842" s="331" t="n">
        <f aca="false">YEAR(B842)</f>
        <v>2012</v>
      </c>
      <c r="D842" s="331" t="n">
        <f aca="false">MONTH(B842)</f>
        <v>4</v>
      </c>
      <c r="E842" s="331" t="n">
        <f aca="false">DAY(B842)</f>
        <v>23</v>
      </c>
      <c r="F842" s="132" t="n">
        <v>5.20406</v>
      </c>
      <c r="G842" s="132" t="n">
        <v>5.21799</v>
      </c>
      <c r="H842" s="132" t="n">
        <v>4.95999</v>
      </c>
      <c r="I842" s="132" t="n">
        <v>4.95999</v>
      </c>
      <c r="J842" s="132" t="n">
        <f aca="false">LARGE($G$1:G842,1)</f>
        <v>31.9099</v>
      </c>
      <c r="K842" s="192" t="n">
        <f aca="false">IF(J842&gt;J841,0,K841+1)</f>
        <v>313</v>
      </c>
      <c r="L842" s="134" t="n">
        <f aca="false">I842/J842-1</f>
        <v>-0.844562659237415</v>
      </c>
      <c r="O842" s="131"/>
      <c r="P842" s="330"/>
      <c r="Q842" s="132"/>
      <c r="R842" s="132"/>
      <c r="S842" s="132"/>
      <c r="T842" s="132"/>
    </row>
    <row r="843" customFormat="false" ht="12.8" hidden="true" customHeight="false" outlineLevel="0" collapsed="false">
      <c r="A843" s="131" t="n">
        <v>1335225600</v>
      </c>
      <c r="B843" s="330" t="n">
        <f aca="false">(A843/(24*60*60))+DATE(1970,1,1)</f>
        <v>41023</v>
      </c>
      <c r="C843" s="331" t="n">
        <f aca="false">YEAR(B843)</f>
        <v>2012</v>
      </c>
      <c r="D843" s="331" t="n">
        <f aca="false">MONTH(B843)</f>
        <v>4</v>
      </c>
      <c r="E843" s="331" t="n">
        <f aca="false">DAY(B843)</f>
        <v>24</v>
      </c>
      <c r="F843" s="132" t="n">
        <v>4.95999</v>
      </c>
      <c r="G843" s="132" t="n">
        <v>5.2</v>
      </c>
      <c r="H843" s="132" t="n">
        <v>4.952</v>
      </c>
      <c r="I843" s="132" t="n">
        <v>5.09822</v>
      </c>
      <c r="J843" s="132" t="n">
        <f aca="false">LARGE($G$1:G843,1)</f>
        <v>31.9099</v>
      </c>
      <c r="K843" s="192" t="n">
        <f aca="false">IF(J843&gt;J842,0,K842+1)</f>
        <v>314</v>
      </c>
      <c r="L843" s="134" t="n">
        <f aca="false">I843/J843-1</f>
        <v>-0.840230774775227</v>
      </c>
      <c r="O843" s="131"/>
      <c r="P843" s="330"/>
      <c r="Q843" s="132"/>
      <c r="R843" s="132"/>
      <c r="S843" s="132"/>
      <c r="T843" s="132"/>
    </row>
    <row r="844" customFormat="false" ht="12.8" hidden="true" customHeight="false" outlineLevel="0" collapsed="false">
      <c r="A844" s="131" t="n">
        <v>1335312000</v>
      </c>
      <c r="B844" s="330" t="n">
        <f aca="false">(A844/(24*60*60))+DATE(1970,1,1)</f>
        <v>41024</v>
      </c>
      <c r="C844" s="331" t="n">
        <f aca="false">YEAR(B844)</f>
        <v>2012</v>
      </c>
      <c r="D844" s="331" t="n">
        <f aca="false">MONTH(B844)</f>
        <v>4</v>
      </c>
      <c r="E844" s="331" t="n">
        <f aca="false">DAY(B844)</f>
        <v>25</v>
      </c>
      <c r="F844" s="132" t="n">
        <v>5.09998</v>
      </c>
      <c r="G844" s="132" t="n">
        <v>5.18</v>
      </c>
      <c r="H844" s="132" t="n">
        <v>5.03575</v>
      </c>
      <c r="I844" s="132" t="n">
        <v>5.13182</v>
      </c>
      <c r="J844" s="132" t="n">
        <f aca="false">LARGE($G$1:G844,1)</f>
        <v>31.9099</v>
      </c>
      <c r="K844" s="192" t="n">
        <f aca="false">IF(J844&gt;J843,0,K843+1)</f>
        <v>315</v>
      </c>
      <c r="L844" s="134" t="n">
        <f aca="false">I844/J844-1</f>
        <v>-0.839177810021341</v>
      </c>
      <c r="O844" s="131"/>
      <c r="P844" s="330"/>
      <c r="Q844" s="132"/>
      <c r="R844" s="132"/>
      <c r="S844" s="132"/>
      <c r="T844" s="132"/>
    </row>
    <row r="845" customFormat="false" ht="12.8" hidden="true" customHeight="false" outlineLevel="0" collapsed="false">
      <c r="A845" s="131" t="n">
        <v>1335398400</v>
      </c>
      <c r="B845" s="330" t="n">
        <f aca="false">(A845/(24*60*60))+DATE(1970,1,1)</f>
        <v>41025</v>
      </c>
      <c r="C845" s="331" t="n">
        <f aca="false">YEAR(B845)</f>
        <v>2012</v>
      </c>
      <c r="D845" s="331" t="n">
        <f aca="false">MONTH(B845)</f>
        <v>4</v>
      </c>
      <c r="E845" s="331" t="n">
        <f aca="false">DAY(B845)</f>
        <v>26</v>
      </c>
      <c r="F845" s="132" t="n">
        <v>5.13183</v>
      </c>
      <c r="G845" s="132" t="n">
        <v>5.1749</v>
      </c>
      <c r="H845" s="132" t="n">
        <v>4.99</v>
      </c>
      <c r="I845" s="132" t="n">
        <v>5.09762</v>
      </c>
      <c r="J845" s="132" t="n">
        <f aca="false">LARGE($G$1:G845,1)</f>
        <v>31.9099</v>
      </c>
      <c r="K845" s="192" t="n">
        <f aca="false">IF(J845&gt;J844,0,K844+1)</f>
        <v>316</v>
      </c>
      <c r="L845" s="134" t="n">
        <f aca="false">I845/J845-1</f>
        <v>-0.84024957771726</v>
      </c>
      <c r="O845" s="131"/>
      <c r="P845" s="330"/>
      <c r="Q845" s="132"/>
      <c r="R845" s="132"/>
      <c r="S845" s="132"/>
      <c r="T845" s="132"/>
    </row>
    <row r="846" customFormat="false" ht="12.8" hidden="true" customHeight="false" outlineLevel="0" collapsed="false">
      <c r="A846" s="131" t="n">
        <v>1335484800</v>
      </c>
      <c r="B846" s="330" t="n">
        <f aca="false">(A846/(24*60*60))+DATE(1970,1,1)</f>
        <v>41026</v>
      </c>
      <c r="C846" s="331" t="n">
        <f aca="false">YEAR(B846)</f>
        <v>2012</v>
      </c>
      <c r="D846" s="331" t="n">
        <f aca="false">MONTH(B846)</f>
        <v>4</v>
      </c>
      <c r="E846" s="331" t="n">
        <f aca="false">DAY(B846)</f>
        <v>27</v>
      </c>
      <c r="F846" s="132" t="n">
        <v>5.09762</v>
      </c>
      <c r="G846" s="132" t="n">
        <v>5.124</v>
      </c>
      <c r="H846" s="132" t="n">
        <v>5.0321</v>
      </c>
      <c r="I846" s="132" t="n">
        <v>5.10947</v>
      </c>
      <c r="J846" s="132" t="n">
        <f aca="false">LARGE($G$1:G846,1)</f>
        <v>31.9099</v>
      </c>
      <c r="K846" s="192" t="n">
        <f aca="false">IF(J846&gt;J845,0,K845+1)</f>
        <v>317</v>
      </c>
      <c r="L846" s="134" t="n">
        <f aca="false">I846/J846-1</f>
        <v>-0.839878219612095</v>
      </c>
      <c r="O846" s="131"/>
      <c r="P846" s="330"/>
      <c r="Q846" s="132"/>
      <c r="R846" s="132"/>
      <c r="S846" s="132"/>
      <c r="T846" s="132"/>
    </row>
    <row r="847" customFormat="false" ht="12.8" hidden="true" customHeight="false" outlineLevel="0" collapsed="false">
      <c r="A847" s="131" t="n">
        <v>1335571200</v>
      </c>
      <c r="B847" s="330" t="n">
        <f aca="false">(A847/(24*60*60))+DATE(1970,1,1)</f>
        <v>41027</v>
      </c>
      <c r="C847" s="331" t="n">
        <f aca="false">YEAR(B847)</f>
        <v>2012</v>
      </c>
      <c r="D847" s="331" t="n">
        <f aca="false">MONTH(B847)</f>
        <v>4</v>
      </c>
      <c r="E847" s="331" t="n">
        <f aca="false">DAY(B847)</f>
        <v>28</v>
      </c>
      <c r="F847" s="132" t="n">
        <v>5.1</v>
      </c>
      <c r="G847" s="132" t="n">
        <v>5.10947</v>
      </c>
      <c r="H847" s="132" t="n">
        <v>4.84634</v>
      </c>
      <c r="I847" s="132" t="n">
        <v>4.9794</v>
      </c>
      <c r="J847" s="132" t="n">
        <f aca="false">LARGE($G$1:G847,1)</f>
        <v>31.9099</v>
      </c>
      <c r="K847" s="192" t="n">
        <f aca="false">IF(J847&gt;J846,0,K846+1)</f>
        <v>318</v>
      </c>
      <c r="L847" s="134" t="n">
        <f aca="false">I847/J847-1</f>
        <v>-0.843954384062626</v>
      </c>
      <c r="O847" s="131"/>
      <c r="P847" s="330"/>
      <c r="Q847" s="132"/>
      <c r="R847" s="132"/>
      <c r="S847" s="132"/>
      <c r="T847" s="132"/>
    </row>
    <row r="848" customFormat="false" ht="12.8" hidden="true" customHeight="false" outlineLevel="0" collapsed="false">
      <c r="A848" s="131" t="n">
        <v>1335657600</v>
      </c>
      <c r="B848" s="330" t="n">
        <f aca="false">(A848/(24*60*60))+DATE(1970,1,1)</f>
        <v>41028</v>
      </c>
      <c r="C848" s="331" t="n">
        <f aca="false">YEAR(B848)</f>
        <v>2012</v>
      </c>
      <c r="D848" s="331" t="n">
        <f aca="false">MONTH(B848)</f>
        <v>4</v>
      </c>
      <c r="E848" s="331" t="n">
        <f aca="false">DAY(B848)</f>
        <v>29</v>
      </c>
      <c r="F848" s="132" t="n">
        <v>4.9789</v>
      </c>
      <c r="G848" s="132" t="n">
        <v>5.0184</v>
      </c>
      <c r="H848" s="132" t="n">
        <v>4.88</v>
      </c>
      <c r="I848" s="132" t="n">
        <v>4.90441</v>
      </c>
      <c r="J848" s="132" t="n">
        <f aca="false">LARGE($G$1:G848,1)</f>
        <v>31.9099</v>
      </c>
      <c r="K848" s="192" t="n">
        <f aca="false">IF(J848&gt;J847,0,K847+1)</f>
        <v>319</v>
      </c>
      <c r="L848" s="134" t="n">
        <f aca="false">I848/J848-1</f>
        <v>-0.846304438434467</v>
      </c>
      <c r="O848" s="131"/>
      <c r="P848" s="330"/>
      <c r="Q848" s="132"/>
      <c r="R848" s="132"/>
      <c r="S848" s="132"/>
      <c r="T848" s="132"/>
    </row>
    <row r="849" customFormat="false" ht="12.8" hidden="true" customHeight="false" outlineLevel="0" collapsed="false">
      <c r="A849" s="131" t="n">
        <v>1335744000</v>
      </c>
      <c r="B849" s="330" t="n">
        <f aca="false">(A849/(24*60*60))+DATE(1970,1,1)</f>
        <v>41029</v>
      </c>
      <c r="C849" s="331" t="n">
        <f aca="false">YEAR(B849)</f>
        <v>2012</v>
      </c>
      <c r="D849" s="331" t="n">
        <f aca="false">MONTH(B849)</f>
        <v>4</v>
      </c>
      <c r="E849" s="331" t="n">
        <f aca="false">DAY(B849)</f>
        <v>30</v>
      </c>
      <c r="F849" s="132" t="n">
        <v>4.9138</v>
      </c>
      <c r="G849" s="132" t="n">
        <v>5</v>
      </c>
      <c r="H849" s="132" t="n">
        <v>4.87003</v>
      </c>
      <c r="I849" s="132" t="n">
        <v>4.9491</v>
      </c>
      <c r="J849" s="132" t="n">
        <f aca="false">LARGE($G$1:G849,1)</f>
        <v>31.9099</v>
      </c>
      <c r="K849" s="192" t="n">
        <f aca="false">IF(J849&gt;J848,0,K848+1)</f>
        <v>320</v>
      </c>
      <c r="L849" s="134" t="n">
        <f aca="false">I849/J849-1</f>
        <v>-0.844903932635326</v>
      </c>
      <c r="O849" s="131"/>
      <c r="P849" s="330"/>
      <c r="Q849" s="132"/>
      <c r="R849" s="132"/>
      <c r="S849" s="132"/>
      <c r="T849" s="132"/>
    </row>
    <row r="850" customFormat="false" ht="12.8" hidden="true" customHeight="false" outlineLevel="0" collapsed="false">
      <c r="A850" s="131" t="n">
        <v>1335830400</v>
      </c>
      <c r="B850" s="330" t="n">
        <f aca="false">(A850/(24*60*60))+DATE(1970,1,1)</f>
        <v>41030</v>
      </c>
      <c r="C850" s="331" t="n">
        <f aca="false">YEAR(B850)</f>
        <v>2012</v>
      </c>
      <c r="D850" s="331" t="n">
        <f aca="false">MONTH(B850)</f>
        <v>5</v>
      </c>
      <c r="E850" s="331" t="n">
        <f aca="false">DAY(B850)</f>
        <v>1</v>
      </c>
      <c r="F850" s="132" t="n">
        <v>4.9491</v>
      </c>
      <c r="G850" s="132" t="n">
        <v>5</v>
      </c>
      <c r="H850" s="132" t="n">
        <v>4.91602</v>
      </c>
      <c r="I850" s="132" t="n">
        <v>5</v>
      </c>
      <c r="J850" s="132" t="n">
        <f aca="false">LARGE($G$1:G850,1)</f>
        <v>31.9099</v>
      </c>
      <c r="K850" s="192" t="n">
        <f aca="false">IF(J850&gt;J849,0,K849+1)</f>
        <v>321</v>
      </c>
      <c r="L850" s="134" t="n">
        <f aca="false">I850/J850-1</f>
        <v>-0.843308816386137</v>
      </c>
      <c r="O850" s="131"/>
      <c r="P850" s="330"/>
      <c r="Q850" s="132"/>
      <c r="R850" s="132"/>
      <c r="S850" s="132"/>
      <c r="T850" s="132"/>
    </row>
    <row r="851" customFormat="false" ht="12.8" hidden="true" customHeight="false" outlineLevel="0" collapsed="false">
      <c r="A851" s="131" t="n">
        <v>1335916800</v>
      </c>
      <c r="B851" s="330" t="n">
        <f aca="false">(A851/(24*60*60))+DATE(1970,1,1)</f>
        <v>41031</v>
      </c>
      <c r="C851" s="331" t="n">
        <f aca="false">YEAR(B851)</f>
        <v>2012</v>
      </c>
      <c r="D851" s="331" t="n">
        <f aca="false">MONTH(B851)</f>
        <v>5</v>
      </c>
      <c r="E851" s="331" t="n">
        <f aca="false">DAY(B851)</f>
        <v>2</v>
      </c>
      <c r="F851" s="132" t="n">
        <v>5</v>
      </c>
      <c r="G851" s="132" t="n">
        <v>5.1789</v>
      </c>
      <c r="H851" s="132" t="n">
        <v>4.97</v>
      </c>
      <c r="I851" s="132" t="n">
        <v>5.07367</v>
      </c>
      <c r="J851" s="132" t="n">
        <f aca="false">LARGE($G$1:G851,1)</f>
        <v>31.9099</v>
      </c>
      <c r="K851" s="192" t="n">
        <f aca="false">IF(J851&gt;J850,0,K850+1)</f>
        <v>322</v>
      </c>
      <c r="L851" s="134" t="n">
        <f aca="false">I851/J851-1</f>
        <v>-0.841000128486771</v>
      </c>
      <c r="O851" s="131"/>
      <c r="P851" s="330"/>
      <c r="Q851" s="132"/>
      <c r="R851" s="132"/>
      <c r="S851" s="132"/>
      <c r="T851" s="132"/>
    </row>
    <row r="852" customFormat="false" ht="12.8" hidden="true" customHeight="false" outlineLevel="0" collapsed="false">
      <c r="A852" s="131" t="n">
        <v>1336003200</v>
      </c>
      <c r="B852" s="330" t="n">
        <f aca="false">(A852/(24*60*60))+DATE(1970,1,1)</f>
        <v>41032</v>
      </c>
      <c r="C852" s="331" t="n">
        <f aca="false">YEAR(B852)</f>
        <v>2012</v>
      </c>
      <c r="D852" s="331" t="n">
        <f aca="false">MONTH(B852)</f>
        <v>5</v>
      </c>
      <c r="E852" s="331" t="n">
        <f aca="false">DAY(B852)</f>
        <v>3</v>
      </c>
      <c r="F852" s="132" t="n">
        <v>5.07359</v>
      </c>
      <c r="G852" s="132" t="n">
        <v>5.184</v>
      </c>
      <c r="H852" s="132" t="n">
        <v>5.02</v>
      </c>
      <c r="I852" s="132" t="n">
        <v>5.13438</v>
      </c>
      <c r="J852" s="132" t="n">
        <f aca="false">LARGE($G$1:G852,1)</f>
        <v>31.9099</v>
      </c>
      <c r="K852" s="192" t="n">
        <f aca="false">IF(J852&gt;J851,0,K851+1)</f>
        <v>323</v>
      </c>
      <c r="L852" s="134" t="n">
        <f aca="false">I852/J852-1</f>
        <v>-0.839097584135331</v>
      </c>
      <c r="O852" s="131"/>
      <c r="P852" s="330"/>
      <c r="Q852" s="132"/>
      <c r="R852" s="132"/>
      <c r="S852" s="132"/>
      <c r="T852" s="132"/>
    </row>
    <row r="853" customFormat="false" ht="12.8" hidden="true" customHeight="false" outlineLevel="0" collapsed="false">
      <c r="A853" s="131" t="n">
        <v>1336089600</v>
      </c>
      <c r="B853" s="330" t="n">
        <f aca="false">(A853/(24*60*60))+DATE(1970,1,1)</f>
        <v>41033</v>
      </c>
      <c r="C853" s="331" t="n">
        <f aca="false">YEAR(B853)</f>
        <v>2012</v>
      </c>
      <c r="D853" s="331" t="n">
        <f aca="false">MONTH(B853)</f>
        <v>5</v>
      </c>
      <c r="E853" s="331" t="n">
        <f aca="false">DAY(B853)</f>
        <v>4</v>
      </c>
      <c r="F853" s="132" t="n">
        <v>5.10926</v>
      </c>
      <c r="G853" s="132" t="n">
        <v>5.15</v>
      </c>
      <c r="H853" s="132" t="n">
        <v>5.067</v>
      </c>
      <c r="I853" s="132" t="n">
        <v>5.067</v>
      </c>
      <c r="J853" s="132" t="n">
        <f aca="false">LARGE($G$1:G853,1)</f>
        <v>31.9099</v>
      </c>
      <c r="K853" s="192" t="n">
        <f aca="false">IF(J853&gt;J852,0,K852+1)</f>
        <v>324</v>
      </c>
      <c r="L853" s="134" t="n">
        <f aca="false">I853/J853-1</f>
        <v>-0.841209154525711</v>
      </c>
      <c r="O853" s="131"/>
      <c r="P853" s="330"/>
      <c r="Q853" s="132"/>
      <c r="R853" s="132"/>
      <c r="S853" s="132"/>
      <c r="T853" s="132"/>
    </row>
    <row r="854" customFormat="false" ht="12.8" hidden="true" customHeight="false" outlineLevel="0" collapsed="false">
      <c r="A854" s="131" t="n">
        <v>1336176000</v>
      </c>
      <c r="B854" s="330" t="n">
        <f aca="false">(A854/(24*60*60))+DATE(1970,1,1)</f>
        <v>41034</v>
      </c>
      <c r="C854" s="331" t="n">
        <f aca="false">YEAR(B854)</f>
        <v>2012</v>
      </c>
      <c r="D854" s="331" t="n">
        <f aca="false">MONTH(B854)</f>
        <v>5</v>
      </c>
      <c r="E854" s="331" t="n">
        <f aca="false">DAY(B854)</f>
        <v>5</v>
      </c>
      <c r="F854" s="132" t="n">
        <v>5.06712</v>
      </c>
      <c r="G854" s="132" t="n">
        <v>5.1198</v>
      </c>
      <c r="H854" s="132" t="n">
        <v>5.02932</v>
      </c>
      <c r="I854" s="132" t="n">
        <v>5.077</v>
      </c>
      <c r="J854" s="132" t="n">
        <f aca="false">LARGE($G$1:G854,1)</f>
        <v>31.9099</v>
      </c>
      <c r="K854" s="192" t="n">
        <f aca="false">IF(J854&gt;J853,0,K853+1)</f>
        <v>325</v>
      </c>
      <c r="L854" s="134" t="n">
        <f aca="false">I854/J854-1</f>
        <v>-0.840895772158484</v>
      </c>
      <c r="O854" s="131"/>
      <c r="P854" s="330"/>
      <c r="Q854" s="132"/>
      <c r="R854" s="132"/>
      <c r="S854" s="132"/>
      <c r="T854" s="132"/>
    </row>
    <row r="855" customFormat="false" ht="12.8" hidden="true" customHeight="false" outlineLevel="0" collapsed="false">
      <c r="A855" s="131" t="n">
        <v>1336262400</v>
      </c>
      <c r="B855" s="330" t="n">
        <f aca="false">(A855/(24*60*60))+DATE(1970,1,1)</f>
        <v>41035</v>
      </c>
      <c r="C855" s="331" t="n">
        <f aca="false">YEAR(B855)</f>
        <v>2012</v>
      </c>
      <c r="D855" s="331" t="n">
        <f aca="false">MONTH(B855)</f>
        <v>5</v>
      </c>
      <c r="E855" s="331" t="n">
        <f aca="false">DAY(B855)</f>
        <v>6</v>
      </c>
      <c r="F855" s="132" t="n">
        <v>5.07739</v>
      </c>
      <c r="G855" s="132" t="n">
        <v>5.099</v>
      </c>
      <c r="H855" s="132" t="n">
        <v>5.01378</v>
      </c>
      <c r="I855" s="132" t="n">
        <v>5.04991</v>
      </c>
      <c r="J855" s="132" t="n">
        <f aca="false">LARGE($G$1:G855,1)</f>
        <v>31.9099</v>
      </c>
      <c r="K855" s="192" t="n">
        <f aca="false">IF(J855&gt;J854,0,K854+1)</f>
        <v>326</v>
      </c>
      <c r="L855" s="134" t="n">
        <f aca="false">I855/J855-1</f>
        <v>-0.841744724991304</v>
      </c>
      <c r="O855" s="131"/>
      <c r="P855" s="330"/>
      <c r="Q855" s="132"/>
      <c r="R855" s="132"/>
      <c r="S855" s="132"/>
      <c r="T855" s="132"/>
    </row>
    <row r="856" customFormat="false" ht="12.8" hidden="true" customHeight="false" outlineLevel="0" collapsed="false">
      <c r="A856" s="131" t="n">
        <v>1336348800</v>
      </c>
      <c r="B856" s="330" t="n">
        <f aca="false">(A856/(24*60*60))+DATE(1970,1,1)</f>
        <v>41036</v>
      </c>
      <c r="C856" s="331" t="n">
        <f aca="false">YEAR(B856)</f>
        <v>2012</v>
      </c>
      <c r="D856" s="331" t="n">
        <f aca="false">MONTH(B856)</f>
        <v>5</v>
      </c>
      <c r="E856" s="331" t="n">
        <f aca="false">DAY(B856)</f>
        <v>7</v>
      </c>
      <c r="F856" s="132" t="n">
        <v>5.05</v>
      </c>
      <c r="G856" s="132" t="n">
        <v>5.09569</v>
      </c>
      <c r="H856" s="132" t="n">
        <v>4.97111</v>
      </c>
      <c r="I856" s="132" t="n">
        <v>5.06002</v>
      </c>
      <c r="J856" s="132" t="n">
        <f aca="false">LARGE($G$1:G856,1)</f>
        <v>31.9099</v>
      </c>
      <c r="K856" s="192" t="n">
        <f aca="false">IF(J856&gt;J855,0,K855+1)</f>
        <v>327</v>
      </c>
      <c r="L856" s="134" t="n">
        <f aca="false">I856/J856-1</f>
        <v>-0.841427895418036</v>
      </c>
      <c r="O856" s="131"/>
      <c r="P856" s="330"/>
      <c r="Q856" s="132"/>
      <c r="R856" s="132"/>
      <c r="S856" s="132"/>
      <c r="T856" s="132"/>
    </row>
    <row r="857" customFormat="false" ht="12.8" hidden="true" customHeight="false" outlineLevel="0" collapsed="false">
      <c r="A857" s="131" t="n">
        <v>1336435200</v>
      </c>
      <c r="B857" s="330" t="n">
        <f aca="false">(A857/(24*60*60))+DATE(1970,1,1)</f>
        <v>41037</v>
      </c>
      <c r="C857" s="331" t="n">
        <f aca="false">YEAR(B857)</f>
        <v>2012</v>
      </c>
      <c r="D857" s="331" t="n">
        <f aca="false">MONTH(B857)</f>
        <v>5</v>
      </c>
      <c r="E857" s="331" t="n">
        <f aca="false">DAY(B857)</f>
        <v>8</v>
      </c>
      <c r="F857" s="132" t="n">
        <v>5.08738</v>
      </c>
      <c r="G857" s="132" t="n">
        <v>5.1</v>
      </c>
      <c r="H857" s="132" t="n">
        <v>4.96</v>
      </c>
      <c r="I857" s="132" t="n">
        <v>5.04997</v>
      </c>
      <c r="J857" s="132" t="n">
        <f aca="false">LARGE($G$1:G857,1)</f>
        <v>31.9099</v>
      </c>
      <c r="K857" s="192" t="n">
        <f aca="false">IF(J857&gt;J856,0,K856+1)</f>
        <v>328</v>
      </c>
      <c r="L857" s="134" t="n">
        <f aca="false">I857/J857-1</f>
        <v>-0.8417428446971</v>
      </c>
      <c r="O857" s="131"/>
      <c r="P857" s="330"/>
      <c r="Q857" s="132"/>
      <c r="R857" s="132"/>
      <c r="S857" s="132"/>
      <c r="T857" s="132"/>
    </row>
    <row r="858" customFormat="false" ht="12.8" hidden="true" customHeight="false" outlineLevel="0" collapsed="false">
      <c r="A858" s="131" t="n">
        <v>1336521600</v>
      </c>
      <c r="B858" s="330" t="n">
        <f aca="false">(A858/(24*60*60))+DATE(1970,1,1)</f>
        <v>41038</v>
      </c>
      <c r="C858" s="331" t="n">
        <f aca="false">YEAR(B858)</f>
        <v>2012</v>
      </c>
      <c r="D858" s="331" t="n">
        <f aca="false">MONTH(B858)</f>
        <v>5</v>
      </c>
      <c r="E858" s="331" t="n">
        <f aca="false">DAY(B858)</f>
        <v>9</v>
      </c>
      <c r="F858" s="132" t="n">
        <v>5.04988</v>
      </c>
      <c r="G858" s="132" t="n">
        <v>5.09609</v>
      </c>
      <c r="H858" s="132" t="n">
        <v>5</v>
      </c>
      <c r="I858" s="132" t="n">
        <v>5.0437</v>
      </c>
      <c r="J858" s="132" t="n">
        <f aca="false">LARGE($G$1:G858,1)</f>
        <v>31.9099</v>
      </c>
      <c r="K858" s="192" t="n">
        <f aca="false">IF(J858&gt;J857,0,K857+1)</f>
        <v>329</v>
      </c>
      <c r="L858" s="134" t="n">
        <f aca="false">I858/J858-1</f>
        <v>-0.841939335441352</v>
      </c>
      <c r="O858" s="131"/>
      <c r="P858" s="330"/>
      <c r="Q858" s="132"/>
      <c r="R858" s="132"/>
      <c r="S858" s="132"/>
      <c r="T858" s="132"/>
    </row>
    <row r="859" customFormat="false" ht="12.8" hidden="true" customHeight="false" outlineLevel="0" collapsed="false">
      <c r="A859" s="131" t="n">
        <v>1336608000</v>
      </c>
      <c r="B859" s="330" t="n">
        <f aca="false">(A859/(24*60*60))+DATE(1970,1,1)</f>
        <v>41039</v>
      </c>
      <c r="C859" s="331" t="n">
        <f aca="false">YEAR(B859)</f>
        <v>2012</v>
      </c>
      <c r="D859" s="331" t="n">
        <f aca="false">MONTH(B859)</f>
        <v>5</v>
      </c>
      <c r="E859" s="331" t="n">
        <f aca="false">DAY(B859)</f>
        <v>10</v>
      </c>
      <c r="F859" s="132" t="n">
        <v>5.0597</v>
      </c>
      <c r="G859" s="132" t="n">
        <v>5.125</v>
      </c>
      <c r="H859" s="132" t="n">
        <v>4.80284</v>
      </c>
      <c r="I859" s="132" t="n">
        <v>4.85</v>
      </c>
      <c r="J859" s="132" t="n">
        <f aca="false">LARGE($G$1:G859,1)</f>
        <v>31.9099</v>
      </c>
      <c r="K859" s="192" t="n">
        <f aca="false">IF(J859&gt;J858,0,K858+1)</f>
        <v>330</v>
      </c>
      <c r="L859" s="134" t="n">
        <f aca="false">I859/J859-1</f>
        <v>-0.848009551894553</v>
      </c>
      <c r="O859" s="131"/>
      <c r="P859" s="330"/>
      <c r="Q859" s="132"/>
      <c r="R859" s="132"/>
      <c r="S859" s="132"/>
      <c r="T859" s="132"/>
    </row>
    <row r="860" customFormat="false" ht="12.8" hidden="true" customHeight="false" outlineLevel="0" collapsed="false">
      <c r="A860" s="131" t="n">
        <v>1336694400</v>
      </c>
      <c r="B860" s="330" t="n">
        <f aca="false">(A860/(24*60*60))+DATE(1970,1,1)</f>
        <v>41040</v>
      </c>
      <c r="C860" s="331" t="n">
        <f aca="false">YEAR(B860)</f>
        <v>2012</v>
      </c>
      <c r="D860" s="331" t="n">
        <f aca="false">MONTH(B860)</f>
        <v>5</v>
      </c>
      <c r="E860" s="331" t="n">
        <f aca="false">DAY(B860)</f>
        <v>11</v>
      </c>
      <c r="F860" s="132" t="n">
        <v>4.85</v>
      </c>
      <c r="G860" s="132" t="n">
        <v>5</v>
      </c>
      <c r="H860" s="132" t="n">
        <v>4.801</v>
      </c>
      <c r="I860" s="132" t="n">
        <v>4.96</v>
      </c>
      <c r="J860" s="132" t="n">
        <f aca="false">LARGE($G$1:G860,1)</f>
        <v>31.9099</v>
      </c>
      <c r="K860" s="192" t="n">
        <f aca="false">IF(J860&gt;J859,0,K859+1)</f>
        <v>331</v>
      </c>
      <c r="L860" s="134" t="n">
        <f aca="false">I860/J860-1</f>
        <v>-0.844562345855048</v>
      </c>
      <c r="O860" s="131"/>
      <c r="P860" s="330"/>
      <c r="Q860" s="132"/>
      <c r="R860" s="132"/>
      <c r="S860" s="132"/>
      <c r="T860" s="132"/>
    </row>
    <row r="861" customFormat="false" ht="12.8" hidden="true" customHeight="false" outlineLevel="0" collapsed="false">
      <c r="A861" s="131" t="n">
        <v>1336780800</v>
      </c>
      <c r="B861" s="330" t="n">
        <f aca="false">(A861/(24*60*60))+DATE(1970,1,1)</f>
        <v>41041</v>
      </c>
      <c r="C861" s="331" t="n">
        <f aca="false">YEAR(B861)</f>
        <v>2012</v>
      </c>
      <c r="D861" s="331" t="n">
        <f aca="false">MONTH(B861)</f>
        <v>5</v>
      </c>
      <c r="E861" s="331" t="n">
        <f aca="false">DAY(B861)</f>
        <v>12</v>
      </c>
      <c r="F861" s="132" t="n">
        <v>4.95001</v>
      </c>
      <c r="G861" s="132" t="n">
        <v>4.9988</v>
      </c>
      <c r="H861" s="132" t="n">
        <v>4.915</v>
      </c>
      <c r="I861" s="132" t="n">
        <v>4.94619</v>
      </c>
      <c r="J861" s="132" t="n">
        <f aca="false">LARGE($G$1:G861,1)</f>
        <v>31.9099</v>
      </c>
      <c r="K861" s="192" t="n">
        <f aca="false">IF(J861&gt;J860,0,K860+1)</f>
        <v>332</v>
      </c>
      <c r="L861" s="134" t="n">
        <f aca="false">I861/J861-1</f>
        <v>-0.84499512690419</v>
      </c>
      <c r="O861" s="131"/>
      <c r="P861" s="330"/>
      <c r="Q861" s="132"/>
      <c r="R861" s="132"/>
      <c r="S861" s="132"/>
      <c r="T861" s="132"/>
    </row>
    <row r="862" customFormat="false" ht="12.8" hidden="true" customHeight="false" outlineLevel="0" collapsed="false">
      <c r="A862" s="131" t="n">
        <v>1336867200</v>
      </c>
      <c r="B862" s="330" t="n">
        <f aca="false">(A862/(24*60*60))+DATE(1970,1,1)</f>
        <v>41042</v>
      </c>
      <c r="C862" s="331" t="n">
        <f aca="false">YEAR(B862)</f>
        <v>2012</v>
      </c>
      <c r="D862" s="331" t="n">
        <f aca="false">MONTH(B862)</f>
        <v>5</v>
      </c>
      <c r="E862" s="331" t="n">
        <f aca="false">DAY(B862)</f>
        <v>13</v>
      </c>
      <c r="F862" s="132" t="n">
        <v>4.94976</v>
      </c>
      <c r="G862" s="132" t="n">
        <v>4.99888</v>
      </c>
      <c r="H862" s="132" t="n">
        <v>4.92</v>
      </c>
      <c r="I862" s="132" t="n">
        <v>4.92996</v>
      </c>
      <c r="J862" s="132" t="n">
        <f aca="false">LARGE($G$1:G862,1)</f>
        <v>31.9099</v>
      </c>
      <c r="K862" s="192" t="n">
        <f aca="false">IF(J862&gt;J861,0,K861+1)</f>
        <v>333</v>
      </c>
      <c r="L862" s="134" t="n">
        <f aca="false">I862/J862-1</f>
        <v>-0.8455037464862</v>
      </c>
      <c r="O862" s="131"/>
      <c r="P862" s="330"/>
      <c r="Q862" s="132"/>
      <c r="R862" s="132"/>
      <c r="S862" s="132"/>
      <c r="T862" s="132"/>
    </row>
    <row r="863" customFormat="false" ht="12.8" hidden="true" customHeight="false" outlineLevel="0" collapsed="false">
      <c r="A863" s="131" t="n">
        <v>1336953600</v>
      </c>
      <c r="B863" s="330" t="n">
        <f aca="false">(A863/(24*60*60))+DATE(1970,1,1)</f>
        <v>41043</v>
      </c>
      <c r="C863" s="331" t="n">
        <f aca="false">YEAR(B863)</f>
        <v>2012</v>
      </c>
      <c r="D863" s="331" t="n">
        <f aca="false">MONTH(B863)</f>
        <v>5</v>
      </c>
      <c r="E863" s="331" t="n">
        <f aca="false">DAY(B863)</f>
        <v>14</v>
      </c>
      <c r="F863" s="132" t="n">
        <v>4.95089</v>
      </c>
      <c r="G863" s="132" t="n">
        <v>5.036</v>
      </c>
      <c r="H863" s="132" t="n">
        <v>4.9</v>
      </c>
      <c r="I863" s="132" t="n">
        <v>5.00594</v>
      </c>
      <c r="J863" s="132" t="n">
        <f aca="false">LARGE($G$1:G863,1)</f>
        <v>31.9099</v>
      </c>
      <c r="K863" s="192" t="n">
        <f aca="false">IF(J863&gt;J862,0,K862+1)</f>
        <v>334</v>
      </c>
      <c r="L863" s="134" t="n">
        <f aca="false">I863/J863-1</f>
        <v>-0.843122667260004</v>
      </c>
      <c r="O863" s="131"/>
      <c r="P863" s="330"/>
      <c r="Q863" s="132"/>
      <c r="R863" s="132"/>
      <c r="S863" s="132"/>
      <c r="T863" s="132"/>
    </row>
    <row r="864" customFormat="false" ht="12.8" hidden="true" customHeight="false" outlineLevel="0" collapsed="false">
      <c r="A864" s="131" t="n">
        <v>1337040000</v>
      </c>
      <c r="B864" s="330" t="n">
        <f aca="false">(A864/(24*60*60))+DATE(1970,1,1)</f>
        <v>41044</v>
      </c>
      <c r="C864" s="331" t="n">
        <f aca="false">YEAR(B864)</f>
        <v>2012</v>
      </c>
      <c r="D864" s="331" t="n">
        <f aca="false">MONTH(B864)</f>
        <v>5</v>
      </c>
      <c r="E864" s="331" t="n">
        <f aca="false">DAY(B864)</f>
        <v>15</v>
      </c>
      <c r="F864" s="132" t="n">
        <v>5.02269</v>
      </c>
      <c r="G864" s="132" t="n">
        <v>5.04</v>
      </c>
      <c r="H864" s="132" t="n">
        <v>4.95123</v>
      </c>
      <c r="I864" s="132" t="n">
        <v>5.035</v>
      </c>
      <c r="J864" s="132" t="n">
        <f aca="false">LARGE($G$1:G864,1)</f>
        <v>31.9099</v>
      </c>
      <c r="K864" s="192" t="n">
        <f aca="false">IF(J864&gt;J863,0,K863+1)</f>
        <v>335</v>
      </c>
      <c r="L864" s="134" t="n">
        <f aca="false">I864/J864-1</f>
        <v>-0.84221197810084</v>
      </c>
      <c r="O864" s="131"/>
      <c r="P864" s="330"/>
      <c r="Q864" s="132"/>
      <c r="R864" s="132"/>
      <c r="S864" s="132"/>
      <c r="T864" s="132"/>
    </row>
    <row r="865" customFormat="false" ht="12.8" hidden="true" customHeight="false" outlineLevel="0" collapsed="false">
      <c r="A865" s="131" t="n">
        <v>1337126400</v>
      </c>
      <c r="B865" s="330" t="n">
        <f aca="false">(A865/(24*60*60))+DATE(1970,1,1)</f>
        <v>41045</v>
      </c>
      <c r="C865" s="331" t="n">
        <f aca="false">YEAR(B865)</f>
        <v>2012</v>
      </c>
      <c r="D865" s="331" t="n">
        <f aca="false">MONTH(B865)</f>
        <v>5</v>
      </c>
      <c r="E865" s="331" t="n">
        <f aca="false">DAY(B865)</f>
        <v>16</v>
      </c>
      <c r="F865" s="132" t="n">
        <v>5.03824</v>
      </c>
      <c r="G865" s="132" t="n">
        <v>5.1345</v>
      </c>
      <c r="H865" s="132" t="n">
        <v>5</v>
      </c>
      <c r="I865" s="132" t="n">
        <v>5.0887</v>
      </c>
      <c r="J865" s="132" t="n">
        <f aca="false">LARGE($G$1:G865,1)</f>
        <v>31.9099</v>
      </c>
      <c r="K865" s="192" t="n">
        <f aca="false">IF(J865&gt;J864,0,K864+1)</f>
        <v>336</v>
      </c>
      <c r="L865" s="134" t="n">
        <f aca="false">I865/J865-1</f>
        <v>-0.840529114788827</v>
      </c>
      <c r="O865" s="131"/>
      <c r="P865" s="330"/>
      <c r="Q865" s="132"/>
      <c r="R865" s="132"/>
      <c r="S865" s="132"/>
      <c r="T865" s="132"/>
    </row>
    <row r="866" customFormat="false" ht="12.8" hidden="true" customHeight="false" outlineLevel="0" collapsed="false">
      <c r="A866" s="131" t="n">
        <v>1337212800</v>
      </c>
      <c r="B866" s="330" t="n">
        <f aca="false">(A866/(24*60*60))+DATE(1970,1,1)</f>
        <v>41046</v>
      </c>
      <c r="C866" s="331" t="n">
        <f aca="false">YEAR(B866)</f>
        <v>2012</v>
      </c>
      <c r="D866" s="331" t="n">
        <f aca="false">MONTH(B866)</f>
        <v>5</v>
      </c>
      <c r="E866" s="331" t="n">
        <f aca="false">DAY(B866)</f>
        <v>17</v>
      </c>
      <c r="F866" s="132" t="n">
        <v>5.08879</v>
      </c>
      <c r="G866" s="132" t="n">
        <v>5.1</v>
      </c>
      <c r="H866" s="132" t="n">
        <v>5.0515</v>
      </c>
      <c r="I866" s="132" t="n">
        <v>5.0998</v>
      </c>
      <c r="J866" s="132" t="n">
        <f aca="false">LARGE($G$1:G866,1)</f>
        <v>31.9099</v>
      </c>
      <c r="K866" s="192" t="n">
        <f aca="false">IF(J866&gt;J865,0,K865+1)</f>
        <v>337</v>
      </c>
      <c r="L866" s="134" t="n">
        <f aca="false">I866/J866-1</f>
        <v>-0.840181260361205</v>
      </c>
      <c r="O866" s="131"/>
      <c r="P866" s="330"/>
      <c r="Q866" s="132"/>
      <c r="R866" s="132"/>
      <c r="S866" s="132"/>
      <c r="T866" s="132"/>
    </row>
    <row r="867" customFormat="false" ht="12.8" hidden="true" customHeight="false" outlineLevel="0" collapsed="false">
      <c r="A867" s="131" t="n">
        <v>1337299200</v>
      </c>
      <c r="B867" s="330" t="n">
        <f aca="false">(A867/(24*60*60))+DATE(1970,1,1)</f>
        <v>41047</v>
      </c>
      <c r="C867" s="331" t="n">
        <f aca="false">YEAR(B867)</f>
        <v>2012</v>
      </c>
      <c r="D867" s="331" t="n">
        <f aca="false">MONTH(B867)</f>
        <v>5</v>
      </c>
      <c r="E867" s="331" t="n">
        <f aca="false">DAY(B867)</f>
        <v>18</v>
      </c>
      <c r="F867" s="132" t="n">
        <v>5.09979</v>
      </c>
      <c r="G867" s="132" t="n">
        <v>5.13</v>
      </c>
      <c r="H867" s="132" t="n">
        <v>5.0615</v>
      </c>
      <c r="I867" s="132" t="n">
        <v>5.11801</v>
      </c>
      <c r="J867" s="132" t="n">
        <f aca="false">LARGE($G$1:G867,1)</f>
        <v>31.9099</v>
      </c>
      <c r="K867" s="192" t="n">
        <f aca="false">IF(J867&gt;J866,0,K866+1)</f>
        <v>338</v>
      </c>
      <c r="L867" s="134" t="n">
        <f aca="false">I867/J867-1</f>
        <v>-0.839610591070483</v>
      </c>
      <c r="O867" s="131"/>
      <c r="P867" s="330"/>
      <c r="Q867" s="132"/>
      <c r="R867" s="132"/>
      <c r="S867" s="132"/>
      <c r="T867" s="132"/>
    </row>
    <row r="868" customFormat="false" ht="12.8" hidden="true" customHeight="false" outlineLevel="0" collapsed="false">
      <c r="A868" s="131" t="n">
        <v>1337385600</v>
      </c>
      <c r="B868" s="330" t="n">
        <f aca="false">(A868/(24*60*60))+DATE(1970,1,1)</f>
        <v>41048</v>
      </c>
      <c r="C868" s="331" t="n">
        <f aca="false">YEAR(B868)</f>
        <v>2012</v>
      </c>
      <c r="D868" s="331" t="n">
        <f aca="false">MONTH(B868)</f>
        <v>5</v>
      </c>
      <c r="E868" s="331" t="n">
        <f aca="false">DAY(B868)</f>
        <v>19</v>
      </c>
      <c r="F868" s="132" t="n">
        <v>5.1245</v>
      </c>
      <c r="G868" s="132" t="n">
        <v>5.14291</v>
      </c>
      <c r="H868" s="132" t="n">
        <v>5.07</v>
      </c>
      <c r="I868" s="132" t="n">
        <v>5.0995</v>
      </c>
      <c r="J868" s="132" t="n">
        <f aca="false">LARGE($G$1:G868,1)</f>
        <v>31.9099</v>
      </c>
      <c r="K868" s="192" t="n">
        <f aca="false">IF(J868&gt;J867,0,K867+1)</f>
        <v>339</v>
      </c>
      <c r="L868" s="134" t="n">
        <f aca="false">I868/J868-1</f>
        <v>-0.840190661832221</v>
      </c>
      <c r="O868" s="131"/>
      <c r="P868" s="330"/>
      <c r="Q868" s="132"/>
      <c r="R868" s="132"/>
      <c r="S868" s="132"/>
      <c r="T868" s="132"/>
    </row>
    <row r="869" customFormat="false" ht="12.8" hidden="true" customHeight="false" outlineLevel="0" collapsed="false">
      <c r="A869" s="131" t="n">
        <v>1337472000</v>
      </c>
      <c r="B869" s="330" t="n">
        <f aca="false">(A869/(24*60*60))+DATE(1970,1,1)</f>
        <v>41049</v>
      </c>
      <c r="C869" s="331" t="n">
        <f aca="false">YEAR(B869)</f>
        <v>2012</v>
      </c>
      <c r="D869" s="331" t="n">
        <f aca="false">MONTH(B869)</f>
        <v>5</v>
      </c>
      <c r="E869" s="331" t="n">
        <f aca="false">DAY(B869)</f>
        <v>20</v>
      </c>
      <c r="F869" s="132" t="n">
        <v>5.11817</v>
      </c>
      <c r="G869" s="132" t="n">
        <v>5.15</v>
      </c>
      <c r="H869" s="132" t="n">
        <v>5.0855</v>
      </c>
      <c r="I869" s="132" t="n">
        <v>5.09002</v>
      </c>
      <c r="J869" s="132" t="n">
        <f aca="false">LARGE($G$1:G869,1)</f>
        <v>31.9099</v>
      </c>
      <c r="K869" s="192" t="n">
        <f aca="false">IF(J869&gt;J868,0,K868+1)</f>
        <v>340</v>
      </c>
      <c r="L869" s="134" t="n">
        <f aca="false">I869/J869-1</f>
        <v>-0.840487748316353</v>
      </c>
      <c r="O869" s="131"/>
      <c r="P869" s="330"/>
      <c r="Q869" s="132"/>
      <c r="R869" s="132"/>
      <c r="S869" s="132"/>
      <c r="T869" s="132"/>
    </row>
    <row r="870" customFormat="false" ht="12.8" hidden="true" customHeight="false" outlineLevel="0" collapsed="false">
      <c r="A870" s="131" t="n">
        <v>1337558400</v>
      </c>
      <c r="B870" s="330" t="n">
        <f aca="false">(A870/(24*60*60))+DATE(1970,1,1)</f>
        <v>41050</v>
      </c>
      <c r="C870" s="331" t="n">
        <f aca="false">YEAR(B870)</f>
        <v>2012</v>
      </c>
      <c r="D870" s="331" t="n">
        <f aca="false">MONTH(B870)</f>
        <v>5</v>
      </c>
      <c r="E870" s="331" t="n">
        <f aca="false">DAY(B870)</f>
        <v>21</v>
      </c>
      <c r="F870" s="132" t="n">
        <v>5.1</v>
      </c>
      <c r="G870" s="132" t="n">
        <v>5.12999</v>
      </c>
      <c r="H870" s="132" t="n">
        <v>5.0623</v>
      </c>
      <c r="I870" s="132" t="n">
        <v>5.09977</v>
      </c>
      <c r="J870" s="132" t="n">
        <f aca="false">LARGE($G$1:G870,1)</f>
        <v>31.9099</v>
      </c>
      <c r="K870" s="192" t="n">
        <f aca="false">IF(J870&gt;J869,0,K869+1)</f>
        <v>341</v>
      </c>
      <c r="L870" s="134" t="n">
        <f aca="false">I870/J870-1</f>
        <v>-0.840182200508306</v>
      </c>
      <c r="O870" s="131"/>
      <c r="P870" s="330"/>
      <c r="Q870" s="132"/>
      <c r="R870" s="132"/>
      <c r="S870" s="132"/>
      <c r="T870" s="132"/>
    </row>
    <row r="871" customFormat="false" ht="12.8" hidden="true" customHeight="false" outlineLevel="0" collapsed="false">
      <c r="A871" s="131" t="n">
        <v>1337644800</v>
      </c>
      <c r="B871" s="330" t="n">
        <f aca="false">(A871/(24*60*60))+DATE(1970,1,1)</f>
        <v>41051</v>
      </c>
      <c r="C871" s="331" t="n">
        <f aca="false">YEAR(B871)</f>
        <v>2012</v>
      </c>
      <c r="D871" s="331" t="n">
        <f aca="false">MONTH(B871)</f>
        <v>5</v>
      </c>
      <c r="E871" s="331" t="n">
        <f aca="false">DAY(B871)</f>
        <v>22</v>
      </c>
      <c r="F871" s="132" t="n">
        <v>5.09966</v>
      </c>
      <c r="G871" s="132" t="n">
        <v>5.115</v>
      </c>
      <c r="H871" s="132" t="n">
        <v>5.04951</v>
      </c>
      <c r="I871" s="132" t="n">
        <v>5.09877</v>
      </c>
      <c r="J871" s="132" t="n">
        <f aca="false">LARGE($G$1:G871,1)</f>
        <v>31.9099</v>
      </c>
      <c r="K871" s="192" t="n">
        <f aca="false">IF(J871&gt;J870,0,K870+1)</f>
        <v>342</v>
      </c>
      <c r="L871" s="134" t="n">
        <f aca="false">I871/J871-1</f>
        <v>-0.840213538745029</v>
      </c>
      <c r="O871" s="131"/>
      <c r="P871" s="330"/>
      <c r="Q871" s="132"/>
      <c r="R871" s="132"/>
      <c r="S871" s="132"/>
      <c r="T871" s="132"/>
    </row>
    <row r="872" customFormat="false" ht="12.8" hidden="true" customHeight="false" outlineLevel="0" collapsed="false">
      <c r="A872" s="131" t="n">
        <v>1337731200</v>
      </c>
      <c r="B872" s="330" t="n">
        <f aca="false">(A872/(24*60*60))+DATE(1970,1,1)</f>
        <v>41052</v>
      </c>
      <c r="C872" s="331" t="n">
        <f aca="false">YEAR(B872)</f>
        <v>2012</v>
      </c>
      <c r="D872" s="331" t="n">
        <f aca="false">MONTH(B872)</f>
        <v>5</v>
      </c>
      <c r="E872" s="331" t="n">
        <f aca="false">DAY(B872)</f>
        <v>23</v>
      </c>
      <c r="F872" s="132" t="n">
        <v>5.09857</v>
      </c>
      <c r="G872" s="132" t="n">
        <v>5.165</v>
      </c>
      <c r="H872" s="132" t="n">
        <v>5.06502</v>
      </c>
      <c r="I872" s="132" t="n">
        <v>5.1397</v>
      </c>
      <c r="J872" s="132" t="n">
        <f aca="false">LARGE($G$1:G872,1)</f>
        <v>31.9099</v>
      </c>
      <c r="K872" s="192" t="n">
        <f aca="false">IF(J872&gt;J871,0,K871+1)</f>
        <v>343</v>
      </c>
      <c r="L872" s="134" t="n">
        <f aca="false">I872/J872-1</f>
        <v>-0.838930864715966</v>
      </c>
      <c r="O872" s="131"/>
      <c r="P872" s="330"/>
      <c r="Q872" s="132"/>
      <c r="R872" s="132"/>
      <c r="S872" s="132"/>
      <c r="T872" s="132"/>
    </row>
    <row r="873" customFormat="false" ht="12.8" hidden="true" customHeight="false" outlineLevel="0" collapsed="false">
      <c r="A873" s="131" t="n">
        <v>1337817600</v>
      </c>
      <c r="B873" s="330" t="n">
        <f aca="false">(A873/(24*60*60))+DATE(1970,1,1)</f>
        <v>41053</v>
      </c>
      <c r="C873" s="331" t="n">
        <f aca="false">YEAR(B873)</f>
        <v>2012</v>
      </c>
      <c r="D873" s="331" t="n">
        <f aca="false">MONTH(B873)</f>
        <v>5</v>
      </c>
      <c r="E873" s="331" t="n">
        <f aca="false">DAY(B873)</f>
        <v>24</v>
      </c>
      <c r="F873" s="132" t="n">
        <v>5.13959</v>
      </c>
      <c r="G873" s="132" t="n">
        <v>5.14889</v>
      </c>
      <c r="H873" s="132" t="n">
        <v>5.0701</v>
      </c>
      <c r="I873" s="132" t="n">
        <v>5.11904</v>
      </c>
      <c r="J873" s="132" t="n">
        <f aca="false">LARGE($G$1:G873,1)</f>
        <v>31.9099</v>
      </c>
      <c r="K873" s="192" t="n">
        <f aca="false">IF(J873&gt;J872,0,K872+1)</f>
        <v>344</v>
      </c>
      <c r="L873" s="134" t="n">
        <f aca="false">I873/J873-1</f>
        <v>-0.839578312686658</v>
      </c>
      <c r="O873" s="131"/>
      <c r="P873" s="330"/>
      <c r="Q873" s="132"/>
      <c r="R873" s="132"/>
      <c r="S873" s="132"/>
      <c r="T873" s="132"/>
    </row>
    <row r="874" customFormat="false" ht="12.8" hidden="true" customHeight="false" outlineLevel="0" collapsed="false">
      <c r="A874" s="131" t="n">
        <v>1337904000</v>
      </c>
      <c r="B874" s="330" t="n">
        <f aca="false">(A874/(24*60*60))+DATE(1970,1,1)</f>
        <v>41054</v>
      </c>
      <c r="C874" s="331" t="n">
        <f aca="false">YEAR(B874)</f>
        <v>2012</v>
      </c>
      <c r="D874" s="331" t="n">
        <f aca="false">MONTH(B874)</f>
        <v>5</v>
      </c>
      <c r="E874" s="331" t="n">
        <f aca="false">DAY(B874)</f>
        <v>25</v>
      </c>
      <c r="F874" s="132" t="n">
        <v>5.11904</v>
      </c>
      <c r="G874" s="132" t="n">
        <v>5.15</v>
      </c>
      <c r="H874" s="132" t="n">
        <v>5.102</v>
      </c>
      <c r="I874" s="132" t="n">
        <v>5.14546</v>
      </c>
      <c r="J874" s="132" t="n">
        <f aca="false">LARGE($G$1:G874,1)</f>
        <v>31.9099</v>
      </c>
      <c r="K874" s="192" t="n">
        <f aca="false">IF(J874&gt;J873,0,K873+1)</f>
        <v>345</v>
      </c>
      <c r="L874" s="134" t="n">
        <f aca="false">I874/J874-1</f>
        <v>-0.838750356472443</v>
      </c>
      <c r="O874" s="131"/>
      <c r="P874" s="330"/>
      <c r="Q874" s="132"/>
      <c r="R874" s="132"/>
      <c r="S874" s="132"/>
      <c r="T874" s="132"/>
    </row>
    <row r="875" customFormat="false" ht="12.8" hidden="true" customHeight="false" outlineLevel="0" collapsed="false">
      <c r="A875" s="131" t="n">
        <v>1337990400</v>
      </c>
      <c r="B875" s="330" t="n">
        <f aca="false">(A875/(24*60*60))+DATE(1970,1,1)</f>
        <v>41055</v>
      </c>
      <c r="C875" s="331" t="n">
        <f aca="false">YEAR(B875)</f>
        <v>2012</v>
      </c>
      <c r="D875" s="331" t="n">
        <f aca="false">MONTH(B875)</f>
        <v>5</v>
      </c>
      <c r="E875" s="331" t="n">
        <f aca="false">DAY(B875)</f>
        <v>26</v>
      </c>
      <c r="F875" s="132" t="n">
        <v>5.11561</v>
      </c>
      <c r="G875" s="132" t="n">
        <v>5.145</v>
      </c>
      <c r="H875" s="132" t="n">
        <v>5.10011</v>
      </c>
      <c r="I875" s="132" t="n">
        <v>5.10324</v>
      </c>
      <c r="J875" s="132" t="n">
        <f aca="false">LARGE($G$1:G875,1)</f>
        <v>31.9099</v>
      </c>
      <c r="K875" s="192" t="n">
        <f aca="false">IF(J875&gt;J874,0,K874+1)</f>
        <v>346</v>
      </c>
      <c r="L875" s="134" t="n">
        <f aca="false">I875/J875-1</f>
        <v>-0.840073456826878</v>
      </c>
      <c r="O875" s="131"/>
      <c r="P875" s="330"/>
      <c r="Q875" s="132"/>
      <c r="R875" s="132"/>
      <c r="S875" s="132"/>
      <c r="T875" s="132"/>
    </row>
    <row r="876" customFormat="false" ht="12.8" hidden="true" customHeight="false" outlineLevel="0" collapsed="false">
      <c r="A876" s="131" t="n">
        <v>1338076800</v>
      </c>
      <c r="B876" s="330" t="n">
        <f aca="false">(A876/(24*60*60))+DATE(1970,1,1)</f>
        <v>41056</v>
      </c>
      <c r="C876" s="331" t="n">
        <f aca="false">YEAR(B876)</f>
        <v>2012</v>
      </c>
      <c r="D876" s="331" t="n">
        <f aca="false">MONTH(B876)</f>
        <v>5</v>
      </c>
      <c r="E876" s="331" t="n">
        <f aca="false">DAY(B876)</f>
        <v>27</v>
      </c>
      <c r="F876" s="132" t="n">
        <v>5.10302</v>
      </c>
      <c r="G876" s="132" t="n">
        <v>5.148</v>
      </c>
      <c r="H876" s="132" t="n">
        <v>5.10011</v>
      </c>
      <c r="I876" s="132" t="n">
        <v>5.13896</v>
      </c>
      <c r="J876" s="132" t="n">
        <f aca="false">LARGE($G$1:G876,1)</f>
        <v>31.9099</v>
      </c>
      <c r="K876" s="192" t="n">
        <f aca="false">IF(J876&gt;J875,0,K875+1)</f>
        <v>347</v>
      </c>
      <c r="L876" s="134" t="n">
        <f aca="false">I876/J876-1</f>
        <v>-0.838954055011141</v>
      </c>
      <c r="O876" s="131"/>
      <c r="P876" s="330"/>
      <c r="Q876" s="132"/>
      <c r="R876" s="132"/>
      <c r="S876" s="132"/>
      <c r="T876" s="132"/>
    </row>
    <row r="877" customFormat="false" ht="12.8" hidden="true" customHeight="false" outlineLevel="0" collapsed="false">
      <c r="A877" s="131" t="n">
        <v>1338163200</v>
      </c>
      <c r="B877" s="330" t="n">
        <f aca="false">(A877/(24*60*60))+DATE(1970,1,1)</f>
        <v>41057</v>
      </c>
      <c r="C877" s="331" t="n">
        <f aca="false">YEAR(B877)</f>
        <v>2012</v>
      </c>
      <c r="D877" s="331" t="n">
        <f aca="false">MONTH(B877)</f>
        <v>5</v>
      </c>
      <c r="E877" s="331" t="n">
        <f aca="false">DAY(B877)</f>
        <v>28</v>
      </c>
      <c r="F877" s="132" t="n">
        <v>5.13</v>
      </c>
      <c r="G877" s="132" t="n">
        <v>5.16</v>
      </c>
      <c r="H877" s="132" t="n">
        <v>5.11</v>
      </c>
      <c r="I877" s="132" t="n">
        <v>5.1358</v>
      </c>
      <c r="J877" s="132" t="n">
        <f aca="false">LARGE($G$1:G877,1)</f>
        <v>31.9099</v>
      </c>
      <c r="K877" s="192" t="n">
        <f aca="false">IF(J877&gt;J876,0,K876+1)</f>
        <v>348</v>
      </c>
      <c r="L877" s="134" t="n">
        <f aca="false">I877/J877-1</f>
        <v>-0.839053083839185</v>
      </c>
      <c r="O877" s="131"/>
      <c r="P877" s="330"/>
      <c r="Q877" s="132"/>
      <c r="R877" s="132"/>
      <c r="S877" s="132"/>
      <c r="T877" s="132"/>
    </row>
    <row r="878" customFormat="false" ht="12.8" hidden="true" customHeight="false" outlineLevel="0" collapsed="false">
      <c r="A878" s="131" t="n">
        <v>1338249600</v>
      </c>
      <c r="B878" s="330" t="n">
        <f aca="false">(A878/(24*60*60))+DATE(1970,1,1)</f>
        <v>41058</v>
      </c>
      <c r="C878" s="331" t="n">
        <f aca="false">YEAR(B878)</f>
        <v>2012</v>
      </c>
      <c r="D878" s="331" t="n">
        <f aca="false">MONTH(B878)</f>
        <v>5</v>
      </c>
      <c r="E878" s="331" t="n">
        <f aca="false">DAY(B878)</f>
        <v>29</v>
      </c>
      <c r="F878" s="132" t="n">
        <v>5.13999</v>
      </c>
      <c r="G878" s="132" t="n">
        <v>5.15889</v>
      </c>
      <c r="H878" s="132" t="n">
        <v>5.015</v>
      </c>
      <c r="I878" s="132" t="n">
        <v>5.14997</v>
      </c>
      <c r="J878" s="132" t="n">
        <f aca="false">LARGE($G$1:G878,1)</f>
        <v>31.9099</v>
      </c>
      <c r="K878" s="192" t="n">
        <f aca="false">IF(J878&gt;J877,0,K877+1)</f>
        <v>349</v>
      </c>
      <c r="L878" s="134" t="n">
        <f aca="false">I878/J878-1</f>
        <v>-0.838609021024823</v>
      </c>
      <c r="O878" s="131"/>
      <c r="P878" s="330"/>
      <c r="Q878" s="132"/>
      <c r="R878" s="132"/>
      <c r="S878" s="132"/>
      <c r="T878" s="132"/>
    </row>
    <row r="879" customFormat="false" ht="12.8" hidden="true" customHeight="false" outlineLevel="0" collapsed="false">
      <c r="A879" s="131" t="n">
        <v>1338336000</v>
      </c>
      <c r="B879" s="330" t="n">
        <f aca="false">(A879/(24*60*60))+DATE(1970,1,1)</f>
        <v>41059</v>
      </c>
      <c r="C879" s="331" t="n">
        <f aca="false">YEAR(B879)</f>
        <v>2012</v>
      </c>
      <c r="D879" s="331" t="n">
        <f aca="false">MONTH(B879)</f>
        <v>5</v>
      </c>
      <c r="E879" s="331" t="n">
        <f aca="false">DAY(B879)</f>
        <v>30</v>
      </c>
      <c r="F879" s="132" t="n">
        <v>5.14997</v>
      </c>
      <c r="G879" s="132" t="n">
        <v>5.1725</v>
      </c>
      <c r="H879" s="132" t="n">
        <v>5.1</v>
      </c>
      <c r="I879" s="132" t="n">
        <v>5.135</v>
      </c>
      <c r="J879" s="132" t="n">
        <f aca="false">LARGE($G$1:G879,1)</f>
        <v>31.9099</v>
      </c>
      <c r="K879" s="192" t="n">
        <f aca="false">IF(J879&gt;J878,0,K878+1)</f>
        <v>350</v>
      </c>
      <c r="L879" s="134" t="n">
        <f aca="false">I879/J879-1</f>
        <v>-0.839078154428563</v>
      </c>
      <c r="O879" s="131"/>
      <c r="P879" s="330"/>
      <c r="Q879" s="132"/>
      <c r="R879" s="132"/>
      <c r="S879" s="132"/>
      <c r="T879" s="132"/>
    </row>
    <row r="880" customFormat="false" ht="12.8" hidden="true" customHeight="false" outlineLevel="0" collapsed="false">
      <c r="A880" s="131" t="n">
        <v>1338422400</v>
      </c>
      <c r="B880" s="330" t="n">
        <f aca="false">(A880/(24*60*60))+DATE(1970,1,1)</f>
        <v>41060</v>
      </c>
      <c r="C880" s="331" t="n">
        <f aca="false">YEAR(B880)</f>
        <v>2012</v>
      </c>
      <c r="D880" s="331" t="n">
        <f aca="false">MONTH(B880)</f>
        <v>5</v>
      </c>
      <c r="E880" s="331" t="n">
        <f aca="false">DAY(B880)</f>
        <v>31</v>
      </c>
      <c r="F880" s="132" t="n">
        <v>5.135</v>
      </c>
      <c r="G880" s="132" t="n">
        <v>5.2</v>
      </c>
      <c r="H880" s="132" t="n">
        <v>5.1121</v>
      </c>
      <c r="I880" s="132" t="n">
        <v>5.18011</v>
      </c>
      <c r="J880" s="132" t="n">
        <f aca="false">LARGE($G$1:G880,1)</f>
        <v>31.9099</v>
      </c>
      <c r="K880" s="192" t="n">
        <f aca="false">IF(J880&gt;J879,0,K879+1)</f>
        <v>351</v>
      </c>
      <c r="L880" s="134" t="n">
        <f aca="false">I880/J880-1</f>
        <v>-0.837664486569999</v>
      </c>
      <c r="O880" s="131"/>
      <c r="P880" s="330"/>
      <c r="Q880" s="132"/>
      <c r="R880" s="132"/>
      <c r="S880" s="132"/>
      <c r="T880" s="132"/>
    </row>
    <row r="881" customFormat="false" ht="12.8" hidden="true" customHeight="false" outlineLevel="0" collapsed="false">
      <c r="A881" s="131" t="n">
        <v>1338508800</v>
      </c>
      <c r="B881" s="330" t="n">
        <f aca="false">(A881/(24*60*60))+DATE(1970,1,1)</f>
        <v>41061</v>
      </c>
      <c r="C881" s="331" t="n">
        <f aca="false">YEAR(B881)</f>
        <v>2012</v>
      </c>
      <c r="D881" s="331" t="n">
        <f aca="false">MONTH(B881)</f>
        <v>6</v>
      </c>
      <c r="E881" s="331" t="n">
        <f aca="false">DAY(B881)</f>
        <v>1</v>
      </c>
      <c r="F881" s="132" t="n">
        <v>5.19957</v>
      </c>
      <c r="G881" s="132" t="n">
        <v>5.279</v>
      </c>
      <c r="H881" s="132" t="n">
        <v>5.18111</v>
      </c>
      <c r="I881" s="132" t="n">
        <v>5.27481</v>
      </c>
      <c r="J881" s="132" t="n">
        <f aca="false">LARGE($G$1:G881,1)</f>
        <v>31.9099</v>
      </c>
      <c r="K881" s="192" t="n">
        <f aca="false">IF(J881&gt;J880,0,K880+1)</f>
        <v>352</v>
      </c>
      <c r="L881" s="134" t="n">
        <f aca="false">I881/J881-1</f>
        <v>-0.834696755552352</v>
      </c>
      <c r="O881" s="131"/>
      <c r="P881" s="330"/>
      <c r="Q881" s="132"/>
      <c r="R881" s="132"/>
      <c r="S881" s="132"/>
      <c r="T881" s="132"/>
    </row>
    <row r="882" customFormat="false" ht="12.8" hidden="true" customHeight="false" outlineLevel="0" collapsed="false">
      <c r="A882" s="131" t="n">
        <v>1338595200</v>
      </c>
      <c r="B882" s="330" t="n">
        <f aca="false">(A882/(24*60*60))+DATE(1970,1,1)</f>
        <v>41062</v>
      </c>
      <c r="C882" s="331" t="n">
        <f aca="false">YEAR(B882)</f>
        <v>2012</v>
      </c>
      <c r="D882" s="331" t="n">
        <f aca="false">MONTH(B882)</f>
        <v>6</v>
      </c>
      <c r="E882" s="331" t="n">
        <f aca="false">DAY(B882)</f>
        <v>2</v>
      </c>
      <c r="F882" s="132" t="n">
        <v>5.27481</v>
      </c>
      <c r="G882" s="132" t="n">
        <v>5.27488</v>
      </c>
      <c r="H882" s="132" t="n">
        <v>5.2133</v>
      </c>
      <c r="I882" s="132" t="n">
        <v>5.24898</v>
      </c>
      <c r="J882" s="132" t="n">
        <f aca="false">LARGE($G$1:G882,1)</f>
        <v>31.9099</v>
      </c>
      <c r="K882" s="192" t="n">
        <f aca="false">IF(J882&gt;J881,0,K881+1)</f>
        <v>353</v>
      </c>
      <c r="L882" s="134" t="n">
        <f aca="false">I882/J882-1</f>
        <v>-0.835506222206901</v>
      </c>
      <c r="O882" s="131"/>
      <c r="P882" s="330"/>
      <c r="Q882" s="132"/>
      <c r="R882" s="132"/>
      <c r="S882" s="132"/>
      <c r="T882" s="132"/>
    </row>
    <row r="883" customFormat="false" ht="12.8" hidden="true" customHeight="false" outlineLevel="0" collapsed="false">
      <c r="A883" s="131" t="n">
        <v>1338681600</v>
      </c>
      <c r="B883" s="330" t="n">
        <f aca="false">(A883/(24*60*60))+DATE(1970,1,1)</f>
        <v>41063</v>
      </c>
      <c r="C883" s="331" t="n">
        <f aca="false">YEAR(B883)</f>
        <v>2012</v>
      </c>
      <c r="D883" s="331" t="n">
        <f aca="false">MONTH(B883)</f>
        <v>6</v>
      </c>
      <c r="E883" s="331" t="n">
        <f aca="false">DAY(B883)</f>
        <v>3</v>
      </c>
      <c r="F883" s="132" t="n">
        <v>5.24799</v>
      </c>
      <c r="G883" s="132" t="n">
        <v>5.2543</v>
      </c>
      <c r="H883" s="132" t="n">
        <v>5.2051</v>
      </c>
      <c r="I883" s="132" t="n">
        <v>5.2051</v>
      </c>
      <c r="J883" s="132" t="n">
        <f aca="false">LARGE($G$1:G883,1)</f>
        <v>31.9099</v>
      </c>
      <c r="K883" s="192" t="n">
        <f aca="false">IF(J883&gt;J882,0,K882+1)</f>
        <v>354</v>
      </c>
      <c r="L883" s="134" t="n">
        <f aca="false">I883/J883-1</f>
        <v>-0.836881344034297</v>
      </c>
      <c r="O883" s="131"/>
      <c r="P883" s="330"/>
      <c r="Q883" s="132"/>
      <c r="R883" s="132"/>
      <c r="S883" s="132"/>
      <c r="T883" s="132"/>
    </row>
    <row r="884" customFormat="false" ht="12.8" hidden="true" customHeight="false" outlineLevel="0" collapsed="false">
      <c r="A884" s="131" t="n">
        <v>1338768000</v>
      </c>
      <c r="B884" s="330" t="n">
        <f aca="false">(A884/(24*60*60))+DATE(1970,1,1)</f>
        <v>41064</v>
      </c>
      <c r="C884" s="331" t="n">
        <f aca="false">YEAR(B884)</f>
        <v>2012</v>
      </c>
      <c r="D884" s="331" t="n">
        <f aca="false">MONTH(B884)</f>
        <v>6</v>
      </c>
      <c r="E884" s="331" t="n">
        <f aca="false">DAY(B884)</f>
        <v>4</v>
      </c>
      <c r="F884" s="132" t="n">
        <v>5.21999</v>
      </c>
      <c r="G884" s="132" t="n">
        <v>5.2785</v>
      </c>
      <c r="H884" s="132" t="n">
        <v>5.18001</v>
      </c>
      <c r="I884" s="132" t="n">
        <v>5.26599</v>
      </c>
      <c r="J884" s="132" t="n">
        <f aca="false">LARGE($G$1:G884,1)</f>
        <v>31.9099</v>
      </c>
      <c r="K884" s="192" t="n">
        <f aca="false">IF(J884&gt;J883,0,K883+1)</f>
        <v>355</v>
      </c>
      <c r="L884" s="134" t="n">
        <f aca="false">I884/J884-1</f>
        <v>-0.834973158800247</v>
      </c>
      <c r="O884" s="131"/>
      <c r="P884" s="330"/>
      <c r="Q884" s="132"/>
      <c r="R884" s="132"/>
      <c r="S884" s="132"/>
      <c r="T884" s="132"/>
    </row>
    <row r="885" customFormat="false" ht="12.8" hidden="true" customHeight="false" outlineLevel="0" collapsed="false">
      <c r="A885" s="131" t="n">
        <v>1338854400</v>
      </c>
      <c r="B885" s="330" t="n">
        <f aca="false">(A885/(24*60*60))+DATE(1970,1,1)</f>
        <v>41065</v>
      </c>
      <c r="C885" s="331" t="n">
        <f aca="false">YEAR(B885)</f>
        <v>2012</v>
      </c>
      <c r="D885" s="331" t="n">
        <f aca="false">MONTH(B885)</f>
        <v>6</v>
      </c>
      <c r="E885" s="331" t="n">
        <f aca="false">DAY(B885)</f>
        <v>5</v>
      </c>
      <c r="F885" s="132" t="n">
        <v>5.26588</v>
      </c>
      <c r="G885" s="132" t="n">
        <v>5.5</v>
      </c>
      <c r="H885" s="132" t="n">
        <v>5.22354</v>
      </c>
      <c r="I885" s="132" t="n">
        <v>5.44001</v>
      </c>
      <c r="J885" s="132" t="n">
        <f aca="false">LARGE($G$1:G885,1)</f>
        <v>31.9099</v>
      </c>
      <c r="K885" s="192" t="n">
        <f aca="false">IF(J885&gt;J884,0,K884+1)</f>
        <v>356</v>
      </c>
      <c r="L885" s="134" t="n">
        <f aca="false">I885/J885-1</f>
        <v>-0.82951967884575</v>
      </c>
      <c r="O885" s="131"/>
      <c r="P885" s="330"/>
      <c r="Q885" s="132"/>
      <c r="R885" s="132"/>
      <c r="S885" s="132"/>
      <c r="T885" s="132"/>
    </row>
    <row r="886" customFormat="false" ht="12.8" hidden="true" customHeight="false" outlineLevel="0" collapsed="false">
      <c r="A886" s="131" t="n">
        <v>1338940800</v>
      </c>
      <c r="B886" s="330" t="n">
        <f aca="false">(A886/(24*60*60))+DATE(1970,1,1)</f>
        <v>41066</v>
      </c>
      <c r="C886" s="331" t="n">
        <f aca="false">YEAR(B886)</f>
        <v>2012</v>
      </c>
      <c r="D886" s="331" t="n">
        <f aca="false">MONTH(B886)</f>
        <v>6</v>
      </c>
      <c r="E886" s="331" t="n">
        <f aca="false">DAY(B886)</f>
        <v>6</v>
      </c>
      <c r="F886" s="132" t="n">
        <v>5.44607</v>
      </c>
      <c r="G886" s="132" t="n">
        <v>5.49</v>
      </c>
      <c r="H886" s="132" t="n">
        <v>5.38945</v>
      </c>
      <c r="I886" s="132" t="n">
        <v>5.46001</v>
      </c>
      <c r="J886" s="132" t="n">
        <f aca="false">LARGE($G$1:G886,1)</f>
        <v>31.9099</v>
      </c>
      <c r="K886" s="192" t="n">
        <f aca="false">IF(J886&gt;J885,0,K885+1)</f>
        <v>357</v>
      </c>
      <c r="L886" s="134" t="n">
        <f aca="false">I886/J886-1</f>
        <v>-0.828892914111295</v>
      </c>
      <c r="O886" s="131"/>
      <c r="P886" s="330"/>
      <c r="Q886" s="132"/>
      <c r="R886" s="132"/>
      <c r="S886" s="132"/>
      <c r="T886" s="132"/>
    </row>
    <row r="887" customFormat="false" ht="12.8" hidden="true" customHeight="false" outlineLevel="0" collapsed="false">
      <c r="A887" s="131" t="n">
        <v>1339027200</v>
      </c>
      <c r="B887" s="330" t="n">
        <f aca="false">(A887/(24*60*60))+DATE(1970,1,1)</f>
        <v>41067</v>
      </c>
      <c r="C887" s="331" t="n">
        <f aca="false">YEAR(B887)</f>
        <v>2012</v>
      </c>
      <c r="D887" s="331" t="n">
        <f aca="false">MONTH(B887)</f>
        <v>6</v>
      </c>
      <c r="E887" s="331" t="n">
        <f aca="false">DAY(B887)</f>
        <v>7</v>
      </c>
      <c r="F887" s="132" t="n">
        <v>5.46799</v>
      </c>
      <c r="G887" s="132" t="n">
        <v>5.59357</v>
      </c>
      <c r="H887" s="132" t="n">
        <v>5.41</v>
      </c>
      <c r="I887" s="132" t="n">
        <v>5.591</v>
      </c>
      <c r="J887" s="132" t="n">
        <f aca="false">LARGE($G$1:G887,1)</f>
        <v>31.9099</v>
      </c>
      <c r="K887" s="192" t="n">
        <f aca="false">IF(J887&gt;J886,0,K886+1)</f>
        <v>358</v>
      </c>
      <c r="L887" s="134" t="n">
        <f aca="false">I887/J887-1</f>
        <v>-0.824787918482979</v>
      </c>
      <c r="O887" s="131"/>
      <c r="P887" s="330"/>
      <c r="Q887" s="132"/>
      <c r="R887" s="132"/>
      <c r="S887" s="132"/>
      <c r="T887" s="132"/>
    </row>
    <row r="888" customFormat="false" ht="12.8" hidden="true" customHeight="false" outlineLevel="0" collapsed="false">
      <c r="A888" s="131" t="n">
        <v>1339113600</v>
      </c>
      <c r="B888" s="330" t="n">
        <f aca="false">(A888/(24*60*60))+DATE(1970,1,1)</f>
        <v>41068</v>
      </c>
      <c r="C888" s="331" t="n">
        <f aca="false">YEAR(B888)</f>
        <v>2012</v>
      </c>
      <c r="D888" s="331" t="n">
        <f aca="false">MONTH(B888)</f>
        <v>6</v>
      </c>
      <c r="E888" s="331" t="n">
        <f aca="false">DAY(B888)</f>
        <v>8</v>
      </c>
      <c r="F888" s="132" t="n">
        <v>5.59087</v>
      </c>
      <c r="G888" s="132" t="n">
        <v>5.66</v>
      </c>
      <c r="H888" s="132" t="n">
        <v>5.5599</v>
      </c>
      <c r="I888" s="132" t="n">
        <v>5.633</v>
      </c>
      <c r="J888" s="132" t="n">
        <f aca="false">LARGE($G$1:G888,1)</f>
        <v>31.9099</v>
      </c>
      <c r="K888" s="192" t="n">
        <f aca="false">IF(J888&gt;J887,0,K887+1)</f>
        <v>359</v>
      </c>
      <c r="L888" s="134" t="n">
        <f aca="false">I888/J888-1</f>
        <v>-0.823471712540622</v>
      </c>
      <c r="O888" s="131"/>
      <c r="P888" s="330"/>
      <c r="Q888" s="132"/>
      <c r="R888" s="132"/>
      <c r="S888" s="132"/>
      <c r="T888" s="132"/>
    </row>
    <row r="889" customFormat="false" ht="12.8" hidden="true" customHeight="false" outlineLevel="0" collapsed="false">
      <c r="A889" s="131" t="n">
        <v>1339200000</v>
      </c>
      <c r="B889" s="330" t="n">
        <f aca="false">(A889/(24*60*60))+DATE(1970,1,1)</f>
        <v>41069</v>
      </c>
      <c r="C889" s="331" t="n">
        <f aca="false">YEAR(B889)</f>
        <v>2012</v>
      </c>
      <c r="D889" s="331" t="n">
        <f aca="false">MONTH(B889)</f>
        <v>6</v>
      </c>
      <c r="E889" s="331" t="n">
        <f aca="false">DAY(B889)</f>
        <v>9</v>
      </c>
      <c r="F889" s="132" t="n">
        <v>5.6329</v>
      </c>
      <c r="G889" s="132" t="n">
        <v>5.635</v>
      </c>
      <c r="H889" s="132" t="n">
        <v>5.46177</v>
      </c>
      <c r="I889" s="132" t="n">
        <v>5.55997</v>
      </c>
      <c r="J889" s="132" t="n">
        <f aca="false">LARGE($G$1:G889,1)</f>
        <v>31.9099</v>
      </c>
      <c r="K889" s="192" t="n">
        <f aca="false">IF(J889&gt;J888,0,K888+1)</f>
        <v>360</v>
      </c>
      <c r="L889" s="134" t="n">
        <f aca="false">I889/J889-1</f>
        <v>-0.825760343968486</v>
      </c>
      <c r="O889" s="131"/>
      <c r="P889" s="330"/>
      <c r="Q889" s="132"/>
      <c r="R889" s="132"/>
      <c r="S889" s="132"/>
      <c r="T889" s="132"/>
    </row>
    <row r="890" customFormat="false" ht="12.8" hidden="true" customHeight="false" outlineLevel="0" collapsed="false">
      <c r="A890" s="131" t="n">
        <v>1339286400</v>
      </c>
      <c r="B890" s="330" t="n">
        <f aca="false">(A890/(24*60*60))+DATE(1970,1,1)</f>
        <v>41070</v>
      </c>
      <c r="C890" s="331" t="n">
        <f aca="false">YEAR(B890)</f>
        <v>2012</v>
      </c>
      <c r="D890" s="331" t="n">
        <f aca="false">MONTH(B890)</f>
        <v>6</v>
      </c>
      <c r="E890" s="331" t="n">
        <f aca="false">DAY(B890)</f>
        <v>10</v>
      </c>
      <c r="F890" s="132" t="n">
        <v>5.55997</v>
      </c>
      <c r="G890" s="132" t="n">
        <v>5.577</v>
      </c>
      <c r="H890" s="132" t="n">
        <v>5.4267</v>
      </c>
      <c r="I890" s="132" t="n">
        <v>5.46829</v>
      </c>
      <c r="J890" s="132" t="n">
        <f aca="false">LARGE($G$1:G890,1)</f>
        <v>31.9099</v>
      </c>
      <c r="K890" s="192" t="n">
        <f aca="false">IF(J890&gt;J889,0,K889+1)</f>
        <v>361</v>
      </c>
      <c r="L890" s="134" t="n">
        <f aca="false">I890/J890-1</f>
        <v>-0.82863343351123</v>
      </c>
      <c r="O890" s="131"/>
      <c r="P890" s="330"/>
      <c r="Q890" s="132"/>
      <c r="R890" s="132"/>
      <c r="S890" s="132"/>
      <c r="T890" s="132"/>
    </row>
    <row r="891" customFormat="false" ht="12.8" hidden="true" customHeight="false" outlineLevel="0" collapsed="false">
      <c r="A891" s="131" t="n">
        <v>1339372800</v>
      </c>
      <c r="B891" s="330" t="n">
        <f aca="false">(A891/(24*60*60))+DATE(1970,1,1)</f>
        <v>41071</v>
      </c>
      <c r="C891" s="331" t="n">
        <f aca="false">YEAR(B891)</f>
        <v>2012</v>
      </c>
      <c r="D891" s="331" t="n">
        <f aca="false">MONTH(B891)</f>
        <v>6</v>
      </c>
      <c r="E891" s="331" t="n">
        <f aca="false">DAY(B891)</f>
        <v>11</v>
      </c>
      <c r="F891" s="132" t="n">
        <v>5.46829</v>
      </c>
      <c r="G891" s="132" t="n">
        <v>5.59997</v>
      </c>
      <c r="H891" s="132" t="n">
        <v>5.4324</v>
      </c>
      <c r="I891" s="132" t="n">
        <v>5.57471</v>
      </c>
      <c r="J891" s="132" t="n">
        <f aca="false">LARGE($G$1:G891,1)</f>
        <v>31.9099</v>
      </c>
      <c r="K891" s="192" t="n">
        <f aca="false">IF(J891&gt;J890,0,K890+1)</f>
        <v>362</v>
      </c>
      <c r="L891" s="134" t="n">
        <f aca="false">I891/J891-1</f>
        <v>-0.825298418359193</v>
      </c>
      <c r="O891" s="131"/>
      <c r="P891" s="330"/>
      <c r="Q891" s="132"/>
      <c r="R891" s="132"/>
      <c r="S891" s="132"/>
      <c r="T891" s="132"/>
    </row>
    <row r="892" customFormat="false" ht="12.8" hidden="true" customHeight="false" outlineLevel="0" collapsed="false">
      <c r="A892" s="131" t="n">
        <v>1339459200</v>
      </c>
      <c r="B892" s="330" t="n">
        <f aca="false">(A892/(24*60*60))+DATE(1970,1,1)</f>
        <v>41072</v>
      </c>
      <c r="C892" s="331" t="n">
        <f aca="false">YEAR(B892)</f>
        <v>2012</v>
      </c>
      <c r="D892" s="331" t="n">
        <f aca="false">MONTH(B892)</f>
        <v>6</v>
      </c>
      <c r="E892" s="331" t="n">
        <f aca="false">DAY(B892)</f>
        <v>12</v>
      </c>
      <c r="F892" s="132" t="n">
        <v>5.595</v>
      </c>
      <c r="G892" s="132" t="n">
        <v>5.74999</v>
      </c>
      <c r="H892" s="132" t="n">
        <v>5.5</v>
      </c>
      <c r="I892" s="132" t="n">
        <v>5.70003</v>
      </c>
      <c r="J892" s="132" t="n">
        <f aca="false">LARGE($G$1:G892,1)</f>
        <v>31.9099</v>
      </c>
      <c r="K892" s="192" t="n">
        <f aca="false">IF(J892&gt;J891,0,K891+1)</f>
        <v>363</v>
      </c>
      <c r="L892" s="134" t="n">
        <f aca="false">I892/J892-1</f>
        <v>-0.821371110533095</v>
      </c>
      <c r="O892" s="131"/>
      <c r="P892" s="330"/>
      <c r="Q892" s="132"/>
      <c r="R892" s="132"/>
      <c r="S892" s="132"/>
      <c r="T892" s="132"/>
    </row>
    <row r="893" customFormat="false" ht="12.8" hidden="true" customHeight="false" outlineLevel="0" collapsed="false">
      <c r="A893" s="131" t="n">
        <v>1339545600</v>
      </c>
      <c r="B893" s="330" t="n">
        <f aca="false">(A893/(24*60*60))+DATE(1970,1,1)</f>
        <v>41073</v>
      </c>
      <c r="C893" s="331" t="n">
        <f aca="false">YEAR(B893)</f>
        <v>2012</v>
      </c>
      <c r="D893" s="331" t="n">
        <f aca="false">MONTH(B893)</f>
        <v>6</v>
      </c>
      <c r="E893" s="331" t="n">
        <f aca="false">DAY(B893)</f>
        <v>13</v>
      </c>
      <c r="F893" s="132" t="n">
        <v>5.73</v>
      </c>
      <c r="G893" s="132" t="n">
        <v>5.96</v>
      </c>
      <c r="H893" s="132" t="n">
        <v>5.66</v>
      </c>
      <c r="I893" s="132" t="n">
        <v>5.929</v>
      </c>
      <c r="J893" s="132" t="n">
        <f aca="false">LARGE($G$1:G893,1)</f>
        <v>31.9099</v>
      </c>
      <c r="K893" s="192" t="n">
        <f aca="false">IF(J893&gt;J892,0,K892+1)</f>
        <v>364</v>
      </c>
      <c r="L893" s="134" t="n">
        <f aca="false">I893/J893-1</f>
        <v>-0.814195594470682</v>
      </c>
      <c r="O893" s="131"/>
      <c r="P893" s="330"/>
      <c r="Q893" s="132"/>
      <c r="R893" s="132"/>
      <c r="S893" s="132"/>
      <c r="T893" s="132"/>
    </row>
    <row r="894" customFormat="false" ht="12.8" hidden="true" customHeight="false" outlineLevel="0" collapsed="false">
      <c r="A894" s="131" t="n">
        <v>1339632000</v>
      </c>
      <c r="B894" s="330" t="n">
        <f aca="false">(A894/(24*60*60))+DATE(1970,1,1)</f>
        <v>41074</v>
      </c>
      <c r="C894" s="331" t="n">
        <f aca="false">YEAR(B894)</f>
        <v>2012</v>
      </c>
      <c r="D894" s="331" t="n">
        <f aca="false">MONTH(B894)</f>
        <v>6</v>
      </c>
      <c r="E894" s="331" t="n">
        <f aca="false">DAY(B894)</f>
        <v>14</v>
      </c>
      <c r="F894" s="132" t="n">
        <v>5.9288</v>
      </c>
      <c r="G894" s="132" t="n">
        <v>5.97422</v>
      </c>
      <c r="H894" s="132" t="n">
        <v>5.808</v>
      </c>
      <c r="I894" s="132" t="n">
        <v>5.9541</v>
      </c>
      <c r="J894" s="132" t="n">
        <f aca="false">LARGE($G$1:G894,1)</f>
        <v>31.9099</v>
      </c>
      <c r="K894" s="192" t="n">
        <f aca="false">IF(J894&gt;J893,0,K893+1)</f>
        <v>365</v>
      </c>
      <c r="L894" s="134" t="n">
        <f aca="false">I894/J894-1</f>
        <v>-0.81340900472894</v>
      </c>
      <c r="O894" s="131"/>
      <c r="P894" s="330"/>
      <c r="Q894" s="132"/>
      <c r="R894" s="132"/>
      <c r="S894" s="132"/>
      <c r="T894" s="132"/>
    </row>
    <row r="895" customFormat="false" ht="12.8" hidden="true" customHeight="false" outlineLevel="0" collapsed="false">
      <c r="A895" s="131" t="n">
        <v>1339718400</v>
      </c>
      <c r="B895" s="330" t="n">
        <f aca="false">(A895/(24*60*60))+DATE(1970,1,1)</f>
        <v>41075</v>
      </c>
      <c r="C895" s="331" t="n">
        <f aca="false">YEAR(B895)</f>
        <v>2012</v>
      </c>
      <c r="D895" s="331" t="n">
        <f aca="false">MONTH(B895)</f>
        <v>6</v>
      </c>
      <c r="E895" s="331" t="n">
        <f aca="false">DAY(B895)</f>
        <v>15</v>
      </c>
      <c r="F895" s="132" t="n">
        <v>5.95411</v>
      </c>
      <c r="G895" s="132" t="n">
        <v>6.587</v>
      </c>
      <c r="H895" s="132" t="n">
        <v>5.883</v>
      </c>
      <c r="I895" s="132" t="n">
        <v>6.5</v>
      </c>
      <c r="J895" s="132" t="n">
        <f aca="false">LARGE($G$1:G895,1)</f>
        <v>31.9099</v>
      </c>
      <c r="K895" s="192" t="n">
        <f aca="false">IF(J895&gt;J894,0,K894+1)</f>
        <v>366</v>
      </c>
      <c r="L895" s="134" t="n">
        <f aca="false">I895/J895-1</f>
        <v>-0.796301461301978</v>
      </c>
      <c r="O895" s="131"/>
      <c r="P895" s="330"/>
      <c r="Q895" s="132"/>
      <c r="R895" s="132"/>
      <c r="S895" s="132"/>
      <c r="T895" s="132"/>
    </row>
    <row r="896" customFormat="false" ht="12.8" hidden="true" customHeight="false" outlineLevel="0" collapsed="false">
      <c r="A896" s="131" t="n">
        <v>1339804800</v>
      </c>
      <c r="B896" s="330" t="n">
        <f aca="false">(A896/(24*60*60))+DATE(1970,1,1)</f>
        <v>41076</v>
      </c>
      <c r="C896" s="331" t="n">
        <f aca="false">YEAR(B896)</f>
        <v>2012</v>
      </c>
      <c r="D896" s="331" t="n">
        <f aca="false">MONTH(B896)</f>
        <v>6</v>
      </c>
      <c r="E896" s="331" t="n">
        <f aca="false">DAY(B896)</f>
        <v>16</v>
      </c>
      <c r="F896" s="132" t="n">
        <v>6.5</v>
      </c>
      <c r="G896" s="132" t="n">
        <v>6.599</v>
      </c>
      <c r="H896" s="132" t="n">
        <v>6.261</v>
      </c>
      <c r="I896" s="132" t="n">
        <v>6.4</v>
      </c>
      <c r="J896" s="132" t="n">
        <f aca="false">LARGE($G$1:G896,1)</f>
        <v>31.9099</v>
      </c>
      <c r="K896" s="192" t="n">
        <f aca="false">IF(J896&gt;J895,0,K895+1)</f>
        <v>367</v>
      </c>
      <c r="L896" s="134" t="n">
        <f aca="false">I896/J896-1</f>
        <v>-0.799435284974256</v>
      </c>
      <c r="O896" s="131"/>
      <c r="P896" s="330"/>
      <c r="Q896" s="132"/>
      <c r="R896" s="132"/>
      <c r="S896" s="132"/>
      <c r="T896" s="132"/>
    </row>
    <row r="897" customFormat="false" ht="12.8" hidden="true" customHeight="false" outlineLevel="0" collapsed="false">
      <c r="A897" s="131" t="n">
        <v>1339891200</v>
      </c>
      <c r="B897" s="330" t="n">
        <f aca="false">(A897/(24*60*60))+DATE(1970,1,1)</f>
        <v>41077</v>
      </c>
      <c r="C897" s="331" t="n">
        <f aca="false">YEAR(B897)</f>
        <v>2012</v>
      </c>
      <c r="D897" s="331" t="n">
        <f aca="false">MONTH(B897)</f>
        <v>6</v>
      </c>
      <c r="E897" s="331" t="n">
        <f aca="false">DAY(B897)</f>
        <v>17</v>
      </c>
      <c r="F897" s="132" t="n">
        <v>6.4487</v>
      </c>
      <c r="G897" s="132" t="n">
        <v>6.52999</v>
      </c>
      <c r="H897" s="132" t="n">
        <v>6.1027</v>
      </c>
      <c r="I897" s="132" t="n">
        <v>6.16382</v>
      </c>
      <c r="J897" s="132" t="n">
        <f aca="false">LARGE($G$1:G897,1)</f>
        <v>31.9099</v>
      </c>
      <c r="K897" s="192" t="n">
        <f aca="false">IF(J897&gt;J896,0,K896+1)</f>
        <v>368</v>
      </c>
      <c r="L897" s="134" t="n">
        <f aca="false">I897/J897-1</f>
        <v>-0.80683674972344</v>
      </c>
      <c r="O897" s="131"/>
      <c r="P897" s="330"/>
      <c r="Q897" s="132"/>
      <c r="R897" s="132"/>
      <c r="S897" s="132"/>
      <c r="T897" s="132"/>
    </row>
    <row r="898" customFormat="false" ht="12.8" hidden="true" customHeight="false" outlineLevel="0" collapsed="false">
      <c r="A898" s="131" t="n">
        <v>1339977600</v>
      </c>
      <c r="B898" s="330" t="n">
        <f aca="false">(A898/(24*60*60))+DATE(1970,1,1)</f>
        <v>41078</v>
      </c>
      <c r="C898" s="331" t="n">
        <f aca="false">YEAR(B898)</f>
        <v>2012</v>
      </c>
      <c r="D898" s="331" t="n">
        <f aca="false">MONTH(B898)</f>
        <v>6</v>
      </c>
      <c r="E898" s="331" t="n">
        <f aca="false">DAY(B898)</f>
        <v>18</v>
      </c>
      <c r="F898" s="132" t="n">
        <v>6.2</v>
      </c>
      <c r="G898" s="132" t="n">
        <v>6.36</v>
      </c>
      <c r="H898" s="132" t="n">
        <v>6.03</v>
      </c>
      <c r="I898" s="132" t="n">
        <v>6.30998</v>
      </c>
      <c r="J898" s="132" t="n">
        <f aca="false">LARGE($G$1:G898,1)</f>
        <v>31.9099</v>
      </c>
      <c r="K898" s="192" t="n">
        <f aca="false">IF(J898&gt;J897,0,K897+1)</f>
        <v>369</v>
      </c>
      <c r="L898" s="134" t="n">
        <f aca="false">I898/J898-1</f>
        <v>-0.80225635304404</v>
      </c>
      <c r="O898" s="131"/>
      <c r="P898" s="330"/>
      <c r="Q898" s="132"/>
      <c r="R898" s="132"/>
      <c r="S898" s="132"/>
      <c r="T898" s="132"/>
    </row>
    <row r="899" customFormat="false" ht="12.8" hidden="true" customHeight="false" outlineLevel="0" collapsed="false">
      <c r="A899" s="131" t="n">
        <v>1340064000</v>
      </c>
      <c r="B899" s="330" t="n">
        <f aca="false">(A899/(24*60*60))+DATE(1970,1,1)</f>
        <v>41079</v>
      </c>
      <c r="C899" s="331" t="n">
        <f aca="false">YEAR(B899)</f>
        <v>2012</v>
      </c>
      <c r="D899" s="331" t="n">
        <f aca="false">MONTH(B899)</f>
        <v>6</v>
      </c>
      <c r="E899" s="331" t="n">
        <f aca="false">DAY(B899)</f>
        <v>19</v>
      </c>
      <c r="F899" s="132" t="n">
        <v>6.30998</v>
      </c>
      <c r="G899" s="132" t="n">
        <v>6.53294</v>
      </c>
      <c r="H899" s="132" t="n">
        <v>6.281</v>
      </c>
      <c r="I899" s="132" t="n">
        <v>6.49876</v>
      </c>
      <c r="J899" s="132" t="n">
        <f aca="false">LARGE($G$1:G899,1)</f>
        <v>31.9099</v>
      </c>
      <c r="K899" s="192" t="n">
        <f aca="false">IF(J899&gt;J898,0,K898+1)</f>
        <v>370</v>
      </c>
      <c r="L899" s="134" t="n">
        <f aca="false">I899/J899-1</f>
        <v>-0.796340320715515</v>
      </c>
      <c r="O899" s="131"/>
      <c r="P899" s="330"/>
      <c r="Q899" s="132"/>
      <c r="R899" s="132"/>
      <c r="S899" s="132"/>
      <c r="T899" s="132"/>
    </row>
    <row r="900" customFormat="false" ht="12.8" hidden="true" customHeight="false" outlineLevel="0" collapsed="false">
      <c r="A900" s="131" t="n">
        <v>1340150400</v>
      </c>
      <c r="B900" s="330" t="n">
        <f aca="false">(A900/(24*60*60))+DATE(1970,1,1)</f>
        <v>41080</v>
      </c>
      <c r="C900" s="331" t="n">
        <f aca="false">YEAR(B900)</f>
        <v>2012</v>
      </c>
      <c r="D900" s="331" t="n">
        <f aca="false">MONTH(B900)</f>
        <v>6</v>
      </c>
      <c r="E900" s="331" t="n">
        <f aca="false">DAY(B900)</f>
        <v>20</v>
      </c>
      <c r="F900" s="132" t="n">
        <v>6.49876</v>
      </c>
      <c r="G900" s="132" t="n">
        <v>6.71031</v>
      </c>
      <c r="H900" s="132" t="n">
        <v>6.45</v>
      </c>
      <c r="I900" s="132" t="n">
        <v>6.67</v>
      </c>
      <c r="J900" s="132" t="n">
        <f aca="false">LARGE($G$1:G900,1)</f>
        <v>31.9099</v>
      </c>
      <c r="K900" s="192" t="n">
        <f aca="false">IF(J900&gt;J899,0,K899+1)</f>
        <v>371</v>
      </c>
      <c r="L900" s="134" t="n">
        <f aca="false">I900/J900-1</f>
        <v>-0.790973961059107</v>
      </c>
      <c r="O900" s="131"/>
      <c r="P900" s="330"/>
      <c r="Q900" s="132"/>
      <c r="R900" s="132"/>
      <c r="S900" s="132"/>
      <c r="T900" s="132"/>
    </row>
    <row r="901" customFormat="false" ht="12.8" hidden="true" customHeight="false" outlineLevel="0" collapsed="false">
      <c r="A901" s="131" t="n">
        <v>1340236800</v>
      </c>
      <c r="B901" s="330" t="n">
        <f aca="false">(A901/(24*60*60))+DATE(1970,1,1)</f>
        <v>41081</v>
      </c>
      <c r="C901" s="331" t="n">
        <f aca="false">YEAR(B901)</f>
        <v>2012</v>
      </c>
      <c r="D901" s="331" t="n">
        <f aca="false">MONTH(B901)</f>
        <v>6</v>
      </c>
      <c r="E901" s="331" t="n">
        <f aca="false">DAY(B901)</f>
        <v>21</v>
      </c>
      <c r="F901" s="132" t="n">
        <v>6.67001</v>
      </c>
      <c r="G901" s="132" t="n">
        <v>6.8</v>
      </c>
      <c r="H901" s="132" t="n">
        <v>6.561</v>
      </c>
      <c r="I901" s="132" t="n">
        <v>6.68008</v>
      </c>
      <c r="J901" s="132" t="n">
        <f aca="false">LARGE($G$1:G901,1)</f>
        <v>31.9099</v>
      </c>
      <c r="K901" s="192" t="n">
        <f aca="false">IF(J901&gt;J900,0,K900+1)</f>
        <v>372</v>
      </c>
      <c r="L901" s="134" t="n">
        <f aca="false">I901/J901-1</f>
        <v>-0.790658071632941</v>
      </c>
      <c r="O901" s="131"/>
      <c r="P901" s="330"/>
      <c r="Q901" s="132"/>
      <c r="R901" s="132"/>
      <c r="S901" s="132"/>
      <c r="T901" s="132"/>
    </row>
    <row r="902" customFormat="false" ht="12.8" hidden="true" customHeight="false" outlineLevel="0" collapsed="false">
      <c r="A902" s="131" t="n">
        <v>1340323200</v>
      </c>
      <c r="B902" s="330" t="n">
        <f aca="false">(A902/(24*60*60))+DATE(1970,1,1)</f>
        <v>41082</v>
      </c>
      <c r="C902" s="331" t="n">
        <f aca="false">YEAR(B902)</f>
        <v>2012</v>
      </c>
      <c r="D902" s="331" t="n">
        <f aca="false">MONTH(B902)</f>
        <v>6</v>
      </c>
      <c r="E902" s="331" t="n">
        <f aca="false">DAY(B902)</f>
        <v>22</v>
      </c>
      <c r="F902" s="132" t="n">
        <v>6.68009</v>
      </c>
      <c r="G902" s="132" t="n">
        <v>6.7</v>
      </c>
      <c r="H902" s="132" t="n">
        <v>6.42771</v>
      </c>
      <c r="I902" s="132" t="n">
        <v>6.54781</v>
      </c>
      <c r="J902" s="132" t="n">
        <f aca="false">LARGE($G$1:G902,1)</f>
        <v>31.9099</v>
      </c>
      <c r="K902" s="192" t="n">
        <f aca="false">IF(J902&gt;J901,0,K901+1)</f>
        <v>373</v>
      </c>
      <c r="L902" s="134" t="n">
        <f aca="false">I902/J902-1</f>
        <v>-0.794803180204263</v>
      </c>
      <c r="O902" s="131"/>
      <c r="P902" s="330"/>
      <c r="Q902" s="132"/>
      <c r="R902" s="132"/>
      <c r="S902" s="132"/>
      <c r="T902" s="132"/>
    </row>
    <row r="903" customFormat="false" ht="12.8" hidden="true" customHeight="false" outlineLevel="0" collapsed="false">
      <c r="A903" s="131" t="n">
        <v>1340409600</v>
      </c>
      <c r="B903" s="330" t="n">
        <f aca="false">(A903/(24*60*60))+DATE(1970,1,1)</f>
        <v>41083</v>
      </c>
      <c r="C903" s="331" t="n">
        <f aca="false">YEAR(B903)</f>
        <v>2012</v>
      </c>
      <c r="D903" s="331" t="n">
        <f aca="false">MONTH(B903)</f>
        <v>6</v>
      </c>
      <c r="E903" s="331" t="n">
        <f aca="false">DAY(B903)</f>
        <v>23</v>
      </c>
      <c r="F903" s="132" t="n">
        <v>6.54783</v>
      </c>
      <c r="G903" s="132" t="n">
        <v>6.65062</v>
      </c>
      <c r="H903" s="132" t="n">
        <v>6.4</v>
      </c>
      <c r="I903" s="132" t="n">
        <v>6.4285</v>
      </c>
      <c r="J903" s="132" t="n">
        <f aca="false">LARGE($G$1:G903,1)</f>
        <v>31.9099</v>
      </c>
      <c r="K903" s="192" t="n">
        <f aca="false">IF(J903&gt;J902,0,K902+1)</f>
        <v>374</v>
      </c>
      <c r="L903" s="134" t="n">
        <f aca="false">I903/J903-1</f>
        <v>-0.798542145227657</v>
      </c>
      <c r="O903" s="131"/>
      <c r="P903" s="330"/>
      <c r="Q903" s="132"/>
      <c r="R903" s="132"/>
      <c r="S903" s="132"/>
      <c r="T903" s="132"/>
    </row>
    <row r="904" customFormat="false" ht="12.8" hidden="true" customHeight="false" outlineLevel="0" collapsed="false">
      <c r="A904" s="131" t="n">
        <v>1340496000</v>
      </c>
      <c r="B904" s="330" t="n">
        <f aca="false">(A904/(24*60*60))+DATE(1970,1,1)</f>
        <v>41084</v>
      </c>
      <c r="C904" s="331" t="n">
        <f aca="false">YEAR(B904)</f>
        <v>2012</v>
      </c>
      <c r="D904" s="331" t="n">
        <f aca="false">MONTH(B904)</f>
        <v>6</v>
      </c>
      <c r="E904" s="331" t="n">
        <f aca="false">DAY(B904)</f>
        <v>24</v>
      </c>
      <c r="F904" s="132" t="n">
        <v>6.4285</v>
      </c>
      <c r="G904" s="132" t="n">
        <v>6.47</v>
      </c>
      <c r="H904" s="132" t="n">
        <v>6.35</v>
      </c>
      <c r="I904" s="132" t="n">
        <v>6.35002</v>
      </c>
      <c r="J904" s="132" t="n">
        <f aca="false">LARGE($G$1:G904,1)</f>
        <v>31.9099</v>
      </c>
      <c r="K904" s="192" t="n">
        <f aca="false">IF(J904&gt;J903,0,K903+1)</f>
        <v>375</v>
      </c>
      <c r="L904" s="134" t="n">
        <f aca="false">I904/J904-1</f>
        <v>-0.80100157004566</v>
      </c>
      <c r="O904" s="131"/>
      <c r="P904" s="330"/>
      <c r="Q904" s="132"/>
      <c r="R904" s="132"/>
      <c r="S904" s="132"/>
      <c r="T904" s="132"/>
    </row>
    <row r="905" customFormat="false" ht="12.8" hidden="true" customHeight="false" outlineLevel="0" collapsed="false">
      <c r="A905" s="131" t="n">
        <v>1340582400</v>
      </c>
      <c r="B905" s="330" t="n">
        <f aca="false">(A905/(24*60*60))+DATE(1970,1,1)</f>
        <v>41085</v>
      </c>
      <c r="C905" s="331" t="n">
        <f aca="false">YEAR(B905)</f>
        <v>2012</v>
      </c>
      <c r="D905" s="331" t="n">
        <f aca="false">MONTH(B905)</f>
        <v>6</v>
      </c>
      <c r="E905" s="331" t="n">
        <f aca="false">DAY(B905)</f>
        <v>25</v>
      </c>
      <c r="F905" s="132" t="n">
        <v>6.35002</v>
      </c>
      <c r="G905" s="132" t="n">
        <v>6.4455</v>
      </c>
      <c r="H905" s="132" t="n">
        <v>6.21748</v>
      </c>
      <c r="I905" s="132" t="n">
        <v>6.30482</v>
      </c>
      <c r="J905" s="132" t="n">
        <f aca="false">LARGE($G$1:G905,1)</f>
        <v>31.9099</v>
      </c>
      <c r="K905" s="192" t="n">
        <f aca="false">IF(J905&gt;J904,0,K904+1)</f>
        <v>376</v>
      </c>
      <c r="L905" s="134" t="n">
        <f aca="false">I905/J905-1</f>
        <v>-0.802418058345529</v>
      </c>
      <c r="O905" s="131"/>
      <c r="P905" s="330"/>
      <c r="Q905" s="132"/>
      <c r="R905" s="132"/>
      <c r="S905" s="132"/>
      <c r="T905" s="132"/>
    </row>
    <row r="906" customFormat="false" ht="12.8" hidden="true" customHeight="false" outlineLevel="0" collapsed="false">
      <c r="A906" s="131" t="n">
        <v>1340668800</v>
      </c>
      <c r="B906" s="330" t="n">
        <f aca="false">(A906/(24*60*60))+DATE(1970,1,1)</f>
        <v>41086</v>
      </c>
      <c r="C906" s="331" t="n">
        <f aca="false">YEAR(B906)</f>
        <v>2012</v>
      </c>
      <c r="D906" s="331" t="n">
        <f aca="false">MONTH(B906)</f>
        <v>6</v>
      </c>
      <c r="E906" s="331" t="n">
        <f aca="false">DAY(B906)</f>
        <v>26</v>
      </c>
      <c r="F906" s="132" t="n">
        <v>6.32969</v>
      </c>
      <c r="G906" s="132" t="n">
        <v>6.47</v>
      </c>
      <c r="H906" s="132" t="n">
        <v>6.28888</v>
      </c>
      <c r="I906" s="132" t="n">
        <v>6.4195</v>
      </c>
      <c r="J906" s="132" t="n">
        <f aca="false">LARGE($G$1:G906,1)</f>
        <v>31.9099</v>
      </c>
      <c r="K906" s="192" t="n">
        <f aca="false">IF(J906&gt;J905,0,K905+1)</f>
        <v>377</v>
      </c>
      <c r="L906" s="134" t="n">
        <f aca="false">I906/J906-1</f>
        <v>-0.798824189358162</v>
      </c>
      <c r="O906" s="131"/>
      <c r="P906" s="330"/>
      <c r="Q906" s="132"/>
      <c r="R906" s="132"/>
      <c r="S906" s="132"/>
      <c r="T906" s="132"/>
    </row>
    <row r="907" customFormat="false" ht="12.8" hidden="true" customHeight="false" outlineLevel="0" collapsed="false">
      <c r="A907" s="131" t="n">
        <v>1340755200</v>
      </c>
      <c r="B907" s="330" t="n">
        <f aca="false">(A907/(24*60*60))+DATE(1970,1,1)</f>
        <v>41087</v>
      </c>
      <c r="C907" s="331" t="n">
        <f aca="false">YEAR(B907)</f>
        <v>2012</v>
      </c>
      <c r="D907" s="331" t="n">
        <f aca="false">MONTH(B907)</f>
        <v>6</v>
      </c>
      <c r="E907" s="331" t="n">
        <f aca="false">DAY(B907)</f>
        <v>27</v>
      </c>
      <c r="F907" s="132" t="n">
        <v>6.45887</v>
      </c>
      <c r="G907" s="132" t="n">
        <v>6.65</v>
      </c>
      <c r="H907" s="132" t="n">
        <v>6.4</v>
      </c>
      <c r="I907" s="132" t="n">
        <v>6.647</v>
      </c>
      <c r="J907" s="132" t="n">
        <f aca="false">LARGE($G$1:G907,1)</f>
        <v>31.9099</v>
      </c>
      <c r="K907" s="192" t="n">
        <f aca="false">IF(J907&gt;J906,0,K906+1)</f>
        <v>378</v>
      </c>
      <c r="L907" s="134" t="n">
        <f aca="false">I907/J907-1</f>
        <v>-0.791694740503731</v>
      </c>
      <c r="O907" s="131"/>
      <c r="P907" s="330"/>
      <c r="Q907" s="132"/>
      <c r="R907" s="132"/>
      <c r="S907" s="132"/>
      <c r="T907" s="132"/>
    </row>
    <row r="908" customFormat="false" ht="12.8" hidden="true" customHeight="false" outlineLevel="0" collapsed="false">
      <c r="A908" s="131" t="n">
        <v>1340841600</v>
      </c>
      <c r="B908" s="330" t="n">
        <f aca="false">(A908/(24*60*60))+DATE(1970,1,1)</f>
        <v>41088</v>
      </c>
      <c r="C908" s="331" t="n">
        <f aca="false">YEAR(B908)</f>
        <v>2012</v>
      </c>
      <c r="D908" s="331" t="n">
        <f aca="false">MONTH(B908)</f>
        <v>6</v>
      </c>
      <c r="E908" s="331" t="n">
        <f aca="false">DAY(B908)</f>
        <v>28</v>
      </c>
      <c r="F908" s="132" t="n">
        <v>6.6469</v>
      </c>
      <c r="G908" s="132" t="n">
        <v>6.66897</v>
      </c>
      <c r="H908" s="132" t="n">
        <v>6.49</v>
      </c>
      <c r="I908" s="132" t="n">
        <v>6.60588</v>
      </c>
      <c r="J908" s="132" t="n">
        <f aca="false">LARGE($G$1:G908,1)</f>
        <v>31.9099</v>
      </c>
      <c r="K908" s="192" t="n">
        <f aca="false">IF(J908&gt;J907,0,K907+1)</f>
        <v>379</v>
      </c>
      <c r="L908" s="134" t="n">
        <f aca="false">I908/J908-1</f>
        <v>-0.792983368797771</v>
      </c>
      <c r="O908" s="131"/>
      <c r="P908" s="330"/>
      <c r="Q908" s="132"/>
      <c r="R908" s="132"/>
      <c r="S908" s="132"/>
      <c r="T908" s="132"/>
    </row>
    <row r="909" customFormat="false" ht="12.8" hidden="true" customHeight="false" outlineLevel="0" collapsed="false">
      <c r="A909" s="131" t="n">
        <v>1340928000</v>
      </c>
      <c r="B909" s="330" t="n">
        <f aca="false">(A909/(24*60*60))+DATE(1970,1,1)</f>
        <v>41089</v>
      </c>
      <c r="C909" s="331" t="n">
        <f aca="false">YEAR(B909)</f>
        <v>2012</v>
      </c>
      <c r="D909" s="331" t="n">
        <f aca="false">MONTH(B909)</f>
        <v>6</v>
      </c>
      <c r="E909" s="331" t="n">
        <f aca="false">DAY(B909)</f>
        <v>29</v>
      </c>
      <c r="F909" s="132" t="n">
        <v>6.6059</v>
      </c>
      <c r="G909" s="132" t="n">
        <v>6.67921</v>
      </c>
      <c r="H909" s="132" t="n">
        <v>6.542</v>
      </c>
      <c r="I909" s="132" t="n">
        <v>6.65</v>
      </c>
      <c r="J909" s="132" t="n">
        <f aca="false">LARGE($G$1:G909,1)</f>
        <v>31.9099</v>
      </c>
      <c r="K909" s="192" t="n">
        <f aca="false">IF(J909&gt;J908,0,K908+1)</f>
        <v>380</v>
      </c>
      <c r="L909" s="134" t="n">
        <f aca="false">I909/J909-1</f>
        <v>-0.791600725793562</v>
      </c>
      <c r="O909" s="131"/>
      <c r="P909" s="330"/>
      <c r="Q909" s="132"/>
      <c r="R909" s="132"/>
      <c r="S909" s="132"/>
      <c r="T909" s="132"/>
    </row>
    <row r="910" customFormat="false" ht="12.8" hidden="true" customHeight="false" outlineLevel="0" collapsed="false">
      <c r="A910" s="131" t="n">
        <v>1341014400</v>
      </c>
      <c r="B910" s="330" t="n">
        <f aca="false">(A910/(24*60*60))+DATE(1970,1,1)</f>
        <v>41090</v>
      </c>
      <c r="C910" s="331" t="n">
        <f aca="false">YEAR(B910)</f>
        <v>2012</v>
      </c>
      <c r="D910" s="331" t="n">
        <f aca="false">MONTH(B910)</f>
        <v>6</v>
      </c>
      <c r="E910" s="331" t="n">
        <f aca="false">DAY(B910)</f>
        <v>30</v>
      </c>
      <c r="F910" s="132" t="n">
        <v>6.65</v>
      </c>
      <c r="G910" s="132" t="n">
        <v>6.694</v>
      </c>
      <c r="H910" s="132" t="n">
        <v>6.60201</v>
      </c>
      <c r="I910" s="132" t="n">
        <v>6.68999</v>
      </c>
      <c r="J910" s="132" t="n">
        <f aca="false">LARGE($G$1:G910,1)</f>
        <v>31.9099</v>
      </c>
      <c r="K910" s="192" t="n">
        <f aca="false">IF(J910&gt;J909,0,K909+1)</f>
        <v>381</v>
      </c>
      <c r="L910" s="134" t="n">
        <f aca="false">I910/J910-1</f>
        <v>-0.790347509707019</v>
      </c>
      <c r="O910" s="131"/>
      <c r="P910" s="330"/>
      <c r="Q910" s="132"/>
      <c r="R910" s="132"/>
      <c r="S910" s="132"/>
      <c r="T910" s="132"/>
    </row>
    <row r="911" customFormat="false" ht="12.8" hidden="true" customHeight="false" outlineLevel="0" collapsed="false">
      <c r="A911" s="131" t="n">
        <v>1341100800</v>
      </c>
      <c r="B911" s="330" t="n">
        <f aca="false">(A911/(24*60*60))+DATE(1970,1,1)</f>
        <v>41091</v>
      </c>
      <c r="C911" s="331" t="n">
        <f aca="false">YEAR(B911)</f>
        <v>2012</v>
      </c>
      <c r="D911" s="331" t="n">
        <f aca="false">MONTH(B911)</f>
        <v>7</v>
      </c>
      <c r="E911" s="331" t="n">
        <f aca="false">DAY(B911)</f>
        <v>1</v>
      </c>
      <c r="F911" s="132" t="n">
        <v>6.68998</v>
      </c>
      <c r="G911" s="132" t="n">
        <v>6.69399</v>
      </c>
      <c r="H911" s="132" t="n">
        <v>6.5351</v>
      </c>
      <c r="I911" s="132" t="n">
        <v>6.62898</v>
      </c>
      <c r="J911" s="132" t="n">
        <f aca="false">LARGE($G$1:G911,1)</f>
        <v>31.9099</v>
      </c>
      <c r="K911" s="192" t="n">
        <f aca="false">IF(J911&gt;J910,0,K910+1)</f>
        <v>382</v>
      </c>
      <c r="L911" s="134" t="n">
        <f aca="false">I911/J911-1</f>
        <v>-0.792259455529475</v>
      </c>
      <c r="O911" s="131"/>
      <c r="P911" s="330"/>
      <c r="Q911" s="132"/>
      <c r="R911" s="132"/>
      <c r="S911" s="132"/>
      <c r="T911" s="132"/>
    </row>
    <row r="912" customFormat="false" ht="12.8" hidden="true" customHeight="false" outlineLevel="0" collapsed="false">
      <c r="A912" s="131" t="n">
        <v>1341187200</v>
      </c>
      <c r="B912" s="330" t="n">
        <f aca="false">(A912/(24*60*60))+DATE(1970,1,1)</f>
        <v>41092</v>
      </c>
      <c r="C912" s="331" t="n">
        <f aca="false">YEAR(B912)</f>
        <v>2012</v>
      </c>
      <c r="D912" s="331" t="n">
        <f aca="false">MONTH(B912)</f>
        <v>7</v>
      </c>
      <c r="E912" s="331" t="n">
        <f aca="false">DAY(B912)</f>
        <v>2</v>
      </c>
      <c r="F912" s="132" t="n">
        <v>6.6001</v>
      </c>
      <c r="G912" s="132" t="n">
        <v>6.765</v>
      </c>
      <c r="H912" s="132" t="n">
        <v>6.5778</v>
      </c>
      <c r="I912" s="132" t="n">
        <v>6.75999</v>
      </c>
      <c r="J912" s="132" t="n">
        <f aca="false">LARGE($G$1:G912,1)</f>
        <v>31.9099</v>
      </c>
      <c r="K912" s="192" t="n">
        <f aca="false">IF(J912&gt;J911,0,K911+1)</f>
        <v>383</v>
      </c>
      <c r="L912" s="134" t="n">
        <f aca="false">I912/J912-1</f>
        <v>-0.788153833136425</v>
      </c>
      <c r="O912" s="131"/>
      <c r="P912" s="330"/>
      <c r="Q912" s="132"/>
      <c r="R912" s="132"/>
      <c r="S912" s="132"/>
      <c r="T912" s="132"/>
    </row>
    <row r="913" customFormat="false" ht="12.8" hidden="true" customHeight="false" outlineLevel="0" collapsed="false">
      <c r="A913" s="131" t="n">
        <v>1341273600</v>
      </c>
      <c r="B913" s="330" t="n">
        <f aca="false">(A913/(24*60*60))+DATE(1970,1,1)</f>
        <v>41093</v>
      </c>
      <c r="C913" s="331" t="n">
        <f aca="false">YEAR(B913)</f>
        <v>2012</v>
      </c>
      <c r="D913" s="331" t="n">
        <f aca="false">MONTH(B913)</f>
        <v>7</v>
      </c>
      <c r="E913" s="331" t="n">
        <f aca="false">DAY(B913)</f>
        <v>3</v>
      </c>
      <c r="F913" s="132" t="n">
        <v>6.75998</v>
      </c>
      <c r="G913" s="132" t="n">
        <v>6.76</v>
      </c>
      <c r="H913" s="132" t="n">
        <v>6.4</v>
      </c>
      <c r="I913" s="132" t="n">
        <v>6.44993</v>
      </c>
      <c r="J913" s="132" t="n">
        <f aca="false">LARGE($G$1:G913,1)</f>
        <v>31.9099</v>
      </c>
      <c r="K913" s="192" t="n">
        <f aca="false">IF(J913&gt;J912,0,K912+1)</f>
        <v>384</v>
      </c>
      <c r="L913" s="134" t="n">
        <f aca="false">I913/J913-1</f>
        <v>-0.797870566814688</v>
      </c>
      <c r="O913" s="131"/>
      <c r="P913" s="330"/>
      <c r="Q913" s="132"/>
      <c r="R913" s="132"/>
      <c r="S913" s="132"/>
      <c r="T913" s="132"/>
    </row>
    <row r="914" customFormat="false" ht="12.8" hidden="true" customHeight="false" outlineLevel="0" collapsed="false">
      <c r="A914" s="131" t="n">
        <v>1341360000</v>
      </c>
      <c r="B914" s="330" t="n">
        <f aca="false">(A914/(24*60*60))+DATE(1970,1,1)</f>
        <v>41094</v>
      </c>
      <c r="C914" s="331" t="n">
        <f aca="false">YEAR(B914)</f>
        <v>2012</v>
      </c>
      <c r="D914" s="331" t="n">
        <f aca="false">MONTH(B914)</f>
        <v>7</v>
      </c>
      <c r="E914" s="331" t="n">
        <f aca="false">DAY(B914)</f>
        <v>4</v>
      </c>
      <c r="F914" s="132" t="n">
        <v>6.44994</v>
      </c>
      <c r="G914" s="132" t="n">
        <v>6.55</v>
      </c>
      <c r="H914" s="132" t="n">
        <v>6.44991</v>
      </c>
      <c r="I914" s="132" t="n">
        <v>6.5101</v>
      </c>
      <c r="J914" s="132" t="n">
        <f aca="false">LARGE($G$1:G914,1)</f>
        <v>31.9099</v>
      </c>
      <c r="K914" s="192" t="n">
        <f aca="false">IF(J914&gt;J913,0,K913+1)</f>
        <v>385</v>
      </c>
      <c r="L914" s="134" t="n">
        <f aca="false">I914/J914-1</f>
        <v>-0.795984945111078</v>
      </c>
      <c r="O914" s="131"/>
      <c r="P914" s="330"/>
      <c r="Q914" s="132"/>
      <c r="R914" s="132"/>
      <c r="S914" s="132"/>
      <c r="T914" s="132"/>
    </row>
    <row r="915" customFormat="false" ht="12.8" hidden="true" customHeight="false" outlineLevel="0" collapsed="false">
      <c r="A915" s="131" t="n">
        <v>1341446400</v>
      </c>
      <c r="B915" s="330" t="n">
        <f aca="false">(A915/(24*60*60))+DATE(1970,1,1)</f>
        <v>41095</v>
      </c>
      <c r="C915" s="331" t="n">
        <f aca="false">YEAR(B915)</f>
        <v>2012</v>
      </c>
      <c r="D915" s="331" t="n">
        <f aca="false">MONTH(B915)</f>
        <v>7</v>
      </c>
      <c r="E915" s="331" t="n">
        <f aca="false">DAY(B915)</f>
        <v>5</v>
      </c>
      <c r="F915" s="132" t="n">
        <v>6.51</v>
      </c>
      <c r="G915" s="132" t="n">
        <v>6.77</v>
      </c>
      <c r="H915" s="132" t="n">
        <v>6.48101</v>
      </c>
      <c r="I915" s="132" t="n">
        <v>6.67</v>
      </c>
      <c r="J915" s="132" t="n">
        <f aca="false">LARGE($G$1:G915,1)</f>
        <v>31.9099</v>
      </c>
      <c r="K915" s="192" t="n">
        <f aca="false">IF(J915&gt;J914,0,K914+1)</f>
        <v>386</v>
      </c>
      <c r="L915" s="134" t="n">
        <f aca="false">I915/J915-1</f>
        <v>-0.790973961059107</v>
      </c>
      <c r="O915" s="131"/>
      <c r="P915" s="330"/>
      <c r="Q915" s="132"/>
      <c r="R915" s="132"/>
      <c r="S915" s="132"/>
      <c r="T915" s="132"/>
    </row>
    <row r="916" customFormat="false" ht="12.8" hidden="true" customHeight="false" outlineLevel="0" collapsed="false">
      <c r="A916" s="131" t="n">
        <v>1341532800</v>
      </c>
      <c r="B916" s="330" t="n">
        <f aca="false">(A916/(24*60*60))+DATE(1970,1,1)</f>
        <v>41096</v>
      </c>
      <c r="C916" s="331" t="n">
        <f aca="false">YEAR(B916)</f>
        <v>2012</v>
      </c>
      <c r="D916" s="331" t="n">
        <f aca="false">MONTH(B916)</f>
        <v>7</v>
      </c>
      <c r="E916" s="331" t="n">
        <f aca="false">DAY(B916)</f>
        <v>6</v>
      </c>
      <c r="F916" s="132" t="n">
        <v>6.67</v>
      </c>
      <c r="G916" s="132" t="n">
        <v>6.72</v>
      </c>
      <c r="H916" s="132" t="n">
        <v>6.55</v>
      </c>
      <c r="I916" s="132" t="n">
        <v>6.64811</v>
      </c>
      <c r="J916" s="132" t="n">
        <f aca="false">LARGE($G$1:G916,1)</f>
        <v>31.9099</v>
      </c>
      <c r="K916" s="192" t="n">
        <f aca="false">IF(J916&gt;J915,0,K915+1)</f>
        <v>387</v>
      </c>
      <c r="L916" s="134" t="n">
        <f aca="false">I916/J916-1</f>
        <v>-0.791659955060969</v>
      </c>
      <c r="O916" s="131"/>
      <c r="P916" s="330"/>
      <c r="Q916" s="132"/>
      <c r="R916" s="132"/>
      <c r="S916" s="132"/>
      <c r="T916" s="132"/>
    </row>
    <row r="917" customFormat="false" ht="12.8" hidden="true" customHeight="false" outlineLevel="0" collapsed="false">
      <c r="A917" s="131" t="n">
        <v>1341619200</v>
      </c>
      <c r="B917" s="330" t="n">
        <f aca="false">(A917/(24*60*60))+DATE(1970,1,1)</f>
        <v>41097</v>
      </c>
      <c r="C917" s="331" t="n">
        <f aca="false">YEAR(B917)</f>
        <v>2012</v>
      </c>
      <c r="D917" s="331" t="n">
        <f aca="false">MONTH(B917)</f>
        <v>7</v>
      </c>
      <c r="E917" s="331" t="n">
        <f aca="false">DAY(B917)</f>
        <v>7</v>
      </c>
      <c r="F917" s="132" t="n">
        <v>6.69997</v>
      </c>
      <c r="G917" s="132" t="n">
        <v>6.87</v>
      </c>
      <c r="H917" s="132" t="n">
        <v>6.63</v>
      </c>
      <c r="I917" s="132" t="n">
        <v>6.76207</v>
      </c>
      <c r="J917" s="132" t="n">
        <f aca="false">LARGE($G$1:G917,1)</f>
        <v>31.9099</v>
      </c>
      <c r="K917" s="192" t="n">
        <f aca="false">IF(J917&gt;J916,0,K916+1)</f>
        <v>388</v>
      </c>
      <c r="L917" s="134" t="n">
        <f aca="false">I917/J917-1</f>
        <v>-0.788088649604041</v>
      </c>
      <c r="O917" s="131"/>
      <c r="P917" s="330"/>
      <c r="Q917" s="132"/>
      <c r="R917" s="132"/>
      <c r="S917" s="132"/>
      <c r="T917" s="132"/>
    </row>
    <row r="918" customFormat="false" ht="12.8" hidden="true" customHeight="false" outlineLevel="0" collapsed="false">
      <c r="A918" s="131" t="n">
        <v>1341705600</v>
      </c>
      <c r="B918" s="330" t="n">
        <f aca="false">(A918/(24*60*60))+DATE(1970,1,1)</f>
        <v>41098</v>
      </c>
      <c r="C918" s="331" t="n">
        <f aca="false">YEAR(B918)</f>
        <v>2012</v>
      </c>
      <c r="D918" s="331" t="n">
        <f aca="false">MONTH(B918)</f>
        <v>7</v>
      </c>
      <c r="E918" s="331" t="n">
        <f aca="false">DAY(B918)</f>
        <v>8</v>
      </c>
      <c r="F918" s="132" t="n">
        <v>6.76207</v>
      </c>
      <c r="G918" s="132" t="n">
        <v>6.86</v>
      </c>
      <c r="H918" s="132" t="n">
        <v>6.7235</v>
      </c>
      <c r="I918" s="132" t="n">
        <v>6.79898</v>
      </c>
      <c r="J918" s="132" t="n">
        <f aca="false">LARGE($G$1:G918,1)</f>
        <v>31.9099</v>
      </c>
      <c r="K918" s="192" t="n">
        <f aca="false">IF(J918&gt;J917,0,K917+1)</f>
        <v>389</v>
      </c>
      <c r="L918" s="134" t="n">
        <f aca="false">I918/J918-1</f>
        <v>-0.786931955286604</v>
      </c>
      <c r="O918" s="131"/>
      <c r="P918" s="330"/>
      <c r="Q918" s="132"/>
      <c r="R918" s="132"/>
      <c r="S918" s="132"/>
      <c r="T918" s="132"/>
    </row>
    <row r="919" customFormat="false" ht="12.8" hidden="true" customHeight="false" outlineLevel="0" collapsed="false">
      <c r="A919" s="131" t="n">
        <v>1341792000</v>
      </c>
      <c r="B919" s="330" t="n">
        <f aca="false">(A919/(24*60*60))+DATE(1970,1,1)</f>
        <v>41099</v>
      </c>
      <c r="C919" s="331" t="n">
        <f aca="false">YEAR(B919)</f>
        <v>2012</v>
      </c>
      <c r="D919" s="331" t="n">
        <f aca="false">MONTH(B919)</f>
        <v>7</v>
      </c>
      <c r="E919" s="331" t="n">
        <f aca="false">DAY(B919)</f>
        <v>9</v>
      </c>
      <c r="F919" s="132" t="n">
        <v>6.7915</v>
      </c>
      <c r="G919" s="132" t="n">
        <v>7.1</v>
      </c>
      <c r="H919" s="132" t="n">
        <v>6.74257</v>
      </c>
      <c r="I919" s="132" t="n">
        <v>7.0215</v>
      </c>
      <c r="J919" s="132" t="n">
        <f aca="false">LARGE($G$1:G919,1)</f>
        <v>31.9099</v>
      </c>
      <c r="K919" s="192" t="n">
        <f aca="false">IF(J919&gt;J918,0,K918+1)</f>
        <v>390</v>
      </c>
      <c r="L919" s="134" t="n">
        <f aca="false">I919/J919-1</f>
        <v>-0.779958570851053</v>
      </c>
      <c r="O919" s="131"/>
      <c r="P919" s="330"/>
      <c r="Q919" s="132"/>
      <c r="R919" s="132"/>
      <c r="S919" s="132"/>
      <c r="T919" s="132"/>
    </row>
    <row r="920" customFormat="false" ht="12.8" hidden="true" customHeight="false" outlineLevel="0" collapsed="false">
      <c r="A920" s="131" t="n">
        <v>1341878400</v>
      </c>
      <c r="B920" s="330" t="n">
        <f aca="false">(A920/(24*60*60))+DATE(1970,1,1)</f>
        <v>41100</v>
      </c>
      <c r="C920" s="331" t="n">
        <f aca="false">YEAR(B920)</f>
        <v>2012</v>
      </c>
      <c r="D920" s="331" t="n">
        <f aca="false">MONTH(B920)</f>
        <v>7</v>
      </c>
      <c r="E920" s="331" t="n">
        <f aca="false">DAY(B920)</f>
        <v>10</v>
      </c>
      <c r="F920" s="132" t="n">
        <v>7.0215</v>
      </c>
      <c r="G920" s="132" t="n">
        <v>7.25</v>
      </c>
      <c r="H920" s="132" t="n">
        <v>6.96</v>
      </c>
      <c r="I920" s="132" t="n">
        <v>7.1999</v>
      </c>
      <c r="J920" s="132" t="n">
        <f aca="false">LARGE($G$1:G920,1)</f>
        <v>31.9099</v>
      </c>
      <c r="K920" s="192" t="n">
        <f aca="false">IF(J920&gt;J919,0,K919+1)</f>
        <v>391</v>
      </c>
      <c r="L920" s="134" t="n">
        <f aca="false">I920/J920-1</f>
        <v>-0.77436782941971</v>
      </c>
      <c r="O920" s="131"/>
      <c r="P920" s="330"/>
      <c r="Q920" s="132"/>
      <c r="R920" s="132"/>
      <c r="S920" s="132"/>
      <c r="T920" s="132"/>
    </row>
    <row r="921" customFormat="false" ht="12.8" hidden="true" customHeight="false" outlineLevel="0" collapsed="false">
      <c r="A921" s="131" t="n">
        <v>1341964800</v>
      </c>
      <c r="B921" s="330" t="n">
        <f aca="false">(A921/(24*60*60))+DATE(1970,1,1)</f>
        <v>41101</v>
      </c>
      <c r="C921" s="331" t="n">
        <f aca="false">YEAR(B921)</f>
        <v>2012</v>
      </c>
      <c r="D921" s="331" t="n">
        <f aca="false">MONTH(B921)</f>
        <v>7</v>
      </c>
      <c r="E921" s="331" t="n">
        <f aca="false">DAY(B921)</f>
        <v>11</v>
      </c>
      <c r="F921" s="132" t="n">
        <v>7.1997</v>
      </c>
      <c r="G921" s="132" t="n">
        <v>7.257</v>
      </c>
      <c r="H921" s="132" t="n">
        <v>7.01777</v>
      </c>
      <c r="I921" s="132" t="n">
        <v>7.15</v>
      </c>
      <c r="J921" s="132" t="n">
        <f aca="false">LARGE($G$1:G921,1)</f>
        <v>31.9099</v>
      </c>
      <c r="K921" s="192" t="n">
        <f aca="false">IF(J921&gt;J920,0,K920+1)</f>
        <v>392</v>
      </c>
      <c r="L921" s="134" t="n">
        <f aca="false">I921/J921-1</f>
        <v>-0.775931607432176</v>
      </c>
      <c r="O921" s="131"/>
      <c r="P921" s="330"/>
      <c r="Q921" s="132"/>
      <c r="R921" s="132"/>
      <c r="S921" s="132"/>
      <c r="T921" s="132"/>
    </row>
    <row r="922" customFormat="false" ht="12.8" hidden="true" customHeight="false" outlineLevel="0" collapsed="false">
      <c r="A922" s="131" t="n">
        <v>1342051200</v>
      </c>
      <c r="B922" s="330" t="n">
        <f aca="false">(A922/(24*60*60))+DATE(1970,1,1)</f>
        <v>41102</v>
      </c>
      <c r="C922" s="331" t="n">
        <f aca="false">YEAR(B922)</f>
        <v>2012</v>
      </c>
      <c r="D922" s="331" t="n">
        <f aca="false">MONTH(B922)</f>
        <v>7</v>
      </c>
      <c r="E922" s="331" t="n">
        <f aca="false">DAY(B922)</f>
        <v>12</v>
      </c>
      <c r="F922" s="132" t="n">
        <v>7.17</v>
      </c>
      <c r="G922" s="132" t="n">
        <v>7.9</v>
      </c>
      <c r="H922" s="132" t="n">
        <v>7.1</v>
      </c>
      <c r="I922" s="132" t="n">
        <v>7.76437</v>
      </c>
      <c r="J922" s="132" t="n">
        <f aca="false">LARGE($G$1:G922,1)</f>
        <v>31.9099</v>
      </c>
      <c r="K922" s="192" t="n">
        <f aca="false">IF(J922&gt;J921,0,K921+1)</f>
        <v>393</v>
      </c>
      <c r="L922" s="134" t="n">
        <f aca="false">I922/J922-1</f>
        <v>-0.756678334936807</v>
      </c>
      <c r="O922" s="131"/>
      <c r="P922" s="330"/>
      <c r="Q922" s="132"/>
      <c r="R922" s="132"/>
      <c r="S922" s="132"/>
      <c r="T922" s="132"/>
    </row>
    <row r="923" customFormat="false" ht="12.8" hidden="true" customHeight="false" outlineLevel="0" collapsed="false">
      <c r="A923" s="131" t="n">
        <v>1342137600</v>
      </c>
      <c r="B923" s="330" t="n">
        <f aca="false">(A923/(24*60*60))+DATE(1970,1,1)</f>
        <v>41103</v>
      </c>
      <c r="C923" s="331" t="n">
        <f aca="false">YEAR(B923)</f>
        <v>2012</v>
      </c>
      <c r="D923" s="331" t="n">
        <f aca="false">MONTH(B923)</f>
        <v>7</v>
      </c>
      <c r="E923" s="331" t="n">
        <f aca="false">DAY(B923)</f>
        <v>13</v>
      </c>
      <c r="F923" s="132" t="n">
        <v>7.68749</v>
      </c>
      <c r="G923" s="132" t="n">
        <v>7.81639</v>
      </c>
      <c r="H923" s="132" t="n">
        <v>7.4201</v>
      </c>
      <c r="I923" s="132" t="n">
        <v>7.6651</v>
      </c>
      <c r="J923" s="132" t="n">
        <f aca="false">LARGE($G$1:G923,1)</f>
        <v>31.9099</v>
      </c>
      <c r="K923" s="192" t="n">
        <f aca="false">IF(J923&gt;J922,0,K922+1)</f>
        <v>394</v>
      </c>
      <c r="L923" s="134" t="n">
        <f aca="false">I923/J923-1</f>
        <v>-0.759789281696276</v>
      </c>
      <c r="O923" s="131"/>
      <c r="P923" s="330"/>
      <c r="Q923" s="132"/>
      <c r="R923" s="132"/>
      <c r="S923" s="132"/>
      <c r="T923" s="132"/>
    </row>
    <row r="924" customFormat="false" ht="12.8" hidden="true" customHeight="false" outlineLevel="0" collapsed="false">
      <c r="A924" s="131" t="n">
        <v>1342224000</v>
      </c>
      <c r="B924" s="330" t="n">
        <f aca="false">(A924/(24*60*60))+DATE(1970,1,1)</f>
        <v>41104</v>
      </c>
      <c r="C924" s="331" t="n">
        <f aca="false">YEAR(B924)</f>
        <v>2012</v>
      </c>
      <c r="D924" s="331" t="n">
        <f aca="false">MONTH(B924)</f>
        <v>7</v>
      </c>
      <c r="E924" s="331" t="n">
        <f aca="false">DAY(B924)</f>
        <v>14</v>
      </c>
      <c r="F924" s="132" t="n">
        <v>7.60011</v>
      </c>
      <c r="G924" s="132" t="n">
        <v>7.665</v>
      </c>
      <c r="H924" s="132" t="n">
        <v>7.51563</v>
      </c>
      <c r="I924" s="132" t="n">
        <v>7.5421</v>
      </c>
      <c r="J924" s="132" t="n">
        <f aca="false">LARGE($G$1:G924,1)</f>
        <v>31.9099</v>
      </c>
      <c r="K924" s="192" t="n">
        <f aca="false">IF(J924&gt;J923,0,K923+1)</f>
        <v>395</v>
      </c>
      <c r="L924" s="134" t="n">
        <f aca="false">I924/J924-1</f>
        <v>-0.763643884813177</v>
      </c>
      <c r="O924" s="131"/>
      <c r="P924" s="330"/>
      <c r="Q924" s="132"/>
      <c r="R924" s="132"/>
      <c r="S924" s="132"/>
      <c r="T924" s="132"/>
    </row>
    <row r="925" customFormat="false" ht="12.8" hidden="true" customHeight="false" outlineLevel="0" collapsed="false">
      <c r="A925" s="131" t="n">
        <v>1342310400</v>
      </c>
      <c r="B925" s="330" t="n">
        <f aca="false">(A925/(24*60*60))+DATE(1970,1,1)</f>
        <v>41105</v>
      </c>
      <c r="C925" s="331" t="n">
        <f aca="false">YEAR(B925)</f>
        <v>2012</v>
      </c>
      <c r="D925" s="331" t="n">
        <f aca="false">MONTH(B925)</f>
        <v>7</v>
      </c>
      <c r="E925" s="331" t="n">
        <f aca="false">DAY(B925)</f>
        <v>15</v>
      </c>
      <c r="F925" s="132" t="n">
        <v>7.54211</v>
      </c>
      <c r="G925" s="132" t="n">
        <v>7.7</v>
      </c>
      <c r="H925" s="132" t="n">
        <v>7.45</v>
      </c>
      <c r="I925" s="132" t="n">
        <v>7.62101</v>
      </c>
      <c r="J925" s="132" t="n">
        <f aca="false">LARGE($G$1:G925,1)</f>
        <v>31.9099</v>
      </c>
      <c r="K925" s="192" t="n">
        <f aca="false">IF(J925&gt;J924,0,K924+1)</f>
        <v>396</v>
      </c>
      <c r="L925" s="134" t="n">
        <f aca="false">I925/J925-1</f>
        <v>-0.761170984553383</v>
      </c>
      <c r="O925" s="131"/>
      <c r="P925" s="330"/>
      <c r="Q925" s="132"/>
      <c r="R925" s="132"/>
      <c r="S925" s="132"/>
      <c r="T925" s="132"/>
    </row>
    <row r="926" customFormat="false" ht="12.8" hidden="true" customHeight="false" outlineLevel="0" collapsed="false">
      <c r="A926" s="131" t="n">
        <v>1342396800</v>
      </c>
      <c r="B926" s="330" t="n">
        <f aca="false">(A926/(24*60*60))+DATE(1970,1,1)</f>
        <v>41106</v>
      </c>
      <c r="C926" s="331" t="n">
        <f aca="false">YEAR(B926)</f>
        <v>2012</v>
      </c>
      <c r="D926" s="331" t="n">
        <f aca="false">MONTH(B926)</f>
        <v>7</v>
      </c>
      <c r="E926" s="331" t="n">
        <f aca="false">DAY(B926)</f>
        <v>16</v>
      </c>
      <c r="F926" s="132" t="n">
        <v>7.62277</v>
      </c>
      <c r="G926" s="132" t="n">
        <v>8.65</v>
      </c>
      <c r="H926" s="132" t="n">
        <v>7.6178</v>
      </c>
      <c r="I926" s="132" t="n">
        <v>8.4996</v>
      </c>
      <c r="J926" s="132" t="n">
        <f aca="false">LARGE($G$1:G926,1)</f>
        <v>31.9099</v>
      </c>
      <c r="K926" s="192" t="n">
        <f aca="false">IF(J926&gt;J925,0,K925+1)</f>
        <v>397</v>
      </c>
      <c r="L926" s="134" t="n">
        <f aca="false">I926/J926-1</f>
        <v>-0.733637523151122</v>
      </c>
      <c r="O926" s="131"/>
      <c r="P926" s="330"/>
      <c r="Q926" s="132"/>
      <c r="R926" s="132"/>
      <c r="S926" s="132"/>
      <c r="T926" s="132"/>
    </row>
    <row r="927" customFormat="false" ht="12.8" hidden="true" customHeight="false" outlineLevel="0" collapsed="false">
      <c r="A927" s="131" t="n">
        <v>1342483200</v>
      </c>
      <c r="B927" s="330" t="n">
        <f aca="false">(A927/(24*60*60))+DATE(1970,1,1)</f>
        <v>41107</v>
      </c>
      <c r="C927" s="331" t="n">
        <f aca="false">YEAR(B927)</f>
        <v>2012</v>
      </c>
      <c r="D927" s="331" t="n">
        <f aca="false">MONTH(B927)</f>
        <v>7</v>
      </c>
      <c r="E927" s="331" t="n">
        <f aca="false">DAY(B927)</f>
        <v>17</v>
      </c>
      <c r="F927" s="132" t="n">
        <v>8.5</v>
      </c>
      <c r="G927" s="132" t="n">
        <v>9.49</v>
      </c>
      <c r="H927" s="132" t="n">
        <v>7.3215</v>
      </c>
      <c r="I927" s="132" t="n">
        <v>8.80001</v>
      </c>
      <c r="J927" s="132" t="n">
        <f aca="false">LARGE($G$1:G927,1)</f>
        <v>31.9099</v>
      </c>
      <c r="K927" s="192" t="n">
        <f aca="false">IF(J927&gt;J926,0,K926+1)</f>
        <v>398</v>
      </c>
      <c r="L927" s="134" t="n">
        <f aca="false">I927/J927-1</f>
        <v>-0.724223203457234</v>
      </c>
      <c r="O927" s="131"/>
      <c r="P927" s="330"/>
      <c r="Q927" s="132"/>
      <c r="R927" s="132"/>
      <c r="S927" s="132"/>
      <c r="T927" s="132"/>
    </row>
    <row r="928" customFormat="false" ht="12.8" hidden="true" customHeight="false" outlineLevel="0" collapsed="false">
      <c r="A928" s="131" t="n">
        <v>1342569600</v>
      </c>
      <c r="B928" s="330" t="n">
        <f aca="false">(A928/(24*60*60))+DATE(1970,1,1)</f>
        <v>41108</v>
      </c>
      <c r="C928" s="331" t="n">
        <f aca="false">YEAR(B928)</f>
        <v>2012</v>
      </c>
      <c r="D928" s="331" t="n">
        <f aca="false">MONTH(B928)</f>
        <v>7</v>
      </c>
      <c r="E928" s="331" t="n">
        <f aca="false">DAY(B928)</f>
        <v>18</v>
      </c>
      <c r="F928" s="132" t="n">
        <v>8.80002</v>
      </c>
      <c r="G928" s="132" t="n">
        <v>9.39899</v>
      </c>
      <c r="H928" s="132" t="n">
        <v>8.5</v>
      </c>
      <c r="I928" s="132" t="n">
        <v>9.10977</v>
      </c>
      <c r="J928" s="132" t="n">
        <f aca="false">LARGE($G$1:G928,1)</f>
        <v>31.9099</v>
      </c>
      <c r="K928" s="192" t="n">
        <f aca="false">IF(J928&gt;J927,0,K927+1)</f>
        <v>399</v>
      </c>
      <c r="L928" s="134" t="n">
        <f aca="false">I928/J928-1</f>
        <v>-0.714515871249988</v>
      </c>
      <c r="O928" s="131"/>
      <c r="P928" s="330"/>
      <c r="Q928" s="132"/>
      <c r="R928" s="132"/>
      <c r="S928" s="132"/>
      <c r="T928" s="132"/>
    </row>
    <row r="929" customFormat="false" ht="12.8" hidden="true" customHeight="false" outlineLevel="0" collapsed="false">
      <c r="A929" s="131" t="n">
        <v>1342656000</v>
      </c>
      <c r="B929" s="330" t="n">
        <f aca="false">(A929/(24*60*60))+DATE(1970,1,1)</f>
        <v>41109</v>
      </c>
      <c r="C929" s="331" t="n">
        <f aca="false">YEAR(B929)</f>
        <v>2012</v>
      </c>
      <c r="D929" s="331" t="n">
        <f aca="false">MONTH(B929)</f>
        <v>7</v>
      </c>
      <c r="E929" s="331" t="n">
        <f aca="false">DAY(B929)</f>
        <v>19</v>
      </c>
      <c r="F929" s="132" t="n">
        <v>9.10977</v>
      </c>
      <c r="G929" s="132" t="n">
        <v>9.23355</v>
      </c>
      <c r="H929" s="132" t="n">
        <v>8.8183</v>
      </c>
      <c r="I929" s="132" t="n">
        <v>8.86999</v>
      </c>
      <c r="J929" s="132" t="n">
        <f aca="false">LARGE($G$1:G929,1)</f>
        <v>31.9099</v>
      </c>
      <c r="K929" s="192" t="n">
        <f aca="false">IF(J929&gt;J928,0,K928+1)</f>
        <v>400</v>
      </c>
      <c r="L929" s="134" t="n">
        <f aca="false">I929/J929-1</f>
        <v>-0.722030153651375</v>
      </c>
      <c r="O929" s="131"/>
      <c r="P929" s="330"/>
      <c r="Q929" s="132"/>
      <c r="R929" s="132"/>
      <c r="S929" s="132"/>
      <c r="T929" s="132"/>
    </row>
    <row r="930" customFormat="false" ht="12.8" hidden="true" customHeight="false" outlineLevel="0" collapsed="false">
      <c r="A930" s="131" t="n">
        <v>1342742400</v>
      </c>
      <c r="B930" s="330" t="n">
        <f aca="false">(A930/(24*60*60))+DATE(1970,1,1)</f>
        <v>41110</v>
      </c>
      <c r="C930" s="331" t="n">
        <f aca="false">YEAR(B930)</f>
        <v>2012</v>
      </c>
      <c r="D930" s="331" t="n">
        <f aca="false">MONTH(B930)</f>
        <v>7</v>
      </c>
      <c r="E930" s="331" t="n">
        <f aca="false">DAY(B930)</f>
        <v>20</v>
      </c>
      <c r="F930" s="132" t="n">
        <v>8.86998</v>
      </c>
      <c r="G930" s="132" t="n">
        <v>8.86998</v>
      </c>
      <c r="H930" s="132" t="n">
        <v>7.6</v>
      </c>
      <c r="I930" s="132" t="n">
        <v>8.52</v>
      </c>
      <c r="J930" s="132" t="n">
        <f aca="false">LARGE($G$1:G930,1)</f>
        <v>31.9099</v>
      </c>
      <c r="K930" s="192" t="n">
        <f aca="false">IF(J930&gt;J929,0,K929+1)</f>
        <v>401</v>
      </c>
      <c r="L930" s="134" t="n">
        <f aca="false">I930/J930-1</f>
        <v>-0.732998223121978</v>
      </c>
      <c r="O930" s="131"/>
      <c r="P930" s="330"/>
      <c r="Q930" s="132"/>
      <c r="R930" s="132"/>
      <c r="S930" s="132"/>
      <c r="T930" s="132"/>
    </row>
    <row r="931" customFormat="false" ht="12.8" hidden="true" customHeight="false" outlineLevel="0" collapsed="false">
      <c r="A931" s="131" t="n">
        <v>1342828800</v>
      </c>
      <c r="B931" s="330" t="n">
        <f aca="false">(A931/(24*60*60))+DATE(1970,1,1)</f>
        <v>41111</v>
      </c>
      <c r="C931" s="331" t="n">
        <f aca="false">YEAR(B931)</f>
        <v>2012</v>
      </c>
      <c r="D931" s="331" t="n">
        <f aca="false">MONTH(B931)</f>
        <v>7</v>
      </c>
      <c r="E931" s="331" t="n">
        <f aca="false">DAY(B931)</f>
        <v>21</v>
      </c>
      <c r="F931" s="132" t="n">
        <v>8.52001</v>
      </c>
      <c r="G931" s="132" t="n">
        <v>9.7</v>
      </c>
      <c r="H931" s="132" t="n">
        <v>7.96</v>
      </c>
      <c r="I931" s="132" t="n">
        <v>8.84553</v>
      </c>
      <c r="J931" s="132" t="n">
        <f aca="false">LARGE($G$1:G931,1)</f>
        <v>31.9099</v>
      </c>
      <c r="K931" s="192" t="n">
        <f aca="false">IF(J931&gt;J930,0,K930+1)</f>
        <v>402</v>
      </c>
      <c r="L931" s="134" t="n">
        <f aca="false">I931/J931-1</f>
        <v>-0.722796686921614</v>
      </c>
      <c r="O931" s="131"/>
      <c r="P931" s="330"/>
      <c r="Q931" s="132"/>
      <c r="R931" s="132"/>
      <c r="S931" s="132"/>
      <c r="T931" s="132"/>
    </row>
    <row r="932" customFormat="false" ht="12.8" hidden="true" customHeight="false" outlineLevel="0" collapsed="false">
      <c r="A932" s="131" t="n">
        <v>1342915200</v>
      </c>
      <c r="B932" s="330" t="n">
        <f aca="false">(A932/(24*60*60))+DATE(1970,1,1)</f>
        <v>41112</v>
      </c>
      <c r="C932" s="331" t="n">
        <f aca="false">YEAR(B932)</f>
        <v>2012</v>
      </c>
      <c r="D932" s="331" t="n">
        <f aca="false">MONTH(B932)</f>
        <v>7</v>
      </c>
      <c r="E932" s="331" t="n">
        <f aca="false">DAY(B932)</f>
        <v>22</v>
      </c>
      <c r="F932" s="132" t="n">
        <v>8.85841</v>
      </c>
      <c r="G932" s="132" t="n">
        <v>8.97</v>
      </c>
      <c r="H932" s="132" t="n">
        <v>8.2712</v>
      </c>
      <c r="I932" s="132" t="n">
        <v>8.4096</v>
      </c>
      <c r="J932" s="132" t="n">
        <f aca="false">LARGE($G$1:G932,1)</f>
        <v>31.9099</v>
      </c>
      <c r="K932" s="192" t="n">
        <f aca="false">IF(J932&gt;J931,0,K931+1)</f>
        <v>403</v>
      </c>
      <c r="L932" s="134" t="n">
        <f aca="false">I932/J932-1</f>
        <v>-0.736457964456172</v>
      </c>
      <c r="O932" s="131"/>
      <c r="P932" s="330"/>
      <c r="Q932" s="132"/>
      <c r="R932" s="132"/>
      <c r="S932" s="132"/>
      <c r="T932" s="132"/>
    </row>
    <row r="933" customFormat="false" ht="12.8" hidden="true" customHeight="false" outlineLevel="0" collapsed="false">
      <c r="A933" s="131" t="n">
        <v>1343001600</v>
      </c>
      <c r="B933" s="330" t="n">
        <f aca="false">(A933/(24*60*60))+DATE(1970,1,1)</f>
        <v>41113</v>
      </c>
      <c r="C933" s="331" t="n">
        <f aca="false">YEAR(B933)</f>
        <v>2012</v>
      </c>
      <c r="D933" s="331" t="n">
        <f aca="false">MONTH(B933)</f>
        <v>7</v>
      </c>
      <c r="E933" s="331" t="n">
        <f aca="false">DAY(B933)</f>
        <v>23</v>
      </c>
      <c r="F933" s="132" t="n">
        <v>8.4321</v>
      </c>
      <c r="G933" s="132" t="n">
        <v>9.2</v>
      </c>
      <c r="H933" s="132" t="n">
        <v>7.75</v>
      </c>
      <c r="I933" s="132" t="n">
        <v>8.44565</v>
      </c>
      <c r="J933" s="132" t="n">
        <f aca="false">LARGE($G$1:G933,1)</f>
        <v>31.9099</v>
      </c>
      <c r="K933" s="192" t="n">
        <f aca="false">IF(J933&gt;J932,0,K932+1)</f>
        <v>404</v>
      </c>
      <c r="L933" s="134" t="n">
        <f aca="false">I933/J933-1</f>
        <v>-0.735328221022316</v>
      </c>
      <c r="O933" s="131"/>
      <c r="P933" s="330"/>
      <c r="Q933" s="132"/>
      <c r="R933" s="132"/>
      <c r="S933" s="132"/>
      <c r="T933" s="132"/>
    </row>
    <row r="934" customFormat="false" ht="12.8" hidden="true" customHeight="false" outlineLevel="0" collapsed="false">
      <c r="A934" s="131" t="n">
        <v>1343088000</v>
      </c>
      <c r="B934" s="330" t="n">
        <f aca="false">(A934/(24*60*60))+DATE(1970,1,1)</f>
        <v>41114</v>
      </c>
      <c r="C934" s="331" t="n">
        <f aca="false">YEAR(B934)</f>
        <v>2012</v>
      </c>
      <c r="D934" s="331" t="n">
        <f aca="false">MONTH(B934)</f>
        <v>7</v>
      </c>
      <c r="E934" s="331" t="n">
        <f aca="false">DAY(B934)</f>
        <v>24</v>
      </c>
      <c r="F934" s="132" t="n">
        <v>8.4456</v>
      </c>
      <c r="G934" s="132" t="n">
        <v>8.8499</v>
      </c>
      <c r="H934" s="132" t="n">
        <v>8.34</v>
      </c>
      <c r="I934" s="132" t="n">
        <v>8.6</v>
      </c>
      <c r="J934" s="132" t="n">
        <f aca="false">LARGE($G$1:G934,1)</f>
        <v>31.9099</v>
      </c>
      <c r="K934" s="192" t="n">
        <f aca="false">IF(J934&gt;J933,0,K933+1)</f>
        <v>405</v>
      </c>
      <c r="L934" s="134" t="n">
        <f aca="false">I934/J934-1</f>
        <v>-0.730491164184156</v>
      </c>
      <c r="O934" s="131"/>
      <c r="P934" s="330"/>
      <c r="Q934" s="132"/>
      <c r="R934" s="132"/>
      <c r="S934" s="132"/>
      <c r="T934" s="132"/>
    </row>
    <row r="935" customFormat="false" ht="12.8" hidden="true" customHeight="false" outlineLevel="0" collapsed="false">
      <c r="A935" s="131" t="n">
        <v>1343174400</v>
      </c>
      <c r="B935" s="330" t="n">
        <f aca="false">(A935/(24*60*60))+DATE(1970,1,1)</f>
        <v>41115</v>
      </c>
      <c r="C935" s="331" t="n">
        <f aca="false">YEAR(B935)</f>
        <v>2012</v>
      </c>
      <c r="D935" s="331" t="n">
        <f aca="false">MONTH(B935)</f>
        <v>7</v>
      </c>
      <c r="E935" s="331" t="n">
        <f aca="false">DAY(B935)</f>
        <v>25</v>
      </c>
      <c r="F935" s="132" t="n">
        <v>8.549</v>
      </c>
      <c r="G935" s="132" t="n">
        <v>8.9</v>
      </c>
      <c r="H935" s="132" t="n">
        <v>8.3688</v>
      </c>
      <c r="I935" s="132" t="n">
        <v>8.8</v>
      </c>
      <c r="J935" s="132" t="n">
        <f aca="false">LARGE($G$1:G935,1)</f>
        <v>31.9099</v>
      </c>
      <c r="K935" s="192" t="n">
        <f aca="false">IF(J935&gt;J934,0,K934+1)</f>
        <v>406</v>
      </c>
      <c r="L935" s="134" t="n">
        <f aca="false">I935/J935-1</f>
        <v>-0.724223516839602</v>
      </c>
      <c r="O935" s="131"/>
      <c r="P935" s="330"/>
      <c r="Q935" s="132"/>
      <c r="R935" s="132"/>
      <c r="S935" s="132"/>
      <c r="T935" s="132"/>
    </row>
    <row r="936" customFormat="false" ht="12.8" hidden="true" customHeight="false" outlineLevel="0" collapsed="false">
      <c r="A936" s="131" t="n">
        <v>1343260800</v>
      </c>
      <c r="B936" s="330" t="n">
        <f aca="false">(A936/(24*60*60))+DATE(1970,1,1)</f>
        <v>41116</v>
      </c>
      <c r="C936" s="331" t="n">
        <f aca="false">YEAR(B936)</f>
        <v>2012</v>
      </c>
      <c r="D936" s="331" t="n">
        <f aca="false">MONTH(B936)</f>
        <v>7</v>
      </c>
      <c r="E936" s="331" t="n">
        <f aca="false">DAY(B936)</f>
        <v>26</v>
      </c>
      <c r="F936" s="132" t="n">
        <v>8.8</v>
      </c>
      <c r="G936" s="132" t="n">
        <v>8.901</v>
      </c>
      <c r="H936" s="132" t="n">
        <v>8.6</v>
      </c>
      <c r="I936" s="132" t="n">
        <v>8.9</v>
      </c>
      <c r="J936" s="132" t="n">
        <f aca="false">LARGE($G$1:G936,1)</f>
        <v>31.9099</v>
      </c>
      <c r="K936" s="192" t="n">
        <f aca="false">IF(J936&gt;J935,0,K935+1)</f>
        <v>407</v>
      </c>
      <c r="L936" s="134" t="n">
        <f aca="false">I936/J936-1</f>
        <v>-0.721089693167324</v>
      </c>
      <c r="O936" s="131"/>
      <c r="P936" s="330"/>
      <c r="Q936" s="132"/>
      <c r="R936" s="132"/>
      <c r="S936" s="132"/>
      <c r="T936" s="132"/>
    </row>
    <row r="937" customFormat="false" ht="12.8" hidden="true" customHeight="false" outlineLevel="0" collapsed="false">
      <c r="A937" s="131" t="n">
        <v>1343347200</v>
      </c>
      <c r="B937" s="330" t="n">
        <f aca="false">(A937/(24*60*60))+DATE(1970,1,1)</f>
        <v>41117</v>
      </c>
      <c r="C937" s="331" t="n">
        <f aca="false">YEAR(B937)</f>
        <v>2012</v>
      </c>
      <c r="D937" s="331" t="n">
        <f aca="false">MONTH(B937)</f>
        <v>7</v>
      </c>
      <c r="E937" s="331" t="n">
        <f aca="false">DAY(B937)</f>
        <v>27</v>
      </c>
      <c r="F937" s="132" t="n">
        <v>8.9</v>
      </c>
      <c r="G937" s="132" t="n">
        <v>8.95</v>
      </c>
      <c r="H937" s="132" t="n">
        <v>8.81415</v>
      </c>
      <c r="I937" s="132" t="n">
        <v>8.9</v>
      </c>
      <c r="J937" s="132" t="n">
        <f aca="false">LARGE($G$1:G937,1)</f>
        <v>31.9099</v>
      </c>
      <c r="K937" s="192" t="n">
        <f aca="false">IF(J937&gt;J936,0,K936+1)</f>
        <v>408</v>
      </c>
      <c r="L937" s="134" t="n">
        <f aca="false">I937/J937-1</f>
        <v>-0.721089693167324</v>
      </c>
      <c r="O937" s="131"/>
      <c r="P937" s="330"/>
      <c r="Q937" s="132"/>
      <c r="R937" s="132"/>
      <c r="S937" s="132"/>
      <c r="T937" s="132"/>
    </row>
    <row r="938" customFormat="false" ht="12.8" hidden="true" customHeight="false" outlineLevel="0" collapsed="false">
      <c r="A938" s="131" t="n">
        <v>1343433600</v>
      </c>
      <c r="B938" s="330" t="n">
        <f aca="false">(A938/(24*60*60))+DATE(1970,1,1)</f>
        <v>41118</v>
      </c>
      <c r="C938" s="331" t="n">
        <f aca="false">YEAR(B938)</f>
        <v>2012</v>
      </c>
      <c r="D938" s="331" t="n">
        <f aca="false">MONTH(B938)</f>
        <v>7</v>
      </c>
      <c r="E938" s="331" t="n">
        <f aca="false">DAY(B938)</f>
        <v>28</v>
      </c>
      <c r="F938" s="132" t="n">
        <v>8.9</v>
      </c>
      <c r="G938" s="132" t="n">
        <v>8.93</v>
      </c>
      <c r="H938" s="132" t="n">
        <v>8.71</v>
      </c>
      <c r="I938" s="132" t="n">
        <v>8.8881</v>
      </c>
      <c r="J938" s="132" t="n">
        <f aca="false">LARGE($G$1:G938,1)</f>
        <v>31.9099</v>
      </c>
      <c r="K938" s="192" t="n">
        <f aca="false">IF(J938&gt;J937,0,K937+1)</f>
        <v>409</v>
      </c>
      <c r="L938" s="134" t="n">
        <f aca="false">I938/J938-1</f>
        <v>-0.721462618184325</v>
      </c>
      <c r="O938" s="131"/>
      <c r="P938" s="330"/>
      <c r="Q938" s="132"/>
      <c r="R938" s="132"/>
      <c r="S938" s="132"/>
      <c r="T938" s="132"/>
    </row>
    <row r="939" customFormat="false" ht="12.8" hidden="true" customHeight="false" outlineLevel="0" collapsed="false">
      <c r="A939" s="131" t="n">
        <v>1343520000</v>
      </c>
      <c r="B939" s="330" t="n">
        <f aca="false">(A939/(24*60*60))+DATE(1970,1,1)</f>
        <v>41119</v>
      </c>
      <c r="C939" s="331" t="n">
        <f aca="false">YEAR(B939)</f>
        <v>2012</v>
      </c>
      <c r="D939" s="331" t="n">
        <f aca="false">MONTH(B939)</f>
        <v>7</v>
      </c>
      <c r="E939" s="331" t="n">
        <f aca="false">DAY(B939)</f>
        <v>29</v>
      </c>
      <c r="F939" s="132" t="n">
        <v>8.88809</v>
      </c>
      <c r="G939" s="132" t="n">
        <v>8.8881</v>
      </c>
      <c r="H939" s="132" t="n">
        <v>8.7</v>
      </c>
      <c r="I939" s="132" t="n">
        <v>8.71027</v>
      </c>
      <c r="J939" s="132" t="n">
        <f aca="false">LARGE($G$1:G939,1)</f>
        <v>31.9099</v>
      </c>
      <c r="K939" s="192" t="n">
        <f aca="false">IF(J939&gt;J938,0,K938+1)</f>
        <v>410</v>
      </c>
      <c r="L939" s="134" t="n">
        <f aca="false">I939/J939-1</f>
        <v>-0.727035496820736</v>
      </c>
      <c r="O939" s="131"/>
      <c r="P939" s="330"/>
      <c r="Q939" s="132"/>
      <c r="R939" s="132"/>
      <c r="S939" s="132"/>
      <c r="T939" s="132"/>
    </row>
    <row r="940" customFormat="false" ht="12.8" hidden="true" customHeight="false" outlineLevel="0" collapsed="false">
      <c r="A940" s="131" t="n">
        <v>1343606400</v>
      </c>
      <c r="B940" s="330" t="n">
        <f aca="false">(A940/(24*60*60))+DATE(1970,1,1)</f>
        <v>41120</v>
      </c>
      <c r="C940" s="331" t="n">
        <f aca="false">YEAR(B940)</f>
        <v>2012</v>
      </c>
      <c r="D940" s="331" t="n">
        <f aca="false">MONTH(B940)</f>
        <v>7</v>
      </c>
      <c r="E940" s="331" t="n">
        <f aca="false">DAY(B940)</f>
        <v>30</v>
      </c>
      <c r="F940" s="132" t="n">
        <v>8.71027</v>
      </c>
      <c r="G940" s="132" t="n">
        <v>9.15</v>
      </c>
      <c r="H940" s="132" t="n">
        <v>8.7</v>
      </c>
      <c r="I940" s="132" t="n">
        <v>9.098</v>
      </c>
      <c r="J940" s="132" t="n">
        <f aca="false">LARGE($G$1:G940,1)</f>
        <v>31.9099</v>
      </c>
      <c r="K940" s="192" t="n">
        <f aca="false">IF(J940&gt;J939,0,K939+1)</f>
        <v>411</v>
      </c>
      <c r="L940" s="134" t="n">
        <f aca="false">I940/J940-1</f>
        <v>-0.714884722296215</v>
      </c>
      <c r="O940" s="131"/>
      <c r="P940" s="330"/>
      <c r="Q940" s="132"/>
      <c r="R940" s="132"/>
      <c r="S940" s="132"/>
      <c r="T940" s="132"/>
    </row>
    <row r="941" customFormat="false" ht="12.8" hidden="true" customHeight="false" outlineLevel="0" collapsed="false">
      <c r="A941" s="131" t="n">
        <v>1343692800</v>
      </c>
      <c r="B941" s="330" t="n">
        <f aca="false">(A941/(24*60*60))+DATE(1970,1,1)</f>
        <v>41121</v>
      </c>
      <c r="C941" s="331" t="n">
        <f aca="false">YEAR(B941)</f>
        <v>2012</v>
      </c>
      <c r="D941" s="331" t="n">
        <f aca="false">MONTH(B941)</f>
        <v>7</v>
      </c>
      <c r="E941" s="331" t="n">
        <f aca="false">DAY(B941)</f>
        <v>31</v>
      </c>
      <c r="F941" s="132" t="n">
        <v>9.07881</v>
      </c>
      <c r="G941" s="132" t="n">
        <v>9.44</v>
      </c>
      <c r="H941" s="132" t="n">
        <v>9.07881</v>
      </c>
      <c r="I941" s="132" t="n">
        <v>9.35</v>
      </c>
      <c r="J941" s="132" t="n">
        <f aca="false">LARGE($G$1:G941,1)</f>
        <v>31.9099</v>
      </c>
      <c r="K941" s="192" t="n">
        <f aca="false">IF(J941&gt;J940,0,K940+1)</f>
        <v>412</v>
      </c>
      <c r="L941" s="134" t="n">
        <f aca="false">I941/J941-1</f>
        <v>-0.706987486642077</v>
      </c>
      <c r="O941" s="131"/>
      <c r="P941" s="330"/>
      <c r="Q941" s="132"/>
      <c r="R941" s="132"/>
      <c r="S941" s="132"/>
      <c r="T941" s="132"/>
    </row>
    <row r="942" customFormat="false" ht="12.8" hidden="true" customHeight="false" outlineLevel="0" collapsed="false">
      <c r="A942" s="131" t="n">
        <v>1343779200</v>
      </c>
      <c r="B942" s="330" t="n">
        <f aca="false">(A942/(24*60*60))+DATE(1970,1,1)</f>
        <v>41122</v>
      </c>
      <c r="C942" s="331" t="n">
        <f aca="false">YEAR(B942)</f>
        <v>2012</v>
      </c>
      <c r="D942" s="331" t="n">
        <f aca="false">MONTH(B942)</f>
        <v>8</v>
      </c>
      <c r="E942" s="331" t="n">
        <f aca="false">DAY(B942)</f>
        <v>1</v>
      </c>
      <c r="F942" s="132" t="n">
        <v>9.35</v>
      </c>
      <c r="G942" s="132" t="n">
        <v>9.65</v>
      </c>
      <c r="H942" s="132" t="n">
        <v>9.111</v>
      </c>
      <c r="I942" s="132" t="n">
        <v>9.5503</v>
      </c>
      <c r="J942" s="132" t="n">
        <f aca="false">LARGE($G$1:G942,1)</f>
        <v>31.9099</v>
      </c>
      <c r="K942" s="192" t="n">
        <f aca="false">IF(J942&gt;J941,0,K941+1)</f>
        <v>413</v>
      </c>
      <c r="L942" s="134" t="n">
        <f aca="false">I942/J942-1</f>
        <v>-0.700710437826505</v>
      </c>
      <c r="O942" s="131"/>
      <c r="P942" s="330"/>
      <c r="Q942" s="132"/>
      <c r="R942" s="132"/>
      <c r="S942" s="132"/>
      <c r="T942" s="132"/>
    </row>
    <row r="943" customFormat="false" ht="12.8" hidden="true" customHeight="false" outlineLevel="0" collapsed="false">
      <c r="A943" s="131" t="n">
        <v>1343865600</v>
      </c>
      <c r="B943" s="330" t="n">
        <f aca="false">(A943/(24*60*60))+DATE(1970,1,1)</f>
        <v>41123</v>
      </c>
      <c r="C943" s="331" t="n">
        <f aca="false">YEAR(B943)</f>
        <v>2012</v>
      </c>
      <c r="D943" s="331" t="n">
        <f aca="false">MONTH(B943)</f>
        <v>8</v>
      </c>
      <c r="E943" s="331" t="n">
        <f aca="false">DAY(B943)</f>
        <v>2</v>
      </c>
      <c r="F943" s="132" t="n">
        <v>9.55439</v>
      </c>
      <c r="G943" s="132" t="n">
        <v>11</v>
      </c>
      <c r="H943" s="132" t="n">
        <v>9.412</v>
      </c>
      <c r="I943" s="132" t="n">
        <v>10.53</v>
      </c>
      <c r="J943" s="132" t="n">
        <f aca="false">LARGE($G$1:G943,1)</f>
        <v>31.9099</v>
      </c>
      <c r="K943" s="192" t="n">
        <f aca="false">IF(J943&gt;J942,0,K942+1)</f>
        <v>414</v>
      </c>
      <c r="L943" s="134" t="n">
        <f aca="false">I943/J943-1</f>
        <v>-0.670008367309205</v>
      </c>
      <c r="O943" s="131"/>
      <c r="P943" s="330"/>
      <c r="Q943" s="132"/>
      <c r="R943" s="132"/>
      <c r="S943" s="132"/>
      <c r="T943" s="132"/>
    </row>
    <row r="944" customFormat="false" ht="12.8" hidden="true" customHeight="false" outlineLevel="0" collapsed="false">
      <c r="A944" s="131" t="n">
        <v>1343952000</v>
      </c>
      <c r="B944" s="330" t="n">
        <f aca="false">(A944/(24*60*60))+DATE(1970,1,1)</f>
        <v>41124</v>
      </c>
      <c r="C944" s="331" t="n">
        <f aca="false">YEAR(B944)</f>
        <v>2012</v>
      </c>
      <c r="D944" s="331" t="n">
        <f aca="false">MONTH(B944)</f>
        <v>8</v>
      </c>
      <c r="E944" s="331" t="n">
        <f aca="false">DAY(B944)</f>
        <v>3</v>
      </c>
      <c r="F944" s="132" t="n">
        <v>10.62468</v>
      </c>
      <c r="G944" s="132" t="n">
        <v>11.12</v>
      </c>
      <c r="H944" s="132" t="n">
        <v>10.3</v>
      </c>
      <c r="I944" s="132" t="n">
        <v>10.97</v>
      </c>
      <c r="J944" s="132" t="n">
        <f aca="false">LARGE($G$1:G944,1)</f>
        <v>31.9099</v>
      </c>
      <c r="K944" s="192" t="n">
        <f aca="false">IF(J944&gt;J943,0,K943+1)</f>
        <v>415</v>
      </c>
      <c r="L944" s="134" t="n">
        <f aca="false">I944/J944-1</f>
        <v>-0.656219543151185</v>
      </c>
      <c r="O944" s="131"/>
      <c r="P944" s="330"/>
      <c r="Q944" s="132"/>
      <c r="R944" s="132"/>
      <c r="S944" s="132"/>
      <c r="T944" s="132"/>
    </row>
    <row r="945" customFormat="false" ht="12.8" hidden="true" customHeight="false" outlineLevel="0" collapsed="false">
      <c r="A945" s="131" t="n">
        <v>1344038400</v>
      </c>
      <c r="B945" s="330" t="n">
        <f aca="false">(A945/(24*60*60))+DATE(1970,1,1)</f>
        <v>41125</v>
      </c>
      <c r="C945" s="331" t="n">
        <f aca="false">YEAR(B945)</f>
        <v>2012</v>
      </c>
      <c r="D945" s="331" t="n">
        <f aca="false">MONTH(B945)</f>
        <v>8</v>
      </c>
      <c r="E945" s="331" t="n">
        <f aca="false">DAY(B945)</f>
        <v>4</v>
      </c>
      <c r="F945" s="132" t="n">
        <v>10.9797</v>
      </c>
      <c r="G945" s="132" t="n">
        <v>11.3</v>
      </c>
      <c r="H945" s="132" t="n">
        <v>10.5307</v>
      </c>
      <c r="I945" s="132" t="n">
        <v>10.98398</v>
      </c>
      <c r="J945" s="132" t="n">
        <f aca="false">LARGE($G$1:G945,1)</f>
        <v>31.9099</v>
      </c>
      <c r="K945" s="192" t="n">
        <f aca="false">IF(J945&gt;J944,0,K944+1)</f>
        <v>416</v>
      </c>
      <c r="L945" s="134" t="n">
        <f aca="false">I945/J945-1</f>
        <v>-0.655781434601801</v>
      </c>
      <c r="O945" s="131"/>
      <c r="P945" s="330"/>
      <c r="Q945" s="132"/>
      <c r="R945" s="132"/>
      <c r="S945" s="132"/>
      <c r="T945" s="132"/>
    </row>
    <row r="946" customFormat="false" ht="12.8" hidden="true" customHeight="false" outlineLevel="0" collapsed="false">
      <c r="A946" s="131" t="n">
        <v>1344124800</v>
      </c>
      <c r="B946" s="330" t="n">
        <f aca="false">(A946/(24*60*60))+DATE(1970,1,1)</f>
        <v>41126</v>
      </c>
      <c r="C946" s="331" t="n">
        <f aca="false">YEAR(B946)</f>
        <v>2012</v>
      </c>
      <c r="D946" s="331" t="n">
        <f aca="false">MONTH(B946)</f>
        <v>8</v>
      </c>
      <c r="E946" s="331" t="n">
        <f aca="false">DAY(B946)</f>
        <v>5</v>
      </c>
      <c r="F946" s="132" t="n">
        <v>10.98398</v>
      </c>
      <c r="G946" s="132" t="n">
        <v>11.29112</v>
      </c>
      <c r="H946" s="132" t="n">
        <v>10.10986</v>
      </c>
      <c r="I946" s="132" t="n">
        <v>10.86998</v>
      </c>
      <c r="J946" s="132" t="n">
        <f aca="false">LARGE($G$1:G946,1)</f>
        <v>31.9099</v>
      </c>
      <c r="K946" s="192" t="n">
        <f aca="false">IF(J946&gt;J945,0,K945+1)</f>
        <v>417</v>
      </c>
      <c r="L946" s="134" t="n">
        <f aca="false">I946/J946-1</f>
        <v>-0.659353993588197</v>
      </c>
      <c r="O946" s="131"/>
      <c r="P946" s="330"/>
      <c r="Q946" s="132"/>
      <c r="R946" s="132"/>
      <c r="S946" s="132"/>
      <c r="T946" s="132"/>
    </row>
    <row r="947" customFormat="false" ht="12.8" hidden="true" customHeight="false" outlineLevel="0" collapsed="false">
      <c r="A947" s="131" t="n">
        <v>1344211200</v>
      </c>
      <c r="B947" s="330" t="n">
        <f aca="false">(A947/(24*60*60))+DATE(1970,1,1)</f>
        <v>41127</v>
      </c>
      <c r="C947" s="331" t="n">
        <f aca="false">YEAR(B947)</f>
        <v>2012</v>
      </c>
      <c r="D947" s="331" t="n">
        <f aca="false">MONTH(B947)</f>
        <v>8</v>
      </c>
      <c r="E947" s="331" t="n">
        <f aca="false">DAY(B947)</f>
        <v>6</v>
      </c>
      <c r="F947" s="132" t="n">
        <v>10.86987</v>
      </c>
      <c r="G947" s="132" t="n">
        <v>11.19</v>
      </c>
      <c r="H947" s="132" t="n">
        <v>10.63539</v>
      </c>
      <c r="I947" s="132" t="n">
        <v>10.85517</v>
      </c>
      <c r="J947" s="132" t="n">
        <f aca="false">LARGE($G$1:G947,1)</f>
        <v>31.9099</v>
      </c>
      <c r="K947" s="192" t="n">
        <f aca="false">IF(J947&gt;J946,0,K946+1)</f>
        <v>418</v>
      </c>
      <c r="L947" s="134" t="n">
        <f aca="false">I947/J947-1</f>
        <v>-0.659818112874061</v>
      </c>
      <c r="O947" s="131"/>
      <c r="P947" s="330"/>
      <c r="Q947" s="132"/>
      <c r="R947" s="132"/>
      <c r="S947" s="132"/>
      <c r="T947" s="132"/>
    </row>
    <row r="948" customFormat="false" ht="12.8" hidden="true" customHeight="false" outlineLevel="0" collapsed="false">
      <c r="A948" s="131" t="n">
        <v>1344297600</v>
      </c>
      <c r="B948" s="330" t="n">
        <f aca="false">(A948/(24*60*60))+DATE(1970,1,1)</f>
        <v>41128</v>
      </c>
      <c r="C948" s="331" t="n">
        <f aca="false">YEAR(B948)</f>
        <v>2012</v>
      </c>
      <c r="D948" s="331" t="n">
        <f aca="false">MONTH(B948)</f>
        <v>8</v>
      </c>
      <c r="E948" s="331" t="n">
        <f aca="false">DAY(B948)</f>
        <v>7</v>
      </c>
      <c r="F948" s="132" t="n">
        <v>10.91</v>
      </c>
      <c r="G948" s="132" t="n">
        <v>11.10002</v>
      </c>
      <c r="H948" s="132" t="n">
        <v>10.651</v>
      </c>
      <c r="I948" s="132" t="n">
        <v>11.1</v>
      </c>
      <c r="J948" s="132" t="n">
        <f aca="false">LARGE($G$1:G948,1)</f>
        <v>31.9099</v>
      </c>
      <c r="K948" s="192" t="n">
        <f aca="false">IF(J948&gt;J947,0,K947+1)</f>
        <v>419</v>
      </c>
      <c r="L948" s="134" t="n">
        <f aca="false">I948/J948-1</f>
        <v>-0.652145572377225</v>
      </c>
      <c r="O948" s="131"/>
      <c r="P948" s="330"/>
      <c r="Q948" s="132"/>
      <c r="R948" s="132"/>
      <c r="S948" s="132"/>
      <c r="T948" s="132"/>
    </row>
    <row r="949" customFormat="false" ht="12.8" hidden="true" customHeight="false" outlineLevel="0" collapsed="false">
      <c r="A949" s="131" t="n">
        <v>1344384000</v>
      </c>
      <c r="B949" s="330" t="n">
        <f aca="false">(A949/(24*60*60))+DATE(1970,1,1)</f>
        <v>41129</v>
      </c>
      <c r="C949" s="331" t="n">
        <f aca="false">YEAR(B949)</f>
        <v>2012</v>
      </c>
      <c r="D949" s="331" t="n">
        <f aca="false">MONTH(B949)</f>
        <v>8</v>
      </c>
      <c r="E949" s="331" t="n">
        <f aca="false">DAY(B949)</f>
        <v>8</v>
      </c>
      <c r="F949" s="132" t="n">
        <v>11.10001</v>
      </c>
      <c r="G949" s="132" t="n">
        <v>11.14999</v>
      </c>
      <c r="H949" s="132" t="n">
        <v>10.85</v>
      </c>
      <c r="I949" s="132" t="n">
        <v>11.0553</v>
      </c>
      <c r="J949" s="132" t="n">
        <f aca="false">LARGE($G$1:G949,1)</f>
        <v>31.9099</v>
      </c>
      <c r="K949" s="192" t="n">
        <f aca="false">IF(J949&gt;J948,0,K948+1)</f>
        <v>420</v>
      </c>
      <c r="L949" s="134" t="n">
        <f aca="false">I949/J949-1</f>
        <v>-0.653546391558733</v>
      </c>
      <c r="O949" s="131"/>
      <c r="P949" s="330"/>
      <c r="Q949" s="132"/>
      <c r="R949" s="132"/>
      <c r="S949" s="132"/>
      <c r="T949" s="132"/>
    </row>
    <row r="950" customFormat="false" ht="12.8" hidden="true" customHeight="false" outlineLevel="0" collapsed="false">
      <c r="A950" s="131" t="n">
        <v>1344470400</v>
      </c>
      <c r="B950" s="330" t="n">
        <f aca="false">(A950/(24*60*60))+DATE(1970,1,1)</f>
        <v>41130</v>
      </c>
      <c r="C950" s="331" t="n">
        <f aca="false">YEAR(B950)</f>
        <v>2012</v>
      </c>
      <c r="D950" s="331" t="n">
        <f aca="false">MONTH(B950)</f>
        <v>8</v>
      </c>
      <c r="E950" s="331" t="n">
        <f aca="false">DAY(B950)</f>
        <v>9</v>
      </c>
      <c r="F950" s="132" t="n">
        <v>11.0987</v>
      </c>
      <c r="G950" s="132" t="n">
        <v>12</v>
      </c>
      <c r="H950" s="132" t="n">
        <v>10.8</v>
      </c>
      <c r="I950" s="132" t="n">
        <v>11.0611</v>
      </c>
      <c r="J950" s="132" t="n">
        <f aca="false">LARGE($G$1:G950,1)</f>
        <v>31.9099</v>
      </c>
      <c r="K950" s="192" t="n">
        <f aca="false">IF(J950&gt;J949,0,K949+1)</f>
        <v>421</v>
      </c>
      <c r="L950" s="134" t="n">
        <f aca="false">I950/J950-1</f>
        <v>-0.653364629785741</v>
      </c>
      <c r="O950" s="131"/>
      <c r="P950" s="330"/>
      <c r="Q950" s="132"/>
      <c r="R950" s="132"/>
      <c r="S950" s="132"/>
      <c r="T950" s="132"/>
    </row>
    <row r="951" customFormat="false" ht="12.8" hidden="true" customHeight="false" outlineLevel="0" collapsed="false">
      <c r="A951" s="131" t="n">
        <v>1344556800</v>
      </c>
      <c r="B951" s="330" t="n">
        <f aca="false">(A951/(24*60*60))+DATE(1970,1,1)</f>
        <v>41131</v>
      </c>
      <c r="C951" s="331" t="n">
        <f aca="false">YEAR(B951)</f>
        <v>2012</v>
      </c>
      <c r="D951" s="331" t="n">
        <f aca="false">MONTH(B951)</f>
        <v>8</v>
      </c>
      <c r="E951" s="331" t="n">
        <f aca="false">DAY(B951)</f>
        <v>10</v>
      </c>
      <c r="F951" s="132" t="n">
        <v>11.06111</v>
      </c>
      <c r="G951" s="132" t="n">
        <v>11.6</v>
      </c>
      <c r="H951" s="132" t="n">
        <v>11.01</v>
      </c>
      <c r="I951" s="132" t="n">
        <v>11.38637</v>
      </c>
      <c r="J951" s="132" t="n">
        <f aca="false">LARGE($G$1:G951,1)</f>
        <v>31.9099</v>
      </c>
      <c r="K951" s="192" t="n">
        <f aca="false">IF(J951&gt;J950,0,K950+1)</f>
        <v>422</v>
      </c>
      <c r="L951" s="134" t="n">
        <f aca="false">I951/J951-1</f>
        <v>-0.643171241526924</v>
      </c>
      <c r="O951" s="131"/>
      <c r="P951" s="330"/>
      <c r="Q951" s="132"/>
      <c r="R951" s="132"/>
      <c r="S951" s="132"/>
      <c r="T951" s="132"/>
    </row>
    <row r="952" customFormat="false" ht="12.8" hidden="true" customHeight="false" outlineLevel="0" collapsed="false">
      <c r="A952" s="131" t="n">
        <v>1344643200</v>
      </c>
      <c r="B952" s="330" t="n">
        <f aca="false">(A952/(24*60*60))+DATE(1970,1,1)</f>
        <v>41132</v>
      </c>
      <c r="C952" s="331" t="n">
        <f aca="false">YEAR(B952)</f>
        <v>2012</v>
      </c>
      <c r="D952" s="331" t="n">
        <f aca="false">MONTH(B952)</f>
        <v>8</v>
      </c>
      <c r="E952" s="331" t="n">
        <f aca="false">DAY(B952)</f>
        <v>11</v>
      </c>
      <c r="F952" s="132" t="n">
        <v>11.4699</v>
      </c>
      <c r="G952" s="132" t="n">
        <v>11.59788</v>
      </c>
      <c r="H952" s="132" t="n">
        <v>11.38751</v>
      </c>
      <c r="I952" s="132" t="n">
        <v>11.5102</v>
      </c>
      <c r="J952" s="132" t="n">
        <f aca="false">LARGE($G$1:G952,1)</f>
        <v>31.9099</v>
      </c>
      <c r="K952" s="192" t="n">
        <f aca="false">IF(J952&gt;J951,0,K951+1)</f>
        <v>423</v>
      </c>
      <c r="L952" s="134" t="n">
        <f aca="false">I952/J952-1</f>
        <v>-0.639290627673543</v>
      </c>
      <c r="O952" s="131"/>
      <c r="P952" s="330"/>
      <c r="Q952" s="132"/>
      <c r="R952" s="132"/>
      <c r="S952" s="132"/>
      <c r="T952" s="132"/>
    </row>
    <row r="953" customFormat="false" ht="12.8" hidden="true" customHeight="false" outlineLevel="0" collapsed="false">
      <c r="A953" s="131" t="n">
        <v>1344729600</v>
      </c>
      <c r="B953" s="330" t="n">
        <f aca="false">(A953/(24*60*60))+DATE(1970,1,1)</f>
        <v>41133</v>
      </c>
      <c r="C953" s="331" t="n">
        <f aca="false">YEAR(B953)</f>
        <v>2012</v>
      </c>
      <c r="D953" s="331" t="n">
        <f aca="false">MONTH(B953)</f>
        <v>8</v>
      </c>
      <c r="E953" s="331" t="n">
        <f aca="false">DAY(B953)</f>
        <v>12</v>
      </c>
      <c r="F953" s="132" t="n">
        <v>11.5102</v>
      </c>
      <c r="G953" s="132" t="n">
        <v>11.765</v>
      </c>
      <c r="H953" s="132" t="n">
        <v>11.45</v>
      </c>
      <c r="I953" s="132" t="n">
        <v>11.62399</v>
      </c>
      <c r="J953" s="132" t="n">
        <f aca="false">LARGE($G$1:G953,1)</f>
        <v>31.9099</v>
      </c>
      <c r="K953" s="192" t="n">
        <f aca="false">IF(J953&gt;J952,0,K952+1)</f>
        <v>424</v>
      </c>
      <c r="L953" s="134" t="n">
        <f aca="false">I953/J953-1</f>
        <v>-0.635724649716859</v>
      </c>
      <c r="O953" s="131"/>
      <c r="P953" s="330"/>
      <c r="Q953" s="132"/>
      <c r="R953" s="132"/>
      <c r="S953" s="132"/>
      <c r="T953" s="132"/>
    </row>
    <row r="954" customFormat="false" ht="12.8" hidden="true" customHeight="false" outlineLevel="0" collapsed="false">
      <c r="A954" s="131" t="n">
        <v>1344816000</v>
      </c>
      <c r="B954" s="330" t="n">
        <f aca="false">(A954/(24*60*60))+DATE(1970,1,1)</f>
        <v>41134</v>
      </c>
      <c r="C954" s="331" t="n">
        <f aca="false">YEAR(B954)</f>
        <v>2012</v>
      </c>
      <c r="D954" s="331" t="n">
        <f aca="false">MONTH(B954)</f>
        <v>8</v>
      </c>
      <c r="E954" s="331" t="n">
        <f aca="false">DAY(B954)</f>
        <v>13</v>
      </c>
      <c r="F954" s="132" t="n">
        <v>11.6239</v>
      </c>
      <c r="G954" s="132" t="n">
        <v>12.05007</v>
      </c>
      <c r="H954" s="132" t="n">
        <v>11.4919</v>
      </c>
      <c r="I954" s="132" t="n">
        <v>12.03749</v>
      </c>
      <c r="J954" s="132" t="n">
        <f aca="false">LARGE($G$1:G954,1)</f>
        <v>31.9099</v>
      </c>
      <c r="K954" s="192" t="n">
        <f aca="false">IF(J954&gt;J953,0,K953+1)</f>
        <v>425</v>
      </c>
      <c r="L954" s="134" t="n">
        <f aca="false">I954/J954-1</f>
        <v>-0.622766288831993</v>
      </c>
      <c r="O954" s="131"/>
      <c r="P954" s="330"/>
      <c r="Q954" s="132"/>
      <c r="R954" s="132"/>
      <c r="S954" s="132"/>
      <c r="T954" s="132"/>
    </row>
    <row r="955" customFormat="false" ht="12.8" hidden="true" customHeight="false" outlineLevel="0" collapsed="false">
      <c r="A955" s="131" t="n">
        <v>1344902400</v>
      </c>
      <c r="B955" s="330" t="n">
        <f aca="false">(A955/(24*60*60))+DATE(1970,1,1)</f>
        <v>41135</v>
      </c>
      <c r="C955" s="331" t="n">
        <f aca="false">YEAR(B955)</f>
        <v>2012</v>
      </c>
      <c r="D955" s="331" t="n">
        <f aca="false">MONTH(B955)</f>
        <v>8</v>
      </c>
      <c r="E955" s="331" t="n">
        <f aca="false">DAY(B955)</f>
        <v>14</v>
      </c>
      <c r="F955" s="132" t="n">
        <v>12.03749</v>
      </c>
      <c r="G955" s="132" t="n">
        <v>12.34</v>
      </c>
      <c r="H955" s="132" t="n">
        <v>11.89499</v>
      </c>
      <c r="I955" s="132" t="n">
        <v>12.19</v>
      </c>
      <c r="J955" s="132" t="n">
        <f aca="false">LARGE($G$1:G955,1)</f>
        <v>31.9099</v>
      </c>
      <c r="K955" s="192" t="n">
        <f aca="false">IF(J955&gt;J954,0,K954+1)</f>
        <v>426</v>
      </c>
      <c r="L955" s="134" t="n">
        <f aca="false">I955/J955-1</f>
        <v>-0.617986894349403</v>
      </c>
      <c r="O955" s="131"/>
      <c r="P955" s="330"/>
      <c r="Q955" s="132"/>
      <c r="R955" s="132"/>
      <c r="S955" s="132"/>
      <c r="T955" s="132"/>
    </row>
    <row r="956" customFormat="false" ht="12.8" hidden="true" customHeight="false" outlineLevel="0" collapsed="false">
      <c r="A956" s="131" t="n">
        <v>1344988800</v>
      </c>
      <c r="B956" s="330" t="n">
        <f aca="false">(A956/(24*60*60))+DATE(1970,1,1)</f>
        <v>41136</v>
      </c>
      <c r="C956" s="331" t="n">
        <f aca="false">YEAR(B956)</f>
        <v>2012</v>
      </c>
      <c r="D956" s="331" t="n">
        <f aca="false">MONTH(B956)</f>
        <v>8</v>
      </c>
      <c r="E956" s="331" t="n">
        <f aca="false">DAY(B956)</f>
        <v>15</v>
      </c>
      <c r="F956" s="132" t="n">
        <v>12.19</v>
      </c>
      <c r="G956" s="132" t="n">
        <v>13.25</v>
      </c>
      <c r="H956" s="132" t="n">
        <v>12.16138</v>
      </c>
      <c r="I956" s="132" t="n">
        <v>13.25</v>
      </c>
      <c r="J956" s="132" t="n">
        <f aca="false">LARGE($G$1:G956,1)</f>
        <v>31.9099</v>
      </c>
      <c r="K956" s="192" t="n">
        <f aca="false">IF(J956&gt;J955,0,K955+1)</f>
        <v>427</v>
      </c>
      <c r="L956" s="134" t="n">
        <f aca="false">I956/J956-1</f>
        <v>-0.584768363423264</v>
      </c>
      <c r="O956" s="131"/>
      <c r="P956" s="330"/>
      <c r="Q956" s="132"/>
      <c r="R956" s="132"/>
      <c r="S956" s="132"/>
      <c r="T956" s="132"/>
    </row>
    <row r="957" customFormat="false" ht="12.8" hidden="true" customHeight="false" outlineLevel="0" collapsed="false">
      <c r="A957" s="131" t="n">
        <v>1345075200</v>
      </c>
      <c r="B957" s="330" t="n">
        <f aca="false">(A957/(24*60*60))+DATE(1970,1,1)</f>
        <v>41137</v>
      </c>
      <c r="C957" s="331" t="n">
        <f aca="false">YEAR(B957)</f>
        <v>2012</v>
      </c>
      <c r="D957" s="331" t="n">
        <f aca="false">MONTH(B957)</f>
        <v>8</v>
      </c>
      <c r="E957" s="331" t="n">
        <f aca="false">DAY(B957)</f>
        <v>16</v>
      </c>
      <c r="F957" s="132" t="n">
        <v>13.24999</v>
      </c>
      <c r="G957" s="132" t="n">
        <v>13.84119</v>
      </c>
      <c r="H957" s="132" t="n">
        <v>12.5</v>
      </c>
      <c r="I957" s="132" t="n">
        <v>13.5</v>
      </c>
      <c r="J957" s="132" t="n">
        <f aca="false">LARGE($G$1:G957,1)</f>
        <v>31.9099</v>
      </c>
      <c r="K957" s="192" t="n">
        <f aca="false">IF(J957&gt;J956,0,K956+1)</f>
        <v>428</v>
      </c>
      <c r="L957" s="134" t="n">
        <f aca="false">I957/J957-1</f>
        <v>-0.576933804242571</v>
      </c>
      <c r="O957" s="131"/>
      <c r="P957" s="330"/>
      <c r="Q957" s="132"/>
      <c r="R957" s="132"/>
      <c r="S957" s="132"/>
      <c r="T957" s="132"/>
    </row>
    <row r="958" customFormat="false" ht="12.8" hidden="true" customHeight="false" outlineLevel="0" collapsed="false">
      <c r="A958" s="131" t="n">
        <v>1345161600</v>
      </c>
      <c r="B958" s="330" t="n">
        <f aca="false">(A958/(24*60*60))+DATE(1970,1,1)</f>
        <v>41138</v>
      </c>
      <c r="C958" s="331" t="n">
        <f aca="false">YEAR(B958)</f>
        <v>2012</v>
      </c>
      <c r="D958" s="331" t="n">
        <f aca="false">MONTH(B958)</f>
        <v>8</v>
      </c>
      <c r="E958" s="331" t="n">
        <f aca="false">DAY(B958)</f>
        <v>17</v>
      </c>
      <c r="F958" s="132" t="n">
        <v>13.44</v>
      </c>
      <c r="G958" s="132" t="n">
        <v>15.4</v>
      </c>
      <c r="H958" s="132" t="n">
        <v>10.6</v>
      </c>
      <c r="I958" s="132" t="n">
        <v>11.5836</v>
      </c>
      <c r="J958" s="132" t="n">
        <f aca="false">LARGE($G$1:G958,1)</f>
        <v>31.9099</v>
      </c>
      <c r="K958" s="192" t="n">
        <f aca="false">IF(J958&gt;J957,0,K957+1)</f>
        <v>429</v>
      </c>
      <c r="L958" s="134" t="n">
        <f aca="false">I958/J958-1</f>
        <v>-0.636990401098092</v>
      </c>
      <c r="O958" s="131"/>
      <c r="P958" s="330"/>
      <c r="Q958" s="132"/>
      <c r="R958" s="132"/>
      <c r="S958" s="132"/>
      <c r="T958" s="132"/>
    </row>
    <row r="959" customFormat="false" ht="12.8" hidden="true" customHeight="false" outlineLevel="0" collapsed="false">
      <c r="A959" s="131" t="n">
        <v>1345248000</v>
      </c>
      <c r="B959" s="330" t="n">
        <f aca="false">(A959/(24*60*60))+DATE(1970,1,1)</f>
        <v>41139</v>
      </c>
      <c r="C959" s="331" t="n">
        <f aca="false">YEAR(B959)</f>
        <v>2012</v>
      </c>
      <c r="D959" s="331" t="n">
        <f aca="false">MONTH(B959)</f>
        <v>8</v>
      </c>
      <c r="E959" s="331" t="n">
        <f aca="false">DAY(B959)</f>
        <v>18</v>
      </c>
      <c r="F959" s="132" t="n">
        <v>11.80915</v>
      </c>
      <c r="G959" s="132" t="n">
        <v>12.89592</v>
      </c>
      <c r="H959" s="132" t="n">
        <v>11.02009</v>
      </c>
      <c r="I959" s="132" t="n">
        <v>11.61</v>
      </c>
      <c r="J959" s="132" t="n">
        <f aca="false">LARGE($G$1:G959,1)</f>
        <v>31.9099</v>
      </c>
      <c r="K959" s="192" t="n">
        <f aca="false">IF(J959&gt;J958,0,K958+1)</f>
        <v>430</v>
      </c>
      <c r="L959" s="134" t="n">
        <f aca="false">I959/J959-1</f>
        <v>-0.636163071648611</v>
      </c>
      <c r="O959" s="131"/>
      <c r="P959" s="330"/>
      <c r="Q959" s="132"/>
      <c r="R959" s="132"/>
      <c r="S959" s="132"/>
      <c r="T959" s="132"/>
    </row>
    <row r="960" customFormat="false" ht="12.8" hidden="true" customHeight="false" outlineLevel="0" collapsed="false">
      <c r="A960" s="131" t="n">
        <v>1345334400</v>
      </c>
      <c r="B960" s="330" t="n">
        <f aca="false">(A960/(24*60*60))+DATE(1970,1,1)</f>
        <v>41140</v>
      </c>
      <c r="C960" s="331" t="n">
        <f aca="false">YEAR(B960)</f>
        <v>2012</v>
      </c>
      <c r="D960" s="331" t="n">
        <f aca="false">MONTH(B960)</f>
        <v>8</v>
      </c>
      <c r="E960" s="331" t="n">
        <f aca="false">DAY(B960)</f>
        <v>19</v>
      </c>
      <c r="F960" s="132" t="n">
        <v>11.57935</v>
      </c>
      <c r="G960" s="132" t="n">
        <v>11.61538</v>
      </c>
      <c r="H960" s="132" t="n">
        <v>7.58</v>
      </c>
      <c r="I960" s="132" t="n">
        <v>8</v>
      </c>
      <c r="J960" s="132" t="n">
        <f aca="false">LARGE($G$1:G960,1)</f>
        <v>31.9099</v>
      </c>
      <c r="K960" s="192" t="n">
        <f aca="false">IF(J960&gt;J959,0,K959+1)</f>
        <v>431</v>
      </c>
      <c r="L960" s="134" t="n">
        <f aca="false">I960/J960-1</f>
        <v>-0.74929410621782</v>
      </c>
      <c r="O960" s="131"/>
      <c r="P960" s="330"/>
      <c r="Q960" s="132"/>
      <c r="R960" s="132"/>
      <c r="S960" s="132"/>
      <c r="T960" s="132"/>
    </row>
    <row r="961" customFormat="false" ht="12.8" hidden="true" customHeight="false" outlineLevel="0" collapsed="false">
      <c r="A961" s="131" t="n">
        <v>1345420800</v>
      </c>
      <c r="B961" s="330" t="n">
        <f aca="false">(A961/(24*60*60))+DATE(1970,1,1)</f>
        <v>41141</v>
      </c>
      <c r="C961" s="331" t="n">
        <f aca="false">YEAR(B961)</f>
        <v>2012</v>
      </c>
      <c r="D961" s="331" t="n">
        <f aca="false">MONTH(B961)</f>
        <v>8</v>
      </c>
      <c r="E961" s="331" t="n">
        <f aca="false">DAY(B961)</f>
        <v>20</v>
      </c>
      <c r="F961" s="132" t="n">
        <v>7.99999</v>
      </c>
      <c r="G961" s="132" t="n">
        <v>10.5</v>
      </c>
      <c r="H961" s="132" t="n">
        <v>7.81011</v>
      </c>
      <c r="I961" s="132" t="n">
        <v>10.1</v>
      </c>
      <c r="J961" s="132" t="n">
        <f aca="false">LARGE($G$1:G961,1)</f>
        <v>31.9099</v>
      </c>
      <c r="K961" s="192" t="n">
        <f aca="false">IF(J961&gt;J960,0,K960+1)</f>
        <v>432</v>
      </c>
      <c r="L961" s="134" t="n">
        <f aca="false">I961/J961-1</f>
        <v>-0.683483809099997</v>
      </c>
      <c r="O961" s="131"/>
      <c r="P961" s="330"/>
      <c r="Q961" s="132"/>
      <c r="R961" s="132"/>
      <c r="S961" s="132"/>
      <c r="T961" s="132"/>
    </row>
    <row r="962" customFormat="false" ht="12.8" hidden="true" customHeight="false" outlineLevel="0" collapsed="false">
      <c r="A962" s="131" t="n">
        <v>1345507200</v>
      </c>
      <c r="B962" s="330" t="n">
        <f aca="false">(A962/(24*60*60))+DATE(1970,1,1)</f>
        <v>41142</v>
      </c>
      <c r="C962" s="331" t="n">
        <f aca="false">YEAR(B962)</f>
        <v>2012</v>
      </c>
      <c r="D962" s="331" t="n">
        <f aca="false">MONTH(B962)</f>
        <v>8</v>
      </c>
      <c r="E962" s="331" t="n">
        <f aca="false">DAY(B962)</f>
        <v>21</v>
      </c>
      <c r="F962" s="132" t="n">
        <v>10.061</v>
      </c>
      <c r="G962" s="132" t="n">
        <v>10.29999</v>
      </c>
      <c r="H962" s="132" t="n">
        <v>9.69876</v>
      </c>
      <c r="I962" s="132" t="n">
        <v>9.91502</v>
      </c>
      <c r="J962" s="132" t="n">
        <f aca="false">LARGE($G$1:G962,1)</f>
        <v>31.9099</v>
      </c>
      <c r="K962" s="192" t="n">
        <f aca="false">IF(J962&gt;J961,0,K961+1)</f>
        <v>433</v>
      </c>
      <c r="L962" s="134" t="n">
        <f aca="false">I962/J962-1</f>
        <v>-0.689280756128976</v>
      </c>
      <c r="O962" s="131"/>
      <c r="P962" s="330"/>
      <c r="Q962" s="132"/>
      <c r="R962" s="132"/>
      <c r="S962" s="132"/>
      <c r="T962" s="132"/>
    </row>
    <row r="963" customFormat="false" ht="12.8" hidden="true" customHeight="false" outlineLevel="0" collapsed="false">
      <c r="A963" s="131" t="n">
        <v>1345593600</v>
      </c>
      <c r="B963" s="330" t="n">
        <f aca="false">(A963/(24*60*60))+DATE(1970,1,1)</f>
        <v>41143</v>
      </c>
      <c r="C963" s="331" t="n">
        <f aca="false">YEAR(B963)</f>
        <v>2012</v>
      </c>
      <c r="D963" s="331" t="n">
        <f aca="false">MONTH(B963)</f>
        <v>8</v>
      </c>
      <c r="E963" s="331" t="n">
        <f aca="false">DAY(B963)</f>
        <v>22</v>
      </c>
      <c r="F963" s="132" t="n">
        <v>9.91503</v>
      </c>
      <c r="G963" s="132" t="n">
        <v>10.09999</v>
      </c>
      <c r="H963" s="132" t="n">
        <v>9.5714</v>
      </c>
      <c r="I963" s="132" t="n">
        <v>9.80679</v>
      </c>
      <c r="J963" s="132" t="n">
        <f aca="false">LARGE($G$1:G963,1)</f>
        <v>31.9099</v>
      </c>
      <c r="K963" s="192" t="n">
        <f aca="false">IF(J963&gt;J962,0,K962+1)</f>
        <v>434</v>
      </c>
      <c r="L963" s="134" t="n">
        <f aca="false">I963/J963-1</f>
        <v>-0.692672493489481</v>
      </c>
      <c r="O963" s="131"/>
      <c r="P963" s="330"/>
      <c r="Q963" s="132"/>
      <c r="R963" s="132"/>
      <c r="S963" s="132"/>
      <c r="T963" s="132"/>
    </row>
    <row r="964" customFormat="false" ht="12.8" hidden="true" customHeight="false" outlineLevel="0" collapsed="false">
      <c r="A964" s="131" t="n">
        <v>1345680000</v>
      </c>
      <c r="B964" s="330" t="n">
        <f aca="false">(A964/(24*60*60))+DATE(1970,1,1)</f>
        <v>41144</v>
      </c>
      <c r="C964" s="331" t="n">
        <f aca="false">YEAR(B964)</f>
        <v>2012</v>
      </c>
      <c r="D964" s="331" t="n">
        <f aca="false">MONTH(B964)</f>
        <v>8</v>
      </c>
      <c r="E964" s="331" t="n">
        <f aca="false">DAY(B964)</f>
        <v>23</v>
      </c>
      <c r="F964" s="132" t="n">
        <v>9.72</v>
      </c>
      <c r="G964" s="132" t="n">
        <v>10.25</v>
      </c>
      <c r="H964" s="132" t="n">
        <v>9.705</v>
      </c>
      <c r="I964" s="132" t="n">
        <v>10.09997</v>
      </c>
      <c r="J964" s="132" t="n">
        <f aca="false">LARGE($G$1:G964,1)</f>
        <v>31.9099</v>
      </c>
      <c r="K964" s="192" t="n">
        <f aca="false">IF(J964&gt;J963,0,K963+1)</f>
        <v>435</v>
      </c>
      <c r="L964" s="134" t="n">
        <f aca="false">I964/J964-1</f>
        <v>-0.683484749247099</v>
      </c>
      <c r="O964" s="131"/>
      <c r="P964" s="330"/>
      <c r="Q964" s="132"/>
      <c r="R964" s="132"/>
      <c r="S964" s="132"/>
      <c r="T964" s="132"/>
    </row>
    <row r="965" customFormat="false" ht="12.8" hidden="true" customHeight="false" outlineLevel="0" collapsed="false">
      <c r="A965" s="131" t="n">
        <v>1345766400</v>
      </c>
      <c r="B965" s="330" t="n">
        <f aca="false">(A965/(24*60*60))+DATE(1970,1,1)</f>
        <v>41145</v>
      </c>
      <c r="C965" s="331" t="n">
        <f aca="false">YEAR(B965)</f>
        <v>2012</v>
      </c>
      <c r="D965" s="331" t="n">
        <f aca="false">MONTH(B965)</f>
        <v>8</v>
      </c>
      <c r="E965" s="331" t="n">
        <f aca="false">DAY(B965)</f>
        <v>24</v>
      </c>
      <c r="F965" s="132" t="n">
        <v>10.09996</v>
      </c>
      <c r="G965" s="132" t="n">
        <v>10.6188</v>
      </c>
      <c r="H965" s="132" t="n">
        <v>9.852</v>
      </c>
      <c r="I965" s="132" t="n">
        <v>10.6</v>
      </c>
      <c r="J965" s="132" t="n">
        <f aca="false">LARGE($G$1:G965,1)</f>
        <v>31.9099</v>
      </c>
      <c r="K965" s="192" t="n">
        <f aca="false">IF(J965&gt;J964,0,K964+1)</f>
        <v>436</v>
      </c>
      <c r="L965" s="134" t="n">
        <f aca="false">I965/J965-1</f>
        <v>-0.667814690738611</v>
      </c>
      <c r="O965" s="131"/>
      <c r="P965" s="330"/>
      <c r="Q965" s="132"/>
      <c r="R965" s="132"/>
      <c r="S965" s="132"/>
      <c r="T965" s="132"/>
    </row>
    <row r="966" customFormat="false" ht="12.8" hidden="true" customHeight="false" outlineLevel="0" collapsed="false">
      <c r="A966" s="131" t="n">
        <v>1345852800</v>
      </c>
      <c r="B966" s="330" t="n">
        <f aca="false">(A966/(24*60*60))+DATE(1970,1,1)</f>
        <v>41146</v>
      </c>
      <c r="C966" s="331" t="n">
        <f aca="false">YEAR(B966)</f>
        <v>2012</v>
      </c>
      <c r="D966" s="331" t="n">
        <f aca="false">MONTH(B966)</f>
        <v>8</v>
      </c>
      <c r="E966" s="331" t="n">
        <f aca="false">DAY(B966)</f>
        <v>25</v>
      </c>
      <c r="F966" s="132" t="n">
        <v>10.6</v>
      </c>
      <c r="G966" s="132" t="n">
        <v>10.62611</v>
      </c>
      <c r="H966" s="132" t="n">
        <v>10.2</v>
      </c>
      <c r="I966" s="132" t="n">
        <v>10.5239</v>
      </c>
      <c r="J966" s="132" t="n">
        <f aca="false">LARGE($G$1:G966,1)</f>
        <v>31.9099</v>
      </c>
      <c r="K966" s="192" t="n">
        <f aca="false">IF(J966&gt;J965,0,K965+1)</f>
        <v>437</v>
      </c>
      <c r="L966" s="134" t="n">
        <f aca="false">I966/J966-1</f>
        <v>-0.670199530553214</v>
      </c>
      <c r="O966" s="131"/>
      <c r="P966" s="330"/>
      <c r="Q966" s="132"/>
      <c r="R966" s="132"/>
      <c r="S966" s="132"/>
      <c r="T966" s="132"/>
    </row>
    <row r="967" customFormat="false" ht="12.8" hidden="true" customHeight="false" outlineLevel="0" collapsed="false">
      <c r="A967" s="131" t="n">
        <v>1345939200</v>
      </c>
      <c r="B967" s="330" t="n">
        <f aca="false">(A967/(24*60*60))+DATE(1970,1,1)</f>
        <v>41147</v>
      </c>
      <c r="C967" s="331" t="n">
        <f aca="false">YEAR(B967)</f>
        <v>2012</v>
      </c>
      <c r="D967" s="331" t="n">
        <f aca="false">MONTH(B967)</f>
        <v>8</v>
      </c>
      <c r="E967" s="331" t="n">
        <f aca="false">DAY(B967)</f>
        <v>26</v>
      </c>
      <c r="F967" s="132" t="n">
        <v>10.6</v>
      </c>
      <c r="G967" s="132" t="n">
        <v>10.61913</v>
      </c>
      <c r="H967" s="132" t="n">
        <v>10.446</v>
      </c>
      <c r="I967" s="132" t="n">
        <v>10.61</v>
      </c>
      <c r="J967" s="132" t="n">
        <f aca="false">LARGE($G$1:G967,1)</f>
        <v>31.9099</v>
      </c>
      <c r="K967" s="192" t="n">
        <f aca="false">IF(J967&gt;J966,0,K966+1)</f>
        <v>438</v>
      </c>
      <c r="L967" s="134" t="n">
        <f aca="false">I967/J967-1</f>
        <v>-0.667501308371383</v>
      </c>
      <c r="O967" s="131"/>
      <c r="P967" s="330"/>
      <c r="Q967" s="132"/>
      <c r="R967" s="132"/>
      <c r="S967" s="132"/>
      <c r="T967" s="132"/>
    </row>
    <row r="968" customFormat="false" ht="12.8" hidden="true" customHeight="false" outlineLevel="0" collapsed="false">
      <c r="A968" s="131" t="n">
        <v>1346025600</v>
      </c>
      <c r="B968" s="330" t="n">
        <f aca="false">(A968/(24*60*60))+DATE(1970,1,1)</f>
        <v>41148</v>
      </c>
      <c r="C968" s="331" t="n">
        <f aca="false">YEAR(B968)</f>
        <v>2012</v>
      </c>
      <c r="D968" s="331" t="n">
        <f aca="false">MONTH(B968)</f>
        <v>8</v>
      </c>
      <c r="E968" s="331" t="n">
        <f aca="false">DAY(B968)</f>
        <v>27</v>
      </c>
      <c r="F968" s="132" t="n">
        <v>10.59</v>
      </c>
      <c r="G968" s="132" t="n">
        <v>12.14999</v>
      </c>
      <c r="H968" s="132" t="n">
        <v>10.54441</v>
      </c>
      <c r="I968" s="132" t="n">
        <v>10.95</v>
      </c>
      <c r="J968" s="132" t="n">
        <f aca="false">LARGE($G$1:G968,1)</f>
        <v>31.9099</v>
      </c>
      <c r="K968" s="192" t="n">
        <f aca="false">IF(J968&gt;J967,0,K967+1)</f>
        <v>439</v>
      </c>
      <c r="L968" s="134" t="n">
        <f aca="false">I968/J968-1</f>
        <v>-0.656846307885641</v>
      </c>
      <c r="O968" s="131"/>
      <c r="P968" s="330"/>
      <c r="Q968" s="132"/>
      <c r="R968" s="132"/>
      <c r="S968" s="132"/>
      <c r="T968" s="132"/>
    </row>
    <row r="969" customFormat="false" ht="12.8" hidden="true" customHeight="false" outlineLevel="0" collapsed="false">
      <c r="A969" s="131" t="n">
        <v>1346112000</v>
      </c>
      <c r="B969" s="330" t="n">
        <f aca="false">(A969/(24*60*60))+DATE(1970,1,1)</f>
        <v>41149</v>
      </c>
      <c r="C969" s="331" t="n">
        <f aca="false">YEAR(B969)</f>
        <v>2012</v>
      </c>
      <c r="D969" s="331" t="n">
        <f aca="false">MONTH(B969)</f>
        <v>8</v>
      </c>
      <c r="E969" s="331" t="n">
        <f aca="false">DAY(B969)</f>
        <v>28</v>
      </c>
      <c r="F969" s="132" t="n">
        <v>10.96</v>
      </c>
      <c r="G969" s="132" t="n">
        <v>11.20999</v>
      </c>
      <c r="H969" s="132" t="n">
        <v>10.5</v>
      </c>
      <c r="I969" s="132" t="n">
        <v>10.94</v>
      </c>
      <c r="J969" s="132" t="n">
        <f aca="false">LARGE($G$1:G969,1)</f>
        <v>31.9099</v>
      </c>
      <c r="K969" s="192" t="n">
        <f aca="false">IF(J969&gt;J968,0,K968+1)</f>
        <v>440</v>
      </c>
      <c r="L969" s="134" t="n">
        <f aca="false">I969/J969-1</f>
        <v>-0.657159690252868</v>
      </c>
      <c r="O969" s="131"/>
      <c r="P969" s="330"/>
      <c r="Q969" s="132"/>
      <c r="R969" s="132"/>
      <c r="S969" s="132"/>
      <c r="T969" s="132"/>
    </row>
    <row r="970" customFormat="false" ht="12.8" hidden="true" customHeight="false" outlineLevel="0" collapsed="false">
      <c r="A970" s="131" t="n">
        <v>1346198400</v>
      </c>
      <c r="B970" s="330" t="n">
        <f aca="false">(A970/(24*60*60))+DATE(1970,1,1)</f>
        <v>41150</v>
      </c>
      <c r="C970" s="331" t="n">
        <f aca="false">YEAR(B970)</f>
        <v>2012</v>
      </c>
      <c r="D970" s="331" t="n">
        <f aca="false">MONTH(B970)</f>
        <v>8</v>
      </c>
      <c r="E970" s="331" t="n">
        <f aca="false">DAY(B970)</f>
        <v>29</v>
      </c>
      <c r="F970" s="132" t="n">
        <v>10.93</v>
      </c>
      <c r="G970" s="132" t="n">
        <v>11.134</v>
      </c>
      <c r="H970" s="132" t="n">
        <v>10.55</v>
      </c>
      <c r="I970" s="132" t="n">
        <v>10.9169</v>
      </c>
      <c r="J970" s="132" t="n">
        <f aca="false">LARGE($G$1:G970,1)</f>
        <v>31.9099</v>
      </c>
      <c r="K970" s="192" t="n">
        <f aca="false">IF(J970&gt;J969,0,K969+1)</f>
        <v>441</v>
      </c>
      <c r="L970" s="134" t="n">
        <f aca="false">I970/J970-1</f>
        <v>-0.657883603521164</v>
      </c>
      <c r="O970" s="131"/>
      <c r="P970" s="330"/>
      <c r="Q970" s="132"/>
      <c r="R970" s="132"/>
      <c r="S970" s="132"/>
      <c r="T970" s="132"/>
    </row>
    <row r="971" customFormat="false" ht="12.8" hidden="true" customHeight="false" outlineLevel="0" collapsed="false">
      <c r="A971" s="131" t="n">
        <v>1346284800</v>
      </c>
      <c r="B971" s="330" t="n">
        <f aca="false">(A971/(24*60*60))+DATE(1970,1,1)</f>
        <v>41151</v>
      </c>
      <c r="C971" s="331" t="n">
        <f aca="false">YEAR(B971)</f>
        <v>2012</v>
      </c>
      <c r="D971" s="331" t="n">
        <f aca="false">MONTH(B971)</f>
        <v>8</v>
      </c>
      <c r="E971" s="331" t="n">
        <f aca="false">DAY(B971)</f>
        <v>30</v>
      </c>
      <c r="F971" s="132" t="n">
        <v>10.80405</v>
      </c>
      <c r="G971" s="132" t="n">
        <v>10.93199</v>
      </c>
      <c r="H971" s="132" t="n">
        <v>10.6</v>
      </c>
      <c r="I971" s="132" t="n">
        <v>10.77699</v>
      </c>
      <c r="J971" s="132" t="n">
        <f aca="false">LARGE($G$1:G971,1)</f>
        <v>31.9099</v>
      </c>
      <c r="K971" s="192" t="n">
        <f aca="false">IF(J971&gt;J970,0,K970+1)</f>
        <v>442</v>
      </c>
      <c r="L971" s="134" t="n">
        <f aca="false">I971/J971-1</f>
        <v>-0.662268136221047</v>
      </c>
      <c r="O971" s="131"/>
      <c r="P971" s="330"/>
      <c r="Q971" s="132"/>
      <c r="R971" s="132"/>
      <c r="S971" s="132"/>
      <c r="T971" s="132"/>
    </row>
    <row r="972" customFormat="false" ht="12.8" hidden="true" customHeight="false" outlineLevel="0" collapsed="false">
      <c r="A972" s="131" t="n">
        <v>1346371200</v>
      </c>
      <c r="B972" s="330" t="n">
        <f aca="false">(A972/(24*60*60))+DATE(1970,1,1)</f>
        <v>41152</v>
      </c>
      <c r="C972" s="331" t="n">
        <f aca="false">YEAR(B972)</f>
        <v>2012</v>
      </c>
      <c r="D972" s="331" t="n">
        <f aca="false">MONTH(B972)</f>
        <v>8</v>
      </c>
      <c r="E972" s="331" t="n">
        <f aca="false">DAY(B972)</f>
        <v>31</v>
      </c>
      <c r="F972" s="132" t="n">
        <v>10.77699</v>
      </c>
      <c r="G972" s="132" t="n">
        <v>10.8285</v>
      </c>
      <c r="H972" s="132" t="n">
        <v>9.66</v>
      </c>
      <c r="I972" s="132" t="n">
        <v>10.16</v>
      </c>
      <c r="J972" s="132" t="n">
        <f aca="false">LARGE($G$1:G972,1)</f>
        <v>31.9099</v>
      </c>
      <c r="K972" s="192" t="n">
        <f aca="false">IF(J972&gt;J971,0,K971+1)</f>
        <v>443</v>
      </c>
      <c r="L972" s="134" t="n">
        <f aca="false">I972/J972-1</f>
        <v>-0.681603514896631</v>
      </c>
      <c r="O972" s="131"/>
      <c r="P972" s="330"/>
      <c r="Q972" s="132"/>
      <c r="R972" s="132"/>
      <c r="S972" s="132"/>
      <c r="T972" s="132"/>
    </row>
    <row r="973" customFormat="false" ht="12.8" hidden="true" customHeight="false" outlineLevel="0" collapsed="false">
      <c r="A973" s="131" t="n">
        <v>1346457600</v>
      </c>
      <c r="B973" s="330" t="n">
        <f aca="false">(A973/(24*60*60))+DATE(1970,1,1)</f>
        <v>41153</v>
      </c>
      <c r="C973" s="331" t="n">
        <f aca="false">YEAR(B973)</f>
        <v>2012</v>
      </c>
      <c r="D973" s="331" t="n">
        <f aca="false">MONTH(B973)</f>
        <v>9</v>
      </c>
      <c r="E973" s="331" t="n">
        <f aca="false">DAY(B973)</f>
        <v>1</v>
      </c>
      <c r="F973" s="132" t="n">
        <v>10.15</v>
      </c>
      <c r="G973" s="132" t="n">
        <v>10.3</v>
      </c>
      <c r="H973" s="132" t="n">
        <v>9.77635</v>
      </c>
      <c r="I973" s="132" t="n">
        <v>9.96544</v>
      </c>
      <c r="J973" s="132" t="n">
        <f aca="false">LARGE($G$1:G973,1)</f>
        <v>31.9099</v>
      </c>
      <c r="K973" s="192" t="n">
        <f aca="false">IF(J973&gt;J972,0,K972+1)</f>
        <v>444</v>
      </c>
      <c r="L973" s="134" t="n">
        <f aca="false">I973/J973-1</f>
        <v>-0.687700682233414</v>
      </c>
      <c r="O973" s="131"/>
      <c r="P973" s="330"/>
      <c r="Q973" s="132"/>
      <c r="R973" s="132"/>
      <c r="S973" s="132"/>
      <c r="T973" s="132"/>
    </row>
    <row r="974" customFormat="false" ht="12.8" hidden="true" customHeight="false" outlineLevel="0" collapsed="false">
      <c r="A974" s="131" t="n">
        <v>1346544000</v>
      </c>
      <c r="B974" s="330" t="n">
        <f aca="false">(A974/(24*60*60))+DATE(1970,1,1)</f>
        <v>41154</v>
      </c>
      <c r="C974" s="331" t="n">
        <f aca="false">YEAR(B974)</f>
        <v>2012</v>
      </c>
      <c r="D974" s="331" t="n">
        <f aca="false">MONTH(B974)</f>
        <v>9</v>
      </c>
      <c r="E974" s="331" t="n">
        <f aca="false">DAY(B974)</f>
        <v>2</v>
      </c>
      <c r="F974" s="132" t="n">
        <v>10</v>
      </c>
      <c r="G974" s="132" t="n">
        <v>10.35579</v>
      </c>
      <c r="H974" s="132" t="n">
        <v>9.71922</v>
      </c>
      <c r="I974" s="132" t="n">
        <v>10.2041</v>
      </c>
      <c r="J974" s="132" t="n">
        <f aca="false">LARGE($G$1:G974,1)</f>
        <v>31.9099</v>
      </c>
      <c r="K974" s="192" t="n">
        <f aca="false">IF(J974&gt;J973,0,K973+1)</f>
        <v>445</v>
      </c>
      <c r="L974" s="134" t="n">
        <f aca="false">I974/J974-1</f>
        <v>-0.680221498657157</v>
      </c>
      <c r="O974" s="131"/>
      <c r="P974" s="330"/>
      <c r="Q974" s="132"/>
      <c r="R974" s="132"/>
      <c r="S974" s="132"/>
      <c r="T974" s="132"/>
    </row>
    <row r="975" customFormat="false" ht="12.8" hidden="true" customHeight="false" outlineLevel="0" collapsed="false">
      <c r="A975" s="131" t="n">
        <v>1346630400</v>
      </c>
      <c r="B975" s="330" t="n">
        <f aca="false">(A975/(24*60*60))+DATE(1970,1,1)</f>
        <v>41155</v>
      </c>
      <c r="C975" s="331" t="n">
        <f aca="false">YEAR(B975)</f>
        <v>2012</v>
      </c>
      <c r="D975" s="331" t="n">
        <f aca="false">MONTH(B975)</f>
        <v>9</v>
      </c>
      <c r="E975" s="331" t="n">
        <f aca="false">DAY(B975)</f>
        <v>3</v>
      </c>
      <c r="F975" s="132" t="n">
        <v>10.21</v>
      </c>
      <c r="G975" s="132" t="n">
        <v>10.5934</v>
      </c>
      <c r="H975" s="132" t="n">
        <v>10.08889</v>
      </c>
      <c r="I975" s="132" t="n">
        <v>10.53</v>
      </c>
      <c r="J975" s="132" t="n">
        <f aca="false">LARGE($G$1:G975,1)</f>
        <v>31.9099</v>
      </c>
      <c r="K975" s="192" t="n">
        <f aca="false">IF(J975&gt;J974,0,K974+1)</f>
        <v>446</v>
      </c>
      <c r="L975" s="134" t="n">
        <f aca="false">I975/J975-1</f>
        <v>-0.670008367309205</v>
      </c>
      <c r="O975" s="131"/>
      <c r="P975" s="330"/>
      <c r="Q975" s="132"/>
      <c r="R975" s="132"/>
      <c r="S975" s="132"/>
      <c r="T975" s="132"/>
    </row>
    <row r="976" customFormat="false" ht="12.8" hidden="true" customHeight="false" outlineLevel="0" collapsed="false">
      <c r="A976" s="131" t="n">
        <v>1346716800</v>
      </c>
      <c r="B976" s="330" t="n">
        <f aca="false">(A976/(24*60*60))+DATE(1970,1,1)</f>
        <v>41156</v>
      </c>
      <c r="C976" s="331" t="n">
        <f aca="false">YEAR(B976)</f>
        <v>2012</v>
      </c>
      <c r="D976" s="331" t="n">
        <f aca="false">MONTH(B976)</f>
        <v>9</v>
      </c>
      <c r="E976" s="331" t="n">
        <f aca="false">DAY(B976)</f>
        <v>4</v>
      </c>
      <c r="F976" s="132" t="n">
        <v>10.53</v>
      </c>
      <c r="G976" s="132" t="n">
        <v>10.53</v>
      </c>
      <c r="H976" s="132" t="n">
        <v>10.15</v>
      </c>
      <c r="I976" s="132" t="n">
        <v>10.38471</v>
      </c>
      <c r="J976" s="132" t="n">
        <f aca="false">LARGE($G$1:G976,1)</f>
        <v>31.9099</v>
      </c>
      <c r="K976" s="192" t="n">
        <f aca="false">IF(J976&gt;J975,0,K975+1)</f>
        <v>447</v>
      </c>
      <c r="L976" s="134" t="n">
        <f aca="false">I976/J976-1</f>
        <v>-0.674561499722657</v>
      </c>
      <c r="O976" s="131"/>
      <c r="P976" s="330"/>
      <c r="Q976" s="132"/>
      <c r="R976" s="132"/>
      <c r="S976" s="132"/>
      <c r="T976" s="132"/>
    </row>
    <row r="977" customFormat="false" ht="12.8" hidden="true" customHeight="false" outlineLevel="0" collapsed="false">
      <c r="A977" s="131" t="n">
        <v>1346803200</v>
      </c>
      <c r="B977" s="330" t="n">
        <f aca="false">(A977/(24*60*60))+DATE(1970,1,1)</f>
        <v>41157</v>
      </c>
      <c r="C977" s="331" t="n">
        <f aca="false">YEAR(B977)</f>
        <v>2012</v>
      </c>
      <c r="D977" s="331" t="n">
        <f aca="false">MONTH(B977)</f>
        <v>9</v>
      </c>
      <c r="E977" s="331" t="n">
        <f aca="false">DAY(B977)</f>
        <v>5</v>
      </c>
      <c r="F977" s="132" t="n">
        <v>10.38471</v>
      </c>
      <c r="G977" s="132" t="n">
        <v>11.17</v>
      </c>
      <c r="H977" s="132" t="n">
        <v>10.261</v>
      </c>
      <c r="I977" s="132" t="n">
        <v>10.99971</v>
      </c>
      <c r="J977" s="132" t="n">
        <f aca="false">LARGE($G$1:G977,1)</f>
        <v>31.9099</v>
      </c>
      <c r="K977" s="192" t="n">
        <f aca="false">IF(J977&gt;J976,0,K976+1)</f>
        <v>448</v>
      </c>
      <c r="L977" s="134" t="n">
        <f aca="false">I977/J977-1</f>
        <v>-0.655288484138151</v>
      </c>
      <c r="O977" s="131"/>
      <c r="P977" s="330"/>
      <c r="Q977" s="132"/>
      <c r="R977" s="132"/>
      <c r="S977" s="132"/>
      <c r="T977" s="132"/>
    </row>
    <row r="978" customFormat="false" ht="12.8" hidden="true" customHeight="false" outlineLevel="0" collapsed="false">
      <c r="A978" s="131" t="n">
        <v>1346889600</v>
      </c>
      <c r="B978" s="330" t="n">
        <f aca="false">(A978/(24*60*60))+DATE(1970,1,1)</f>
        <v>41158</v>
      </c>
      <c r="C978" s="331" t="n">
        <f aca="false">YEAR(B978)</f>
        <v>2012</v>
      </c>
      <c r="D978" s="331" t="n">
        <f aca="false">MONTH(B978)</f>
        <v>9</v>
      </c>
      <c r="E978" s="331" t="n">
        <f aca="false">DAY(B978)</f>
        <v>6</v>
      </c>
      <c r="F978" s="132" t="n">
        <v>11</v>
      </c>
      <c r="G978" s="132" t="n">
        <v>11.29</v>
      </c>
      <c r="H978" s="132" t="n">
        <v>10.64</v>
      </c>
      <c r="I978" s="132" t="n">
        <v>11.181</v>
      </c>
      <c r="J978" s="132" t="n">
        <f aca="false">LARGE($G$1:G978,1)</f>
        <v>31.9099</v>
      </c>
      <c r="K978" s="192" t="n">
        <f aca="false">IF(J978&gt;J977,0,K977+1)</f>
        <v>449</v>
      </c>
      <c r="L978" s="134" t="n">
        <f aca="false">I978/J978-1</f>
        <v>-0.64960717520268</v>
      </c>
      <c r="O978" s="131"/>
      <c r="P978" s="330"/>
      <c r="Q978" s="132"/>
      <c r="R978" s="132"/>
      <c r="S978" s="132"/>
      <c r="T978" s="132"/>
    </row>
    <row r="979" customFormat="false" ht="12.8" hidden="true" customHeight="false" outlineLevel="0" collapsed="false">
      <c r="A979" s="131" t="n">
        <v>1346976000</v>
      </c>
      <c r="B979" s="330" t="n">
        <f aca="false">(A979/(24*60*60))+DATE(1970,1,1)</f>
        <v>41159</v>
      </c>
      <c r="C979" s="331" t="n">
        <f aca="false">YEAR(B979)</f>
        <v>2012</v>
      </c>
      <c r="D979" s="331" t="n">
        <f aca="false">MONTH(B979)</f>
        <v>9</v>
      </c>
      <c r="E979" s="331" t="n">
        <f aca="false">DAY(B979)</f>
        <v>7</v>
      </c>
      <c r="F979" s="132" t="n">
        <v>11.19686</v>
      </c>
      <c r="G979" s="132" t="n">
        <v>11.21</v>
      </c>
      <c r="H979" s="132" t="n">
        <v>10.9544</v>
      </c>
      <c r="I979" s="132" t="n">
        <v>11</v>
      </c>
      <c r="J979" s="132" t="n">
        <f aca="false">LARGE($G$1:G979,1)</f>
        <v>31.9099</v>
      </c>
      <c r="K979" s="192" t="n">
        <f aca="false">IF(J979&gt;J978,0,K978+1)</f>
        <v>450</v>
      </c>
      <c r="L979" s="134" t="n">
        <f aca="false">I979/J979-1</f>
        <v>-0.655279396049502</v>
      </c>
      <c r="O979" s="131"/>
      <c r="P979" s="330"/>
      <c r="Q979" s="132"/>
      <c r="R979" s="132"/>
      <c r="S979" s="132"/>
      <c r="T979" s="132"/>
    </row>
    <row r="980" customFormat="false" ht="12.8" hidden="true" customHeight="false" outlineLevel="0" collapsed="false">
      <c r="A980" s="131" t="n">
        <v>1347062400</v>
      </c>
      <c r="B980" s="330" t="n">
        <f aca="false">(A980/(24*60*60))+DATE(1970,1,1)</f>
        <v>41160</v>
      </c>
      <c r="C980" s="331" t="n">
        <f aca="false">YEAR(B980)</f>
        <v>2012</v>
      </c>
      <c r="D980" s="331" t="n">
        <f aca="false">MONTH(B980)</f>
        <v>9</v>
      </c>
      <c r="E980" s="331" t="n">
        <f aca="false">DAY(B980)</f>
        <v>8</v>
      </c>
      <c r="F980" s="132" t="n">
        <v>11.09792</v>
      </c>
      <c r="G980" s="132" t="n">
        <v>11.14177</v>
      </c>
      <c r="H980" s="132" t="n">
        <v>10.765</v>
      </c>
      <c r="I980" s="132" t="n">
        <v>11.037</v>
      </c>
      <c r="J980" s="132" t="n">
        <f aca="false">LARGE($G$1:G980,1)</f>
        <v>31.9099</v>
      </c>
      <c r="K980" s="192" t="n">
        <f aca="false">IF(J980&gt;J979,0,K979+1)</f>
        <v>451</v>
      </c>
      <c r="L980" s="134" t="n">
        <f aca="false">I980/J980-1</f>
        <v>-0.654119881290759</v>
      </c>
      <c r="O980" s="131"/>
      <c r="P980" s="330"/>
      <c r="Q980" s="132"/>
      <c r="R980" s="132"/>
      <c r="S980" s="132"/>
      <c r="T980" s="132"/>
    </row>
    <row r="981" customFormat="false" ht="12.8" hidden="true" customHeight="false" outlineLevel="0" collapsed="false">
      <c r="A981" s="131" t="n">
        <v>1347148800</v>
      </c>
      <c r="B981" s="330" t="n">
        <f aca="false">(A981/(24*60*60))+DATE(1970,1,1)</f>
        <v>41161</v>
      </c>
      <c r="C981" s="331" t="n">
        <f aca="false">YEAR(B981)</f>
        <v>2012</v>
      </c>
      <c r="D981" s="331" t="n">
        <f aca="false">MONTH(B981)</f>
        <v>9</v>
      </c>
      <c r="E981" s="331" t="n">
        <f aca="false">DAY(B981)</f>
        <v>9</v>
      </c>
      <c r="F981" s="132" t="n">
        <v>11.05</v>
      </c>
      <c r="G981" s="132" t="n">
        <v>11.14288</v>
      </c>
      <c r="H981" s="132" t="n">
        <v>10.92452</v>
      </c>
      <c r="I981" s="132" t="n">
        <v>11.02</v>
      </c>
      <c r="J981" s="132" t="n">
        <f aca="false">LARGE($G$1:G981,1)</f>
        <v>31.9099</v>
      </c>
      <c r="K981" s="192" t="n">
        <f aca="false">IF(J981&gt;J980,0,K980+1)</f>
        <v>452</v>
      </c>
      <c r="L981" s="134" t="n">
        <f aca="false">I981/J981-1</f>
        <v>-0.654652631315047</v>
      </c>
      <c r="O981" s="131"/>
      <c r="P981" s="330"/>
      <c r="Q981" s="132"/>
      <c r="R981" s="132"/>
      <c r="S981" s="132"/>
      <c r="T981" s="132"/>
    </row>
    <row r="982" customFormat="false" ht="12.8" hidden="true" customHeight="false" outlineLevel="0" collapsed="false">
      <c r="A982" s="131" t="n">
        <v>1347235200</v>
      </c>
      <c r="B982" s="330" t="n">
        <f aca="false">(A982/(24*60*60))+DATE(1970,1,1)</f>
        <v>41162</v>
      </c>
      <c r="C982" s="331" t="n">
        <f aca="false">YEAR(B982)</f>
        <v>2012</v>
      </c>
      <c r="D982" s="331" t="n">
        <f aca="false">MONTH(B982)</f>
        <v>9</v>
      </c>
      <c r="E982" s="331" t="n">
        <f aca="false">DAY(B982)</f>
        <v>10</v>
      </c>
      <c r="F982" s="132" t="n">
        <v>11.02</v>
      </c>
      <c r="G982" s="132" t="n">
        <v>11.192</v>
      </c>
      <c r="H982" s="132" t="n">
        <v>10.8745</v>
      </c>
      <c r="I982" s="132" t="n">
        <v>11.17</v>
      </c>
      <c r="J982" s="132" t="n">
        <f aca="false">LARGE($G$1:G982,1)</f>
        <v>31.9099</v>
      </c>
      <c r="K982" s="192" t="n">
        <f aca="false">IF(J982&gt;J981,0,K981+1)</f>
        <v>453</v>
      </c>
      <c r="L982" s="134" t="n">
        <f aca="false">I982/J982-1</f>
        <v>-0.649951895806631</v>
      </c>
      <c r="O982" s="131"/>
      <c r="P982" s="330"/>
      <c r="Q982" s="132"/>
      <c r="R982" s="132"/>
      <c r="S982" s="132"/>
      <c r="T982" s="132"/>
    </row>
    <row r="983" customFormat="false" ht="12.8" hidden="true" customHeight="false" outlineLevel="0" collapsed="false">
      <c r="A983" s="131" t="n">
        <v>1347321600</v>
      </c>
      <c r="B983" s="330" t="n">
        <f aca="false">(A983/(24*60*60))+DATE(1970,1,1)</f>
        <v>41163</v>
      </c>
      <c r="C983" s="331" t="n">
        <f aca="false">YEAR(B983)</f>
        <v>2012</v>
      </c>
      <c r="D983" s="331" t="n">
        <f aca="false">MONTH(B983)</f>
        <v>9</v>
      </c>
      <c r="E983" s="331" t="n">
        <f aca="false">DAY(B983)</f>
        <v>11</v>
      </c>
      <c r="F983" s="132" t="n">
        <v>11.1511</v>
      </c>
      <c r="G983" s="132" t="n">
        <v>11.35</v>
      </c>
      <c r="H983" s="132" t="n">
        <v>10.878</v>
      </c>
      <c r="I983" s="132" t="n">
        <v>11.33081</v>
      </c>
      <c r="J983" s="132" t="n">
        <f aca="false">LARGE($G$1:G983,1)</f>
        <v>31.9099</v>
      </c>
      <c r="K983" s="192" t="n">
        <f aca="false">IF(J983&gt;J982,0,K982+1)</f>
        <v>454</v>
      </c>
      <c r="L983" s="134" t="n">
        <f aca="false">I983/J983-1</f>
        <v>-0.644912393959242</v>
      </c>
      <c r="O983" s="131"/>
      <c r="P983" s="330"/>
      <c r="Q983" s="132"/>
      <c r="R983" s="132"/>
      <c r="S983" s="132"/>
      <c r="T983" s="132"/>
    </row>
    <row r="984" customFormat="false" ht="12.8" hidden="true" customHeight="false" outlineLevel="0" collapsed="false">
      <c r="A984" s="131" t="n">
        <v>1347408000</v>
      </c>
      <c r="B984" s="330" t="n">
        <f aca="false">(A984/(24*60*60))+DATE(1970,1,1)</f>
        <v>41164</v>
      </c>
      <c r="C984" s="331" t="n">
        <f aca="false">YEAR(B984)</f>
        <v>2012</v>
      </c>
      <c r="D984" s="331" t="n">
        <f aca="false">MONTH(B984)</f>
        <v>9</v>
      </c>
      <c r="E984" s="331" t="n">
        <f aca="false">DAY(B984)</f>
        <v>12</v>
      </c>
      <c r="F984" s="132" t="n">
        <v>11.33081</v>
      </c>
      <c r="G984" s="132" t="n">
        <v>11.39</v>
      </c>
      <c r="H984" s="132" t="n">
        <v>10.78</v>
      </c>
      <c r="I984" s="132" t="n">
        <v>11.36489</v>
      </c>
      <c r="J984" s="132" t="n">
        <f aca="false">LARGE($G$1:G984,1)</f>
        <v>31.9099</v>
      </c>
      <c r="K984" s="192" t="n">
        <f aca="false">IF(J984&gt;J983,0,K983+1)</f>
        <v>455</v>
      </c>
      <c r="L984" s="134" t="n">
        <f aca="false">I984/J984-1</f>
        <v>-0.643844386851729</v>
      </c>
      <c r="O984" s="131"/>
      <c r="P984" s="330"/>
      <c r="Q984" s="132"/>
      <c r="R984" s="132"/>
      <c r="S984" s="132"/>
      <c r="T984" s="132"/>
    </row>
    <row r="985" customFormat="false" ht="12.8" hidden="true" customHeight="false" outlineLevel="0" collapsed="false">
      <c r="A985" s="131" t="n">
        <v>1347494400</v>
      </c>
      <c r="B985" s="330" t="n">
        <f aca="false">(A985/(24*60*60))+DATE(1970,1,1)</f>
        <v>41165</v>
      </c>
      <c r="C985" s="331" t="n">
        <f aca="false">YEAR(B985)</f>
        <v>2012</v>
      </c>
      <c r="D985" s="331" t="n">
        <f aca="false">MONTH(B985)</f>
        <v>9</v>
      </c>
      <c r="E985" s="331" t="n">
        <f aca="false">DAY(B985)</f>
        <v>13</v>
      </c>
      <c r="F985" s="132" t="n">
        <v>11.22854</v>
      </c>
      <c r="G985" s="132" t="n">
        <v>11.399</v>
      </c>
      <c r="H985" s="132" t="n">
        <v>11.2201</v>
      </c>
      <c r="I985" s="132" t="n">
        <v>11.399</v>
      </c>
      <c r="J985" s="132" t="n">
        <f aca="false">LARGE($G$1:G985,1)</f>
        <v>31.9099</v>
      </c>
      <c r="K985" s="192" t="n">
        <f aca="false">IF(J985&gt;J984,0,K984+1)</f>
        <v>456</v>
      </c>
      <c r="L985" s="134" t="n">
        <f aca="false">I985/J985-1</f>
        <v>-0.642775439597116</v>
      </c>
      <c r="O985" s="131"/>
      <c r="P985" s="330"/>
      <c r="Q985" s="132"/>
      <c r="R985" s="132"/>
      <c r="S985" s="132"/>
      <c r="T985" s="132"/>
    </row>
    <row r="986" customFormat="false" ht="12.8" hidden="true" customHeight="false" outlineLevel="0" collapsed="false">
      <c r="A986" s="131" t="n">
        <v>1347580800</v>
      </c>
      <c r="B986" s="330" t="n">
        <f aca="false">(A986/(24*60*60))+DATE(1970,1,1)</f>
        <v>41166</v>
      </c>
      <c r="C986" s="331" t="n">
        <f aca="false">YEAR(B986)</f>
        <v>2012</v>
      </c>
      <c r="D986" s="331" t="n">
        <f aca="false">MONTH(B986)</f>
        <v>9</v>
      </c>
      <c r="E986" s="331" t="n">
        <f aca="false">DAY(B986)</f>
        <v>14</v>
      </c>
      <c r="F986" s="132" t="n">
        <v>11.399</v>
      </c>
      <c r="G986" s="132" t="n">
        <v>11.799</v>
      </c>
      <c r="H986" s="132" t="n">
        <v>11.32103</v>
      </c>
      <c r="I986" s="132" t="n">
        <v>11.67</v>
      </c>
      <c r="J986" s="132" t="n">
        <f aca="false">LARGE($G$1:G986,1)</f>
        <v>31.9099</v>
      </c>
      <c r="K986" s="192" t="n">
        <f aca="false">IF(J986&gt;J985,0,K985+1)</f>
        <v>457</v>
      </c>
      <c r="L986" s="134" t="n">
        <f aca="false">I986/J986-1</f>
        <v>-0.634282777445244</v>
      </c>
      <c r="O986" s="131"/>
      <c r="P986" s="330"/>
      <c r="Q986" s="132"/>
      <c r="R986" s="132"/>
      <c r="S986" s="132"/>
      <c r="T986" s="132"/>
    </row>
    <row r="987" customFormat="false" ht="12.8" hidden="true" customHeight="false" outlineLevel="0" collapsed="false">
      <c r="A987" s="131" t="n">
        <v>1347667200</v>
      </c>
      <c r="B987" s="330" t="n">
        <f aca="false">(A987/(24*60*60))+DATE(1970,1,1)</f>
        <v>41167</v>
      </c>
      <c r="C987" s="331" t="n">
        <f aca="false">YEAR(B987)</f>
        <v>2012</v>
      </c>
      <c r="D987" s="331" t="n">
        <f aca="false">MONTH(B987)</f>
        <v>9</v>
      </c>
      <c r="E987" s="331" t="n">
        <f aca="false">DAY(B987)</f>
        <v>15</v>
      </c>
      <c r="F987" s="132" t="n">
        <v>11.74999</v>
      </c>
      <c r="G987" s="132" t="n">
        <v>11.789</v>
      </c>
      <c r="H987" s="132" t="n">
        <v>11.6</v>
      </c>
      <c r="I987" s="132" t="n">
        <v>11.75</v>
      </c>
      <c r="J987" s="132" t="n">
        <f aca="false">LARGE($G$1:G987,1)</f>
        <v>31.9099</v>
      </c>
      <c r="K987" s="192" t="n">
        <f aca="false">IF(J987&gt;J986,0,K986+1)</f>
        <v>458</v>
      </c>
      <c r="L987" s="134" t="n">
        <f aca="false">I987/J987-1</f>
        <v>-0.631775718507422</v>
      </c>
      <c r="O987" s="131"/>
      <c r="P987" s="330"/>
      <c r="Q987" s="132"/>
      <c r="R987" s="132"/>
      <c r="S987" s="132"/>
      <c r="T987" s="132"/>
    </row>
    <row r="988" customFormat="false" ht="12.8" hidden="true" customHeight="false" outlineLevel="0" collapsed="false">
      <c r="A988" s="131" t="n">
        <v>1347753600</v>
      </c>
      <c r="B988" s="330" t="n">
        <f aca="false">(A988/(24*60*60))+DATE(1970,1,1)</f>
        <v>41168</v>
      </c>
      <c r="C988" s="331" t="n">
        <f aca="false">YEAR(B988)</f>
        <v>2012</v>
      </c>
      <c r="D988" s="331" t="n">
        <f aca="false">MONTH(B988)</f>
        <v>9</v>
      </c>
      <c r="E988" s="331" t="n">
        <f aca="false">DAY(B988)</f>
        <v>16</v>
      </c>
      <c r="F988" s="132" t="n">
        <v>11.75</v>
      </c>
      <c r="G988" s="132" t="n">
        <v>11.99</v>
      </c>
      <c r="H988" s="132" t="n">
        <v>11.722</v>
      </c>
      <c r="I988" s="132" t="n">
        <v>11.87</v>
      </c>
      <c r="J988" s="132" t="n">
        <f aca="false">LARGE($G$1:G988,1)</f>
        <v>31.9099</v>
      </c>
      <c r="K988" s="192" t="n">
        <f aca="false">IF(J988&gt;J987,0,K987+1)</f>
        <v>459</v>
      </c>
      <c r="L988" s="134" t="n">
        <f aca="false">I988/J988-1</f>
        <v>-0.62801513010069</v>
      </c>
      <c r="O988" s="131"/>
      <c r="P988" s="330"/>
      <c r="Q988" s="132"/>
      <c r="R988" s="132"/>
      <c r="S988" s="132"/>
      <c r="T988" s="132"/>
    </row>
    <row r="989" customFormat="false" ht="12.8" hidden="true" customHeight="false" outlineLevel="0" collapsed="false">
      <c r="A989" s="131" t="n">
        <v>1347840000</v>
      </c>
      <c r="B989" s="330" t="n">
        <f aca="false">(A989/(24*60*60))+DATE(1970,1,1)</f>
        <v>41169</v>
      </c>
      <c r="C989" s="331" t="n">
        <f aca="false">YEAR(B989)</f>
        <v>2012</v>
      </c>
      <c r="D989" s="331" t="n">
        <f aca="false">MONTH(B989)</f>
        <v>9</v>
      </c>
      <c r="E989" s="331" t="n">
        <f aca="false">DAY(B989)</f>
        <v>17</v>
      </c>
      <c r="F989" s="132" t="n">
        <v>11.87</v>
      </c>
      <c r="G989" s="132" t="n">
        <v>11.9625</v>
      </c>
      <c r="H989" s="132" t="n">
        <v>11.7655</v>
      </c>
      <c r="I989" s="132" t="n">
        <v>11.89</v>
      </c>
      <c r="J989" s="132" t="n">
        <f aca="false">LARGE($G$1:G989,1)</f>
        <v>31.9099</v>
      </c>
      <c r="K989" s="192" t="n">
        <f aca="false">IF(J989&gt;J988,0,K988+1)</f>
        <v>460</v>
      </c>
      <c r="L989" s="134" t="n">
        <f aca="false">I989/J989-1</f>
        <v>-0.627388365366234</v>
      </c>
      <c r="O989" s="131"/>
      <c r="P989" s="330"/>
      <c r="Q989" s="132"/>
      <c r="R989" s="132"/>
      <c r="S989" s="132"/>
      <c r="T989" s="132"/>
    </row>
    <row r="990" customFormat="false" ht="12.8" hidden="true" customHeight="false" outlineLevel="0" collapsed="false">
      <c r="A990" s="131" t="n">
        <v>1347926400</v>
      </c>
      <c r="B990" s="330" t="n">
        <f aca="false">(A990/(24*60*60))+DATE(1970,1,1)</f>
        <v>41170</v>
      </c>
      <c r="C990" s="331" t="n">
        <f aca="false">YEAR(B990)</f>
        <v>2012</v>
      </c>
      <c r="D990" s="331" t="n">
        <f aca="false">MONTH(B990)</f>
        <v>9</v>
      </c>
      <c r="E990" s="331" t="n">
        <f aca="false">DAY(B990)</f>
        <v>18</v>
      </c>
      <c r="F990" s="132" t="n">
        <v>11.9325</v>
      </c>
      <c r="G990" s="132" t="n">
        <v>12.3456</v>
      </c>
      <c r="H990" s="132" t="n">
        <v>11.8402</v>
      </c>
      <c r="I990" s="132" t="n">
        <v>12.25</v>
      </c>
      <c r="J990" s="132" t="n">
        <f aca="false">LARGE($G$1:G990,1)</f>
        <v>31.9099</v>
      </c>
      <c r="K990" s="192" t="n">
        <f aca="false">IF(J990&gt;J989,0,K989+1)</f>
        <v>461</v>
      </c>
      <c r="L990" s="134" t="n">
        <f aca="false">I990/J990-1</f>
        <v>-0.616106600146036</v>
      </c>
      <c r="O990" s="131"/>
      <c r="P990" s="330"/>
      <c r="Q990" s="132"/>
      <c r="R990" s="132"/>
      <c r="S990" s="132"/>
      <c r="T990" s="132"/>
    </row>
    <row r="991" customFormat="false" ht="12.8" hidden="true" customHeight="false" outlineLevel="0" collapsed="false">
      <c r="A991" s="131" t="n">
        <v>1348012800</v>
      </c>
      <c r="B991" s="330" t="n">
        <f aca="false">(A991/(24*60*60))+DATE(1970,1,1)</f>
        <v>41171</v>
      </c>
      <c r="C991" s="331" t="n">
        <f aca="false">YEAR(B991)</f>
        <v>2012</v>
      </c>
      <c r="D991" s="331" t="n">
        <f aca="false">MONTH(B991)</f>
        <v>9</v>
      </c>
      <c r="E991" s="331" t="n">
        <f aca="false">DAY(B991)</f>
        <v>19</v>
      </c>
      <c r="F991" s="132" t="n">
        <v>12.2345</v>
      </c>
      <c r="G991" s="132" t="n">
        <v>12.68666</v>
      </c>
      <c r="H991" s="132" t="n">
        <v>12.1501</v>
      </c>
      <c r="I991" s="132" t="n">
        <v>12.5725</v>
      </c>
      <c r="J991" s="132" t="n">
        <f aca="false">LARGE($G$1:G991,1)</f>
        <v>31.9099</v>
      </c>
      <c r="K991" s="192" t="n">
        <f aca="false">IF(J991&gt;J990,0,K990+1)</f>
        <v>462</v>
      </c>
      <c r="L991" s="134" t="n">
        <f aca="false">I991/J991-1</f>
        <v>-0.606000018802942</v>
      </c>
      <c r="O991" s="131"/>
      <c r="P991" s="330"/>
      <c r="Q991" s="132"/>
      <c r="R991" s="132"/>
      <c r="S991" s="132"/>
      <c r="T991" s="132"/>
    </row>
    <row r="992" customFormat="false" ht="12.8" hidden="true" customHeight="false" outlineLevel="0" collapsed="false">
      <c r="A992" s="131" t="n">
        <v>1348099200</v>
      </c>
      <c r="B992" s="330" t="n">
        <f aca="false">(A992/(24*60*60))+DATE(1970,1,1)</f>
        <v>41172</v>
      </c>
      <c r="C992" s="331" t="n">
        <f aca="false">YEAR(B992)</f>
        <v>2012</v>
      </c>
      <c r="D992" s="331" t="n">
        <f aca="false">MONTH(B992)</f>
        <v>9</v>
      </c>
      <c r="E992" s="331" t="n">
        <f aca="false">DAY(B992)</f>
        <v>20</v>
      </c>
      <c r="F992" s="132" t="n">
        <v>12.572</v>
      </c>
      <c r="G992" s="132" t="n">
        <v>12.66</v>
      </c>
      <c r="H992" s="132" t="n">
        <v>12.25</v>
      </c>
      <c r="I992" s="132" t="n">
        <v>12.28253</v>
      </c>
      <c r="J992" s="132" t="n">
        <f aca="false">LARGE($G$1:G992,1)</f>
        <v>31.9099</v>
      </c>
      <c r="K992" s="192" t="n">
        <f aca="false">IF(J992&gt;J991,0,K991+1)</f>
        <v>463</v>
      </c>
      <c r="L992" s="134" t="n">
        <f aca="false">I992/J992-1</f>
        <v>-0.615087167305444</v>
      </c>
      <c r="O992" s="131"/>
      <c r="P992" s="330"/>
      <c r="Q992" s="132"/>
      <c r="R992" s="132"/>
      <c r="S992" s="132"/>
      <c r="T992" s="132"/>
    </row>
    <row r="993" customFormat="false" ht="12.8" hidden="true" customHeight="false" outlineLevel="0" collapsed="false">
      <c r="A993" s="131" t="n">
        <v>1348185600</v>
      </c>
      <c r="B993" s="330" t="n">
        <f aca="false">(A993/(24*60*60))+DATE(1970,1,1)</f>
        <v>41173</v>
      </c>
      <c r="C993" s="331" t="n">
        <f aca="false">YEAR(B993)</f>
        <v>2012</v>
      </c>
      <c r="D993" s="331" t="n">
        <f aca="false">MONTH(B993)</f>
        <v>9</v>
      </c>
      <c r="E993" s="331" t="n">
        <f aca="false">DAY(B993)</f>
        <v>21</v>
      </c>
      <c r="F993" s="132" t="n">
        <v>12.3998</v>
      </c>
      <c r="G993" s="132" t="n">
        <v>12.49998</v>
      </c>
      <c r="H993" s="132" t="n">
        <v>12.011</v>
      </c>
      <c r="I993" s="132" t="n">
        <v>12.368</v>
      </c>
      <c r="J993" s="132" t="n">
        <f aca="false">LARGE($G$1:G993,1)</f>
        <v>31.9099</v>
      </c>
      <c r="K993" s="192" t="n">
        <f aca="false">IF(J993&gt;J992,0,K992+1)</f>
        <v>464</v>
      </c>
      <c r="L993" s="134" t="n">
        <f aca="false">I993/J993-1</f>
        <v>-0.612408688212749</v>
      </c>
      <c r="O993" s="131"/>
      <c r="P993" s="330"/>
      <c r="Q993" s="132"/>
      <c r="R993" s="132"/>
      <c r="S993" s="132"/>
      <c r="T993" s="132"/>
    </row>
    <row r="994" customFormat="false" ht="12.8" hidden="true" customHeight="false" outlineLevel="0" collapsed="false">
      <c r="A994" s="131" t="n">
        <v>1348272000</v>
      </c>
      <c r="B994" s="330" t="n">
        <f aca="false">(A994/(24*60*60))+DATE(1970,1,1)</f>
        <v>41174</v>
      </c>
      <c r="C994" s="331" t="n">
        <f aca="false">YEAR(B994)</f>
        <v>2012</v>
      </c>
      <c r="D994" s="331" t="n">
        <f aca="false">MONTH(B994)</f>
        <v>9</v>
      </c>
      <c r="E994" s="331" t="n">
        <f aca="false">DAY(B994)</f>
        <v>22</v>
      </c>
      <c r="F994" s="132" t="n">
        <v>12.27319</v>
      </c>
      <c r="G994" s="132" t="n">
        <v>12.39999</v>
      </c>
      <c r="H994" s="132" t="n">
        <v>12.14</v>
      </c>
      <c r="I994" s="132" t="n">
        <v>12.23781</v>
      </c>
      <c r="J994" s="132" t="n">
        <f aca="false">LARGE($G$1:G994,1)</f>
        <v>31.9099</v>
      </c>
      <c r="K994" s="192" t="n">
        <f aca="false">IF(J994&gt;J993,0,K993+1)</f>
        <v>465</v>
      </c>
      <c r="L994" s="134" t="n">
        <f aca="false">I994/J994-1</f>
        <v>-0.616488613251687</v>
      </c>
      <c r="O994" s="131"/>
      <c r="P994" s="330"/>
      <c r="Q994" s="132"/>
      <c r="R994" s="132"/>
      <c r="S994" s="132"/>
      <c r="T994" s="132"/>
    </row>
    <row r="995" customFormat="false" ht="12.8" hidden="true" customHeight="false" outlineLevel="0" collapsed="false">
      <c r="A995" s="131" t="n">
        <v>1348358400</v>
      </c>
      <c r="B995" s="330" t="n">
        <f aca="false">(A995/(24*60*60))+DATE(1970,1,1)</f>
        <v>41175</v>
      </c>
      <c r="C995" s="331" t="n">
        <f aca="false">YEAR(B995)</f>
        <v>2012</v>
      </c>
      <c r="D995" s="331" t="n">
        <f aca="false">MONTH(B995)</f>
        <v>9</v>
      </c>
      <c r="E995" s="331" t="n">
        <f aca="false">DAY(B995)</f>
        <v>23</v>
      </c>
      <c r="F995" s="132" t="n">
        <v>12.23781</v>
      </c>
      <c r="G995" s="132" t="n">
        <v>12.27</v>
      </c>
      <c r="H995" s="132" t="n">
        <v>11.6304</v>
      </c>
      <c r="I995" s="132" t="n">
        <v>12.19331</v>
      </c>
      <c r="J995" s="132" t="n">
        <f aca="false">LARGE($G$1:G995,1)</f>
        <v>31.9099</v>
      </c>
      <c r="K995" s="192" t="n">
        <f aca="false">IF(J995&gt;J994,0,K994+1)</f>
        <v>466</v>
      </c>
      <c r="L995" s="134" t="n">
        <f aca="false">I995/J995-1</f>
        <v>-0.61788316478585</v>
      </c>
      <c r="O995" s="131"/>
      <c r="P995" s="330"/>
      <c r="Q995" s="132"/>
      <c r="R995" s="132"/>
      <c r="S995" s="132"/>
      <c r="T995" s="132"/>
    </row>
    <row r="996" customFormat="false" ht="12.8" hidden="true" customHeight="false" outlineLevel="0" collapsed="false">
      <c r="A996" s="131" t="n">
        <v>1348444800</v>
      </c>
      <c r="B996" s="330" t="n">
        <f aca="false">(A996/(24*60*60))+DATE(1970,1,1)</f>
        <v>41176</v>
      </c>
      <c r="C996" s="331" t="n">
        <f aca="false">YEAR(B996)</f>
        <v>2012</v>
      </c>
      <c r="D996" s="331" t="n">
        <f aca="false">MONTH(B996)</f>
        <v>9</v>
      </c>
      <c r="E996" s="331" t="n">
        <f aca="false">DAY(B996)</f>
        <v>24</v>
      </c>
      <c r="F996" s="132" t="n">
        <v>12.151</v>
      </c>
      <c r="G996" s="132" t="n">
        <v>12.29888</v>
      </c>
      <c r="H996" s="132" t="n">
        <v>11.95105</v>
      </c>
      <c r="I996" s="132" t="n">
        <v>12.1</v>
      </c>
      <c r="J996" s="132" t="n">
        <f aca="false">LARGE($G$1:G996,1)</f>
        <v>31.9099</v>
      </c>
      <c r="K996" s="192" t="n">
        <f aca="false">IF(J996&gt;J995,0,K995+1)</f>
        <v>467</v>
      </c>
      <c r="L996" s="134" t="n">
        <f aca="false">I996/J996-1</f>
        <v>-0.620807335654452</v>
      </c>
      <c r="O996" s="131"/>
      <c r="P996" s="330"/>
      <c r="Q996" s="132"/>
      <c r="R996" s="132"/>
      <c r="S996" s="132"/>
      <c r="T996" s="132"/>
    </row>
    <row r="997" customFormat="false" ht="12.8" hidden="true" customHeight="false" outlineLevel="0" collapsed="false">
      <c r="A997" s="131" t="n">
        <v>1348531200</v>
      </c>
      <c r="B997" s="330" t="n">
        <f aca="false">(A997/(24*60*60))+DATE(1970,1,1)</f>
        <v>41177</v>
      </c>
      <c r="C997" s="331" t="n">
        <f aca="false">YEAR(B997)</f>
        <v>2012</v>
      </c>
      <c r="D997" s="331" t="n">
        <f aca="false">MONTH(B997)</f>
        <v>9</v>
      </c>
      <c r="E997" s="331" t="n">
        <f aca="false">DAY(B997)</f>
        <v>25</v>
      </c>
      <c r="F997" s="132" t="n">
        <v>12.1</v>
      </c>
      <c r="G997" s="132" t="n">
        <v>12.22909</v>
      </c>
      <c r="H997" s="132" t="n">
        <v>12.008</v>
      </c>
      <c r="I997" s="132" t="n">
        <v>12.197</v>
      </c>
      <c r="J997" s="132" t="n">
        <f aca="false">LARGE($G$1:G997,1)</f>
        <v>31.9099</v>
      </c>
      <c r="K997" s="192" t="n">
        <f aca="false">IF(J997&gt;J996,0,K996+1)</f>
        <v>468</v>
      </c>
      <c r="L997" s="134" t="n">
        <f aca="false">I997/J997-1</f>
        <v>-0.617767526692343</v>
      </c>
      <c r="O997" s="131"/>
      <c r="P997" s="330"/>
      <c r="Q997" s="132"/>
      <c r="R997" s="132"/>
      <c r="S997" s="132"/>
      <c r="T997" s="132"/>
    </row>
    <row r="998" customFormat="false" ht="12.8" hidden="true" customHeight="false" outlineLevel="0" collapsed="false">
      <c r="A998" s="131" t="n">
        <v>1348617600</v>
      </c>
      <c r="B998" s="330" t="n">
        <f aca="false">(A998/(24*60*60))+DATE(1970,1,1)</f>
        <v>41178</v>
      </c>
      <c r="C998" s="331" t="n">
        <f aca="false">YEAR(B998)</f>
        <v>2012</v>
      </c>
      <c r="D998" s="331" t="n">
        <f aca="false">MONTH(B998)</f>
        <v>9</v>
      </c>
      <c r="E998" s="331" t="n">
        <f aca="false">DAY(B998)</f>
        <v>26</v>
      </c>
      <c r="F998" s="132" t="n">
        <v>12.196</v>
      </c>
      <c r="G998" s="132" t="n">
        <v>12.46</v>
      </c>
      <c r="H998" s="132" t="n">
        <v>12.02</v>
      </c>
      <c r="I998" s="132" t="n">
        <v>12.27</v>
      </c>
      <c r="J998" s="132" t="n">
        <f aca="false">LARGE($G$1:G998,1)</f>
        <v>31.9099</v>
      </c>
      <c r="K998" s="192" t="n">
        <f aca="false">IF(J998&gt;J997,0,K997+1)</f>
        <v>469</v>
      </c>
      <c r="L998" s="134" t="n">
        <f aca="false">I998/J998-1</f>
        <v>-0.615479835411581</v>
      </c>
      <c r="O998" s="131"/>
      <c r="P998" s="330"/>
      <c r="Q998" s="132"/>
      <c r="R998" s="132"/>
      <c r="S998" s="132"/>
      <c r="T998" s="132"/>
    </row>
    <row r="999" customFormat="false" ht="12.8" hidden="true" customHeight="false" outlineLevel="0" collapsed="false">
      <c r="A999" s="131" t="n">
        <v>1348704000</v>
      </c>
      <c r="B999" s="330" t="n">
        <f aca="false">(A999/(24*60*60))+DATE(1970,1,1)</f>
        <v>41179</v>
      </c>
      <c r="C999" s="331" t="n">
        <f aca="false">YEAR(B999)</f>
        <v>2012</v>
      </c>
      <c r="D999" s="331" t="n">
        <f aca="false">MONTH(B999)</f>
        <v>9</v>
      </c>
      <c r="E999" s="331" t="n">
        <f aca="false">DAY(B999)</f>
        <v>27</v>
      </c>
      <c r="F999" s="132" t="n">
        <v>12.37</v>
      </c>
      <c r="G999" s="132" t="n">
        <v>12.395</v>
      </c>
      <c r="H999" s="132" t="n">
        <v>12.207</v>
      </c>
      <c r="I999" s="132" t="n">
        <v>12.30889</v>
      </c>
      <c r="J999" s="132" t="n">
        <f aca="false">LARGE($G$1:G999,1)</f>
        <v>31.9099</v>
      </c>
      <c r="K999" s="192" t="n">
        <f aca="false">IF(J999&gt;J998,0,K998+1)</f>
        <v>470</v>
      </c>
      <c r="L999" s="134" t="n">
        <f aca="false">I999/J999-1</f>
        <v>-0.614261091385432</v>
      </c>
      <c r="O999" s="131"/>
      <c r="P999" s="330"/>
      <c r="Q999" s="132"/>
      <c r="R999" s="132"/>
      <c r="S999" s="132"/>
      <c r="T999" s="132"/>
    </row>
    <row r="1000" customFormat="false" ht="12.8" hidden="true" customHeight="false" outlineLevel="0" collapsed="false">
      <c r="A1000" s="131" t="n">
        <v>1348790400</v>
      </c>
      <c r="B1000" s="330" t="n">
        <f aca="false">(A1000/(24*60*60))+DATE(1970,1,1)</f>
        <v>41180</v>
      </c>
      <c r="C1000" s="331" t="n">
        <f aca="false">YEAR(B1000)</f>
        <v>2012</v>
      </c>
      <c r="D1000" s="331" t="n">
        <f aca="false">MONTH(B1000)</f>
        <v>9</v>
      </c>
      <c r="E1000" s="331" t="n">
        <f aca="false">DAY(B1000)</f>
        <v>28</v>
      </c>
      <c r="F1000" s="132" t="n">
        <v>12.27</v>
      </c>
      <c r="G1000" s="132" t="n">
        <v>12.44998</v>
      </c>
      <c r="H1000" s="132" t="n">
        <v>12.12</v>
      </c>
      <c r="I1000" s="132" t="n">
        <v>12.39101</v>
      </c>
      <c r="J1000" s="132" t="n">
        <f aca="false">LARGE($G$1:G1000,1)</f>
        <v>31.9099</v>
      </c>
      <c r="K1000" s="192" t="n">
        <f aca="false">IF(J1000&gt;J999,0,K999+1)</f>
        <v>471</v>
      </c>
      <c r="L1000" s="134" t="n">
        <f aca="false">I1000/J1000-1</f>
        <v>-0.611687595385758</v>
      </c>
      <c r="O1000" s="131"/>
      <c r="P1000" s="330"/>
      <c r="Q1000" s="132"/>
      <c r="R1000" s="132"/>
      <c r="S1000" s="132"/>
      <c r="T1000" s="132"/>
    </row>
    <row r="1001" customFormat="false" ht="12.8" hidden="true" customHeight="false" outlineLevel="0" collapsed="false">
      <c r="A1001" s="131" t="n">
        <v>1348876800</v>
      </c>
      <c r="B1001" s="330" t="n">
        <f aca="false">(A1001/(24*60*60))+DATE(1970,1,1)</f>
        <v>41181</v>
      </c>
      <c r="C1001" s="331" t="n">
        <f aca="false">YEAR(B1001)</f>
        <v>2012</v>
      </c>
      <c r="D1001" s="331" t="n">
        <f aca="false">MONTH(B1001)</f>
        <v>9</v>
      </c>
      <c r="E1001" s="331" t="n">
        <f aca="false">DAY(B1001)</f>
        <v>29</v>
      </c>
      <c r="F1001" s="132" t="n">
        <v>12.44</v>
      </c>
      <c r="G1001" s="132" t="n">
        <v>12.49</v>
      </c>
      <c r="H1001" s="132" t="n">
        <v>12.21111</v>
      </c>
      <c r="I1001" s="132" t="n">
        <v>12.36309</v>
      </c>
      <c r="J1001" s="132" t="n">
        <f aca="false">LARGE($G$1:G1001,1)</f>
        <v>31.9099</v>
      </c>
      <c r="K1001" s="192" t="n">
        <f aca="false">IF(J1001&gt;J1000,0,K1000+1)</f>
        <v>472</v>
      </c>
      <c r="L1001" s="134" t="n">
        <f aca="false">I1001/J1001-1</f>
        <v>-0.612562558955058</v>
      </c>
      <c r="O1001" s="131"/>
      <c r="P1001" s="330"/>
      <c r="Q1001" s="132"/>
      <c r="R1001" s="132"/>
      <c r="S1001" s="132"/>
      <c r="T1001" s="132"/>
    </row>
    <row r="1002" customFormat="false" ht="12.8" hidden="true" customHeight="false" outlineLevel="0" collapsed="false">
      <c r="A1002" s="131" t="n">
        <v>1348963200</v>
      </c>
      <c r="B1002" s="330" t="n">
        <f aca="false">(A1002/(24*60*60))+DATE(1970,1,1)</f>
        <v>41182</v>
      </c>
      <c r="C1002" s="331" t="n">
        <f aca="false">YEAR(B1002)</f>
        <v>2012</v>
      </c>
      <c r="D1002" s="331" t="n">
        <f aca="false">MONTH(B1002)</f>
        <v>9</v>
      </c>
      <c r="E1002" s="331" t="n">
        <f aca="false">DAY(B1002)</f>
        <v>30</v>
      </c>
      <c r="F1002" s="132" t="n">
        <v>12.363</v>
      </c>
      <c r="G1002" s="132" t="n">
        <v>12.44889</v>
      </c>
      <c r="H1002" s="132" t="n">
        <v>12.301</v>
      </c>
      <c r="I1002" s="132" t="n">
        <v>12.4</v>
      </c>
      <c r="J1002" s="132" t="n">
        <f aca="false">LARGE($G$1:G1002,1)</f>
        <v>31.9099</v>
      </c>
      <c r="K1002" s="192" t="n">
        <f aca="false">IF(J1002&gt;J1001,0,K1001+1)</f>
        <v>473</v>
      </c>
      <c r="L1002" s="134" t="n">
        <f aca="false">I1002/J1002-1</f>
        <v>-0.61140586463762</v>
      </c>
      <c r="O1002" s="131"/>
      <c r="P1002" s="330"/>
      <c r="Q1002" s="132"/>
      <c r="R1002" s="132"/>
      <c r="S1002" s="132"/>
      <c r="T1002" s="132"/>
    </row>
    <row r="1003" customFormat="false" ht="12.8" hidden="true" customHeight="false" outlineLevel="0" collapsed="false">
      <c r="A1003" s="131" t="n">
        <v>1349049600</v>
      </c>
      <c r="B1003" s="330" t="n">
        <f aca="false">(A1003/(24*60*60))+DATE(1970,1,1)</f>
        <v>41183</v>
      </c>
      <c r="C1003" s="331" t="n">
        <f aca="false">YEAR(B1003)</f>
        <v>2012</v>
      </c>
      <c r="D1003" s="331" t="n">
        <f aca="false">MONTH(B1003)</f>
        <v>10</v>
      </c>
      <c r="E1003" s="331" t="n">
        <f aca="false">DAY(B1003)</f>
        <v>1</v>
      </c>
      <c r="F1003" s="132" t="n">
        <v>12.35</v>
      </c>
      <c r="G1003" s="132" t="n">
        <v>12.481</v>
      </c>
      <c r="H1003" s="132" t="n">
        <v>12.321</v>
      </c>
      <c r="I1003" s="132" t="n">
        <v>12.4</v>
      </c>
      <c r="J1003" s="132" t="n">
        <f aca="false">LARGE($G$1:G1003,1)</f>
        <v>31.9099</v>
      </c>
      <c r="K1003" s="192" t="n">
        <f aca="false">IF(J1003&gt;J1002,0,K1002+1)</f>
        <v>474</v>
      </c>
      <c r="L1003" s="134" t="n">
        <f aca="false">I1003/J1003-1</f>
        <v>-0.61140586463762</v>
      </c>
      <c r="O1003" s="131"/>
      <c r="P1003" s="330"/>
      <c r="Q1003" s="132"/>
      <c r="R1003" s="132"/>
      <c r="S1003" s="132"/>
      <c r="T1003" s="132"/>
    </row>
    <row r="1004" customFormat="false" ht="12.8" hidden="true" customHeight="false" outlineLevel="0" collapsed="false">
      <c r="A1004" s="131" t="n">
        <v>1349136000</v>
      </c>
      <c r="B1004" s="330" t="n">
        <f aca="false">(A1004/(24*60*60))+DATE(1970,1,1)</f>
        <v>41184</v>
      </c>
      <c r="C1004" s="331" t="n">
        <f aca="false">YEAR(B1004)</f>
        <v>2012</v>
      </c>
      <c r="D1004" s="331" t="n">
        <f aca="false">MONTH(B1004)</f>
        <v>10</v>
      </c>
      <c r="E1004" s="331" t="n">
        <f aca="false">DAY(B1004)</f>
        <v>2</v>
      </c>
      <c r="F1004" s="132" t="n">
        <v>12.4299</v>
      </c>
      <c r="G1004" s="132" t="n">
        <v>12.88</v>
      </c>
      <c r="H1004" s="132" t="n">
        <v>12.3435</v>
      </c>
      <c r="I1004" s="132" t="n">
        <v>12.84</v>
      </c>
      <c r="J1004" s="132" t="n">
        <f aca="false">LARGE($G$1:G1004,1)</f>
        <v>31.9099</v>
      </c>
      <c r="K1004" s="192" t="n">
        <f aca="false">IF(J1004&gt;J1003,0,K1003+1)</f>
        <v>475</v>
      </c>
      <c r="L1004" s="134" t="n">
        <f aca="false">I1004/J1004-1</f>
        <v>-0.5976170404796</v>
      </c>
      <c r="O1004" s="131"/>
      <c r="P1004" s="330"/>
      <c r="Q1004" s="132"/>
      <c r="R1004" s="132"/>
      <c r="S1004" s="132"/>
      <c r="T1004" s="132"/>
    </row>
    <row r="1005" customFormat="false" ht="12.8" hidden="true" customHeight="false" outlineLevel="0" collapsed="false">
      <c r="A1005" s="131" t="n">
        <v>1349222400</v>
      </c>
      <c r="B1005" s="330" t="n">
        <f aca="false">(A1005/(24*60*60))+DATE(1970,1,1)</f>
        <v>41185</v>
      </c>
      <c r="C1005" s="331" t="n">
        <f aca="false">YEAR(B1005)</f>
        <v>2012</v>
      </c>
      <c r="D1005" s="331" t="n">
        <f aca="false">MONTH(B1005)</f>
        <v>10</v>
      </c>
      <c r="E1005" s="331" t="n">
        <f aca="false">DAY(B1005)</f>
        <v>3</v>
      </c>
      <c r="F1005" s="132" t="n">
        <v>12.84</v>
      </c>
      <c r="G1005" s="132" t="n">
        <v>12.99</v>
      </c>
      <c r="H1005" s="132" t="n">
        <v>12.68001</v>
      </c>
      <c r="I1005" s="132" t="n">
        <v>12.89</v>
      </c>
      <c r="J1005" s="132" t="n">
        <f aca="false">LARGE($G$1:G1005,1)</f>
        <v>31.9099</v>
      </c>
      <c r="K1005" s="192" t="n">
        <f aca="false">IF(J1005&gt;J1004,0,K1004+1)</f>
        <v>476</v>
      </c>
      <c r="L1005" s="134" t="n">
        <f aca="false">I1005/J1005-1</f>
        <v>-0.596050128643462</v>
      </c>
      <c r="O1005" s="131"/>
      <c r="P1005" s="330"/>
      <c r="Q1005" s="132"/>
      <c r="R1005" s="132"/>
      <c r="S1005" s="132"/>
      <c r="T1005" s="132"/>
    </row>
    <row r="1006" customFormat="false" ht="12.8" hidden="true" customHeight="false" outlineLevel="0" collapsed="false">
      <c r="A1006" s="131" t="n">
        <v>1349308800</v>
      </c>
      <c r="B1006" s="330" t="n">
        <f aca="false">(A1006/(24*60*60))+DATE(1970,1,1)</f>
        <v>41186</v>
      </c>
      <c r="C1006" s="331" t="n">
        <f aca="false">YEAR(B1006)</f>
        <v>2012</v>
      </c>
      <c r="D1006" s="331" t="n">
        <f aca="false">MONTH(B1006)</f>
        <v>10</v>
      </c>
      <c r="E1006" s="331" t="n">
        <f aca="false">DAY(B1006)</f>
        <v>4</v>
      </c>
      <c r="F1006" s="132" t="n">
        <v>12.88351</v>
      </c>
      <c r="G1006" s="132" t="n">
        <v>13.0899</v>
      </c>
      <c r="H1006" s="132" t="n">
        <v>12.6</v>
      </c>
      <c r="I1006" s="132" t="n">
        <v>12.85</v>
      </c>
      <c r="J1006" s="132" t="n">
        <f aca="false">LARGE($G$1:G1006,1)</f>
        <v>31.9099</v>
      </c>
      <c r="K1006" s="192" t="n">
        <f aca="false">IF(J1006&gt;J1005,0,K1005+1)</f>
        <v>477</v>
      </c>
      <c r="L1006" s="134" t="n">
        <f aca="false">I1006/J1006-1</f>
        <v>-0.597303658112373</v>
      </c>
      <c r="O1006" s="131"/>
      <c r="P1006" s="330"/>
      <c r="Q1006" s="132"/>
      <c r="R1006" s="132"/>
      <c r="S1006" s="132"/>
      <c r="T1006" s="132"/>
    </row>
    <row r="1007" customFormat="false" ht="12.8" hidden="true" customHeight="false" outlineLevel="0" collapsed="false">
      <c r="A1007" s="131" t="n">
        <v>1349395200</v>
      </c>
      <c r="B1007" s="330" t="n">
        <f aca="false">(A1007/(24*60*60))+DATE(1970,1,1)</f>
        <v>41187</v>
      </c>
      <c r="C1007" s="331" t="n">
        <f aca="false">YEAR(B1007)</f>
        <v>2012</v>
      </c>
      <c r="D1007" s="331" t="n">
        <f aca="false">MONTH(B1007)</f>
        <v>10</v>
      </c>
      <c r="E1007" s="331" t="n">
        <f aca="false">DAY(B1007)</f>
        <v>5</v>
      </c>
      <c r="F1007" s="132" t="n">
        <v>12.8001</v>
      </c>
      <c r="G1007" s="132" t="n">
        <v>12.97</v>
      </c>
      <c r="H1007" s="132" t="n">
        <v>12.51</v>
      </c>
      <c r="I1007" s="132" t="n">
        <v>12.688</v>
      </c>
      <c r="J1007" s="132" t="n">
        <f aca="false">LARGE($G$1:G1007,1)</f>
        <v>31.9099</v>
      </c>
      <c r="K1007" s="192" t="n">
        <f aca="false">IF(J1007&gt;J1006,0,K1006+1)</f>
        <v>478</v>
      </c>
      <c r="L1007" s="134" t="n">
        <f aca="false">I1007/J1007-1</f>
        <v>-0.602380452461462</v>
      </c>
      <c r="O1007" s="131"/>
      <c r="P1007" s="330"/>
      <c r="Q1007" s="132"/>
      <c r="R1007" s="132"/>
      <c r="S1007" s="132"/>
      <c r="T1007" s="132"/>
    </row>
    <row r="1008" customFormat="false" ht="12.8" hidden="true" customHeight="false" outlineLevel="0" collapsed="false">
      <c r="A1008" s="131" t="n">
        <v>1349481600</v>
      </c>
      <c r="B1008" s="330" t="n">
        <f aca="false">(A1008/(24*60*60))+DATE(1970,1,1)</f>
        <v>41188</v>
      </c>
      <c r="C1008" s="331" t="n">
        <f aca="false">YEAR(B1008)</f>
        <v>2012</v>
      </c>
      <c r="D1008" s="331" t="n">
        <f aca="false">MONTH(B1008)</f>
        <v>10</v>
      </c>
      <c r="E1008" s="331" t="n">
        <f aca="false">DAY(B1008)</f>
        <v>6</v>
      </c>
      <c r="F1008" s="132" t="n">
        <v>12.78998</v>
      </c>
      <c r="G1008" s="132" t="n">
        <v>12.85999</v>
      </c>
      <c r="H1008" s="132" t="n">
        <v>12.35</v>
      </c>
      <c r="I1008" s="132" t="n">
        <v>12.505</v>
      </c>
      <c r="J1008" s="132" t="n">
        <f aca="false">LARGE($G$1:G1008,1)</f>
        <v>31.9099</v>
      </c>
      <c r="K1008" s="192" t="n">
        <f aca="false">IF(J1008&gt;J1007,0,K1007+1)</f>
        <v>479</v>
      </c>
      <c r="L1008" s="134" t="n">
        <f aca="false">I1008/J1008-1</f>
        <v>-0.608115349781729</v>
      </c>
      <c r="O1008" s="131"/>
      <c r="P1008" s="330"/>
      <c r="Q1008" s="132"/>
      <c r="R1008" s="132"/>
      <c r="S1008" s="132"/>
      <c r="T1008" s="132"/>
    </row>
    <row r="1009" customFormat="false" ht="12.8" hidden="true" customHeight="false" outlineLevel="0" collapsed="false">
      <c r="A1009" s="131" t="n">
        <v>1349568000</v>
      </c>
      <c r="B1009" s="330" t="n">
        <f aca="false">(A1009/(24*60*60))+DATE(1970,1,1)</f>
        <v>41189</v>
      </c>
      <c r="C1009" s="331" t="n">
        <f aca="false">YEAR(B1009)</f>
        <v>2012</v>
      </c>
      <c r="D1009" s="331" t="n">
        <f aca="false">MONTH(B1009)</f>
        <v>10</v>
      </c>
      <c r="E1009" s="331" t="n">
        <f aca="false">DAY(B1009)</f>
        <v>7</v>
      </c>
      <c r="F1009" s="132" t="n">
        <v>12.505</v>
      </c>
      <c r="G1009" s="132" t="n">
        <v>12.6185</v>
      </c>
      <c r="H1009" s="132" t="n">
        <v>11.7</v>
      </c>
      <c r="I1009" s="132" t="n">
        <v>11.80001</v>
      </c>
      <c r="J1009" s="132" t="n">
        <f aca="false">LARGE($G$1:G1009,1)</f>
        <v>31.9099</v>
      </c>
      <c r="K1009" s="192" t="n">
        <f aca="false">IF(J1009&gt;J1008,0,K1008+1)</f>
        <v>480</v>
      </c>
      <c r="L1009" s="134" t="n">
        <f aca="false">I1009/J1009-1</f>
        <v>-0.630208493288917</v>
      </c>
      <c r="O1009" s="131"/>
      <c r="P1009" s="330"/>
      <c r="Q1009" s="132"/>
      <c r="R1009" s="132"/>
      <c r="S1009" s="132"/>
      <c r="T1009" s="132"/>
    </row>
    <row r="1010" customFormat="false" ht="12.8" hidden="true" customHeight="false" outlineLevel="0" collapsed="false">
      <c r="A1010" s="131" t="n">
        <v>1349654400</v>
      </c>
      <c r="B1010" s="330" t="n">
        <f aca="false">(A1010/(24*60*60))+DATE(1970,1,1)</f>
        <v>41190</v>
      </c>
      <c r="C1010" s="331" t="n">
        <f aca="false">YEAR(B1010)</f>
        <v>2012</v>
      </c>
      <c r="D1010" s="331" t="n">
        <f aca="false">MONTH(B1010)</f>
        <v>10</v>
      </c>
      <c r="E1010" s="331" t="n">
        <f aca="false">DAY(B1010)</f>
        <v>8</v>
      </c>
      <c r="F1010" s="132" t="n">
        <v>11.89901</v>
      </c>
      <c r="G1010" s="132" t="n">
        <v>11.95198</v>
      </c>
      <c r="H1010" s="132" t="n">
        <v>10.621</v>
      </c>
      <c r="I1010" s="132" t="n">
        <v>11.77809</v>
      </c>
      <c r="J1010" s="132" t="n">
        <f aca="false">LARGE($G$1:G1010,1)</f>
        <v>31.9099</v>
      </c>
      <c r="K1010" s="192" t="n">
        <f aca="false">IF(J1010&gt;J1009,0,K1009+1)</f>
        <v>481</v>
      </c>
      <c r="L1010" s="134" t="n">
        <f aca="false">I1010/J1010-1</f>
        <v>-0.63089542743788</v>
      </c>
      <c r="O1010" s="131"/>
      <c r="P1010" s="330"/>
      <c r="Q1010" s="132"/>
      <c r="R1010" s="132"/>
      <c r="S1010" s="132"/>
      <c r="T1010" s="132"/>
    </row>
    <row r="1011" customFormat="false" ht="12.8" hidden="true" customHeight="false" outlineLevel="0" collapsed="false">
      <c r="A1011" s="131" t="n">
        <v>1349740800</v>
      </c>
      <c r="B1011" s="330" t="n">
        <f aca="false">(A1011/(24*60*60))+DATE(1970,1,1)</f>
        <v>41191</v>
      </c>
      <c r="C1011" s="331" t="n">
        <f aca="false">YEAR(B1011)</f>
        <v>2012</v>
      </c>
      <c r="D1011" s="331" t="n">
        <f aca="false">MONTH(B1011)</f>
        <v>10</v>
      </c>
      <c r="E1011" s="331" t="n">
        <f aca="false">DAY(B1011)</f>
        <v>9</v>
      </c>
      <c r="F1011" s="132" t="n">
        <v>11.7381</v>
      </c>
      <c r="G1011" s="132" t="n">
        <v>12.35</v>
      </c>
      <c r="H1011" s="132" t="n">
        <v>11.5711</v>
      </c>
      <c r="I1011" s="132" t="n">
        <v>11.895</v>
      </c>
      <c r="J1011" s="132" t="n">
        <f aca="false">LARGE($G$1:G1011,1)</f>
        <v>31.9099</v>
      </c>
      <c r="K1011" s="192" t="n">
        <f aca="false">IF(J1011&gt;J1010,0,K1010+1)</f>
        <v>482</v>
      </c>
      <c r="L1011" s="134" t="n">
        <f aca="false">I1011/J1011-1</f>
        <v>-0.627231674182621</v>
      </c>
      <c r="O1011" s="131"/>
      <c r="P1011" s="330"/>
      <c r="Q1011" s="132"/>
      <c r="R1011" s="132"/>
      <c r="S1011" s="132"/>
      <c r="T1011" s="132"/>
    </row>
    <row r="1012" customFormat="false" ht="12.8" hidden="true" customHeight="false" outlineLevel="0" collapsed="false">
      <c r="A1012" s="131" t="n">
        <v>1349827200</v>
      </c>
      <c r="B1012" s="330" t="n">
        <f aca="false">(A1012/(24*60*60))+DATE(1970,1,1)</f>
        <v>41192</v>
      </c>
      <c r="C1012" s="331" t="n">
        <f aca="false">YEAR(B1012)</f>
        <v>2012</v>
      </c>
      <c r="D1012" s="331" t="n">
        <f aca="false">MONTH(B1012)</f>
        <v>10</v>
      </c>
      <c r="E1012" s="331" t="n">
        <f aca="false">DAY(B1012)</f>
        <v>10</v>
      </c>
      <c r="F1012" s="132" t="n">
        <v>11.895</v>
      </c>
      <c r="G1012" s="132" t="n">
        <v>12.19</v>
      </c>
      <c r="H1012" s="132" t="n">
        <v>11.767</v>
      </c>
      <c r="I1012" s="132" t="n">
        <v>12.12</v>
      </c>
      <c r="J1012" s="132" t="n">
        <f aca="false">LARGE($G$1:G1012,1)</f>
        <v>31.9099</v>
      </c>
      <c r="K1012" s="192" t="n">
        <f aca="false">IF(J1012&gt;J1011,0,K1011+1)</f>
        <v>483</v>
      </c>
      <c r="L1012" s="134" t="n">
        <f aca="false">I1012/J1012-1</f>
        <v>-0.620180570919997</v>
      </c>
      <c r="O1012" s="131"/>
      <c r="P1012" s="330"/>
      <c r="Q1012" s="132"/>
      <c r="R1012" s="132"/>
      <c r="S1012" s="132"/>
      <c r="T1012" s="132"/>
    </row>
    <row r="1013" customFormat="false" ht="12.8" hidden="true" customHeight="false" outlineLevel="0" collapsed="false">
      <c r="A1013" s="131" t="n">
        <v>1349913600</v>
      </c>
      <c r="B1013" s="330" t="n">
        <f aca="false">(A1013/(24*60*60))+DATE(1970,1,1)</f>
        <v>41193</v>
      </c>
      <c r="C1013" s="331" t="n">
        <f aca="false">YEAR(B1013)</f>
        <v>2012</v>
      </c>
      <c r="D1013" s="331" t="n">
        <f aca="false">MONTH(B1013)</f>
        <v>10</v>
      </c>
      <c r="E1013" s="331" t="n">
        <f aca="false">DAY(B1013)</f>
        <v>11</v>
      </c>
      <c r="F1013" s="132" t="n">
        <v>12.13</v>
      </c>
      <c r="G1013" s="132" t="n">
        <v>12.151</v>
      </c>
      <c r="H1013" s="132" t="n">
        <v>11.85788</v>
      </c>
      <c r="I1013" s="132" t="n">
        <v>12.03</v>
      </c>
      <c r="J1013" s="132" t="n">
        <f aca="false">LARGE($G$1:G1013,1)</f>
        <v>31.9099</v>
      </c>
      <c r="K1013" s="192" t="n">
        <f aca="false">IF(J1013&gt;J1012,0,K1012+1)</f>
        <v>484</v>
      </c>
      <c r="L1013" s="134" t="n">
        <f aca="false">I1013/J1013-1</f>
        <v>-0.623001012225046</v>
      </c>
      <c r="O1013" s="131"/>
      <c r="P1013" s="330"/>
      <c r="Q1013" s="132"/>
      <c r="R1013" s="132"/>
      <c r="S1013" s="132"/>
      <c r="T1013" s="132"/>
    </row>
    <row r="1014" customFormat="false" ht="12.8" hidden="true" customHeight="false" outlineLevel="0" collapsed="false">
      <c r="A1014" s="131" t="n">
        <v>1350000000</v>
      </c>
      <c r="B1014" s="330" t="n">
        <f aca="false">(A1014/(24*60*60))+DATE(1970,1,1)</f>
        <v>41194</v>
      </c>
      <c r="C1014" s="331" t="n">
        <f aca="false">YEAR(B1014)</f>
        <v>2012</v>
      </c>
      <c r="D1014" s="331" t="n">
        <f aca="false">MONTH(B1014)</f>
        <v>10</v>
      </c>
      <c r="E1014" s="331" t="n">
        <f aca="false">DAY(B1014)</f>
        <v>12</v>
      </c>
      <c r="F1014" s="132" t="n">
        <v>12.11751</v>
      </c>
      <c r="G1014" s="132" t="n">
        <v>12.15</v>
      </c>
      <c r="H1014" s="132" t="n">
        <v>11.92</v>
      </c>
      <c r="I1014" s="132" t="n">
        <v>12</v>
      </c>
      <c r="J1014" s="132" t="n">
        <f aca="false">LARGE($G$1:G1014,1)</f>
        <v>31.9099</v>
      </c>
      <c r="K1014" s="192" t="n">
        <f aca="false">IF(J1014&gt;J1013,0,K1013+1)</f>
        <v>485</v>
      </c>
      <c r="L1014" s="134" t="n">
        <f aca="false">I1014/J1014-1</f>
        <v>-0.623941159326729</v>
      </c>
      <c r="O1014" s="131"/>
      <c r="P1014" s="330"/>
      <c r="Q1014" s="132"/>
      <c r="R1014" s="132"/>
      <c r="S1014" s="132"/>
      <c r="T1014" s="132"/>
    </row>
    <row r="1015" customFormat="false" ht="12.8" hidden="true" customHeight="false" outlineLevel="0" collapsed="false">
      <c r="A1015" s="131" t="n">
        <v>1350086400</v>
      </c>
      <c r="B1015" s="330" t="n">
        <f aca="false">(A1015/(24*60*60))+DATE(1970,1,1)</f>
        <v>41195</v>
      </c>
      <c r="C1015" s="331" t="n">
        <f aca="false">YEAR(B1015)</f>
        <v>2012</v>
      </c>
      <c r="D1015" s="331" t="n">
        <f aca="false">MONTH(B1015)</f>
        <v>10</v>
      </c>
      <c r="E1015" s="331" t="n">
        <f aca="false">DAY(B1015)</f>
        <v>13</v>
      </c>
      <c r="F1015" s="132" t="n">
        <v>12</v>
      </c>
      <c r="G1015" s="132" t="n">
        <v>12.11</v>
      </c>
      <c r="H1015" s="132" t="n">
        <v>11.85</v>
      </c>
      <c r="I1015" s="132" t="n">
        <v>11.86101</v>
      </c>
      <c r="J1015" s="132" t="n">
        <f aca="false">LARGE($G$1:G1015,1)</f>
        <v>31.9099</v>
      </c>
      <c r="K1015" s="192" t="n">
        <f aca="false">IF(J1015&gt;J1014,0,K1014+1)</f>
        <v>486</v>
      </c>
      <c r="L1015" s="134" t="n">
        <f aca="false">I1015/J1015-1</f>
        <v>-0.628296860848828</v>
      </c>
      <c r="O1015" s="131"/>
      <c r="P1015" s="330"/>
      <c r="Q1015" s="132"/>
      <c r="R1015" s="132"/>
      <c r="S1015" s="132"/>
      <c r="T1015" s="132"/>
    </row>
    <row r="1016" customFormat="false" ht="12.8" hidden="true" customHeight="false" outlineLevel="0" collapsed="false">
      <c r="A1016" s="131" t="n">
        <v>1350172800</v>
      </c>
      <c r="B1016" s="330" t="n">
        <f aca="false">(A1016/(24*60*60))+DATE(1970,1,1)</f>
        <v>41196</v>
      </c>
      <c r="C1016" s="331" t="n">
        <f aca="false">YEAR(B1016)</f>
        <v>2012</v>
      </c>
      <c r="D1016" s="331" t="n">
        <f aca="false">MONTH(B1016)</f>
        <v>10</v>
      </c>
      <c r="E1016" s="331" t="n">
        <f aca="false">DAY(B1016)</f>
        <v>14</v>
      </c>
      <c r="F1016" s="132" t="n">
        <v>11.86101</v>
      </c>
      <c r="G1016" s="132" t="n">
        <v>12.03</v>
      </c>
      <c r="H1016" s="132" t="n">
        <v>11.496</v>
      </c>
      <c r="I1016" s="132" t="n">
        <v>11.7389</v>
      </c>
      <c r="J1016" s="132" t="n">
        <f aca="false">LARGE($G$1:G1016,1)</f>
        <v>31.9099</v>
      </c>
      <c r="K1016" s="192" t="n">
        <f aca="false">IF(J1016&gt;J1015,0,K1015+1)</f>
        <v>487</v>
      </c>
      <c r="L1016" s="134" t="n">
        <f aca="false">I1016/J1016-1</f>
        <v>-0.632123572935045</v>
      </c>
      <c r="O1016" s="131"/>
      <c r="P1016" s="330"/>
      <c r="Q1016" s="132"/>
      <c r="R1016" s="132"/>
      <c r="S1016" s="132"/>
      <c r="T1016" s="132"/>
    </row>
    <row r="1017" customFormat="false" ht="12.8" hidden="true" customHeight="false" outlineLevel="0" collapsed="false">
      <c r="A1017" s="131" t="n">
        <v>1350259200</v>
      </c>
      <c r="B1017" s="330" t="n">
        <f aca="false">(A1017/(24*60*60))+DATE(1970,1,1)</f>
        <v>41197</v>
      </c>
      <c r="C1017" s="331" t="n">
        <f aca="false">YEAR(B1017)</f>
        <v>2012</v>
      </c>
      <c r="D1017" s="331" t="n">
        <f aca="false">MONTH(B1017)</f>
        <v>10</v>
      </c>
      <c r="E1017" s="331" t="n">
        <f aca="false">DAY(B1017)</f>
        <v>15</v>
      </c>
      <c r="F1017" s="132" t="n">
        <v>11.57621</v>
      </c>
      <c r="G1017" s="132" t="n">
        <v>11.98863</v>
      </c>
      <c r="H1017" s="132" t="n">
        <v>11.43</v>
      </c>
      <c r="I1017" s="132" t="n">
        <v>11.83807</v>
      </c>
      <c r="J1017" s="132" t="n">
        <f aca="false">LARGE($G$1:G1017,1)</f>
        <v>31.9099</v>
      </c>
      <c r="K1017" s="192" t="n">
        <f aca="false">IF(J1017&gt;J1016,0,K1016+1)</f>
        <v>488</v>
      </c>
      <c r="L1017" s="134" t="n">
        <f aca="false">I1017/J1017-1</f>
        <v>-0.629015759999248</v>
      </c>
      <c r="O1017" s="131"/>
      <c r="P1017" s="330"/>
      <c r="Q1017" s="132"/>
      <c r="R1017" s="132"/>
      <c r="S1017" s="132"/>
      <c r="T1017" s="132"/>
    </row>
    <row r="1018" customFormat="false" ht="12.8" hidden="true" customHeight="false" outlineLevel="0" collapsed="false">
      <c r="A1018" s="131" t="n">
        <v>1350345600</v>
      </c>
      <c r="B1018" s="330" t="n">
        <f aca="false">(A1018/(24*60*60))+DATE(1970,1,1)</f>
        <v>41198</v>
      </c>
      <c r="C1018" s="331" t="n">
        <f aca="false">YEAR(B1018)</f>
        <v>2012</v>
      </c>
      <c r="D1018" s="331" t="n">
        <f aca="false">MONTH(B1018)</f>
        <v>10</v>
      </c>
      <c r="E1018" s="331" t="n">
        <f aca="false">DAY(B1018)</f>
        <v>16</v>
      </c>
      <c r="F1018" s="132" t="n">
        <v>11.83807</v>
      </c>
      <c r="G1018" s="132" t="n">
        <v>11.99</v>
      </c>
      <c r="H1018" s="132" t="n">
        <v>11.5</v>
      </c>
      <c r="I1018" s="132" t="n">
        <v>11.8499</v>
      </c>
      <c r="J1018" s="132" t="n">
        <f aca="false">LARGE($G$1:G1018,1)</f>
        <v>31.9099</v>
      </c>
      <c r="K1018" s="192" t="n">
        <f aca="false">IF(J1018&gt;J1017,0,K1017+1)</f>
        <v>489</v>
      </c>
      <c r="L1018" s="134" t="n">
        <f aca="false">I1018/J1018-1</f>
        <v>-0.628645028658817</v>
      </c>
      <c r="O1018" s="131"/>
      <c r="P1018" s="330"/>
      <c r="Q1018" s="132"/>
      <c r="R1018" s="132"/>
      <c r="S1018" s="132"/>
      <c r="T1018" s="132"/>
    </row>
    <row r="1019" customFormat="false" ht="12.8" hidden="true" customHeight="false" outlineLevel="0" collapsed="false">
      <c r="A1019" s="131" t="n">
        <v>1350432000</v>
      </c>
      <c r="B1019" s="330" t="n">
        <f aca="false">(A1019/(24*60*60))+DATE(1970,1,1)</f>
        <v>41199</v>
      </c>
      <c r="C1019" s="331" t="n">
        <f aca="false">YEAR(B1019)</f>
        <v>2012</v>
      </c>
      <c r="D1019" s="331" t="n">
        <f aca="false">MONTH(B1019)</f>
        <v>10</v>
      </c>
      <c r="E1019" s="331" t="n">
        <f aca="false">DAY(B1019)</f>
        <v>17</v>
      </c>
      <c r="F1019" s="132" t="n">
        <v>11.82461</v>
      </c>
      <c r="G1019" s="132" t="n">
        <v>11.95998</v>
      </c>
      <c r="H1019" s="132" t="n">
        <v>11.7</v>
      </c>
      <c r="I1019" s="132" t="n">
        <v>11.81</v>
      </c>
      <c r="J1019" s="132" t="n">
        <f aca="false">LARGE($G$1:G1019,1)</f>
        <v>31.9099</v>
      </c>
      <c r="K1019" s="192" t="n">
        <f aca="false">IF(J1019&gt;J1018,0,K1018+1)</f>
        <v>490</v>
      </c>
      <c r="L1019" s="134" t="n">
        <f aca="false">I1019/J1019-1</f>
        <v>-0.629895424304056</v>
      </c>
      <c r="O1019" s="131"/>
      <c r="P1019" s="330"/>
      <c r="Q1019" s="132"/>
      <c r="R1019" s="132"/>
      <c r="S1019" s="132"/>
      <c r="T1019" s="132"/>
    </row>
    <row r="1020" customFormat="false" ht="12.8" hidden="true" customHeight="false" outlineLevel="0" collapsed="false">
      <c r="A1020" s="131" t="n">
        <v>1350518400</v>
      </c>
      <c r="B1020" s="330" t="n">
        <f aca="false">(A1020/(24*60*60))+DATE(1970,1,1)</f>
        <v>41200</v>
      </c>
      <c r="C1020" s="331" t="n">
        <f aca="false">YEAR(B1020)</f>
        <v>2012</v>
      </c>
      <c r="D1020" s="331" t="n">
        <f aca="false">MONTH(B1020)</f>
        <v>10</v>
      </c>
      <c r="E1020" s="331" t="n">
        <f aca="false">DAY(B1020)</f>
        <v>18</v>
      </c>
      <c r="F1020" s="132" t="n">
        <v>11.81</v>
      </c>
      <c r="G1020" s="132" t="n">
        <v>11.9599</v>
      </c>
      <c r="H1020" s="132" t="n">
        <v>11.75</v>
      </c>
      <c r="I1020" s="132" t="n">
        <v>11.93977</v>
      </c>
      <c r="J1020" s="132" t="n">
        <f aca="false">LARGE($G$1:G1020,1)</f>
        <v>31.9099</v>
      </c>
      <c r="K1020" s="192" t="n">
        <f aca="false">IF(J1020&gt;J1019,0,K1019+1)</f>
        <v>491</v>
      </c>
      <c r="L1020" s="134" t="n">
        <f aca="false">I1020/J1020-1</f>
        <v>-0.625828661324542</v>
      </c>
      <c r="O1020" s="131"/>
      <c r="P1020" s="330"/>
      <c r="Q1020" s="132"/>
      <c r="R1020" s="132"/>
      <c r="S1020" s="132"/>
      <c r="T1020" s="132"/>
    </row>
    <row r="1021" customFormat="false" ht="12.8" hidden="true" customHeight="false" outlineLevel="0" collapsed="false">
      <c r="A1021" s="131" t="n">
        <v>1350604800</v>
      </c>
      <c r="B1021" s="330" t="n">
        <f aca="false">(A1021/(24*60*60))+DATE(1970,1,1)</f>
        <v>41201</v>
      </c>
      <c r="C1021" s="331" t="n">
        <f aca="false">YEAR(B1021)</f>
        <v>2012</v>
      </c>
      <c r="D1021" s="331" t="n">
        <f aca="false">MONTH(B1021)</f>
        <v>10</v>
      </c>
      <c r="E1021" s="331" t="n">
        <f aca="false">DAY(B1021)</f>
        <v>19</v>
      </c>
      <c r="F1021" s="132" t="n">
        <v>11.9349</v>
      </c>
      <c r="G1021" s="132" t="n">
        <v>11.967</v>
      </c>
      <c r="H1021" s="132" t="n">
        <v>11.619</v>
      </c>
      <c r="I1021" s="132" t="n">
        <v>11.74012</v>
      </c>
      <c r="J1021" s="132" t="n">
        <f aca="false">LARGE($G$1:G1021,1)</f>
        <v>31.9099</v>
      </c>
      <c r="K1021" s="192" t="n">
        <f aca="false">IF(J1021&gt;J1020,0,K1020+1)</f>
        <v>492</v>
      </c>
      <c r="L1021" s="134" t="n">
        <f aca="false">I1021/J1021-1</f>
        <v>-0.632085340286243</v>
      </c>
      <c r="O1021" s="131"/>
      <c r="P1021" s="330"/>
      <c r="Q1021" s="132"/>
      <c r="R1021" s="132"/>
      <c r="S1021" s="132"/>
      <c r="T1021" s="132"/>
    </row>
    <row r="1022" customFormat="false" ht="12.8" hidden="true" customHeight="false" outlineLevel="0" collapsed="false">
      <c r="A1022" s="131" t="n">
        <v>1350691200</v>
      </c>
      <c r="B1022" s="330" t="n">
        <f aca="false">(A1022/(24*60*60))+DATE(1970,1,1)</f>
        <v>41202</v>
      </c>
      <c r="C1022" s="331" t="n">
        <f aca="false">YEAR(B1022)</f>
        <v>2012</v>
      </c>
      <c r="D1022" s="331" t="n">
        <f aca="false">MONTH(B1022)</f>
        <v>10</v>
      </c>
      <c r="E1022" s="331" t="n">
        <f aca="false">DAY(B1022)</f>
        <v>20</v>
      </c>
      <c r="F1022" s="132" t="n">
        <v>11.74013</v>
      </c>
      <c r="G1022" s="132" t="n">
        <v>11.85</v>
      </c>
      <c r="H1022" s="132" t="n">
        <v>11.56025</v>
      </c>
      <c r="I1022" s="132" t="n">
        <v>11.73991</v>
      </c>
      <c r="J1022" s="132" t="n">
        <f aca="false">LARGE($G$1:G1022,1)</f>
        <v>31.9099</v>
      </c>
      <c r="K1022" s="192" t="n">
        <f aca="false">IF(J1022&gt;J1021,0,K1021+1)</f>
        <v>493</v>
      </c>
      <c r="L1022" s="134" t="n">
        <f aca="false">I1022/J1022-1</f>
        <v>-0.632091921315955</v>
      </c>
      <c r="O1022" s="131"/>
      <c r="P1022" s="330"/>
      <c r="Q1022" s="132"/>
      <c r="R1022" s="132"/>
      <c r="S1022" s="132"/>
      <c r="T1022" s="132"/>
    </row>
    <row r="1023" customFormat="false" ht="12.8" hidden="true" customHeight="false" outlineLevel="0" collapsed="false">
      <c r="A1023" s="131" t="n">
        <v>1350777600</v>
      </c>
      <c r="B1023" s="330" t="n">
        <f aca="false">(A1023/(24*60*60))+DATE(1970,1,1)</f>
        <v>41203</v>
      </c>
      <c r="C1023" s="331" t="n">
        <f aca="false">YEAR(B1023)</f>
        <v>2012</v>
      </c>
      <c r="D1023" s="331" t="n">
        <f aca="false">MONTH(B1023)</f>
        <v>10</v>
      </c>
      <c r="E1023" s="331" t="n">
        <f aca="false">DAY(B1023)</f>
        <v>21</v>
      </c>
      <c r="F1023" s="132" t="n">
        <v>11.73991</v>
      </c>
      <c r="G1023" s="132" t="n">
        <v>11.76528</v>
      </c>
      <c r="H1023" s="132" t="n">
        <v>11.61</v>
      </c>
      <c r="I1023" s="132" t="n">
        <v>11.63107</v>
      </c>
      <c r="J1023" s="132" t="n">
        <f aca="false">LARGE($G$1:G1023,1)</f>
        <v>31.9099</v>
      </c>
      <c r="K1023" s="192" t="n">
        <f aca="false">IF(J1023&gt;J1022,0,K1022+1)</f>
        <v>494</v>
      </c>
      <c r="L1023" s="134" t="n">
        <f aca="false">I1023/J1023-1</f>
        <v>-0.635502775000862</v>
      </c>
      <c r="O1023" s="131"/>
      <c r="P1023" s="330"/>
      <c r="Q1023" s="132"/>
      <c r="R1023" s="132"/>
      <c r="S1023" s="132"/>
      <c r="T1023" s="132"/>
    </row>
    <row r="1024" customFormat="false" ht="12.8" hidden="true" customHeight="false" outlineLevel="0" collapsed="false">
      <c r="A1024" s="131" t="n">
        <v>1350864000</v>
      </c>
      <c r="B1024" s="330" t="n">
        <f aca="false">(A1024/(24*60*60))+DATE(1970,1,1)</f>
        <v>41204</v>
      </c>
      <c r="C1024" s="331" t="n">
        <f aca="false">YEAR(B1024)</f>
        <v>2012</v>
      </c>
      <c r="D1024" s="331" t="n">
        <f aca="false">MONTH(B1024)</f>
        <v>10</v>
      </c>
      <c r="E1024" s="331" t="n">
        <f aca="false">DAY(B1024)</f>
        <v>22</v>
      </c>
      <c r="F1024" s="132" t="n">
        <v>11.63108</v>
      </c>
      <c r="G1024" s="132" t="n">
        <v>11.81</v>
      </c>
      <c r="H1024" s="132" t="n">
        <v>11.4711</v>
      </c>
      <c r="I1024" s="132" t="n">
        <v>11.71012</v>
      </c>
      <c r="J1024" s="132" t="n">
        <f aca="false">LARGE($G$1:G1024,1)</f>
        <v>31.9099</v>
      </c>
      <c r="K1024" s="192" t="n">
        <f aca="false">IF(J1024&gt;J1023,0,K1023+1)</f>
        <v>495</v>
      </c>
      <c r="L1024" s="134" t="n">
        <f aca="false">I1024/J1024-1</f>
        <v>-0.633025487387927</v>
      </c>
      <c r="O1024" s="131"/>
      <c r="P1024" s="330"/>
      <c r="Q1024" s="132"/>
      <c r="R1024" s="132"/>
      <c r="S1024" s="132"/>
      <c r="T1024" s="132"/>
    </row>
    <row r="1025" customFormat="false" ht="12.8" hidden="true" customHeight="false" outlineLevel="0" collapsed="false">
      <c r="A1025" s="131" t="n">
        <v>1350950400</v>
      </c>
      <c r="B1025" s="330" t="n">
        <f aca="false">(A1025/(24*60*60))+DATE(1970,1,1)</f>
        <v>41205</v>
      </c>
      <c r="C1025" s="331" t="n">
        <f aca="false">YEAR(B1025)</f>
        <v>2012</v>
      </c>
      <c r="D1025" s="331" t="n">
        <f aca="false">MONTH(B1025)</f>
        <v>10</v>
      </c>
      <c r="E1025" s="331" t="n">
        <f aca="false">DAY(B1025)</f>
        <v>23</v>
      </c>
      <c r="F1025" s="132" t="n">
        <v>11.71014</v>
      </c>
      <c r="G1025" s="132" t="n">
        <v>12</v>
      </c>
      <c r="H1025" s="132" t="n">
        <v>11.41</v>
      </c>
      <c r="I1025" s="132" t="n">
        <v>11.65</v>
      </c>
      <c r="J1025" s="132" t="n">
        <f aca="false">LARGE($G$1:G1025,1)</f>
        <v>31.9099</v>
      </c>
      <c r="K1025" s="192" t="n">
        <f aca="false">IF(J1025&gt;J1024,0,K1024+1)</f>
        <v>496</v>
      </c>
      <c r="L1025" s="134" t="n">
        <f aca="false">I1025/J1025-1</f>
        <v>-0.6349095421797</v>
      </c>
      <c r="O1025" s="131"/>
      <c r="P1025" s="330"/>
      <c r="Q1025" s="132"/>
      <c r="R1025" s="132"/>
      <c r="S1025" s="132"/>
      <c r="T1025" s="132"/>
    </row>
    <row r="1026" customFormat="false" ht="12.8" hidden="true" customHeight="false" outlineLevel="0" collapsed="false">
      <c r="A1026" s="131" t="n">
        <v>1351036800</v>
      </c>
      <c r="B1026" s="330" t="n">
        <f aca="false">(A1026/(24*60*60))+DATE(1970,1,1)</f>
        <v>41206</v>
      </c>
      <c r="C1026" s="331" t="n">
        <f aca="false">YEAR(B1026)</f>
        <v>2012</v>
      </c>
      <c r="D1026" s="331" t="n">
        <f aca="false">MONTH(B1026)</f>
        <v>10</v>
      </c>
      <c r="E1026" s="331" t="n">
        <f aca="false">DAY(B1026)</f>
        <v>24</v>
      </c>
      <c r="F1026" s="132" t="n">
        <v>11.65001</v>
      </c>
      <c r="G1026" s="132" t="n">
        <v>11.79</v>
      </c>
      <c r="H1026" s="132" t="n">
        <v>11.591</v>
      </c>
      <c r="I1026" s="132" t="n">
        <v>11.64999</v>
      </c>
      <c r="J1026" s="132" t="n">
        <f aca="false">LARGE($G$1:G1026,1)</f>
        <v>31.9099</v>
      </c>
      <c r="K1026" s="192" t="n">
        <f aca="false">IF(J1026&gt;J1025,0,K1025+1)</f>
        <v>497</v>
      </c>
      <c r="L1026" s="134" t="n">
        <f aca="false">I1026/J1026-1</f>
        <v>-0.634909855562067</v>
      </c>
      <c r="O1026" s="131"/>
      <c r="P1026" s="330"/>
      <c r="Q1026" s="132"/>
      <c r="R1026" s="132"/>
      <c r="S1026" s="132"/>
      <c r="T1026" s="132"/>
    </row>
    <row r="1027" customFormat="false" ht="12.8" hidden="true" customHeight="false" outlineLevel="0" collapsed="false">
      <c r="A1027" s="131" t="n">
        <v>1351123200</v>
      </c>
      <c r="B1027" s="330" t="n">
        <f aca="false">(A1027/(24*60*60))+DATE(1970,1,1)</f>
        <v>41207</v>
      </c>
      <c r="C1027" s="331" t="n">
        <f aca="false">YEAR(B1027)</f>
        <v>2012</v>
      </c>
      <c r="D1027" s="331" t="n">
        <f aca="false">MONTH(B1027)</f>
        <v>10</v>
      </c>
      <c r="E1027" s="331" t="n">
        <f aca="false">DAY(B1027)</f>
        <v>25</v>
      </c>
      <c r="F1027" s="132" t="n">
        <v>11.64999</v>
      </c>
      <c r="G1027" s="132" t="n">
        <v>11.6989</v>
      </c>
      <c r="H1027" s="132" t="n">
        <v>10.52</v>
      </c>
      <c r="I1027" s="132" t="n">
        <v>10.86158</v>
      </c>
      <c r="J1027" s="132" t="n">
        <f aca="false">LARGE($G$1:G1027,1)</f>
        <v>31.9099</v>
      </c>
      <c r="K1027" s="192" t="n">
        <f aca="false">IF(J1027&gt;J1026,0,K1026+1)</f>
        <v>498</v>
      </c>
      <c r="L1027" s="134" t="n">
        <f aca="false">I1027/J1027-1</f>
        <v>-0.659617234776668</v>
      </c>
      <c r="O1027" s="131"/>
      <c r="P1027" s="330"/>
      <c r="Q1027" s="132"/>
      <c r="R1027" s="132"/>
      <c r="S1027" s="132"/>
      <c r="T1027" s="132"/>
    </row>
    <row r="1028" customFormat="false" ht="12.8" hidden="true" customHeight="false" outlineLevel="0" collapsed="false">
      <c r="A1028" s="131" t="n">
        <v>1351209600</v>
      </c>
      <c r="B1028" s="330" t="n">
        <f aca="false">(A1028/(24*60*60))+DATE(1970,1,1)</f>
        <v>41208</v>
      </c>
      <c r="C1028" s="331" t="n">
        <f aca="false">YEAR(B1028)</f>
        <v>2012</v>
      </c>
      <c r="D1028" s="331" t="n">
        <f aca="false">MONTH(B1028)</f>
        <v>10</v>
      </c>
      <c r="E1028" s="331" t="n">
        <f aca="false">DAY(B1028)</f>
        <v>26</v>
      </c>
      <c r="F1028" s="132" t="n">
        <v>10.85369</v>
      </c>
      <c r="G1028" s="132" t="n">
        <v>10.95</v>
      </c>
      <c r="H1028" s="132" t="n">
        <v>9.74</v>
      </c>
      <c r="I1028" s="132" t="n">
        <v>10.17061</v>
      </c>
      <c r="J1028" s="132" t="n">
        <f aca="false">LARGE($G$1:G1028,1)</f>
        <v>31.9099</v>
      </c>
      <c r="K1028" s="192" t="n">
        <f aca="false">IF(J1028&gt;J1027,0,K1027+1)</f>
        <v>499</v>
      </c>
      <c r="L1028" s="134" t="n">
        <f aca="false">I1028/J1028-1</f>
        <v>-0.681271016205002</v>
      </c>
      <c r="O1028" s="131"/>
      <c r="P1028" s="330"/>
      <c r="Q1028" s="132"/>
      <c r="R1028" s="132"/>
      <c r="S1028" s="132"/>
      <c r="T1028" s="132"/>
    </row>
    <row r="1029" customFormat="false" ht="12.8" hidden="true" customHeight="false" outlineLevel="0" collapsed="false">
      <c r="A1029" s="131" t="n">
        <v>1351296000</v>
      </c>
      <c r="B1029" s="330" t="n">
        <f aca="false">(A1029/(24*60*60))+DATE(1970,1,1)</f>
        <v>41209</v>
      </c>
      <c r="C1029" s="331" t="n">
        <f aca="false">YEAR(B1029)</f>
        <v>2012</v>
      </c>
      <c r="D1029" s="331" t="n">
        <f aca="false">MONTH(B1029)</f>
        <v>10</v>
      </c>
      <c r="E1029" s="331" t="n">
        <f aca="false">DAY(B1029)</f>
        <v>27</v>
      </c>
      <c r="F1029" s="132" t="n">
        <v>10.17065</v>
      </c>
      <c r="G1029" s="132" t="n">
        <v>10.83883</v>
      </c>
      <c r="H1029" s="132" t="n">
        <v>9.82207</v>
      </c>
      <c r="I1029" s="132" t="n">
        <v>10.26051</v>
      </c>
      <c r="J1029" s="132" t="n">
        <f aca="false">LARGE($G$1:G1029,1)</f>
        <v>31.9099</v>
      </c>
      <c r="K1029" s="192" t="n">
        <f aca="false">IF(J1029&gt;J1028,0,K1028+1)</f>
        <v>500</v>
      </c>
      <c r="L1029" s="134" t="n">
        <f aca="false">I1029/J1029-1</f>
        <v>-0.678453708723625</v>
      </c>
      <c r="O1029" s="131"/>
      <c r="P1029" s="330"/>
      <c r="Q1029" s="132"/>
      <c r="R1029" s="132"/>
      <c r="S1029" s="132"/>
      <c r="T1029" s="132"/>
    </row>
    <row r="1030" customFormat="false" ht="12.8" hidden="true" customHeight="false" outlineLevel="0" collapsed="false">
      <c r="A1030" s="131" t="n">
        <v>1351382400</v>
      </c>
      <c r="B1030" s="330" t="n">
        <f aca="false">(A1030/(24*60*60))+DATE(1970,1,1)</f>
        <v>41210</v>
      </c>
      <c r="C1030" s="331" t="n">
        <f aca="false">YEAR(B1030)</f>
        <v>2012</v>
      </c>
      <c r="D1030" s="331" t="n">
        <f aca="false">MONTH(B1030)</f>
        <v>10</v>
      </c>
      <c r="E1030" s="331" t="n">
        <f aca="false">DAY(B1030)</f>
        <v>28</v>
      </c>
      <c r="F1030" s="132" t="n">
        <v>10.2603</v>
      </c>
      <c r="G1030" s="132" t="n">
        <v>10.95</v>
      </c>
      <c r="H1030" s="132" t="n">
        <v>10.24998</v>
      </c>
      <c r="I1030" s="132" t="n">
        <v>10.69998</v>
      </c>
      <c r="J1030" s="132" t="n">
        <f aca="false">LARGE($G$1:G1030,1)</f>
        <v>31.9099</v>
      </c>
      <c r="K1030" s="192" t="n">
        <f aca="false">IF(J1030&gt;J1029,0,K1029+1)</f>
        <v>501</v>
      </c>
      <c r="L1030" s="134" t="n">
        <f aca="false">I1030/J1030-1</f>
        <v>-0.664681493831068</v>
      </c>
      <c r="O1030" s="131"/>
      <c r="P1030" s="330"/>
      <c r="Q1030" s="132"/>
      <c r="R1030" s="132"/>
      <c r="S1030" s="132"/>
      <c r="T1030" s="132"/>
    </row>
    <row r="1031" customFormat="false" ht="12.8" hidden="true" customHeight="false" outlineLevel="0" collapsed="false">
      <c r="A1031" s="131" t="n">
        <v>1351468800</v>
      </c>
      <c r="B1031" s="330" t="n">
        <f aca="false">(A1031/(24*60*60))+DATE(1970,1,1)</f>
        <v>41211</v>
      </c>
      <c r="C1031" s="331" t="n">
        <f aca="false">YEAR(B1031)</f>
        <v>2012</v>
      </c>
      <c r="D1031" s="331" t="n">
        <f aca="false">MONTH(B1031)</f>
        <v>10</v>
      </c>
      <c r="E1031" s="331" t="n">
        <f aca="false">DAY(B1031)</f>
        <v>29</v>
      </c>
      <c r="F1031" s="132" t="n">
        <v>10.69998</v>
      </c>
      <c r="G1031" s="132" t="n">
        <v>10.93979</v>
      </c>
      <c r="H1031" s="132" t="n">
        <v>10.3209</v>
      </c>
      <c r="I1031" s="132" t="n">
        <v>10.59999</v>
      </c>
      <c r="J1031" s="132" t="n">
        <f aca="false">LARGE($G$1:G1031,1)</f>
        <v>31.9099</v>
      </c>
      <c r="K1031" s="192" t="n">
        <f aca="false">IF(J1031&gt;J1030,0,K1030+1)</f>
        <v>502</v>
      </c>
      <c r="L1031" s="134" t="n">
        <f aca="false">I1031/J1031-1</f>
        <v>-0.667815004120978</v>
      </c>
      <c r="O1031" s="131"/>
      <c r="P1031" s="330"/>
      <c r="Q1031" s="132"/>
      <c r="R1031" s="132"/>
      <c r="S1031" s="132"/>
      <c r="T1031" s="132"/>
    </row>
    <row r="1032" customFormat="false" ht="12.8" hidden="true" customHeight="false" outlineLevel="0" collapsed="false">
      <c r="A1032" s="131" t="n">
        <v>1351555200</v>
      </c>
      <c r="B1032" s="330" t="n">
        <f aca="false">(A1032/(24*60*60))+DATE(1970,1,1)</f>
        <v>41212</v>
      </c>
      <c r="C1032" s="331" t="n">
        <f aca="false">YEAR(B1032)</f>
        <v>2012</v>
      </c>
      <c r="D1032" s="331" t="n">
        <f aca="false">MONTH(B1032)</f>
        <v>10</v>
      </c>
      <c r="E1032" s="331" t="n">
        <f aca="false">DAY(B1032)</f>
        <v>30</v>
      </c>
      <c r="F1032" s="132" t="n">
        <v>10.59</v>
      </c>
      <c r="G1032" s="132" t="n">
        <v>10.89</v>
      </c>
      <c r="H1032" s="132" t="n">
        <v>10.58</v>
      </c>
      <c r="I1032" s="132" t="n">
        <v>10.88753</v>
      </c>
      <c r="J1032" s="132" t="n">
        <f aca="false">LARGE($G$1:G1032,1)</f>
        <v>31.9099</v>
      </c>
      <c r="K1032" s="192" t="n">
        <f aca="false">IF(J1032&gt;J1031,0,K1031+1)</f>
        <v>503</v>
      </c>
      <c r="L1032" s="134" t="n">
        <f aca="false">I1032/J1032-1</f>
        <v>-0.658804007533712</v>
      </c>
      <c r="O1032" s="131"/>
      <c r="P1032" s="330"/>
      <c r="Q1032" s="132"/>
      <c r="R1032" s="132"/>
      <c r="S1032" s="132"/>
      <c r="T1032" s="132"/>
    </row>
    <row r="1033" customFormat="false" ht="12.8" hidden="true" customHeight="false" outlineLevel="0" collapsed="false">
      <c r="A1033" s="131" t="n">
        <v>1351641600</v>
      </c>
      <c r="B1033" s="330" t="n">
        <f aca="false">(A1033/(24*60*60))+DATE(1970,1,1)</f>
        <v>41213</v>
      </c>
      <c r="C1033" s="331" t="n">
        <f aca="false">YEAR(B1033)</f>
        <v>2012</v>
      </c>
      <c r="D1033" s="331" t="n">
        <f aca="false">MONTH(B1033)</f>
        <v>10</v>
      </c>
      <c r="E1033" s="331" t="n">
        <f aca="false">DAY(B1033)</f>
        <v>31</v>
      </c>
      <c r="F1033" s="132" t="n">
        <v>10.881</v>
      </c>
      <c r="G1033" s="132" t="n">
        <v>11.21</v>
      </c>
      <c r="H1033" s="132" t="n">
        <v>10.70543</v>
      </c>
      <c r="I1033" s="132" t="n">
        <v>11.201</v>
      </c>
      <c r="J1033" s="132" t="n">
        <f aca="false">LARGE($G$1:G1033,1)</f>
        <v>31.9099</v>
      </c>
      <c r="K1033" s="192" t="n">
        <f aca="false">IF(J1033&gt;J1032,0,K1032+1)</f>
        <v>504</v>
      </c>
      <c r="L1033" s="134" t="n">
        <f aca="false">I1033/J1033-1</f>
        <v>-0.648980410468225</v>
      </c>
      <c r="O1033" s="131"/>
      <c r="P1033" s="330"/>
      <c r="Q1033" s="132"/>
      <c r="R1033" s="132"/>
      <c r="S1033" s="132"/>
      <c r="T1033" s="132"/>
    </row>
    <row r="1034" customFormat="false" ht="12.8" hidden="true" customHeight="false" outlineLevel="0" collapsed="false">
      <c r="A1034" s="131" t="n">
        <v>1351728000</v>
      </c>
      <c r="B1034" s="330" t="n">
        <f aca="false">(A1034/(24*60*60))+DATE(1970,1,1)</f>
        <v>41214</v>
      </c>
      <c r="C1034" s="331" t="n">
        <f aca="false">YEAR(B1034)</f>
        <v>2012</v>
      </c>
      <c r="D1034" s="331" t="n">
        <f aca="false">MONTH(B1034)</f>
        <v>11</v>
      </c>
      <c r="E1034" s="331" t="n">
        <f aca="false">DAY(B1034)</f>
        <v>1</v>
      </c>
      <c r="F1034" s="132" t="n">
        <v>11.17963</v>
      </c>
      <c r="G1034" s="132" t="n">
        <v>11.279</v>
      </c>
      <c r="H1034" s="132" t="n">
        <v>10.4</v>
      </c>
      <c r="I1034" s="132" t="n">
        <v>10.57</v>
      </c>
      <c r="J1034" s="132" t="n">
        <f aca="false">LARGE($G$1:G1034,1)</f>
        <v>31.9099</v>
      </c>
      <c r="K1034" s="192" t="n">
        <f aca="false">IF(J1034&gt;J1033,0,K1033+1)</f>
        <v>505</v>
      </c>
      <c r="L1034" s="134" t="n">
        <f aca="false">I1034/J1034-1</f>
        <v>-0.668754837840294</v>
      </c>
      <c r="O1034" s="131"/>
      <c r="P1034" s="330"/>
      <c r="Q1034" s="132"/>
      <c r="R1034" s="132"/>
      <c r="S1034" s="132"/>
      <c r="T1034" s="132"/>
    </row>
    <row r="1035" customFormat="false" ht="12.8" hidden="true" customHeight="false" outlineLevel="0" collapsed="false">
      <c r="A1035" s="131" t="n">
        <v>1351814400</v>
      </c>
      <c r="B1035" s="330" t="n">
        <f aca="false">(A1035/(24*60*60))+DATE(1970,1,1)</f>
        <v>41215</v>
      </c>
      <c r="C1035" s="331" t="n">
        <f aca="false">YEAR(B1035)</f>
        <v>2012</v>
      </c>
      <c r="D1035" s="331" t="n">
        <f aca="false">MONTH(B1035)</f>
        <v>11</v>
      </c>
      <c r="E1035" s="331" t="n">
        <f aca="false">DAY(B1035)</f>
        <v>2</v>
      </c>
      <c r="F1035" s="132" t="n">
        <v>10.57</v>
      </c>
      <c r="G1035" s="132" t="n">
        <v>10.8</v>
      </c>
      <c r="H1035" s="132" t="n">
        <v>10.33</v>
      </c>
      <c r="I1035" s="132" t="n">
        <v>10.46877</v>
      </c>
      <c r="J1035" s="132" t="n">
        <f aca="false">LARGE($G$1:G1035,1)</f>
        <v>31.9099</v>
      </c>
      <c r="K1035" s="192" t="n">
        <f aca="false">IF(J1035&gt;J1034,0,K1034+1)</f>
        <v>506</v>
      </c>
      <c r="L1035" s="134" t="n">
        <f aca="false">I1035/J1035-1</f>
        <v>-0.67192720754374</v>
      </c>
      <c r="O1035" s="131"/>
      <c r="P1035" s="330"/>
      <c r="Q1035" s="132"/>
      <c r="R1035" s="132"/>
      <c r="S1035" s="132"/>
      <c r="T1035" s="132"/>
    </row>
    <row r="1036" customFormat="false" ht="12.8" hidden="true" customHeight="false" outlineLevel="0" collapsed="false">
      <c r="A1036" s="131" t="n">
        <v>1351900800</v>
      </c>
      <c r="B1036" s="330" t="n">
        <f aca="false">(A1036/(24*60*60))+DATE(1970,1,1)</f>
        <v>41216</v>
      </c>
      <c r="C1036" s="331" t="n">
        <f aca="false">YEAR(B1036)</f>
        <v>2012</v>
      </c>
      <c r="D1036" s="331" t="n">
        <f aca="false">MONTH(B1036)</f>
        <v>11</v>
      </c>
      <c r="E1036" s="331" t="n">
        <f aca="false">DAY(B1036)</f>
        <v>3</v>
      </c>
      <c r="F1036" s="132" t="n">
        <v>10.46876</v>
      </c>
      <c r="G1036" s="132" t="n">
        <v>10.65</v>
      </c>
      <c r="H1036" s="132" t="n">
        <v>10.4</v>
      </c>
      <c r="I1036" s="132" t="n">
        <v>10.6425</v>
      </c>
      <c r="J1036" s="132" t="n">
        <f aca="false">LARGE($G$1:G1036,1)</f>
        <v>31.9099</v>
      </c>
      <c r="K1036" s="192" t="n">
        <f aca="false">IF(J1036&gt;J1035,0,K1035+1)</f>
        <v>507</v>
      </c>
      <c r="L1036" s="134" t="n">
        <f aca="false">I1036/J1036-1</f>
        <v>-0.666482815677893</v>
      </c>
      <c r="O1036" s="131"/>
      <c r="P1036" s="330"/>
      <c r="Q1036" s="132"/>
      <c r="R1036" s="132"/>
      <c r="S1036" s="132"/>
      <c r="T1036" s="132"/>
    </row>
    <row r="1037" customFormat="false" ht="12.8" hidden="true" customHeight="false" outlineLevel="0" collapsed="false">
      <c r="A1037" s="131" t="n">
        <v>1351987200</v>
      </c>
      <c r="B1037" s="330" t="n">
        <f aca="false">(A1037/(24*60*60))+DATE(1970,1,1)</f>
        <v>41217</v>
      </c>
      <c r="C1037" s="331" t="n">
        <f aca="false">YEAR(B1037)</f>
        <v>2012</v>
      </c>
      <c r="D1037" s="331" t="n">
        <f aca="false">MONTH(B1037)</f>
        <v>11</v>
      </c>
      <c r="E1037" s="331" t="n">
        <f aca="false">DAY(B1037)</f>
        <v>4</v>
      </c>
      <c r="F1037" s="132" t="n">
        <v>10.6425</v>
      </c>
      <c r="G1037" s="132" t="n">
        <v>10.9</v>
      </c>
      <c r="H1037" s="132" t="n">
        <v>10.51002</v>
      </c>
      <c r="I1037" s="132" t="n">
        <v>10.80011</v>
      </c>
      <c r="J1037" s="132" t="n">
        <f aca="false">LARGE($G$1:G1037,1)</f>
        <v>31.9099</v>
      </c>
      <c r="K1037" s="192" t="n">
        <f aca="false">IF(J1037&gt;J1036,0,K1036+1)</f>
        <v>508</v>
      </c>
      <c r="L1037" s="134" t="n">
        <f aca="false">I1037/J1037-1</f>
        <v>-0.661543596188017</v>
      </c>
      <c r="O1037" s="131"/>
      <c r="P1037" s="330"/>
      <c r="Q1037" s="132"/>
      <c r="R1037" s="132"/>
      <c r="S1037" s="132"/>
      <c r="T1037" s="132"/>
    </row>
    <row r="1038" customFormat="false" ht="12.8" hidden="true" customHeight="false" outlineLevel="0" collapsed="false">
      <c r="A1038" s="131" t="n">
        <v>1352073600</v>
      </c>
      <c r="B1038" s="330" t="n">
        <f aca="false">(A1038/(24*60*60))+DATE(1970,1,1)</f>
        <v>41218</v>
      </c>
      <c r="C1038" s="331" t="n">
        <f aca="false">YEAR(B1038)</f>
        <v>2012</v>
      </c>
      <c r="D1038" s="331" t="n">
        <f aca="false">MONTH(B1038)</f>
        <v>11</v>
      </c>
      <c r="E1038" s="331" t="n">
        <f aca="false">DAY(B1038)</f>
        <v>5</v>
      </c>
      <c r="F1038" s="132" t="n">
        <v>10.80011</v>
      </c>
      <c r="G1038" s="132" t="n">
        <v>10.88</v>
      </c>
      <c r="H1038" s="132" t="n">
        <v>10.61</v>
      </c>
      <c r="I1038" s="132" t="n">
        <v>10.748</v>
      </c>
      <c r="J1038" s="132" t="n">
        <f aca="false">LARGE($G$1:G1038,1)</f>
        <v>31.9099</v>
      </c>
      <c r="K1038" s="192" t="n">
        <f aca="false">IF(J1038&gt;J1037,0,K1037+1)</f>
        <v>509</v>
      </c>
      <c r="L1038" s="134" t="n">
        <f aca="false">I1038/J1038-1</f>
        <v>-0.663176631703641</v>
      </c>
      <c r="O1038" s="131"/>
      <c r="P1038" s="330"/>
      <c r="Q1038" s="132"/>
      <c r="R1038" s="132"/>
      <c r="S1038" s="132"/>
      <c r="T1038" s="132"/>
    </row>
    <row r="1039" customFormat="false" ht="12.8" hidden="true" customHeight="false" outlineLevel="0" collapsed="false">
      <c r="A1039" s="131" t="n">
        <v>1352160000</v>
      </c>
      <c r="B1039" s="330" t="n">
        <f aca="false">(A1039/(24*60*60))+DATE(1970,1,1)</f>
        <v>41219</v>
      </c>
      <c r="C1039" s="331" t="n">
        <f aca="false">YEAR(B1039)</f>
        <v>2012</v>
      </c>
      <c r="D1039" s="331" t="n">
        <f aca="false">MONTH(B1039)</f>
        <v>11</v>
      </c>
      <c r="E1039" s="331" t="n">
        <f aca="false">DAY(B1039)</f>
        <v>6</v>
      </c>
      <c r="F1039" s="132" t="n">
        <v>10.748</v>
      </c>
      <c r="G1039" s="132" t="n">
        <v>10.9</v>
      </c>
      <c r="H1039" s="132" t="n">
        <v>10.6667</v>
      </c>
      <c r="I1039" s="132" t="n">
        <v>10.89899</v>
      </c>
      <c r="J1039" s="132" t="n">
        <f aca="false">LARGE($G$1:G1039,1)</f>
        <v>31.9099</v>
      </c>
      <c r="K1039" s="192" t="n">
        <f aca="false">IF(J1039&gt;J1038,0,K1038+1)</f>
        <v>510</v>
      </c>
      <c r="L1039" s="134" t="n">
        <f aca="false">I1039/J1039-1</f>
        <v>-0.658444871340869</v>
      </c>
      <c r="O1039" s="131"/>
      <c r="P1039" s="330"/>
      <c r="Q1039" s="132"/>
      <c r="R1039" s="132"/>
      <c r="S1039" s="132"/>
      <c r="T1039" s="132"/>
    </row>
    <row r="1040" customFormat="false" ht="12.8" hidden="true" customHeight="false" outlineLevel="0" collapsed="false">
      <c r="A1040" s="131" t="n">
        <v>1352246400</v>
      </c>
      <c r="B1040" s="330" t="n">
        <f aca="false">(A1040/(24*60*60))+DATE(1970,1,1)</f>
        <v>41220</v>
      </c>
      <c r="C1040" s="331" t="n">
        <f aca="false">YEAR(B1040)</f>
        <v>2012</v>
      </c>
      <c r="D1040" s="331" t="n">
        <f aca="false">MONTH(B1040)</f>
        <v>11</v>
      </c>
      <c r="E1040" s="331" t="n">
        <f aca="false">DAY(B1040)</f>
        <v>7</v>
      </c>
      <c r="F1040" s="132" t="n">
        <v>10.89898</v>
      </c>
      <c r="G1040" s="132" t="n">
        <v>11.21603</v>
      </c>
      <c r="H1040" s="132" t="n">
        <v>10.8</v>
      </c>
      <c r="I1040" s="132" t="n">
        <v>10.92</v>
      </c>
      <c r="J1040" s="132" t="n">
        <f aca="false">LARGE($G$1:G1040,1)</f>
        <v>31.9099</v>
      </c>
      <c r="K1040" s="192" t="n">
        <f aca="false">IF(J1040&gt;J1039,0,K1039+1)</f>
        <v>511</v>
      </c>
      <c r="L1040" s="134" t="n">
        <f aca="false">I1040/J1040-1</f>
        <v>-0.657786454987324</v>
      </c>
      <c r="O1040" s="131"/>
      <c r="P1040" s="330"/>
      <c r="Q1040" s="132"/>
      <c r="R1040" s="132"/>
      <c r="S1040" s="132"/>
      <c r="T1040" s="132"/>
    </row>
    <row r="1041" customFormat="false" ht="12.8" hidden="true" customHeight="false" outlineLevel="0" collapsed="false">
      <c r="A1041" s="131" t="n">
        <v>1352332800</v>
      </c>
      <c r="B1041" s="330" t="n">
        <f aca="false">(A1041/(24*60*60))+DATE(1970,1,1)</f>
        <v>41221</v>
      </c>
      <c r="C1041" s="331" t="n">
        <f aca="false">YEAR(B1041)</f>
        <v>2012</v>
      </c>
      <c r="D1041" s="331" t="n">
        <f aca="false">MONTH(B1041)</f>
        <v>11</v>
      </c>
      <c r="E1041" s="331" t="n">
        <f aca="false">DAY(B1041)</f>
        <v>8</v>
      </c>
      <c r="F1041" s="132" t="n">
        <v>10.92011</v>
      </c>
      <c r="G1041" s="132" t="n">
        <v>11.07</v>
      </c>
      <c r="H1041" s="132" t="n">
        <v>10.75</v>
      </c>
      <c r="I1041" s="132" t="n">
        <v>10.925</v>
      </c>
      <c r="J1041" s="132" t="n">
        <f aca="false">LARGE($G$1:G1041,1)</f>
        <v>31.9099</v>
      </c>
      <c r="K1041" s="192" t="n">
        <f aca="false">IF(J1041&gt;J1040,0,K1040+1)</f>
        <v>512</v>
      </c>
      <c r="L1041" s="134" t="n">
        <f aca="false">I1041/J1041-1</f>
        <v>-0.65762976380371</v>
      </c>
      <c r="O1041" s="131"/>
      <c r="P1041" s="330"/>
      <c r="Q1041" s="132"/>
      <c r="R1041" s="132"/>
      <c r="S1041" s="132"/>
      <c r="T1041" s="132"/>
    </row>
    <row r="1042" customFormat="false" ht="12.8" hidden="true" customHeight="false" outlineLevel="0" collapsed="false">
      <c r="A1042" s="131" t="n">
        <v>1352419200</v>
      </c>
      <c r="B1042" s="330" t="n">
        <f aca="false">(A1042/(24*60*60))+DATE(1970,1,1)</f>
        <v>41222</v>
      </c>
      <c r="C1042" s="331" t="n">
        <f aca="false">YEAR(B1042)</f>
        <v>2012</v>
      </c>
      <c r="D1042" s="331" t="n">
        <f aca="false">MONTH(B1042)</f>
        <v>11</v>
      </c>
      <c r="E1042" s="331" t="n">
        <f aca="false">DAY(B1042)</f>
        <v>9</v>
      </c>
      <c r="F1042" s="132" t="n">
        <v>10.925</v>
      </c>
      <c r="G1042" s="132" t="n">
        <v>10.98497</v>
      </c>
      <c r="H1042" s="132" t="n">
        <v>10.79</v>
      </c>
      <c r="I1042" s="132" t="n">
        <v>10.815</v>
      </c>
      <c r="J1042" s="132" t="n">
        <f aca="false">LARGE($G$1:G1042,1)</f>
        <v>31.9099</v>
      </c>
      <c r="K1042" s="192" t="n">
        <f aca="false">IF(J1042&gt;J1041,0,K1041+1)</f>
        <v>513</v>
      </c>
      <c r="L1042" s="134" t="n">
        <f aca="false">I1042/J1042-1</f>
        <v>-0.661076969843215</v>
      </c>
      <c r="O1042" s="131"/>
      <c r="P1042" s="330"/>
      <c r="Q1042" s="132"/>
      <c r="R1042" s="132"/>
      <c r="S1042" s="132"/>
      <c r="T1042" s="132"/>
    </row>
    <row r="1043" customFormat="false" ht="12.8" hidden="true" customHeight="false" outlineLevel="0" collapsed="false">
      <c r="A1043" s="131" t="n">
        <v>1352505600</v>
      </c>
      <c r="B1043" s="330" t="n">
        <f aca="false">(A1043/(24*60*60))+DATE(1970,1,1)</f>
        <v>41223</v>
      </c>
      <c r="C1043" s="331" t="n">
        <f aca="false">YEAR(B1043)</f>
        <v>2012</v>
      </c>
      <c r="D1043" s="331" t="n">
        <f aca="false">MONTH(B1043)</f>
        <v>11</v>
      </c>
      <c r="E1043" s="331" t="n">
        <f aca="false">DAY(B1043)</f>
        <v>10</v>
      </c>
      <c r="F1043" s="132" t="n">
        <v>10.815</v>
      </c>
      <c r="G1043" s="132" t="n">
        <v>10.95899</v>
      </c>
      <c r="H1043" s="132" t="n">
        <v>10.75</v>
      </c>
      <c r="I1043" s="132" t="n">
        <v>10.88999</v>
      </c>
      <c r="J1043" s="132" t="n">
        <f aca="false">LARGE($G$1:G1043,1)</f>
        <v>31.9099</v>
      </c>
      <c r="K1043" s="192" t="n">
        <f aca="false">IF(J1043&gt;J1042,0,K1042+1)</f>
        <v>514</v>
      </c>
      <c r="L1043" s="134" t="n">
        <f aca="false">I1043/J1043-1</f>
        <v>-0.658726915471374</v>
      </c>
      <c r="O1043" s="131"/>
      <c r="P1043" s="330"/>
      <c r="Q1043" s="132"/>
      <c r="R1043" s="132"/>
      <c r="S1043" s="132"/>
      <c r="T1043" s="132"/>
    </row>
    <row r="1044" customFormat="false" ht="12.8" hidden="true" customHeight="false" outlineLevel="0" collapsed="false">
      <c r="A1044" s="131" t="n">
        <v>1352592000</v>
      </c>
      <c r="B1044" s="330" t="n">
        <f aca="false">(A1044/(24*60*60))+DATE(1970,1,1)</f>
        <v>41224</v>
      </c>
      <c r="C1044" s="331" t="n">
        <f aca="false">YEAR(B1044)</f>
        <v>2012</v>
      </c>
      <c r="D1044" s="331" t="n">
        <f aca="false">MONTH(B1044)</f>
        <v>11</v>
      </c>
      <c r="E1044" s="331" t="n">
        <f aca="false">DAY(B1044)</f>
        <v>11</v>
      </c>
      <c r="F1044" s="132" t="n">
        <v>10.88999</v>
      </c>
      <c r="G1044" s="132" t="n">
        <v>10.939</v>
      </c>
      <c r="H1044" s="132" t="n">
        <v>10.7</v>
      </c>
      <c r="I1044" s="132" t="n">
        <v>10.8687</v>
      </c>
      <c r="J1044" s="132" t="n">
        <f aca="false">LARGE($G$1:G1044,1)</f>
        <v>31.9099</v>
      </c>
      <c r="K1044" s="192" t="n">
        <f aca="false">IF(J1044&gt;J1043,0,K1043+1)</f>
        <v>515</v>
      </c>
      <c r="L1044" s="134" t="n">
        <f aca="false">I1044/J1044-1</f>
        <v>-0.659394106531202</v>
      </c>
      <c r="O1044" s="131"/>
      <c r="P1044" s="330"/>
      <c r="Q1044" s="132"/>
      <c r="R1044" s="132"/>
      <c r="S1044" s="132"/>
      <c r="T1044" s="132"/>
    </row>
    <row r="1045" customFormat="false" ht="12.8" hidden="true" customHeight="false" outlineLevel="0" collapsed="false">
      <c r="A1045" s="131" t="n">
        <v>1352678400</v>
      </c>
      <c r="B1045" s="330" t="n">
        <f aca="false">(A1045/(24*60*60))+DATE(1970,1,1)</f>
        <v>41225</v>
      </c>
      <c r="C1045" s="331" t="n">
        <f aca="false">YEAR(B1045)</f>
        <v>2012</v>
      </c>
      <c r="D1045" s="331" t="n">
        <f aca="false">MONTH(B1045)</f>
        <v>11</v>
      </c>
      <c r="E1045" s="331" t="n">
        <f aca="false">DAY(B1045)</f>
        <v>12</v>
      </c>
      <c r="F1045" s="132" t="n">
        <v>10.84001</v>
      </c>
      <c r="G1045" s="132" t="n">
        <v>11.18</v>
      </c>
      <c r="H1045" s="132" t="n">
        <v>10.76666</v>
      </c>
      <c r="I1045" s="132" t="n">
        <v>11.00801</v>
      </c>
      <c r="J1045" s="132" t="n">
        <f aca="false">LARGE($G$1:G1045,1)</f>
        <v>31.9099</v>
      </c>
      <c r="K1045" s="192" t="n">
        <f aca="false">IF(J1045&gt;J1044,0,K1044+1)</f>
        <v>516</v>
      </c>
      <c r="L1045" s="134" t="n">
        <f aca="false">I1045/J1045-1</f>
        <v>-0.655028376773353</v>
      </c>
      <c r="O1045" s="131"/>
      <c r="P1045" s="330"/>
      <c r="Q1045" s="132"/>
      <c r="R1045" s="132"/>
      <c r="S1045" s="132"/>
      <c r="T1045" s="132"/>
    </row>
    <row r="1046" customFormat="false" ht="12.8" hidden="true" customHeight="false" outlineLevel="0" collapsed="false">
      <c r="A1046" s="131" t="n">
        <v>1352764800</v>
      </c>
      <c r="B1046" s="330" t="n">
        <f aca="false">(A1046/(24*60*60))+DATE(1970,1,1)</f>
        <v>41226</v>
      </c>
      <c r="C1046" s="331" t="n">
        <f aca="false">YEAR(B1046)</f>
        <v>2012</v>
      </c>
      <c r="D1046" s="331" t="n">
        <f aca="false">MONTH(B1046)</f>
        <v>11</v>
      </c>
      <c r="E1046" s="331" t="n">
        <f aca="false">DAY(B1046)</f>
        <v>13</v>
      </c>
      <c r="F1046" s="132" t="n">
        <v>11.00801</v>
      </c>
      <c r="G1046" s="132" t="n">
        <v>11.129</v>
      </c>
      <c r="H1046" s="132" t="n">
        <v>10.9215</v>
      </c>
      <c r="I1046" s="132" t="n">
        <v>10.9512</v>
      </c>
      <c r="J1046" s="132" t="n">
        <f aca="false">LARGE($G$1:G1046,1)</f>
        <v>31.9099</v>
      </c>
      <c r="K1046" s="192" t="n">
        <f aca="false">IF(J1046&gt;J1045,0,K1045+1)</f>
        <v>517</v>
      </c>
      <c r="L1046" s="134" t="n">
        <f aca="false">I1046/J1046-1</f>
        <v>-0.656808702001573</v>
      </c>
      <c r="O1046" s="131"/>
      <c r="P1046" s="330"/>
      <c r="Q1046" s="132"/>
      <c r="R1046" s="132"/>
      <c r="S1046" s="132"/>
      <c r="T1046" s="132"/>
    </row>
    <row r="1047" customFormat="false" ht="12.8" hidden="true" customHeight="false" outlineLevel="0" collapsed="false">
      <c r="A1047" s="131" t="n">
        <v>1352851200</v>
      </c>
      <c r="B1047" s="330" t="n">
        <f aca="false">(A1047/(24*60*60))+DATE(1970,1,1)</f>
        <v>41227</v>
      </c>
      <c r="C1047" s="331" t="n">
        <f aca="false">YEAR(B1047)</f>
        <v>2012</v>
      </c>
      <c r="D1047" s="331" t="n">
        <f aca="false">MONTH(B1047)</f>
        <v>11</v>
      </c>
      <c r="E1047" s="331" t="n">
        <f aca="false">DAY(B1047)</f>
        <v>14</v>
      </c>
      <c r="F1047" s="132" t="n">
        <v>11</v>
      </c>
      <c r="G1047" s="132" t="n">
        <v>11.05</v>
      </c>
      <c r="H1047" s="132" t="n">
        <v>10.82011</v>
      </c>
      <c r="I1047" s="132" t="n">
        <v>10.95</v>
      </c>
      <c r="J1047" s="132" t="n">
        <f aca="false">LARGE($G$1:G1047,1)</f>
        <v>31.9099</v>
      </c>
      <c r="K1047" s="192" t="n">
        <f aca="false">IF(J1047&gt;J1046,0,K1046+1)</f>
        <v>518</v>
      </c>
      <c r="L1047" s="134" t="n">
        <f aca="false">I1047/J1047-1</f>
        <v>-0.656846307885641</v>
      </c>
      <c r="O1047" s="131"/>
      <c r="P1047" s="330"/>
      <c r="Q1047" s="132"/>
      <c r="R1047" s="132"/>
      <c r="S1047" s="132"/>
      <c r="T1047" s="132"/>
    </row>
    <row r="1048" customFormat="false" ht="12.8" hidden="true" customHeight="false" outlineLevel="0" collapsed="false">
      <c r="A1048" s="131" t="n">
        <v>1352937600</v>
      </c>
      <c r="B1048" s="330" t="n">
        <f aca="false">(A1048/(24*60*60))+DATE(1970,1,1)</f>
        <v>41228</v>
      </c>
      <c r="C1048" s="331" t="n">
        <f aca="false">YEAR(B1048)</f>
        <v>2012</v>
      </c>
      <c r="D1048" s="331" t="n">
        <f aca="false">MONTH(B1048)</f>
        <v>11</v>
      </c>
      <c r="E1048" s="331" t="n">
        <f aca="false">DAY(B1048)</f>
        <v>15</v>
      </c>
      <c r="F1048" s="132" t="n">
        <v>10.98748</v>
      </c>
      <c r="G1048" s="132" t="n">
        <v>11.3</v>
      </c>
      <c r="H1048" s="132" t="n">
        <v>10.86</v>
      </c>
      <c r="I1048" s="132" t="n">
        <v>11.19771</v>
      </c>
      <c r="J1048" s="132" t="n">
        <f aca="false">LARGE($G$1:G1048,1)</f>
        <v>31.9099</v>
      </c>
      <c r="K1048" s="192" t="n">
        <f aca="false">IF(J1048&gt;J1047,0,K1047+1)</f>
        <v>519</v>
      </c>
      <c r="L1048" s="134" t="n">
        <f aca="false">I1048/J1048-1</f>
        <v>-0.649083513267043</v>
      </c>
      <c r="O1048" s="131"/>
      <c r="P1048" s="330"/>
      <c r="Q1048" s="132"/>
      <c r="R1048" s="132"/>
      <c r="S1048" s="132"/>
      <c r="T1048" s="132"/>
    </row>
    <row r="1049" customFormat="false" ht="12.8" hidden="true" customHeight="false" outlineLevel="0" collapsed="false">
      <c r="A1049" s="131" t="n">
        <v>1353024000</v>
      </c>
      <c r="B1049" s="330" t="n">
        <f aca="false">(A1049/(24*60*60))+DATE(1970,1,1)</f>
        <v>41229</v>
      </c>
      <c r="C1049" s="331" t="n">
        <f aca="false">YEAR(B1049)</f>
        <v>2012</v>
      </c>
      <c r="D1049" s="331" t="n">
        <f aca="false">MONTH(B1049)</f>
        <v>11</v>
      </c>
      <c r="E1049" s="331" t="n">
        <f aca="false">DAY(B1049)</f>
        <v>16</v>
      </c>
      <c r="F1049" s="132" t="n">
        <v>11.20192</v>
      </c>
      <c r="G1049" s="132" t="n">
        <v>11.8</v>
      </c>
      <c r="H1049" s="132" t="n">
        <v>11.17214</v>
      </c>
      <c r="I1049" s="132" t="n">
        <v>11.74889</v>
      </c>
      <c r="J1049" s="132" t="n">
        <f aca="false">LARGE($G$1:G1049,1)</f>
        <v>31.9099</v>
      </c>
      <c r="K1049" s="192" t="n">
        <f aca="false">IF(J1049&gt;J1048,0,K1048+1)</f>
        <v>520</v>
      </c>
      <c r="L1049" s="134" t="n">
        <f aca="false">I1049/J1049-1</f>
        <v>-0.631810503950185</v>
      </c>
      <c r="O1049" s="131"/>
      <c r="P1049" s="330"/>
      <c r="Q1049" s="132"/>
      <c r="R1049" s="132"/>
      <c r="S1049" s="132"/>
      <c r="T1049" s="132"/>
    </row>
    <row r="1050" customFormat="false" ht="12.8" hidden="true" customHeight="false" outlineLevel="0" collapsed="false">
      <c r="A1050" s="131" t="n">
        <v>1353110400</v>
      </c>
      <c r="B1050" s="330" t="n">
        <f aca="false">(A1050/(24*60*60))+DATE(1970,1,1)</f>
        <v>41230</v>
      </c>
      <c r="C1050" s="331" t="n">
        <f aca="false">YEAR(B1050)</f>
        <v>2012</v>
      </c>
      <c r="D1050" s="331" t="n">
        <f aca="false">MONTH(B1050)</f>
        <v>11</v>
      </c>
      <c r="E1050" s="331" t="n">
        <f aca="false">DAY(B1050)</f>
        <v>17</v>
      </c>
      <c r="F1050" s="132" t="n">
        <v>11.74879</v>
      </c>
      <c r="G1050" s="132" t="n">
        <v>11.8</v>
      </c>
      <c r="H1050" s="132" t="n">
        <v>11.52</v>
      </c>
      <c r="I1050" s="132" t="n">
        <v>11.78889</v>
      </c>
      <c r="J1050" s="132" t="n">
        <f aca="false">LARGE($G$1:G1050,1)</f>
        <v>31.9099</v>
      </c>
      <c r="K1050" s="192" t="n">
        <f aca="false">IF(J1050&gt;J1049,0,K1049+1)</f>
        <v>521</v>
      </c>
      <c r="L1050" s="134" t="n">
        <f aca="false">I1050/J1050-1</f>
        <v>-0.630556974481274</v>
      </c>
      <c r="O1050" s="131"/>
      <c r="P1050" s="330"/>
      <c r="Q1050" s="132"/>
      <c r="R1050" s="132"/>
      <c r="S1050" s="132"/>
      <c r="T1050" s="132"/>
    </row>
    <row r="1051" customFormat="false" ht="12.8" hidden="true" customHeight="false" outlineLevel="0" collapsed="false">
      <c r="A1051" s="131" t="n">
        <v>1353196800</v>
      </c>
      <c r="B1051" s="330" t="n">
        <f aca="false">(A1051/(24*60*60))+DATE(1970,1,1)</f>
        <v>41231</v>
      </c>
      <c r="C1051" s="331" t="n">
        <f aca="false">YEAR(B1051)</f>
        <v>2012</v>
      </c>
      <c r="D1051" s="331" t="n">
        <f aca="false">MONTH(B1051)</f>
        <v>11</v>
      </c>
      <c r="E1051" s="331" t="n">
        <f aca="false">DAY(B1051)</f>
        <v>18</v>
      </c>
      <c r="F1051" s="132" t="n">
        <v>11.78879</v>
      </c>
      <c r="G1051" s="132" t="n">
        <v>11.832</v>
      </c>
      <c r="H1051" s="132" t="n">
        <v>11.616</v>
      </c>
      <c r="I1051" s="132" t="n">
        <v>11.65152</v>
      </c>
      <c r="J1051" s="132" t="n">
        <f aca="false">LARGE($G$1:G1051,1)</f>
        <v>31.9099</v>
      </c>
      <c r="K1051" s="192" t="n">
        <f aca="false">IF(J1051&gt;J1050,0,K1050+1)</f>
        <v>522</v>
      </c>
      <c r="L1051" s="134" t="n">
        <f aca="false">I1051/J1051-1</f>
        <v>-0.634861908059881</v>
      </c>
      <c r="O1051" s="131"/>
      <c r="P1051" s="330"/>
      <c r="Q1051" s="132"/>
      <c r="R1051" s="132"/>
      <c r="S1051" s="132"/>
      <c r="T1051" s="132"/>
    </row>
    <row r="1052" customFormat="false" ht="12.8" hidden="true" customHeight="false" outlineLevel="0" collapsed="false">
      <c r="A1052" s="131" t="n">
        <v>1353283200</v>
      </c>
      <c r="B1052" s="330" t="n">
        <f aca="false">(A1052/(24*60*60))+DATE(1970,1,1)</f>
        <v>41232</v>
      </c>
      <c r="C1052" s="331" t="n">
        <f aca="false">YEAR(B1052)</f>
        <v>2012</v>
      </c>
      <c r="D1052" s="331" t="n">
        <f aca="false">MONTH(B1052)</f>
        <v>11</v>
      </c>
      <c r="E1052" s="331" t="n">
        <f aca="false">DAY(B1052)</f>
        <v>19</v>
      </c>
      <c r="F1052" s="132" t="n">
        <v>11.66468</v>
      </c>
      <c r="G1052" s="132" t="n">
        <v>11.84</v>
      </c>
      <c r="H1052" s="132" t="n">
        <v>11.6</v>
      </c>
      <c r="I1052" s="132" t="n">
        <v>11.7999</v>
      </c>
      <c r="J1052" s="132" t="n">
        <f aca="false">LARGE($G$1:G1052,1)</f>
        <v>31.9099</v>
      </c>
      <c r="K1052" s="192" t="n">
        <f aca="false">IF(J1052&gt;J1051,0,K1051+1)</f>
        <v>523</v>
      </c>
      <c r="L1052" s="134" t="n">
        <f aca="false">I1052/J1052-1</f>
        <v>-0.630211940494956</v>
      </c>
      <c r="O1052" s="131"/>
      <c r="P1052" s="330"/>
      <c r="Q1052" s="132"/>
      <c r="R1052" s="132"/>
      <c r="S1052" s="132"/>
      <c r="T1052" s="132"/>
    </row>
    <row r="1053" customFormat="false" ht="12.8" hidden="true" customHeight="false" outlineLevel="0" collapsed="false">
      <c r="A1053" s="131" t="n">
        <v>1353369600</v>
      </c>
      <c r="B1053" s="330" t="n">
        <f aca="false">(A1053/(24*60*60))+DATE(1970,1,1)</f>
        <v>41233</v>
      </c>
      <c r="C1053" s="331" t="n">
        <f aca="false">YEAR(B1053)</f>
        <v>2012</v>
      </c>
      <c r="D1053" s="331" t="n">
        <f aca="false">MONTH(B1053)</f>
        <v>11</v>
      </c>
      <c r="E1053" s="331" t="n">
        <f aca="false">DAY(B1053)</f>
        <v>20</v>
      </c>
      <c r="F1053" s="132" t="n">
        <v>11.69276</v>
      </c>
      <c r="G1053" s="132" t="n">
        <v>11.799</v>
      </c>
      <c r="H1053" s="132" t="n">
        <v>11.57297</v>
      </c>
      <c r="I1053" s="132" t="n">
        <v>11.73281</v>
      </c>
      <c r="J1053" s="132" t="n">
        <f aca="false">LARGE($G$1:G1053,1)</f>
        <v>31.9099</v>
      </c>
      <c r="K1053" s="192" t="n">
        <f aca="false">IF(J1053&gt;J1052,0,K1052+1)</f>
        <v>524</v>
      </c>
      <c r="L1053" s="134" t="n">
        <f aca="false">I1053/J1053-1</f>
        <v>-0.632314422796687</v>
      </c>
      <c r="O1053" s="131"/>
      <c r="P1053" s="330"/>
      <c r="Q1053" s="132"/>
      <c r="R1053" s="132"/>
      <c r="S1053" s="132"/>
      <c r="T1053" s="132"/>
    </row>
    <row r="1054" customFormat="false" ht="12.8" hidden="true" customHeight="false" outlineLevel="0" collapsed="false">
      <c r="A1054" s="131" t="n">
        <v>1353456000</v>
      </c>
      <c r="B1054" s="330" t="n">
        <f aca="false">(A1054/(24*60*60))+DATE(1970,1,1)</f>
        <v>41234</v>
      </c>
      <c r="C1054" s="331" t="n">
        <f aca="false">YEAR(B1054)</f>
        <v>2012</v>
      </c>
      <c r="D1054" s="331" t="n">
        <f aca="false">MONTH(B1054)</f>
        <v>11</v>
      </c>
      <c r="E1054" s="331" t="n">
        <f aca="false">DAY(B1054)</f>
        <v>21</v>
      </c>
      <c r="F1054" s="132" t="n">
        <v>11.7</v>
      </c>
      <c r="G1054" s="132" t="n">
        <v>11.784</v>
      </c>
      <c r="H1054" s="132" t="n">
        <v>11.6435</v>
      </c>
      <c r="I1054" s="132" t="n">
        <v>11.76999</v>
      </c>
      <c r="J1054" s="132" t="n">
        <f aca="false">LARGE($G$1:G1054,1)</f>
        <v>31.9099</v>
      </c>
      <c r="K1054" s="192" t="n">
        <f aca="false">IF(J1054&gt;J1053,0,K1053+1)</f>
        <v>525</v>
      </c>
      <c r="L1054" s="134" t="n">
        <f aca="false">I1054/J1054-1</f>
        <v>-0.631149267155334</v>
      </c>
      <c r="O1054" s="131"/>
      <c r="P1054" s="330"/>
      <c r="Q1054" s="132"/>
      <c r="R1054" s="132"/>
      <c r="S1054" s="132"/>
      <c r="T1054" s="132"/>
    </row>
    <row r="1055" customFormat="false" ht="12.8" hidden="true" customHeight="false" outlineLevel="0" collapsed="false">
      <c r="A1055" s="131" t="n">
        <v>1353542400</v>
      </c>
      <c r="B1055" s="330" t="n">
        <f aca="false">(A1055/(24*60*60))+DATE(1970,1,1)</f>
        <v>41235</v>
      </c>
      <c r="C1055" s="331" t="n">
        <f aca="false">YEAR(B1055)</f>
        <v>2012</v>
      </c>
      <c r="D1055" s="331" t="n">
        <f aca="false">MONTH(B1055)</f>
        <v>11</v>
      </c>
      <c r="E1055" s="331" t="n">
        <f aca="false">DAY(B1055)</f>
        <v>22</v>
      </c>
      <c r="F1055" s="132" t="n">
        <v>11.74978</v>
      </c>
      <c r="G1055" s="132" t="n">
        <v>12.43</v>
      </c>
      <c r="H1055" s="132" t="n">
        <v>11.67</v>
      </c>
      <c r="I1055" s="132" t="n">
        <v>12.42191</v>
      </c>
      <c r="J1055" s="132" t="n">
        <f aca="false">LARGE($G$1:G1055,1)</f>
        <v>31.9099</v>
      </c>
      <c r="K1055" s="192" t="n">
        <f aca="false">IF(J1055&gt;J1054,0,K1054+1)</f>
        <v>526</v>
      </c>
      <c r="L1055" s="134" t="n">
        <f aca="false">I1055/J1055-1</f>
        <v>-0.610719243871024</v>
      </c>
      <c r="O1055" s="131"/>
      <c r="P1055" s="330"/>
      <c r="Q1055" s="132"/>
      <c r="R1055" s="132"/>
      <c r="S1055" s="132"/>
      <c r="T1055" s="132"/>
    </row>
    <row r="1056" customFormat="false" ht="12.8" hidden="true" customHeight="false" outlineLevel="0" collapsed="false">
      <c r="A1056" s="131" t="n">
        <v>1353628800</v>
      </c>
      <c r="B1056" s="330" t="n">
        <f aca="false">(A1056/(24*60*60))+DATE(1970,1,1)</f>
        <v>41236</v>
      </c>
      <c r="C1056" s="331" t="n">
        <f aca="false">YEAR(B1056)</f>
        <v>2012</v>
      </c>
      <c r="D1056" s="331" t="n">
        <f aca="false">MONTH(B1056)</f>
        <v>11</v>
      </c>
      <c r="E1056" s="331" t="n">
        <f aca="false">DAY(B1056)</f>
        <v>23</v>
      </c>
      <c r="F1056" s="132" t="n">
        <v>12.36969</v>
      </c>
      <c r="G1056" s="132" t="n">
        <v>12.40999</v>
      </c>
      <c r="H1056" s="132" t="n">
        <v>12.132</v>
      </c>
      <c r="I1056" s="132" t="n">
        <v>12.34501</v>
      </c>
      <c r="J1056" s="132" t="n">
        <f aca="false">LARGE($G$1:G1056,1)</f>
        <v>31.9099</v>
      </c>
      <c r="K1056" s="192" t="n">
        <f aca="false">IF(J1056&gt;J1055,0,K1055+1)</f>
        <v>527</v>
      </c>
      <c r="L1056" s="134" t="n">
        <f aca="false">I1056/J1056-1</f>
        <v>-0.613129154275006</v>
      </c>
      <c r="O1056" s="131"/>
      <c r="P1056" s="330"/>
      <c r="Q1056" s="132"/>
      <c r="R1056" s="132"/>
      <c r="S1056" s="132"/>
      <c r="T1056" s="132"/>
    </row>
    <row r="1057" customFormat="false" ht="12.8" hidden="true" customHeight="false" outlineLevel="0" collapsed="false">
      <c r="A1057" s="131" t="n">
        <v>1353715200</v>
      </c>
      <c r="B1057" s="330" t="n">
        <f aca="false">(A1057/(24*60*60))+DATE(1970,1,1)</f>
        <v>41237</v>
      </c>
      <c r="C1057" s="331" t="n">
        <f aca="false">YEAR(B1057)</f>
        <v>2012</v>
      </c>
      <c r="D1057" s="331" t="n">
        <f aca="false">MONTH(B1057)</f>
        <v>11</v>
      </c>
      <c r="E1057" s="331" t="n">
        <f aca="false">DAY(B1057)</f>
        <v>24</v>
      </c>
      <c r="F1057" s="132" t="n">
        <v>12.38548</v>
      </c>
      <c r="G1057" s="132" t="n">
        <v>12.4756</v>
      </c>
      <c r="H1057" s="132" t="n">
        <v>12.25</v>
      </c>
      <c r="I1057" s="132" t="n">
        <v>12.41153</v>
      </c>
      <c r="J1057" s="132" t="n">
        <f aca="false">LARGE($G$1:G1057,1)</f>
        <v>31.9099</v>
      </c>
      <c r="K1057" s="192" t="n">
        <f aca="false">IF(J1057&gt;J1056,0,K1056+1)</f>
        <v>528</v>
      </c>
      <c r="L1057" s="134" t="n">
        <f aca="false">I1057/J1057-1</f>
        <v>-0.611044534768207</v>
      </c>
      <c r="O1057" s="131"/>
      <c r="P1057" s="330"/>
      <c r="Q1057" s="132"/>
      <c r="R1057" s="132"/>
      <c r="S1057" s="132"/>
      <c r="T1057" s="132"/>
    </row>
    <row r="1058" customFormat="false" ht="12.8" hidden="true" customHeight="false" outlineLevel="0" collapsed="false">
      <c r="A1058" s="131" t="n">
        <v>1353801600</v>
      </c>
      <c r="B1058" s="330" t="n">
        <f aca="false">(A1058/(24*60*60))+DATE(1970,1,1)</f>
        <v>41238</v>
      </c>
      <c r="C1058" s="331" t="n">
        <f aca="false">YEAR(B1058)</f>
        <v>2012</v>
      </c>
      <c r="D1058" s="331" t="n">
        <f aca="false">MONTH(B1058)</f>
        <v>11</v>
      </c>
      <c r="E1058" s="331" t="n">
        <f aca="false">DAY(B1058)</f>
        <v>25</v>
      </c>
      <c r="F1058" s="132" t="n">
        <v>12.41153</v>
      </c>
      <c r="G1058" s="132" t="n">
        <v>12.6</v>
      </c>
      <c r="H1058" s="132" t="n">
        <v>12.3125</v>
      </c>
      <c r="I1058" s="132" t="n">
        <v>12.4821</v>
      </c>
      <c r="J1058" s="132" t="n">
        <f aca="false">LARGE($G$1:G1058,1)</f>
        <v>31.9099</v>
      </c>
      <c r="K1058" s="192" t="n">
        <f aca="false">IF(J1058&gt;J1057,0,K1057+1)</f>
        <v>529</v>
      </c>
      <c r="L1058" s="134" t="n">
        <f aca="false">I1058/J1058-1</f>
        <v>-0.608832995402681</v>
      </c>
      <c r="O1058" s="131"/>
      <c r="P1058" s="330"/>
      <c r="Q1058" s="132"/>
      <c r="R1058" s="132"/>
      <c r="S1058" s="132"/>
      <c r="T1058" s="132"/>
    </row>
    <row r="1059" customFormat="false" ht="12.8" hidden="true" customHeight="false" outlineLevel="0" collapsed="false">
      <c r="A1059" s="131" t="n">
        <v>1353888000</v>
      </c>
      <c r="B1059" s="330" t="n">
        <f aca="false">(A1059/(24*60*60))+DATE(1970,1,1)</f>
        <v>41239</v>
      </c>
      <c r="C1059" s="331" t="n">
        <f aca="false">YEAR(B1059)</f>
        <v>2012</v>
      </c>
      <c r="D1059" s="331" t="n">
        <f aca="false">MONTH(B1059)</f>
        <v>11</v>
      </c>
      <c r="E1059" s="331" t="n">
        <f aca="false">DAY(B1059)</f>
        <v>26</v>
      </c>
      <c r="F1059" s="132" t="n">
        <v>12.48211</v>
      </c>
      <c r="G1059" s="132" t="n">
        <v>12.6515</v>
      </c>
      <c r="H1059" s="132" t="n">
        <v>11.89</v>
      </c>
      <c r="I1059" s="132" t="n">
        <v>12.24546</v>
      </c>
      <c r="J1059" s="132" t="n">
        <f aca="false">LARGE($G$1:G1059,1)</f>
        <v>31.9099</v>
      </c>
      <c r="K1059" s="192" t="n">
        <f aca="false">IF(J1059&gt;J1058,0,K1058+1)</f>
        <v>530</v>
      </c>
      <c r="L1059" s="134" t="n">
        <f aca="false">I1059/J1059-1</f>
        <v>-0.616248875740758</v>
      </c>
      <c r="O1059" s="131"/>
      <c r="P1059" s="330"/>
      <c r="Q1059" s="132"/>
      <c r="R1059" s="132"/>
      <c r="S1059" s="132"/>
      <c r="T1059" s="132"/>
    </row>
    <row r="1060" customFormat="false" ht="12.8" hidden="true" customHeight="false" outlineLevel="0" collapsed="false">
      <c r="A1060" s="131" t="n">
        <v>1353974400</v>
      </c>
      <c r="B1060" s="330" t="n">
        <f aca="false">(A1060/(24*60*60))+DATE(1970,1,1)</f>
        <v>41240</v>
      </c>
      <c r="C1060" s="331" t="n">
        <f aca="false">YEAR(B1060)</f>
        <v>2012</v>
      </c>
      <c r="D1060" s="331" t="n">
        <f aca="false">MONTH(B1060)</f>
        <v>11</v>
      </c>
      <c r="E1060" s="331" t="n">
        <f aca="false">DAY(B1060)</f>
        <v>27</v>
      </c>
      <c r="F1060" s="132" t="n">
        <v>12.24546</v>
      </c>
      <c r="G1060" s="132" t="n">
        <v>12.339</v>
      </c>
      <c r="H1060" s="132" t="n">
        <v>11.9</v>
      </c>
      <c r="I1060" s="132" t="n">
        <v>12.2</v>
      </c>
      <c r="J1060" s="132" t="n">
        <f aca="false">LARGE($G$1:G1060,1)</f>
        <v>31.9099</v>
      </c>
      <c r="K1060" s="192" t="n">
        <f aca="false">IF(J1060&gt;J1059,0,K1059+1)</f>
        <v>531</v>
      </c>
      <c r="L1060" s="134" t="n">
        <f aca="false">I1060/J1060-1</f>
        <v>-0.617673511982175</v>
      </c>
      <c r="O1060" s="131"/>
      <c r="P1060" s="330"/>
      <c r="Q1060" s="132"/>
      <c r="R1060" s="132"/>
      <c r="S1060" s="132"/>
      <c r="T1060" s="132"/>
    </row>
    <row r="1061" customFormat="false" ht="12.8" hidden="true" customHeight="false" outlineLevel="0" collapsed="false">
      <c r="A1061" s="131" t="n">
        <v>1354060800</v>
      </c>
      <c r="B1061" s="330" t="n">
        <f aca="false">(A1061/(24*60*60))+DATE(1970,1,1)</f>
        <v>41241</v>
      </c>
      <c r="C1061" s="331" t="n">
        <f aca="false">YEAR(B1061)</f>
        <v>2012</v>
      </c>
      <c r="D1061" s="331" t="n">
        <f aca="false">MONTH(B1061)</f>
        <v>11</v>
      </c>
      <c r="E1061" s="331" t="n">
        <f aca="false">DAY(B1061)</f>
        <v>28</v>
      </c>
      <c r="F1061" s="132" t="n">
        <v>12.2</v>
      </c>
      <c r="G1061" s="132" t="n">
        <v>12.40712</v>
      </c>
      <c r="H1061" s="132" t="n">
        <v>12.1</v>
      </c>
      <c r="I1061" s="132" t="n">
        <v>12.34769</v>
      </c>
      <c r="J1061" s="132" t="n">
        <f aca="false">LARGE($G$1:G1061,1)</f>
        <v>31.9099</v>
      </c>
      <c r="K1061" s="192" t="n">
        <f aca="false">IF(J1061&gt;J1060,0,K1060+1)</f>
        <v>532</v>
      </c>
      <c r="L1061" s="134" t="n">
        <f aca="false">I1061/J1061-1</f>
        <v>-0.613045167800589</v>
      </c>
      <c r="O1061" s="131"/>
      <c r="P1061" s="330"/>
      <c r="Q1061" s="132"/>
      <c r="R1061" s="132"/>
      <c r="S1061" s="132"/>
      <c r="T1061" s="132"/>
    </row>
    <row r="1062" customFormat="false" ht="12.8" hidden="true" customHeight="false" outlineLevel="0" collapsed="false">
      <c r="A1062" s="131" t="n">
        <v>1354147200</v>
      </c>
      <c r="B1062" s="330" t="n">
        <f aca="false">(A1062/(24*60*60))+DATE(1970,1,1)</f>
        <v>41242</v>
      </c>
      <c r="C1062" s="331" t="n">
        <f aca="false">YEAR(B1062)</f>
        <v>2012</v>
      </c>
      <c r="D1062" s="331" t="n">
        <f aca="false">MONTH(B1062)</f>
        <v>11</v>
      </c>
      <c r="E1062" s="331" t="n">
        <f aca="false">DAY(B1062)</f>
        <v>29</v>
      </c>
      <c r="F1062" s="132" t="n">
        <v>12.34768</v>
      </c>
      <c r="G1062" s="132" t="n">
        <v>12.599</v>
      </c>
      <c r="H1062" s="132" t="n">
        <v>12.15</v>
      </c>
      <c r="I1062" s="132" t="n">
        <v>12.45</v>
      </c>
      <c r="J1062" s="132" t="n">
        <f aca="false">LARGE($G$1:G1062,1)</f>
        <v>31.9099</v>
      </c>
      <c r="K1062" s="192" t="n">
        <f aca="false">IF(J1062&gt;J1061,0,K1061+1)</f>
        <v>533</v>
      </c>
      <c r="L1062" s="134" t="n">
        <f aca="false">I1062/J1062-1</f>
        <v>-0.609838952801482</v>
      </c>
      <c r="O1062" s="131"/>
      <c r="P1062" s="330"/>
      <c r="Q1062" s="132"/>
      <c r="R1062" s="132"/>
      <c r="S1062" s="132"/>
      <c r="T1062" s="132"/>
    </row>
    <row r="1063" customFormat="false" ht="12.8" hidden="true" customHeight="false" outlineLevel="0" collapsed="false">
      <c r="A1063" s="131" t="n">
        <v>1354233600</v>
      </c>
      <c r="B1063" s="330" t="n">
        <f aca="false">(A1063/(24*60*60))+DATE(1970,1,1)</f>
        <v>41243</v>
      </c>
      <c r="C1063" s="331" t="n">
        <f aca="false">YEAR(B1063)</f>
        <v>2012</v>
      </c>
      <c r="D1063" s="331" t="n">
        <f aca="false">MONTH(B1063)</f>
        <v>11</v>
      </c>
      <c r="E1063" s="331" t="n">
        <f aca="false">DAY(B1063)</f>
        <v>30</v>
      </c>
      <c r="F1063" s="132" t="n">
        <v>12.539</v>
      </c>
      <c r="G1063" s="132" t="n">
        <v>12.65</v>
      </c>
      <c r="H1063" s="132" t="n">
        <v>12.42423</v>
      </c>
      <c r="I1063" s="132" t="n">
        <v>12.565</v>
      </c>
      <c r="J1063" s="132" t="n">
        <f aca="false">LARGE($G$1:G1063,1)</f>
        <v>31.9099</v>
      </c>
      <c r="K1063" s="192" t="n">
        <f aca="false">IF(J1063&gt;J1062,0,K1062+1)</f>
        <v>534</v>
      </c>
      <c r="L1063" s="134" t="n">
        <f aca="false">I1063/J1063-1</f>
        <v>-0.606235055578363</v>
      </c>
      <c r="O1063" s="131"/>
      <c r="P1063" s="330"/>
      <c r="Q1063" s="132"/>
      <c r="R1063" s="132"/>
      <c r="S1063" s="132"/>
      <c r="T1063" s="132"/>
    </row>
    <row r="1064" customFormat="false" ht="12.8" hidden="true" customHeight="false" outlineLevel="0" collapsed="false">
      <c r="A1064" s="131" t="n">
        <v>1354320000</v>
      </c>
      <c r="B1064" s="330" t="n">
        <f aca="false">(A1064/(24*60*60))+DATE(1970,1,1)</f>
        <v>41244</v>
      </c>
      <c r="C1064" s="331" t="n">
        <f aca="false">YEAR(B1064)</f>
        <v>2012</v>
      </c>
      <c r="D1064" s="331" t="n">
        <f aca="false">MONTH(B1064)</f>
        <v>12</v>
      </c>
      <c r="E1064" s="331" t="n">
        <f aca="false">DAY(B1064)</f>
        <v>1</v>
      </c>
      <c r="F1064" s="132" t="n">
        <v>12.565</v>
      </c>
      <c r="G1064" s="132" t="n">
        <v>12.68778</v>
      </c>
      <c r="H1064" s="132" t="n">
        <v>12.4625</v>
      </c>
      <c r="I1064" s="132" t="n">
        <v>12.56201</v>
      </c>
      <c r="J1064" s="132" t="n">
        <f aca="false">LARGE($G$1:G1064,1)</f>
        <v>31.9099</v>
      </c>
      <c r="K1064" s="192" t="n">
        <f aca="false">IF(J1064&gt;J1063,0,K1063+1)</f>
        <v>535</v>
      </c>
      <c r="L1064" s="134" t="n">
        <f aca="false">I1064/J1064-1</f>
        <v>-0.606328756906164</v>
      </c>
      <c r="O1064" s="131"/>
      <c r="P1064" s="330"/>
      <c r="Q1064" s="132"/>
      <c r="R1064" s="132"/>
      <c r="S1064" s="132"/>
      <c r="T1064" s="132"/>
    </row>
    <row r="1065" customFormat="false" ht="12.8" hidden="true" customHeight="false" outlineLevel="0" collapsed="false">
      <c r="A1065" s="131" t="n">
        <v>1354406400</v>
      </c>
      <c r="B1065" s="330" t="n">
        <f aca="false">(A1065/(24*60*60))+DATE(1970,1,1)</f>
        <v>41245</v>
      </c>
      <c r="C1065" s="331" t="n">
        <f aca="false">YEAR(B1065)</f>
        <v>2012</v>
      </c>
      <c r="D1065" s="331" t="n">
        <f aca="false">MONTH(B1065)</f>
        <v>12</v>
      </c>
      <c r="E1065" s="331" t="n">
        <f aca="false">DAY(B1065)</f>
        <v>2</v>
      </c>
      <c r="F1065" s="132" t="n">
        <v>12.57216</v>
      </c>
      <c r="G1065" s="132" t="n">
        <v>12.68</v>
      </c>
      <c r="H1065" s="132" t="n">
        <v>12.434</v>
      </c>
      <c r="I1065" s="132" t="n">
        <v>12.50004</v>
      </c>
      <c r="J1065" s="132" t="n">
        <f aca="false">LARGE($G$1:G1065,1)</f>
        <v>31.9099</v>
      </c>
      <c r="K1065" s="192" t="n">
        <f aca="false">IF(J1065&gt;J1064,0,K1064+1)</f>
        <v>536</v>
      </c>
      <c r="L1065" s="134" t="n">
        <f aca="false">I1065/J1065-1</f>
        <v>-0.608270787435874</v>
      </c>
      <c r="O1065" s="131"/>
      <c r="P1065" s="330"/>
      <c r="Q1065" s="132"/>
      <c r="R1065" s="132"/>
      <c r="S1065" s="132"/>
      <c r="T1065" s="132"/>
    </row>
    <row r="1066" customFormat="false" ht="12.8" hidden="true" customHeight="false" outlineLevel="0" collapsed="false">
      <c r="A1066" s="131" t="n">
        <v>1354492800</v>
      </c>
      <c r="B1066" s="330" t="n">
        <f aca="false">(A1066/(24*60*60))+DATE(1970,1,1)</f>
        <v>41246</v>
      </c>
      <c r="C1066" s="331" t="n">
        <f aca="false">YEAR(B1066)</f>
        <v>2012</v>
      </c>
      <c r="D1066" s="331" t="n">
        <f aca="false">MONTH(B1066)</f>
        <v>12</v>
      </c>
      <c r="E1066" s="331" t="n">
        <f aca="false">DAY(B1066)</f>
        <v>3</v>
      </c>
      <c r="F1066" s="132" t="n">
        <v>12.50202</v>
      </c>
      <c r="G1066" s="132" t="n">
        <v>12.50202</v>
      </c>
      <c r="H1066" s="132" t="n">
        <v>12.50004</v>
      </c>
      <c r="I1066" s="132" t="n">
        <v>12.50004</v>
      </c>
      <c r="J1066" s="132" t="n">
        <f aca="false">LARGE($G$1:G1066,1)</f>
        <v>31.9099</v>
      </c>
      <c r="K1066" s="192" t="n">
        <f aca="false">IF(J1066&gt;J1065,0,K1065+1)</f>
        <v>537</v>
      </c>
      <c r="L1066" s="134" t="n">
        <f aca="false">I1066/J1066-1</f>
        <v>-0.608270787435874</v>
      </c>
      <c r="O1066" s="131"/>
      <c r="P1066" s="330"/>
      <c r="Q1066" s="132"/>
      <c r="R1066" s="132"/>
      <c r="S1066" s="132"/>
      <c r="T1066" s="132"/>
    </row>
    <row r="1067" customFormat="false" ht="12.8" hidden="true" customHeight="false" outlineLevel="0" collapsed="false">
      <c r="A1067" s="131" t="n">
        <v>1354579200</v>
      </c>
      <c r="B1067" s="330" t="n">
        <f aca="false">(A1067/(24*60*60))+DATE(1970,1,1)</f>
        <v>41247</v>
      </c>
      <c r="C1067" s="331" t="n">
        <f aca="false">YEAR(B1067)</f>
        <v>2012</v>
      </c>
      <c r="D1067" s="331" t="n">
        <f aca="false">MONTH(B1067)</f>
        <v>12</v>
      </c>
      <c r="E1067" s="331" t="n">
        <f aca="false">DAY(B1067)</f>
        <v>4</v>
      </c>
      <c r="F1067" s="132" t="n">
        <v>12.5</v>
      </c>
      <c r="G1067" s="132" t="n">
        <v>13.01</v>
      </c>
      <c r="H1067" s="132" t="n">
        <v>12.42</v>
      </c>
      <c r="I1067" s="132" t="n">
        <v>12.59</v>
      </c>
      <c r="J1067" s="132" t="n">
        <f aca="false">LARGE($G$1:G1067,1)</f>
        <v>31.9099</v>
      </c>
      <c r="K1067" s="192" t="n">
        <f aca="false">IF(J1067&gt;J1066,0,K1066+1)</f>
        <v>538</v>
      </c>
      <c r="L1067" s="134" t="n">
        <f aca="false">I1067/J1067-1</f>
        <v>-0.605451599660294</v>
      </c>
      <c r="O1067" s="131"/>
      <c r="P1067" s="330"/>
      <c r="Q1067" s="132"/>
      <c r="R1067" s="132"/>
      <c r="S1067" s="132"/>
      <c r="T1067" s="132"/>
    </row>
    <row r="1068" customFormat="false" ht="12.8" hidden="true" customHeight="false" outlineLevel="0" collapsed="false">
      <c r="A1068" s="131" t="n">
        <v>1354665600</v>
      </c>
      <c r="B1068" s="330" t="n">
        <f aca="false">(A1068/(24*60*60))+DATE(1970,1,1)</f>
        <v>41248</v>
      </c>
      <c r="C1068" s="331" t="n">
        <f aca="false">YEAR(B1068)</f>
        <v>2012</v>
      </c>
      <c r="D1068" s="331" t="n">
        <f aca="false">MONTH(B1068)</f>
        <v>12</v>
      </c>
      <c r="E1068" s="331" t="n">
        <f aca="false">DAY(B1068)</f>
        <v>5</v>
      </c>
      <c r="F1068" s="132" t="n">
        <v>12.86</v>
      </c>
      <c r="G1068" s="132" t="n">
        <v>13.43</v>
      </c>
      <c r="H1068" s="132" t="n">
        <v>12.63</v>
      </c>
      <c r="I1068" s="132" t="n">
        <v>13.2</v>
      </c>
      <c r="J1068" s="132" t="n">
        <f aca="false">LARGE($G$1:G1068,1)</f>
        <v>31.9099</v>
      </c>
      <c r="K1068" s="192" t="n">
        <f aca="false">IF(J1068&gt;J1067,0,K1067+1)</f>
        <v>539</v>
      </c>
      <c r="L1068" s="134" t="n">
        <f aca="false">I1068/J1068-1</f>
        <v>-0.586335275259402</v>
      </c>
      <c r="O1068" s="131"/>
      <c r="P1068" s="330"/>
      <c r="Q1068" s="132"/>
      <c r="R1068" s="132"/>
      <c r="S1068" s="132"/>
      <c r="T1068" s="132"/>
    </row>
    <row r="1069" customFormat="false" ht="12.8" hidden="true" customHeight="false" outlineLevel="0" collapsed="false">
      <c r="A1069" s="131" t="n">
        <v>1354752000</v>
      </c>
      <c r="B1069" s="330" t="n">
        <f aca="false">(A1069/(24*60*60))+DATE(1970,1,1)</f>
        <v>41249</v>
      </c>
      <c r="C1069" s="331" t="n">
        <f aca="false">YEAR(B1069)</f>
        <v>2012</v>
      </c>
      <c r="D1069" s="331" t="n">
        <f aca="false">MONTH(B1069)</f>
        <v>12</v>
      </c>
      <c r="E1069" s="331" t="n">
        <f aca="false">DAY(B1069)</f>
        <v>6</v>
      </c>
      <c r="F1069" s="132" t="n">
        <v>13.2</v>
      </c>
      <c r="G1069" s="132" t="n">
        <v>13.59</v>
      </c>
      <c r="H1069" s="132" t="n">
        <v>13.02</v>
      </c>
      <c r="I1069" s="132" t="n">
        <v>13.45</v>
      </c>
      <c r="J1069" s="132" t="n">
        <f aca="false">LARGE($G$1:G1069,1)</f>
        <v>31.9099</v>
      </c>
      <c r="K1069" s="192" t="n">
        <f aca="false">IF(J1069&gt;J1068,0,K1068+1)</f>
        <v>540</v>
      </c>
      <c r="L1069" s="134" t="n">
        <f aca="false">I1069/J1069-1</f>
        <v>-0.578500716078709</v>
      </c>
      <c r="O1069" s="131"/>
      <c r="P1069" s="330"/>
      <c r="Q1069" s="132"/>
      <c r="R1069" s="132"/>
      <c r="S1069" s="132"/>
      <c r="T1069" s="132"/>
    </row>
    <row r="1070" customFormat="false" ht="12.8" hidden="true" customHeight="false" outlineLevel="0" collapsed="false">
      <c r="A1070" s="131" t="n">
        <v>1354838400</v>
      </c>
      <c r="B1070" s="330" t="n">
        <f aca="false">(A1070/(24*60*60))+DATE(1970,1,1)</f>
        <v>41250</v>
      </c>
      <c r="C1070" s="331" t="n">
        <f aca="false">YEAR(B1070)</f>
        <v>2012</v>
      </c>
      <c r="D1070" s="331" t="n">
        <f aca="false">MONTH(B1070)</f>
        <v>12</v>
      </c>
      <c r="E1070" s="331" t="n">
        <f aca="false">DAY(B1070)</f>
        <v>7</v>
      </c>
      <c r="F1070" s="132" t="n">
        <v>13.34</v>
      </c>
      <c r="G1070" s="132" t="n">
        <v>13.48</v>
      </c>
      <c r="H1070" s="132" t="n">
        <v>13.11</v>
      </c>
      <c r="I1070" s="132" t="n">
        <v>13.37</v>
      </c>
      <c r="J1070" s="132" t="n">
        <f aca="false">LARGE($G$1:G1070,1)</f>
        <v>31.9099</v>
      </c>
      <c r="K1070" s="192" t="n">
        <f aca="false">IF(J1070&gt;J1069,0,K1069+1)</f>
        <v>541</v>
      </c>
      <c r="L1070" s="134" t="n">
        <f aca="false">I1070/J1070-1</f>
        <v>-0.581007775016531</v>
      </c>
      <c r="O1070" s="131"/>
      <c r="P1070" s="330"/>
      <c r="Q1070" s="132"/>
      <c r="R1070" s="132"/>
      <c r="S1070" s="132"/>
      <c r="T1070" s="132"/>
    </row>
    <row r="1071" customFormat="false" ht="12.8" hidden="true" customHeight="false" outlineLevel="0" collapsed="false">
      <c r="A1071" s="131" t="n">
        <v>1354924800</v>
      </c>
      <c r="B1071" s="330" t="n">
        <f aca="false">(A1071/(24*60*60))+DATE(1970,1,1)</f>
        <v>41251</v>
      </c>
      <c r="C1071" s="331" t="n">
        <f aca="false">YEAR(B1071)</f>
        <v>2012</v>
      </c>
      <c r="D1071" s="331" t="n">
        <f aca="false">MONTH(B1071)</f>
        <v>12</v>
      </c>
      <c r="E1071" s="331" t="n">
        <f aca="false">DAY(B1071)</f>
        <v>8</v>
      </c>
      <c r="F1071" s="132" t="n">
        <v>13.3</v>
      </c>
      <c r="G1071" s="132" t="n">
        <v>13.37</v>
      </c>
      <c r="H1071" s="132" t="n">
        <v>13.3</v>
      </c>
      <c r="I1071" s="132" t="n">
        <v>13.36</v>
      </c>
      <c r="J1071" s="132" t="n">
        <f aca="false">LARGE($G$1:G1071,1)</f>
        <v>31.9099</v>
      </c>
      <c r="K1071" s="192" t="n">
        <f aca="false">IF(J1071&gt;J1070,0,K1070+1)</f>
        <v>542</v>
      </c>
      <c r="L1071" s="134" t="n">
        <f aca="false">I1071/J1071-1</f>
        <v>-0.581321157383759</v>
      </c>
      <c r="O1071" s="131"/>
      <c r="P1071" s="330"/>
      <c r="Q1071" s="132"/>
      <c r="R1071" s="132"/>
      <c r="S1071" s="132"/>
      <c r="T1071" s="132"/>
    </row>
    <row r="1072" customFormat="false" ht="12.8" hidden="true" customHeight="false" outlineLevel="0" collapsed="false">
      <c r="A1072" s="131" t="n">
        <v>1355011200</v>
      </c>
      <c r="B1072" s="330" t="n">
        <f aca="false">(A1072/(24*60*60))+DATE(1970,1,1)</f>
        <v>41252</v>
      </c>
      <c r="C1072" s="331" t="n">
        <f aca="false">YEAR(B1072)</f>
        <v>2012</v>
      </c>
      <c r="D1072" s="331" t="n">
        <f aca="false">MONTH(B1072)</f>
        <v>12</v>
      </c>
      <c r="E1072" s="331" t="n">
        <f aca="false">DAY(B1072)</f>
        <v>9</v>
      </c>
      <c r="F1072" s="132" t="n">
        <v>13.35</v>
      </c>
      <c r="G1072" s="132" t="n">
        <v>13.36</v>
      </c>
      <c r="H1072" s="132" t="n">
        <v>13.1</v>
      </c>
      <c r="I1072" s="132" t="n">
        <v>13.29</v>
      </c>
      <c r="J1072" s="132" t="n">
        <f aca="false">LARGE($G$1:G1072,1)</f>
        <v>31.9099</v>
      </c>
      <c r="K1072" s="192" t="n">
        <f aca="false">IF(J1072&gt;J1071,0,K1071+1)</f>
        <v>543</v>
      </c>
      <c r="L1072" s="134" t="n">
        <f aca="false">I1072/J1072-1</f>
        <v>-0.583514833954353</v>
      </c>
      <c r="O1072" s="131"/>
      <c r="P1072" s="330"/>
      <c r="Q1072" s="132"/>
      <c r="R1072" s="132"/>
      <c r="S1072" s="132"/>
      <c r="T1072" s="132"/>
    </row>
    <row r="1073" customFormat="false" ht="12.8" hidden="true" customHeight="false" outlineLevel="0" collapsed="false">
      <c r="A1073" s="131" t="n">
        <v>1355097600</v>
      </c>
      <c r="B1073" s="330" t="n">
        <f aca="false">(A1073/(24*60*60))+DATE(1970,1,1)</f>
        <v>41253</v>
      </c>
      <c r="C1073" s="331" t="n">
        <f aca="false">YEAR(B1073)</f>
        <v>2012</v>
      </c>
      <c r="D1073" s="331" t="n">
        <f aca="false">MONTH(B1073)</f>
        <v>12</v>
      </c>
      <c r="E1073" s="331" t="n">
        <f aca="false">DAY(B1073)</f>
        <v>10</v>
      </c>
      <c r="F1073" s="132" t="n">
        <v>13.388</v>
      </c>
      <c r="G1073" s="132" t="n">
        <v>13.55</v>
      </c>
      <c r="H1073" s="132" t="n">
        <v>13.26911</v>
      </c>
      <c r="I1073" s="132" t="n">
        <v>13.43335</v>
      </c>
      <c r="J1073" s="132" t="n">
        <f aca="false">LARGE($G$1:G1073,1)</f>
        <v>31.9099</v>
      </c>
      <c r="K1073" s="192" t="n">
        <f aca="false">IF(J1073&gt;J1072,0,K1072+1)</f>
        <v>544</v>
      </c>
      <c r="L1073" s="134" t="n">
        <f aca="false">I1073/J1073-1</f>
        <v>-0.579022497720143</v>
      </c>
      <c r="O1073" s="131"/>
      <c r="P1073" s="330"/>
      <c r="Q1073" s="132"/>
      <c r="R1073" s="132"/>
      <c r="S1073" s="132"/>
      <c r="T1073" s="132"/>
    </row>
    <row r="1074" customFormat="false" ht="12.8" hidden="true" customHeight="false" outlineLevel="0" collapsed="false">
      <c r="A1074" s="131" t="n">
        <v>1355184000</v>
      </c>
      <c r="B1074" s="330" t="n">
        <f aca="false">(A1074/(24*60*60))+DATE(1970,1,1)</f>
        <v>41254</v>
      </c>
      <c r="C1074" s="331" t="n">
        <f aca="false">YEAR(B1074)</f>
        <v>2012</v>
      </c>
      <c r="D1074" s="331" t="n">
        <f aca="false">MONTH(B1074)</f>
        <v>12</v>
      </c>
      <c r="E1074" s="331" t="n">
        <f aca="false">DAY(B1074)</f>
        <v>11</v>
      </c>
      <c r="F1074" s="132" t="n">
        <v>13.5</v>
      </c>
      <c r="G1074" s="132" t="n">
        <v>13.67</v>
      </c>
      <c r="H1074" s="132" t="n">
        <v>13.3</v>
      </c>
      <c r="I1074" s="132" t="n">
        <v>13.55703</v>
      </c>
      <c r="J1074" s="132" t="n">
        <f aca="false">LARGE($G$1:G1074,1)</f>
        <v>31.9099</v>
      </c>
      <c r="K1074" s="192" t="n">
        <f aca="false">IF(J1074&gt;J1073,0,K1073+1)</f>
        <v>545</v>
      </c>
      <c r="L1074" s="134" t="n">
        <f aca="false">I1074/J1074-1</f>
        <v>-0.575146584602271</v>
      </c>
      <c r="O1074" s="131"/>
      <c r="P1074" s="330"/>
      <c r="Q1074" s="132"/>
      <c r="R1074" s="132"/>
      <c r="S1074" s="132"/>
      <c r="T1074" s="132"/>
    </row>
    <row r="1075" customFormat="false" ht="12.8" hidden="true" customHeight="false" outlineLevel="0" collapsed="false">
      <c r="A1075" s="131" t="n">
        <v>1355270400</v>
      </c>
      <c r="B1075" s="330" t="n">
        <f aca="false">(A1075/(24*60*60))+DATE(1970,1,1)</f>
        <v>41255</v>
      </c>
      <c r="C1075" s="331" t="n">
        <f aca="false">YEAR(B1075)</f>
        <v>2012</v>
      </c>
      <c r="D1075" s="331" t="n">
        <f aca="false">MONTH(B1075)</f>
        <v>12</v>
      </c>
      <c r="E1075" s="331" t="n">
        <f aca="false">DAY(B1075)</f>
        <v>12</v>
      </c>
      <c r="F1075" s="132" t="n">
        <v>13.67</v>
      </c>
      <c r="G1075" s="132" t="n">
        <v>13.79989</v>
      </c>
      <c r="H1075" s="132" t="n">
        <v>13.3</v>
      </c>
      <c r="I1075" s="132" t="n">
        <v>13.6989</v>
      </c>
      <c r="J1075" s="132" t="n">
        <f aca="false">LARGE($G$1:G1075,1)</f>
        <v>31.9099</v>
      </c>
      <c r="K1075" s="192" t="n">
        <f aca="false">IF(J1075&gt;J1074,0,K1074+1)</f>
        <v>546</v>
      </c>
      <c r="L1075" s="134" t="n">
        <f aca="false">I1075/J1075-1</f>
        <v>-0.570700628958411</v>
      </c>
      <c r="O1075" s="131"/>
      <c r="P1075" s="330"/>
      <c r="Q1075" s="132"/>
      <c r="R1075" s="132"/>
      <c r="S1075" s="132"/>
      <c r="T1075" s="132"/>
    </row>
    <row r="1076" customFormat="false" ht="12.8" hidden="true" customHeight="false" outlineLevel="0" collapsed="false">
      <c r="A1076" s="131" t="n">
        <v>1355356800</v>
      </c>
      <c r="B1076" s="330" t="n">
        <f aca="false">(A1076/(24*60*60))+DATE(1970,1,1)</f>
        <v>41256</v>
      </c>
      <c r="C1076" s="331" t="n">
        <f aca="false">YEAR(B1076)</f>
        <v>2012</v>
      </c>
      <c r="D1076" s="331" t="n">
        <f aca="false">MONTH(B1076)</f>
        <v>12</v>
      </c>
      <c r="E1076" s="331" t="n">
        <f aca="false">DAY(B1076)</f>
        <v>13</v>
      </c>
      <c r="F1076" s="132" t="n">
        <v>13.699</v>
      </c>
      <c r="G1076" s="132" t="n">
        <v>13.8</v>
      </c>
      <c r="H1076" s="132" t="n">
        <v>13.46777</v>
      </c>
      <c r="I1076" s="132" t="n">
        <v>13.7001</v>
      </c>
      <c r="J1076" s="132" t="n">
        <f aca="false">LARGE($G$1:G1076,1)</f>
        <v>31.9099</v>
      </c>
      <c r="K1076" s="192" t="n">
        <f aca="false">IF(J1076&gt;J1075,0,K1075+1)</f>
        <v>547</v>
      </c>
      <c r="L1076" s="134" t="n">
        <f aca="false">I1076/J1076-1</f>
        <v>-0.570663023074344</v>
      </c>
      <c r="O1076" s="131"/>
      <c r="P1076" s="330"/>
      <c r="Q1076" s="132"/>
      <c r="R1076" s="132"/>
      <c r="S1076" s="132"/>
      <c r="T1076" s="132"/>
    </row>
    <row r="1077" customFormat="false" ht="12.8" hidden="true" customHeight="false" outlineLevel="0" collapsed="false">
      <c r="A1077" s="131" t="n">
        <v>1355443200</v>
      </c>
      <c r="B1077" s="330" t="n">
        <f aca="false">(A1077/(24*60*60))+DATE(1970,1,1)</f>
        <v>41257</v>
      </c>
      <c r="C1077" s="331" t="n">
        <f aca="false">YEAR(B1077)</f>
        <v>2012</v>
      </c>
      <c r="D1077" s="331" t="n">
        <f aca="false">MONTH(B1077)</f>
        <v>12</v>
      </c>
      <c r="E1077" s="331" t="n">
        <f aca="false">DAY(B1077)</f>
        <v>14</v>
      </c>
      <c r="F1077" s="132" t="n">
        <v>13.70635</v>
      </c>
      <c r="G1077" s="132" t="n">
        <v>13.90119</v>
      </c>
      <c r="H1077" s="132" t="n">
        <v>13</v>
      </c>
      <c r="I1077" s="132" t="n">
        <v>13.60004</v>
      </c>
      <c r="J1077" s="132" t="n">
        <f aca="false">LARGE($G$1:G1077,1)</f>
        <v>31.9099</v>
      </c>
      <c r="K1077" s="192" t="n">
        <f aca="false">IF(J1077&gt;J1076,0,K1076+1)</f>
        <v>548</v>
      </c>
      <c r="L1077" s="134" t="n">
        <f aca="false">I1077/J1077-1</f>
        <v>-0.573798727040824</v>
      </c>
      <c r="O1077" s="131"/>
      <c r="P1077" s="330"/>
      <c r="Q1077" s="132"/>
      <c r="R1077" s="132"/>
      <c r="S1077" s="132"/>
      <c r="T1077" s="132"/>
    </row>
    <row r="1078" customFormat="false" ht="12.8" hidden="true" customHeight="false" outlineLevel="0" collapsed="false">
      <c r="A1078" s="131" t="n">
        <v>1355529600</v>
      </c>
      <c r="B1078" s="330" t="n">
        <f aca="false">(A1078/(24*60*60))+DATE(1970,1,1)</f>
        <v>41258</v>
      </c>
      <c r="C1078" s="331" t="n">
        <f aca="false">YEAR(B1078)</f>
        <v>2012</v>
      </c>
      <c r="D1078" s="331" t="n">
        <f aca="false">MONTH(B1078)</f>
        <v>12</v>
      </c>
      <c r="E1078" s="331" t="n">
        <f aca="false">DAY(B1078)</f>
        <v>15</v>
      </c>
      <c r="F1078" s="132" t="n">
        <v>13.60005</v>
      </c>
      <c r="G1078" s="132" t="n">
        <v>13.64</v>
      </c>
      <c r="H1078" s="132" t="n">
        <v>13.44216</v>
      </c>
      <c r="I1078" s="132" t="n">
        <v>13.49011</v>
      </c>
      <c r="J1078" s="132" t="n">
        <f aca="false">LARGE($G$1:G1078,1)</f>
        <v>31.9099</v>
      </c>
      <c r="K1078" s="192" t="n">
        <f aca="false">IF(J1078&gt;J1077,0,K1077+1)</f>
        <v>549</v>
      </c>
      <c r="L1078" s="134" t="n">
        <f aca="false">I1078/J1078-1</f>
        <v>-0.577243739403759</v>
      </c>
      <c r="O1078" s="131"/>
      <c r="P1078" s="330"/>
      <c r="Q1078" s="132"/>
      <c r="R1078" s="132"/>
      <c r="S1078" s="132"/>
      <c r="T1078" s="132"/>
    </row>
    <row r="1079" customFormat="false" ht="12.8" hidden="true" customHeight="false" outlineLevel="0" collapsed="false">
      <c r="A1079" s="131" t="n">
        <v>1355616000</v>
      </c>
      <c r="B1079" s="330" t="n">
        <f aca="false">(A1079/(24*60*60))+DATE(1970,1,1)</f>
        <v>41259</v>
      </c>
      <c r="C1079" s="331" t="n">
        <f aca="false">YEAR(B1079)</f>
        <v>2012</v>
      </c>
      <c r="D1079" s="331" t="n">
        <f aca="false">MONTH(B1079)</f>
        <v>12</v>
      </c>
      <c r="E1079" s="331" t="n">
        <f aca="false">DAY(B1079)</f>
        <v>16</v>
      </c>
      <c r="F1079" s="132" t="n">
        <v>13.49012</v>
      </c>
      <c r="G1079" s="132" t="n">
        <v>13.66548</v>
      </c>
      <c r="H1079" s="132" t="n">
        <v>13.13111</v>
      </c>
      <c r="I1079" s="132" t="n">
        <v>13.30002</v>
      </c>
      <c r="J1079" s="132" t="n">
        <f aca="false">LARGE($G$1:G1079,1)</f>
        <v>31.9099</v>
      </c>
      <c r="K1079" s="192" t="n">
        <f aca="false">IF(J1079&gt;J1078,0,K1078+1)</f>
        <v>550</v>
      </c>
      <c r="L1079" s="134" t="n">
        <f aca="false">I1079/J1079-1</f>
        <v>-0.583200824822391</v>
      </c>
      <c r="O1079" s="131"/>
      <c r="P1079" s="330"/>
      <c r="Q1079" s="132"/>
      <c r="R1079" s="132"/>
      <c r="S1079" s="132"/>
      <c r="T1079" s="132"/>
    </row>
    <row r="1080" customFormat="false" ht="12.8" hidden="true" customHeight="false" outlineLevel="0" collapsed="false">
      <c r="A1080" s="131" t="n">
        <v>1355702400</v>
      </c>
      <c r="B1080" s="330" t="n">
        <f aca="false">(A1080/(24*60*60))+DATE(1970,1,1)</f>
        <v>41260</v>
      </c>
      <c r="C1080" s="331" t="n">
        <f aca="false">YEAR(B1080)</f>
        <v>2012</v>
      </c>
      <c r="D1080" s="331" t="n">
        <f aca="false">MONTH(B1080)</f>
        <v>12</v>
      </c>
      <c r="E1080" s="331" t="n">
        <f aca="false">DAY(B1080)</f>
        <v>17</v>
      </c>
      <c r="F1080" s="132" t="n">
        <v>13.3</v>
      </c>
      <c r="G1080" s="132" t="n">
        <v>13.485</v>
      </c>
      <c r="H1080" s="132" t="n">
        <v>12.74919</v>
      </c>
      <c r="I1080" s="132" t="n">
        <v>13.25005</v>
      </c>
      <c r="J1080" s="132" t="n">
        <f aca="false">LARGE($G$1:G1080,1)</f>
        <v>31.9099</v>
      </c>
      <c r="K1080" s="192" t="n">
        <f aca="false">IF(J1080&gt;J1079,0,K1079+1)</f>
        <v>551</v>
      </c>
      <c r="L1080" s="134" t="n">
        <f aca="false">I1080/J1080-1</f>
        <v>-0.584766796511428</v>
      </c>
      <c r="O1080" s="131"/>
      <c r="P1080" s="330"/>
      <c r="Q1080" s="132"/>
      <c r="R1080" s="132"/>
      <c r="S1080" s="132"/>
      <c r="T1080" s="132"/>
    </row>
    <row r="1081" customFormat="false" ht="12.8" hidden="true" customHeight="false" outlineLevel="0" collapsed="false">
      <c r="A1081" s="131" t="n">
        <v>1355788800</v>
      </c>
      <c r="B1081" s="330" t="n">
        <f aca="false">(A1081/(24*60*60))+DATE(1970,1,1)</f>
        <v>41261</v>
      </c>
      <c r="C1081" s="331" t="n">
        <f aca="false">YEAR(B1081)</f>
        <v>2012</v>
      </c>
      <c r="D1081" s="331" t="n">
        <f aca="false">MONTH(B1081)</f>
        <v>12</v>
      </c>
      <c r="E1081" s="331" t="n">
        <f aca="false">DAY(B1081)</f>
        <v>18</v>
      </c>
      <c r="F1081" s="132" t="n">
        <v>13.25005</v>
      </c>
      <c r="G1081" s="132" t="n">
        <v>13.39807</v>
      </c>
      <c r="H1081" s="132" t="n">
        <v>13.11</v>
      </c>
      <c r="I1081" s="132" t="n">
        <v>13.29899</v>
      </c>
      <c r="J1081" s="132" t="n">
        <f aca="false">LARGE($G$1:G1081,1)</f>
        <v>31.9099</v>
      </c>
      <c r="K1081" s="192" t="n">
        <f aca="false">IF(J1081&gt;J1080,0,K1080+1)</f>
        <v>552</v>
      </c>
      <c r="L1081" s="134" t="n">
        <f aca="false">I1081/J1081-1</f>
        <v>-0.583233103206215</v>
      </c>
      <c r="O1081" s="131"/>
      <c r="P1081" s="330"/>
      <c r="Q1081" s="132"/>
      <c r="R1081" s="132"/>
      <c r="S1081" s="132"/>
      <c r="T1081" s="132"/>
    </row>
    <row r="1082" customFormat="false" ht="12.8" hidden="true" customHeight="false" outlineLevel="0" collapsed="false">
      <c r="A1082" s="131" t="n">
        <v>1355875200</v>
      </c>
      <c r="B1082" s="330" t="n">
        <f aca="false">(A1082/(24*60*60))+DATE(1970,1,1)</f>
        <v>41262</v>
      </c>
      <c r="C1082" s="331" t="n">
        <f aca="false">YEAR(B1082)</f>
        <v>2012</v>
      </c>
      <c r="D1082" s="331" t="n">
        <f aca="false">MONTH(B1082)</f>
        <v>12</v>
      </c>
      <c r="E1082" s="331" t="n">
        <f aca="false">DAY(B1082)</f>
        <v>19</v>
      </c>
      <c r="F1082" s="132" t="n">
        <v>13.29899</v>
      </c>
      <c r="G1082" s="132" t="n">
        <v>13.601</v>
      </c>
      <c r="H1082" s="132" t="n">
        <v>13.2</v>
      </c>
      <c r="I1082" s="132" t="n">
        <v>13.599</v>
      </c>
      <c r="J1082" s="132" t="n">
        <f aca="false">LARGE($G$1:G1082,1)</f>
        <v>31.9099</v>
      </c>
      <c r="K1082" s="192" t="n">
        <f aca="false">IF(J1082&gt;J1081,0,K1081+1)</f>
        <v>553</v>
      </c>
      <c r="L1082" s="134" t="n">
        <f aca="false">I1082/J1082-1</f>
        <v>-0.573831318807016</v>
      </c>
      <c r="O1082" s="131"/>
      <c r="P1082" s="330"/>
      <c r="Q1082" s="132"/>
      <c r="R1082" s="132"/>
      <c r="S1082" s="132"/>
      <c r="T1082" s="132"/>
    </row>
    <row r="1083" customFormat="false" ht="12.8" hidden="true" customHeight="false" outlineLevel="0" collapsed="false">
      <c r="A1083" s="131" t="n">
        <v>1355961600</v>
      </c>
      <c r="B1083" s="330" t="n">
        <f aca="false">(A1083/(24*60*60))+DATE(1970,1,1)</f>
        <v>41263</v>
      </c>
      <c r="C1083" s="331" t="n">
        <f aca="false">YEAR(B1083)</f>
        <v>2012</v>
      </c>
      <c r="D1083" s="331" t="n">
        <f aca="false">MONTH(B1083)</f>
        <v>12</v>
      </c>
      <c r="E1083" s="331" t="n">
        <f aca="false">DAY(B1083)</f>
        <v>20</v>
      </c>
      <c r="F1083" s="132" t="n">
        <v>13.595</v>
      </c>
      <c r="G1083" s="132" t="n">
        <v>13.72</v>
      </c>
      <c r="H1083" s="132" t="n">
        <v>13.32591</v>
      </c>
      <c r="I1083" s="132" t="n">
        <v>13.52463</v>
      </c>
      <c r="J1083" s="132" t="n">
        <f aca="false">LARGE($G$1:G1083,1)</f>
        <v>31.9099</v>
      </c>
      <c r="K1083" s="192" t="n">
        <f aca="false">IF(J1083&gt;J1082,0,K1082+1)</f>
        <v>554</v>
      </c>
      <c r="L1083" s="134" t="n">
        <f aca="false">I1083/J1083-1</f>
        <v>-0.576161943472089</v>
      </c>
      <c r="O1083" s="131"/>
      <c r="P1083" s="330"/>
      <c r="Q1083" s="132"/>
      <c r="R1083" s="132"/>
      <c r="S1083" s="132"/>
      <c r="T1083" s="132"/>
    </row>
    <row r="1084" customFormat="false" ht="12.8" hidden="true" customHeight="false" outlineLevel="0" collapsed="false">
      <c r="A1084" s="131" t="n">
        <v>1356048000</v>
      </c>
      <c r="B1084" s="330" t="n">
        <f aca="false">(A1084/(24*60*60))+DATE(1970,1,1)</f>
        <v>41264</v>
      </c>
      <c r="C1084" s="331" t="n">
        <f aca="false">YEAR(B1084)</f>
        <v>2012</v>
      </c>
      <c r="D1084" s="331" t="n">
        <f aca="false">MONTH(B1084)</f>
        <v>12</v>
      </c>
      <c r="E1084" s="331" t="n">
        <f aca="false">DAY(B1084)</f>
        <v>21</v>
      </c>
      <c r="F1084" s="132" t="n">
        <v>13.57999</v>
      </c>
      <c r="G1084" s="132" t="n">
        <v>13.6</v>
      </c>
      <c r="H1084" s="132" t="n">
        <v>13.41999</v>
      </c>
      <c r="I1084" s="132" t="n">
        <v>13.49998</v>
      </c>
      <c r="J1084" s="132" t="n">
        <f aca="false">LARGE($G$1:G1084,1)</f>
        <v>31.9099</v>
      </c>
      <c r="K1084" s="192" t="n">
        <f aca="false">IF(J1084&gt;J1083,0,K1083+1)</f>
        <v>555</v>
      </c>
      <c r="L1084" s="134" t="n">
        <f aca="false">I1084/J1084-1</f>
        <v>-0.576934431007305</v>
      </c>
      <c r="O1084" s="131"/>
      <c r="P1084" s="330"/>
      <c r="Q1084" s="132"/>
      <c r="R1084" s="132"/>
      <c r="S1084" s="132"/>
      <c r="T1084" s="132"/>
    </row>
    <row r="1085" customFormat="false" ht="12.8" hidden="true" customHeight="false" outlineLevel="0" collapsed="false">
      <c r="A1085" s="131" t="n">
        <v>1356134400</v>
      </c>
      <c r="B1085" s="330" t="n">
        <f aca="false">(A1085/(24*60*60))+DATE(1970,1,1)</f>
        <v>41265</v>
      </c>
      <c r="C1085" s="331" t="n">
        <f aca="false">YEAR(B1085)</f>
        <v>2012</v>
      </c>
      <c r="D1085" s="331" t="n">
        <f aca="false">MONTH(B1085)</f>
        <v>12</v>
      </c>
      <c r="E1085" s="331" t="n">
        <f aca="false">DAY(B1085)</f>
        <v>22</v>
      </c>
      <c r="F1085" s="132" t="n">
        <v>13.5</v>
      </c>
      <c r="G1085" s="132" t="n">
        <v>13.58996</v>
      </c>
      <c r="H1085" s="132" t="n">
        <v>13.3213</v>
      </c>
      <c r="I1085" s="132" t="n">
        <v>13.37136</v>
      </c>
      <c r="J1085" s="132" t="n">
        <f aca="false">LARGE($G$1:G1085,1)</f>
        <v>31.9099</v>
      </c>
      <c r="K1085" s="192" t="n">
        <f aca="false">IF(J1085&gt;J1084,0,K1084+1)</f>
        <v>556</v>
      </c>
      <c r="L1085" s="134" t="n">
        <f aca="false">I1085/J1085-1</f>
        <v>-0.580965155014588</v>
      </c>
      <c r="O1085" s="131"/>
      <c r="P1085" s="330"/>
      <c r="Q1085" s="132"/>
      <c r="R1085" s="132"/>
      <c r="S1085" s="132"/>
      <c r="T1085" s="132"/>
    </row>
    <row r="1086" customFormat="false" ht="12.8" hidden="true" customHeight="false" outlineLevel="0" collapsed="false">
      <c r="A1086" s="131" t="n">
        <v>1356220800</v>
      </c>
      <c r="B1086" s="330" t="n">
        <f aca="false">(A1086/(24*60*60))+DATE(1970,1,1)</f>
        <v>41266</v>
      </c>
      <c r="C1086" s="331" t="n">
        <f aca="false">YEAR(B1086)</f>
        <v>2012</v>
      </c>
      <c r="D1086" s="331" t="n">
        <f aca="false">MONTH(B1086)</f>
        <v>12</v>
      </c>
      <c r="E1086" s="331" t="n">
        <f aca="false">DAY(B1086)</f>
        <v>23</v>
      </c>
      <c r="F1086" s="132" t="n">
        <v>13.47221</v>
      </c>
      <c r="G1086" s="132" t="n">
        <v>13.47222</v>
      </c>
      <c r="H1086" s="132" t="n">
        <v>13.01</v>
      </c>
      <c r="I1086" s="132" t="n">
        <v>13.31202</v>
      </c>
      <c r="J1086" s="132" t="n">
        <f aca="false">LARGE($G$1:G1086,1)</f>
        <v>31.9099</v>
      </c>
      <c r="K1086" s="192" t="n">
        <f aca="false">IF(J1086&gt;J1085,0,K1085+1)</f>
        <v>557</v>
      </c>
      <c r="L1086" s="134" t="n">
        <f aca="false">I1086/J1086-1</f>
        <v>-0.582824765981717</v>
      </c>
      <c r="O1086" s="131"/>
      <c r="P1086" s="330"/>
      <c r="Q1086" s="132"/>
      <c r="R1086" s="132"/>
      <c r="S1086" s="132"/>
      <c r="T1086" s="132"/>
    </row>
    <row r="1087" customFormat="false" ht="12.8" hidden="true" customHeight="false" outlineLevel="0" collapsed="false">
      <c r="A1087" s="131" t="n">
        <v>1356307200</v>
      </c>
      <c r="B1087" s="330" t="n">
        <f aca="false">(A1087/(24*60*60))+DATE(1970,1,1)</f>
        <v>41267</v>
      </c>
      <c r="C1087" s="331" t="n">
        <f aca="false">YEAR(B1087)</f>
        <v>2012</v>
      </c>
      <c r="D1087" s="331" t="n">
        <f aca="false">MONTH(B1087)</f>
        <v>12</v>
      </c>
      <c r="E1087" s="331" t="n">
        <f aca="false">DAY(B1087)</f>
        <v>24</v>
      </c>
      <c r="F1087" s="132" t="n">
        <v>13.3718</v>
      </c>
      <c r="G1087" s="132" t="n">
        <v>13.45</v>
      </c>
      <c r="H1087" s="132" t="n">
        <v>13.2105</v>
      </c>
      <c r="I1087" s="132" t="n">
        <v>13.38001</v>
      </c>
      <c r="J1087" s="132" t="n">
        <f aca="false">LARGE($G$1:G1087,1)</f>
        <v>31.9099</v>
      </c>
      <c r="K1087" s="192" t="n">
        <f aca="false">IF(J1087&gt;J1086,0,K1086+1)</f>
        <v>558</v>
      </c>
      <c r="L1087" s="134" t="n">
        <f aca="false">I1087/J1087-1</f>
        <v>-0.580694079266936</v>
      </c>
      <c r="O1087" s="131"/>
      <c r="P1087" s="330"/>
      <c r="Q1087" s="132"/>
      <c r="R1087" s="132"/>
      <c r="S1087" s="132"/>
      <c r="T1087" s="132"/>
    </row>
    <row r="1088" customFormat="false" ht="12.8" hidden="true" customHeight="false" outlineLevel="0" collapsed="false">
      <c r="A1088" s="131" t="n">
        <v>1356393600</v>
      </c>
      <c r="B1088" s="330" t="n">
        <f aca="false">(A1088/(24*60*60))+DATE(1970,1,1)</f>
        <v>41268</v>
      </c>
      <c r="C1088" s="331" t="n">
        <f aca="false">YEAR(B1088)</f>
        <v>2012</v>
      </c>
      <c r="D1088" s="331" t="n">
        <f aca="false">MONTH(B1088)</f>
        <v>12</v>
      </c>
      <c r="E1088" s="331" t="n">
        <f aca="false">DAY(B1088)</f>
        <v>25</v>
      </c>
      <c r="F1088" s="132" t="n">
        <v>13.4198</v>
      </c>
      <c r="G1088" s="132" t="n">
        <v>13.43</v>
      </c>
      <c r="H1088" s="132" t="n">
        <v>13.14</v>
      </c>
      <c r="I1088" s="132" t="n">
        <v>13.35001</v>
      </c>
      <c r="J1088" s="132" t="n">
        <f aca="false">LARGE($G$1:G1088,1)</f>
        <v>31.9099</v>
      </c>
      <c r="K1088" s="192" t="n">
        <f aca="false">IF(J1088&gt;J1087,0,K1087+1)</f>
        <v>559</v>
      </c>
      <c r="L1088" s="134" t="n">
        <f aca="false">I1088/J1088-1</f>
        <v>-0.581634226368619</v>
      </c>
      <c r="O1088" s="131"/>
      <c r="P1088" s="330"/>
      <c r="Q1088" s="132"/>
      <c r="R1088" s="132"/>
      <c r="S1088" s="132"/>
      <c r="T1088" s="132"/>
    </row>
    <row r="1089" customFormat="false" ht="12.8" hidden="true" customHeight="false" outlineLevel="0" collapsed="false">
      <c r="A1089" s="131" t="n">
        <v>1356480000</v>
      </c>
      <c r="B1089" s="330" t="n">
        <f aca="false">(A1089/(24*60*60))+DATE(1970,1,1)</f>
        <v>41269</v>
      </c>
      <c r="C1089" s="331" t="n">
        <f aca="false">YEAR(B1089)</f>
        <v>2012</v>
      </c>
      <c r="D1089" s="331" t="n">
        <f aca="false">MONTH(B1089)</f>
        <v>12</v>
      </c>
      <c r="E1089" s="331" t="n">
        <f aca="false">DAY(B1089)</f>
        <v>26</v>
      </c>
      <c r="F1089" s="132" t="n">
        <v>13.35001</v>
      </c>
      <c r="G1089" s="132" t="n">
        <v>13.46997</v>
      </c>
      <c r="H1089" s="132" t="n">
        <v>13.20001</v>
      </c>
      <c r="I1089" s="132" t="n">
        <v>13.46786</v>
      </c>
      <c r="J1089" s="132" t="n">
        <f aca="false">LARGE($G$1:G1089,1)</f>
        <v>31.9099</v>
      </c>
      <c r="K1089" s="192" t="n">
        <f aca="false">IF(J1089&gt;J1088,0,K1088+1)</f>
        <v>560</v>
      </c>
      <c r="L1089" s="134" t="n">
        <f aca="false">I1089/J1089-1</f>
        <v>-0.57794101517084</v>
      </c>
      <c r="O1089" s="131"/>
      <c r="P1089" s="330"/>
      <c r="Q1089" s="132"/>
      <c r="R1089" s="132"/>
      <c r="S1089" s="132"/>
      <c r="T1089" s="132"/>
    </row>
    <row r="1090" customFormat="false" ht="12.8" hidden="true" customHeight="false" outlineLevel="0" collapsed="false">
      <c r="A1090" s="131" t="n">
        <v>1356566400</v>
      </c>
      <c r="B1090" s="330" t="n">
        <f aca="false">(A1090/(24*60*60))+DATE(1970,1,1)</f>
        <v>41270</v>
      </c>
      <c r="C1090" s="331" t="n">
        <f aca="false">YEAR(B1090)</f>
        <v>2012</v>
      </c>
      <c r="D1090" s="331" t="n">
        <f aca="false">MONTH(B1090)</f>
        <v>12</v>
      </c>
      <c r="E1090" s="331" t="n">
        <f aca="false">DAY(B1090)</f>
        <v>27</v>
      </c>
      <c r="F1090" s="132" t="n">
        <v>13.46332</v>
      </c>
      <c r="G1090" s="132" t="n">
        <v>13.47</v>
      </c>
      <c r="H1090" s="132" t="n">
        <v>13.25</v>
      </c>
      <c r="I1090" s="132" t="n">
        <v>13.42174</v>
      </c>
      <c r="J1090" s="132" t="n">
        <f aca="false">LARGE($G$1:G1090,1)</f>
        <v>31.9099</v>
      </c>
      <c r="K1090" s="192" t="n">
        <f aca="false">IF(J1090&gt;J1089,0,K1089+1)</f>
        <v>561</v>
      </c>
      <c r="L1090" s="134" t="n">
        <f aca="false">I1090/J1090-1</f>
        <v>-0.579386334648495</v>
      </c>
      <c r="O1090" s="131"/>
      <c r="P1090" s="330"/>
      <c r="Q1090" s="132"/>
      <c r="R1090" s="132"/>
      <c r="S1090" s="132"/>
      <c r="T1090" s="132"/>
    </row>
    <row r="1091" customFormat="false" ht="12.8" hidden="true" customHeight="false" outlineLevel="0" collapsed="false">
      <c r="A1091" s="131" t="n">
        <v>1356652800</v>
      </c>
      <c r="B1091" s="330" t="n">
        <f aca="false">(A1091/(24*60*60))+DATE(1970,1,1)</f>
        <v>41271</v>
      </c>
      <c r="C1091" s="331" t="n">
        <f aca="false">YEAR(B1091)</f>
        <v>2012</v>
      </c>
      <c r="D1091" s="331" t="n">
        <f aca="false">MONTH(B1091)</f>
        <v>12</v>
      </c>
      <c r="E1091" s="331" t="n">
        <f aca="false">DAY(B1091)</f>
        <v>28</v>
      </c>
      <c r="F1091" s="132" t="n">
        <v>13.43998</v>
      </c>
      <c r="G1091" s="132" t="n">
        <v>13.6499</v>
      </c>
      <c r="H1091" s="132" t="n">
        <v>13.34201</v>
      </c>
      <c r="I1091" s="132" t="n">
        <v>13.42119</v>
      </c>
      <c r="J1091" s="132" t="n">
        <f aca="false">LARGE($G$1:G1091,1)</f>
        <v>31.9099</v>
      </c>
      <c r="K1091" s="192" t="n">
        <f aca="false">IF(J1091&gt;J1090,0,K1090+1)</f>
        <v>562</v>
      </c>
      <c r="L1091" s="134" t="n">
        <f aca="false">I1091/J1091-1</f>
        <v>-0.579403570678692</v>
      </c>
      <c r="O1091" s="131"/>
      <c r="P1091" s="330"/>
      <c r="Q1091" s="132"/>
      <c r="R1091" s="132"/>
      <c r="S1091" s="132"/>
      <c r="T1091" s="132"/>
    </row>
    <row r="1092" customFormat="false" ht="12.8" hidden="true" customHeight="false" outlineLevel="0" collapsed="false">
      <c r="A1092" s="131" t="n">
        <v>1356739200</v>
      </c>
      <c r="B1092" s="330" t="n">
        <f aca="false">(A1092/(24*60*60))+DATE(1970,1,1)</f>
        <v>41272</v>
      </c>
      <c r="C1092" s="331" t="n">
        <f aca="false">YEAR(B1092)</f>
        <v>2012</v>
      </c>
      <c r="D1092" s="331" t="n">
        <f aca="false">MONTH(B1092)</f>
        <v>12</v>
      </c>
      <c r="E1092" s="331" t="n">
        <f aca="false">DAY(B1092)</f>
        <v>29</v>
      </c>
      <c r="F1092" s="132" t="n">
        <v>13.4999</v>
      </c>
      <c r="G1092" s="132" t="n">
        <v>13.67</v>
      </c>
      <c r="H1092" s="132" t="n">
        <v>13.27</v>
      </c>
      <c r="I1092" s="132" t="n">
        <v>13.4</v>
      </c>
      <c r="J1092" s="132" t="n">
        <f aca="false">LARGE($G$1:G1092,1)</f>
        <v>31.9099</v>
      </c>
      <c r="K1092" s="192" t="n">
        <f aca="false">IF(J1092&gt;J1091,0,K1091+1)</f>
        <v>563</v>
      </c>
      <c r="L1092" s="134" t="n">
        <f aca="false">I1092/J1092-1</f>
        <v>-0.580067627914848</v>
      </c>
      <c r="O1092" s="131"/>
      <c r="P1092" s="330"/>
      <c r="Q1092" s="132"/>
      <c r="R1092" s="132"/>
      <c r="S1092" s="132"/>
      <c r="T1092" s="132"/>
    </row>
    <row r="1093" customFormat="false" ht="12.8" hidden="true" customHeight="false" outlineLevel="0" collapsed="false">
      <c r="A1093" s="131" t="n">
        <v>1356825600</v>
      </c>
      <c r="B1093" s="330" t="n">
        <f aca="false">(A1093/(24*60*60))+DATE(1970,1,1)</f>
        <v>41273</v>
      </c>
      <c r="C1093" s="331" t="n">
        <f aca="false">YEAR(B1093)</f>
        <v>2012</v>
      </c>
      <c r="D1093" s="331" t="n">
        <f aca="false">MONTH(B1093)</f>
        <v>12</v>
      </c>
      <c r="E1093" s="331" t="n">
        <f aca="false">DAY(B1093)</f>
        <v>30</v>
      </c>
      <c r="F1093" s="132" t="n">
        <v>13.41197</v>
      </c>
      <c r="G1093" s="132" t="n">
        <v>13.59</v>
      </c>
      <c r="H1093" s="132" t="n">
        <v>13.35</v>
      </c>
      <c r="I1093" s="132" t="n">
        <v>13.45001</v>
      </c>
      <c r="J1093" s="132" t="n">
        <f aca="false">LARGE($G$1:G1093,1)</f>
        <v>31.9099</v>
      </c>
      <c r="K1093" s="192" t="n">
        <f aca="false">IF(J1093&gt;J1092,0,K1092+1)</f>
        <v>564</v>
      </c>
      <c r="L1093" s="134" t="n">
        <f aca="false">I1093/J1093-1</f>
        <v>-0.578500402696342</v>
      </c>
      <c r="O1093" s="131"/>
      <c r="P1093" s="330"/>
      <c r="Q1093" s="132"/>
      <c r="R1093" s="132"/>
      <c r="S1093" s="132"/>
      <c r="T1093" s="132"/>
    </row>
    <row r="1094" customFormat="false" ht="12.8" hidden="true" customHeight="false" outlineLevel="0" collapsed="false">
      <c r="A1094" s="131" t="n">
        <v>1356912000</v>
      </c>
      <c r="B1094" s="330" t="n">
        <f aca="false">(A1094/(24*60*60))+DATE(1970,1,1)</f>
        <v>41274</v>
      </c>
      <c r="C1094" s="331" t="n">
        <f aca="false">YEAR(B1094)</f>
        <v>2012</v>
      </c>
      <c r="D1094" s="331" t="n">
        <f aca="false">MONTH(B1094)</f>
        <v>12</v>
      </c>
      <c r="E1094" s="331" t="n">
        <f aca="false">DAY(B1094)</f>
        <v>31</v>
      </c>
      <c r="F1094" s="132" t="n">
        <v>13.39112</v>
      </c>
      <c r="G1094" s="132" t="n">
        <v>13.561</v>
      </c>
      <c r="H1094" s="132" t="n">
        <v>13.36634</v>
      </c>
      <c r="I1094" s="132" t="n">
        <v>13.51001</v>
      </c>
      <c r="J1094" s="132" t="n">
        <f aca="false">LARGE($G$1:G1094,1)</f>
        <v>31.9099</v>
      </c>
      <c r="K1094" s="192" t="n">
        <f aca="false">IF(J1094&gt;J1093,0,K1093+1)</f>
        <v>565</v>
      </c>
      <c r="L1094" s="134" t="n">
        <f aca="false">I1094/J1094-1</f>
        <v>-0.576620108492976</v>
      </c>
      <c r="O1094" s="131"/>
      <c r="P1094" s="330"/>
      <c r="Q1094" s="132"/>
      <c r="R1094" s="132"/>
      <c r="S1094" s="132"/>
      <c r="T1094" s="132"/>
    </row>
    <row r="1095" customFormat="false" ht="12.8" hidden="true" customHeight="false" outlineLevel="0" collapsed="false">
      <c r="A1095" s="131" t="n">
        <v>1356998400</v>
      </c>
      <c r="B1095" s="330" t="n">
        <f aca="false">(A1095/(24*60*60))+DATE(1970,1,1)</f>
        <v>41275</v>
      </c>
      <c r="C1095" s="331" t="n">
        <f aca="false">YEAR(B1095)</f>
        <v>2013</v>
      </c>
      <c r="D1095" s="331" t="n">
        <f aca="false">MONTH(B1095)</f>
        <v>1</v>
      </c>
      <c r="E1095" s="331" t="n">
        <f aca="false">DAY(B1095)</f>
        <v>1</v>
      </c>
      <c r="F1095" s="132" t="n">
        <v>13.51001</v>
      </c>
      <c r="G1095" s="132" t="n">
        <v>13.56</v>
      </c>
      <c r="H1095" s="132" t="n">
        <v>13.16123</v>
      </c>
      <c r="I1095" s="132" t="n">
        <v>13.30413</v>
      </c>
      <c r="J1095" s="132" t="n">
        <f aca="false">LARGE($G$1:G1095,1)</f>
        <v>31.9099</v>
      </c>
      <c r="K1095" s="192" t="n">
        <f aca="false">IF(J1095&gt;J1094,0,K1094+1)</f>
        <v>566</v>
      </c>
      <c r="L1095" s="134" t="n">
        <f aca="false">I1095/J1095-1</f>
        <v>-0.58307202466946</v>
      </c>
      <c r="O1095" s="131"/>
      <c r="P1095" s="330"/>
      <c r="Q1095" s="132"/>
      <c r="R1095" s="132"/>
      <c r="S1095" s="132"/>
      <c r="T1095" s="132"/>
    </row>
    <row r="1096" customFormat="false" ht="12.8" hidden="true" customHeight="false" outlineLevel="0" collapsed="false">
      <c r="A1096" s="131" t="n">
        <v>1357084800</v>
      </c>
      <c r="B1096" s="330" t="n">
        <f aca="false">(A1096/(24*60*60))+DATE(1970,1,1)</f>
        <v>41276</v>
      </c>
      <c r="C1096" s="331" t="n">
        <f aca="false">YEAR(B1096)</f>
        <v>2013</v>
      </c>
      <c r="D1096" s="331" t="n">
        <f aca="false">MONTH(B1096)</f>
        <v>1</v>
      </c>
      <c r="E1096" s="331" t="n">
        <f aca="false">DAY(B1096)</f>
        <v>2</v>
      </c>
      <c r="F1096" s="132" t="n">
        <v>13.35574</v>
      </c>
      <c r="G1096" s="132" t="n">
        <v>13.4</v>
      </c>
      <c r="H1096" s="132" t="n">
        <v>13.16382</v>
      </c>
      <c r="I1096" s="132" t="n">
        <v>13.27999</v>
      </c>
      <c r="J1096" s="132" t="n">
        <f aca="false">LARGE($G$1:G1096,1)</f>
        <v>31.9099</v>
      </c>
      <c r="K1096" s="192" t="n">
        <f aca="false">IF(J1096&gt;J1095,0,K1095+1)</f>
        <v>567</v>
      </c>
      <c r="L1096" s="134" t="n">
        <f aca="false">I1096/J1096-1</f>
        <v>-0.583828529703948</v>
      </c>
      <c r="O1096" s="131"/>
      <c r="P1096" s="330"/>
      <c r="Q1096" s="132"/>
      <c r="R1096" s="132"/>
      <c r="S1096" s="132"/>
      <c r="T1096" s="132"/>
    </row>
    <row r="1097" customFormat="false" ht="12.8" hidden="true" customHeight="false" outlineLevel="0" collapsed="false">
      <c r="A1097" s="131" t="n">
        <v>1357171200</v>
      </c>
      <c r="B1097" s="330" t="n">
        <f aca="false">(A1097/(24*60*60))+DATE(1970,1,1)</f>
        <v>41277</v>
      </c>
      <c r="C1097" s="331" t="n">
        <f aca="false">YEAR(B1097)</f>
        <v>2013</v>
      </c>
      <c r="D1097" s="331" t="n">
        <f aca="false">MONTH(B1097)</f>
        <v>1</v>
      </c>
      <c r="E1097" s="331" t="n">
        <f aca="false">DAY(B1097)</f>
        <v>3</v>
      </c>
      <c r="F1097" s="132" t="n">
        <v>13.28306</v>
      </c>
      <c r="G1097" s="132" t="n">
        <v>13.464</v>
      </c>
      <c r="H1097" s="132" t="n">
        <v>13.24897</v>
      </c>
      <c r="I1097" s="132" t="n">
        <v>13.39786</v>
      </c>
      <c r="J1097" s="132" t="n">
        <f aca="false">LARGE($G$1:G1097,1)</f>
        <v>31.9099</v>
      </c>
      <c r="K1097" s="192" t="n">
        <f aca="false">IF(J1097&gt;J1096,0,K1096+1)</f>
        <v>568</v>
      </c>
      <c r="L1097" s="134" t="n">
        <f aca="false">I1097/J1097-1</f>
        <v>-0.580134691741435</v>
      </c>
      <c r="O1097" s="131"/>
      <c r="P1097" s="330"/>
      <c r="Q1097" s="132"/>
      <c r="R1097" s="132"/>
      <c r="S1097" s="132"/>
      <c r="T1097" s="132"/>
    </row>
    <row r="1098" customFormat="false" ht="12.8" hidden="true" customHeight="false" outlineLevel="0" collapsed="false">
      <c r="A1098" s="131" t="n">
        <v>1357257600</v>
      </c>
      <c r="B1098" s="330" t="n">
        <f aca="false">(A1098/(24*60*60))+DATE(1970,1,1)</f>
        <v>41278</v>
      </c>
      <c r="C1098" s="331" t="n">
        <f aca="false">YEAR(B1098)</f>
        <v>2013</v>
      </c>
      <c r="D1098" s="331" t="n">
        <f aca="false">MONTH(B1098)</f>
        <v>1</v>
      </c>
      <c r="E1098" s="331" t="n">
        <f aca="false">DAY(B1098)</f>
        <v>4</v>
      </c>
      <c r="F1098" s="132" t="n">
        <v>13.4265</v>
      </c>
      <c r="G1098" s="132" t="n">
        <v>13.52</v>
      </c>
      <c r="H1098" s="132" t="n">
        <v>13.27311</v>
      </c>
      <c r="I1098" s="132" t="n">
        <v>13.5</v>
      </c>
      <c r="J1098" s="132" t="n">
        <f aca="false">LARGE($G$1:G1098,1)</f>
        <v>31.9099</v>
      </c>
      <c r="K1098" s="192" t="n">
        <f aca="false">IF(J1098&gt;J1097,0,K1097+1)</f>
        <v>569</v>
      </c>
      <c r="L1098" s="134" t="n">
        <f aca="false">I1098/J1098-1</f>
        <v>-0.576933804242571</v>
      </c>
      <c r="O1098" s="131"/>
      <c r="P1098" s="330"/>
      <c r="Q1098" s="132"/>
      <c r="R1098" s="132"/>
      <c r="S1098" s="132"/>
      <c r="T1098" s="132"/>
    </row>
    <row r="1099" customFormat="false" ht="12.8" hidden="true" customHeight="false" outlineLevel="0" collapsed="false">
      <c r="A1099" s="131" t="n">
        <v>1357344000</v>
      </c>
      <c r="B1099" s="330" t="n">
        <f aca="false">(A1099/(24*60*60))+DATE(1970,1,1)</f>
        <v>41279</v>
      </c>
      <c r="C1099" s="331" t="n">
        <f aca="false">YEAR(B1099)</f>
        <v>2013</v>
      </c>
      <c r="D1099" s="331" t="n">
        <f aca="false">MONTH(B1099)</f>
        <v>1</v>
      </c>
      <c r="E1099" s="331" t="n">
        <f aca="false">DAY(B1099)</f>
        <v>5</v>
      </c>
      <c r="F1099" s="132" t="n">
        <v>13.50001</v>
      </c>
      <c r="G1099" s="132" t="n">
        <v>13.548</v>
      </c>
      <c r="H1099" s="132" t="n">
        <v>13.314</v>
      </c>
      <c r="I1099" s="132" t="n">
        <v>13.44</v>
      </c>
      <c r="J1099" s="132" t="n">
        <f aca="false">LARGE($G$1:G1099,1)</f>
        <v>31.9099</v>
      </c>
      <c r="K1099" s="192" t="n">
        <f aca="false">IF(J1099&gt;J1098,0,K1098+1)</f>
        <v>570</v>
      </c>
      <c r="L1099" s="134" t="n">
        <f aca="false">I1099/J1099-1</f>
        <v>-0.578814098445937</v>
      </c>
      <c r="O1099" s="131"/>
      <c r="P1099" s="330"/>
      <c r="Q1099" s="132"/>
      <c r="R1099" s="132"/>
      <c r="S1099" s="132"/>
      <c r="T1099" s="132"/>
    </row>
    <row r="1100" customFormat="false" ht="12.8" hidden="true" customHeight="false" outlineLevel="0" collapsed="false">
      <c r="A1100" s="131" t="n">
        <v>1357430400</v>
      </c>
      <c r="B1100" s="330" t="n">
        <f aca="false">(A1100/(24*60*60))+DATE(1970,1,1)</f>
        <v>41280</v>
      </c>
      <c r="C1100" s="331" t="n">
        <f aca="false">YEAR(B1100)</f>
        <v>2013</v>
      </c>
      <c r="D1100" s="331" t="n">
        <f aca="false">MONTH(B1100)</f>
        <v>1</v>
      </c>
      <c r="E1100" s="331" t="n">
        <f aca="false">DAY(B1100)</f>
        <v>6</v>
      </c>
      <c r="F1100" s="132" t="n">
        <v>13.44884</v>
      </c>
      <c r="G1100" s="132" t="n">
        <v>13.521</v>
      </c>
      <c r="H1100" s="132" t="n">
        <v>13.356</v>
      </c>
      <c r="I1100" s="132" t="n">
        <v>13.45395</v>
      </c>
      <c r="J1100" s="132" t="n">
        <f aca="false">LARGE($G$1:G1100,1)</f>
        <v>31.9099</v>
      </c>
      <c r="K1100" s="192" t="n">
        <f aca="false">IF(J1100&gt;J1099,0,K1099+1)</f>
        <v>571</v>
      </c>
      <c r="L1100" s="134" t="n">
        <f aca="false">I1100/J1100-1</f>
        <v>-0.578376930043654</v>
      </c>
      <c r="O1100" s="131"/>
      <c r="P1100" s="330"/>
      <c r="Q1100" s="132"/>
      <c r="R1100" s="132"/>
      <c r="S1100" s="132"/>
      <c r="T1100" s="132"/>
    </row>
    <row r="1101" customFormat="false" ht="12.8" hidden="true" customHeight="false" outlineLevel="0" collapsed="false">
      <c r="A1101" s="131" t="n">
        <v>1357516800</v>
      </c>
      <c r="B1101" s="330" t="n">
        <f aca="false">(A1101/(24*60*60))+DATE(1970,1,1)</f>
        <v>41281</v>
      </c>
      <c r="C1101" s="331" t="n">
        <f aca="false">YEAR(B1101)</f>
        <v>2013</v>
      </c>
      <c r="D1101" s="331" t="n">
        <f aca="false">MONTH(B1101)</f>
        <v>1</v>
      </c>
      <c r="E1101" s="331" t="n">
        <f aca="false">DAY(B1101)</f>
        <v>7</v>
      </c>
      <c r="F1101" s="132" t="n">
        <v>13.51394</v>
      </c>
      <c r="G1101" s="132" t="n">
        <v>13.59</v>
      </c>
      <c r="H1101" s="132" t="n">
        <v>13.404</v>
      </c>
      <c r="I1101" s="132" t="n">
        <v>13.58755</v>
      </c>
      <c r="J1101" s="132" t="n">
        <f aca="false">LARGE($G$1:G1101,1)</f>
        <v>31.9099</v>
      </c>
      <c r="K1101" s="192" t="n">
        <f aca="false">IF(J1101&gt;J1100,0,K1100+1)</f>
        <v>572</v>
      </c>
      <c r="L1101" s="134" t="n">
        <f aca="false">I1101/J1101-1</f>
        <v>-0.574190141617492</v>
      </c>
      <c r="O1101" s="131"/>
      <c r="P1101" s="330"/>
      <c r="Q1101" s="132"/>
      <c r="R1101" s="132"/>
      <c r="S1101" s="132"/>
      <c r="T1101" s="132"/>
    </row>
    <row r="1102" customFormat="false" ht="12.8" hidden="true" customHeight="false" outlineLevel="0" collapsed="false">
      <c r="A1102" s="131" t="n">
        <v>1357603200</v>
      </c>
      <c r="B1102" s="330" t="n">
        <f aca="false">(A1102/(24*60*60))+DATE(1970,1,1)</f>
        <v>41282</v>
      </c>
      <c r="C1102" s="331" t="n">
        <f aca="false">YEAR(B1102)</f>
        <v>2013</v>
      </c>
      <c r="D1102" s="331" t="n">
        <f aca="false">MONTH(B1102)</f>
        <v>1</v>
      </c>
      <c r="E1102" s="331" t="n">
        <f aca="false">DAY(B1102)</f>
        <v>8</v>
      </c>
      <c r="F1102" s="132" t="n">
        <v>13.55376</v>
      </c>
      <c r="G1102" s="132" t="n">
        <v>13.87998</v>
      </c>
      <c r="H1102" s="132" t="n">
        <v>13.5</v>
      </c>
      <c r="I1102" s="132" t="n">
        <v>13.74275</v>
      </c>
      <c r="J1102" s="132" t="n">
        <f aca="false">LARGE($G$1:G1102,1)</f>
        <v>31.9099</v>
      </c>
      <c r="K1102" s="192" t="n">
        <f aca="false">IF(J1102&gt;J1101,0,K1101+1)</f>
        <v>573</v>
      </c>
      <c r="L1102" s="134" t="n">
        <f aca="false">I1102/J1102-1</f>
        <v>-0.569326447278117</v>
      </c>
      <c r="O1102" s="131"/>
      <c r="P1102" s="330"/>
      <c r="Q1102" s="132"/>
      <c r="R1102" s="132"/>
      <c r="S1102" s="132"/>
      <c r="T1102" s="132"/>
    </row>
    <row r="1103" customFormat="false" ht="12.8" hidden="true" customHeight="false" outlineLevel="0" collapsed="false">
      <c r="A1103" s="131" t="n">
        <v>1357689600</v>
      </c>
      <c r="B1103" s="330" t="n">
        <f aca="false">(A1103/(24*60*60))+DATE(1970,1,1)</f>
        <v>41283</v>
      </c>
      <c r="C1103" s="331" t="n">
        <f aca="false">YEAR(B1103)</f>
        <v>2013</v>
      </c>
      <c r="D1103" s="331" t="n">
        <f aca="false">MONTH(B1103)</f>
        <v>1</v>
      </c>
      <c r="E1103" s="331" t="n">
        <f aca="false">DAY(B1103)</f>
        <v>9</v>
      </c>
      <c r="F1103" s="132" t="n">
        <v>13.79904</v>
      </c>
      <c r="G1103" s="132" t="n">
        <v>13.86225</v>
      </c>
      <c r="H1103" s="132" t="n">
        <v>13.62</v>
      </c>
      <c r="I1103" s="132" t="n">
        <v>13.77001</v>
      </c>
      <c r="J1103" s="132" t="n">
        <f aca="false">LARGE($G$1:G1103,1)</f>
        <v>31.9099</v>
      </c>
      <c r="K1103" s="192" t="n">
        <f aca="false">IF(J1103&gt;J1102,0,K1102+1)</f>
        <v>574</v>
      </c>
      <c r="L1103" s="134" t="n">
        <f aca="false">I1103/J1103-1</f>
        <v>-0.568472166945055</v>
      </c>
      <c r="O1103" s="131"/>
      <c r="P1103" s="330"/>
      <c r="Q1103" s="132"/>
      <c r="R1103" s="132"/>
      <c r="S1103" s="132"/>
      <c r="T1103" s="132"/>
    </row>
    <row r="1104" customFormat="false" ht="12.8" hidden="true" customHeight="false" outlineLevel="0" collapsed="false">
      <c r="A1104" s="131" t="n">
        <v>1357776000</v>
      </c>
      <c r="B1104" s="330" t="n">
        <f aca="false">(A1104/(24*60*60))+DATE(1970,1,1)</f>
        <v>41284</v>
      </c>
      <c r="C1104" s="331" t="n">
        <f aca="false">YEAR(B1104)</f>
        <v>2013</v>
      </c>
      <c r="D1104" s="331" t="n">
        <f aca="false">MONTH(B1104)</f>
        <v>1</v>
      </c>
      <c r="E1104" s="331" t="n">
        <f aca="false">DAY(B1104)</f>
        <v>10</v>
      </c>
      <c r="F1104" s="132" t="n">
        <v>13.77001</v>
      </c>
      <c r="G1104" s="132" t="n">
        <v>14.32</v>
      </c>
      <c r="H1104" s="132" t="n">
        <v>13.77</v>
      </c>
      <c r="I1104" s="132" t="n">
        <v>14.13999</v>
      </c>
      <c r="J1104" s="132" t="n">
        <f aca="false">LARGE($G$1:G1104,1)</f>
        <v>31.9099</v>
      </c>
      <c r="K1104" s="192" t="n">
        <f aca="false">IF(J1104&gt;J1103,0,K1103+1)</f>
        <v>575</v>
      </c>
      <c r="L1104" s="134" t="n">
        <f aca="false">I1104/J1104-1</f>
        <v>-0.556877646122363</v>
      </c>
      <c r="O1104" s="131"/>
      <c r="P1104" s="330"/>
      <c r="Q1104" s="132"/>
      <c r="R1104" s="132"/>
      <c r="S1104" s="132"/>
      <c r="T1104" s="132"/>
    </row>
    <row r="1105" customFormat="false" ht="12.8" hidden="true" customHeight="false" outlineLevel="0" collapsed="false">
      <c r="A1105" s="131" t="n">
        <v>1357862400</v>
      </c>
      <c r="B1105" s="330" t="n">
        <f aca="false">(A1105/(24*60*60))+DATE(1970,1,1)</f>
        <v>41285</v>
      </c>
      <c r="C1105" s="331" t="n">
        <f aca="false">YEAR(B1105)</f>
        <v>2013</v>
      </c>
      <c r="D1105" s="331" t="n">
        <f aca="false">MONTH(B1105)</f>
        <v>1</v>
      </c>
      <c r="E1105" s="331" t="n">
        <f aca="false">DAY(B1105)</f>
        <v>11</v>
      </c>
      <c r="F1105" s="132" t="n">
        <v>14.13</v>
      </c>
      <c r="G1105" s="132" t="n">
        <v>14.34999</v>
      </c>
      <c r="H1105" s="132" t="n">
        <v>13.91001</v>
      </c>
      <c r="I1105" s="132" t="n">
        <v>14.13701</v>
      </c>
      <c r="J1105" s="132" t="n">
        <f aca="false">LARGE($G$1:G1105,1)</f>
        <v>31.9099</v>
      </c>
      <c r="K1105" s="192" t="n">
        <f aca="false">IF(J1105&gt;J1104,0,K1104+1)</f>
        <v>576</v>
      </c>
      <c r="L1105" s="134" t="n">
        <f aca="false">I1105/J1105-1</f>
        <v>-0.556971034067797</v>
      </c>
      <c r="O1105" s="131"/>
      <c r="P1105" s="330"/>
      <c r="Q1105" s="132"/>
      <c r="R1105" s="132"/>
      <c r="S1105" s="132"/>
      <c r="T1105" s="132"/>
    </row>
    <row r="1106" customFormat="false" ht="12.8" hidden="true" customHeight="false" outlineLevel="0" collapsed="false">
      <c r="A1106" s="131" t="n">
        <v>1357948800</v>
      </c>
      <c r="B1106" s="330" t="n">
        <f aca="false">(A1106/(24*60*60))+DATE(1970,1,1)</f>
        <v>41286</v>
      </c>
      <c r="C1106" s="331" t="n">
        <f aca="false">YEAR(B1106)</f>
        <v>2013</v>
      </c>
      <c r="D1106" s="331" t="n">
        <f aca="false">MONTH(B1106)</f>
        <v>1</v>
      </c>
      <c r="E1106" s="331" t="n">
        <f aca="false">DAY(B1106)</f>
        <v>12</v>
      </c>
      <c r="F1106" s="132" t="n">
        <v>14.25664</v>
      </c>
      <c r="G1106" s="132" t="n">
        <v>14.338</v>
      </c>
      <c r="H1106" s="132" t="n">
        <v>13.975</v>
      </c>
      <c r="I1106" s="132" t="n">
        <v>14.23699</v>
      </c>
      <c r="J1106" s="132" t="n">
        <f aca="false">LARGE($G$1:G1106,1)</f>
        <v>31.9099</v>
      </c>
      <c r="K1106" s="192" t="n">
        <f aca="false">IF(J1106&gt;J1105,0,K1105+1)</f>
        <v>577</v>
      </c>
      <c r="L1106" s="134" t="n">
        <f aca="false">I1106/J1106-1</f>
        <v>-0.553837837160254</v>
      </c>
      <c r="O1106" s="131"/>
      <c r="P1106" s="330"/>
      <c r="Q1106" s="132"/>
      <c r="R1106" s="132"/>
      <c r="S1106" s="132"/>
      <c r="T1106" s="132"/>
    </row>
    <row r="1107" customFormat="false" ht="12.8" hidden="true" customHeight="false" outlineLevel="0" collapsed="false">
      <c r="A1107" s="131" t="n">
        <v>1358035200</v>
      </c>
      <c r="B1107" s="330" t="n">
        <f aca="false">(A1107/(24*60*60))+DATE(1970,1,1)</f>
        <v>41287</v>
      </c>
      <c r="C1107" s="331" t="n">
        <f aca="false">YEAR(B1107)</f>
        <v>2013</v>
      </c>
      <c r="D1107" s="331" t="n">
        <f aca="false">MONTH(B1107)</f>
        <v>1</v>
      </c>
      <c r="E1107" s="331" t="n">
        <f aca="false">DAY(B1107)</f>
        <v>13</v>
      </c>
      <c r="F1107" s="132" t="n">
        <v>14.237</v>
      </c>
      <c r="G1107" s="132" t="n">
        <v>14.3148</v>
      </c>
      <c r="H1107" s="132" t="n">
        <v>13.94896</v>
      </c>
      <c r="I1107" s="132" t="n">
        <v>14.11601</v>
      </c>
      <c r="J1107" s="132" t="n">
        <f aca="false">LARGE($G$1:G1107,1)</f>
        <v>31.9099</v>
      </c>
      <c r="K1107" s="192" t="n">
        <f aca="false">IF(J1107&gt;J1106,0,K1106+1)</f>
        <v>578</v>
      </c>
      <c r="L1107" s="134" t="n">
        <f aca="false">I1107/J1107-1</f>
        <v>-0.557629137038975</v>
      </c>
      <c r="O1107" s="131"/>
      <c r="P1107" s="330"/>
      <c r="Q1107" s="132"/>
      <c r="R1107" s="132"/>
      <c r="S1107" s="132"/>
      <c r="T1107" s="132"/>
    </row>
    <row r="1108" customFormat="false" ht="12.8" hidden="true" customHeight="false" outlineLevel="0" collapsed="false">
      <c r="A1108" s="131" t="n">
        <v>1358121600</v>
      </c>
      <c r="B1108" s="330" t="n">
        <f aca="false">(A1108/(24*60*60))+DATE(1970,1,1)</f>
        <v>41288</v>
      </c>
      <c r="C1108" s="331" t="n">
        <f aca="false">YEAR(B1108)</f>
        <v>2013</v>
      </c>
      <c r="D1108" s="331" t="n">
        <f aca="false">MONTH(B1108)</f>
        <v>1</v>
      </c>
      <c r="E1108" s="331" t="n">
        <f aca="false">DAY(B1108)</f>
        <v>14</v>
      </c>
      <c r="F1108" s="132" t="n">
        <v>14.19</v>
      </c>
      <c r="G1108" s="132" t="n">
        <v>14.35</v>
      </c>
      <c r="H1108" s="132" t="n">
        <v>14.11</v>
      </c>
      <c r="I1108" s="132" t="n">
        <v>14.30002</v>
      </c>
      <c r="J1108" s="132" t="n">
        <f aca="false">LARGE($G$1:G1108,1)</f>
        <v>31.9099</v>
      </c>
      <c r="K1108" s="192" t="n">
        <f aca="false">IF(J1108&gt;J1107,0,K1107+1)</f>
        <v>579</v>
      </c>
      <c r="L1108" s="134" t="n">
        <f aca="false">I1108/J1108-1</f>
        <v>-0.551862588099618</v>
      </c>
      <c r="O1108" s="131"/>
      <c r="P1108" s="330"/>
      <c r="Q1108" s="132"/>
      <c r="R1108" s="132"/>
      <c r="S1108" s="132"/>
      <c r="T1108" s="132"/>
    </row>
    <row r="1109" customFormat="false" ht="12.8" hidden="true" customHeight="false" outlineLevel="0" collapsed="false">
      <c r="A1109" s="131" t="n">
        <v>1358208000</v>
      </c>
      <c r="B1109" s="330" t="n">
        <f aca="false">(A1109/(24*60*60))+DATE(1970,1,1)</f>
        <v>41289</v>
      </c>
      <c r="C1109" s="331" t="n">
        <f aca="false">YEAR(B1109)</f>
        <v>2013</v>
      </c>
      <c r="D1109" s="331" t="n">
        <f aca="false">MONTH(B1109)</f>
        <v>1</v>
      </c>
      <c r="E1109" s="331" t="n">
        <f aca="false">DAY(B1109)</f>
        <v>15</v>
      </c>
      <c r="F1109" s="132" t="n">
        <v>14.35</v>
      </c>
      <c r="G1109" s="132" t="n">
        <v>14.47899</v>
      </c>
      <c r="H1109" s="132" t="n">
        <v>13.99178</v>
      </c>
      <c r="I1109" s="132" t="n">
        <v>14.25003</v>
      </c>
      <c r="J1109" s="132" t="n">
        <f aca="false">LARGE($G$1:G1109,1)</f>
        <v>31.9099</v>
      </c>
      <c r="K1109" s="192" t="n">
        <f aca="false">IF(J1109&gt;J1108,0,K1108+1)</f>
        <v>580</v>
      </c>
      <c r="L1109" s="134" t="n">
        <f aca="false">I1109/J1109-1</f>
        <v>-0.553429186553389</v>
      </c>
      <c r="O1109" s="131"/>
      <c r="P1109" s="330"/>
      <c r="Q1109" s="132"/>
      <c r="R1109" s="132"/>
      <c r="S1109" s="132"/>
      <c r="T1109" s="132"/>
    </row>
    <row r="1110" customFormat="false" ht="12.8" hidden="true" customHeight="false" outlineLevel="0" collapsed="false">
      <c r="A1110" s="131" t="n">
        <v>1358294400</v>
      </c>
      <c r="B1110" s="330" t="n">
        <f aca="false">(A1110/(24*60*60))+DATE(1970,1,1)</f>
        <v>41290</v>
      </c>
      <c r="C1110" s="331" t="n">
        <f aca="false">YEAR(B1110)</f>
        <v>2013</v>
      </c>
      <c r="D1110" s="331" t="n">
        <f aca="false">MONTH(B1110)</f>
        <v>1</v>
      </c>
      <c r="E1110" s="331" t="n">
        <f aca="false">DAY(B1110)</f>
        <v>16</v>
      </c>
      <c r="F1110" s="132" t="n">
        <v>14.3</v>
      </c>
      <c r="G1110" s="132" t="n">
        <v>14.73</v>
      </c>
      <c r="H1110" s="132" t="n">
        <v>14.21001</v>
      </c>
      <c r="I1110" s="132" t="n">
        <v>14.73</v>
      </c>
      <c r="J1110" s="132" t="n">
        <f aca="false">LARGE($G$1:G1110,1)</f>
        <v>31.9099</v>
      </c>
      <c r="K1110" s="192" t="n">
        <f aca="false">IF(J1110&gt;J1109,0,K1109+1)</f>
        <v>581</v>
      </c>
      <c r="L1110" s="134" t="n">
        <f aca="false">I1110/J1110-1</f>
        <v>-0.53838777307356</v>
      </c>
      <c r="O1110" s="131"/>
      <c r="P1110" s="330"/>
      <c r="Q1110" s="132"/>
      <c r="R1110" s="132"/>
      <c r="S1110" s="132"/>
      <c r="T1110" s="132"/>
    </row>
    <row r="1111" customFormat="false" ht="12.8" hidden="true" customHeight="false" outlineLevel="0" collapsed="false">
      <c r="A1111" s="131" t="n">
        <v>1358380800</v>
      </c>
      <c r="B1111" s="330" t="n">
        <f aca="false">(A1111/(24*60*60))+DATE(1970,1,1)</f>
        <v>41291</v>
      </c>
      <c r="C1111" s="331" t="n">
        <f aca="false">YEAR(B1111)</f>
        <v>2013</v>
      </c>
      <c r="D1111" s="331" t="n">
        <f aca="false">MONTH(B1111)</f>
        <v>1</v>
      </c>
      <c r="E1111" s="331" t="n">
        <f aca="false">DAY(B1111)</f>
        <v>17</v>
      </c>
      <c r="F1111" s="132" t="n">
        <v>14.73</v>
      </c>
      <c r="G1111" s="132" t="n">
        <v>15.69999</v>
      </c>
      <c r="H1111" s="132" t="n">
        <v>14.63</v>
      </c>
      <c r="I1111" s="132" t="n">
        <v>15.50001</v>
      </c>
      <c r="J1111" s="132" t="n">
        <f aca="false">LARGE($G$1:G1111,1)</f>
        <v>31.9099</v>
      </c>
      <c r="K1111" s="192" t="n">
        <f aca="false">IF(J1111&gt;J1110,0,K1110+1)</f>
        <v>582</v>
      </c>
      <c r="L1111" s="134" t="n">
        <f aca="false">I1111/J1111-1</f>
        <v>-0.514257017414658</v>
      </c>
      <c r="O1111" s="131"/>
      <c r="P1111" s="330"/>
      <c r="Q1111" s="132"/>
      <c r="R1111" s="132"/>
      <c r="S1111" s="132"/>
      <c r="T1111" s="132"/>
    </row>
    <row r="1112" customFormat="false" ht="12.8" hidden="true" customHeight="false" outlineLevel="0" collapsed="false">
      <c r="A1112" s="131" t="n">
        <v>1358467200</v>
      </c>
      <c r="B1112" s="330" t="n">
        <f aca="false">(A1112/(24*60*60))+DATE(1970,1,1)</f>
        <v>41292</v>
      </c>
      <c r="C1112" s="331" t="n">
        <f aca="false">YEAR(B1112)</f>
        <v>2013</v>
      </c>
      <c r="D1112" s="331" t="n">
        <f aca="false">MONTH(B1112)</f>
        <v>1</v>
      </c>
      <c r="E1112" s="331" t="n">
        <f aca="false">DAY(B1112)</f>
        <v>18</v>
      </c>
      <c r="F1112" s="132" t="n">
        <v>15.59897</v>
      </c>
      <c r="G1112" s="132" t="n">
        <v>15.985</v>
      </c>
      <c r="H1112" s="132" t="n">
        <v>15.41</v>
      </c>
      <c r="I1112" s="132" t="n">
        <v>15.70499</v>
      </c>
      <c r="J1112" s="132" t="n">
        <f aca="false">LARGE($G$1:G1112,1)</f>
        <v>31.9099</v>
      </c>
      <c r="K1112" s="192" t="n">
        <f aca="false">IF(J1112&gt;J1111,0,K1111+1)</f>
        <v>583</v>
      </c>
      <c r="L1112" s="134" t="n">
        <f aca="false">I1112/J1112-1</f>
        <v>-0.507833305651224</v>
      </c>
      <c r="O1112" s="131"/>
      <c r="P1112" s="330"/>
      <c r="Q1112" s="132"/>
      <c r="R1112" s="132"/>
      <c r="S1112" s="132"/>
      <c r="T1112" s="132"/>
    </row>
    <row r="1113" customFormat="false" ht="12.8" hidden="true" customHeight="false" outlineLevel="0" collapsed="false">
      <c r="A1113" s="131" t="n">
        <v>1358553600</v>
      </c>
      <c r="B1113" s="330" t="n">
        <f aca="false">(A1113/(24*60*60))+DATE(1970,1,1)</f>
        <v>41293</v>
      </c>
      <c r="C1113" s="331" t="n">
        <f aca="false">YEAR(B1113)</f>
        <v>2013</v>
      </c>
      <c r="D1113" s="331" t="n">
        <f aca="false">MONTH(B1113)</f>
        <v>1</v>
      </c>
      <c r="E1113" s="331" t="n">
        <f aca="false">DAY(B1113)</f>
        <v>19</v>
      </c>
      <c r="F1113" s="132" t="n">
        <v>15.6843</v>
      </c>
      <c r="G1113" s="132" t="n">
        <v>15.77272</v>
      </c>
      <c r="H1113" s="132" t="n">
        <v>15.25</v>
      </c>
      <c r="I1113" s="132" t="n">
        <v>15.615</v>
      </c>
      <c r="J1113" s="132" t="n">
        <f aca="false">LARGE($G$1:G1113,1)</f>
        <v>31.9099</v>
      </c>
      <c r="K1113" s="192" t="n">
        <f aca="false">IF(J1113&gt;J1112,0,K1112+1)</f>
        <v>584</v>
      </c>
      <c r="L1113" s="134" t="n">
        <f aca="false">I1113/J1113-1</f>
        <v>-0.510653433573907</v>
      </c>
      <c r="O1113" s="131"/>
      <c r="P1113" s="330"/>
      <c r="Q1113" s="132"/>
      <c r="R1113" s="132"/>
      <c r="S1113" s="132"/>
      <c r="T1113" s="132"/>
    </row>
    <row r="1114" customFormat="false" ht="12.8" hidden="true" customHeight="false" outlineLevel="0" collapsed="false">
      <c r="A1114" s="131" t="n">
        <v>1358640000</v>
      </c>
      <c r="B1114" s="330" t="n">
        <f aca="false">(A1114/(24*60*60))+DATE(1970,1,1)</f>
        <v>41294</v>
      </c>
      <c r="C1114" s="331" t="n">
        <f aca="false">YEAR(B1114)</f>
        <v>2013</v>
      </c>
      <c r="D1114" s="331" t="n">
        <f aca="false">MONTH(B1114)</f>
        <v>1</v>
      </c>
      <c r="E1114" s="331" t="n">
        <f aca="false">DAY(B1114)</f>
        <v>20</v>
      </c>
      <c r="F1114" s="132" t="n">
        <v>15.615</v>
      </c>
      <c r="G1114" s="132" t="n">
        <v>15.89</v>
      </c>
      <c r="H1114" s="132" t="n">
        <v>15.51</v>
      </c>
      <c r="I1114" s="132" t="n">
        <v>15.7</v>
      </c>
      <c r="J1114" s="132" t="n">
        <f aca="false">LARGE($G$1:G1114,1)</f>
        <v>31.9099</v>
      </c>
      <c r="K1114" s="192" t="n">
        <f aca="false">IF(J1114&gt;J1113,0,K1113+1)</f>
        <v>585</v>
      </c>
      <c r="L1114" s="134" t="n">
        <f aca="false">I1114/J1114-1</f>
        <v>-0.507989683452471</v>
      </c>
      <c r="O1114" s="131"/>
      <c r="P1114" s="330"/>
      <c r="Q1114" s="132"/>
      <c r="R1114" s="132"/>
      <c r="S1114" s="132"/>
      <c r="T1114" s="132"/>
    </row>
    <row r="1115" customFormat="false" ht="12.8" hidden="true" customHeight="false" outlineLevel="0" collapsed="false">
      <c r="A1115" s="131" t="n">
        <v>1358726400</v>
      </c>
      <c r="B1115" s="330" t="n">
        <f aca="false">(A1115/(24*60*60))+DATE(1970,1,1)</f>
        <v>41295</v>
      </c>
      <c r="C1115" s="331" t="n">
        <f aca="false">YEAR(B1115)</f>
        <v>2013</v>
      </c>
      <c r="D1115" s="331" t="n">
        <f aca="false">MONTH(B1115)</f>
        <v>1</v>
      </c>
      <c r="E1115" s="331" t="n">
        <f aca="false">DAY(B1115)</f>
        <v>21</v>
      </c>
      <c r="F1115" s="132" t="n">
        <v>15.7</v>
      </c>
      <c r="G1115" s="132" t="n">
        <v>16.98</v>
      </c>
      <c r="H1115" s="132" t="n">
        <v>15.63412</v>
      </c>
      <c r="I1115" s="132" t="n">
        <v>16.8</v>
      </c>
      <c r="J1115" s="132" t="n">
        <f aca="false">LARGE($G$1:G1115,1)</f>
        <v>31.9099</v>
      </c>
      <c r="K1115" s="192" t="n">
        <f aca="false">IF(J1115&gt;J1114,0,K1114+1)</f>
        <v>586</v>
      </c>
      <c r="L1115" s="134" t="n">
        <f aca="false">I1115/J1115-1</f>
        <v>-0.473517623057421</v>
      </c>
      <c r="O1115" s="131"/>
      <c r="P1115" s="330"/>
      <c r="Q1115" s="132"/>
      <c r="R1115" s="132"/>
      <c r="S1115" s="132"/>
      <c r="T1115" s="132"/>
    </row>
    <row r="1116" customFormat="false" ht="12.8" hidden="true" customHeight="false" outlineLevel="0" collapsed="false">
      <c r="A1116" s="131" t="n">
        <v>1358812800</v>
      </c>
      <c r="B1116" s="330" t="n">
        <f aca="false">(A1116/(24*60*60))+DATE(1970,1,1)</f>
        <v>41296</v>
      </c>
      <c r="C1116" s="331" t="n">
        <f aca="false">YEAR(B1116)</f>
        <v>2013</v>
      </c>
      <c r="D1116" s="331" t="n">
        <f aca="false">MONTH(B1116)</f>
        <v>1</v>
      </c>
      <c r="E1116" s="331" t="n">
        <f aca="false">DAY(B1116)</f>
        <v>22</v>
      </c>
      <c r="F1116" s="132" t="n">
        <v>16.8</v>
      </c>
      <c r="G1116" s="132" t="n">
        <v>17.59</v>
      </c>
      <c r="H1116" s="132" t="n">
        <v>16.65</v>
      </c>
      <c r="I1116" s="132" t="n">
        <v>17.26142</v>
      </c>
      <c r="J1116" s="132" t="n">
        <f aca="false">LARGE($G$1:G1116,1)</f>
        <v>31.9099</v>
      </c>
      <c r="K1116" s="192" t="n">
        <f aca="false">IF(J1116&gt;J1115,0,K1115+1)</f>
        <v>587</v>
      </c>
      <c r="L1116" s="134" t="n">
        <f aca="false">I1116/J1116-1</f>
        <v>-0.459057533868799</v>
      </c>
      <c r="O1116" s="131"/>
      <c r="P1116" s="330"/>
      <c r="Q1116" s="132"/>
      <c r="R1116" s="132"/>
      <c r="S1116" s="132"/>
      <c r="T1116" s="132"/>
    </row>
    <row r="1117" customFormat="false" ht="12.8" hidden="true" customHeight="false" outlineLevel="0" collapsed="false">
      <c r="A1117" s="131" t="n">
        <v>1358899200</v>
      </c>
      <c r="B1117" s="330" t="n">
        <f aca="false">(A1117/(24*60*60))+DATE(1970,1,1)</f>
        <v>41297</v>
      </c>
      <c r="C1117" s="331" t="n">
        <f aca="false">YEAR(B1117)</f>
        <v>2013</v>
      </c>
      <c r="D1117" s="331" t="n">
        <f aca="false">MONTH(B1117)</f>
        <v>1</v>
      </c>
      <c r="E1117" s="331" t="n">
        <f aca="false">DAY(B1117)</f>
        <v>23</v>
      </c>
      <c r="F1117" s="132" t="n">
        <v>17.26142</v>
      </c>
      <c r="G1117" s="132" t="n">
        <v>17.5855</v>
      </c>
      <c r="H1117" s="132" t="n">
        <v>16.80155</v>
      </c>
      <c r="I1117" s="132" t="n">
        <v>17.50004</v>
      </c>
      <c r="J1117" s="132" t="n">
        <f aca="false">LARGE($G$1:G1117,1)</f>
        <v>31.9099</v>
      </c>
      <c r="K1117" s="192" t="n">
        <f aca="false">IF(J1117&gt;J1116,0,K1116+1)</f>
        <v>588</v>
      </c>
      <c r="L1117" s="134" t="n">
        <f aca="false">I1117/J1117-1</f>
        <v>-0.451579603822011</v>
      </c>
      <c r="O1117" s="131"/>
      <c r="P1117" s="330"/>
      <c r="Q1117" s="132"/>
      <c r="R1117" s="132"/>
      <c r="S1117" s="132"/>
      <c r="T1117" s="132"/>
    </row>
    <row r="1118" customFormat="false" ht="12.8" hidden="true" customHeight="false" outlineLevel="0" collapsed="false">
      <c r="A1118" s="131" t="n">
        <v>1358985600</v>
      </c>
      <c r="B1118" s="330" t="n">
        <f aca="false">(A1118/(24*60*60))+DATE(1970,1,1)</f>
        <v>41298</v>
      </c>
      <c r="C1118" s="331" t="n">
        <f aca="false">YEAR(B1118)</f>
        <v>2013</v>
      </c>
      <c r="D1118" s="331" t="n">
        <f aca="false">MONTH(B1118)</f>
        <v>1</v>
      </c>
      <c r="E1118" s="331" t="n">
        <f aca="false">DAY(B1118)</f>
        <v>24</v>
      </c>
      <c r="F1118" s="132" t="n">
        <v>17.52899</v>
      </c>
      <c r="G1118" s="132" t="n">
        <v>19.18999</v>
      </c>
      <c r="H1118" s="132" t="n">
        <v>15.6101</v>
      </c>
      <c r="I1118" s="132" t="n">
        <v>16.89596</v>
      </c>
      <c r="J1118" s="132" t="n">
        <f aca="false">LARGE($G$1:G1118,1)</f>
        <v>31.9099</v>
      </c>
      <c r="K1118" s="192" t="n">
        <f aca="false">IF(J1118&gt;J1117,0,K1117+1)</f>
        <v>589</v>
      </c>
      <c r="L1118" s="134" t="n">
        <f aca="false">I1118/J1118-1</f>
        <v>-0.470510405861504</v>
      </c>
      <c r="O1118" s="131"/>
      <c r="P1118" s="330"/>
      <c r="Q1118" s="132"/>
      <c r="R1118" s="132"/>
      <c r="S1118" s="132"/>
      <c r="T1118" s="132"/>
    </row>
    <row r="1119" customFormat="false" ht="12.8" hidden="true" customHeight="false" outlineLevel="0" collapsed="false">
      <c r="A1119" s="131" t="n">
        <v>1359072000</v>
      </c>
      <c r="B1119" s="330" t="n">
        <f aca="false">(A1119/(24*60*60))+DATE(1970,1,1)</f>
        <v>41299</v>
      </c>
      <c r="C1119" s="331" t="n">
        <f aca="false">YEAR(B1119)</f>
        <v>2013</v>
      </c>
      <c r="D1119" s="331" t="n">
        <f aca="false">MONTH(B1119)</f>
        <v>1</v>
      </c>
      <c r="E1119" s="331" t="n">
        <f aca="false">DAY(B1119)</f>
        <v>25</v>
      </c>
      <c r="F1119" s="132" t="n">
        <v>16.76002</v>
      </c>
      <c r="G1119" s="132" t="n">
        <v>17.797</v>
      </c>
      <c r="H1119" s="132" t="n">
        <v>15.38613</v>
      </c>
      <c r="I1119" s="132" t="n">
        <v>17.40001</v>
      </c>
      <c r="J1119" s="132" t="n">
        <f aca="false">LARGE($G$1:G1119,1)</f>
        <v>31.9099</v>
      </c>
      <c r="K1119" s="192" t="n">
        <f aca="false">IF(J1119&gt;J1118,0,K1118+1)</f>
        <v>590</v>
      </c>
      <c r="L1119" s="134" t="n">
        <f aca="false">I1119/J1119-1</f>
        <v>-0.45471436764139</v>
      </c>
      <c r="O1119" s="131"/>
      <c r="P1119" s="330"/>
      <c r="Q1119" s="132"/>
      <c r="R1119" s="132"/>
      <c r="S1119" s="132"/>
      <c r="T1119" s="132"/>
    </row>
    <row r="1120" customFormat="false" ht="12.8" hidden="true" customHeight="false" outlineLevel="0" collapsed="false">
      <c r="A1120" s="131" t="n">
        <v>1359158400</v>
      </c>
      <c r="B1120" s="330" t="n">
        <f aca="false">(A1120/(24*60*60))+DATE(1970,1,1)</f>
        <v>41300</v>
      </c>
      <c r="C1120" s="331" t="n">
        <f aca="false">YEAR(B1120)</f>
        <v>2013</v>
      </c>
      <c r="D1120" s="331" t="n">
        <f aca="false">MONTH(B1120)</f>
        <v>1</v>
      </c>
      <c r="E1120" s="331" t="n">
        <f aca="false">DAY(B1120)</f>
        <v>26</v>
      </c>
      <c r="F1120" s="132" t="n">
        <v>17.4511</v>
      </c>
      <c r="G1120" s="132" t="n">
        <v>17.88</v>
      </c>
      <c r="H1120" s="132" t="n">
        <v>16.54001</v>
      </c>
      <c r="I1120" s="132" t="n">
        <v>17.88</v>
      </c>
      <c r="J1120" s="132" t="n">
        <f aca="false">LARGE($G$1:G1120,1)</f>
        <v>31.9099</v>
      </c>
      <c r="K1120" s="192" t="n">
        <f aca="false">IF(J1120&gt;J1119,0,K1119+1)</f>
        <v>591</v>
      </c>
      <c r="L1120" s="134" t="n">
        <f aca="false">I1120/J1120-1</f>
        <v>-0.439672327396827</v>
      </c>
      <c r="O1120" s="131"/>
      <c r="P1120" s="330"/>
      <c r="Q1120" s="132"/>
      <c r="R1120" s="132"/>
      <c r="S1120" s="132"/>
      <c r="T1120" s="132"/>
    </row>
    <row r="1121" customFormat="false" ht="12.8" hidden="true" customHeight="false" outlineLevel="0" collapsed="false">
      <c r="A1121" s="131" t="n">
        <v>1359244800</v>
      </c>
      <c r="B1121" s="330" t="n">
        <f aca="false">(A1121/(24*60*60))+DATE(1970,1,1)</f>
        <v>41301</v>
      </c>
      <c r="C1121" s="331" t="n">
        <f aca="false">YEAR(B1121)</f>
        <v>2013</v>
      </c>
      <c r="D1121" s="331" t="n">
        <f aca="false">MONTH(B1121)</f>
        <v>1</v>
      </c>
      <c r="E1121" s="331" t="n">
        <f aca="false">DAY(B1121)</f>
        <v>27</v>
      </c>
      <c r="F1121" s="132" t="n">
        <v>17.81</v>
      </c>
      <c r="G1121" s="132" t="n">
        <v>17.99999</v>
      </c>
      <c r="H1121" s="132" t="n">
        <v>17.21</v>
      </c>
      <c r="I1121" s="132" t="n">
        <v>17.81821</v>
      </c>
      <c r="J1121" s="132" t="n">
        <f aca="false">LARGE($G$1:G1121,1)</f>
        <v>31.9099</v>
      </c>
      <c r="K1121" s="192" t="n">
        <f aca="false">IF(J1121&gt;J1120,0,K1120+1)</f>
        <v>592</v>
      </c>
      <c r="L1121" s="134" t="n">
        <f aca="false">I1121/J1121-1</f>
        <v>-0.441608717043927</v>
      </c>
      <c r="O1121" s="131"/>
      <c r="P1121" s="330"/>
      <c r="Q1121" s="132"/>
      <c r="R1121" s="132"/>
      <c r="S1121" s="132"/>
      <c r="T1121" s="132"/>
    </row>
    <row r="1122" customFormat="false" ht="12.8" hidden="true" customHeight="false" outlineLevel="0" collapsed="false">
      <c r="A1122" s="131" t="n">
        <v>1359331200</v>
      </c>
      <c r="B1122" s="330" t="n">
        <f aca="false">(A1122/(24*60*60))+DATE(1970,1,1)</f>
        <v>41302</v>
      </c>
      <c r="C1122" s="331" t="n">
        <f aca="false">YEAR(B1122)</f>
        <v>2013</v>
      </c>
      <c r="D1122" s="331" t="n">
        <f aca="false">MONTH(B1122)</f>
        <v>1</v>
      </c>
      <c r="E1122" s="331" t="n">
        <f aca="false">DAY(B1122)</f>
        <v>28</v>
      </c>
      <c r="F1122" s="132" t="n">
        <v>17.81821</v>
      </c>
      <c r="G1122" s="132" t="n">
        <v>18.88</v>
      </c>
      <c r="H1122" s="132" t="n">
        <v>17.75</v>
      </c>
      <c r="I1122" s="132" t="n">
        <v>18.72101</v>
      </c>
      <c r="J1122" s="132" t="n">
        <f aca="false">LARGE($G$1:G1122,1)</f>
        <v>31.9099</v>
      </c>
      <c r="K1122" s="192" t="n">
        <f aca="false">IF(J1122&gt;J1121,0,K1121+1)</f>
        <v>593</v>
      </c>
      <c r="L1122" s="134" t="n">
        <f aca="false">I1122/J1122-1</f>
        <v>-0.413316556930608</v>
      </c>
      <c r="O1122" s="131"/>
      <c r="P1122" s="330"/>
      <c r="Q1122" s="132"/>
      <c r="R1122" s="132"/>
      <c r="S1122" s="132"/>
      <c r="T1122" s="132"/>
    </row>
    <row r="1123" customFormat="false" ht="12.8" hidden="true" customHeight="false" outlineLevel="0" collapsed="false">
      <c r="A1123" s="131" t="n">
        <v>1359417600</v>
      </c>
      <c r="B1123" s="330" t="n">
        <f aca="false">(A1123/(24*60*60))+DATE(1970,1,1)</f>
        <v>41303</v>
      </c>
      <c r="C1123" s="331" t="n">
        <f aca="false">YEAR(B1123)</f>
        <v>2013</v>
      </c>
      <c r="D1123" s="331" t="n">
        <f aca="false">MONTH(B1123)</f>
        <v>1</v>
      </c>
      <c r="E1123" s="331" t="n">
        <f aca="false">DAY(B1123)</f>
        <v>29</v>
      </c>
      <c r="F1123" s="132" t="n">
        <v>18.8</v>
      </c>
      <c r="G1123" s="132" t="n">
        <v>19.8</v>
      </c>
      <c r="H1123" s="132" t="n">
        <v>18.7</v>
      </c>
      <c r="I1123" s="132" t="n">
        <v>19.52538</v>
      </c>
      <c r="J1123" s="132" t="n">
        <f aca="false">LARGE($G$1:G1123,1)</f>
        <v>31.9099</v>
      </c>
      <c r="K1123" s="192" t="n">
        <f aca="false">IF(J1123&gt;J1122,0,K1122+1)</f>
        <v>594</v>
      </c>
      <c r="L1123" s="134" t="n">
        <f aca="false">I1123/J1123-1</f>
        <v>-0.388109019457911</v>
      </c>
      <c r="O1123" s="131"/>
      <c r="P1123" s="330"/>
      <c r="Q1123" s="132"/>
      <c r="R1123" s="132"/>
      <c r="S1123" s="132"/>
      <c r="T1123" s="132"/>
    </row>
    <row r="1124" customFormat="false" ht="12.8" hidden="true" customHeight="false" outlineLevel="0" collapsed="false">
      <c r="A1124" s="131" t="n">
        <v>1359504000</v>
      </c>
      <c r="B1124" s="330" t="n">
        <f aca="false">(A1124/(24*60*60))+DATE(1970,1,1)</f>
        <v>41304</v>
      </c>
      <c r="C1124" s="331" t="n">
        <f aca="false">YEAR(B1124)</f>
        <v>2013</v>
      </c>
      <c r="D1124" s="331" t="n">
        <f aca="false">MONTH(B1124)</f>
        <v>1</v>
      </c>
      <c r="E1124" s="331" t="n">
        <f aca="false">DAY(B1124)</f>
        <v>30</v>
      </c>
      <c r="F1124" s="132" t="n">
        <v>19.53999</v>
      </c>
      <c r="G1124" s="132" t="n">
        <v>19.7989</v>
      </c>
      <c r="H1124" s="132" t="n">
        <v>19.14901</v>
      </c>
      <c r="I1124" s="132" t="n">
        <v>19.70001</v>
      </c>
      <c r="J1124" s="132" t="n">
        <f aca="false">LARGE($G$1:G1124,1)</f>
        <v>31.9099</v>
      </c>
      <c r="K1124" s="192" t="n">
        <f aca="false">IF(J1124&gt;J1123,0,K1123+1)</f>
        <v>595</v>
      </c>
      <c r="L1124" s="134" t="n">
        <f aca="false">I1124/J1124-1</f>
        <v>-0.382636423179014</v>
      </c>
      <c r="O1124" s="131"/>
      <c r="P1124" s="330"/>
      <c r="Q1124" s="132"/>
      <c r="R1124" s="132"/>
      <c r="S1124" s="132"/>
      <c r="T1124" s="132"/>
    </row>
    <row r="1125" customFormat="false" ht="12.8" hidden="true" customHeight="false" outlineLevel="0" collapsed="false">
      <c r="A1125" s="131" t="n">
        <v>1359590400</v>
      </c>
      <c r="B1125" s="330" t="n">
        <f aca="false">(A1125/(24*60*60))+DATE(1970,1,1)</f>
        <v>41305</v>
      </c>
      <c r="C1125" s="331" t="n">
        <f aca="false">YEAR(B1125)</f>
        <v>2013</v>
      </c>
      <c r="D1125" s="331" t="n">
        <f aca="false">MONTH(B1125)</f>
        <v>1</v>
      </c>
      <c r="E1125" s="331" t="n">
        <f aca="false">DAY(B1125)</f>
        <v>31</v>
      </c>
      <c r="F1125" s="132" t="n">
        <v>19.70001</v>
      </c>
      <c r="G1125" s="132" t="n">
        <v>21.43</v>
      </c>
      <c r="H1125" s="132" t="n">
        <v>19.51123</v>
      </c>
      <c r="I1125" s="132" t="n">
        <v>20.41001</v>
      </c>
      <c r="J1125" s="132" t="n">
        <f aca="false">LARGE($G$1:G1125,1)</f>
        <v>31.9099</v>
      </c>
      <c r="K1125" s="192" t="n">
        <f aca="false">IF(J1125&gt;J1124,0,K1124+1)</f>
        <v>596</v>
      </c>
      <c r="L1125" s="134" t="n">
        <f aca="false">I1125/J1125-1</f>
        <v>-0.360386275105845</v>
      </c>
      <c r="O1125" s="131"/>
      <c r="P1125" s="330"/>
      <c r="Q1125" s="132"/>
      <c r="R1125" s="132"/>
      <c r="S1125" s="132"/>
      <c r="T1125" s="132"/>
    </row>
    <row r="1126" customFormat="false" ht="12.8" hidden="true" customHeight="false" outlineLevel="0" collapsed="false">
      <c r="A1126" s="131" t="n">
        <v>1359676800</v>
      </c>
      <c r="B1126" s="330" t="n">
        <f aca="false">(A1126/(24*60*60))+DATE(1970,1,1)</f>
        <v>41306</v>
      </c>
      <c r="C1126" s="331" t="n">
        <f aca="false">YEAR(B1126)</f>
        <v>2013</v>
      </c>
      <c r="D1126" s="331" t="n">
        <f aca="false">MONTH(B1126)</f>
        <v>2</v>
      </c>
      <c r="E1126" s="331" t="n">
        <f aca="false">DAY(B1126)</f>
        <v>1</v>
      </c>
      <c r="F1126" s="132" t="n">
        <v>20.50879</v>
      </c>
      <c r="G1126" s="132" t="n">
        <v>21.13</v>
      </c>
      <c r="H1126" s="132" t="n">
        <v>20.301</v>
      </c>
      <c r="I1126" s="132" t="n">
        <v>20.49897</v>
      </c>
      <c r="J1126" s="132" t="n">
        <f aca="false">LARGE($G$1:G1126,1)</f>
        <v>31.9099</v>
      </c>
      <c r="K1126" s="192" t="n">
        <f aca="false">IF(J1126&gt;J1125,0,K1125+1)</f>
        <v>597</v>
      </c>
      <c r="L1126" s="134" t="n">
        <f aca="false">I1126/J1126-1</f>
        <v>-0.357598425566987</v>
      </c>
      <c r="O1126" s="131"/>
      <c r="P1126" s="330"/>
      <c r="Q1126" s="132"/>
      <c r="R1126" s="132"/>
      <c r="S1126" s="132"/>
      <c r="T1126" s="132"/>
    </row>
    <row r="1127" customFormat="false" ht="12.8" hidden="true" customHeight="false" outlineLevel="0" collapsed="false">
      <c r="A1127" s="131" t="n">
        <v>1359763200</v>
      </c>
      <c r="B1127" s="330" t="n">
        <f aca="false">(A1127/(24*60*60))+DATE(1970,1,1)</f>
        <v>41307</v>
      </c>
      <c r="C1127" s="331" t="n">
        <f aca="false">YEAR(B1127)</f>
        <v>2013</v>
      </c>
      <c r="D1127" s="331" t="n">
        <f aca="false">MONTH(B1127)</f>
        <v>2</v>
      </c>
      <c r="E1127" s="331" t="n">
        <f aca="false">DAY(B1127)</f>
        <v>2</v>
      </c>
      <c r="F1127" s="132" t="n">
        <v>20.3611</v>
      </c>
      <c r="G1127" s="132" t="n">
        <v>20.5</v>
      </c>
      <c r="H1127" s="132" t="n">
        <v>18</v>
      </c>
      <c r="I1127" s="132" t="n">
        <v>19.63001</v>
      </c>
      <c r="J1127" s="132" t="n">
        <f aca="false">LARGE($G$1:G1127,1)</f>
        <v>31.9099</v>
      </c>
      <c r="K1127" s="192" t="n">
        <f aca="false">IF(J1127&gt;J1126,0,K1126+1)</f>
        <v>598</v>
      </c>
      <c r="L1127" s="134" t="n">
        <f aca="false">I1127/J1127-1</f>
        <v>-0.384830099749608</v>
      </c>
      <c r="O1127" s="131"/>
      <c r="P1127" s="330"/>
      <c r="Q1127" s="132"/>
      <c r="R1127" s="132"/>
      <c r="S1127" s="132"/>
      <c r="T1127" s="132"/>
    </row>
    <row r="1128" customFormat="false" ht="12.8" hidden="true" customHeight="false" outlineLevel="0" collapsed="false">
      <c r="A1128" s="131" t="n">
        <v>1359849600</v>
      </c>
      <c r="B1128" s="330" t="n">
        <f aca="false">(A1128/(24*60*60))+DATE(1970,1,1)</f>
        <v>41308</v>
      </c>
      <c r="C1128" s="331" t="n">
        <f aca="false">YEAR(B1128)</f>
        <v>2013</v>
      </c>
      <c r="D1128" s="331" t="n">
        <f aca="false">MONTH(B1128)</f>
        <v>2</v>
      </c>
      <c r="E1128" s="331" t="n">
        <f aca="false">DAY(B1128)</f>
        <v>3</v>
      </c>
      <c r="F1128" s="132" t="n">
        <v>19.7</v>
      </c>
      <c r="G1128" s="132" t="n">
        <v>20.9</v>
      </c>
      <c r="H1128" s="132" t="n">
        <v>19.42</v>
      </c>
      <c r="I1128" s="132" t="n">
        <v>20.59</v>
      </c>
      <c r="J1128" s="132" t="n">
        <f aca="false">LARGE($G$1:G1128,1)</f>
        <v>31.9099</v>
      </c>
      <c r="K1128" s="192" t="n">
        <f aca="false">IF(J1128&gt;J1127,0,K1127+1)</f>
        <v>599</v>
      </c>
      <c r="L1128" s="134" t="n">
        <f aca="false">I1128/J1128-1</f>
        <v>-0.354745705878113</v>
      </c>
      <c r="O1128" s="131"/>
      <c r="P1128" s="330"/>
      <c r="Q1128" s="132"/>
      <c r="R1128" s="132"/>
      <c r="S1128" s="132"/>
      <c r="T1128" s="132"/>
    </row>
    <row r="1129" customFormat="false" ht="12.8" hidden="true" customHeight="false" outlineLevel="0" collapsed="false">
      <c r="A1129" s="131" t="n">
        <v>1359936000</v>
      </c>
      <c r="B1129" s="330" t="n">
        <f aca="false">(A1129/(24*60*60))+DATE(1970,1,1)</f>
        <v>41309</v>
      </c>
      <c r="C1129" s="331" t="n">
        <f aca="false">YEAR(B1129)</f>
        <v>2013</v>
      </c>
      <c r="D1129" s="331" t="n">
        <f aca="false">MONTH(B1129)</f>
        <v>2</v>
      </c>
      <c r="E1129" s="331" t="n">
        <f aca="false">DAY(B1129)</f>
        <v>4</v>
      </c>
      <c r="F1129" s="132" t="n">
        <v>20.59999</v>
      </c>
      <c r="G1129" s="132" t="n">
        <v>21.05</v>
      </c>
      <c r="H1129" s="132" t="n">
        <v>19.85502</v>
      </c>
      <c r="I1129" s="132" t="n">
        <v>20.43005</v>
      </c>
      <c r="J1129" s="132" t="n">
        <f aca="false">LARGE($G$1:G1129,1)</f>
        <v>31.9099</v>
      </c>
      <c r="K1129" s="192" t="n">
        <f aca="false">IF(J1129&gt;J1128,0,K1128+1)</f>
        <v>600</v>
      </c>
      <c r="L1129" s="134" t="n">
        <f aca="false">I1129/J1129-1</f>
        <v>-0.359758256841921</v>
      </c>
      <c r="O1129" s="131"/>
      <c r="P1129" s="330"/>
      <c r="Q1129" s="132"/>
      <c r="R1129" s="132"/>
      <c r="S1129" s="132"/>
      <c r="T1129" s="132"/>
    </row>
    <row r="1130" customFormat="false" ht="12.8" hidden="true" customHeight="false" outlineLevel="0" collapsed="false">
      <c r="A1130" s="131" t="n">
        <v>1360022400</v>
      </c>
      <c r="B1130" s="330" t="n">
        <f aca="false">(A1130/(24*60*60))+DATE(1970,1,1)</f>
        <v>41310</v>
      </c>
      <c r="C1130" s="331" t="n">
        <f aca="false">YEAR(B1130)</f>
        <v>2013</v>
      </c>
      <c r="D1130" s="331" t="n">
        <f aca="false">MONTH(B1130)</f>
        <v>2</v>
      </c>
      <c r="E1130" s="331" t="n">
        <f aca="false">DAY(B1130)</f>
        <v>5</v>
      </c>
      <c r="F1130" s="132" t="n">
        <v>20.43006</v>
      </c>
      <c r="G1130" s="132" t="n">
        <v>20.79</v>
      </c>
      <c r="H1130" s="132" t="n">
        <v>20.2</v>
      </c>
      <c r="I1130" s="132" t="n">
        <v>20.60001</v>
      </c>
      <c r="J1130" s="132" t="n">
        <f aca="false">LARGE($G$1:G1130,1)</f>
        <v>31.9099</v>
      </c>
      <c r="K1130" s="192" t="n">
        <f aca="false">IF(J1130&gt;J1129,0,K1129+1)</f>
        <v>601</v>
      </c>
      <c r="L1130" s="134" t="n">
        <f aca="false">I1130/J1130-1</f>
        <v>-0.354432010128518</v>
      </c>
      <c r="O1130" s="131"/>
      <c r="P1130" s="330"/>
      <c r="Q1130" s="132"/>
      <c r="R1130" s="132"/>
      <c r="S1130" s="132"/>
      <c r="T1130" s="132"/>
    </row>
    <row r="1131" customFormat="false" ht="12.8" hidden="true" customHeight="false" outlineLevel="0" collapsed="false">
      <c r="A1131" s="131" t="n">
        <v>1360108800</v>
      </c>
      <c r="B1131" s="330" t="n">
        <f aca="false">(A1131/(24*60*60))+DATE(1970,1,1)</f>
        <v>41311</v>
      </c>
      <c r="C1131" s="331" t="n">
        <f aca="false">YEAR(B1131)</f>
        <v>2013</v>
      </c>
      <c r="D1131" s="331" t="n">
        <f aca="false">MONTH(B1131)</f>
        <v>2</v>
      </c>
      <c r="E1131" s="331" t="n">
        <f aca="false">DAY(B1131)</f>
        <v>6</v>
      </c>
      <c r="F1131" s="132" t="n">
        <v>20.65999</v>
      </c>
      <c r="G1131" s="132" t="n">
        <v>21.3339</v>
      </c>
      <c r="H1131" s="132" t="n">
        <v>20.60001</v>
      </c>
      <c r="I1131" s="132" t="n">
        <v>21.18</v>
      </c>
      <c r="J1131" s="132" t="n">
        <f aca="false">LARGE($G$1:G1131,1)</f>
        <v>31.9099</v>
      </c>
      <c r="K1131" s="192" t="n">
        <f aca="false">IF(J1131&gt;J1130,0,K1130+1)</f>
        <v>602</v>
      </c>
      <c r="L1131" s="134" t="n">
        <f aca="false">I1131/J1131-1</f>
        <v>-0.336256146211677</v>
      </c>
      <c r="O1131" s="131"/>
      <c r="P1131" s="330"/>
      <c r="Q1131" s="132"/>
      <c r="R1131" s="132"/>
      <c r="S1131" s="132"/>
      <c r="T1131" s="132"/>
    </row>
    <row r="1132" customFormat="false" ht="12.8" hidden="true" customHeight="false" outlineLevel="0" collapsed="false">
      <c r="A1132" s="131" t="n">
        <v>1360195200</v>
      </c>
      <c r="B1132" s="330" t="n">
        <f aca="false">(A1132/(24*60*60))+DATE(1970,1,1)</f>
        <v>41312</v>
      </c>
      <c r="C1132" s="331" t="n">
        <f aca="false">YEAR(B1132)</f>
        <v>2013</v>
      </c>
      <c r="D1132" s="331" t="n">
        <f aca="false">MONTH(B1132)</f>
        <v>2</v>
      </c>
      <c r="E1132" s="331" t="n">
        <f aca="false">DAY(B1132)</f>
        <v>7</v>
      </c>
      <c r="F1132" s="132" t="n">
        <v>21.11121</v>
      </c>
      <c r="G1132" s="132" t="n">
        <v>22.21999</v>
      </c>
      <c r="H1132" s="132" t="n">
        <v>20.77002</v>
      </c>
      <c r="I1132" s="132" t="n">
        <v>22.15</v>
      </c>
      <c r="J1132" s="132" t="n">
        <f aca="false">LARGE($G$1:G1132,1)</f>
        <v>31.9099</v>
      </c>
      <c r="K1132" s="192" t="n">
        <f aca="false">IF(J1132&gt;J1131,0,K1131+1)</f>
        <v>603</v>
      </c>
      <c r="L1132" s="134" t="n">
        <f aca="false">I1132/J1132-1</f>
        <v>-0.305858056590588</v>
      </c>
      <c r="O1132" s="131"/>
      <c r="P1132" s="330"/>
      <c r="Q1132" s="132"/>
      <c r="R1132" s="132"/>
      <c r="S1132" s="132"/>
      <c r="T1132" s="132"/>
    </row>
    <row r="1133" customFormat="false" ht="12.8" hidden="true" customHeight="false" outlineLevel="0" collapsed="false">
      <c r="A1133" s="131" t="n">
        <v>1360281600</v>
      </c>
      <c r="B1133" s="330" t="n">
        <f aca="false">(A1133/(24*60*60))+DATE(1970,1,1)</f>
        <v>41313</v>
      </c>
      <c r="C1133" s="331" t="n">
        <f aca="false">YEAR(B1133)</f>
        <v>2013</v>
      </c>
      <c r="D1133" s="331" t="n">
        <f aca="false">MONTH(B1133)</f>
        <v>2</v>
      </c>
      <c r="E1133" s="331" t="n">
        <f aca="false">DAY(B1133)</f>
        <v>8</v>
      </c>
      <c r="F1133" s="132" t="n">
        <v>22.11001</v>
      </c>
      <c r="G1133" s="132" t="n">
        <v>22.77219</v>
      </c>
      <c r="H1133" s="132" t="n">
        <v>22</v>
      </c>
      <c r="I1133" s="132" t="n">
        <v>22.66</v>
      </c>
      <c r="J1133" s="132" t="n">
        <f aca="false">LARGE($G$1:G1133,1)</f>
        <v>31.9099</v>
      </c>
      <c r="K1133" s="192" t="n">
        <f aca="false">IF(J1133&gt;J1132,0,K1132+1)</f>
        <v>604</v>
      </c>
      <c r="L1133" s="134" t="n">
        <f aca="false">I1133/J1133-1</f>
        <v>-0.289875555861974</v>
      </c>
      <c r="O1133" s="131"/>
      <c r="P1133" s="330"/>
      <c r="Q1133" s="132"/>
      <c r="R1133" s="132"/>
      <c r="S1133" s="132"/>
      <c r="T1133" s="132"/>
    </row>
    <row r="1134" customFormat="false" ht="12.8" hidden="true" customHeight="false" outlineLevel="0" collapsed="false">
      <c r="A1134" s="131" t="n">
        <v>1360368000</v>
      </c>
      <c r="B1134" s="330" t="n">
        <f aca="false">(A1134/(24*60*60))+DATE(1970,1,1)</f>
        <v>41314</v>
      </c>
      <c r="C1134" s="331" t="n">
        <f aca="false">YEAR(B1134)</f>
        <v>2013</v>
      </c>
      <c r="D1134" s="331" t="n">
        <f aca="false">MONTH(B1134)</f>
        <v>2</v>
      </c>
      <c r="E1134" s="331" t="n">
        <f aca="false">DAY(B1134)</f>
        <v>9</v>
      </c>
      <c r="F1134" s="132" t="n">
        <v>22.66</v>
      </c>
      <c r="G1134" s="132" t="n">
        <v>23.98961</v>
      </c>
      <c r="H1134" s="132" t="n">
        <v>22.57541</v>
      </c>
      <c r="I1134" s="132" t="n">
        <v>23.65</v>
      </c>
      <c r="J1134" s="132" t="n">
        <f aca="false">LARGE($G$1:G1134,1)</f>
        <v>31.9099</v>
      </c>
      <c r="K1134" s="192" t="n">
        <f aca="false">IF(J1134&gt;J1133,0,K1133+1)</f>
        <v>605</v>
      </c>
      <c r="L1134" s="134" t="n">
        <f aca="false">I1134/J1134-1</f>
        <v>-0.258850701506429</v>
      </c>
      <c r="O1134" s="131"/>
      <c r="P1134" s="330"/>
      <c r="Q1134" s="132"/>
      <c r="R1134" s="132"/>
      <c r="S1134" s="132"/>
      <c r="T1134" s="132"/>
    </row>
    <row r="1135" customFormat="false" ht="12.8" hidden="true" customHeight="false" outlineLevel="0" collapsed="false">
      <c r="A1135" s="131" t="n">
        <v>1360454400</v>
      </c>
      <c r="B1135" s="330" t="n">
        <f aca="false">(A1135/(24*60*60))+DATE(1970,1,1)</f>
        <v>41315</v>
      </c>
      <c r="C1135" s="331" t="n">
        <f aca="false">YEAR(B1135)</f>
        <v>2013</v>
      </c>
      <c r="D1135" s="331" t="n">
        <f aca="false">MONTH(B1135)</f>
        <v>2</v>
      </c>
      <c r="E1135" s="331" t="n">
        <f aca="false">DAY(B1135)</f>
        <v>10</v>
      </c>
      <c r="F1135" s="132" t="n">
        <v>23.8</v>
      </c>
      <c r="G1135" s="132" t="n">
        <v>24.11</v>
      </c>
      <c r="H1135" s="132" t="n">
        <v>22.67</v>
      </c>
      <c r="I1135" s="132" t="n">
        <v>23.96975</v>
      </c>
      <c r="J1135" s="132" t="n">
        <f aca="false">LARGE($G$1:G1135,1)</f>
        <v>31.9099</v>
      </c>
      <c r="K1135" s="192" t="n">
        <f aca="false">IF(J1135&gt;J1134,0,K1134+1)</f>
        <v>606</v>
      </c>
      <c r="L1135" s="134" t="n">
        <f aca="false">I1135/J1135-1</f>
        <v>-0.248830300314323</v>
      </c>
      <c r="O1135" s="131"/>
      <c r="P1135" s="330"/>
      <c r="Q1135" s="132"/>
      <c r="R1135" s="132"/>
      <c r="S1135" s="132"/>
      <c r="T1135" s="132"/>
    </row>
    <row r="1136" customFormat="false" ht="12.8" hidden="true" customHeight="false" outlineLevel="0" collapsed="false">
      <c r="A1136" s="131" t="n">
        <v>1360540800</v>
      </c>
      <c r="B1136" s="330" t="n">
        <f aca="false">(A1136/(24*60*60))+DATE(1970,1,1)</f>
        <v>41316</v>
      </c>
      <c r="C1136" s="331" t="n">
        <f aca="false">YEAR(B1136)</f>
        <v>2013</v>
      </c>
      <c r="D1136" s="331" t="n">
        <f aca="false">MONTH(B1136)</f>
        <v>2</v>
      </c>
      <c r="E1136" s="331" t="n">
        <f aca="false">DAY(B1136)</f>
        <v>11</v>
      </c>
      <c r="F1136" s="132" t="n">
        <v>23.96975</v>
      </c>
      <c r="G1136" s="132" t="n">
        <v>24.67503</v>
      </c>
      <c r="H1136" s="132" t="n">
        <v>23.6456</v>
      </c>
      <c r="I1136" s="132" t="n">
        <v>24.65</v>
      </c>
      <c r="J1136" s="132" t="n">
        <f aca="false">LARGE($G$1:G1136,1)</f>
        <v>31.9099</v>
      </c>
      <c r="K1136" s="192" t="n">
        <f aca="false">IF(J1136&gt;J1135,0,K1135+1)</f>
        <v>607</v>
      </c>
      <c r="L1136" s="134" t="n">
        <f aca="false">I1136/J1136-1</f>
        <v>-0.227512464783657</v>
      </c>
      <c r="O1136" s="131"/>
      <c r="P1136" s="330"/>
      <c r="Q1136" s="132"/>
      <c r="R1136" s="132"/>
      <c r="S1136" s="132"/>
      <c r="T1136" s="132"/>
    </row>
    <row r="1137" customFormat="false" ht="12.8" hidden="true" customHeight="false" outlineLevel="0" collapsed="false">
      <c r="A1137" s="131" t="n">
        <v>1360627200</v>
      </c>
      <c r="B1137" s="330" t="n">
        <f aca="false">(A1137/(24*60*60))+DATE(1970,1,1)</f>
        <v>41317</v>
      </c>
      <c r="C1137" s="331" t="n">
        <f aca="false">YEAR(B1137)</f>
        <v>2013</v>
      </c>
      <c r="D1137" s="331" t="n">
        <f aca="false">MONTH(B1137)</f>
        <v>2</v>
      </c>
      <c r="E1137" s="331" t="n">
        <f aca="false">DAY(B1137)</f>
        <v>12</v>
      </c>
      <c r="F1137" s="132" t="n">
        <v>24.38651</v>
      </c>
      <c r="G1137" s="132" t="n">
        <v>25.82767</v>
      </c>
      <c r="H1137" s="132" t="n">
        <v>24.3001</v>
      </c>
      <c r="I1137" s="132" t="n">
        <v>25.16975</v>
      </c>
      <c r="J1137" s="132" t="n">
        <f aca="false">LARGE($G$1:G1137,1)</f>
        <v>31.9099</v>
      </c>
      <c r="K1137" s="192" t="n">
        <f aca="false">IF(J1137&gt;J1136,0,K1136+1)</f>
        <v>608</v>
      </c>
      <c r="L1137" s="134" t="n">
        <f aca="false">I1137/J1137-1</f>
        <v>-0.211224416246995</v>
      </c>
      <c r="O1137" s="131"/>
      <c r="P1137" s="330"/>
      <c r="Q1137" s="132"/>
      <c r="R1137" s="132"/>
      <c r="S1137" s="132"/>
      <c r="T1137" s="132"/>
    </row>
    <row r="1138" customFormat="false" ht="12.8" hidden="true" customHeight="false" outlineLevel="0" collapsed="false">
      <c r="A1138" s="131" t="n">
        <v>1360713600</v>
      </c>
      <c r="B1138" s="330" t="n">
        <f aca="false">(A1138/(24*60*60))+DATE(1970,1,1)</f>
        <v>41318</v>
      </c>
      <c r="C1138" s="331" t="n">
        <f aca="false">YEAR(B1138)</f>
        <v>2013</v>
      </c>
      <c r="D1138" s="331" t="n">
        <f aca="false">MONTH(B1138)</f>
        <v>2</v>
      </c>
      <c r="E1138" s="331" t="n">
        <f aca="false">DAY(B1138)</f>
        <v>13</v>
      </c>
      <c r="F1138" s="132" t="n">
        <v>25.19</v>
      </c>
      <c r="G1138" s="132" t="n">
        <v>26.3</v>
      </c>
      <c r="H1138" s="132" t="n">
        <v>24.19491</v>
      </c>
      <c r="I1138" s="132" t="n">
        <v>24.2</v>
      </c>
      <c r="J1138" s="132" t="n">
        <f aca="false">LARGE($G$1:G1138,1)</f>
        <v>31.9099</v>
      </c>
      <c r="K1138" s="192" t="n">
        <f aca="false">IF(J1138&gt;J1137,0,K1137+1)</f>
        <v>609</v>
      </c>
      <c r="L1138" s="134" t="n">
        <f aca="false">I1138/J1138-1</f>
        <v>-0.241614671308904</v>
      </c>
      <c r="O1138" s="131"/>
      <c r="P1138" s="330"/>
      <c r="Q1138" s="132"/>
      <c r="R1138" s="132"/>
      <c r="S1138" s="132"/>
      <c r="T1138" s="132"/>
    </row>
    <row r="1139" customFormat="false" ht="12.8" hidden="true" customHeight="false" outlineLevel="0" collapsed="false">
      <c r="A1139" s="131" t="n">
        <v>1360800000</v>
      </c>
      <c r="B1139" s="330" t="n">
        <f aca="false">(A1139/(24*60*60))+DATE(1970,1,1)</f>
        <v>41319</v>
      </c>
      <c r="C1139" s="331" t="n">
        <f aca="false">YEAR(B1139)</f>
        <v>2013</v>
      </c>
      <c r="D1139" s="331" t="n">
        <f aca="false">MONTH(B1139)</f>
        <v>2</v>
      </c>
      <c r="E1139" s="331" t="n">
        <f aca="false">DAY(B1139)</f>
        <v>14</v>
      </c>
      <c r="F1139" s="132" t="n">
        <v>24.2</v>
      </c>
      <c r="G1139" s="132" t="n">
        <v>27.5969</v>
      </c>
      <c r="H1139" s="132" t="n">
        <v>21.721</v>
      </c>
      <c r="I1139" s="132" t="n">
        <v>27.2205</v>
      </c>
      <c r="J1139" s="132" t="n">
        <f aca="false">LARGE($G$1:G1139,1)</f>
        <v>31.9099</v>
      </c>
      <c r="K1139" s="192" t="n">
        <f aca="false">IF(J1139&gt;J1138,0,K1138+1)</f>
        <v>610</v>
      </c>
      <c r="L1139" s="134" t="n">
        <f aca="false">I1139/J1139-1</f>
        <v>-0.14695752728777</v>
      </c>
      <c r="O1139" s="131"/>
      <c r="P1139" s="330"/>
      <c r="Q1139" s="132"/>
      <c r="R1139" s="132"/>
      <c r="S1139" s="132"/>
      <c r="T1139" s="132"/>
    </row>
    <row r="1140" customFormat="false" ht="12.8" hidden="true" customHeight="false" outlineLevel="0" collapsed="false">
      <c r="A1140" s="131" t="n">
        <v>1360886400</v>
      </c>
      <c r="B1140" s="330" t="n">
        <f aca="false">(A1140/(24*60*60))+DATE(1970,1,1)</f>
        <v>41320</v>
      </c>
      <c r="C1140" s="331" t="n">
        <f aca="false">YEAR(B1140)</f>
        <v>2013</v>
      </c>
      <c r="D1140" s="331" t="n">
        <f aca="false">MONTH(B1140)</f>
        <v>2</v>
      </c>
      <c r="E1140" s="331" t="n">
        <f aca="false">DAY(B1140)</f>
        <v>15</v>
      </c>
      <c r="F1140" s="132" t="n">
        <v>27.24997</v>
      </c>
      <c r="G1140" s="132" t="n">
        <v>27.50617</v>
      </c>
      <c r="H1140" s="132" t="n">
        <v>26.103</v>
      </c>
      <c r="I1140" s="132" t="n">
        <v>27.1</v>
      </c>
      <c r="J1140" s="132" t="n">
        <f aca="false">LARGE($G$1:G1140,1)</f>
        <v>31.9099</v>
      </c>
      <c r="K1140" s="192" t="n">
        <f aca="false">IF(J1140&gt;J1139,0,K1139+1)</f>
        <v>611</v>
      </c>
      <c r="L1140" s="134" t="n">
        <f aca="false">I1140/J1140-1</f>
        <v>-0.150733784812864</v>
      </c>
      <c r="O1140" s="131"/>
      <c r="P1140" s="330"/>
      <c r="Q1140" s="132"/>
      <c r="R1140" s="132"/>
      <c r="S1140" s="132"/>
      <c r="T1140" s="132"/>
    </row>
    <row r="1141" customFormat="false" ht="12.8" hidden="true" customHeight="false" outlineLevel="0" collapsed="false">
      <c r="A1141" s="131" t="n">
        <v>1360972800</v>
      </c>
      <c r="B1141" s="330" t="n">
        <f aca="false">(A1141/(24*60*60))+DATE(1970,1,1)</f>
        <v>41321</v>
      </c>
      <c r="C1141" s="331" t="n">
        <f aca="false">YEAR(B1141)</f>
        <v>2013</v>
      </c>
      <c r="D1141" s="331" t="n">
        <f aca="false">MONTH(B1141)</f>
        <v>2</v>
      </c>
      <c r="E1141" s="331" t="n">
        <f aca="false">DAY(B1141)</f>
        <v>16</v>
      </c>
      <c r="F1141" s="132" t="n">
        <v>27.1</v>
      </c>
      <c r="G1141" s="132" t="n">
        <v>27.49989</v>
      </c>
      <c r="H1141" s="132" t="n">
        <v>26.8075</v>
      </c>
      <c r="I1141" s="132" t="n">
        <v>27.21584</v>
      </c>
      <c r="J1141" s="132" t="n">
        <f aca="false">LARGE($G$1:G1141,1)</f>
        <v>31.9099</v>
      </c>
      <c r="K1141" s="192" t="n">
        <f aca="false">IF(J1141&gt;J1140,0,K1140+1)</f>
        <v>612</v>
      </c>
      <c r="L1141" s="134" t="n">
        <f aca="false">I1141/J1141-1</f>
        <v>-0.147103563470898</v>
      </c>
      <c r="O1141" s="131"/>
      <c r="P1141" s="330"/>
      <c r="Q1141" s="132"/>
      <c r="R1141" s="132"/>
      <c r="S1141" s="132"/>
      <c r="T1141" s="132"/>
    </row>
    <row r="1142" customFormat="false" ht="12.8" hidden="true" customHeight="false" outlineLevel="0" collapsed="false">
      <c r="A1142" s="131" t="n">
        <v>1361059200</v>
      </c>
      <c r="B1142" s="330" t="n">
        <f aca="false">(A1142/(24*60*60))+DATE(1970,1,1)</f>
        <v>41322</v>
      </c>
      <c r="C1142" s="331" t="n">
        <f aca="false">YEAR(B1142)</f>
        <v>2013</v>
      </c>
      <c r="D1142" s="331" t="n">
        <f aca="false">MONTH(B1142)</f>
        <v>2</v>
      </c>
      <c r="E1142" s="331" t="n">
        <f aca="false">DAY(B1142)</f>
        <v>17</v>
      </c>
      <c r="F1142" s="132" t="n">
        <v>27.386</v>
      </c>
      <c r="G1142" s="132" t="n">
        <v>27.39989</v>
      </c>
      <c r="H1142" s="132" t="n">
        <v>25</v>
      </c>
      <c r="I1142" s="132" t="n">
        <v>26.8146</v>
      </c>
      <c r="J1142" s="132" t="n">
        <f aca="false">LARGE($G$1:G1142,1)</f>
        <v>31.9099</v>
      </c>
      <c r="K1142" s="192" t="n">
        <f aca="false">IF(J1142&gt;J1141,0,K1141+1)</f>
        <v>613</v>
      </c>
      <c r="L1142" s="134" t="n">
        <f aca="false">I1142/J1142-1</f>
        <v>-0.159677717573543</v>
      </c>
      <c r="O1142" s="131"/>
      <c r="P1142" s="330"/>
      <c r="Q1142" s="132"/>
      <c r="R1142" s="132"/>
      <c r="S1142" s="132"/>
      <c r="T1142" s="132"/>
    </row>
    <row r="1143" customFormat="false" ht="12.8" hidden="true" customHeight="false" outlineLevel="0" collapsed="false">
      <c r="A1143" s="131" t="n">
        <v>1361145600</v>
      </c>
      <c r="B1143" s="330" t="n">
        <f aca="false">(A1143/(24*60*60))+DATE(1970,1,1)</f>
        <v>41323</v>
      </c>
      <c r="C1143" s="331" t="n">
        <f aca="false">YEAR(B1143)</f>
        <v>2013</v>
      </c>
      <c r="D1143" s="331" t="n">
        <f aca="false">MONTH(B1143)</f>
        <v>2</v>
      </c>
      <c r="E1143" s="331" t="n">
        <f aca="false">DAY(B1143)</f>
        <v>18</v>
      </c>
      <c r="F1143" s="132" t="n">
        <v>26.89999</v>
      </c>
      <c r="G1143" s="132" t="n">
        <v>27.148</v>
      </c>
      <c r="H1143" s="132" t="n">
        <v>26.36268</v>
      </c>
      <c r="I1143" s="132" t="n">
        <v>26.95</v>
      </c>
      <c r="J1143" s="132" t="n">
        <f aca="false">LARGE($G$1:G1143,1)</f>
        <v>31.9099</v>
      </c>
      <c r="K1143" s="192" t="n">
        <f aca="false">IF(J1143&gt;J1142,0,K1142+1)</f>
        <v>614</v>
      </c>
      <c r="L1143" s="134" t="n">
        <f aca="false">I1143/J1143-1</f>
        <v>-0.15543452032128</v>
      </c>
      <c r="O1143" s="131"/>
      <c r="P1143" s="330"/>
      <c r="Q1143" s="132"/>
      <c r="R1143" s="132"/>
      <c r="S1143" s="132"/>
      <c r="T1143" s="132"/>
    </row>
    <row r="1144" customFormat="false" ht="12.8" hidden="true" customHeight="false" outlineLevel="0" collapsed="false">
      <c r="A1144" s="131" t="n">
        <v>1361232000</v>
      </c>
      <c r="B1144" s="330" t="n">
        <f aca="false">(A1144/(24*60*60))+DATE(1970,1,1)</f>
        <v>41324</v>
      </c>
      <c r="C1144" s="331" t="n">
        <f aca="false">YEAR(B1144)</f>
        <v>2013</v>
      </c>
      <c r="D1144" s="331" t="n">
        <f aca="false">MONTH(B1144)</f>
        <v>2</v>
      </c>
      <c r="E1144" s="331" t="n">
        <f aca="false">DAY(B1144)</f>
        <v>19</v>
      </c>
      <c r="F1144" s="132" t="n">
        <v>26.95</v>
      </c>
      <c r="G1144" s="132" t="n">
        <v>29.65</v>
      </c>
      <c r="H1144" s="132" t="n">
        <v>26.8</v>
      </c>
      <c r="I1144" s="132" t="n">
        <v>29.41759</v>
      </c>
      <c r="J1144" s="132" t="n">
        <f aca="false">LARGE($G$1:G1144,1)</f>
        <v>31.9099</v>
      </c>
      <c r="K1144" s="192" t="n">
        <f aca="false">IF(J1144&gt;J1143,0,K1143+1)</f>
        <v>615</v>
      </c>
      <c r="L1144" s="134" t="n">
        <f aca="false">I1144/J1144-1</f>
        <v>-0.0781046007665333</v>
      </c>
      <c r="O1144" s="131"/>
      <c r="P1144" s="330"/>
      <c r="Q1144" s="132"/>
      <c r="R1144" s="132"/>
      <c r="S1144" s="132"/>
      <c r="T1144" s="132"/>
    </row>
    <row r="1145" customFormat="false" ht="12.8" hidden="true" customHeight="false" outlineLevel="0" collapsed="false">
      <c r="A1145" s="131" t="n">
        <v>1361318400</v>
      </c>
      <c r="B1145" s="330" t="n">
        <f aca="false">(A1145/(24*60*60))+DATE(1970,1,1)</f>
        <v>41325</v>
      </c>
      <c r="C1145" s="331" t="n">
        <f aca="false">YEAR(B1145)</f>
        <v>2013</v>
      </c>
      <c r="D1145" s="331" t="n">
        <f aca="false">MONTH(B1145)</f>
        <v>2</v>
      </c>
      <c r="E1145" s="331" t="n">
        <f aca="false">DAY(B1145)</f>
        <v>20</v>
      </c>
      <c r="F1145" s="132" t="n">
        <v>29.41759</v>
      </c>
      <c r="G1145" s="132" t="n">
        <v>29.87035</v>
      </c>
      <c r="H1145" s="132" t="n">
        <v>28.98839</v>
      </c>
      <c r="I1145" s="132" t="n">
        <v>29.64501</v>
      </c>
      <c r="J1145" s="132" t="n">
        <f aca="false">LARGE($G$1:G1145,1)</f>
        <v>31.9099</v>
      </c>
      <c r="K1145" s="192" t="n">
        <f aca="false">IF(J1145&gt;J1144,0,K1144+1)</f>
        <v>616</v>
      </c>
      <c r="L1145" s="134" t="n">
        <f aca="false">I1145/J1145-1</f>
        <v>-0.0709776589710404</v>
      </c>
      <c r="O1145" s="131"/>
      <c r="P1145" s="330"/>
      <c r="Q1145" s="132"/>
      <c r="R1145" s="132"/>
      <c r="S1145" s="132"/>
      <c r="T1145" s="132"/>
    </row>
    <row r="1146" customFormat="false" ht="12.8" hidden="true" customHeight="false" outlineLevel="0" collapsed="false">
      <c r="A1146" s="131" t="n">
        <v>1361404800</v>
      </c>
      <c r="B1146" s="330" t="n">
        <f aca="false">(A1146/(24*60*60))+DATE(1970,1,1)</f>
        <v>41326</v>
      </c>
      <c r="C1146" s="331" t="n">
        <f aca="false">YEAR(B1146)</f>
        <v>2013</v>
      </c>
      <c r="D1146" s="331" t="n">
        <f aca="false">MONTH(B1146)</f>
        <v>2</v>
      </c>
      <c r="E1146" s="331" t="n">
        <f aca="false">DAY(B1146)</f>
        <v>21</v>
      </c>
      <c r="F1146" s="132" t="n">
        <v>29.64501</v>
      </c>
      <c r="G1146" s="132" t="n">
        <v>29.978</v>
      </c>
      <c r="H1146" s="132" t="n">
        <v>29.311</v>
      </c>
      <c r="I1146" s="132" t="n">
        <v>29.74768</v>
      </c>
      <c r="J1146" s="132" t="n">
        <f aca="false">LARGE($G$1:G1146,1)</f>
        <v>31.9099</v>
      </c>
      <c r="K1146" s="192" t="n">
        <f aca="false">IF(J1146&gt;J1145,0,K1145+1)</f>
        <v>617</v>
      </c>
      <c r="L1146" s="134" t="n">
        <f aca="false">I1146/J1146-1</f>
        <v>-0.0677601622067133</v>
      </c>
      <c r="O1146" s="131"/>
      <c r="P1146" s="330"/>
      <c r="Q1146" s="132"/>
      <c r="R1146" s="132"/>
      <c r="S1146" s="132"/>
      <c r="T1146" s="132"/>
    </row>
    <row r="1147" customFormat="false" ht="12.8" hidden="true" customHeight="false" outlineLevel="0" collapsed="false">
      <c r="A1147" s="131" t="n">
        <v>1361491200</v>
      </c>
      <c r="B1147" s="330" t="n">
        <f aca="false">(A1147/(24*60*60))+DATE(1970,1,1)</f>
        <v>41327</v>
      </c>
      <c r="C1147" s="331" t="n">
        <f aca="false">YEAR(B1147)</f>
        <v>2013</v>
      </c>
      <c r="D1147" s="331" t="n">
        <f aca="false">MONTH(B1147)</f>
        <v>2</v>
      </c>
      <c r="E1147" s="331" t="n">
        <f aca="false">DAY(B1147)</f>
        <v>22</v>
      </c>
      <c r="F1147" s="132" t="n">
        <v>29.75</v>
      </c>
      <c r="G1147" s="132" t="n">
        <v>31.3</v>
      </c>
      <c r="H1147" s="132" t="n">
        <v>29.67001</v>
      </c>
      <c r="I1147" s="132" t="n">
        <v>30.24539</v>
      </c>
      <c r="J1147" s="132" t="n">
        <f aca="false">LARGE($G$1:G1147,1)</f>
        <v>31.9099</v>
      </c>
      <c r="K1147" s="192" t="n">
        <f aca="false">IF(J1147&gt;J1146,0,K1146+1)</f>
        <v>618</v>
      </c>
      <c r="L1147" s="134" t="n">
        <f aca="false">I1147/J1147-1</f>
        <v>-0.0521628084074222</v>
      </c>
      <c r="O1147" s="131"/>
      <c r="P1147" s="330"/>
      <c r="Q1147" s="132"/>
      <c r="R1147" s="132"/>
      <c r="S1147" s="132"/>
      <c r="T1147" s="132"/>
    </row>
    <row r="1148" customFormat="false" ht="12.8" hidden="true" customHeight="false" outlineLevel="0" collapsed="false">
      <c r="A1148" s="131" t="n">
        <v>1361577600</v>
      </c>
      <c r="B1148" s="330" t="n">
        <f aca="false">(A1148/(24*60*60))+DATE(1970,1,1)</f>
        <v>41328</v>
      </c>
      <c r="C1148" s="331" t="n">
        <f aca="false">YEAR(B1148)</f>
        <v>2013</v>
      </c>
      <c r="D1148" s="331" t="n">
        <f aca="false">MONTH(B1148)</f>
        <v>2</v>
      </c>
      <c r="E1148" s="331" t="n">
        <f aca="false">DAY(B1148)</f>
        <v>23</v>
      </c>
      <c r="F1148" s="132" t="n">
        <v>30.24539</v>
      </c>
      <c r="G1148" s="132" t="n">
        <v>30.6899</v>
      </c>
      <c r="H1148" s="132" t="n">
        <v>28</v>
      </c>
      <c r="I1148" s="132" t="n">
        <v>29.79999</v>
      </c>
      <c r="J1148" s="132" t="n">
        <f aca="false">LARGE($G$1:G1148,1)</f>
        <v>31.9099</v>
      </c>
      <c r="K1148" s="192" t="n">
        <f aca="false">IF(J1148&gt;J1147,0,K1147+1)</f>
        <v>619</v>
      </c>
      <c r="L1148" s="134" t="n">
        <f aca="false">I1148/J1148-1</f>
        <v>-0.066120859043745</v>
      </c>
      <c r="O1148" s="131"/>
      <c r="P1148" s="330"/>
      <c r="Q1148" s="132"/>
      <c r="R1148" s="132"/>
      <c r="S1148" s="132"/>
      <c r="T1148" s="132"/>
    </row>
    <row r="1149" customFormat="false" ht="12.8" hidden="true" customHeight="false" outlineLevel="0" collapsed="false">
      <c r="A1149" s="131" t="n">
        <v>1361664000</v>
      </c>
      <c r="B1149" s="330" t="n">
        <f aca="false">(A1149/(24*60*60))+DATE(1970,1,1)</f>
        <v>41329</v>
      </c>
      <c r="C1149" s="331" t="n">
        <f aca="false">YEAR(B1149)</f>
        <v>2013</v>
      </c>
      <c r="D1149" s="331" t="n">
        <f aca="false">MONTH(B1149)</f>
        <v>2</v>
      </c>
      <c r="E1149" s="331" t="n">
        <f aca="false">DAY(B1149)</f>
        <v>24</v>
      </c>
      <c r="F1149" s="132" t="n">
        <v>29.79999</v>
      </c>
      <c r="G1149" s="132" t="n">
        <v>30.39877</v>
      </c>
      <c r="H1149" s="132" t="n">
        <v>29.20123</v>
      </c>
      <c r="I1149" s="132" t="n">
        <v>29.88999</v>
      </c>
      <c r="J1149" s="132" t="n">
        <f aca="false">LARGE($G$1:G1149,1)</f>
        <v>31.9099</v>
      </c>
      <c r="K1149" s="192" t="n">
        <f aca="false">IF(J1149&gt;J1148,0,K1148+1)</f>
        <v>620</v>
      </c>
      <c r="L1149" s="134" t="n">
        <f aca="false">I1149/J1149-1</f>
        <v>-0.0633004177386956</v>
      </c>
      <c r="O1149" s="131"/>
      <c r="P1149" s="330"/>
      <c r="Q1149" s="132"/>
      <c r="R1149" s="132"/>
      <c r="S1149" s="132"/>
      <c r="T1149" s="132"/>
    </row>
    <row r="1150" customFormat="false" ht="12.8" hidden="true" customHeight="false" outlineLevel="0" collapsed="false">
      <c r="A1150" s="131" t="n">
        <v>1361750400</v>
      </c>
      <c r="B1150" s="330" t="n">
        <f aca="false">(A1150/(24*60*60))+DATE(1970,1,1)</f>
        <v>41330</v>
      </c>
      <c r="C1150" s="331" t="n">
        <f aca="false">YEAR(B1150)</f>
        <v>2013</v>
      </c>
      <c r="D1150" s="331" t="n">
        <f aca="false">MONTH(B1150)</f>
        <v>2</v>
      </c>
      <c r="E1150" s="331" t="n">
        <f aca="false">DAY(B1150)</f>
        <v>25</v>
      </c>
      <c r="F1150" s="132" t="n">
        <v>29.89</v>
      </c>
      <c r="G1150" s="132" t="n">
        <v>30.4</v>
      </c>
      <c r="H1150" s="132" t="n">
        <v>29.55</v>
      </c>
      <c r="I1150" s="132" t="n">
        <v>30.39999</v>
      </c>
      <c r="J1150" s="132" t="n">
        <f aca="false">LARGE($G$1:G1150,1)</f>
        <v>31.9099</v>
      </c>
      <c r="K1150" s="192" t="n">
        <f aca="false">IF(J1150&gt;J1149,0,K1149+1)</f>
        <v>621</v>
      </c>
      <c r="L1150" s="134" t="n">
        <f aca="false">I1150/J1150-1</f>
        <v>-0.0473179170100816</v>
      </c>
      <c r="O1150" s="131"/>
      <c r="P1150" s="330"/>
      <c r="Q1150" s="132"/>
      <c r="R1150" s="132"/>
      <c r="S1150" s="132"/>
      <c r="T1150" s="132"/>
    </row>
    <row r="1151" customFormat="false" ht="12.8" hidden="true" customHeight="false" outlineLevel="0" collapsed="false">
      <c r="A1151" s="131" t="n">
        <v>1361836800</v>
      </c>
      <c r="B1151" s="330" t="n">
        <f aca="false">(A1151/(24*60*60))+DATE(1970,1,1)</f>
        <v>41331</v>
      </c>
      <c r="C1151" s="331" t="n">
        <f aca="false">YEAR(B1151)</f>
        <v>2013</v>
      </c>
      <c r="D1151" s="331" t="n">
        <f aca="false">MONTH(B1151)</f>
        <v>2</v>
      </c>
      <c r="E1151" s="331" t="n">
        <f aca="false">DAY(B1151)</f>
        <v>26</v>
      </c>
      <c r="F1151" s="132" t="n">
        <v>30.39991</v>
      </c>
      <c r="G1151" s="132" t="n">
        <v>31.699</v>
      </c>
      <c r="H1151" s="132" t="n">
        <v>30.1171</v>
      </c>
      <c r="I1151" s="132" t="n">
        <v>31.1</v>
      </c>
      <c r="J1151" s="132" t="n">
        <f aca="false">LARGE($G$1:G1151,1)</f>
        <v>31.9099</v>
      </c>
      <c r="K1151" s="192" t="n">
        <f aca="false">IF(J1151&gt;J1150,0,K1150+1)</f>
        <v>622</v>
      </c>
      <c r="L1151" s="134" t="n">
        <f aca="false">I1151/J1151-1</f>
        <v>-0.0253808379217735</v>
      </c>
      <c r="O1151" s="131"/>
      <c r="P1151" s="330"/>
      <c r="Q1151" s="132"/>
      <c r="R1151" s="132"/>
      <c r="S1151" s="132"/>
      <c r="T1151" s="132"/>
    </row>
    <row r="1152" customFormat="false" ht="12.8" hidden="true" customHeight="false" outlineLevel="0" collapsed="false">
      <c r="A1152" s="131" t="n">
        <v>1361923200</v>
      </c>
      <c r="B1152" s="330" t="n">
        <f aca="false">(A1152/(24*60*60))+DATE(1970,1,1)</f>
        <v>41332</v>
      </c>
      <c r="C1152" s="331" t="n">
        <f aca="false">YEAR(B1152)</f>
        <v>2013</v>
      </c>
      <c r="D1152" s="331" t="n">
        <f aca="false">MONTH(B1152)</f>
        <v>2</v>
      </c>
      <c r="E1152" s="331" t="n">
        <f aca="false">DAY(B1152)</f>
        <v>27</v>
      </c>
      <c r="F1152" s="132" t="n">
        <v>31.19999</v>
      </c>
      <c r="G1152" s="132" t="n">
        <v>31.65</v>
      </c>
      <c r="H1152" s="132" t="n">
        <v>30.7901</v>
      </c>
      <c r="I1152" s="132" t="n">
        <v>30.9012</v>
      </c>
      <c r="J1152" s="132" t="n">
        <f aca="false">LARGE($G$1:G1152,1)</f>
        <v>31.9099</v>
      </c>
      <c r="K1152" s="192" t="n">
        <f aca="false">IF(J1152&gt;J1151,0,K1151+1)</f>
        <v>623</v>
      </c>
      <c r="L1152" s="134" t="n">
        <f aca="false">I1152/J1152-1</f>
        <v>-0.0316108793822607</v>
      </c>
      <c r="O1152" s="131"/>
      <c r="P1152" s="330"/>
      <c r="Q1152" s="132"/>
      <c r="R1152" s="132"/>
      <c r="S1152" s="132"/>
      <c r="T1152" s="132"/>
    </row>
    <row r="1153" customFormat="false" ht="12.8" hidden="true" customHeight="false" outlineLevel="0" collapsed="false">
      <c r="A1153" s="131" t="n">
        <v>1362009600</v>
      </c>
      <c r="B1153" s="330" t="n">
        <f aca="false">(A1153/(24*60*60))+DATE(1970,1,1)</f>
        <v>41333</v>
      </c>
      <c r="C1153" s="331" t="n">
        <f aca="false">YEAR(B1153)</f>
        <v>2013</v>
      </c>
      <c r="D1153" s="331" t="n">
        <f aca="false">MONTH(B1153)</f>
        <v>2</v>
      </c>
      <c r="E1153" s="331" t="n">
        <f aca="false">DAY(B1153)</f>
        <v>28</v>
      </c>
      <c r="F1153" s="132" t="n">
        <v>31.25997</v>
      </c>
      <c r="G1153" s="132" t="n">
        <v>34.51541</v>
      </c>
      <c r="H1153" s="132" t="n">
        <v>30.902</v>
      </c>
      <c r="I1153" s="132" t="n">
        <v>33.38</v>
      </c>
      <c r="J1153" s="132" t="n">
        <f aca="false">LARGE($G$1:G1153,1)</f>
        <v>34.51541</v>
      </c>
      <c r="K1153" s="192" t="n">
        <f aca="false">IF(J1153&gt;J1152,0,K1152+1)</f>
        <v>0</v>
      </c>
      <c r="L1153" s="134" t="n">
        <f aca="false">I1153/J1153-1</f>
        <v>-0.0328957413514717</v>
      </c>
      <c r="O1153" s="131"/>
      <c r="P1153" s="330"/>
      <c r="Q1153" s="132"/>
      <c r="R1153" s="132"/>
      <c r="S1153" s="132"/>
      <c r="T1153" s="132"/>
    </row>
    <row r="1154" customFormat="false" ht="12.8" hidden="true" customHeight="false" outlineLevel="0" collapsed="false">
      <c r="A1154" s="131" t="n">
        <v>1362096000</v>
      </c>
      <c r="B1154" s="330" t="n">
        <f aca="false">(A1154/(24*60*60))+DATE(1970,1,1)</f>
        <v>41334</v>
      </c>
      <c r="C1154" s="331" t="n">
        <f aca="false">YEAR(B1154)</f>
        <v>2013</v>
      </c>
      <c r="D1154" s="331" t="n">
        <f aca="false">MONTH(B1154)</f>
        <v>3</v>
      </c>
      <c r="E1154" s="331" t="n">
        <f aca="false">DAY(B1154)</f>
        <v>1</v>
      </c>
      <c r="F1154" s="132" t="n">
        <v>33.37999</v>
      </c>
      <c r="G1154" s="132" t="n">
        <v>34.9</v>
      </c>
      <c r="H1154" s="132" t="n">
        <v>32.92</v>
      </c>
      <c r="I1154" s="132" t="n">
        <v>34.5</v>
      </c>
      <c r="J1154" s="132" t="n">
        <f aca="false">LARGE($G$1:G1154,1)</f>
        <v>34.9</v>
      </c>
      <c r="K1154" s="192" t="n">
        <f aca="false">IF(J1154&gt;J1153,0,K1153+1)</f>
        <v>0</v>
      </c>
      <c r="L1154" s="134" t="n">
        <f aca="false">I1154/J1154-1</f>
        <v>-0.0114613180515759</v>
      </c>
      <c r="O1154" s="131"/>
      <c r="P1154" s="330"/>
      <c r="Q1154" s="132"/>
      <c r="R1154" s="132"/>
      <c r="S1154" s="132"/>
      <c r="T1154" s="132"/>
    </row>
    <row r="1155" customFormat="false" ht="12.8" hidden="true" customHeight="false" outlineLevel="0" collapsed="false">
      <c r="A1155" s="131" t="n">
        <v>1362182400</v>
      </c>
      <c r="B1155" s="330" t="n">
        <f aca="false">(A1155/(24*60*60))+DATE(1970,1,1)</f>
        <v>41335</v>
      </c>
      <c r="C1155" s="331" t="n">
        <f aca="false">YEAR(B1155)</f>
        <v>2013</v>
      </c>
      <c r="D1155" s="331" t="n">
        <f aca="false">MONTH(B1155)</f>
        <v>3</v>
      </c>
      <c r="E1155" s="331" t="n">
        <f aca="false">DAY(B1155)</f>
        <v>2</v>
      </c>
      <c r="F1155" s="132" t="n">
        <v>34.5</v>
      </c>
      <c r="G1155" s="132" t="n">
        <v>34.808</v>
      </c>
      <c r="H1155" s="132" t="n">
        <v>33.15</v>
      </c>
      <c r="I1155" s="132" t="n">
        <v>34.25</v>
      </c>
      <c r="J1155" s="132" t="n">
        <f aca="false">LARGE($G$1:G1155,1)</f>
        <v>34.9</v>
      </c>
      <c r="K1155" s="192" t="n">
        <f aca="false">IF(J1155&gt;J1154,0,K1154+1)</f>
        <v>1</v>
      </c>
      <c r="L1155" s="134" t="n">
        <f aca="false">I1155/J1155-1</f>
        <v>-0.0186246418338109</v>
      </c>
      <c r="O1155" s="131"/>
      <c r="P1155" s="330"/>
      <c r="Q1155" s="132"/>
      <c r="R1155" s="132"/>
      <c r="S1155" s="132"/>
      <c r="T1155" s="132"/>
    </row>
    <row r="1156" customFormat="false" ht="12.8" hidden="true" customHeight="false" outlineLevel="0" collapsed="false">
      <c r="A1156" s="131" t="n">
        <v>1362268800</v>
      </c>
      <c r="B1156" s="330" t="n">
        <f aca="false">(A1156/(24*60*60))+DATE(1970,1,1)</f>
        <v>41336</v>
      </c>
      <c r="C1156" s="331" t="n">
        <f aca="false">YEAR(B1156)</f>
        <v>2013</v>
      </c>
      <c r="D1156" s="331" t="n">
        <f aca="false">MONTH(B1156)</f>
        <v>3</v>
      </c>
      <c r="E1156" s="331" t="n">
        <f aca="false">DAY(B1156)</f>
        <v>3</v>
      </c>
      <c r="F1156" s="132" t="n">
        <v>34.2489</v>
      </c>
      <c r="G1156" s="132" t="n">
        <v>34.5</v>
      </c>
      <c r="H1156" s="132" t="n">
        <v>33.8</v>
      </c>
      <c r="I1156" s="132" t="n">
        <v>34.49999</v>
      </c>
      <c r="J1156" s="132" t="n">
        <f aca="false">LARGE($G$1:G1156,1)</f>
        <v>34.9</v>
      </c>
      <c r="K1156" s="192" t="n">
        <f aca="false">IF(J1156&gt;J1155,0,K1155+1)</f>
        <v>2</v>
      </c>
      <c r="L1156" s="134" t="n">
        <f aca="false">I1156/J1156-1</f>
        <v>-0.0114616045845273</v>
      </c>
      <c r="O1156" s="131"/>
      <c r="P1156" s="330"/>
      <c r="Q1156" s="132"/>
      <c r="R1156" s="132"/>
      <c r="S1156" s="132"/>
      <c r="T1156" s="132"/>
    </row>
    <row r="1157" customFormat="false" ht="12.8" hidden="true" customHeight="false" outlineLevel="0" collapsed="false">
      <c r="A1157" s="131" t="n">
        <v>1362355200</v>
      </c>
      <c r="B1157" s="330" t="n">
        <f aca="false">(A1157/(24*60*60))+DATE(1970,1,1)</f>
        <v>41337</v>
      </c>
      <c r="C1157" s="331" t="n">
        <f aca="false">YEAR(B1157)</f>
        <v>2013</v>
      </c>
      <c r="D1157" s="331" t="n">
        <f aca="false">MONTH(B1157)</f>
        <v>3</v>
      </c>
      <c r="E1157" s="331" t="n">
        <f aca="false">DAY(B1157)</f>
        <v>4</v>
      </c>
      <c r="F1157" s="132" t="n">
        <v>34.49999</v>
      </c>
      <c r="G1157" s="132" t="n">
        <v>36.7</v>
      </c>
      <c r="H1157" s="132" t="n">
        <v>34.19</v>
      </c>
      <c r="I1157" s="132" t="n">
        <v>36.152</v>
      </c>
      <c r="J1157" s="132" t="n">
        <f aca="false">LARGE($G$1:G1157,1)</f>
        <v>36.7</v>
      </c>
      <c r="K1157" s="192" t="n">
        <f aca="false">IF(J1157&gt;J1156,0,K1156+1)</f>
        <v>0</v>
      </c>
      <c r="L1157" s="134" t="n">
        <f aca="false">I1157/J1157-1</f>
        <v>-0.0149318801089918</v>
      </c>
      <c r="O1157" s="131"/>
      <c r="P1157" s="330"/>
      <c r="Q1157" s="132"/>
      <c r="R1157" s="132"/>
      <c r="S1157" s="132"/>
      <c r="T1157" s="132"/>
    </row>
    <row r="1158" customFormat="false" ht="12.8" hidden="true" customHeight="false" outlineLevel="0" collapsed="false">
      <c r="A1158" s="131" t="n">
        <v>1362441600</v>
      </c>
      <c r="B1158" s="330" t="n">
        <f aca="false">(A1158/(24*60*60))+DATE(1970,1,1)</f>
        <v>41338</v>
      </c>
      <c r="C1158" s="331" t="n">
        <f aca="false">YEAR(B1158)</f>
        <v>2013</v>
      </c>
      <c r="D1158" s="331" t="n">
        <f aca="false">MONTH(B1158)</f>
        <v>3</v>
      </c>
      <c r="E1158" s="331" t="n">
        <f aca="false">DAY(B1158)</f>
        <v>5</v>
      </c>
      <c r="F1158" s="132" t="n">
        <v>36.152</v>
      </c>
      <c r="G1158" s="132" t="n">
        <v>40.64625</v>
      </c>
      <c r="H1158" s="132" t="n">
        <v>36.15</v>
      </c>
      <c r="I1158" s="132" t="n">
        <v>40.33</v>
      </c>
      <c r="J1158" s="132" t="n">
        <f aca="false">LARGE($G$1:G1158,1)</f>
        <v>40.64625</v>
      </c>
      <c r="K1158" s="192" t="n">
        <f aca="false">IF(J1158&gt;J1157,0,K1157+1)</f>
        <v>0</v>
      </c>
      <c r="L1158" s="134" t="n">
        <f aca="false">I1158/J1158-1</f>
        <v>-0.00778054556078367</v>
      </c>
      <c r="O1158" s="131"/>
      <c r="P1158" s="330"/>
      <c r="Q1158" s="132"/>
      <c r="R1158" s="132"/>
      <c r="S1158" s="132"/>
      <c r="T1158" s="132"/>
    </row>
    <row r="1159" customFormat="false" ht="12.8" hidden="true" customHeight="false" outlineLevel="0" collapsed="false">
      <c r="A1159" s="131" t="n">
        <v>1362528000</v>
      </c>
      <c r="B1159" s="330" t="n">
        <f aca="false">(A1159/(24*60*60))+DATE(1970,1,1)</f>
        <v>41339</v>
      </c>
      <c r="C1159" s="331" t="n">
        <f aca="false">YEAR(B1159)</f>
        <v>2013</v>
      </c>
      <c r="D1159" s="331" t="n">
        <f aca="false">MONTH(B1159)</f>
        <v>3</v>
      </c>
      <c r="E1159" s="331" t="n">
        <f aca="false">DAY(B1159)</f>
        <v>6</v>
      </c>
      <c r="F1159" s="132" t="n">
        <v>40.22994</v>
      </c>
      <c r="G1159" s="132" t="n">
        <v>49.099</v>
      </c>
      <c r="H1159" s="132" t="n">
        <v>40.1446</v>
      </c>
      <c r="I1159" s="132" t="n">
        <v>41.0201</v>
      </c>
      <c r="J1159" s="132" t="n">
        <f aca="false">LARGE($G$1:G1159,1)</f>
        <v>49.099</v>
      </c>
      <c r="K1159" s="192" t="n">
        <f aca="false">IF(J1159&gt;J1158,0,K1158+1)</f>
        <v>0</v>
      </c>
      <c r="L1159" s="134" t="n">
        <f aca="false">I1159/J1159-1</f>
        <v>-0.164543066050225</v>
      </c>
      <c r="O1159" s="131"/>
      <c r="P1159" s="330"/>
      <c r="Q1159" s="132"/>
      <c r="R1159" s="132"/>
      <c r="S1159" s="132"/>
      <c r="T1159" s="132"/>
    </row>
    <row r="1160" customFormat="false" ht="12.8" hidden="true" customHeight="false" outlineLevel="0" collapsed="false">
      <c r="A1160" s="131" t="n">
        <v>1362614400</v>
      </c>
      <c r="B1160" s="330" t="n">
        <f aca="false">(A1160/(24*60*60))+DATE(1970,1,1)</f>
        <v>41340</v>
      </c>
      <c r="C1160" s="331" t="n">
        <f aca="false">YEAR(B1160)</f>
        <v>2013</v>
      </c>
      <c r="D1160" s="331" t="n">
        <f aca="false">MONTH(B1160)</f>
        <v>3</v>
      </c>
      <c r="E1160" s="331" t="n">
        <f aca="false">DAY(B1160)</f>
        <v>7</v>
      </c>
      <c r="F1160" s="132" t="n">
        <v>41.0201</v>
      </c>
      <c r="G1160" s="132" t="n">
        <v>45.5</v>
      </c>
      <c r="H1160" s="132" t="n">
        <v>33.3</v>
      </c>
      <c r="I1160" s="132" t="n">
        <v>41.99999</v>
      </c>
      <c r="J1160" s="132" t="n">
        <f aca="false">LARGE($G$1:G1160,1)</f>
        <v>49.099</v>
      </c>
      <c r="K1160" s="192" t="n">
        <f aca="false">IF(J1160&gt;J1159,0,K1159+1)</f>
        <v>1</v>
      </c>
      <c r="L1160" s="134" t="n">
        <f aca="false">I1160/J1160-1</f>
        <v>-0.144585633108617</v>
      </c>
      <c r="O1160" s="131"/>
      <c r="P1160" s="330"/>
      <c r="Q1160" s="132"/>
      <c r="R1160" s="132"/>
      <c r="S1160" s="132"/>
      <c r="T1160" s="132"/>
    </row>
    <row r="1161" customFormat="false" ht="12.8" hidden="true" customHeight="false" outlineLevel="0" collapsed="false">
      <c r="A1161" s="131" t="n">
        <v>1362700800</v>
      </c>
      <c r="B1161" s="330" t="n">
        <f aca="false">(A1161/(24*60*60))+DATE(1970,1,1)</f>
        <v>41341</v>
      </c>
      <c r="C1161" s="331" t="n">
        <f aca="false">YEAR(B1161)</f>
        <v>2013</v>
      </c>
      <c r="D1161" s="331" t="n">
        <f aca="false">MONTH(B1161)</f>
        <v>3</v>
      </c>
      <c r="E1161" s="331" t="n">
        <f aca="false">DAY(B1161)</f>
        <v>8</v>
      </c>
      <c r="F1161" s="132" t="n">
        <v>41.99999</v>
      </c>
      <c r="G1161" s="132" t="n">
        <v>44.5</v>
      </c>
      <c r="H1161" s="132" t="n">
        <v>41.02</v>
      </c>
      <c r="I1161" s="132" t="n">
        <v>44.17999</v>
      </c>
      <c r="J1161" s="132" t="n">
        <f aca="false">LARGE($G$1:G1161,1)</f>
        <v>49.099</v>
      </c>
      <c r="K1161" s="192" t="n">
        <f aca="false">IF(J1161&gt;J1160,0,K1160+1)</f>
        <v>2</v>
      </c>
      <c r="L1161" s="134" t="n">
        <f aca="false">I1161/J1161-1</f>
        <v>-0.100185543493758</v>
      </c>
      <c r="O1161" s="131"/>
      <c r="P1161" s="330"/>
      <c r="Q1161" s="132"/>
      <c r="R1161" s="132"/>
      <c r="S1161" s="132"/>
      <c r="T1161" s="132"/>
    </row>
    <row r="1162" customFormat="false" ht="12.8" hidden="true" customHeight="false" outlineLevel="0" collapsed="false">
      <c r="A1162" s="131" t="n">
        <v>1362787200</v>
      </c>
      <c r="B1162" s="330" t="n">
        <f aca="false">(A1162/(24*60*60))+DATE(1970,1,1)</f>
        <v>41342</v>
      </c>
      <c r="C1162" s="331" t="n">
        <f aca="false">YEAR(B1162)</f>
        <v>2013</v>
      </c>
      <c r="D1162" s="331" t="n">
        <f aca="false">MONTH(B1162)</f>
        <v>3</v>
      </c>
      <c r="E1162" s="331" t="n">
        <f aca="false">DAY(B1162)</f>
        <v>9</v>
      </c>
      <c r="F1162" s="132" t="n">
        <v>44.17999</v>
      </c>
      <c r="G1162" s="132" t="n">
        <v>46.99</v>
      </c>
      <c r="H1162" s="132" t="n">
        <v>43.411</v>
      </c>
      <c r="I1162" s="132" t="n">
        <v>46.85</v>
      </c>
      <c r="J1162" s="132" t="n">
        <f aca="false">LARGE($G$1:G1162,1)</f>
        <v>49.099</v>
      </c>
      <c r="K1162" s="192" t="n">
        <f aca="false">IF(J1162&gt;J1161,0,K1161+1)</f>
        <v>3</v>
      </c>
      <c r="L1162" s="134" t="n">
        <f aca="false">I1162/J1162-1</f>
        <v>-0.0458054135522108</v>
      </c>
      <c r="O1162" s="131"/>
      <c r="P1162" s="330"/>
      <c r="Q1162" s="132"/>
      <c r="R1162" s="132"/>
      <c r="S1162" s="132"/>
      <c r="T1162" s="132"/>
    </row>
    <row r="1163" customFormat="false" ht="12.8" hidden="true" customHeight="false" outlineLevel="0" collapsed="false">
      <c r="A1163" s="131" t="n">
        <v>1362873600</v>
      </c>
      <c r="B1163" s="330" t="n">
        <f aca="false">(A1163/(24*60*60))+DATE(1970,1,1)</f>
        <v>41343</v>
      </c>
      <c r="C1163" s="331" t="n">
        <f aca="false">YEAR(B1163)</f>
        <v>2013</v>
      </c>
      <c r="D1163" s="331" t="n">
        <f aca="false">MONTH(B1163)</f>
        <v>3</v>
      </c>
      <c r="E1163" s="331" t="n">
        <f aca="false">DAY(B1163)</f>
        <v>10</v>
      </c>
      <c r="F1163" s="132" t="n">
        <v>46.61</v>
      </c>
      <c r="G1163" s="132" t="n">
        <v>47.95</v>
      </c>
      <c r="H1163" s="132" t="n">
        <v>45.471</v>
      </c>
      <c r="I1163" s="132" t="n">
        <v>46</v>
      </c>
      <c r="J1163" s="132" t="n">
        <f aca="false">LARGE($G$1:G1163,1)</f>
        <v>49.099</v>
      </c>
      <c r="K1163" s="192" t="n">
        <f aca="false">IF(J1163&gt;J1162,0,K1162+1)</f>
        <v>4</v>
      </c>
      <c r="L1163" s="134" t="n">
        <f aca="false">I1163/J1163-1</f>
        <v>-0.0631173750992892</v>
      </c>
      <c r="O1163" s="131"/>
      <c r="P1163" s="330"/>
      <c r="Q1163" s="132"/>
      <c r="R1163" s="132"/>
      <c r="S1163" s="132"/>
      <c r="T1163" s="132"/>
    </row>
    <row r="1164" customFormat="false" ht="12.8" hidden="true" customHeight="false" outlineLevel="0" collapsed="false">
      <c r="A1164" s="131" t="n">
        <v>1362960000</v>
      </c>
      <c r="B1164" s="330" t="n">
        <f aca="false">(A1164/(24*60*60))+DATE(1970,1,1)</f>
        <v>41344</v>
      </c>
      <c r="C1164" s="331" t="n">
        <f aca="false">YEAR(B1164)</f>
        <v>2013</v>
      </c>
      <c r="D1164" s="331" t="n">
        <f aca="false">MONTH(B1164)</f>
        <v>3</v>
      </c>
      <c r="E1164" s="331" t="n">
        <f aca="false">DAY(B1164)</f>
        <v>11</v>
      </c>
      <c r="F1164" s="132" t="n">
        <v>46</v>
      </c>
      <c r="G1164" s="132" t="n">
        <v>48.469</v>
      </c>
      <c r="H1164" s="132" t="n">
        <v>45.54</v>
      </c>
      <c r="I1164" s="132" t="n">
        <v>48.39999</v>
      </c>
      <c r="J1164" s="132" t="n">
        <f aca="false">LARGE($G$1:G1164,1)</f>
        <v>49.099</v>
      </c>
      <c r="K1164" s="192" t="n">
        <f aca="false">IF(J1164&gt;J1163,0,K1163+1)</f>
        <v>5</v>
      </c>
      <c r="L1164" s="134" t="n">
        <f aca="false">I1164/J1164-1</f>
        <v>-0.0142367461659095</v>
      </c>
      <c r="O1164" s="131"/>
      <c r="P1164" s="330"/>
      <c r="Q1164" s="132"/>
      <c r="R1164" s="132"/>
      <c r="S1164" s="132"/>
      <c r="T1164" s="132"/>
    </row>
    <row r="1165" customFormat="false" ht="12.8" hidden="true" customHeight="false" outlineLevel="0" collapsed="false">
      <c r="A1165" s="131" t="n">
        <v>1363046400</v>
      </c>
      <c r="B1165" s="330" t="n">
        <f aca="false">(A1165/(24*60*60))+DATE(1970,1,1)</f>
        <v>41345</v>
      </c>
      <c r="C1165" s="331" t="n">
        <f aca="false">YEAR(B1165)</f>
        <v>2013</v>
      </c>
      <c r="D1165" s="331" t="n">
        <f aca="false">MONTH(B1165)</f>
        <v>3</v>
      </c>
      <c r="E1165" s="331" t="n">
        <f aca="false">DAY(B1165)</f>
        <v>12</v>
      </c>
      <c r="F1165" s="132" t="n">
        <v>48.39999</v>
      </c>
      <c r="G1165" s="132" t="n">
        <v>48.39999</v>
      </c>
      <c r="H1165" s="132" t="n">
        <v>36.65</v>
      </c>
      <c r="I1165" s="132" t="n">
        <v>44.28994</v>
      </c>
      <c r="J1165" s="132" t="n">
        <f aca="false">LARGE($G$1:G1165,1)</f>
        <v>49.099</v>
      </c>
      <c r="K1165" s="192" t="n">
        <f aca="false">IF(J1165&gt;J1164,0,K1164+1)</f>
        <v>6</v>
      </c>
      <c r="L1165" s="134" t="n">
        <f aca="false">I1165/J1165-1</f>
        <v>-0.0979461903501089</v>
      </c>
      <c r="O1165" s="131"/>
      <c r="P1165" s="330"/>
      <c r="Q1165" s="132"/>
      <c r="R1165" s="132"/>
      <c r="S1165" s="132"/>
      <c r="T1165" s="132"/>
    </row>
    <row r="1166" customFormat="false" ht="12.8" hidden="true" customHeight="false" outlineLevel="0" collapsed="false">
      <c r="A1166" s="131" t="n">
        <v>1363132800</v>
      </c>
      <c r="B1166" s="330" t="n">
        <f aca="false">(A1166/(24*60*60))+DATE(1970,1,1)</f>
        <v>41346</v>
      </c>
      <c r="C1166" s="331" t="n">
        <f aca="false">YEAR(B1166)</f>
        <v>2013</v>
      </c>
      <c r="D1166" s="331" t="n">
        <f aca="false">MONTH(B1166)</f>
        <v>3</v>
      </c>
      <c r="E1166" s="331" t="n">
        <f aca="false">DAY(B1166)</f>
        <v>13</v>
      </c>
      <c r="F1166" s="132" t="n">
        <v>44.33</v>
      </c>
      <c r="G1166" s="132" t="n">
        <v>47.295</v>
      </c>
      <c r="H1166" s="132" t="n">
        <v>43.7508</v>
      </c>
      <c r="I1166" s="132" t="n">
        <v>46.92002</v>
      </c>
      <c r="J1166" s="132" t="n">
        <f aca="false">LARGE($G$1:G1166,1)</f>
        <v>49.099</v>
      </c>
      <c r="K1166" s="192" t="n">
        <f aca="false">IF(J1166&gt;J1165,0,K1165+1)</f>
        <v>7</v>
      </c>
      <c r="L1166" s="134" t="n">
        <f aca="false">I1166/J1166-1</f>
        <v>-0.0443793152610033</v>
      </c>
      <c r="O1166" s="131"/>
      <c r="P1166" s="330"/>
      <c r="Q1166" s="132"/>
      <c r="R1166" s="132"/>
      <c r="S1166" s="132"/>
      <c r="T1166" s="132"/>
    </row>
    <row r="1167" customFormat="false" ht="12.8" hidden="true" customHeight="false" outlineLevel="0" collapsed="false">
      <c r="A1167" s="131" t="n">
        <v>1363219200</v>
      </c>
      <c r="B1167" s="330" t="n">
        <f aca="false">(A1167/(24*60*60))+DATE(1970,1,1)</f>
        <v>41347</v>
      </c>
      <c r="C1167" s="331" t="n">
        <f aca="false">YEAR(B1167)</f>
        <v>2013</v>
      </c>
      <c r="D1167" s="331" t="n">
        <f aca="false">MONTH(B1167)</f>
        <v>3</v>
      </c>
      <c r="E1167" s="331" t="n">
        <f aca="false">DAY(B1167)</f>
        <v>14</v>
      </c>
      <c r="F1167" s="132" t="n">
        <v>46.92006</v>
      </c>
      <c r="G1167" s="132" t="n">
        <v>47.99</v>
      </c>
      <c r="H1167" s="132" t="n">
        <v>46.05</v>
      </c>
      <c r="I1167" s="132" t="n">
        <v>47.1696</v>
      </c>
      <c r="J1167" s="132" t="n">
        <f aca="false">LARGE($G$1:G1167,1)</f>
        <v>49.099</v>
      </c>
      <c r="K1167" s="192" t="n">
        <f aca="false">IF(J1167&gt;J1166,0,K1166+1)</f>
        <v>8</v>
      </c>
      <c r="L1167" s="134" t="n">
        <f aca="false">I1167/J1167-1</f>
        <v>-0.0392961160105093</v>
      </c>
      <c r="O1167" s="131"/>
      <c r="P1167" s="330"/>
      <c r="Q1167" s="132"/>
      <c r="R1167" s="132"/>
      <c r="S1167" s="132"/>
      <c r="T1167" s="132"/>
    </row>
    <row r="1168" customFormat="false" ht="12.8" hidden="true" customHeight="false" outlineLevel="0" collapsed="false">
      <c r="A1168" s="131" t="n">
        <v>1363305600</v>
      </c>
      <c r="B1168" s="330" t="n">
        <f aca="false">(A1168/(24*60*60))+DATE(1970,1,1)</f>
        <v>41348</v>
      </c>
      <c r="C1168" s="331" t="n">
        <f aca="false">YEAR(B1168)</f>
        <v>2013</v>
      </c>
      <c r="D1168" s="331" t="n">
        <f aca="false">MONTH(B1168)</f>
        <v>3</v>
      </c>
      <c r="E1168" s="331" t="n">
        <f aca="false">DAY(B1168)</f>
        <v>15</v>
      </c>
      <c r="F1168" s="132" t="n">
        <v>47.0333</v>
      </c>
      <c r="G1168" s="132" t="n">
        <v>47.44999</v>
      </c>
      <c r="H1168" s="132" t="n">
        <v>46.4</v>
      </c>
      <c r="I1168" s="132" t="n">
        <v>46.95</v>
      </c>
      <c r="J1168" s="132" t="n">
        <f aca="false">LARGE($G$1:G1168,1)</f>
        <v>49.099</v>
      </c>
      <c r="K1168" s="192" t="n">
        <f aca="false">IF(J1168&gt;J1167,0,K1167+1)</f>
        <v>9</v>
      </c>
      <c r="L1168" s="134" t="n">
        <f aca="false">I1168/J1168-1</f>
        <v>-0.0437687121937309</v>
      </c>
      <c r="O1168" s="131"/>
      <c r="P1168" s="330"/>
      <c r="Q1168" s="132"/>
      <c r="R1168" s="132"/>
      <c r="S1168" s="132"/>
      <c r="T1168" s="132"/>
    </row>
    <row r="1169" customFormat="false" ht="12.8" hidden="true" customHeight="false" outlineLevel="0" collapsed="false">
      <c r="A1169" s="131" t="n">
        <v>1363392000</v>
      </c>
      <c r="B1169" s="330" t="n">
        <f aca="false">(A1169/(24*60*60))+DATE(1970,1,1)</f>
        <v>41349</v>
      </c>
      <c r="C1169" s="331" t="n">
        <f aca="false">YEAR(B1169)</f>
        <v>2013</v>
      </c>
      <c r="D1169" s="331" t="n">
        <f aca="false">MONTH(B1169)</f>
        <v>3</v>
      </c>
      <c r="E1169" s="331" t="n">
        <f aca="false">DAY(B1169)</f>
        <v>16</v>
      </c>
      <c r="F1169" s="132" t="n">
        <v>46.86012</v>
      </c>
      <c r="G1169" s="132" t="n">
        <v>47.3599</v>
      </c>
      <c r="H1169" s="132" t="n">
        <v>46.2707</v>
      </c>
      <c r="I1169" s="132" t="n">
        <v>47.00019</v>
      </c>
      <c r="J1169" s="132" t="n">
        <f aca="false">LARGE($G$1:G1169,1)</f>
        <v>49.099</v>
      </c>
      <c r="K1169" s="192" t="n">
        <f aca="false">IF(J1169&gt;J1168,0,K1168+1)</f>
        <v>10</v>
      </c>
      <c r="L1169" s="134" t="n">
        <f aca="false">I1169/J1169-1</f>
        <v>-0.0427464917819099</v>
      </c>
      <c r="O1169" s="131"/>
      <c r="P1169" s="330"/>
      <c r="Q1169" s="132"/>
      <c r="R1169" s="132"/>
      <c r="S1169" s="132"/>
      <c r="T1169" s="132"/>
    </row>
    <row r="1170" customFormat="false" ht="12.8" hidden="true" customHeight="false" outlineLevel="0" collapsed="false">
      <c r="A1170" s="131" t="n">
        <v>1363478400</v>
      </c>
      <c r="B1170" s="330" t="n">
        <f aca="false">(A1170/(24*60*60))+DATE(1970,1,1)</f>
        <v>41350</v>
      </c>
      <c r="C1170" s="331" t="n">
        <f aca="false">YEAR(B1170)</f>
        <v>2013</v>
      </c>
      <c r="D1170" s="331" t="n">
        <f aca="false">MONTH(B1170)</f>
        <v>3</v>
      </c>
      <c r="E1170" s="331" t="n">
        <f aca="false">DAY(B1170)</f>
        <v>17</v>
      </c>
      <c r="F1170" s="132" t="n">
        <v>47.00019</v>
      </c>
      <c r="G1170" s="132" t="n">
        <v>47.74</v>
      </c>
      <c r="H1170" s="132" t="n">
        <v>46.8</v>
      </c>
      <c r="I1170" s="132" t="n">
        <v>47.4</v>
      </c>
      <c r="J1170" s="132" t="n">
        <f aca="false">LARGE($G$1:G1170,1)</f>
        <v>49.099</v>
      </c>
      <c r="K1170" s="192" t="n">
        <f aca="false">IF(J1170&gt;J1169,0,K1169+1)</f>
        <v>11</v>
      </c>
      <c r="L1170" s="134" t="n">
        <f aca="false">I1170/J1170-1</f>
        <v>-0.0346035560805719</v>
      </c>
      <c r="O1170" s="131"/>
      <c r="P1170" s="330"/>
      <c r="Q1170" s="132"/>
      <c r="R1170" s="132"/>
      <c r="S1170" s="132"/>
      <c r="T1170" s="132"/>
    </row>
    <row r="1171" customFormat="false" ht="12.8" hidden="true" customHeight="false" outlineLevel="0" collapsed="false">
      <c r="A1171" s="131" t="n">
        <v>1363564800</v>
      </c>
      <c r="B1171" s="330" t="n">
        <f aca="false">(A1171/(24*60*60))+DATE(1970,1,1)</f>
        <v>41351</v>
      </c>
      <c r="C1171" s="331" t="n">
        <f aca="false">YEAR(B1171)</f>
        <v>2013</v>
      </c>
      <c r="D1171" s="331" t="n">
        <f aca="false">MONTH(B1171)</f>
        <v>3</v>
      </c>
      <c r="E1171" s="331" t="n">
        <f aca="false">DAY(B1171)</f>
        <v>18</v>
      </c>
      <c r="F1171" s="132" t="n">
        <v>47.4</v>
      </c>
      <c r="G1171" s="132" t="n">
        <v>52.875</v>
      </c>
      <c r="H1171" s="132" t="n">
        <v>47.12009</v>
      </c>
      <c r="I1171" s="132" t="n">
        <v>51.60001</v>
      </c>
      <c r="J1171" s="132" t="n">
        <f aca="false">LARGE($G$1:G1171,1)</f>
        <v>52.875</v>
      </c>
      <c r="K1171" s="192" t="n">
        <f aca="false">IF(J1171&gt;J1170,0,K1170+1)</f>
        <v>0</v>
      </c>
      <c r="L1171" s="134" t="n">
        <f aca="false">I1171/J1171-1</f>
        <v>-0.0241132860520095</v>
      </c>
      <c r="O1171" s="131"/>
      <c r="P1171" s="330"/>
      <c r="Q1171" s="132"/>
      <c r="R1171" s="132"/>
      <c r="S1171" s="132"/>
      <c r="T1171" s="132"/>
    </row>
    <row r="1172" customFormat="false" ht="12.8" hidden="true" customHeight="false" outlineLevel="0" collapsed="false">
      <c r="A1172" s="131" t="n">
        <v>1363651200</v>
      </c>
      <c r="B1172" s="330" t="n">
        <f aca="false">(A1172/(24*60*60))+DATE(1970,1,1)</f>
        <v>41352</v>
      </c>
      <c r="C1172" s="331" t="n">
        <f aca="false">YEAR(B1172)</f>
        <v>2013</v>
      </c>
      <c r="D1172" s="331" t="n">
        <f aca="false">MONTH(B1172)</f>
        <v>3</v>
      </c>
      <c r="E1172" s="331" t="n">
        <f aca="false">DAY(B1172)</f>
        <v>19</v>
      </c>
      <c r="F1172" s="132" t="n">
        <v>51.60001</v>
      </c>
      <c r="G1172" s="132" t="n">
        <v>62</v>
      </c>
      <c r="H1172" s="132" t="n">
        <v>50</v>
      </c>
      <c r="I1172" s="132" t="n">
        <v>59.14001</v>
      </c>
      <c r="J1172" s="132" t="n">
        <f aca="false">LARGE($G$1:G1172,1)</f>
        <v>62</v>
      </c>
      <c r="K1172" s="192" t="n">
        <f aca="false">IF(J1172&gt;J1171,0,K1171+1)</f>
        <v>0</v>
      </c>
      <c r="L1172" s="134" t="n">
        <f aca="false">I1172/J1172-1</f>
        <v>-0.046128870967742</v>
      </c>
      <c r="O1172" s="131"/>
      <c r="P1172" s="330"/>
      <c r="Q1172" s="132"/>
      <c r="R1172" s="132"/>
      <c r="S1172" s="132"/>
      <c r="T1172" s="132"/>
    </row>
    <row r="1173" customFormat="false" ht="12.8" hidden="true" customHeight="false" outlineLevel="0" collapsed="false">
      <c r="A1173" s="131" t="n">
        <v>1363737600</v>
      </c>
      <c r="B1173" s="330" t="n">
        <f aca="false">(A1173/(24*60*60))+DATE(1970,1,1)</f>
        <v>41353</v>
      </c>
      <c r="C1173" s="331" t="n">
        <f aca="false">YEAR(B1173)</f>
        <v>2013</v>
      </c>
      <c r="D1173" s="331" t="n">
        <f aca="false">MONTH(B1173)</f>
        <v>3</v>
      </c>
      <c r="E1173" s="331" t="n">
        <f aca="false">DAY(B1173)</f>
        <v>20</v>
      </c>
      <c r="F1173" s="132" t="n">
        <v>59.14001</v>
      </c>
      <c r="G1173" s="132" t="n">
        <v>66</v>
      </c>
      <c r="H1173" s="132" t="n">
        <v>57.702</v>
      </c>
      <c r="I1173" s="132" t="n">
        <v>64.4888</v>
      </c>
      <c r="J1173" s="132" t="n">
        <f aca="false">LARGE($G$1:G1173,1)</f>
        <v>66</v>
      </c>
      <c r="K1173" s="192" t="n">
        <f aca="false">IF(J1173&gt;J1172,0,K1172+1)</f>
        <v>0</v>
      </c>
      <c r="L1173" s="134" t="n">
        <f aca="false">I1173/J1173-1</f>
        <v>-0.0228969696969698</v>
      </c>
      <c r="O1173" s="131"/>
      <c r="P1173" s="330"/>
      <c r="Q1173" s="132"/>
      <c r="R1173" s="132"/>
      <c r="S1173" s="132"/>
      <c r="T1173" s="132"/>
    </row>
    <row r="1174" customFormat="false" ht="12.8" hidden="true" customHeight="false" outlineLevel="0" collapsed="false">
      <c r="A1174" s="131" t="n">
        <v>1363824000</v>
      </c>
      <c r="B1174" s="330" t="n">
        <f aca="false">(A1174/(24*60*60))+DATE(1970,1,1)</f>
        <v>41354</v>
      </c>
      <c r="C1174" s="331" t="n">
        <f aca="false">YEAR(B1174)</f>
        <v>2013</v>
      </c>
      <c r="D1174" s="331" t="n">
        <f aca="false">MONTH(B1174)</f>
        <v>3</v>
      </c>
      <c r="E1174" s="331" t="n">
        <f aca="false">DAY(B1174)</f>
        <v>21</v>
      </c>
      <c r="F1174" s="132" t="n">
        <v>64.4888</v>
      </c>
      <c r="G1174" s="132" t="n">
        <v>74.9</v>
      </c>
      <c r="H1174" s="132" t="n">
        <v>63.101</v>
      </c>
      <c r="I1174" s="132" t="n">
        <v>70.85</v>
      </c>
      <c r="J1174" s="132" t="n">
        <f aca="false">LARGE($G$1:G1174,1)</f>
        <v>74.9</v>
      </c>
      <c r="K1174" s="192" t="n">
        <f aca="false">IF(J1174&gt;J1173,0,K1173+1)</f>
        <v>0</v>
      </c>
      <c r="L1174" s="134" t="n">
        <f aca="false">I1174/J1174-1</f>
        <v>-0.054072096128171</v>
      </c>
      <c r="O1174" s="131"/>
      <c r="P1174" s="330"/>
      <c r="Q1174" s="132"/>
      <c r="R1174" s="132"/>
      <c r="S1174" s="132"/>
      <c r="T1174" s="132"/>
    </row>
    <row r="1175" customFormat="false" ht="12.8" hidden="true" customHeight="false" outlineLevel="0" collapsed="false">
      <c r="A1175" s="131" t="n">
        <v>1363910400</v>
      </c>
      <c r="B1175" s="330" t="n">
        <f aca="false">(A1175/(24*60*60))+DATE(1970,1,1)</f>
        <v>41355</v>
      </c>
      <c r="C1175" s="331" t="n">
        <f aca="false">YEAR(B1175)</f>
        <v>2013</v>
      </c>
      <c r="D1175" s="331" t="n">
        <f aca="false">MONTH(B1175)</f>
        <v>3</v>
      </c>
      <c r="E1175" s="331" t="n">
        <f aca="false">DAY(B1175)</f>
        <v>22</v>
      </c>
      <c r="F1175" s="132" t="n">
        <v>70.84</v>
      </c>
      <c r="G1175" s="132" t="n">
        <v>73.74999</v>
      </c>
      <c r="H1175" s="132" t="n">
        <v>65</v>
      </c>
      <c r="I1175" s="132" t="n">
        <v>69.86501</v>
      </c>
      <c r="J1175" s="132" t="n">
        <f aca="false">LARGE($G$1:G1175,1)</f>
        <v>74.9</v>
      </c>
      <c r="K1175" s="192" t="n">
        <f aca="false">IF(J1175&gt;J1174,0,K1174+1)</f>
        <v>1</v>
      </c>
      <c r="L1175" s="134" t="n">
        <f aca="false">I1175/J1175-1</f>
        <v>-0.0672228304405875</v>
      </c>
      <c r="O1175" s="131"/>
      <c r="P1175" s="330"/>
      <c r="Q1175" s="132"/>
      <c r="R1175" s="132"/>
      <c r="S1175" s="132"/>
      <c r="T1175" s="132"/>
    </row>
    <row r="1176" customFormat="false" ht="12.8" hidden="true" customHeight="false" outlineLevel="0" collapsed="false">
      <c r="A1176" s="131" t="n">
        <v>1363996800</v>
      </c>
      <c r="B1176" s="330" t="n">
        <f aca="false">(A1176/(24*60*60))+DATE(1970,1,1)</f>
        <v>41356</v>
      </c>
      <c r="C1176" s="331" t="n">
        <f aca="false">YEAR(B1176)</f>
        <v>2013</v>
      </c>
      <c r="D1176" s="331" t="n">
        <f aca="false">MONTH(B1176)</f>
        <v>3</v>
      </c>
      <c r="E1176" s="331" t="n">
        <f aca="false">DAY(B1176)</f>
        <v>23</v>
      </c>
      <c r="F1176" s="132" t="n">
        <v>70.28001</v>
      </c>
      <c r="G1176" s="132" t="n">
        <v>70.5025</v>
      </c>
      <c r="H1176" s="132" t="n">
        <v>52.3456</v>
      </c>
      <c r="I1176" s="132" t="n">
        <v>64.35</v>
      </c>
      <c r="J1176" s="132" t="n">
        <f aca="false">LARGE($G$1:G1176,1)</f>
        <v>74.9</v>
      </c>
      <c r="K1176" s="192" t="n">
        <f aca="false">IF(J1176&gt;J1175,0,K1175+1)</f>
        <v>2</v>
      </c>
      <c r="L1176" s="134" t="n">
        <f aca="false">I1176/J1176-1</f>
        <v>-0.140854472630174</v>
      </c>
      <c r="O1176" s="131"/>
      <c r="P1176" s="330"/>
      <c r="Q1176" s="132"/>
      <c r="R1176" s="132"/>
      <c r="S1176" s="132"/>
      <c r="T1176" s="132"/>
    </row>
    <row r="1177" customFormat="false" ht="12.8" hidden="true" customHeight="false" outlineLevel="0" collapsed="false">
      <c r="A1177" s="131" t="n">
        <v>1364083200</v>
      </c>
      <c r="B1177" s="330" t="n">
        <f aca="false">(A1177/(24*60*60))+DATE(1970,1,1)</f>
        <v>41357</v>
      </c>
      <c r="C1177" s="331" t="n">
        <f aca="false">YEAR(B1177)</f>
        <v>2013</v>
      </c>
      <c r="D1177" s="331" t="n">
        <f aca="false">MONTH(B1177)</f>
        <v>3</v>
      </c>
      <c r="E1177" s="331" t="n">
        <f aca="false">DAY(B1177)</f>
        <v>24</v>
      </c>
      <c r="F1177" s="132" t="n">
        <v>64.35001</v>
      </c>
      <c r="G1177" s="132" t="n">
        <v>72.49999</v>
      </c>
      <c r="H1177" s="132" t="n">
        <v>62.7</v>
      </c>
      <c r="I1177" s="132" t="n">
        <v>71.5</v>
      </c>
      <c r="J1177" s="132" t="n">
        <f aca="false">LARGE($G$1:G1177,1)</f>
        <v>74.9</v>
      </c>
      <c r="K1177" s="192" t="n">
        <f aca="false">IF(J1177&gt;J1176,0,K1176+1)</f>
        <v>3</v>
      </c>
      <c r="L1177" s="134" t="n">
        <f aca="false">I1177/J1177-1</f>
        <v>-0.0453938584779707</v>
      </c>
      <c r="O1177" s="131"/>
      <c r="P1177" s="330"/>
      <c r="Q1177" s="132"/>
      <c r="R1177" s="132"/>
      <c r="S1177" s="132"/>
      <c r="T1177" s="132"/>
    </row>
    <row r="1178" customFormat="false" ht="12.8" hidden="true" customHeight="false" outlineLevel="0" collapsed="false">
      <c r="A1178" s="131" t="n">
        <v>1364169600</v>
      </c>
      <c r="B1178" s="330" t="n">
        <f aca="false">(A1178/(24*60*60))+DATE(1970,1,1)</f>
        <v>41358</v>
      </c>
      <c r="C1178" s="331" t="n">
        <f aca="false">YEAR(B1178)</f>
        <v>2013</v>
      </c>
      <c r="D1178" s="331" t="n">
        <f aca="false">MONTH(B1178)</f>
        <v>3</v>
      </c>
      <c r="E1178" s="331" t="n">
        <f aca="false">DAY(B1178)</f>
        <v>25</v>
      </c>
      <c r="F1178" s="132" t="n">
        <v>71.50001</v>
      </c>
      <c r="G1178" s="132" t="n">
        <v>78</v>
      </c>
      <c r="H1178" s="132" t="n">
        <v>69.51777</v>
      </c>
      <c r="I1178" s="132" t="n">
        <v>73.6</v>
      </c>
      <c r="J1178" s="132" t="n">
        <f aca="false">LARGE($G$1:G1178,1)</f>
        <v>78</v>
      </c>
      <c r="K1178" s="192" t="n">
        <f aca="false">IF(J1178&gt;J1177,0,K1177+1)</f>
        <v>0</v>
      </c>
      <c r="L1178" s="134" t="n">
        <f aca="false">I1178/J1178-1</f>
        <v>-0.0564102564102564</v>
      </c>
      <c r="O1178" s="131"/>
      <c r="P1178" s="330"/>
      <c r="Q1178" s="132"/>
      <c r="R1178" s="132"/>
      <c r="S1178" s="132"/>
      <c r="T1178" s="132"/>
    </row>
    <row r="1179" customFormat="false" ht="12.8" hidden="true" customHeight="false" outlineLevel="0" collapsed="false">
      <c r="A1179" s="131" t="n">
        <v>1364256000</v>
      </c>
      <c r="B1179" s="330" t="n">
        <f aca="false">(A1179/(24*60*60))+DATE(1970,1,1)</f>
        <v>41359</v>
      </c>
      <c r="C1179" s="331" t="n">
        <f aca="false">YEAR(B1179)</f>
        <v>2013</v>
      </c>
      <c r="D1179" s="331" t="n">
        <f aca="false">MONTH(B1179)</f>
        <v>3</v>
      </c>
      <c r="E1179" s="331" t="n">
        <f aca="false">DAY(B1179)</f>
        <v>26</v>
      </c>
      <c r="F1179" s="132" t="n">
        <v>73.58561</v>
      </c>
      <c r="G1179" s="132" t="n">
        <v>79.72001</v>
      </c>
      <c r="H1179" s="132" t="n">
        <v>73.11</v>
      </c>
      <c r="I1179" s="132" t="n">
        <v>78.5</v>
      </c>
      <c r="J1179" s="132" t="n">
        <f aca="false">LARGE($G$1:G1179,1)</f>
        <v>79.72001</v>
      </c>
      <c r="K1179" s="192" t="n">
        <f aca="false">IF(J1179&gt;J1178,0,K1178+1)</f>
        <v>0</v>
      </c>
      <c r="L1179" s="134" t="n">
        <f aca="false">I1179/J1179-1</f>
        <v>-0.0153036859879973</v>
      </c>
      <c r="O1179" s="131"/>
      <c r="P1179" s="330"/>
      <c r="Q1179" s="132"/>
      <c r="R1179" s="132"/>
      <c r="S1179" s="132"/>
      <c r="T1179" s="132"/>
    </row>
    <row r="1180" customFormat="false" ht="12.8" hidden="true" customHeight="false" outlineLevel="0" collapsed="false">
      <c r="A1180" s="131" t="n">
        <v>1364342400</v>
      </c>
      <c r="B1180" s="330" t="n">
        <f aca="false">(A1180/(24*60*60))+DATE(1970,1,1)</f>
        <v>41360</v>
      </c>
      <c r="C1180" s="331" t="n">
        <f aca="false">YEAR(B1180)</f>
        <v>2013</v>
      </c>
      <c r="D1180" s="331" t="n">
        <f aca="false">MONTH(B1180)</f>
        <v>3</v>
      </c>
      <c r="E1180" s="331" t="n">
        <f aca="false">DAY(B1180)</f>
        <v>27</v>
      </c>
      <c r="F1180" s="132" t="n">
        <v>78.74999</v>
      </c>
      <c r="G1180" s="132" t="n">
        <v>89.49999</v>
      </c>
      <c r="H1180" s="132" t="n">
        <v>78.4</v>
      </c>
      <c r="I1180" s="132" t="n">
        <v>88.92</v>
      </c>
      <c r="J1180" s="132" t="n">
        <f aca="false">LARGE($G$1:G1180,1)</f>
        <v>89.49999</v>
      </c>
      <c r="K1180" s="192" t="n">
        <f aca="false">IF(J1180&gt;J1179,0,K1179+1)</f>
        <v>0</v>
      </c>
      <c r="L1180" s="134" t="n">
        <f aca="false">I1180/J1180-1</f>
        <v>-0.00648033591959052</v>
      </c>
      <c r="O1180" s="131"/>
      <c r="P1180" s="330"/>
      <c r="Q1180" s="132"/>
      <c r="R1180" s="132"/>
      <c r="S1180" s="132"/>
      <c r="T1180" s="132"/>
    </row>
    <row r="1181" customFormat="false" ht="12.8" hidden="true" customHeight="false" outlineLevel="0" collapsed="false">
      <c r="A1181" s="131" t="n">
        <v>1364428800</v>
      </c>
      <c r="B1181" s="330" t="n">
        <f aca="false">(A1181/(24*60*60))+DATE(1970,1,1)</f>
        <v>41361</v>
      </c>
      <c r="C1181" s="331" t="n">
        <f aca="false">YEAR(B1181)</f>
        <v>2013</v>
      </c>
      <c r="D1181" s="331" t="n">
        <f aca="false">MONTH(B1181)</f>
        <v>3</v>
      </c>
      <c r="E1181" s="331" t="n">
        <f aca="false">DAY(B1181)</f>
        <v>28</v>
      </c>
      <c r="F1181" s="132" t="n">
        <v>88.8</v>
      </c>
      <c r="G1181" s="132" t="n">
        <v>95.7</v>
      </c>
      <c r="H1181" s="132" t="n">
        <v>75.00111</v>
      </c>
      <c r="I1181" s="132" t="n">
        <v>86.18</v>
      </c>
      <c r="J1181" s="132" t="n">
        <f aca="false">LARGE($G$1:G1181,1)</f>
        <v>95.7</v>
      </c>
      <c r="K1181" s="192" t="n">
        <f aca="false">IF(J1181&gt;J1180,0,K1180+1)</f>
        <v>0</v>
      </c>
      <c r="L1181" s="134" t="n">
        <f aca="false">I1181/J1181-1</f>
        <v>-0.0994775339602926</v>
      </c>
      <c r="O1181" s="131"/>
      <c r="P1181" s="330"/>
      <c r="Q1181" s="132"/>
      <c r="R1181" s="132"/>
      <c r="S1181" s="132"/>
      <c r="T1181" s="132"/>
    </row>
    <row r="1182" customFormat="false" ht="12.8" hidden="true" customHeight="false" outlineLevel="0" collapsed="false">
      <c r="A1182" s="131" t="n">
        <v>1364515200</v>
      </c>
      <c r="B1182" s="330" t="n">
        <f aca="false">(A1182/(24*60*60))+DATE(1970,1,1)</f>
        <v>41362</v>
      </c>
      <c r="C1182" s="331" t="n">
        <f aca="false">YEAR(B1182)</f>
        <v>2013</v>
      </c>
      <c r="D1182" s="331" t="n">
        <f aca="false">MONTH(B1182)</f>
        <v>3</v>
      </c>
      <c r="E1182" s="331" t="n">
        <f aca="false">DAY(B1182)</f>
        <v>29</v>
      </c>
      <c r="F1182" s="132" t="n">
        <v>86.18</v>
      </c>
      <c r="G1182" s="132" t="n">
        <v>93.06</v>
      </c>
      <c r="H1182" s="132" t="n">
        <v>83.01</v>
      </c>
      <c r="I1182" s="132" t="n">
        <v>90.5</v>
      </c>
      <c r="J1182" s="132" t="n">
        <f aca="false">LARGE($G$1:G1182,1)</f>
        <v>95.7</v>
      </c>
      <c r="K1182" s="192" t="n">
        <f aca="false">IF(J1182&gt;J1181,0,K1181+1)</f>
        <v>1</v>
      </c>
      <c r="L1182" s="134" t="n">
        <f aca="false">I1182/J1182-1</f>
        <v>-0.0543364681295716</v>
      </c>
      <c r="O1182" s="131"/>
      <c r="P1182" s="330"/>
      <c r="Q1182" s="132"/>
      <c r="R1182" s="132"/>
      <c r="S1182" s="132"/>
      <c r="T1182" s="132"/>
    </row>
    <row r="1183" customFormat="false" ht="12.8" hidden="true" customHeight="false" outlineLevel="0" collapsed="false">
      <c r="A1183" s="131" t="n">
        <v>1364601600</v>
      </c>
      <c r="B1183" s="330" t="n">
        <f aca="false">(A1183/(24*60*60))+DATE(1970,1,1)</f>
        <v>41363</v>
      </c>
      <c r="C1183" s="331" t="n">
        <f aca="false">YEAR(B1183)</f>
        <v>2013</v>
      </c>
      <c r="D1183" s="331" t="n">
        <f aca="false">MONTH(B1183)</f>
        <v>3</v>
      </c>
      <c r="E1183" s="331" t="n">
        <f aca="false">DAY(B1183)</f>
        <v>30</v>
      </c>
      <c r="F1183" s="132" t="n">
        <v>90.46598</v>
      </c>
      <c r="G1183" s="132" t="n">
        <v>94.98</v>
      </c>
      <c r="H1183" s="132" t="n">
        <v>87</v>
      </c>
      <c r="I1183" s="132" t="n">
        <v>92.19003</v>
      </c>
      <c r="J1183" s="132" t="n">
        <f aca="false">LARGE($G$1:G1183,1)</f>
        <v>95.7</v>
      </c>
      <c r="K1183" s="192" t="n">
        <f aca="false">IF(J1183&gt;J1182,0,K1182+1)</f>
        <v>2</v>
      </c>
      <c r="L1183" s="134" t="n">
        <f aca="false">I1183/J1183-1</f>
        <v>-0.0366768025078371</v>
      </c>
      <c r="O1183" s="131"/>
      <c r="P1183" s="330"/>
      <c r="Q1183" s="132"/>
      <c r="R1183" s="132"/>
      <c r="S1183" s="132"/>
      <c r="T1183" s="132"/>
    </row>
    <row r="1184" customFormat="false" ht="12.8" hidden="true" customHeight="false" outlineLevel="0" collapsed="false">
      <c r="A1184" s="131" t="n">
        <v>1364688000</v>
      </c>
      <c r="B1184" s="330" t="n">
        <f aca="false">(A1184/(24*60*60))+DATE(1970,1,1)</f>
        <v>41364</v>
      </c>
      <c r="C1184" s="331" t="n">
        <f aca="false">YEAR(B1184)</f>
        <v>2013</v>
      </c>
      <c r="D1184" s="331" t="n">
        <f aca="false">MONTH(B1184)</f>
        <v>3</v>
      </c>
      <c r="E1184" s="331" t="n">
        <f aca="false">DAY(B1184)</f>
        <v>31</v>
      </c>
      <c r="F1184" s="132" t="n">
        <v>92.19003</v>
      </c>
      <c r="G1184" s="132" t="n">
        <v>93.8</v>
      </c>
      <c r="H1184" s="132" t="n">
        <v>91</v>
      </c>
      <c r="I1184" s="132" t="n">
        <v>93.03001</v>
      </c>
      <c r="J1184" s="132" t="n">
        <f aca="false">LARGE($G$1:G1184,1)</f>
        <v>95.7</v>
      </c>
      <c r="K1184" s="192" t="n">
        <f aca="false">IF(J1184&gt;J1183,0,K1183+1)</f>
        <v>3</v>
      </c>
      <c r="L1184" s="134" t="n">
        <f aca="false">I1184/J1184-1</f>
        <v>-0.0278995820271682</v>
      </c>
      <c r="O1184" s="131"/>
      <c r="P1184" s="330"/>
      <c r="Q1184" s="132"/>
      <c r="R1184" s="132"/>
      <c r="S1184" s="132"/>
      <c r="T1184" s="132"/>
    </row>
    <row r="1185" customFormat="false" ht="12.8" hidden="true" customHeight="false" outlineLevel="0" collapsed="false">
      <c r="A1185" s="131" t="n">
        <v>1364774400</v>
      </c>
      <c r="B1185" s="330" t="n">
        <f aca="false">(A1185/(24*60*60))+DATE(1970,1,1)</f>
        <v>41365</v>
      </c>
      <c r="C1185" s="331" t="n">
        <f aca="false">YEAR(B1185)</f>
        <v>2013</v>
      </c>
      <c r="D1185" s="331" t="n">
        <f aca="false">MONTH(B1185)</f>
        <v>4</v>
      </c>
      <c r="E1185" s="331" t="n">
        <f aca="false">DAY(B1185)</f>
        <v>1</v>
      </c>
      <c r="F1185" s="132" t="n">
        <v>93.25</v>
      </c>
      <c r="G1185" s="132" t="n">
        <v>106</v>
      </c>
      <c r="H1185" s="132" t="n">
        <v>92.2361</v>
      </c>
      <c r="I1185" s="132" t="n">
        <v>104</v>
      </c>
      <c r="J1185" s="132" t="n">
        <f aca="false">LARGE($G$1:G1185,1)</f>
        <v>106</v>
      </c>
      <c r="K1185" s="192" t="n">
        <f aca="false">IF(J1185&gt;J1184,0,K1184+1)</f>
        <v>0</v>
      </c>
      <c r="L1185" s="134" t="n">
        <f aca="false">I1185/J1185-1</f>
        <v>-0.0188679245283019</v>
      </c>
      <c r="O1185" s="131"/>
      <c r="P1185" s="330"/>
      <c r="Q1185" s="132"/>
      <c r="R1185" s="132"/>
      <c r="S1185" s="132"/>
      <c r="T1185" s="132"/>
    </row>
    <row r="1186" customFormat="false" ht="12.8" hidden="true" customHeight="false" outlineLevel="0" collapsed="false">
      <c r="A1186" s="131" t="n">
        <v>1364860800</v>
      </c>
      <c r="B1186" s="330" t="n">
        <f aca="false">(A1186/(24*60*60))+DATE(1970,1,1)</f>
        <v>41366</v>
      </c>
      <c r="C1186" s="331" t="n">
        <f aca="false">YEAR(B1186)</f>
        <v>2013</v>
      </c>
      <c r="D1186" s="331" t="n">
        <f aca="false">MONTH(B1186)</f>
        <v>4</v>
      </c>
      <c r="E1186" s="331" t="n">
        <f aca="false">DAY(B1186)</f>
        <v>2</v>
      </c>
      <c r="F1186" s="132" t="n">
        <v>104.00001</v>
      </c>
      <c r="G1186" s="132" t="n">
        <v>118.36</v>
      </c>
      <c r="H1186" s="132" t="n">
        <v>99</v>
      </c>
      <c r="I1186" s="132" t="n">
        <v>117.98</v>
      </c>
      <c r="J1186" s="132" t="n">
        <f aca="false">LARGE($G$1:G1186,1)</f>
        <v>118.36</v>
      </c>
      <c r="K1186" s="192" t="n">
        <f aca="false">IF(J1186&gt;J1185,0,K1185+1)</f>
        <v>0</v>
      </c>
      <c r="L1186" s="134" t="n">
        <f aca="false">I1186/J1186-1</f>
        <v>-0.00321054410273736</v>
      </c>
      <c r="O1186" s="131"/>
      <c r="P1186" s="330"/>
      <c r="Q1186" s="132"/>
      <c r="R1186" s="132"/>
      <c r="S1186" s="132"/>
      <c r="T1186" s="132"/>
    </row>
    <row r="1187" customFormat="false" ht="12.8" hidden="true" customHeight="false" outlineLevel="0" collapsed="false">
      <c r="A1187" s="131" t="n">
        <v>1364947200</v>
      </c>
      <c r="B1187" s="330" t="n">
        <f aca="false">(A1187/(24*60*60))+DATE(1970,1,1)</f>
        <v>41367</v>
      </c>
      <c r="C1187" s="331" t="n">
        <f aca="false">YEAR(B1187)</f>
        <v>2013</v>
      </c>
      <c r="D1187" s="331" t="n">
        <f aca="false">MONTH(B1187)</f>
        <v>4</v>
      </c>
      <c r="E1187" s="331" t="n">
        <f aca="false">DAY(B1187)</f>
        <v>3</v>
      </c>
      <c r="F1187" s="132" t="n">
        <v>118</v>
      </c>
      <c r="G1187" s="132" t="n">
        <v>147</v>
      </c>
      <c r="H1187" s="132" t="n">
        <v>110</v>
      </c>
      <c r="I1187" s="132" t="n">
        <v>135</v>
      </c>
      <c r="J1187" s="132" t="n">
        <f aca="false">LARGE($G$1:G1187,1)</f>
        <v>147</v>
      </c>
      <c r="K1187" s="192" t="n">
        <f aca="false">IF(J1187&gt;J1186,0,K1186+1)</f>
        <v>0</v>
      </c>
      <c r="L1187" s="134" t="n">
        <f aca="false">I1187/J1187-1</f>
        <v>-0.0816326530612245</v>
      </c>
      <c r="O1187" s="131"/>
      <c r="P1187" s="330"/>
      <c r="Q1187" s="132"/>
      <c r="R1187" s="132"/>
      <c r="S1187" s="132"/>
      <c r="T1187" s="132"/>
    </row>
    <row r="1188" customFormat="false" ht="12.8" hidden="true" customHeight="false" outlineLevel="0" collapsed="false">
      <c r="A1188" s="131" t="n">
        <v>1365033600</v>
      </c>
      <c r="B1188" s="330" t="n">
        <f aca="false">(A1188/(24*60*60))+DATE(1970,1,1)</f>
        <v>41368</v>
      </c>
      <c r="C1188" s="331" t="n">
        <f aca="false">YEAR(B1188)</f>
        <v>2013</v>
      </c>
      <c r="D1188" s="331" t="n">
        <f aca="false">MONTH(B1188)</f>
        <v>4</v>
      </c>
      <c r="E1188" s="331" t="n">
        <f aca="false">DAY(B1188)</f>
        <v>4</v>
      </c>
      <c r="F1188" s="132" t="n">
        <v>135</v>
      </c>
      <c r="G1188" s="132" t="n">
        <v>142.12</v>
      </c>
      <c r="H1188" s="132" t="n">
        <v>116.39063</v>
      </c>
      <c r="I1188" s="132" t="n">
        <v>132.12001</v>
      </c>
      <c r="J1188" s="132" t="n">
        <f aca="false">LARGE($G$1:G1188,1)</f>
        <v>147</v>
      </c>
      <c r="K1188" s="192" t="n">
        <f aca="false">IF(J1188&gt;J1187,0,K1187+1)</f>
        <v>1</v>
      </c>
      <c r="L1188" s="134" t="n">
        <f aca="false">I1188/J1188-1</f>
        <v>-0.101224421768707</v>
      </c>
      <c r="O1188" s="131"/>
      <c r="P1188" s="330"/>
      <c r="Q1188" s="132"/>
      <c r="R1188" s="132"/>
      <c r="S1188" s="132"/>
      <c r="T1188" s="132"/>
    </row>
    <row r="1189" customFormat="false" ht="12.8" hidden="true" customHeight="false" outlineLevel="0" collapsed="false">
      <c r="A1189" s="131" t="n">
        <v>1365120000</v>
      </c>
      <c r="B1189" s="330" t="n">
        <f aca="false">(A1189/(24*60*60))+DATE(1970,1,1)</f>
        <v>41369</v>
      </c>
      <c r="C1189" s="331" t="n">
        <f aca="false">YEAR(B1189)</f>
        <v>2013</v>
      </c>
      <c r="D1189" s="331" t="n">
        <f aca="false">MONTH(B1189)</f>
        <v>4</v>
      </c>
      <c r="E1189" s="331" t="n">
        <f aca="false">DAY(B1189)</f>
        <v>5</v>
      </c>
      <c r="F1189" s="132" t="n">
        <v>132.79998</v>
      </c>
      <c r="G1189" s="132" t="n">
        <v>144.94</v>
      </c>
      <c r="H1189" s="132" t="n">
        <v>130.24303</v>
      </c>
      <c r="I1189" s="132" t="n">
        <v>142.32356</v>
      </c>
      <c r="J1189" s="132" t="n">
        <f aca="false">LARGE($G$1:G1189,1)</f>
        <v>147</v>
      </c>
      <c r="K1189" s="192" t="n">
        <f aca="false">IF(J1189&gt;J1188,0,K1188+1)</f>
        <v>2</v>
      </c>
      <c r="L1189" s="134" t="n">
        <f aca="false">I1189/J1189-1</f>
        <v>-0.0318125170068028</v>
      </c>
      <c r="O1189" s="131"/>
      <c r="P1189" s="330"/>
      <c r="Q1189" s="132"/>
      <c r="R1189" s="132"/>
      <c r="S1189" s="132"/>
      <c r="T1189" s="132"/>
    </row>
    <row r="1190" customFormat="false" ht="12.8" hidden="true" customHeight="false" outlineLevel="0" collapsed="false">
      <c r="A1190" s="131" t="n">
        <v>1365206400</v>
      </c>
      <c r="B1190" s="330" t="n">
        <f aca="false">(A1190/(24*60*60))+DATE(1970,1,1)</f>
        <v>41370</v>
      </c>
      <c r="C1190" s="331" t="n">
        <f aca="false">YEAR(B1190)</f>
        <v>2013</v>
      </c>
      <c r="D1190" s="331" t="n">
        <f aca="false">MONTH(B1190)</f>
        <v>4</v>
      </c>
      <c r="E1190" s="331" t="n">
        <f aca="false">DAY(B1190)</f>
        <v>6</v>
      </c>
      <c r="F1190" s="132" t="n">
        <v>142.05001</v>
      </c>
      <c r="G1190" s="132" t="n">
        <v>143.9</v>
      </c>
      <c r="H1190" s="132" t="n">
        <v>139.54</v>
      </c>
      <c r="I1190" s="132" t="n">
        <v>142.63112</v>
      </c>
      <c r="J1190" s="132" t="n">
        <f aca="false">LARGE($G$1:G1190,1)</f>
        <v>147</v>
      </c>
      <c r="K1190" s="192" t="n">
        <f aca="false">IF(J1190&gt;J1189,0,K1189+1)</f>
        <v>3</v>
      </c>
      <c r="L1190" s="134" t="n">
        <f aca="false">I1190/J1190-1</f>
        <v>-0.0297202721088434</v>
      </c>
      <c r="O1190" s="131"/>
      <c r="P1190" s="330"/>
      <c r="Q1190" s="132"/>
      <c r="R1190" s="132"/>
      <c r="S1190" s="132"/>
      <c r="T1190" s="132"/>
    </row>
    <row r="1191" customFormat="false" ht="12.8" hidden="true" customHeight="false" outlineLevel="0" collapsed="false">
      <c r="A1191" s="131" t="n">
        <v>1365292800</v>
      </c>
      <c r="B1191" s="330" t="n">
        <f aca="false">(A1191/(24*60*60))+DATE(1970,1,1)</f>
        <v>41371</v>
      </c>
      <c r="C1191" s="331" t="n">
        <f aca="false">YEAR(B1191)</f>
        <v>2013</v>
      </c>
      <c r="D1191" s="331" t="n">
        <f aca="false">MONTH(B1191)</f>
        <v>4</v>
      </c>
      <c r="E1191" s="331" t="n">
        <f aca="false">DAY(B1191)</f>
        <v>7</v>
      </c>
      <c r="F1191" s="132" t="n">
        <v>142.63113</v>
      </c>
      <c r="G1191" s="132" t="n">
        <v>164.9</v>
      </c>
      <c r="H1191" s="132" t="n">
        <v>142.63113</v>
      </c>
      <c r="I1191" s="132" t="n">
        <v>162.30102</v>
      </c>
      <c r="J1191" s="132" t="n">
        <f aca="false">LARGE($G$1:G1191,1)</f>
        <v>164.9</v>
      </c>
      <c r="K1191" s="192" t="n">
        <f aca="false">IF(J1191&gt;J1190,0,K1190+1)</f>
        <v>0</v>
      </c>
      <c r="L1191" s="134" t="n">
        <f aca="false">I1191/J1191-1</f>
        <v>-0.0157609460278958</v>
      </c>
      <c r="O1191" s="131"/>
      <c r="P1191" s="330"/>
      <c r="Q1191" s="132"/>
      <c r="R1191" s="132"/>
      <c r="S1191" s="132"/>
      <c r="T1191" s="132"/>
    </row>
    <row r="1192" customFormat="false" ht="12.8" hidden="true" customHeight="false" outlineLevel="0" collapsed="false">
      <c r="A1192" s="131" t="n">
        <v>1365379200</v>
      </c>
      <c r="B1192" s="330" t="n">
        <f aca="false">(A1192/(24*60*60))+DATE(1970,1,1)</f>
        <v>41372</v>
      </c>
      <c r="C1192" s="331" t="n">
        <f aca="false">YEAR(B1192)</f>
        <v>2013</v>
      </c>
      <c r="D1192" s="331" t="n">
        <f aca="false">MONTH(B1192)</f>
        <v>4</v>
      </c>
      <c r="E1192" s="331" t="n">
        <f aca="false">DAY(B1192)</f>
        <v>8</v>
      </c>
      <c r="F1192" s="132" t="n">
        <v>163.83899</v>
      </c>
      <c r="G1192" s="132" t="n">
        <v>194.9</v>
      </c>
      <c r="H1192" s="132" t="n">
        <v>162.59806</v>
      </c>
      <c r="I1192" s="132" t="n">
        <v>187.5</v>
      </c>
      <c r="J1192" s="132" t="n">
        <f aca="false">LARGE($G$1:G1192,1)</f>
        <v>194.9</v>
      </c>
      <c r="K1192" s="192" t="n">
        <f aca="false">IF(J1192&gt;J1191,0,K1191+1)</f>
        <v>0</v>
      </c>
      <c r="L1192" s="134" t="n">
        <f aca="false">I1192/J1192-1</f>
        <v>-0.0379681888147768</v>
      </c>
      <c r="O1192" s="131"/>
      <c r="P1192" s="330"/>
      <c r="Q1192" s="132"/>
      <c r="R1192" s="132"/>
      <c r="S1192" s="132"/>
      <c r="T1192" s="132"/>
    </row>
    <row r="1193" customFormat="false" ht="12.8" hidden="true" customHeight="false" outlineLevel="0" collapsed="false">
      <c r="A1193" s="131" t="n">
        <v>1365465600</v>
      </c>
      <c r="B1193" s="330" t="n">
        <f aca="false">(A1193/(24*60*60))+DATE(1970,1,1)</f>
        <v>41373</v>
      </c>
      <c r="C1193" s="331" t="n">
        <f aca="false">YEAR(B1193)</f>
        <v>2013</v>
      </c>
      <c r="D1193" s="331" t="n">
        <f aca="false">MONTH(B1193)</f>
        <v>4</v>
      </c>
      <c r="E1193" s="331" t="n">
        <f aca="false">DAY(B1193)</f>
        <v>9</v>
      </c>
      <c r="F1193" s="132" t="n">
        <v>186.5</v>
      </c>
      <c r="G1193" s="132" t="n">
        <v>240.111</v>
      </c>
      <c r="H1193" s="132" t="n">
        <v>186.5</v>
      </c>
      <c r="I1193" s="132" t="n">
        <v>230</v>
      </c>
      <c r="J1193" s="132" t="n">
        <f aca="false">LARGE($G$1:G1193,1)</f>
        <v>240.111</v>
      </c>
      <c r="K1193" s="192" t="n">
        <f aca="false">IF(J1193&gt;J1192,0,K1192+1)</f>
        <v>0</v>
      </c>
      <c r="L1193" s="134" t="n">
        <f aca="false">I1193/J1193-1</f>
        <v>-0.0421096909346094</v>
      </c>
      <c r="O1193" s="131"/>
      <c r="P1193" s="330"/>
      <c r="Q1193" s="132"/>
      <c r="R1193" s="132"/>
      <c r="S1193" s="132"/>
      <c r="T1193" s="132"/>
    </row>
    <row r="1194" customFormat="false" ht="12.8" hidden="true" customHeight="false" outlineLevel="0" collapsed="false">
      <c r="A1194" s="131" t="n">
        <v>1365552000</v>
      </c>
      <c r="B1194" s="330" t="n">
        <f aca="false">(A1194/(24*60*60))+DATE(1970,1,1)</f>
        <v>41374</v>
      </c>
      <c r="C1194" s="331" t="n">
        <f aca="false">YEAR(B1194)</f>
        <v>2013</v>
      </c>
      <c r="D1194" s="331" t="n">
        <f aca="false">MONTH(B1194)</f>
        <v>4</v>
      </c>
      <c r="E1194" s="331" t="n">
        <f aca="false">DAY(B1194)</f>
        <v>10</v>
      </c>
      <c r="F1194" s="132" t="n">
        <v>230.04359</v>
      </c>
      <c r="G1194" s="132" t="n">
        <v>266</v>
      </c>
      <c r="H1194" s="132" t="n">
        <v>105</v>
      </c>
      <c r="I1194" s="132" t="n">
        <v>165</v>
      </c>
      <c r="J1194" s="132" t="n">
        <f aca="false">LARGE($G$1:G1194,1)</f>
        <v>266</v>
      </c>
      <c r="K1194" s="192" t="n">
        <f aca="false">IF(J1194&gt;J1193,0,K1193+1)</f>
        <v>0</v>
      </c>
      <c r="L1194" s="134" t="n">
        <f aca="false">I1194/J1194-1</f>
        <v>-0.379699248120301</v>
      </c>
      <c r="O1194" s="131"/>
      <c r="P1194" s="330"/>
      <c r="Q1194" s="132"/>
      <c r="R1194" s="132"/>
      <c r="S1194" s="132"/>
      <c r="T1194" s="132"/>
    </row>
    <row r="1195" customFormat="false" ht="12.8" hidden="true" customHeight="false" outlineLevel="0" collapsed="false">
      <c r="A1195" s="131" t="n">
        <v>1365638400</v>
      </c>
      <c r="B1195" s="330" t="n">
        <f aca="false">(A1195/(24*60*60))+DATE(1970,1,1)</f>
        <v>41375</v>
      </c>
      <c r="C1195" s="331" t="n">
        <f aca="false">YEAR(B1195)</f>
        <v>2013</v>
      </c>
      <c r="D1195" s="331" t="n">
        <f aca="false">MONTH(B1195)</f>
        <v>4</v>
      </c>
      <c r="E1195" s="331" t="n">
        <f aca="false">DAY(B1195)</f>
        <v>11</v>
      </c>
      <c r="F1195" s="132" t="n">
        <v>166.48159</v>
      </c>
      <c r="G1195" s="132" t="n">
        <v>188.7</v>
      </c>
      <c r="H1195" s="132" t="n">
        <v>110.20003</v>
      </c>
      <c r="I1195" s="132" t="n">
        <v>124.9</v>
      </c>
      <c r="J1195" s="132" t="n">
        <f aca="false">LARGE($G$1:G1195,1)</f>
        <v>266</v>
      </c>
      <c r="K1195" s="192" t="n">
        <f aca="false">IF(J1195&gt;J1194,0,K1194+1)</f>
        <v>1</v>
      </c>
      <c r="L1195" s="134" t="n">
        <f aca="false">I1195/J1195-1</f>
        <v>-0.530451127819549</v>
      </c>
      <c r="O1195" s="131"/>
      <c r="P1195" s="330"/>
      <c r="Q1195" s="132"/>
      <c r="R1195" s="132"/>
      <c r="S1195" s="132"/>
      <c r="T1195" s="132"/>
    </row>
    <row r="1196" customFormat="false" ht="12.8" hidden="true" customHeight="false" outlineLevel="0" collapsed="false">
      <c r="A1196" s="131" t="n">
        <v>1365724800</v>
      </c>
      <c r="B1196" s="330" t="n">
        <f aca="false">(A1196/(24*60*60))+DATE(1970,1,1)</f>
        <v>41376</v>
      </c>
      <c r="C1196" s="331" t="n">
        <f aca="false">YEAR(B1196)</f>
        <v>2013</v>
      </c>
      <c r="D1196" s="331" t="n">
        <f aca="false">MONTH(B1196)</f>
        <v>4</v>
      </c>
      <c r="E1196" s="331" t="n">
        <f aca="false">DAY(B1196)</f>
        <v>12</v>
      </c>
      <c r="F1196" s="132" t="n">
        <v>124.9</v>
      </c>
      <c r="G1196" s="132" t="n">
        <v>140</v>
      </c>
      <c r="H1196" s="132" t="n">
        <v>54.25</v>
      </c>
      <c r="I1196" s="132" t="n">
        <v>117</v>
      </c>
      <c r="J1196" s="132" t="n">
        <f aca="false">LARGE($G$1:G1196,1)</f>
        <v>266</v>
      </c>
      <c r="K1196" s="192" t="n">
        <f aca="false">IF(J1196&gt;J1195,0,K1195+1)</f>
        <v>2</v>
      </c>
      <c r="L1196" s="134" t="n">
        <f aca="false">I1196/J1196-1</f>
        <v>-0.56015037593985</v>
      </c>
      <c r="O1196" s="131"/>
      <c r="P1196" s="330"/>
      <c r="Q1196" s="132"/>
      <c r="R1196" s="132"/>
      <c r="S1196" s="132"/>
      <c r="T1196" s="132"/>
    </row>
    <row r="1197" customFormat="false" ht="12.8" hidden="true" customHeight="false" outlineLevel="0" collapsed="false">
      <c r="A1197" s="131" t="n">
        <v>1365811200</v>
      </c>
      <c r="B1197" s="330" t="n">
        <f aca="false">(A1197/(24*60*60))+DATE(1970,1,1)</f>
        <v>41377</v>
      </c>
      <c r="C1197" s="331" t="n">
        <f aca="false">YEAR(B1197)</f>
        <v>2013</v>
      </c>
      <c r="D1197" s="331" t="n">
        <f aca="false">MONTH(B1197)</f>
        <v>4</v>
      </c>
      <c r="E1197" s="331" t="n">
        <f aca="false">DAY(B1197)</f>
        <v>13</v>
      </c>
      <c r="F1197" s="132" t="n">
        <v>117</v>
      </c>
      <c r="G1197" s="132" t="n">
        <v>130</v>
      </c>
      <c r="H1197" s="132" t="n">
        <v>85.5</v>
      </c>
      <c r="I1197" s="132" t="n">
        <v>93</v>
      </c>
      <c r="J1197" s="132" t="n">
        <f aca="false">LARGE($G$1:G1197,1)</f>
        <v>266</v>
      </c>
      <c r="K1197" s="192" t="n">
        <f aca="false">IF(J1197&gt;J1196,0,K1196+1)</f>
        <v>3</v>
      </c>
      <c r="L1197" s="134" t="n">
        <f aca="false">I1197/J1197-1</f>
        <v>-0.650375939849624</v>
      </c>
      <c r="O1197" s="131"/>
      <c r="P1197" s="330"/>
      <c r="Q1197" s="132"/>
      <c r="R1197" s="132"/>
      <c r="S1197" s="132"/>
      <c r="T1197" s="132"/>
    </row>
    <row r="1198" customFormat="false" ht="12.8" hidden="true" customHeight="false" outlineLevel="0" collapsed="false">
      <c r="A1198" s="131" t="n">
        <v>1365897600</v>
      </c>
      <c r="B1198" s="330" t="n">
        <f aca="false">(A1198/(24*60*60))+DATE(1970,1,1)</f>
        <v>41378</v>
      </c>
      <c r="C1198" s="331" t="n">
        <f aca="false">YEAR(B1198)</f>
        <v>2013</v>
      </c>
      <c r="D1198" s="331" t="n">
        <f aca="false">MONTH(B1198)</f>
        <v>4</v>
      </c>
      <c r="E1198" s="331" t="n">
        <f aca="false">DAY(B1198)</f>
        <v>14</v>
      </c>
      <c r="F1198" s="132" t="n">
        <v>93</v>
      </c>
      <c r="G1198" s="132" t="n">
        <v>109.998</v>
      </c>
      <c r="H1198" s="132" t="n">
        <v>84.43689</v>
      </c>
      <c r="I1198" s="132" t="n">
        <v>89.99999</v>
      </c>
      <c r="J1198" s="132" t="n">
        <f aca="false">LARGE($G$1:G1198,1)</f>
        <v>266</v>
      </c>
      <c r="K1198" s="192" t="n">
        <f aca="false">IF(J1198&gt;J1197,0,K1197+1)</f>
        <v>4</v>
      </c>
      <c r="L1198" s="134" t="n">
        <f aca="false">I1198/J1198-1</f>
        <v>-0.661654172932331</v>
      </c>
      <c r="O1198" s="131"/>
      <c r="P1198" s="330"/>
      <c r="Q1198" s="132"/>
      <c r="R1198" s="132"/>
      <c r="S1198" s="132"/>
      <c r="T1198" s="132"/>
    </row>
    <row r="1199" customFormat="false" ht="12.8" hidden="true" customHeight="false" outlineLevel="0" collapsed="false">
      <c r="A1199" s="131" t="n">
        <v>1365984000</v>
      </c>
      <c r="B1199" s="330" t="n">
        <f aca="false">(A1199/(24*60*60))+DATE(1970,1,1)</f>
        <v>41379</v>
      </c>
      <c r="C1199" s="331" t="n">
        <f aca="false">YEAR(B1199)</f>
        <v>2013</v>
      </c>
      <c r="D1199" s="331" t="n">
        <f aca="false">MONTH(B1199)</f>
        <v>4</v>
      </c>
      <c r="E1199" s="331" t="n">
        <f aca="false">DAY(B1199)</f>
        <v>15</v>
      </c>
      <c r="F1199" s="132" t="n">
        <v>90</v>
      </c>
      <c r="G1199" s="132" t="n">
        <v>102</v>
      </c>
      <c r="H1199" s="132" t="n">
        <v>71.51</v>
      </c>
      <c r="I1199" s="132" t="n">
        <v>82.38601</v>
      </c>
      <c r="J1199" s="132" t="n">
        <f aca="false">LARGE($G$1:G1199,1)</f>
        <v>266</v>
      </c>
      <c r="K1199" s="192" t="n">
        <f aca="false">IF(J1199&gt;J1198,0,K1198+1)</f>
        <v>5</v>
      </c>
      <c r="L1199" s="134" t="n">
        <f aca="false">I1199/J1199-1</f>
        <v>-0.690278157894737</v>
      </c>
      <c r="O1199" s="131"/>
      <c r="P1199" s="330"/>
      <c r="Q1199" s="132"/>
      <c r="R1199" s="132"/>
      <c r="S1199" s="132"/>
      <c r="T1199" s="132"/>
    </row>
    <row r="1200" customFormat="false" ht="12.8" hidden="true" customHeight="false" outlineLevel="0" collapsed="false">
      <c r="A1200" s="131" t="n">
        <v>1366070400</v>
      </c>
      <c r="B1200" s="330" t="n">
        <f aca="false">(A1200/(24*60*60))+DATE(1970,1,1)</f>
        <v>41380</v>
      </c>
      <c r="C1200" s="331" t="n">
        <f aca="false">YEAR(B1200)</f>
        <v>2013</v>
      </c>
      <c r="D1200" s="331" t="n">
        <f aca="false">MONTH(B1200)</f>
        <v>4</v>
      </c>
      <c r="E1200" s="331" t="n">
        <f aca="false">DAY(B1200)</f>
        <v>16</v>
      </c>
      <c r="F1200" s="132" t="n">
        <v>82.5</v>
      </c>
      <c r="G1200" s="132" t="n">
        <v>84.5</v>
      </c>
      <c r="H1200" s="132" t="n">
        <v>50.01</v>
      </c>
      <c r="I1200" s="132" t="n">
        <v>68.35568</v>
      </c>
      <c r="J1200" s="132" t="n">
        <f aca="false">LARGE($G$1:G1200,1)</f>
        <v>266</v>
      </c>
      <c r="K1200" s="192" t="n">
        <f aca="false">IF(J1200&gt;J1199,0,K1199+1)</f>
        <v>6</v>
      </c>
      <c r="L1200" s="134" t="n">
        <f aca="false">I1200/J1200-1</f>
        <v>-0.743023759398496</v>
      </c>
      <c r="O1200" s="131"/>
      <c r="P1200" s="330"/>
      <c r="Q1200" s="132"/>
      <c r="R1200" s="132"/>
      <c r="S1200" s="132"/>
      <c r="T1200" s="132"/>
    </row>
    <row r="1201" customFormat="false" ht="12.8" hidden="true" customHeight="false" outlineLevel="0" collapsed="false">
      <c r="A1201" s="131" t="n">
        <v>1366156800</v>
      </c>
      <c r="B1201" s="330" t="n">
        <f aca="false">(A1201/(24*60*60))+DATE(1970,1,1)</f>
        <v>41381</v>
      </c>
      <c r="C1201" s="331" t="n">
        <f aca="false">YEAR(B1201)</f>
        <v>2013</v>
      </c>
      <c r="D1201" s="331" t="n">
        <f aca="false">MONTH(B1201)</f>
        <v>4</v>
      </c>
      <c r="E1201" s="331" t="n">
        <f aca="false">DAY(B1201)</f>
        <v>17</v>
      </c>
      <c r="F1201" s="132" t="n">
        <v>68.49</v>
      </c>
      <c r="G1201" s="132" t="n">
        <v>98.77799</v>
      </c>
      <c r="H1201" s="132" t="n">
        <v>63.3</v>
      </c>
      <c r="I1201" s="132" t="n">
        <v>93.07</v>
      </c>
      <c r="J1201" s="132" t="n">
        <f aca="false">LARGE($G$1:G1201,1)</f>
        <v>266</v>
      </c>
      <c r="K1201" s="192" t="n">
        <f aca="false">IF(J1201&gt;J1200,0,K1200+1)</f>
        <v>7</v>
      </c>
      <c r="L1201" s="134" t="n">
        <f aca="false">I1201/J1201-1</f>
        <v>-0.650112781954887</v>
      </c>
      <c r="O1201" s="131"/>
      <c r="P1201" s="330"/>
      <c r="Q1201" s="132"/>
      <c r="R1201" s="132"/>
      <c r="S1201" s="132"/>
      <c r="T1201" s="132"/>
    </row>
    <row r="1202" customFormat="false" ht="12.8" hidden="true" customHeight="false" outlineLevel="0" collapsed="false">
      <c r="A1202" s="131" t="n">
        <v>1366243200</v>
      </c>
      <c r="B1202" s="330" t="n">
        <f aca="false">(A1202/(24*60*60))+DATE(1970,1,1)</f>
        <v>41382</v>
      </c>
      <c r="C1202" s="331" t="n">
        <f aca="false">YEAR(B1202)</f>
        <v>2013</v>
      </c>
      <c r="D1202" s="331" t="n">
        <f aca="false">MONTH(B1202)</f>
        <v>4</v>
      </c>
      <c r="E1202" s="331" t="n">
        <f aca="false">DAY(B1202)</f>
        <v>18</v>
      </c>
      <c r="F1202" s="132" t="n">
        <v>93.07</v>
      </c>
      <c r="G1202" s="132" t="n">
        <v>112.99999</v>
      </c>
      <c r="H1202" s="132" t="n">
        <v>86</v>
      </c>
      <c r="I1202" s="132" t="n">
        <v>109.01</v>
      </c>
      <c r="J1202" s="132" t="n">
        <f aca="false">LARGE($G$1:G1202,1)</f>
        <v>266</v>
      </c>
      <c r="K1202" s="192" t="n">
        <f aca="false">IF(J1202&gt;J1201,0,K1201+1)</f>
        <v>8</v>
      </c>
      <c r="L1202" s="134" t="n">
        <f aca="false">I1202/J1202-1</f>
        <v>-0.590187969924812</v>
      </c>
      <c r="O1202" s="131"/>
      <c r="P1202" s="330"/>
      <c r="Q1202" s="132"/>
      <c r="R1202" s="132"/>
      <c r="S1202" s="132"/>
      <c r="T1202" s="132"/>
    </row>
    <row r="1203" customFormat="false" ht="12.8" hidden="true" customHeight="false" outlineLevel="0" collapsed="false">
      <c r="A1203" s="131" t="n">
        <v>1366329600</v>
      </c>
      <c r="B1203" s="330" t="n">
        <f aca="false">(A1203/(24*60*60))+DATE(1970,1,1)</f>
        <v>41383</v>
      </c>
      <c r="C1203" s="331" t="n">
        <f aca="false">YEAR(B1203)</f>
        <v>2013</v>
      </c>
      <c r="D1203" s="331" t="n">
        <f aca="false">MONTH(B1203)</f>
        <v>4</v>
      </c>
      <c r="E1203" s="331" t="n">
        <f aca="false">DAY(B1203)</f>
        <v>19</v>
      </c>
      <c r="F1203" s="132" t="n">
        <v>109.15263</v>
      </c>
      <c r="G1203" s="132" t="n">
        <v>136.4321</v>
      </c>
      <c r="H1203" s="132" t="n">
        <v>105.54</v>
      </c>
      <c r="I1203" s="132" t="n">
        <v>118.48</v>
      </c>
      <c r="J1203" s="132" t="n">
        <f aca="false">LARGE($G$1:G1203,1)</f>
        <v>266</v>
      </c>
      <c r="K1203" s="192" t="n">
        <f aca="false">IF(J1203&gt;J1202,0,K1202+1)</f>
        <v>9</v>
      </c>
      <c r="L1203" s="134" t="n">
        <f aca="false">I1203/J1203-1</f>
        <v>-0.554586466165414</v>
      </c>
      <c r="O1203" s="131"/>
      <c r="P1203" s="330"/>
      <c r="Q1203" s="132"/>
      <c r="R1203" s="132"/>
      <c r="S1203" s="132"/>
      <c r="T1203" s="132"/>
    </row>
    <row r="1204" customFormat="false" ht="12.8" hidden="true" customHeight="false" outlineLevel="0" collapsed="false">
      <c r="A1204" s="131" t="n">
        <v>1366416000</v>
      </c>
      <c r="B1204" s="330" t="n">
        <f aca="false">(A1204/(24*60*60))+DATE(1970,1,1)</f>
        <v>41384</v>
      </c>
      <c r="C1204" s="331" t="n">
        <f aca="false">YEAR(B1204)</f>
        <v>2013</v>
      </c>
      <c r="D1204" s="331" t="n">
        <f aca="false">MONTH(B1204)</f>
        <v>4</v>
      </c>
      <c r="E1204" s="331" t="n">
        <f aca="false">DAY(B1204)</f>
        <v>20</v>
      </c>
      <c r="F1204" s="132" t="n">
        <v>118.48001</v>
      </c>
      <c r="G1204" s="132" t="n">
        <v>132</v>
      </c>
      <c r="H1204" s="132" t="n">
        <v>115</v>
      </c>
      <c r="I1204" s="132" t="n">
        <v>126.61552</v>
      </c>
      <c r="J1204" s="132" t="n">
        <f aca="false">LARGE($G$1:G1204,1)</f>
        <v>266</v>
      </c>
      <c r="K1204" s="192" t="n">
        <f aca="false">IF(J1204&gt;J1203,0,K1203+1)</f>
        <v>10</v>
      </c>
      <c r="L1204" s="134" t="n">
        <f aca="false">I1204/J1204-1</f>
        <v>-0.524001804511278</v>
      </c>
      <c r="O1204" s="131"/>
      <c r="P1204" s="330"/>
      <c r="Q1204" s="132"/>
      <c r="R1204" s="132"/>
      <c r="S1204" s="132"/>
      <c r="T1204" s="132"/>
    </row>
    <row r="1205" customFormat="false" ht="12.8" hidden="true" customHeight="false" outlineLevel="0" collapsed="false">
      <c r="A1205" s="131" t="n">
        <v>1366502400</v>
      </c>
      <c r="B1205" s="330" t="n">
        <f aca="false">(A1205/(24*60*60))+DATE(1970,1,1)</f>
        <v>41385</v>
      </c>
      <c r="C1205" s="331" t="n">
        <f aca="false">YEAR(B1205)</f>
        <v>2013</v>
      </c>
      <c r="D1205" s="331" t="n">
        <f aca="false">MONTH(B1205)</f>
        <v>4</v>
      </c>
      <c r="E1205" s="331" t="n">
        <f aca="false">DAY(B1205)</f>
        <v>21</v>
      </c>
      <c r="F1205" s="132" t="n">
        <v>126.61553</v>
      </c>
      <c r="G1205" s="132" t="n">
        <v>130.49979</v>
      </c>
      <c r="H1205" s="132" t="n">
        <v>110</v>
      </c>
      <c r="I1205" s="132" t="n">
        <v>119.2</v>
      </c>
      <c r="J1205" s="132" t="n">
        <f aca="false">LARGE($G$1:G1205,1)</f>
        <v>266</v>
      </c>
      <c r="K1205" s="192" t="n">
        <f aca="false">IF(J1205&gt;J1204,0,K1204+1)</f>
        <v>11</v>
      </c>
      <c r="L1205" s="134" t="n">
        <f aca="false">I1205/J1205-1</f>
        <v>-0.55187969924812</v>
      </c>
      <c r="O1205" s="131"/>
      <c r="P1205" s="330"/>
      <c r="Q1205" s="132"/>
      <c r="R1205" s="132"/>
      <c r="S1205" s="132"/>
      <c r="T1205" s="132"/>
    </row>
    <row r="1206" customFormat="false" ht="12.8" hidden="true" customHeight="false" outlineLevel="0" collapsed="false">
      <c r="A1206" s="131" t="n">
        <v>1366588800</v>
      </c>
      <c r="B1206" s="330" t="n">
        <f aca="false">(A1206/(24*60*60))+DATE(1970,1,1)</f>
        <v>41386</v>
      </c>
      <c r="C1206" s="331" t="n">
        <f aca="false">YEAR(B1206)</f>
        <v>2013</v>
      </c>
      <c r="D1206" s="331" t="n">
        <f aca="false">MONTH(B1206)</f>
        <v>4</v>
      </c>
      <c r="E1206" s="331" t="n">
        <f aca="false">DAY(B1206)</f>
        <v>22</v>
      </c>
      <c r="F1206" s="132" t="n">
        <v>118.5</v>
      </c>
      <c r="G1206" s="132" t="n">
        <v>127.39999</v>
      </c>
      <c r="H1206" s="132" t="n">
        <v>118.5</v>
      </c>
      <c r="I1206" s="132" t="n">
        <v>127.39999</v>
      </c>
      <c r="J1206" s="132" t="n">
        <f aca="false">LARGE($G$1:G1206,1)</f>
        <v>266</v>
      </c>
      <c r="K1206" s="192" t="n">
        <f aca="false">IF(J1206&gt;J1205,0,K1205+1)</f>
        <v>12</v>
      </c>
      <c r="L1206" s="134" t="n">
        <f aca="false">I1206/J1206-1</f>
        <v>-0.521052669172932</v>
      </c>
      <c r="O1206" s="131"/>
      <c r="P1206" s="330"/>
      <c r="Q1206" s="132"/>
      <c r="R1206" s="132"/>
      <c r="S1206" s="132"/>
      <c r="T1206" s="132"/>
    </row>
    <row r="1207" customFormat="false" ht="12.8" hidden="true" customHeight="false" outlineLevel="0" collapsed="false">
      <c r="A1207" s="131" t="n">
        <v>1366675200</v>
      </c>
      <c r="B1207" s="330" t="n">
        <f aca="false">(A1207/(24*60*60))+DATE(1970,1,1)</f>
        <v>41387</v>
      </c>
      <c r="C1207" s="331" t="n">
        <f aca="false">YEAR(B1207)</f>
        <v>2013</v>
      </c>
      <c r="D1207" s="331" t="n">
        <f aca="false">MONTH(B1207)</f>
        <v>4</v>
      </c>
      <c r="E1207" s="331" t="n">
        <f aca="false">DAY(B1207)</f>
        <v>23</v>
      </c>
      <c r="F1207" s="132" t="n">
        <v>127.39999</v>
      </c>
      <c r="G1207" s="132" t="n">
        <v>144.019</v>
      </c>
      <c r="H1207" s="132" t="n">
        <v>124.97</v>
      </c>
      <c r="I1207" s="132" t="n">
        <v>143.475</v>
      </c>
      <c r="J1207" s="132" t="n">
        <f aca="false">LARGE($G$1:G1207,1)</f>
        <v>266</v>
      </c>
      <c r="K1207" s="192" t="n">
        <f aca="false">IF(J1207&gt;J1206,0,K1206+1)</f>
        <v>13</v>
      </c>
      <c r="L1207" s="134" t="n">
        <f aca="false">I1207/J1207-1</f>
        <v>-0.46062030075188</v>
      </c>
      <c r="O1207" s="131"/>
      <c r="P1207" s="330"/>
      <c r="Q1207" s="132"/>
      <c r="R1207" s="132"/>
      <c r="S1207" s="132"/>
      <c r="T1207" s="132"/>
    </row>
    <row r="1208" customFormat="false" ht="12.8" hidden="true" customHeight="false" outlineLevel="0" collapsed="false">
      <c r="A1208" s="131" t="n">
        <v>1366761600</v>
      </c>
      <c r="B1208" s="330" t="n">
        <f aca="false">(A1208/(24*60*60))+DATE(1970,1,1)</f>
        <v>41388</v>
      </c>
      <c r="C1208" s="331" t="n">
        <f aca="false">YEAR(B1208)</f>
        <v>2013</v>
      </c>
      <c r="D1208" s="331" t="n">
        <f aca="false">MONTH(B1208)</f>
        <v>4</v>
      </c>
      <c r="E1208" s="331" t="n">
        <f aca="false">DAY(B1208)</f>
        <v>24</v>
      </c>
      <c r="F1208" s="132" t="n">
        <v>143.476</v>
      </c>
      <c r="G1208" s="132" t="n">
        <v>166.43438</v>
      </c>
      <c r="H1208" s="132" t="n">
        <v>140.96635</v>
      </c>
      <c r="I1208" s="132" t="n">
        <v>154.2</v>
      </c>
      <c r="J1208" s="132" t="n">
        <f aca="false">LARGE($G$1:G1208,1)</f>
        <v>266</v>
      </c>
      <c r="K1208" s="192" t="n">
        <f aca="false">IF(J1208&gt;J1207,0,K1207+1)</f>
        <v>14</v>
      </c>
      <c r="L1208" s="134" t="n">
        <f aca="false">I1208/J1208-1</f>
        <v>-0.420300751879699</v>
      </c>
      <c r="O1208" s="131"/>
      <c r="P1208" s="330"/>
      <c r="Q1208" s="132"/>
      <c r="R1208" s="132"/>
      <c r="S1208" s="132"/>
      <c r="T1208" s="132"/>
    </row>
    <row r="1209" customFormat="false" ht="12.8" hidden="true" customHeight="false" outlineLevel="0" collapsed="false">
      <c r="A1209" s="131" t="n">
        <v>1366848000</v>
      </c>
      <c r="B1209" s="330" t="n">
        <f aca="false">(A1209/(24*60*60))+DATE(1970,1,1)</f>
        <v>41389</v>
      </c>
      <c r="C1209" s="331" t="n">
        <f aca="false">YEAR(B1209)</f>
        <v>2013</v>
      </c>
      <c r="D1209" s="331" t="n">
        <f aca="false">MONTH(B1209)</f>
        <v>4</v>
      </c>
      <c r="E1209" s="331" t="n">
        <f aca="false">DAY(B1209)</f>
        <v>25</v>
      </c>
      <c r="F1209" s="132" t="n">
        <v>154.9</v>
      </c>
      <c r="G1209" s="132" t="n">
        <v>162</v>
      </c>
      <c r="H1209" s="132" t="n">
        <v>120.089</v>
      </c>
      <c r="I1209" s="132" t="n">
        <v>141.71002</v>
      </c>
      <c r="J1209" s="132" t="n">
        <f aca="false">LARGE($G$1:G1209,1)</f>
        <v>266</v>
      </c>
      <c r="K1209" s="192" t="n">
        <f aca="false">IF(J1209&gt;J1208,0,K1208+1)</f>
        <v>15</v>
      </c>
      <c r="L1209" s="134" t="n">
        <f aca="false">I1209/J1209-1</f>
        <v>-0.467255563909775</v>
      </c>
      <c r="O1209" s="131"/>
      <c r="P1209" s="330"/>
      <c r="Q1209" s="132"/>
      <c r="R1209" s="132"/>
      <c r="S1209" s="132"/>
      <c r="T1209" s="132"/>
    </row>
    <row r="1210" customFormat="false" ht="12.8" hidden="true" customHeight="false" outlineLevel="0" collapsed="false">
      <c r="A1210" s="131" t="n">
        <v>1366934400</v>
      </c>
      <c r="B1210" s="330" t="n">
        <f aca="false">(A1210/(24*60*60))+DATE(1970,1,1)</f>
        <v>41390</v>
      </c>
      <c r="C1210" s="331" t="n">
        <f aca="false">YEAR(B1210)</f>
        <v>2013</v>
      </c>
      <c r="D1210" s="331" t="n">
        <f aca="false">MONTH(B1210)</f>
        <v>4</v>
      </c>
      <c r="E1210" s="331" t="n">
        <f aca="false">DAY(B1210)</f>
        <v>26</v>
      </c>
      <c r="F1210" s="132" t="n">
        <v>141.71001</v>
      </c>
      <c r="G1210" s="132" t="n">
        <v>144.987</v>
      </c>
      <c r="H1210" s="132" t="n">
        <v>121.45164</v>
      </c>
      <c r="I1210" s="132" t="n">
        <v>136.90001</v>
      </c>
      <c r="J1210" s="132" t="n">
        <f aca="false">LARGE($G$1:G1210,1)</f>
        <v>266</v>
      </c>
      <c r="K1210" s="192" t="n">
        <f aca="false">IF(J1210&gt;J1209,0,K1209+1)</f>
        <v>16</v>
      </c>
      <c r="L1210" s="134" t="n">
        <f aca="false">I1210/J1210-1</f>
        <v>-0.485338308270677</v>
      </c>
      <c r="O1210" s="131"/>
      <c r="P1210" s="330"/>
      <c r="Q1210" s="132"/>
      <c r="R1210" s="132"/>
      <c r="S1210" s="132"/>
      <c r="T1210" s="132"/>
    </row>
    <row r="1211" customFormat="false" ht="12.8" hidden="true" customHeight="false" outlineLevel="0" collapsed="false">
      <c r="A1211" s="131" t="n">
        <v>1367020800</v>
      </c>
      <c r="B1211" s="330" t="n">
        <f aca="false">(A1211/(24*60*60))+DATE(1970,1,1)</f>
        <v>41391</v>
      </c>
      <c r="C1211" s="331" t="n">
        <f aca="false">YEAR(B1211)</f>
        <v>2013</v>
      </c>
      <c r="D1211" s="331" t="n">
        <f aca="false">MONTH(B1211)</f>
        <v>4</v>
      </c>
      <c r="E1211" s="331" t="n">
        <f aca="false">DAY(B1211)</f>
        <v>27</v>
      </c>
      <c r="F1211" s="132" t="n">
        <v>136.89</v>
      </c>
      <c r="G1211" s="132" t="n">
        <v>139.88</v>
      </c>
      <c r="H1211" s="132" t="n">
        <v>122.71</v>
      </c>
      <c r="I1211" s="132" t="n">
        <v>128.00011</v>
      </c>
      <c r="J1211" s="132" t="n">
        <f aca="false">LARGE($G$1:G1211,1)</f>
        <v>266</v>
      </c>
      <c r="K1211" s="192" t="n">
        <f aca="false">IF(J1211&gt;J1210,0,K1210+1)</f>
        <v>17</v>
      </c>
      <c r="L1211" s="134" t="n">
        <f aca="false">I1211/J1211-1</f>
        <v>-0.518796578947368</v>
      </c>
      <c r="O1211" s="131"/>
      <c r="P1211" s="330"/>
      <c r="Q1211" s="132"/>
      <c r="R1211" s="132"/>
      <c r="S1211" s="132"/>
      <c r="T1211" s="132"/>
    </row>
    <row r="1212" customFormat="false" ht="12.8" hidden="true" customHeight="false" outlineLevel="0" collapsed="false">
      <c r="A1212" s="131" t="n">
        <v>1367107200</v>
      </c>
      <c r="B1212" s="330" t="n">
        <f aca="false">(A1212/(24*60*60))+DATE(1970,1,1)</f>
        <v>41392</v>
      </c>
      <c r="C1212" s="331" t="n">
        <f aca="false">YEAR(B1212)</f>
        <v>2013</v>
      </c>
      <c r="D1212" s="331" t="n">
        <f aca="false">MONTH(B1212)</f>
        <v>4</v>
      </c>
      <c r="E1212" s="331" t="n">
        <f aca="false">DAY(B1212)</f>
        <v>28</v>
      </c>
      <c r="F1212" s="132" t="n">
        <v>128.00011</v>
      </c>
      <c r="G1212" s="132" t="n">
        <v>136.68</v>
      </c>
      <c r="H1212" s="132" t="n">
        <v>127.5</v>
      </c>
      <c r="I1212" s="132" t="n">
        <v>134.44444</v>
      </c>
      <c r="J1212" s="132" t="n">
        <f aca="false">LARGE($G$1:G1212,1)</f>
        <v>266</v>
      </c>
      <c r="K1212" s="192" t="n">
        <f aca="false">IF(J1212&gt;J1211,0,K1211+1)</f>
        <v>18</v>
      </c>
      <c r="L1212" s="134" t="n">
        <f aca="false">I1212/J1212-1</f>
        <v>-0.49456977443609</v>
      </c>
      <c r="O1212" s="131"/>
      <c r="P1212" s="330"/>
      <c r="Q1212" s="132"/>
      <c r="R1212" s="132"/>
      <c r="S1212" s="132"/>
      <c r="T1212" s="132"/>
    </row>
    <row r="1213" customFormat="false" ht="12.8" hidden="true" customHeight="false" outlineLevel="0" collapsed="false">
      <c r="A1213" s="131" t="n">
        <v>1367193600</v>
      </c>
      <c r="B1213" s="330" t="n">
        <f aca="false">(A1213/(24*60*60))+DATE(1970,1,1)</f>
        <v>41393</v>
      </c>
      <c r="C1213" s="331" t="n">
        <f aca="false">YEAR(B1213)</f>
        <v>2013</v>
      </c>
      <c r="D1213" s="331" t="n">
        <f aca="false">MONTH(B1213)</f>
        <v>4</v>
      </c>
      <c r="E1213" s="331" t="n">
        <f aca="false">DAY(B1213)</f>
        <v>29</v>
      </c>
      <c r="F1213" s="132" t="n">
        <v>134.4</v>
      </c>
      <c r="G1213" s="132" t="n">
        <v>149.08</v>
      </c>
      <c r="H1213" s="132" t="n">
        <v>133</v>
      </c>
      <c r="I1213" s="132" t="n">
        <v>143.99991</v>
      </c>
      <c r="J1213" s="132" t="n">
        <f aca="false">LARGE($G$1:G1213,1)</f>
        <v>266</v>
      </c>
      <c r="K1213" s="192" t="n">
        <f aca="false">IF(J1213&gt;J1212,0,K1212+1)</f>
        <v>19</v>
      </c>
      <c r="L1213" s="134" t="n">
        <f aca="false">I1213/J1213-1</f>
        <v>-0.458646954887218</v>
      </c>
      <c r="O1213" s="131"/>
      <c r="P1213" s="330"/>
      <c r="Q1213" s="132"/>
      <c r="R1213" s="132"/>
      <c r="S1213" s="132"/>
      <c r="T1213" s="132"/>
    </row>
    <row r="1214" customFormat="false" ht="12.8" hidden="true" customHeight="false" outlineLevel="0" collapsed="false">
      <c r="A1214" s="131" t="n">
        <v>1367280000</v>
      </c>
      <c r="B1214" s="330" t="n">
        <f aca="false">(A1214/(24*60*60))+DATE(1970,1,1)</f>
        <v>41394</v>
      </c>
      <c r="C1214" s="331" t="n">
        <f aca="false">YEAR(B1214)</f>
        <v>2013</v>
      </c>
      <c r="D1214" s="331" t="n">
        <f aca="false">MONTH(B1214)</f>
        <v>4</v>
      </c>
      <c r="E1214" s="331" t="n">
        <f aca="false">DAY(B1214)</f>
        <v>30</v>
      </c>
      <c r="F1214" s="132" t="n">
        <v>143.80001</v>
      </c>
      <c r="G1214" s="132" t="n">
        <v>146.93</v>
      </c>
      <c r="H1214" s="132" t="n">
        <v>134</v>
      </c>
      <c r="I1214" s="132" t="n">
        <v>139.2269</v>
      </c>
      <c r="J1214" s="132" t="n">
        <f aca="false">LARGE($G$1:G1214,1)</f>
        <v>266</v>
      </c>
      <c r="K1214" s="192" t="n">
        <f aca="false">IF(J1214&gt;J1213,0,K1213+1)</f>
        <v>20</v>
      </c>
      <c r="L1214" s="134" t="n">
        <f aca="false">I1214/J1214-1</f>
        <v>-0.476590601503759</v>
      </c>
      <c r="O1214" s="131"/>
      <c r="P1214" s="330"/>
      <c r="Q1214" s="132"/>
      <c r="R1214" s="132"/>
      <c r="S1214" s="132"/>
      <c r="T1214" s="132"/>
    </row>
    <row r="1215" customFormat="false" ht="12.8" hidden="true" customHeight="false" outlineLevel="0" collapsed="false">
      <c r="A1215" s="131" t="n">
        <v>1367366400</v>
      </c>
      <c r="B1215" s="330" t="n">
        <f aca="false">(A1215/(24*60*60))+DATE(1970,1,1)</f>
        <v>41395</v>
      </c>
      <c r="C1215" s="331" t="n">
        <f aca="false">YEAR(B1215)</f>
        <v>2013</v>
      </c>
      <c r="D1215" s="331" t="n">
        <f aca="false">MONTH(B1215)</f>
        <v>5</v>
      </c>
      <c r="E1215" s="331" t="n">
        <f aca="false">DAY(B1215)</f>
        <v>1</v>
      </c>
      <c r="F1215" s="132" t="n">
        <v>139.00004</v>
      </c>
      <c r="G1215" s="132" t="n">
        <v>140.06</v>
      </c>
      <c r="H1215" s="132" t="n">
        <v>104</v>
      </c>
      <c r="I1215" s="132" t="n">
        <v>116.37999</v>
      </c>
      <c r="J1215" s="132" t="n">
        <f aca="false">LARGE($G$1:G1215,1)</f>
        <v>266</v>
      </c>
      <c r="K1215" s="192" t="n">
        <f aca="false">IF(J1215&gt;J1214,0,K1214+1)</f>
        <v>21</v>
      </c>
      <c r="L1215" s="134" t="n">
        <f aca="false">I1215/J1215-1</f>
        <v>-0.562481240601504</v>
      </c>
      <c r="O1215" s="131"/>
      <c r="P1215" s="330"/>
      <c r="Q1215" s="132"/>
      <c r="R1215" s="132"/>
      <c r="S1215" s="132"/>
      <c r="T1215" s="132"/>
    </row>
    <row r="1216" customFormat="false" ht="12.8" hidden="true" customHeight="false" outlineLevel="0" collapsed="false">
      <c r="A1216" s="131" t="n">
        <v>1367452800</v>
      </c>
      <c r="B1216" s="330" t="n">
        <f aca="false">(A1216/(24*60*60))+DATE(1970,1,1)</f>
        <v>41396</v>
      </c>
      <c r="C1216" s="331" t="n">
        <f aca="false">YEAR(B1216)</f>
        <v>2013</v>
      </c>
      <c r="D1216" s="331" t="n">
        <f aca="false">MONTH(B1216)</f>
        <v>5</v>
      </c>
      <c r="E1216" s="331" t="n">
        <f aca="false">DAY(B1216)</f>
        <v>2</v>
      </c>
      <c r="F1216" s="132" t="n">
        <v>116.37999</v>
      </c>
      <c r="G1216" s="132" t="n">
        <v>126.9</v>
      </c>
      <c r="H1216" s="132" t="n">
        <v>91.11</v>
      </c>
      <c r="I1216" s="132" t="n">
        <v>106.25</v>
      </c>
      <c r="J1216" s="132" t="n">
        <f aca="false">LARGE($G$1:G1216,1)</f>
        <v>266</v>
      </c>
      <c r="K1216" s="192" t="n">
        <f aca="false">IF(J1216&gt;J1215,0,K1215+1)</f>
        <v>22</v>
      </c>
      <c r="L1216" s="134" t="n">
        <f aca="false">I1216/J1216-1</f>
        <v>-0.600563909774436</v>
      </c>
      <c r="O1216" s="131"/>
      <c r="P1216" s="330"/>
      <c r="Q1216" s="132"/>
      <c r="R1216" s="132"/>
      <c r="S1216" s="132"/>
      <c r="T1216" s="132"/>
    </row>
    <row r="1217" customFormat="false" ht="12.8" hidden="true" customHeight="false" outlineLevel="0" collapsed="false">
      <c r="A1217" s="131" t="n">
        <v>1367539200</v>
      </c>
      <c r="B1217" s="330" t="n">
        <f aca="false">(A1217/(24*60*60))+DATE(1970,1,1)</f>
        <v>41397</v>
      </c>
      <c r="C1217" s="331" t="n">
        <f aca="false">YEAR(B1217)</f>
        <v>2013</v>
      </c>
      <c r="D1217" s="331" t="n">
        <f aca="false">MONTH(B1217)</f>
        <v>5</v>
      </c>
      <c r="E1217" s="331" t="n">
        <f aca="false">DAY(B1217)</f>
        <v>3</v>
      </c>
      <c r="F1217" s="132" t="n">
        <v>106.5</v>
      </c>
      <c r="G1217" s="132" t="n">
        <v>109</v>
      </c>
      <c r="H1217" s="132" t="n">
        <v>79</v>
      </c>
      <c r="I1217" s="132" t="n">
        <v>98.1</v>
      </c>
      <c r="J1217" s="132" t="n">
        <f aca="false">LARGE($G$1:G1217,1)</f>
        <v>266</v>
      </c>
      <c r="K1217" s="192" t="n">
        <f aca="false">IF(J1217&gt;J1216,0,K1216+1)</f>
        <v>23</v>
      </c>
      <c r="L1217" s="134" t="n">
        <f aca="false">I1217/J1217-1</f>
        <v>-0.631203007518797</v>
      </c>
      <c r="O1217" s="131"/>
      <c r="P1217" s="330"/>
      <c r="Q1217" s="132"/>
      <c r="R1217" s="132"/>
      <c r="S1217" s="132"/>
      <c r="T1217" s="132"/>
    </row>
    <row r="1218" customFormat="false" ht="12.8" hidden="true" customHeight="false" outlineLevel="0" collapsed="false">
      <c r="A1218" s="131" t="n">
        <v>1367625600</v>
      </c>
      <c r="B1218" s="330" t="n">
        <f aca="false">(A1218/(24*60*60))+DATE(1970,1,1)</f>
        <v>41398</v>
      </c>
      <c r="C1218" s="331" t="n">
        <f aca="false">YEAR(B1218)</f>
        <v>2013</v>
      </c>
      <c r="D1218" s="331" t="n">
        <f aca="false">MONTH(B1218)</f>
        <v>5</v>
      </c>
      <c r="E1218" s="331" t="n">
        <f aca="false">DAY(B1218)</f>
        <v>4</v>
      </c>
      <c r="F1218" s="132" t="n">
        <v>98.10246</v>
      </c>
      <c r="G1218" s="132" t="n">
        <v>116.3</v>
      </c>
      <c r="H1218" s="132" t="n">
        <v>92</v>
      </c>
      <c r="I1218" s="132" t="n">
        <v>112.9</v>
      </c>
      <c r="J1218" s="132" t="n">
        <f aca="false">LARGE($G$1:G1218,1)</f>
        <v>266</v>
      </c>
      <c r="K1218" s="192" t="n">
        <f aca="false">IF(J1218&gt;J1217,0,K1217+1)</f>
        <v>24</v>
      </c>
      <c r="L1218" s="134" t="n">
        <f aca="false">I1218/J1218-1</f>
        <v>-0.575563909774436</v>
      </c>
      <c r="O1218" s="131"/>
      <c r="P1218" s="330"/>
      <c r="Q1218" s="132"/>
      <c r="R1218" s="132"/>
      <c r="S1218" s="132"/>
      <c r="T1218" s="132"/>
    </row>
    <row r="1219" customFormat="false" ht="12.8" hidden="true" customHeight="false" outlineLevel="0" collapsed="false">
      <c r="A1219" s="131" t="n">
        <v>1367712000</v>
      </c>
      <c r="B1219" s="330" t="n">
        <f aca="false">(A1219/(24*60*60))+DATE(1970,1,1)</f>
        <v>41399</v>
      </c>
      <c r="C1219" s="331" t="n">
        <f aca="false">YEAR(B1219)</f>
        <v>2013</v>
      </c>
      <c r="D1219" s="331" t="n">
        <f aca="false">MONTH(B1219)</f>
        <v>5</v>
      </c>
      <c r="E1219" s="331" t="n">
        <f aca="false">DAY(B1219)</f>
        <v>5</v>
      </c>
      <c r="F1219" s="132" t="n">
        <v>112.9</v>
      </c>
      <c r="G1219" s="132" t="n">
        <v>118.85</v>
      </c>
      <c r="H1219" s="132" t="n">
        <v>107</v>
      </c>
      <c r="I1219" s="132" t="n">
        <v>115.98</v>
      </c>
      <c r="J1219" s="132" t="n">
        <f aca="false">LARGE($G$1:G1219,1)</f>
        <v>266</v>
      </c>
      <c r="K1219" s="192" t="n">
        <f aca="false">IF(J1219&gt;J1218,0,K1218+1)</f>
        <v>25</v>
      </c>
      <c r="L1219" s="134" t="n">
        <f aca="false">I1219/J1219-1</f>
        <v>-0.563984962406015</v>
      </c>
      <c r="O1219" s="131"/>
      <c r="P1219" s="330"/>
      <c r="Q1219" s="132"/>
      <c r="R1219" s="132"/>
      <c r="S1219" s="132"/>
      <c r="T1219" s="132"/>
    </row>
    <row r="1220" customFormat="false" ht="12.8" hidden="true" customHeight="false" outlineLevel="0" collapsed="false">
      <c r="A1220" s="131" t="n">
        <v>1367798400</v>
      </c>
      <c r="B1220" s="330" t="n">
        <f aca="false">(A1220/(24*60*60))+DATE(1970,1,1)</f>
        <v>41400</v>
      </c>
      <c r="C1220" s="331" t="n">
        <f aca="false">YEAR(B1220)</f>
        <v>2013</v>
      </c>
      <c r="D1220" s="331" t="n">
        <f aca="false">MONTH(B1220)</f>
        <v>5</v>
      </c>
      <c r="E1220" s="331" t="n">
        <f aca="false">DAY(B1220)</f>
        <v>6</v>
      </c>
      <c r="F1220" s="132" t="n">
        <v>115.9372</v>
      </c>
      <c r="G1220" s="132" t="n">
        <v>124.9</v>
      </c>
      <c r="H1220" s="132" t="n">
        <v>106.01</v>
      </c>
      <c r="I1220" s="132" t="n">
        <v>112.25</v>
      </c>
      <c r="J1220" s="132" t="n">
        <f aca="false">LARGE($G$1:G1220,1)</f>
        <v>266</v>
      </c>
      <c r="K1220" s="192" t="n">
        <f aca="false">IF(J1220&gt;J1219,0,K1219+1)</f>
        <v>26</v>
      </c>
      <c r="L1220" s="134" t="n">
        <f aca="false">I1220/J1220-1</f>
        <v>-0.578007518796992</v>
      </c>
      <c r="O1220" s="131"/>
      <c r="P1220" s="330"/>
      <c r="Q1220" s="132"/>
      <c r="R1220" s="132"/>
      <c r="S1220" s="132"/>
      <c r="T1220" s="132"/>
    </row>
    <row r="1221" customFormat="false" ht="12.8" hidden="true" customHeight="false" outlineLevel="0" collapsed="false">
      <c r="A1221" s="131" t="n">
        <v>1367884800</v>
      </c>
      <c r="B1221" s="330" t="n">
        <f aca="false">(A1221/(24*60*60))+DATE(1970,1,1)</f>
        <v>41401</v>
      </c>
      <c r="C1221" s="331" t="n">
        <f aca="false">YEAR(B1221)</f>
        <v>2013</v>
      </c>
      <c r="D1221" s="331" t="n">
        <f aca="false">MONTH(B1221)</f>
        <v>5</v>
      </c>
      <c r="E1221" s="331" t="n">
        <f aca="false">DAY(B1221)</f>
        <v>7</v>
      </c>
      <c r="F1221" s="132" t="n">
        <v>112.245</v>
      </c>
      <c r="G1221" s="132" t="n">
        <v>114</v>
      </c>
      <c r="H1221" s="132" t="n">
        <v>97.52</v>
      </c>
      <c r="I1221" s="132" t="n">
        <v>109.60013</v>
      </c>
      <c r="J1221" s="132" t="n">
        <f aca="false">LARGE($G$1:G1221,1)</f>
        <v>266</v>
      </c>
      <c r="K1221" s="192" t="n">
        <f aca="false">IF(J1221&gt;J1220,0,K1220+1)</f>
        <v>27</v>
      </c>
      <c r="L1221" s="134" t="n">
        <f aca="false">I1221/J1221-1</f>
        <v>-0.587969436090226</v>
      </c>
      <c r="O1221" s="131"/>
      <c r="P1221" s="330"/>
      <c r="Q1221" s="132"/>
      <c r="R1221" s="132"/>
      <c r="S1221" s="132"/>
      <c r="T1221" s="132"/>
    </row>
    <row r="1222" customFormat="false" ht="12.8" hidden="true" customHeight="false" outlineLevel="0" collapsed="false">
      <c r="A1222" s="131" t="n">
        <v>1367971200</v>
      </c>
      <c r="B1222" s="330" t="n">
        <f aca="false">(A1222/(24*60*60))+DATE(1970,1,1)</f>
        <v>41402</v>
      </c>
      <c r="C1222" s="331" t="n">
        <f aca="false">YEAR(B1222)</f>
        <v>2013</v>
      </c>
      <c r="D1222" s="331" t="n">
        <f aca="false">MONTH(B1222)</f>
        <v>5</v>
      </c>
      <c r="E1222" s="331" t="n">
        <f aca="false">DAY(B1222)</f>
        <v>8</v>
      </c>
      <c r="F1222" s="132" t="n">
        <v>109.69773</v>
      </c>
      <c r="G1222" s="132" t="n">
        <v>116.777</v>
      </c>
      <c r="H1222" s="132" t="n">
        <v>109.5</v>
      </c>
      <c r="I1222" s="132" t="n">
        <v>113.2</v>
      </c>
      <c r="J1222" s="132" t="n">
        <f aca="false">LARGE($G$1:G1222,1)</f>
        <v>266</v>
      </c>
      <c r="K1222" s="192" t="n">
        <f aca="false">IF(J1222&gt;J1221,0,K1221+1)</f>
        <v>28</v>
      </c>
      <c r="L1222" s="134" t="n">
        <f aca="false">I1222/J1222-1</f>
        <v>-0.574436090225564</v>
      </c>
      <c r="O1222" s="131"/>
      <c r="P1222" s="330"/>
      <c r="Q1222" s="132"/>
      <c r="R1222" s="132"/>
      <c r="S1222" s="132"/>
      <c r="T1222" s="132"/>
    </row>
    <row r="1223" customFormat="false" ht="12.8" hidden="true" customHeight="false" outlineLevel="0" collapsed="false">
      <c r="A1223" s="131" t="n">
        <v>1368057600</v>
      </c>
      <c r="B1223" s="330" t="n">
        <f aca="false">(A1223/(24*60*60))+DATE(1970,1,1)</f>
        <v>41403</v>
      </c>
      <c r="C1223" s="331" t="n">
        <f aca="false">YEAR(B1223)</f>
        <v>2013</v>
      </c>
      <c r="D1223" s="331" t="n">
        <f aca="false">MONTH(B1223)</f>
        <v>5</v>
      </c>
      <c r="E1223" s="331" t="n">
        <f aca="false">DAY(B1223)</f>
        <v>9</v>
      </c>
      <c r="F1223" s="132" t="n">
        <v>113.48999</v>
      </c>
      <c r="G1223" s="132" t="n">
        <v>113.71852</v>
      </c>
      <c r="H1223" s="132" t="n">
        <v>108.8</v>
      </c>
      <c r="I1223" s="132" t="n">
        <v>112.799</v>
      </c>
      <c r="J1223" s="132" t="n">
        <f aca="false">LARGE($G$1:G1223,1)</f>
        <v>266</v>
      </c>
      <c r="K1223" s="192" t="n">
        <f aca="false">IF(J1223&gt;J1222,0,K1222+1)</f>
        <v>29</v>
      </c>
      <c r="L1223" s="134" t="n">
        <f aca="false">I1223/J1223-1</f>
        <v>-0.575943609022556</v>
      </c>
      <c r="O1223" s="131"/>
      <c r="P1223" s="330"/>
      <c r="Q1223" s="132"/>
      <c r="R1223" s="132"/>
      <c r="S1223" s="132"/>
      <c r="T1223" s="132"/>
    </row>
    <row r="1224" customFormat="false" ht="12.8" hidden="true" customHeight="false" outlineLevel="0" collapsed="false">
      <c r="A1224" s="131" t="n">
        <v>1368144000</v>
      </c>
      <c r="B1224" s="330" t="n">
        <f aca="false">(A1224/(24*60*60))+DATE(1970,1,1)</f>
        <v>41404</v>
      </c>
      <c r="C1224" s="331" t="n">
        <f aca="false">YEAR(B1224)</f>
        <v>2013</v>
      </c>
      <c r="D1224" s="331" t="n">
        <f aca="false">MONTH(B1224)</f>
        <v>5</v>
      </c>
      <c r="E1224" s="331" t="n">
        <f aca="false">DAY(B1224)</f>
        <v>10</v>
      </c>
      <c r="F1224" s="132" t="n">
        <v>112.799</v>
      </c>
      <c r="G1224" s="132" t="n">
        <v>122.5</v>
      </c>
      <c r="H1224" s="132" t="n">
        <v>111.54</v>
      </c>
      <c r="I1224" s="132" t="n">
        <v>117.7</v>
      </c>
      <c r="J1224" s="132" t="n">
        <f aca="false">LARGE($G$1:G1224,1)</f>
        <v>266</v>
      </c>
      <c r="K1224" s="192" t="n">
        <f aca="false">IF(J1224&gt;J1223,0,K1223+1)</f>
        <v>30</v>
      </c>
      <c r="L1224" s="134" t="n">
        <f aca="false">I1224/J1224-1</f>
        <v>-0.557518796992481</v>
      </c>
      <c r="O1224" s="131"/>
      <c r="P1224" s="330"/>
      <c r="Q1224" s="132"/>
      <c r="R1224" s="132"/>
      <c r="S1224" s="132"/>
      <c r="T1224" s="132"/>
    </row>
    <row r="1225" customFormat="false" ht="12.8" hidden="true" customHeight="false" outlineLevel="0" collapsed="false">
      <c r="A1225" s="131" t="n">
        <v>1368230400</v>
      </c>
      <c r="B1225" s="330" t="n">
        <f aca="false">(A1225/(24*60*60))+DATE(1970,1,1)</f>
        <v>41405</v>
      </c>
      <c r="C1225" s="331" t="n">
        <f aca="false">YEAR(B1225)</f>
        <v>2013</v>
      </c>
      <c r="D1225" s="331" t="n">
        <f aca="false">MONTH(B1225)</f>
        <v>5</v>
      </c>
      <c r="E1225" s="331" t="n">
        <f aca="false">DAY(B1225)</f>
        <v>11</v>
      </c>
      <c r="F1225" s="132" t="n">
        <v>117.59001</v>
      </c>
      <c r="G1225" s="132" t="n">
        <v>118.74</v>
      </c>
      <c r="H1225" s="132" t="n">
        <v>113</v>
      </c>
      <c r="I1225" s="132" t="n">
        <v>115.64</v>
      </c>
      <c r="J1225" s="132" t="n">
        <f aca="false">LARGE($G$1:G1225,1)</f>
        <v>266</v>
      </c>
      <c r="K1225" s="192" t="n">
        <f aca="false">IF(J1225&gt;J1224,0,K1224+1)</f>
        <v>31</v>
      </c>
      <c r="L1225" s="134" t="n">
        <f aca="false">I1225/J1225-1</f>
        <v>-0.565263157894737</v>
      </c>
      <c r="O1225" s="131"/>
      <c r="P1225" s="330"/>
      <c r="Q1225" s="132"/>
      <c r="R1225" s="132"/>
      <c r="S1225" s="132"/>
      <c r="T1225" s="132"/>
    </row>
    <row r="1226" customFormat="false" ht="12.8" hidden="true" customHeight="false" outlineLevel="0" collapsed="false">
      <c r="A1226" s="131" t="n">
        <v>1368316800</v>
      </c>
      <c r="B1226" s="330" t="n">
        <f aca="false">(A1226/(24*60*60))+DATE(1970,1,1)</f>
        <v>41406</v>
      </c>
      <c r="C1226" s="331" t="n">
        <f aca="false">YEAR(B1226)</f>
        <v>2013</v>
      </c>
      <c r="D1226" s="331" t="n">
        <f aca="false">MONTH(B1226)</f>
        <v>5</v>
      </c>
      <c r="E1226" s="331" t="n">
        <f aca="false">DAY(B1226)</f>
        <v>12</v>
      </c>
      <c r="F1226" s="132" t="n">
        <v>115.65</v>
      </c>
      <c r="G1226" s="132" t="n">
        <v>117.47</v>
      </c>
      <c r="H1226" s="132" t="n">
        <v>112.4</v>
      </c>
      <c r="I1226" s="132" t="n">
        <v>114.82002</v>
      </c>
      <c r="J1226" s="132" t="n">
        <f aca="false">LARGE($G$1:G1226,1)</f>
        <v>266</v>
      </c>
      <c r="K1226" s="192" t="n">
        <f aca="false">IF(J1226&gt;J1225,0,K1225+1)</f>
        <v>32</v>
      </c>
      <c r="L1226" s="134" t="n">
        <f aca="false">I1226/J1226-1</f>
        <v>-0.568345789473684</v>
      </c>
      <c r="O1226" s="131"/>
      <c r="P1226" s="330"/>
      <c r="Q1226" s="132"/>
      <c r="R1226" s="132"/>
      <c r="S1226" s="132"/>
      <c r="T1226" s="132"/>
    </row>
    <row r="1227" customFormat="false" ht="12.8" hidden="true" customHeight="false" outlineLevel="0" collapsed="false">
      <c r="A1227" s="131" t="n">
        <v>1368403200</v>
      </c>
      <c r="B1227" s="330" t="n">
        <f aca="false">(A1227/(24*60*60))+DATE(1970,1,1)</f>
        <v>41407</v>
      </c>
      <c r="C1227" s="331" t="n">
        <f aca="false">YEAR(B1227)</f>
        <v>2013</v>
      </c>
      <c r="D1227" s="331" t="n">
        <f aca="false">MONTH(B1227)</f>
        <v>5</v>
      </c>
      <c r="E1227" s="331" t="n">
        <f aca="false">DAY(B1227)</f>
        <v>13</v>
      </c>
      <c r="F1227" s="132" t="n">
        <v>114.82</v>
      </c>
      <c r="G1227" s="132" t="n">
        <v>118.88</v>
      </c>
      <c r="H1227" s="132" t="n">
        <v>114.5002</v>
      </c>
      <c r="I1227" s="132" t="n">
        <v>117.97968</v>
      </c>
      <c r="J1227" s="132" t="n">
        <f aca="false">LARGE($G$1:G1227,1)</f>
        <v>266</v>
      </c>
      <c r="K1227" s="192" t="n">
        <f aca="false">IF(J1227&gt;J1226,0,K1226+1)</f>
        <v>33</v>
      </c>
      <c r="L1227" s="134" t="n">
        <f aca="false">I1227/J1227-1</f>
        <v>-0.556467368421053</v>
      </c>
      <c r="O1227" s="131"/>
      <c r="P1227" s="330"/>
      <c r="Q1227" s="132"/>
      <c r="R1227" s="132"/>
      <c r="S1227" s="132"/>
      <c r="T1227" s="132"/>
    </row>
    <row r="1228" customFormat="false" ht="12.8" hidden="true" customHeight="false" outlineLevel="0" collapsed="false">
      <c r="A1228" s="131" t="n">
        <v>1368489600</v>
      </c>
      <c r="B1228" s="330" t="n">
        <f aca="false">(A1228/(24*60*60))+DATE(1970,1,1)</f>
        <v>41408</v>
      </c>
      <c r="C1228" s="331" t="n">
        <f aca="false">YEAR(B1228)</f>
        <v>2013</v>
      </c>
      <c r="D1228" s="331" t="n">
        <f aca="false">MONTH(B1228)</f>
        <v>5</v>
      </c>
      <c r="E1228" s="331" t="n">
        <f aca="false">DAY(B1228)</f>
        <v>14</v>
      </c>
      <c r="F1228" s="132" t="n">
        <v>117.97968</v>
      </c>
      <c r="G1228" s="132" t="n">
        <v>119.80002</v>
      </c>
      <c r="H1228" s="132" t="n">
        <v>109.42198</v>
      </c>
      <c r="I1228" s="132" t="n">
        <v>111.4</v>
      </c>
      <c r="J1228" s="132" t="n">
        <f aca="false">LARGE($G$1:G1228,1)</f>
        <v>266</v>
      </c>
      <c r="K1228" s="192" t="n">
        <f aca="false">IF(J1228&gt;J1227,0,K1227+1)</f>
        <v>34</v>
      </c>
      <c r="L1228" s="134" t="n">
        <f aca="false">I1228/J1228-1</f>
        <v>-0.581203007518797</v>
      </c>
      <c r="O1228" s="131"/>
      <c r="P1228" s="330"/>
      <c r="Q1228" s="132"/>
      <c r="R1228" s="132"/>
      <c r="S1228" s="132"/>
      <c r="T1228" s="132"/>
    </row>
    <row r="1229" customFormat="false" ht="12.8" hidden="true" customHeight="false" outlineLevel="0" collapsed="false">
      <c r="A1229" s="131" t="n">
        <v>1368576000</v>
      </c>
      <c r="B1229" s="330" t="n">
        <f aca="false">(A1229/(24*60*60))+DATE(1970,1,1)</f>
        <v>41409</v>
      </c>
      <c r="C1229" s="331" t="n">
        <f aca="false">YEAR(B1229)</f>
        <v>2013</v>
      </c>
      <c r="D1229" s="331" t="n">
        <f aca="false">MONTH(B1229)</f>
        <v>5</v>
      </c>
      <c r="E1229" s="331" t="n">
        <f aca="false">DAY(B1229)</f>
        <v>15</v>
      </c>
      <c r="F1229" s="132" t="n">
        <v>111.29998</v>
      </c>
      <c r="G1229" s="132" t="n">
        <v>116.44</v>
      </c>
      <c r="H1229" s="132" t="n">
        <v>103.01847</v>
      </c>
      <c r="I1229" s="132" t="n">
        <v>114.22</v>
      </c>
      <c r="J1229" s="132" t="n">
        <f aca="false">LARGE($G$1:G1229,1)</f>
        <v>266</v>
      </c>
      <c r="K1229" s="192" t="n">
        <f aca="false">IF(J1229&gt;J1228,0,K1228+1)</f>
        <v>35</v>
      </c>
      <c r="L1229" s="134" t="n">
        <f aca="false">I1229/J1229-1</f>
        <v>-0.570601503759399</v>
      </c>
      <c r="O1229" s="131"/>
      <c r="P1229" s="330"/>
      <c r="Q1229" s="132"/>
      <c r="R1229" s="132"/>
      <c r="S1229" s="132"/>
      <c r="T1229" s="132"/>
    </row>
    <row r="1230" customFormat="false" ht="12.8" hidden="true" customHeight="false" outlineLevel="0" collapsed="false">
      <c r="A1230" s="131" t="n">
        <v>1368662400</v>
      </c>
      <c r="B1230" s="330" t="n">
        <f aca="false">(A1230/(24*60*60))+DATE(1970,1,1)</f>
        <v>41410</v>
      </c>
      <c r="C1230" s="331" t="n">
        <f aca="false">YEAR(B1230)</f>
        <v>2013</v>
      </c>
      <c r="D1230" s="331" t="n">
        <f aca="false">MONTH(B1230)</f>
        <v>5</v>
      </c>
      <c r="E1230" s="331" t="n">
        <f aca="false">DAY(B1230)</f>
        <v>16</v>
      </c>
      <c r="F1230" s="132" t="n">
        <v>114.22</v>
      </c>
      <c r="G1230" s="132" t="n">
        <v>118.96999</v>
      </c>
      <c r="H1230" s="132" t="n">
        <v>112.1</v>
      </c>
      <c r="I1230" s="132" t="n">
        <v>118.21</v>
      </c>
      <c r="J1230" s="132" t="n">
        <f aca="false">LARGE($G$1:G1230,1)</f>
        <v>266</v>
      </c>
      <c r="K1230" s="192" t="n">
        <f aca="false">IF(J1230&gt;J1229,0,K1229+1)</f>
        <v>36</v>
      </c>
      <c r="L1230" s="134" t="n">
        <f aca="false">I1230/J1230-1</f>
        <v>-0.555601503759399</v>
      </c>
      <c r="O1230" s="131"/>
      <c r="P1230" s="330"/>
      <c r="Q1230" s="132"/>
      <c r="R1230" s="132"/>
      <c r="S1230" s="132"/>
      <c r="T1230" s="132"/>
    </row>
    <row r="1231" customFormat="false" ht="12.8" hidden="true" customHeight="false" outlineLevel="0" collapsed="false">
      <c r="A1231" s="131" t="n">
        <v>1368748800</v>
      </c>
      <c r="B1231" s="330" t="n">
        <f aca="false">(A1231/(24*60*60))+DATE(1970,1,1)</f>
        <v>41411</v>
      </c>
      <c r="C1231" s="331" t="n">
        <f aca="false">YEAR(B1231)</f>
        <v>2013</v>
      </c>
      <c r="D1231" s="331" t="n">
        <f aca="false">MONTH(B1231)</f>
        <v>5</v>
      </c>
      <c r="E1231" s="331" t="n">
        <f aca="false">DAY(B1231)</f>
        <v>17</v>
      </c>
      <c r="F1231" s="132" t="n">
        <v>118.21</v>
      </c>
      <c r="G1231" s="132" t="n">
        <v>125.5555</v>
      </c>
      <c r="H1231" s="132" t="n">
        <v>116.5712</v>
      </c>
      <c r="I1231" s="132" t="n">
        <v>123.49997</v>
      </c>
      <c r="J1231" s="132" t="n">
        <f aca="false">LARGE($G$1:G1231,1)</f>
        <v>266</v>
      </c>
      <c r="K1231" s="192" t="n">
        <f aca="false">IF(J1231&gt;J1230,0,K1230+1)</f>
        <v>37</v>
      </c>
      <c r="L1231" s="134" t="n">
        <f aca="false">I1231/J1231-1</f>
        <v>-0.535714398496241</v>
      </c>
      <c r="O1231" s="131"/>
      <c r="P1231" s="330"/>
      <c r="Q1231" s="132"/>
      <c r="R1231" s="132"/>
      <c r="S1231" s="132"/>
      <c r="T1231" s="132"/>
    </row>
    <row r="1232" customFormat="false" ht="12.8" hidden="true" customHeight="false" outlineLevel="0" collapsed="false">
      <c r="A1232" s="131" t="n">
        <v>1368835200</v>
      </c>
      <c r="B1232" s="330" t="n">
        <f aca="false">(A1232/(24*60*60))+DATE(1970,1,1)</f>
        <v>41412</v>
      </c>
      <c r="C1232" s="331" t="n">
        <f aca="false">YEAR(B1232)</f>
        <v>2013</v>
      </c>
      <c r="D1232" s="331" t="n">
        <f aca="false">MONTH(B1232)</f>
        <v>5</v>
      </c>
      <c r="E1232" s="331" t="n">
        <f aca="false">DAY(B1232)</f>
        <v>18</v>
      </c>
      <c r="F1232" s="132" t="n">
        <v>123.5</v>
      </c>
      <c r="G1232" s="132" t="n">
        <v>125.31189</v>
      </c>
      <c r="H1232" s="132" t="n">
        <v>122.25</v>
      </c>
      <c r="I1232" s="132" t="n">
        <v>123.211</v>
      </c>
      <c r="J1232" s="132" t="n">
        <f aca="false">LARGE($G$1:G1232,1)</f>
        <v>266</v>
      </c>
      <c r="K1232" s="192" t="n">
        <f aca="false">IF(J1232&gt;J1231,0,K1231+1)</f>
        <v>38</v>
      </c>
      <c r="L1232" s="134" t="n">
        <f aca="false">I1232/J1232-1</f>
        <v>-0.536800751879699</v>
      </c>
      <c r="O1232" s="131"/>
      <c r="P1232" s="330"/>
      <c r="Q1232" s="132"/>
      <c r="R1232" s="132"/>
      <c r="S1232" s="132"/>
      <c r="T1232" s="132"/>
    </row>
    <row r="1233" customFormat="false" ht="12.8" hidden="true" customHeight="false" outlineLevel="0" collapsed="false">
      <c r="A1233" s="131" t="n">
        <v>1368921600</v>
      </c>
      <c r="B1233" s="330" t="n">
        <f aca="false">(A1233/(24*60*60))+DATE(1970,1,1)</f>
        <v>41413</v>
      </c>
      <c r="C1233" s="331" t="n">
        <f aca="false">YEAR(B1233)</f>
        <v>2013</v>
      </c>
      <c r="D1233" s="331" t="n">
        <f aca="false">MONTH(B1233)</f>
        <v>5</v>
      </c>
      <c r="E1233" s="331" t="n">
        <f aca="false">DAY(B1233)</f>
        <v>19</v>
      </c>
      <c r="F1233" s="132" t="n">
        <v>123.25</v>
      </c>
      <c r="G1233" s="132" t="n">
        <v>124.50101</v>
      </c>
      <c r="H1233" s="132" t="n">
        <v>119.5</v>
      </c>
      <c r="I1233" s="132" t="n">
        <v>122.5</v>
      </c>
      <c r="J1233" s="132" t="n">
        <f aca="false">LARGE($G$1:G1233,1)</f>
        <v>266</v>
      </c>
      <c r="K1233" s="192" t="n">
        <f aca="false">IF(J1233&gt;J1232,0,K1232+1)</f>
        <v>39</v>
      </c>
      <c r="L1233" s="134" t="n">
        <f aca="false">I1233/J1233-1</f>
        <v>-0.539473684210526</v>
      </c>
      <c r="O1233" s="131"/>
      <c r="P1233" s="330"/>
      <c r="Q1233" s="132"/>
      <c r="R1233" s="132"/>
      <c r="S1233" s="132"/>
      <c r="T1233" s="132"/>
    </row>
    <row r="1234" customFormat="false" ht="12.8" hidden="true" customHeight="false" outlineLevel="0" collapsed="false">
      <c r="A1234" s="131" t="n">
        <v>1369008000</v>
      </c>
      <c r="B1234" s="330" t="n">
        <f aca="false">(A1234/(24*60*60))+DATE(1970,1,1)</f>
        <v>41414</v>
      </c>
      <c r="C1234" s="331" t="n">
        <f aca="false">YEAR(B1234)</f>
        <v>2013</v>
      </c>
      <c r="D1234" s="331" t="n">
        <f aca="false">MONTH(B1234)</f>
        <v>5</v>
      </c>
      <c r="E1234" s="331" t="n">
        <f aca="false">DAY(B1234)</f>
        <v>20</v>
      </c>
      <c r="F1234" s="132" t="n">
        <v>122.5</v>
      </c>
      <c r="G1234" s="132" t="n">
        <v>123.69</v>
      </c>
      <c r="H1234" s="132" t="n">
        <v>120.1</v>
      </c>
      <c r="I1234" s="132" t="n">
        <v>122.02</v>
      </c>
      <c r="J1234" s="132" t="n">
        <f aca="false">LARGE($G$1:G1234,1)</f>
        <v>266</v>
      </c>
      <c r="K1234" s="192" t="n">
        <f aca="false">IF(J1234&gt;J1233,0,K1233+1)</f>
        <v>40</v>
      </c>
      <c r="L1234" s="134" t="n">
        <f aca="false">I1234/J1234-1</f>
        <v>-0.541278195488722</v>
      </c>
      <c r="O1234" s="131"/>
      <c r="P1234" s="330"/>
      <c r="Q1234" s="132"/>
      <c r="R1234" s="132"/>
      <c r="S1234" s="132"/>
      <c r="T1234" s="132"/>
    </row>
    <row r="1235" customFormat="false" ht="12.8" hidden="true" customHeight="false" outlineLevel="0" collapsed="false">
      <c r="A1235" s="131" t="n">
        <v>1369094400</v>
      </c>
      <c r="B1235" s="330" t="n">
        <f aca="false">(A1235/(24*60*60))+DATE(1970,1,1)</f>
        <v>41415</v>
      </c>
      <c r="C1235" s="331" t="n">
        <f aca="false">YEAR(B1235)</f>
        <v>2013</v>
      </c>
      <c r="D1235" s="331" t="n">
        <f aca="false">MONTH(B1235)</f>
        <v>5</v>
      </c>
      <c r="E1235" s="331" t="n">
        <f aca="false">DAY(B1235)</f>
        <v>21</v>
      </c>
      <c r="F1235" s="132" t="n">
        <v>121.99999</v>
      </c>
      <c r="G1235" s="132" t="n">
        <v>123.08085</v>
      </c>
      <c r="H1235" s="132" t="n">
        <v>121.1</v>
      </c>
      <c r="I1235" s="132" t="n">
        <v>122.89001</v>
      </c>
      <c r="J1235" s="132" t="n">
        <f aca="false">LARGE($G$1:G1235,1)</f>
        <v>266</v>
      </c>
      <c r="K1235" s="192" t="n">
        <f aca="false">IF(J1235&gt;J1234,0,K1234+1)</f>
        <v>41</v>
      </c>
      <c r="L1235" s="134" t="n">
        <f aca="false">I1235/J1235-1</f>
        <v>-0.538007481203008</v>
      </c>
      <c r="O1235" s="131"/>
      <c r="P1235" s="330"/>
      <c r="Q1235" s="132"/>
      <c r="R1235" s="132"/>
      <c r="S1235" s="132"/>
      <c r="T1235" s="132"/>
    </row>
    <row r="1236" customFormat="false" ht="12.8" hidden="true" customHeight="false" outlineLevel="0" collapsed="false">
      <c r="A1236" s="131" t="n">
        <v>1369180800</v>
      </c>
      <c r="B1236" s="330" t="n">
        <f aca="false">(A1236/(24*60*60))+DATE(1970,1,1)</f>
        <v>41416</v>
      </c>
      <c r="C1236" s="331" t="n">
        <f aca="false">YEAR(B1236)</f>
        <v>2013</v>
      </c>
      <c r="D1236" s="331" t="n">
        <f aca="false">MONTH(B1236)</f>
        <v>5</v>
      </c>
      <c r="E1236" s="331" t="n">
        <f aca="false">DAY(B1236)</f>
        <v>22</v>
      </c>
      <c r="F1236" s="132" t="n">
        <v>122.89001</v>
      </c>
      <c r="G1236" s="132" t="n">
        <v>124.5</v>
      </c>
      <c r="H1236" s="132" t="n">
        <v>122</v>
      </c>
      <c r="I1236" s="132" t="n">
        <v>123.8</v>
      </c>
      <c r="J1236" s="132" t="n">
        <f aca="false">LARGE($G$1:G1236,1)</f>
        <v>266</v>
      </c>
      <c r="K1236" s="192" t="n">
        <f aca="false">IF(J1236&gt;J1235,0,K1235+1)</f>
        <v>42</v>
      </c>
      <c r="L1236" s="134" t="n">
        <f aca="false">I1236/J1236-1</f>
        <v>-0.534586466165414</v>
      </c>
      <c r="O1236" s="131"/>
      <c r="P1236" s="330"/>
      <c r="Q1236" s="132"/>
      <c r="R1236" s="132"/>
      <c r="S1236" s="132"/>
      <c r="T1236" s="132"/>
    </row>
    <row r="1237" customFormat="false" ht="12.8" hidden="true" customHeight="false" outlineLevel="0" collapsed="false">
      <c r="A1237" s="131" t="n">
        <v>1369267200</v>
      </c>
      <c r="B1237" s="330" t="n">
        <f aca="false">(A1237/(24*60*60))+DATE(1970,1,1)</f>
        <v>41417</v>
      </c>
      <c r="C1237" s="331" t="n">
        <f aca="false">YEAR(B1237)</f>
        <v>2013</v>
      </c>
      <c r="D1237" s="331" t="n">
        <f aca="false">MONTH(B1237)</f>
        <v>5</v>
      </c>
      <c r="E1237" s="331" t="n">
        <f aca="false">DAY(B1237)</f>
        <v>23</v>
      </c>
      <c r="F1237" s="132" t="n">
        <v>123.80001</v>
      </c>
      <c r="G1237" s="132" t="n">
        <v>126.93446</v>
      </c>
      <c r="H1237" s="132" t="n">
        <v>123</v>
      </c>
      <c r="I1237" s="132" t="n">
        <v>126.3</v>
      </c>
      <c r="J1237" s="132" t="n">
        <f aca="false">LARGE($G$1:G1237,1)</f>
        <v>266</v>
      </c>
      <c r="K1237" s="192" t="n">
        <f aca="false">IF(J1237&gt;J1236,0,K1236+1)</f>
        <v>43</v>
      </c>
      <c r="L1237" s="134" t="n">
        <f aca="false">I1237/J1237-1</f>
        <v>-0.525187969924812</v>
      </c>
      <c r="O1237" s="131"/>
      <c r="P1237" s="330"/>
      <c r="Q1237" s="132"/>
      <c r="R1237" s="132"/>
      <c r="S1237" s="132"/>
      <c r="T1237" s="132"/>
    </row>
    <row r="1238" customFormat="false" ht="12.8" hidden="true" customHeight="false" outlineLevel="0" collapsed="false">
      <c r="A1238" s="131" t="n">
        <v>1369353600</v>
      </c>
      <c r="B1238" s="330" t="n">
        <f aca="false">(A1238/(24*60*60))+DATE(1970,1,1)</f>
        <v>41418</v>
      </c>
      <c r="C1238" s="331" t="n">
        <f aca="false">YEAR(B1238)</f>
        <v>2013</v>
      </c>
      <c r="D1238" s="331" t="n">
        <f aca="false">MONTH(B1238)</f>
        <v>5</v>
      </c>
      <c r="E1238" s="331" t="n">
        <f aca="false">DAY(B1238)</f>
        <v>24</v>
      </c>
      <c r="F1238" s="132" t="n">
        <v>126.3</v>
      </c>
      <c r="G1238" s="132" t="n">
        <v>133.98</v>
      </c>
      <c r="H1238" s="132" t="n">
        <v>125.35502</v>
      </c>
      <c r="I1238" s="132" t="n">
        <v>133.1</v>
      </c>
      <c r="J1238" s="132" t="n">
        <f aca="false">LARGE($G$1:G1238,1)</f>
        <v>266</v>
      </c>
      <c r="K1238" s="192" t="n">
        <f aca="false">IF(J1238&gt;J1237,0,K1237+1)</f>
        <v>44</v>
      </c>
      <c r="L1238" s="134" t="n">
        <f aca="false">I1238/J1238-1</f>
        <v>-0.499624060150376</v>
      </c>
      <c r="O1238" s="131"/>
      <c r="P1238" s="330"/>
      <c r="Q1238" s="132"/>
      <c r="R1238" s="132"/>
      <c r="S1238" s="132"/>
      <c r="T1238" s="132"/>
    </row>
    <row r="1239" customFormat="false" ht="12.8" hidden="true" customHeight="false" outlineLevel="0" collapsed="false">
      <c r="A1239" s="131" t="n">
        <v>1369440000</v>
      </c>
      <c r="B1239" s="330" t="n">
        <f aca="false">(A1239/(24*60*60))+DATE(1970,1,1)</f>
        <v>41419</v>
      </c>
      <c r="C1239" s="331" t="n">
        <f aca="false">YEAR(B1239)</f>
        <v>2013</v>
      </c>
      <c r="D1239" s="331" t="n">
        <f aca="false">MONTH(B1239)</f>
        <v>5</v>
      </c>
      <c r="E1239" s="331" t="n">
        <f aca="false">DAY(B1239)</f>
        <v>25</v>
      </c>
      <c r="F1239" s="132" t="n">
        <v>133.4</v>
      </c>
      <c r="G1239" s="132" t="n">
        <v>133.5</v>
      </c>
      <c r="H1239" s="132" t="n">
        <v>128.2</v>
      </c>
      <c r="I1239" s="132" t="n">
        <v>131.986</v>
      </c>
      <c r="J1239" s="132" t="n">
        <f aca="false">LARGE($G$1:G1239,1)</f>
        <v>266</v>
      </c>
      <c r="K1239" s="192" t="n">
        <f aca="false">IF(J1239&gt;J1238,0,K1238+1)</f>
        <v>45</v>
      </c>
      <c r="L1239" s="134" t="n">
        <f aca="false">I1239/J1239-1</f>
        <v>-0.503812030075188</v>
      </c>
      <c r="O1239" s="131"/>
      <c r="P1239" s="330"/>
      <c r="Q1239" s="132"/>
      <c r="R1239" s="132"/>
      <c r="S1239" s="132"/>
      <c r="T1239" s="132"/>
    </row>
    <row r="1240" customFormat="false" ht="12.8" hidden="true" customHeight="false" outlineLevel="0" collapsed="false">
      <c r="A1240" s="131" t="n">
        <v>1369526400</v>
      </c>
      <c r="B1240" s="330" t="n">
        <f aca="false">(A1240/(24*60*60))+DATE(1970,1,1)</f>
        <v>41420</v>
      </c>
      <c r="C1240" s="331" t="n">
        <f aca="false">YEAR(B1240)</f>
        <v>2013</v>
      </c>
      <c r="D1240" s="331" t="n">
        <f aca="false">MONTH(B1240)</f>
        <v>5</v>
      </c>
      <c r="E1240" s="331" t="n">
        <f aca="false">DAY(B1240)</f>
        <v>26</v>
      </c>
      <c r="F1240" s="132" t="n">
        <v>131.986</v>
      </c>
      <c r="G1240" s="132" t="n">
        <v>136</v>
      </c>
      <c r="H1240" s="132" t="n">
        <v>130.61</v>
      </c>
      <c r="I1240" s="132" t="n">
        <v>133.5</v>
      </c>
      <c r="J1240" s="132" t="n">
        <f aca="false">LARGE($G$1:G1240,1)</f>
        <v>266</v>
      </c>
      <c r="K1240" s="192" t="n">
        <f aca="false">IF(J1240&gt;J1239,0,K1239+1)</f>
        <v>46</v>
      </c>
      <c r="L1240" s="134" t="n">
        <f aca="false">I1240/J1240-1</f>
        <v>-0.49812030075188</v>
      </c>
      <c r="O1240" s="131"/>
      <c r="P1240" s="330"/>
      <c r="Q1240" s="132"/>
      <c r="R1240" s="132"/>
      <c r="S1240" s="132"/>
      <c r="T1240" s="132"/>
    </row>
    <row r="1241" customFormat="false" ht="12.8" hidden="true" customHeight="false" outlineLevel="0" collapsed="false">
      <c r="A1241" s="131" t="n">
        <v>1369612800</v>
      </c>
      <c r="B1241" s="330" t="n">
        <f aca="false">(A1241/(24*60*60))+DATE(1970,1,1)</f>
        <v>41421</v>
      </c>
      <c r="C1241" s="331" t="n">
        <f aca="false">YEAR(B1241)</f>
        <v>2013</v>
      </c>
      <c r="D1241" s="331" t="n">
        <f aca="false">MONTH(B1241)</f>
        <v>5</v>
      </c>
      <c r="E1241" s="331" t="n">
        <f aca="false">DAY(B1241)</f>
        <v>27</v>
      </c>
      <c r="F1241" s="132" t="n">
        <v>133.5</v>
      </c>
      <c r="G1241" s="132" t="n">
        <v>135.47</v>
      </c>
      <c r="H1241" s="132" t="n">
        <v>124</v>
      </c>
      <c r="I1241" s="132" t="n">
        <v>129.76999</v>
      </c>
      <c r="J1241" s="132" t="n">
        <f aca="false">LARGE($G$1:G1241,1)</f>
        <v>266</v>
      </c>
      <c r="K1241" s="192" t="n">
        <f aca="false">IF(J1241&gt;J1240,0,K1240+1)</f>
        <v>47</v>
      </c>
      <c r="L1241" s="134" t="n">
        <f aca="false">I1241/J1241-1</f>
        <v>-0.512142894736842</v>
      </c>
      <c r="O1241" s="131"/>
      <c r="P1241" s="330"/>
      <c r="Q1241" s="132"/>
      <c r="R1241" s="132"/>
      <c r="S1241" s="132"/>
      <c r="T1241" s="132"/>
    </row>
    <row r="1242" customFormat="false" ht="12.8" hidden="true" customHeight="false" outlineLevel="0" collapsed="false">
      <c r="A1242" s="131" t="n">
        <v>1369699200</v>
      </c>
      <c r="B1242" s="330" t="n">
        <f aca="false">(A1242/(24*60*60))+DATE(1970,1,1)</f>
        <v>41422</v>
      </c>
      <c r="C1242" s="331" t="n">
        <f aca="false">YEAR(B1242)</f>
        <v>2013</v>
      </c>
      <c r="D1242" s="331" t="n">
        <f aca="false">MONTH(B1242)</f>
        <v>5</v>
      </c>
      <c r="E1242" s="331" t="n">
        <f aca="false">DAY(B1242)</f>
        <v>28</v>
      </c>
      <c r="F1242" s="132" t="n">
        <v>129.76994</v>
      </c>
      <c r="G1242" s="132" t="n">
        <v>130.62998</v>
      </c>
      <c r="H1242" s="132" t="n">
        <v>125.4</v>
      </c>
      <c r="I1242" s="132" t="n">
        <v>128.99996</v>
      </c>
      <c r="J1242" s="132" t="n">
        <f aca="false">LARGE($G$1:G1242,1)</f>
        <v>266</v>
      </c>
      <c r="K1242" s="192" t="n">
        <f aca="false">IF(J1242&gt;J1241,0,K1241+1)</f>
        <v>48</v>
      </c>
      <c r="L1242" s="134" t="n">
        <f aca="false">I1242/J1242-1</f>
        <v>-0.515037744360902</v>
      </c>
      <c r="O1242" s="131"/>
      <c r="P1242" s="330"/>
      <c r="Q1242" s="132"/>
      <c r="R1242" s="132"/>
      <c r="S1242" s="132"/>
      <c r="T1242" s="132"/>
    </row>
    <row r="1243" customFormat="false" ht="12.8" hidden="true" customHeight="false" outlineLevel="0" collapsed="false">
      <c r="A1243" s="131" t="n">
        <v>1369785600</v>
      </c>
      <c r="B1243" s="330" t="n">
        <f aca="false">(A1243/(24*60*60))+DATE(1970,1,1)</f>
        <v>41423</v>
      </c>
      <c r="C1243" s="331" t="n">
        <f aca="false">YEAR(B1243)</f>
        <v>2013</v>
      </c>
      <c r="D1243" s="331" t="n">
        <f aca="false">MONTH(B1243)</f>
        <v>5</v>
      </c>
      <c r="E1243" s="331" t="n">
        <f aca="false">DAY(B1243)</f>
        <v>29</v>
      </c>
      <c r="F1243" s="132" t="n">
        <v>128.99901</v>
      </c>
      <c r="G1243" s="132" t="n">
        <v>132.71988</v>
      </c>
      <c r="H1243" s="132" t="n">
        <v>127.6</v>
      </c>
      <c r="I1243" s="132" t="n">
        <v>132.25</v>
      </c>
      <c r="J1243" s="132" t="n">
        <f aca="false">LARGE($G$1:G1243,1)</f>
        <v>266</v>
      </c>
      <c r="K1243" s="192" t="n">
        <f aca="false">IF(J1243&gt;J1242,0,K1242+1)</f>
        <v>49</v>
      </c>
      <c r="L1243" s="134" t="n">
        <f aca="false">I1243/J1243-1</f>
        <v>-0.502819548872181</v>
      </c>
      <c r="O1243" s="131"/>
      <c r="P1243" s="330"/>
      <c r="Q1243" s="132"/>
      <c r="R1243" s="132"/>
      <c r="S1243" s="132"/>
      <c r="T1243" s="132"/>
    </row>
    <row r="1244" customFormat="false" ht="12.8" hidden="true" customHeight="false" outlineLevel="0" collapsed="false">
      <c r="A1244" s="131" t="n">
        <v>1369872000</v>
      </c>
      <c r="B1244" s="330" t="n">
        <f aca="false">(A1244/(24*60*60))+DATE(1970,1,1)</f>
        <v>41424</v>
      </c>
      <c r="C1244" s="331" t="n">
        <f aca="false">YEAR(B1244)</f>
        <v>2013</v>
      </c>
      <c r="D1244" s="331" t="n">
        <f aca="false">MONTH(B1244)</f>
        <v>5</v>
      </c>
      <c r="E1244" s="331" t="n">
        <f aca="false">DAY(B1244)</f>
        <v>30</v>
      </c>
      <c r="F1244" s="132" t="n">
        <v>132.25</v>
      </c>
      <c r="G1244" s="132" t="n">
        <v>132.4</v>
      </c>
      <c r="H1244" s="132" t="n">
        <v>126.5</v>
      </c>
      <c r="I1244" s="132" t="n">
        <v>128.79901</v>
      </c>
      <c r="J1244" s="132" t="n">
        <f aca="false">LARGE($G$1:G1244,1)</f>
        <v>266</v>
      </c>
      <c r="K1244" s="192" t="n">
        <f aca="false">IF(J1244&gt;J1243,0,K1243+1)</f>
        <v>50</v>
      </c>
      <c r="L1244" s="134" t="n">
        <f aca="false">I1244/J1244-1</f>
        <v>-0.515793195488722</v>
      </c>
      <c r="O1244" s="131"/>
      <c r="P1244" s="330"/>
      <c r="Q1244" s="132"/>
      <c r="R1244" s="132"/>
      <c r="S1244" s="132"/>
      <c r="T1244" s="132"/>
    </row>
    <row r="1245" customFormat="false" ht="12.8" hidden="true" customHeight="false" outlineLevel="0" collapsed="false">
      <c r="A1245" s="131" t="n">
        <v>1369958400</v>
      </c>
      <c r="B1245" s="330" t="n">
        <f aca="false">(A1245/(24*60*60))+DATE(1970,1,1)</f>
        <v>41425</v>
      </c>
      <c r="C1245" s="331" t="n">
        <f aca="false">YEAR(B1245)</f>
        <v>2013</v>
      </c>
      <c r="D1245" s="331" t="n">
        <f aca="false">MONTH(B1245)</f>
        <v>5</v>
      </c>
      <c r="E1245" s="331" t="n">
        <f aca="false">DAY(B1245)</f>
        <v>31</v>
      </c>
      <c r="F1245" s="132" t="n">
        <v>128.8</v>
      </c>
      <c r="G1245" s="132" t="n">
        <v>130</v>
      </c>
      <c r="H1245" s="132" t="n">
        <v>126.33</v>
      </c>
      <c r="I1245" s="132" t="n">
        <v>128.81505</v>
      </c>
      <c r="J1245" s="132" t="n">
        <f aca="false">LARGE($G$1:G1245,1)</f>
        <v>266</v>
      </c>
      <c r="K1245" s="192" t="n">
        <f aca="false">IF(J1245&gt;J1244,0,K1244+1)</f>
        <v>51</v>
      </c>
      <c r="L1245" s="134" t="n">
        <f aca="false">I1245/J1245-1</f>
        <v>-0.515732894736842</v>
      </c>
      <c r="O1245" s="131"/>
      <c r="P1245" s="330"/>
      <c r="Q1245" s="132"/>
      <c r="R1245" s="132"/>
      <c r="S1245" s="132"/>
      <c r="T1245" s="132"/>
    </row>
    <row r="1246" customFormat="false" ht="12.8" hidden="true" customHeight="false" outlineLevel="0" collapsed="false">
      <c r="A1246" s="131" t="n">
        <v>1370044800</v>
      </c>
      <c r="B1246" s="330" t="n">
        <f aca="false">(A1246/(24*60*60))+DATE(1970,1,1)</f>
        <v>41426</v>
      </c>
      <c r="C1246" s="331" t="n">
        <f aca="false">YEAR(B1246)</f>
        <v>2013</v>
      </c>
      <c r="D1246" s="331" t="n">
        <f aca="false">MONTH(B1246)</f>
        <v>6</v>
      </c>
      <c r="E1246" s="331" t="n">
        <f aca="false">DAY(B1246)</f>
        <v>1</v>
      </c>
      <c r="F1246" s="132" t="n">
        <v>128.82506</v>
      </c>
      <c r="G1246" s="132" t="n">
        <v>129.78999</v>
      </c>
      <c r="H1246" s="132" t="n">
        <v>127.10001</v>
      </c>
      <c r="I1246" s="132" t="n">
        <v>129.3</v>
      </c>
      <c r="J1246" s="132" t="n">
        <f aca="false">LARGE($G$1:G1246,1)</f>
        <v>266</v>
      </c>
      <c r="K1246" s="192" t="n">
        <f aca="false">IF(J1246&gt;J1245,0,K1245+1)</f>
        <v>52</v>
      </c>
      <c r="L1246" s="134" t="n">
        <f aca="false">I1246/J1246-1</f>
        <v>-0.51390977443609</v>
      </c>
      <c r="O1246" s="131"/>
      <c r="P1246" s="330"/>
      <c r="Q1246" s="132"/>
      <c r="R1246" s="132"/>
      <c r="S1246" s="132"/>
      <c r="T1246" s="132"/>
    </row>
    <row r="1247" customFormat="false" ht="12.8" hidden="true" customHeight="false" outlineLevel="0" collapsed="false">
      <c r="A1247" s="131" t="n">
        <v>1370131200</v>
      </c>
      <c r="B1247" s="330" t="n">
        <f aca="false">(A1247/(24*60*60))+DATE(1970,1,1)</f>
        <v>41427</v>
      </c>
      <c r="C1247" s="331" t="n">
        <f aca="false">YEAR(B1247)</f>
        <v>2013</v>
      </c>
      <c r="D1247" s="331" t="n">
        <f aca="false">MONTH(B1247)</f>
        <v>6</v>
      </c>
      <c r="E1247" s="331" t="n">
        <f aca="false">DAY(B1247)</f>
        <v>2</v>
      </c>
      <c r="F1247" s="132" t="n">
        <v>129.2981</v>
      </c>
      <c r="G1247" s="132" t="n">
        <v>130.1</v>
      </c>
      <c r="H1247" s="132" t="n">
        <v>115</v>
      </c>
      <c r="I1247" s="132" t="n">
        <v>122.5</v>
      </c>
      <c r="J1247" s="132" t="n">
        <f aca="false">LARGE($G$1:G1247,1)</f>
        <v>266</v>
      </c>
      <c r="K1247" s="192" t="n">
        <f aca="false">IF(J1247&gt;J1246,0,K1246+1)</f>
        <v>53</v>
      </c>
      <c r="L1247" s="134" t="n">
        <f aca="false">I1247/J1247-1</f>
        <v>-0.539473684210526</v>
      </c>
      <c r="O1247" s="131"/>
      <c r="P1247" s="330"/>
      <c r="Q1247" s="132"/>
      <c r="R1247" s="132"/>
      <c r="S1247" s="132"/>
      <c r="T1247" s="132"/>
    </row>
    <row r="1248" customFormat="false" ht="12.8" hidden="true" customHeight="false" outlineLevel="0" collapsed="false">
      <c r="A1248" s="131" t="n">
        <v>1370217600</v>
      </c>
      <c r="B1248" s="330" t="n">
        <f aca="false">(A1248/(24*60*60))+DATE(1970,1,1)</f>
        <v>41428</v>
      </c>
      <c r="C1248" s="331" t="n">
        <f aca="false">YEAR(B1248)</f>
        <v>2013</v>
      </c>
      <c r="D1248" s="331" t="n">
        <f aca="false">MONTH(B1248)</f>
        <v>6</v>
      </c>
      <c r="E1248" s="331" t="n">
        <f aca="false">DAY(B1248)</f>
        <v>3</v>
      </c>
      <c r="F1248" s="132" t="n">
        <v>122.49962</v>
      </c>
      <c r="G1248" s="132" t="n">
        <v>122.78483</v>
      </c>
      <c r="H1248" s="132" t="n">
        <v>115.111</v>
      </c>
      <c r="I1248" s="132" t="n">
        <v>120.73716</v>
      </c>
      <c r="J1248" s="132" t="n">
        <f aca="false">LARGE($G$1:G1248,1)</f>
        <v>266</v>
      </c>
      <c r="K1248" s="192" t="n">
        <f aca="false">IF(J1248&gt;J1247,0,K1247+1)</f>
        <v>54</v>
      </c>
      <c r="L1248" s="134" t="n">
        <f aca="false">I1248/J1248-1</f>
        <v>-0.546100902255639</v>
      </c>
      <c r="O1248" s="131"/>
      <c r="P1248" s="330"/>
      <c r="Q1248" s="132"/>
      <c r="R1248" s="132"/>
      <c r="S1248" s="132"/>
      <c r="T1248" s="132"/>
    </row>
    <row r="1249" customFormat="false" ht="12.8" hidden="true" customHeight="false" outlineLevel="0" collapsed="false">
      <c r="A1249" s="131" t="n">
        <v>1370304000</v>
      </c>
      <c r="B1249" s="330" t="n">
        <f aca="false">(A1249/(24*60*60))+DATE(1970,1,1)</f>
        <v>41429</v>
      </c>
      <c r="C1249" s="331" t="n">
        <f aca="false">YEAR(B1249)</f>
        <v>2013</v>
      </c>
      <c r="D1249" s="331" t="n">
        <f aca="false">MONTH(B1249)</f>
        <v>6</v>
      </c>
      <c r="E1249" s="331" t="n">
        <f aca="false">DAY(B1249)</f>
        <v>4</v>
      </c>
      <c r="F1249" s="132" t="n">
        <v>121.21357</v>
      </c>
      <c r="G1249" s="132" t="n">
        <v>123.99</v>
      </c>
      <c r="H1249" s="132" t="n">
        <v>118.78525</v>
      </c>
      <c r="I1249" s="132" t="n">
        <v>121.39997</v>
      </c>
      <c r="J1249" s="132" t="n">
        <f aca="false">LARGE($G$1:G1249,1)</f>
        <v>266</v>
      </c>
      <c r="K1249" s="192" t="n">
        <f aca="false">IF(J1249&gt;J1248,0,K1248+1)</f>
        <v>55</v>
      </c>
      <c r="L1249" s="134" t="n">
        <f aca="false">I1249/J1249-1</f>
        <v>-0.543609135338346</v>
      </c>
      <c r="O1249" s="131"/>
      <c r="P1249" s="330"/>
      <c r="Q1249" s="132"/>
      <c r="R1249" s="132"/>
      <c r="S1249" s="132"/>
      <c r="T1249" s="132"/>
    </row>
    <row r="1250" customFormat="false" ht="12.8" hidden="true" customHeight="false" outlineLevel="0" collapsed="false">
      <c r="A1250" s="131" t="n">
        <v>1370390400</v>
      </c>
      <c r="B1250" s="330" t="n">
        <f aca="false">(A1250/(24*60*60))+DATE(1970,1,1)</f>
        <v>41430</v>
      </c>
      <c r="C1250" s="331" t="n">
        <f aca="false">YEAR(B1250)</f>
        <v>2013</v>
      </c>
      <c r="D1250" s="331" t="n">
        <f aca="false">MONTH(B1250)</f>
        <v>6</v>
      </c>
      <c r="E1250" s="331" t="n">
        <f aca="false">DAY(B1250)</f>
        <v>5</v>
      </c>
      <c r="F1250" s="132" t="n">
        <v>121.39997</v>
      </c>
      <c r="G1250" s="132" t="n">
        <v>123.5</v>
      </c>
      <c r="H1250" s="132" t="n">
        <v>119.5</v>
      </c>
      <c r="I1250" s="132" t="n">
        <v>121.90001</v>
      </c>
      <c r="J1250" s="132" t="n">
        <f aca="false">LARGE($G$1:G1250,1)</f>
        <v>266</v>
      </c>
      <c r="K1250" s="192" t="n">
        <f aca="false">IF(J1250&gt;J1249,0,K1249+1)</f>
        <v>56</v>
      </c>
      <c r="L1250" s="134" t="n">
        <f aca="false">I1250/J1250-1</f>
        <v>-0.541729285714286</v>
      </c>
      <c r="O1250" s="131"/>
      <c r="P1250" s="330"/>
      <c r="Q1250" s="132"/>
      <c r="R1250" s="132"/>
      <c r="S1250" s="132"/>
      <c r="T1250" s="132"/>
    </row>
    <row r="1251" customFormat="false" ht="12.8" hidden="true" customHeight="false" outlineLevel="0" collapsed="false">
      <c r="A1251" s="131" t="n">
        <v>1370476800</v>
      </c>
      <c r="B1251" s="330" t="n">
        <f aca="false">(A1251/(24*60*60))+DATE(1970,1,1)</f>
        <v>41431</v>
      </c>
      <c r="C1251" s="331" t="n">
        <f aca="false">YEAR(B1251)</f>
        <v>2013</v>
      </c>
      <c r="D1251" s="331" t="n">
        <f aca="false">MONTH(B1251)</f>
        <v>6</v>
      </c>
      <c r="E1251" s="331" t="n">
        <f aca="false">DAY(B1251)</f>
        <v>6</v>
      </c>
      <c r="F1251" s="132" t="n">
        <v>121.9</v>
      </c>
      <c r="G1251" s="132" t="n">
        <v>123.29999</v>
      </c>
      <c r="H1251" s="132" t="n">
        <v>117</v>
      </c>
      <c r="I1251" s="132" t="n">
        <v>118.9699</v>
      </c>
      <c r="J1251" s="132" t="n">
        <f aca="false">LARGE($G$1:G1251,1)</f>
        <v>266</v>
      </c>
      <c r="K1251" s="192" t="n">
        <f aca="false">IF(J1251&gt;J1250,0,K1250+1)</f>
        <v>57</v>
      </c>
      <c r="L1251" s="134" t="n">
        <f aca="false">I1251/J1251-1</f>
        <v>-0.552744736842105</v>
      </c>
      <c r="O1251" s="131"/>
      <c r="P1251" s="330"/>
      <c r="Q1251" s="132"/>
      <c r="R1251" s="132"/>
      <c r="S1251" s="132"/>
      <c r="T1251" s="132"/>
    </row>
    <row r="1252" customFormat="false" ht="12.8" hidden="true" customHeight="false" outlineLevel="0" collapsed="false">
      <c r="A1252" s="131" t="n">
        <v>1370563200</v>
      </c>
      <c r="B1252" s="330" t="n">
        <f aca="false">(A1252/(24*60*60))+DATE(1970,1,1)</f>
        <v>41432</v>
      </c>
      <c r="C1252" s="331" t="n">
        <f aca="false">YEAR(B1252)</f>
        <v>2013</v>
      </c>
      <c r="D1252" s="331" t="n">
        <f aca="false">MONTH(B1252)</f>
        <v>6</v>
      </c>
      <c r="E1252" s="331" t="n">
        <f aca="false">DAY(B1252)</f>
        <v>7</v>
      </c>
      <c r="F1252" s="132" t="n">
        <v>118.02768</v>
      </c>
      <c r="G1252" s="132" t="n">
        <v>119.13333</v>
      </c>
      <c r="H1252" s="132" t="n">
        <v>106.15</v>
      </c>
      <c r="I1252" s="132" t="n">
        <v>111</v>
      </c>
      <c r="J1252" s="132" t="n">
        <f aca="false">LARGE($G$1:G1252,1)</f>
        <v>266</v>
      </c>
      <c r="K1252" s="192" t="n">
        <f aca="false">IF(J1252&gt;J1251,0,K1251+1)</f>
        <v>58</v>
      </c>
      <c r="L1252" s="134" t="n">
        <f aca="false">I1252/J1252-1</f>
        <v>-0.582706766917293</v>
      </c>
      <c r="O1252" s="131"/>
      <c r="P1252" s="330"/>
      <c r="Q1252" s="132"/>
      <c r="R1252" s="132"/>
      <c r="S1252" s="132"/>
      <c r="T1252" s="132"/>
    </row>
    <row r="1253" customFormat="false" ht="12.8" hidden="true" customHeight="false" outlineLevel="0" collapsed="false">
      <c r="A1253" s="131" t="n">
        <v>1370649600</v>
      </c>
      <c r="B1253" s="330" t="n">
        <f aca="false">(A1253/(24*60*60))+DATE(1970,1,1)</f>
        <v>41433</v>
      </c>
      <c r="C1253" s="331" t="n">
        <f aca="false">YEAR(B1253)</f>
        <v>2013</v>
      </c>
      <c r="D1253" s="331" t="n">
        <f aca="false">MONTH(B1253)</f>
        <v>6</v>
      </c>
      <c r="E1253" s="331" t="n">
        <f aca="false">DAY(B1253)</f>
        <v>8</v>
      </c>
      <c r="F1253" s="132" t="n">
        <v>112.12</v>
      </c>
      <c r="G1253" s="132" t="n">
        <v>113.1862</v>
      </c>
      <c r="H1253" s="132" t="n">
        <v>107</v>
      </c>
      <c r="I1253" s="132" t="n">
        <v>107.89242</v>
      </c>
      <c r="J1253" s="132" t="n">
        <f aca="false">LARGE($G$1:G1253,1)</f>
        <v>266</v>
      </c>
      <c r="K1253" s="192" t="n">
        <f aca="false">IF(J1253&gt;J1252,0,K1252+1)</f>
        <v>59</v>
      </c>
      <c r="L1253" s="134" t="n">
        <f aca="false">I1253/J1253-1</f>
        <v>-0.594389398496241</v>
      </c>
      <c r="O1253" s="131"/>
      <c r="P1253" s="330"/>
      <c r="Q1253" s="132"/>
      <c r="R1253" s="132"/>
      <c r="S1253" s="132"/>
      <c r="T1253" s="132"/>
    </row>
    <row r="1254" customFormat="false" ht="12.8" hidden="true" customHeight="false" outlineLevel="0" collapsed="false">
      <c r="A1254" s="131" t="n">
        <v>1370736000</v>
      </c>
      <c r="B1254" s="330" t="n">
        <f aca="false">(A1254/(24*60*60))+DATE(1970,1,1)</f>
        <v>41434</v>
      </c>
      <c r="C1254" s="331" t="n">
        <f aca="false">YEAR(B1254)</f>
        <v>2013</v>
      </c>
      <c r="D1254" s="331" t="n">
        <f aca="false">MONTH(B1254)</f>
        <v>6</v>
      </c>
      <c r="E1254" s="331" t="n">
        <f aca="false">DAY(B1254)</f>
        <v>9</v>
      </c>
      <c r="F1254" s="132" t="n">
        <v>107.89611</v>
      </c>
      <c r="G1254" s="132" t="n">
        <v>108.99</v>
      </c>
      <c r="H1254" s="132" t="n">
        <v>88</v>
      </c>
      <c r="I1254" s="132" t="n">
        <v>100.43743</v>
      </c>
      <c r="J1254" s="132" t="n">
        <f aca="false">LARGE($G$1:G1254,1)</f>
        <v>266</v>
      </c>
      <c r="K1254" s="192" t="n">
        <f aca="false">IF(J1254&gt;J1253,0,K1253+1)</f>
        <v>60</v>
      </c>
      <c r="L1254" s="134" t="n">
        <f aca="false">I1254/J1254-1</f>
        <v>-0.622415676691729</v>
      </c>
      <c r="O1254" s="131"/>
      <c r="P1254" s="330"/>
      <c r="Q1254" s="132"/>
      <c r="R1254" s="132"/>
      <c r="S1254" s="132"/>
      <c r="T1254" s="132"/>
    </row>
    <row r="1255" customFormat="false" ht="12.8" hidden="true" customHeight="false" outlineLevel="0" collapsed="false">
      <c r="A1255" s="131" t="n">
        <v>1370822400</v>
      </c>
      <c r="B1255" s="330" t="n">
        <f aca="false">(A1255/(24*60*60))+DATE(1970,1,1)</f>
        <v>41435</v>
      </c>
      <c r="C1255" s="331" t="n">
        <f aca="false">YEAR(B1255)</f>
        <v>2013</v>
      </c>
      <c r="D1255" s="331" t="n">
        <f aca="false">MONTH(B1255)</f>
        <v>6</v>
      </c>
      <c r="E1255" s="331" t="n">
        <f aca="false">DAY(B1255)</f>
        <v>10</v>
      </c>
      <c r="F1255" s="132" t="n">
        <v>101</v>
      </c>
      <c r="G1255" s="132" t="n">
        <v>110.63051</v>
      </c>
      <c r="H1255" s="132" t="n">
        <v>95</v>
      </c>
      <c r="I1255" s="132" t="n">
        <v>106.35001</v>
      </c>
      <c r="J1255" s="132" t="n">
        <f aca="false">LARGE($G$1:G1255,1)</f>
        <v>266</v>
      </c>
      <c r="K1255" s="192" t="n">
        <f aca="false">IF(J1255&gt;J1254,0,K1254+1)</f>
        <v>61</v>
      </c>
      <c r="L1255" s="134" t="n">
        <f aca="false">I1255/J1255-1</f>
        <v>-0.600187932330827</v>
      </c>
      <c r="O1255" s="131"/>
      <c r="P1255" s="330"/>
      <c r="Q1255" s="132"/>
      <c r="R1255" s="132"/>
      <c r="S1255" s="132"/>
      <c r="T1255" s="132"/>
    </row>
    <row r="1256" customFormat="false" ht="12.8" hidden="true" customHeight="false" outlineLevel="0" collapsed="false">
      <c r="A1256" s="131" t="n">
        <v>1370908800</v>
      </c>
      <c r="B1256" s="330" t="n">
        <f aca="false">(A1256/(24*60*60))+DATE(1970,1,1)</f>
        <v>41436</v>
      </c>
      <c r="C1256" s="331" t="n">
        <f aca="false">YEAR(B1256)</f>
        <v>2013</v>
      </c>
      <c r="D1256" s="331" t="n">
        <f aca="false">MONTH(B1256)</f>
        <v>6</v>
      </c>
      <c r="E1256" s="331" t="n">
        <f aca="false">DAY(B1256)</f>
        <v>11</v>
      </c>
      <c r="F1256" s="132" t="n">
        <v>106.10002</v>
      </c>
      <c r="G1256" s="132" t="n">
        <v>109.6</v>
      </c>
      <c r="H1256" s="132" t="n">
        <v>103.23021</v>
      </c>
      <c r="I1256" s="132" t="n">
        <v>109</v>
      </c>
      <c r="J1256" s="132" t="n">
        <f aca="false">LARGE($G$1:G1256,1)</f>
        <v>266</v>
      </c>
      <c r="K1256" s="192" t="n">
        <f aca="false">IF(J1256&gt;J1255,0,K1255+1)</f>
        <v>62</v>
      </c>
      <c r="L1256" s="134" t="n">
        <f aca="false">I1256/J1256-1</f>
        <v>-0.590225563909774</v>
      </c>
      <c r="O1256" s="131"/>
      <c r="P1256" s="330"/>
      <c r="Q1256" s="132"/>
      <c r="R1256" s="132"/>
      <c r="S1256" s="132"/>
      <c r="T1256" s="132"/>
    </row>
    <row r="1257" customFormat="false" ht="12.8" hidden="true" customHeight="false" outlineLevel="0" collapsed="false">
      <c r="A1257" s="131" t="n">
        <v>1370995200</v>
      </c>
      <c r="B1257" s="330" t="n">
        <f aca="false">(A1257/(24*60*60))+DATE(1970,1,1)</f>
        <v>41437</v>
      </c>
      <c r="C1257" s="331" t="n">
        <f aca="false">YEAR(B1257)</f>
        <v>2013</v>
      </c>
      <c r="D1257" s="331" t="n">
        <f aca="false">MONTH(B1257)</f>
        <v>6</v>
      </c>
      <c r="E1257" s="331" t="n">
        <f aca="false">DAY(B1257)</f>
        <v>12</v>
      </c>
      <c r="F1257" s="132" t="n">
        <v>109</v>
      </c>
      <c r="G1257" s="132" t="n">
        <v>112.25</v>
      </c>
      <c r="H1257" s="132" t="n">
        <v>106</v>
      </c>
      <c r="I1257" s="132" t="n">
        <v>108.77592</v>
      </c>
      <c r="J1257" s="132" t="n">
        <f aca="false">LARGE($G$1:G1257,1)</f>
        <v>266</v>
      </c>
      <c r="K1257" s="192" t="n">
        <f aca="false">IF(J1257&gt;J1256,0,K1256+1)</f>
        <v>63</v>
      </c>
      <c r="L1257" s="134" t="n">
        <f aca="false">I1257/J1257-1</f>
        <v>-0.591067969924812</v>
      </c>
      <c r="O1257" s="131"/>
      <c r="P1257" s="330"/>
      <c r="Q1257" s="132"/>
      <c r="R1257" s="132"/>
      <c r="S1257" s="132"/>
      <c r="T1257" s="132"/>
    </row>
    <row r="1258" customFormat="false" ht="12.8" hidden="true" customHeight="false" outlineLevel="0" collapsed="false">
      <c r="A1258" s="131" t="n">
        <v>1371081600</v>
      </c>
      <c r="B1258" s="330" t="n">
        <f aca="false">(A1258/(24*60*60))+DATE(1970,1,1)</f>
        <v>41438</v>
      </c>
      <c r="C1258" s="331" t="n">
        <f aca="false">YEAR(B1258)</f>
        <v>2013</v>
      </c>
      <c r="D1258" s="331" t="n">
        <f aca="false">MONTH(B1258)</f>
        <v>6</v>
      </c>
      <c r="E1258" s="331" t="n">
        <f aca="false">DAY(B1258)</f>
        <v>13</v>
      </c>
      <c r="F1258" s="132" t="n">
        <v>109.14444</v>
      </c>
      <c r="G1258" s="132" t="n">
        <v>110.3</v>
      </c>
      <c r="H1258" s="132" t="n">
        <v>100.3</v>
      </c>
      <c r="I1258" s="132" t="n">
        <v>103.949</v>
      </c>
      <c r="J1258" s="132" t="n">
        <f aca="false">LARGE($G$1:G1258,1)</f>
        <v>266</v>
      </c>
      <c r="K1258" s="192" t="n">
        <f aca="false">IF(J1258&gt;J1257,0,K1257+1)</f>
        <v>64</v>
      </c>
      <c r="L1258" s="134" t="n">
        <f aca="false">I1258/J1258-1</f>
        <v>-0.609214285714286</v>
      </c>
      <c r="O1258" s="131"/>
      <c r="P1258" s="330"/>
      <c r="Q1258" s="132"/>
      <c r="R1258" s="132"/>
      <c r="S1258" s="132"/>
      <c r="T1258" s="132"/>
    </row>
    <row r="1259" customFormat="false" ht="12.8" hidden="true" customHeight="false" outlineLevel="0" collapsed="false">
      <c r="A1259" s="131" t="n">
        <v>1371168000</v>
      </c>
      <c r="B1259" s="330" t="n">
        <f aca="false">(A1259/(24*60*60))+DATE(1970,1,1)</f>
        <v>41439</v>
      </c>
      <c r="C1259" s="331" t="n">
        <f aca="false">YEAR(B1259)</f>
        <v>2013</v>
      </c>
      <c r="D1259" s="331" t="n">
        <f aca="false">MONTH(B1259)</f>
        <v>6</v>
      </c>
      <c r="E1259" s="331" t="n">
        <f aca="false">DAY(B1259)</f>
        <v>14</v>
      </c>
      <c r="F1259" s="132" t="n">
        <v>103.94895</v>
      </c>
      <c r="G1259" s="132" t="n">
        <v>104.7</v>
      </c>
      <c r="H1259" s="132" t="n">
        <v>97.1</v>
      </c>
      <c r="I1259" s="132" t="n">
        <v>100</v>
      </c>
      <c r="J1259" s="132" t="n">
        <f aca="false">LARGE($G$1:G1259,1)</f>
        <v>266</v>
      </c>
      <c r="K1259" s="192" t="n">
        <f aca="false">IF(J1259&gt;J1258,0,K1258+1)</f>
        <v>65</v>
      </c>
      <c r="L1259" s="134" t="n">
        <f aca="false">I1259/J1259-1</f>
        <v>-0.62406015037594</v>
      </c>
      <c r="O1259" s="131"/>
      <c r="P1259" s="330"/>
      <c r="Q1259" s="132"/>
      <c r="R1259" s="132"/>
      <c r="S1259" s="132"/>
      <c r="T1259" s="132"/>
    </row>
    <row r="1260" customFormat="false" ht="12.8" hidden="true" customHeight="false" outlineLevel="0" collapsed="false">
      <c r="A1260" s="131" t="n">
        <v>1371254400</v>
      </c>
      <c r="B1260" s="330" t="n">
        <f aca="false">(A1260/(24*60*60))+DATE(1970,1,1)</f>
        <v>41440</v>
      </c>
      <c r="C1260" s="331" t="n">
        <f aca="false">YEAR(B1260)</f>
        <v>2013</v>
      </c>
      <c r="D1260" s="331" t="n">
        <f aca="false">MONTH(B1260)</f>
        <v>6</v>
      </c>
      <c r="E1260" s="331" t="n">
        <f aca="false">DAY(B1260)</f>
        <v>15</v>
      </c>
      <c r="F1260" s="132" t="n">
        <v>99.99999</v>
      </c>
      <c r="G1260" s="132" t="n">
        <v>103.7</v>
      </c>
      <c r="H1260" s="132" t="n">
        <v>97.5</v>
      </c>
      <c r="I1260" s="132" t="n">
        <v>99.8</v>
      </c>
      <c r="J1260" s="132" t="n">
        <f aca="false">LARGE($G$1:G1260,1)</f>
        <v>266</v>
      </c>
      <c r="K1260" s="192" t="n">
        <f aca="false">IF(J1260&gt;J1259,0,K1259+1)</f>
        <v>66</v>
      </c>
      <c r="L1260" s="134" t="n">
        <f aca="false">I1260/J1260-1</f>
        <v>-0.624812030075188</v>
      </c>
      <c r="O1260" s="131"/>
      <c r="P1260" s="330"/>
      <c r="Q1260" s="132"/>
      <c r="R1260" s="132"/>
      <c r="S1260" s="132"/>
      <c r="T1260" s="132"/>
    </row>
    <row r="1261" customFormat="false" ht="12.8" hidden="true" customHeight="false" outlineLevel="0" collapsed="false">
      <c r="A1261" s="131" t="n">
        <v>1371340800</v>
      </c>
      <c r="B1261" s="330" t="n">
        <f aca="false">(A1261/(24*60*60))+DATE(1970,1,1)</f>
        <v>41441</v>
      </c>
      <c r="C1261" s="331" t="n">
        <f aca="false">YEAR(B1261)</f>
        <v>2013</v>
      </c>
      <c r="D1261" s="331" t="n">
        <f aca="false">MONTH(B1261)</f>
        <v>6</v>
      </c>
      <c r="E1261" s="331" t="n">
        <f aca="false">DAY(B1261)</f>
        <v>16</v>
      </c>
      <c r="F1261" s="132" t="n">
        <v>99.79</v>
      </c>
      <c r="G1261" s="132" t="n">
        <v>101.7499</v>
      </c>
      <c r="H1261" s="132" t="n">
        <v>98.90017</v>
      </c>
      <c r="I1261" s="132" t="n">
        <v>99.9</v>
      </c>
      <c r="J1261" s="132" t="n">
        <f aca="false">LARGE($G$1:G1261,1)</f>
        <v>266</v>
      </c>
      <c r="K1261" s="192" t="n">
        <f aca="false">IF(J1261&gt;J1260,0,K1260+1)</f>
        <v>67</v>
      </c>
      <c r="L1261" s="134" t="n">
        <f aca="false">I1261/J1261-1</f>
        <v>-0.624436090225564</v>
      </c>
      <c r="O1261" s="131"/>
      <c r="P1261" s="330"/>
      <c r="Q1261" s="132"/>
      <c r="R1261" s="132"/>
      <c r="S1261" s="132"/>
      <c r="T1261" s="132"/>
    </row>
    <row r="1262" customFormat="false" ht="12.8" hidden="true" customHeight="false" outlineLevel="0" collapsed="false">
      <c r="A1262" s="131" t="n">
        <v>1371427200</v>
      </c>
      <c r="B1262" s="330" t="n">
        <f aca="false">(A1262/(24*60*60))+DATE(1970,1,1)</f>
        <v>41442</v>
      </c>
      <c r="C1262" s="331" t="n">
        <f aca="false">YEAR(B1262)</f>
        <v>2013</v>
      </c>
      <c r="D1262" s="331" t="n">
        <f aca="false">MONTH(B1262)</f>
        <v>6</v>
      </c>
      <c r="E1262" s="331" t="n">
        <f aca="false">DAY(B1262)</f>
        <v>17</v>
      </c>
      <c r="F1262" s="132" t="n">
        <v>99.9</v>
      </c>
      <c r="G1262" s="132" t="n">
        <v>102.4</v>
      </c>
      <c r="H1262" s="132" t="n">
        <v>98.9</v>
      </c>
      <c r="I1262" s="132" t="n">
        <v>101.95</v>
      </c>
      <c r="J1262" s="132" t="n">
        <f aca="false">LARGE($G$1:G1262,1)</f>
        <v>266</v>
      </c>
      <c r="K1262" s="192" t="n">
        <f aca="false">IF(J1262&gt;J1261,0,K1261+1)</f>
        <v>68</v>
      </c>
      <c r="L1262" s="134" t="n">
        <f aca="false">I1262/J1262-1</f>
        <v>-0.616729323308271</v>
      </c>
      <c r="O1262" s="131"/>
      <c r="P1262" s="330"/>
      <c r="Q1262" s="132"/>
      <c r="R1262" s="132"/>
      <c r="S1262" s="132"/>
      <c r="T1262" s="132"/>
    </row>
    <row r="1263" customFormat="false" ht="12.8" hidden="true" customHeight="false" outlineLevel="0" collapsed="false">
      <c r="A1263" s="131" t="n">
        <v>1371513600</v>
      </c>
      <c r="B1263" s="330" t="n">
        <f aca="false">(A1263/(24*60*60))+DATE(1970,1,1)</f>
        <v>41443</v>
      </c>
      <c r="C1263" s="331" t="n">
        <f aca="false">YEAR(B1263)</f>
        <v>2013</v>
      </c>
      <c r="D1263" s="331" t="n">
        <f aca="false">MONTH(B1263)</f>
        <v>6</v>
      </c>
      <c r="E1263" s="331" t="n">
        <f aca="false">DAY(B1263)</f>
        <v>18</v>
      </c>
      <c r="F1263" s="132" t="n">
        <v>101.95</v>
      </c>
      <c r="G1263" s="132" t="n">
        <v>113.3</v>
      </c>
      <c r="H1263" s="132" t="n">
        <v>101.03311</v>
      </c>
      <c r="I1263" s="132" t="n">
        <v>107.34998</v>
      </c>
      <c r="J1263" s="132" t="n">
        <f aca="false">LARGE($G$1:G1263,1)</f>
        <v>266</v>
      </c>
      <c r="K1263" s="192" t="n">
        <f aca="false">IF(J1263&gt;J1262,0,K1262+1)</f>
        <v>69</v>
      </c>
      <c r="L1263" s="134" t="n">
        <f aca="false">I1263/J1263-1</f>
        <v>-0.596428646616541</v>
      </c>
      <c r="O1263" s="131"/>
      <c r="P1263" s="330"/>
      <c r="Q1263" s="132"/>
      <c r="R1263" s="132"/>
      <c r="S1263" s="132"/>
      <c r="T1263" s="132"/>
    </row>
    <row r="1264" customFormat="false" ht="12.8" hidden="true" customHeight="false" outlineLevel="0" collapsed="false">
      <c r="A1264" s="131" t="n">
        <v>1371600000</v>
      </c>
      <c r="B1264" s="330" t="n">
        <f aca="false">(A1264/(24*60*60))+DATE(1970,1,1)</f>
        <v>41444</v>
      </c>
      <c r="C1264" s="331" t="n">
        <f aca="false">YEAR(B1264)</f>
        <v>2013</v>
      </c>
      <c r="D1264" s="331" t="n">
        <f aca="false">MONTH(B1264)</f>
        <v>6</v>
      </c>
      <c r="E1264" s="331" t="n">
        <f aca="false">DAY(B1264)</f>
        <v>19</v>
      </c>
      <c r="F1264" s="132" t="n">
        <v>107.05</v>
      </c>
      <c r="G1264" s="132" t="n">
        <v>110.9863</v>
      </c>
      <c r="H1264" s="132" t="n">
        <v>104.6603</v>
      </c>
      <c r="I1264" s="132" t="n">
        <v>108.21042</v>
      </c>
      <c r="J1264" s="132" t="n">
        <f aca="false">LARGE($G$1:G1264,1)</f>
        <v>266</v>
      </c>
      <c r="K1264" s="192" t="n">
        <f aca="false">IF(J1264&gt;J1263,0,K1263+1)</f>
        <v>70</v>
      </c>
      <c r="L1264" s="134" t="n">
        <f aca="false">I1264/J1264-1</f>
        <v>-0.593193909774436</v>
      </c>
      <c r="O1264" s="131"/>
      <c r="P1264" s="330"/>
      <c r="Q1264" s="132"/>
      <c r="R1264" s="132"/>
      <c r="S1264" s="132"/>
      <c r="T1264" s="132"/>
    </row>
    <row r="1265" customFormat="false" ht="12.8" hidden="true" customHeight="false" outlineLevel="0" collapsed="false">
      <c r="A1265" s="131" t="n">
        <v>1371686400</v>
      </c>
      <c r="B1265" s="330" t="n">
        <f aca="false">(A1265/(24*60*60))+DATE(1970,1,1)</f>
        <v>41445</v>
      </c>
      <c r="C1265" s="331" t="n">
        <f aca="false">YEAR(B1265)</f>
        <v>2013</v>
      </c>
      <c r="D1265" s="331" t="n">
        <f aca="false">MONTH(B1265)</f>
        <v>6</v>
      </c>
      <c r="E1265" s="331" t="n">
        <f aca="false">DAY(B1265)</f>
        <v>20</v>
      </c>
      <c r="F1265" s="132" t="n">
        <v>108.25</v>
      </c>
      <c r="G1265" s="132" t="n">
        <v>114.48</v>
      </c>
      <c r="H1265" s="132" t="n">
        <v>107.12222</v>
      </c>
      <c r="I1265" s="132" t="n">
        <v>111.29</v>
      </c>
      <c r="J1265" s="132" t="n">
        <f aca="false">LARGE($G$1:G1265,1)</f>
        <v>266</v>
      </c>
      <c r="K1265" s="192" t="n">
        <f aca="false">IF(J1265&gt;J1264,0,K1264+1)</f>
        <v>71</v>
      </c>
      <c r="L1265" s="134" t="n">
        <f aca="false">I1265/J1265-1</f>
        <v>-0.581616541353383</v>
      </c>
      <c r="O1265" s="131"/>
      <c r="P1265" s="330"/>
      <c r="Q1265" s="132"/>
      <c r="R1265" s="132"/>
      <c r="S1265" s="132"/>
      <c r="T1265" s="132"/>
    </row>
    <row r="1266" customFormat="false" ht="12.8" hidden="true" customHeight="false" outlineLevel="0" collapsed="false">
      <c r="A1266" s="131" t="n">
        <v>1371772800</v>
      </c>
      <c r="B1266" s="330" t="n">
        <f aca="false">(A1266/(24*60*60))+DATE(1970,1,1)</f>
        <v>41446</v>
      </c>
      <c r="C1266" s="331" t="n">
        <f aca="false">YEAR(B1266)</f>
        <v>2013</v>
      </c>
      <c r="D1266" s="331" t="n">
        <f aca="false">MONTH(B1266)</f>
        <v>6</v>
      </c>
      <c r="E1266" s="331" t="n">
        <f aca="false">DAY(B1266)</f>
        <v>21</v>
      </c>
      <c r="F1266" s="132" t="n">
        <v>111.09999</v>
      </c>
      <c r="G1266" s="132" t="n">
        <v>115.005</v>
      </c>
      <c r="H1266" s="132" t="n">
        <v>107.56</v>
      </c>
      <c r="I1266" s="132" t="n">
        <v>109.5</v>
      </c>
      <c r="J1266" s="132" t="n">
        <f aca="false">LARGE($G$1:G1266,1)</f>
        <v>266</v>
      </c>
      <c r="K1266" s="192" t="n">
        <f aca="false">IF(J1266&gt;J1265,0,K1265+1)</f>
        <v>72</v>
      </c>
      <c r="L1266" s="134" t="n">
        <f aca="false">I1266/J1266-1</f>
        <v>-0.588345864661654</v>
      </c>
      <c r="O1266" s="131"/>
      <c r="P1266" s="330"/>
      <c r="Q1266" s="132"/>
      <c r="R1266" s="132"/>
      <c r="S1266" s="132"/>
      <c r="T1266" s="132"/>
    </row>
    <row r="1267" customFormat="false" ht="12.8" hidden="true" customHeight="false" outlineLevel="0" collapsed="false">
      <c r="A1267" s="131" t="n">
        <v>1371859200</v>
      </c>
      <c r="B1267" s="330" t="n">
        <f aca="false">(A1267/(24*60*60))+DATE(1970,1,1)</f>
        <v>41447</v>
      </c>
      <c r="C1267" s="331" t="n">
        <f aca="false">YEAR(B1267)</f>
        <v>2013</v>
      </c>
      <c r="D1267" s="331" t="n">
        <f aca="false">MONTH(B1267)</f>
        <v>6</v>
      </c>
      <c r="E1267" s="331" t="n">
        <f aca="false">DAY(B1267)</f>
        <v>22</v>
      </c>
      <c r="F1267" s="132" t="n">
        <v>108.9</v>
      </c>
      <c r="G1267" s="132" t="n">
        <v>109.95653</v>
      </c>
      <c r="H1267" s="132" t="n">
        <v>107.5111</v>
      </c>
      <c r="I1267" s="132" t="n">
        <v>108.2</v>
      </c>
      <c r="J1267" s="132" t="n">
        <f aca="false">LARGE($G$1:G1267,1)</f>
        <v>266</v>
      </c>
      <c r="K1267" s="192" t="n">
        <f aca="false">IF(J1267&gt;J1266,0,K1266+1)</f>
        <v>73</v>
      </c>
      <c r="L1267" s="134" t="n">
        <f aca="false">I1267/J1267-1</f>
        <v>-0.593233082706767</v>
      </c>
      <c r="O1267" s="131"/>
      <c r="P1267" s="330"/>
      <c r="Q1267" s="132"/>
      <c r="R1267" s="132"/>
      <c r="S1267" s="132"/>
      <c r="T1267" s="132"/>
    </row>
    <row r="1268" customFormat="false" ht="12.8" hidden="true" customHeight="false" outlineLevel="0" collapsed="false">
      <c r="A1268" s="131" t="n">
        <v>1372032000</v>
      </c>
      <c r="B1268" s="330" t="n">
        <f aca="false">(A1268/(24*60*60))+DATE(1970,1,1)</f>
        <v>41449</v>
      </c>
      <c r="C1268" s="331" t="n">
        <f aca="false">YEAR(B1268)</f>
        <v>2013</v>
      </c>
      <c r="D1268" s="331" t="n">
        <f aca="false">MONTH(B1268)</f>
        <v>6</v>
      </c>
      <c r="E1268" s="331" t="n">
        <f aca="false">DAY(B1268)</f>
        <v>24</v>
      </c>
      <c r="F1268" s="132" t="n">
        <v>107.60002</v>
      </c>
      <c r="G1268" s="132" t="n">
        <v>108.334</v>
      </c>
      <c r="H1268" s="132" t="n">
        <v>100.761</v>
      </c>
      <c r="I1268" s="132" t="n">
        <v>102.09</v>
      </c>
      <c r="J1268" s="132" t="n">
        <f aca="false">LARGE($G$1:G1268,1)</f>
        <v>266</v>
      </c>
      <c r="K1268" s="192" t="n">
        <f aca="false">IF(J1268&gt;J1267,0,K1267+1)</f>
        <v>74</v>
      </c>
      <c r="L1268" s="134" t="n">
        <f aca="false">I1268/J1268-1</f>
        <v>-0.616203007518797</v>
      </c>
      <c r="O1268" s="131"/>
      <c r="P1268" s="330"/>
      <c r="Q1268" s="132"/>
      <c r="R1268" s="132"/>
      <c r="S1268" s="132"/>
      <c r="T1268" s="132"/>
    </row>
    <row r="1269" customFormat="false" ht="12.8" hidden="true" customHeight="false" outlineLevel="0" collapsed="false">
      <c r="A1269" s="131" t="n">
        <v>1372118400</v>
      </c>
      <c r="B1269" s="330" t="n">
        <f aca="false">(A1269/(24*60*60))+DATE(1970,1,1)</f>
        <v>41450</v>
      </c>
      <c r="C1269" s="331" t="n">
        <f aca="false">YEAR(B1269)</f>
        <v>2013</v>
      </c>
      <c r="D1269" s="331" t="n">
        <f aca="false">MONTH(B1269)</f>
        <v>6</v>
      </c>
      <c r="E1269" s="331" t="n">
        <f aca="false">DAY(B1269)</f>
        <v>25</v>
      </c>
      <c r="F1269" s="132" t="n">
        <v>102.97996</v>
      </c>
      <c r="G1269" s="132" t="n">
        <v>109.98</v>
      </c>
      <c r="H1269" s="132" t="n">
        <v>100</v>
      </c>
      <c r="I1269" s="132" t="n">
        <v>103.32933</v>
      </c>
      <c r="J1269" s="132" t="n">
        <f aca="false">LARGE($G$1:G1269,1)</f>
        <v>266</v>
      </c>
      <c r="K1269" s="192" t="n">
        <f aca="false">IF(J1269&gt;J1268,0,K1268+1)</f>
        <v>75</v>
      </c>
      <c r="L1269" s="134" t="n">
        <f aca="false">I1269/J1269-1</f>
        <v>-0.611543872180451</v>
      </c>
      <c r="O1269" s="131"/>
      <c r="P1269" s="330"/>
      <c r="Q1269" s="132"/>
      <c r="R1269" s="132"/>
      <c r="S1269" s="132"/>
      <c r="T1269" s="132"/>
    </row>
    <row r="1270" customFormat="false" ht="12.8" hidden="true" customHeight="false" outlineLevel="0" collapsed="false">
      <c r="A1270" s="131" t="n">
        <v>1372204800</v>
      </c>
      <c r="B1270" s="330" t="n">
        <f aca="false">(A1270/(24*60*60))+DATE(1970,1,1)</f>
        <v>41451</v>
      </c>
      <c r="C1270" s="331" t="n">
        <f aca="false">YEAR(B1270)</f>
        <v>2013</v>
      </c>
      <c r="D1270" s="331" t="n">
        <f aca="false">MONTH(B1270)</f>
        <v>6</v>
      </c>
      <c r="E1270" s="331" t="n">
        <f aca="false">DAY(B1270)</f>
        <v>26</v>
      </c>
      <c r="F1270" s="132" t="n">
        <v>103.84</v>
      </c>
      <c r="G1270" s="132" t="n">
        <v>105.4899</v>
      </c>
      <c r="H1270" s="132" t="n">
        <v>101.8322</v>
      </c>
      <c r="I1270" s="132" t="n">
        <v>104</v>
      </c>
      <c r="J1270" s="132" t="n">
        <f aca="false">LARGE($G$1:G1270,1)</f>
        <v>266</v>
      </c>
      <c r="K1270" s="192" t="n">
        <f aca="false">IF(J1270&gt;J1269,0,K1269+1)</f>
        <v>76</v>
      </c>
      <c r="L1270" s="134" t="n">
        <f aca="false">I1270/J1270-1</f>
        <v>-0.609022556390978</v>
      </c>
      <c r="O1270" s="131"/>
      <c r="P1270" s="330"/>
      <c r="Q1270" s="132"/>
      <c r="R1270" s="132"/>
      <c r="S1270" s="132"/>
      <c r="T1270" s="132"/>
    </row>
    <row r="1271" customFormat="false" ht="12.8" hidden="true" customHeight="false" outlineLevel="0" collapsed="false">
      <c r="A1271" s="131" t="n">
        <v>1372291200</v>
      </c>
      <c r="B1271" s="330" t="n">
        <f aca="false">(A1271/(24*60*60))+DATE(1970,1,1)</f>
        <v>41452</v>
      </c>
      <c r="C1271" s="331" t="n">
        <f aca="false">YEAR(B1271)</f>
        <v>2013</v>
      </c>
      <c r="D1271" s="331" t="n">
        <f aca="false">MONTH(B1271)</f>
        <v>6</v>
      </c>
      <c r="E1271" s="331" t="n">
        <f aca="false">DAY(B1271)</f>
        <v>27</v>
      </c>
      <c r="F1271" s="132" t="n">
        <v>103.99999</v>
      </c>
      <c r="G1271" s="132" t="n">
        <v>104</v>
      </c>
      <c r="H1271" s="132" t="n">
        <v>100.055</v>
      </c>
      <c r="I1271" s="132" t="n">
        <v>101.73678</v>
      </c>
      <c r="J1271" s="132" t="n">
        <f aca="false">LARGE($G$1:G1271,1)</f>
        <v>266</v>
      </c>
      <c r="K1271" s="192" t="n">
        <f aca="false">IF(J1271&gt;J1270,0,K1270+1)</f>
        <v>77</v>
      </c>
      <c r="L1271" s="134" t="n">
        <f aca="false">I1271/J1271-1</f>
        <v>-0.617530902255639</v>
      </c>
      <c r="O1271" s="131"/>
      <c r="P1271" s="330"/>
      <c r="Q1271" s="132"/>
      <c r="R1271" s="132"/>
      <c r="S1271" s="132"/>
      <c r="T1271" s="132"/>
    </row>
    <row r="1272" customFormat="false" ht="12.8" hidden="true" customHeight="false" outlineLevel="0" collapsed="false">
      <c r="A1272" s="131" t="n">
        <v>1372377600</v>
      </c>
      <c r="B1272" s="330" t="n">
        <f aca="false">(A1272/(24*60*60))+DATE(1970,1,1)</f>
        <v>41453</v>
      </c>
      <c r="C1272" s="331" t="n">
        <f aca="false">YEAR(B1272)</f>
        <v>2013</v>
      </c>
      <c r="D1272" s="331" t="n">
        <f aca="false">MONTH(B1272)</f>
        <v>6</v>
      </c>
      <c r="E1272" s="331" t="n">
        <f aca="false">DAY(B1272)</f>
        <v>28</v>
      </c>
      <c r="F1272" s="132" t="n">
        <v>101.60626</v>
      </c>
      <c r="G1272" s="132" t="n">
        <v>101.78799</v>
      </c>
      <c r="H1272" s="132" t="n">
        <v>92.25</v>
      </c>
      <c r="I1272" s="132" t="n">
        <v>94.66</v>
      </c>
      <c r="J1272" s="132" t="n">
        <f aca="false">LARGE($G$1:G1272,1)</f>
        <v>266</v>
      </c>
      <c r="K1272" s="192" t="n">
        <f aca="false">IF(J1272&gt;J1271,0,K1271+1)</f>
        <v>78</v>
      </c>
      <c r="L1272" s="134" t="n">
        <f aca="false">I1272/J1272-1</f>
        <v>-0.644135338345865</v>
      </c>
      <c r="O1272" s="131"/>
      <c r="P1272" s="330"/>
      <c r="Q1272" s="132"/>
      <c r="R1272" s="132"/>
      <c r="S1272" s="132"/>
      <c r="T1272" s="132"/>
    </row>
    <row r="1273" customFormat="false" ht="12.8" hidden="true" customHeight="false" outlineLevel="0" collapsed="false">
      <c r="A1273" s="131" t="n">
        <v>1372464000</v>
      </c>
      <c r="B1273" s="330" t="n">
        <f aca="false">(A1273/(24*60*60))+DATE(1970,1,1)</f>
        <v>41454</v>
      </c>
      <c r="C1273" s="331" t="n">
        <f aca="false">YEAR(B1273)</f>
        <v>2013</v>
      </c>
      <c r="D1273" s="331" t="n">
        <f aca="false">MONTH(B1273)</f>
        <v>6</v>
      </c>
      <c r="E1273" s="331" t="n">
        <f aca="false">DAY(B1273)</f>
        <v>29</v>
      </c>
      <c r="F1273" s="132" t="n">
        <v>94.7</v>
      </c>
      <c r="G1273" s="132" t="n">
        <v>100.4398</v>
      </c>
      <c r="H1273" s="132" t="n">
        <v>93</v>
      </c>
      <c r="I1273" s="132" t="n">
        <v>94.999</v>
      </c>
      <c r="J1273" s="132" t="n">
        <f aca="false">LARGE($G$1:G1273,1)</f>
        <v>266</v>
      </c>
      <c r="K1273" s="192" t="n">
        <f aca="false">IF(J1273&gt;J1272,0,K1272+1)</f>
        <v>79</v>
      </c>
      <c r="L1273" s="134" t="n">
        <f aca="false">I1273/J1273-1</f>
        <v>-0.642860902255639</v>
      </c>
      <c r="O1273" s="131"/>
      <c r="P1273" s="330"/>
      <c r="Q1273" s="132"/>
      <c r="R1273" s="132"/>
      <c r="S1273" s="132"/>
      <c r="T1273" s="132"/>
    </row>
    <row r="1274" customFormat="false" ht="12.8" hidden="true" customHeight="false" outlineLevel="0" collapsed="false">
      <c r="A1274" s="131" t="n">
        <v>1372550400</v>
      </c>
      <c r="B1274" s="330" t="n">
        <f aca="false">(A1274/(24*60*60))+DATE(1970,1,1)</f>
        <v>41455</v>
      </c>
      <c r="C1274" s="331" t="n">
        <f aca="false">YEAR(B1274)</f>
        <v>2013</v>
      </c>
      <c r="D1274" s="331" t="n">
        <f aca="false">MONTH(B1274)</f>
        <v>6</v>
      </c>
      <c r="E1274" s="331" t="n">
        <f aca="false">DAY(B1274)</f>
        <v>30</v>
      </c>
      <c r="F1274" s="132" t="n">
        <v>94.999</v>
      </c>
      <c r="G1274" s="132" t="n">
        <v>98.12228</v>
      </c>
      <c r="H1274" s="132" t="n">
        <v>93.85</v>
      </c>
      <c r="I1274" s="132" t="n">
        <v>97.51</v>
      </c>
      <c r="J1274" s="132" t="n">
        <f aca="false">LARGE($G$1:G1274,1)</f>
        <v>266</v>
      </c>
      <c r="K1274" s="192" t="n">
        <f aca="false">IF(J1274&gt;J1273,0,K1273+1)</f>
        <v>80</v>
      </c>
      <c r="L1274" s="134" t="n">
        <f aca="false">I1274/J1274-1</f>
        <v>-0.633421052631579</v>
      </c>
      <c r="O1274" s="131"/>
      <c r="P1274" s="330"/>
      <c r="Q1274" s="132"/>
      <c r="R1274" s="132"/>
      <c r="S1274" s="132"/>
      <c r="T1274" s="132"/>
    </row>
    <row r="1275" customFormat="false" ht="12.8" hidden="true" customHeight="false" outlineLevel="0" collapsed="false">
      <c r="A1275" s="131" t="n">
        <v>1372636800</v>
      </c>
      <c r="B1275" s="330" t="n">
        <f aca="false">(A1275/(24*60*60))+DATE(1970,1,1)</f>
        <v>41456</v>
      </c>
      <c r="C1275" s="331" t="n">
        <f aca="false">YEAR(B1275)</f>
        <v>2013</v>
      </c>
      <c r="D1275" s="331" t="n">
        <f aca="false">MONTH(B1275)</f>
        <v>7</v>
      </c>
      <c r="E1275" s="331" t="n">
        <f aca="false">DAY(B1275)</f>
        <v>1</v>
      </c>
      <c r="F1275" s="132" t="n">
        <v>97.50888</v>
      </c>
      <c r="G1275" s="132" t="n">
        <v>98.1801</v>
      </c>
      <c r="H1275" s="132" t="n">
        <v>86.011</v>
      </c>
      <c r="I1275" s="132" t="n">
        <v>88.05</v>
      </c>
      <c r="J1275" s="132" t="n">
        <f aca="false">LARGE($G$1:G1275,1)</f>
        <v>266</v>
      </c>
      <c r="K1275" s="192" t="n">
        <f aca="false">IF(J1275&gt;J1274,0,K1274+1)</f>
        <v>81</v>
      </c>
      <c r="L1275" s="134" t="n">
        <f aca="false">I1275/J1275-1</f>
        <v>-0.668984962406015</v>
      </c>
      <c r="O1275" s="131"/>
      <c r="P1275" s="330"/>
      <c r="Q1275" s="132"/>
      <c r="R1275" s="132"/>
      <c r="S1275" s="132"/>
      <c r="T1275" s="132"/>
    </row>
    <row r="1276" customFormat="false" ht="12.8" hidden="true" customHeight="false" outlineLevel="0" collapsed="false">
      <c r="A1276" s="131" t="n">
        <v>1372723200</v>
      </c>
      <c r="B1276" s="330" t="n">
        <f aca="false">(A1276/(24*60*60))+DATE(1970,1,1)</f>
        <v>41457</v>
      </c>
      <c r="C1276" s="331" t="n">
        <f aca="false">YEAR(B1276)</f>
        <v>2013</v>
      </c>
      <c r="D1276" s="331" t="n">
        <f aca="false">MONTH(B1276)</f>
        <v>7</v>
      </c>
      <c r="E1276" s="331" t="n">
        <f aca="false">DAY(B1276)</f>
        <v>2</v>
      </c>
      <c r="F1276" s="132" t="n">
        <v>88.04</v>
      </c>
      <c r="G1276" s="132" t="n">
        <v>92.57</v>
      </c>
      <c r="H1276" s="132" t="n">
        <v>87.51</v>
      </c>
      <c r="I1276" s="132" t="n">
        <v>90.40502</v>
      </c>
      <c r="J1276" s="132" t="n">
        <f aca="false">LARGE($G$1:G1276,1)</f>
        <v>266</v>
      </c>
      <c r="K1276" s="192" t="n">
        <f aca="false">IF(J1276&gt;J1275,0,K1275+1)</f>
        <v>82</v>
      </c>
      <c r="L1276" s="134" t="n">
        <f aca="false">I1276/J1276-1</f>
        <v>-0.660131503759398</v>
      </c>
      <c r="O1276" s="131"/>
      <c r="P1276" s="330"/>
      <c r="Q1276" s="132"/>
      <c r="R1276" s="132"/>
      <c r="S1276" s="132"/>
      <c r="T1276" s="132"/>
    </row>
    <row r="1277" customFormat="false" ht="12.8" hidden="true" customHeight="false" outlineLevel="0" collapsed="false">
      <c r="A1277" s="131" t="n">
        <v>1372809600</v>
      </c>
      <c r="B1277" s="330" t="n">
        <f aca="false">(A1277/(24*60*60))+DATE(1970,1,1)</f>
        <v>41458</v>
      </c>
      <c r="C1277" s="331" t="n">
        <f aca="false">YEAR(B1277)</f>
        <v>2013</v>
      </c>
      <c r="D1277" s="331" t="n">
        <f aca="false">MONTH(B1277)</f>
        <v>7</v>
      </c>
      <c r="E1277" s="331" t="n">
        <f aca="false">DAY(B1277)</f>
        <v>3</v>
      </c>
      <c r="F1277" s="132" t="n">
        <v>90.04007</v>
      </c>
      <c r="G1277" s="132" t="n">
        <v>91.2</v>
      </c>
      <c r="H1277" s="132" t="n">
        <v>76</v>
      </c>
      <c r="I1277" s="132" t="n">
        <v>78.89</v>
      </c>
      <c r="J1277" s="132" t="n">
        <f aca="false">LARGE($G$1:G1277,1)</f>
        <v>266</v>
      </c>
      <c r="K1277" s="192" t="n">
        <f aca="false">IF(J1277&gt;J1276,0,K1276+1)</f>
        <v>83</v>
      </c>
      <c r="L1277" s="134" t="n">
        <f aca="false">I1277/J1277-1</f>
        <v>-0.703421052631579</v>
      </c>
      <c r="O1277" s="131"/>
      <c r="P1277" s="330"/>
      <c r="Q1277" s="132"/>
      <c r="R1277" s="132"/>
      <c r="S1277" s="132"/>
      <c r="T1277" s="132"/>
    </row>
    <row r="1278" customFormat="false" ht="12.8" hidden="true" customHeight="false" outlineLevel="0" collapsed="false">
      <c r="A1278" s="131" t="n">
        <v>1372896000</v>
      </c>
      <c r="B1278" s="330" t="n">
        <f aca="false">(A1278/(24*60*60))+DATE(1970,1,1)</f>
        <v>41459</v>
      </c>
      <c r="C1278" s="331" t="n">
        <f aca="false">YEAR(B1278)</f>
        <v>2013</v>
      </c>
      <c r="D1278" s="331" t="n">
        <f aca="false">MONTH(B1278)</f>
        <v>7</v>
      </c>
      <c r="E1278" s="331" t="n">
        <f aca="false">DAY(B1278)</f>
        <v>4</v>
      </c>
      <c r="F1278" s="132" t="n">
        <v>78.20001</v>
      </c>
      <c r="G1278" s="132" t="n">
        <v>84.27001</v>
      </c>
      <c r="H1278" s="132" t="n">
        <v>72</v>
      </c>
      <c r="I1278" s="132" t="n">
        <v>80.03565</v>
      </c>
      <c r="J1278" s="132" t="n">
        <f aca="false">LARGE($G$1:G1278,1)</f>
        <v>266</v>
      </c>
      <c r="K1278" s="192" t="n">
        <f aca="false">IF(J1278&gt;J1277,0,K1277+1)</f>
        <v>84</v>
      </c>
      <c r="L1278" s="134" t="n">
        <f aca="false">I1278/J1278-1</f>
        <v>-0.699114097744361</v>
      </c>
      <c r="O1278" s="131"/>
      <c r="P1278" s="330"/>
      <c r="Q1278" s="132"/>
      <c r="R1278" s="132"/>
      <c r="S1278" s="132"/>
      <c r="T1278" s="132"/>
    </row>
    <row r="1279" customFormat="false" ht="12.8" hidden="true" customHeight="false" outlineLevel="0" collapsed="false">
      <c r="A1279" s="131" t="n">
        <v>1372982400</v>
      </c>
      <c r="B1279" s="330" t="n">
        <f aca="false">(A1279/(24*60*60))+DATE(1970,1,1)</f>
        <v>41460</v>
      </c>
      <c r="C1279" s="331" t="n">
        <f aca="false">YEAR(B1279)</f>
        <v>2013</v>
      </c>
      <c r="D1279" s="331" t="n">
        <f aca="false">MONTH(B1279)</f>
        <v>7</v>
      </c>
      <c r="E1279" s="331" t="n">
        <f aca="false">DAY(B1279)</f>
        <v>5</v>
      </c>
      <c r="F1279" s="132" t="n">
        <v>80.04214</v>
      </c>
      <c r="G1279" s="132" t="n">
        <v>80.60299</v>
      </c>
      <c r="H1279" s="132" t="n">
        <v>65.42448</v>
      </c>
      <c r="I1279" s="132" t="n">
        <v>68.50001</v>
      </c>
      <c r="J1279" s="132" t="n">
        <f aca="false">LARGE($G$1:G1279,1)</f>
        <v>266</v>
      </c>
      <c r="K1279" s="192" t="n">
        <f aca="false">IF(J1279&gt;J1278,0,K1278+1)</f>
        <v>85</v>
      </c>
      <c r="L1279" s="134" t="n">
        <f aca="false">I1279/J1279-1</f>
        <v>-0.742481165413534</v>
      </c>
      <c r="O1279" s="131"/>
      <c r="P1279" s="330"/>
      <c r="Q1279" s="132"/>
      <c r="R1279" s="132"/>
      <c r="S1279" s="132"/>
      <c r="T1279" s="132"/>
    </row>
    <row r="1280" customFormat="false" ht="12.8" hidden="true" customHeight="false" outlineLevel="0" collapsed="false">
      <c r="A1280" s="131" t="n">
        <v>1373068800</v>
      </c>
      <c r="B1280" s="330" t="n">
        <f aca="false">(A1280/(24*60*60))+DATE(1970,1,1)</f>
        <v>41461</v>
      </c>
      <c r="C1280" s="331" t="n">
        <f aca="false">YEAR(B1280)</f>
        <v>2013</v>
      </c>
      <c r="D1280" s="331" t="n">
        <f aca="false">MONTH(B1280)</f>
        <v>7</v>
      </c>
      <c r="E1280" s="331" t="n">
        <f aca="false">DAY(B1280)</f>
        <v>6</v>
      </c>
      <c r="F1280" s="132" t="n">
        <v>68.88997</v>
      </c>
      <c r="G1280" s="132" t="n">
        <v>74.99997</v>
      </c>
      <c r="H1280" s="132" t="n">
        <v>66.8119</v>
      </c>
      <c r="I1280" s="132" t="n">
        <v>69.655</v>
      </c>
      <c r="J1280" s="132" t="n">
        <f aca="false">LARGE($G$1:G1280,1)</f>
        <v>266</v>
      </c>
      <c r="K1280" s="192" t="n">
        <f aca="false">IF(J1280&gt;J1279,0,K1279+1)</f>
        <v>86</v>
      </c>
      <c r="L1280" s="134" t="n">
        <f aca="false">I1280/J1280-1</f>
        <v>-0.738139097744361</v>
      </c>
      <c r="O1280" s="131"/>
      <c r="P1280" s="330"/>
      <c r="Q1280" s="132"/>
      <c r="R1280" s="132"/>
      <c r="S1280" s="132"/>
      <c r="T1280" s="132"/>
    </row>
    <row r="1281" customFormat="false" ht="12.8" hidden="true" customHeight="false" outlineLevel="0" collapsed="false">
      <c r="A1281" s="131" t="n">
        <v>1373155200</v>
      </c>
      <c r="B1281" s="330" t="n">
        <f aca="false">(A1281/(24*60*60))+DATE(1970,1,1)</f>
        <v>41462</v>
      </c>
      <c r="C1281" s="331" t="n">
        <f aca="false">YEAR(B1281)</f>
        <v>2013</v>
      </c>
      <c r="D1281" s="331" t="n">
        <f aca="false">MONTH(B1281)</f>
        <v>7</v>
      </c>
      <c r="E1281" s="331" t="n">
        <f aca="false">DAY(B1281)</f>
        <v>7</v>
      </c>
      <c r="F1281" s="132" t="n">
        <v>69.66206</v>
      </c>
      <c r="G1281" s="132" t="n">
        <v>77</v>
      </c>
      <c r="H1281" s="132" t="n">
        <v>66.60001</v>
      </c>
      <c r="I1281" s="132" t="n">
        <v>76.5</v>
      </c>
      <c r="J1281" s="132" t="n">
        <f aca="false">LARGE($G$1:G1281,1)</f>
        <v>266</v>
      </c>
      <c r="K1281" s="192" t="n">
        <f aca="false">IF(J1281&gt;J1280,0,K1280+1)</f>
        <v>87</v>
      </c>
      <c r="L1281" s="134" t="n">
        <f aca="false">I1281/J1281-1</f>
        <v>-0.712406015037594</v>
      </c>
      <c r="O1281" s="131"/>
      <c r="P1281" s="330"/>
      <c r="Q1281" s="132"/>
      <c r="R1281" s="132"/>
      <c r="S1281" s="132"/>
      <c r="T1281" s="132"/>
    </row>
    <row r="1282" customFormat="false" ht="12.8" hidden="true" customHeight="false" outlineLevel="0" collapsed="false">
      <c r="A1282" s="131" t="n">
        <v>1373241600</v>
      </c>
      <c r="B1282" s="330" t="n">
        <f aca="false">(A1282/(24*60*60))+DATE(1970,1,1)</f>
        <v>41463</v>
      </c>
      <c r="C1282" s="331" t="n">
        <f aca="false">YEAR(B1282)</f>
        <v>2013</v>
      </c>
      <c r="D1282" s="331" t="n">
        <f aca="false">MONTH(B1282)</f>
        <v>7</v>
      </c>
      <c r="E1282" s="331" t="n">
        <f aca="false">DAY(B1282)</f>
        <v>8</v>
      </c>
      <c r="F1282" s="132" t="n">
        <v>76.5</v>
      </c>
      <c r="G1282" s="132" t="n">
        <v>80</v>
      </c>
      <c r="H1282" s="132" t="n">
        <v>72.46</v>
      </c>
      <c r="I1282" s="132" t="n">
        <v>76.00003</v>
      </c>
      <c r="J1282" s="132" t="n">
        <f aca="false">LARGE($G$1:G1282,1)</f>
        <v>266</v>
      </c>
      <c r="K1282" s="192" t="n">
        <f aca="false">IF(J1282&gt;J1281,0,K1281+1)</f>
        <v>88</v>
      </c>
      <c r="L1282" s="134" t="n">
        <f aca="false">I1282/J1282-1</f>
        <v>-0.714285601503759</v>
      </c>
      <c r="O1282" s="131"/>
      <c r="P1282" s="330"/>
      <c r="Q1282" s="132"/>
      <c r="R1282" s="132"/>
      <c r="S1282" s="132"/>
      <c r="T1282" s="132"/>
    </row>
    <row r="1283" customFormat="false" ht="12.8" hidden="true" customHeight="false" outlineLevel="0" collapsed="false">
      <c r="A1283" s="131" t="n">
        <v>1373328000</v>
      </c>
      <c r="B1283" s="330" t="n">
        <f aca="false">(A1283/(24*60*60))+DATE(1970,1,1)</f>
        <v>41464</v>
      </c>
      <c r="C1283" s="331" t="n">
        <f aca="false">YEAR(B1283)</f>
        <v>2013</v>
      </c>
      <c r="D1283" s="331" t="n">
        <f aca="false">MONTH(B1283)</f>
        <v>7</v>
      </c>
      <c r="E1283" s="331" t="n">
        <f aca="false">DAY(B1283)</f>
        <v>9</v>
      </c>
      <c r="F1283" s="132" t="n">
        <v>76.00101</v>
      </c>
      <c r="G1283" s="132" t="n">
        <v>78.3</v>
      </c>
      <c r="H1283" s="132" t="n">
        <v>72.51</v>
      </c>
      <c r="I1283" s="132" t="n">
        <v>76.7</v>
      </c>
      <c r="J1283" s="132" t="n">
        <f aca="false">LARGE($G$1:G1283,1)</f>
        <v>266</v>
      </c>
      <c r="K1283" s="192" t="n">
        <f aca="false">IF(J1283&gt;J1282,0,K1282+1)</f>
        <v>89</v>
      </c>
      <c r="L1283" s="134" t="n">
        <f aca="false">I1283/J1283-1</f>
        <v>-0.711654135338346</v>
      </c>
      <c r="O1283" s="131"/>
      <c r="P1283" s="330"/>
      <c r="Q1283" s="132"/>
      <c r="R1283" s="132"/>
      <c r="S1283" s="132"/>
      <c r="T1283" s="132"/>
    </row>
    <row r="1284" customFormat="false" ht="12.8" hidden="true" customHeight="false" outlineLevel="0" collapsed="false">
      <c r="A1284" s="131" t="n">
        <v>1373414400</v>
      </c>
      <c r="B1284" s="330" t="n">
        <f aca="false">(A1284/(24*60*60))+DATE(1970,1,1)</f>
        <v>41465</v>
      </c>
      <c r="C1284" s="331" t="n">
        <f aca="false">YEAR(B1284)</f>
        <v>2013</v>
      </c>
      <c r="D1284" s="331" t="n">
        <f aca="false">MONTH(B1284)</f>
        <v>7</v>
      </c>
      <c r="E1284" s="331" t="n">
        <f aca="false">DAY(B1284)</f>
        <v>10</v>
      </c>
      <c r="F1284" s="132" t="n">
        <v>76.7</v>
      </c>
      <c r="G1284" s="132" t="n">
        <v>89.84</v>
      </c>
      <c r="H1284" s="132" t="n">
        <v>75.53</v>
      </c>
      <c r="I1284" s="132" t="n">
        <v>88</v>
      </c>
      <c r="J1284" s="132" t="n">
        <f aca="false">LARGE($G$1:G1284,1)</f>
        <v>266</v>
      </c>
      <c r="K1284" s="192" t="n">
        <f aca="false">IF(J1284&gt;J1283,0,K1283+1)</f>
        <v>90</v>
      </c>
      <c r="L1284" s="134" t="n">
        <f aca="false">I1284/J1284-1</f>
        <v>-0.669172932330827</v>
      </c>
      <c r="O1284" s="131"/>
      <c r="P1284" s="330"/>
      <c r="Q1284" s="132"/>
      <c r="R1284" s="132"/>
      <c r="S1284" s="132"/>
      <c r="T1284" s="132"/>
    </row>
    <row r="1285" customFormat="false" ht="12.8" hidden="true" customHeight="false" outlineLevel="0" collapsed="false">
      <c r="A1285" s="131" t="n">
        <v>1373500800</v>
      </c>
      <c r="B1285" s="330" t="n">
        <f aca="false">(A1285/(24*60*60))+DATE(1970,1,1)</f>
        <v>41466</v>
      </c>
      <c r="C1285" s="331" t="n">
        <f aca="false">YEAR(B1285)</f>
        <v>2013</v>
      </c>
      <c r="D1285" s="331" t="n">
        <f aca="false">MONTH(B1285)</f>
        <v>7</v>
      </c>
      <c r="E1285" s="331" t="n">
        <f aca="false">DAY(B1285)</f>
        <v>11</v>
      </c>
      <c r="F1285" s="132" t="n">
        <v>87.94636</v>
      </c>
      <c r="G1285" s="132" t="n">
        <v>90.7</v>
      </c>
      <c r="H1285" s="132" t="n">
        <v>85.00001</v>
      </c>
      <c r="I1285" s="132" t="n">
        <v>88.97901</v>
      </c>
      <c r="J1285" s="132" t="n">
        <f aca="false">LARGE($G$1:G1285,1)</f>
        <v>266</v>
      </c>
      <c r="K1285" s="192" t="n">
        <f aca="false">IF(J1285&gt;J1284,0,K1284+1)</f>
        <v>91</v>
      </c>
      <c r="L1285" s="134" t="n">
        <f aca="false">I1285/J1285-1</f>
        <v>-0.665492443609023</v>
      </c>
      <c r="O1285" s="131"/>
      <c r="P1285" s="330"/>
      <c r="Q1285" s="132"/>
      <c r="R1285" s="132"/>
      <c r="S1285" s="132"/>
      <c r="T1285" s="132"/>
    </row>
    <row r="1286" customFormat="false" ht="12.8" hidden="true" customHeight="false" outlineLevel="0" collapsed="false">
      <c r="A1286" s="131" t="n">
        <v>1373587200</v>
      </c>
      <c r="B1286" s="330" t="n">
        <f aca="false">(A1286/(24*60*60))+DATE(1970,1,1)</f>
        <v>41467</v>
      </c>
      <c r="C1286" s="331" t="n">
        <f aca="false">YEAR(B1286)</f>
        <v>2013</v>
      </c>
      <c r="D1286" s="331" t="n">
        <f aca="false">MONTH(B1286)</f>
        <v>7</v>
      </c>
      <c r="E1286" s="331" t="n">
        <f aca="false">DAY(B1286)</f>
        <v>12</v>
      </c>
      <c r="F1286" s="132" t="n">
        <v>88.97901</v>
      </c>
      <c r="G1286" s="132" t="n">
        <v>104.17188</v>
      </c>
      <c r="H1286" s="132" t="n">
        <v>88</v>
      </c>
      <c r="I1286" s="132" t="n">
        <v>93.98994</v>
      </c>
      <c r="J1286" s="132" t="n">
        <f aca="false">LARGE($G$1:G1286,1)</f>
        <v>266</v>
      </c>
      <c r="K1286" s="192" t="n">
        <f aca="false">IF(J1286&gt;J1285,0,K1285+1)</f>
        <v>92</v>
      </c>
      <c r="L1286" s="134" t="n">
        <f aca="false">I1286/J1286-1</f>
        <v>-0.646654360902256</v>
      </c>
      <c r="O1286" s="131"/>
      <c r="P1286" s="330"/>
      <c r="Q1286" s="132"/>
      <c r="R1286" s="132"/>
      <c r="S1286" s="132"/>
      <c r="T1286" s="132"/>
    </row>
    <row r="1287" customFormat="false" ht="12.8" hidden="true" customHeight="false" outlineLevel="0" collapsed="false">
      <c r="A1287" s="131" t="n">
        <v>1373673600</v>
      </c>
      <c r="B1287" s="330" t="n">
        <f aca="false">(A1287/(24*60*60))+DATE(1970,1,1)</f>
        <v>41468</v>
      </c>
      <c r="C1287" s="331" t="n">
        <f aca="false">YEAR(B1287)</f>
        <v>2013</v>
      </c>
      <c r="D1287" s="331" t="n">
        <f aca="false">MONTH(B1287)</f>
        <v>7</v>
      </c>
      <c r="E1287" s="331" t="n">
        <f aca="false">DAY(B1287)</f>
        <v>13</v>
      </c>
      <c r="F1287" s="132" t="n">
        <v>93.98994</v>
      </c>
      <c r="G1287" s="132" t="n">
        <v>98.32</v>
      </c>
      <c r="H1287" s="132" t="n">
        <v>87.76404</v>
      </c>
      <c r="I1287" s="132" t="n">
        <v>98.32</v>
      </c>
      <c r="J1287" s="132" t="n">
        <f aca="false">LARGE($G$1:G1287,1)</f>
        <v>266</v>
      </c>
      <c r="K1287" s="192" t="n">
        <f aca="false">IF(J1287&gt;J1286,0,K1286+1)</f>
        <v>93</v>
      </c>
      <c r="L1287" s="134" t="n">
        <f aca="false">I1287/J1287-1</f>
        <v>-0.630375939849624</v>
      </c>
      <c r="O1287" s="131"/>
      <c r="P1287" s="330"/>
      <c r="Q1287" s="132"/>
      <c r="R1287" s="132"/>
      <c r="S1287" s="132"/>
      <c r="T1287" s="132"/>
    </row>
    <row r="1288" customFormat="false" ht="12.8" hidden="true" customHeight="false" outlineLevel="0" collapsed="false">
      <c r="A1288" s="131" t="n">
        <v>1373760000</v>
      </c>
      <c r="B1288" s="330" t="n">
        <f aca="false">(A1288/(24*60*60))+DATE(1970,1,1)</f>
        <v>41469</v>
      </c>
      <c r="C1288" s="331" t="n">
        <f aca="false">YEAR(B1288)</f>
        <v>2013</v>
      </c>
      <c r="D1288" s="331" t="n">
        <f aca="false">MONTH(B1288)</f>
        <v>7</v>
      </c>
      <c r="E1288" s="331" t="n">
        <f aca="false">DAY(B1288)</f>
        <v>14</v>
      </c>
      <c r="F1288" s="132" t="n">
        <v>98.32</v>
      </c>
      <c r="G1288" s="132" t="n">
        <v>99</v>
      </c>
      <c r="H1288" s="132" t="n">
        <v>92.86</v>
      </c>
      <c r="I1288" s="132" t="n">
        <v>94.41986</v>
      </c>
      <c r="J1288" s="132" t="n">
        <f aca="false">LARGE($G$1:G1288,1)</f>
        <v>266</v>
      </c>
      <c r="K1288" s="192" t="n">
        <f aca="false">IF(J1288&gt;J1287,0,K1287+1)</f>
        <v>94</v>
      </c>
      <c r="L1288" s="134" t="n">
        <f aca="false">I1288/J1288-1</f>
        <v>-0.645038120300752</v>
      </c>
      <c r="O1288" s="131"/>
      <c r="P1288" s="330"/>
      <c r="Q1288" s="132"/>
      <c r="R1288" s="132"/>
      <c r="S1288" s="132"/>
      <c r="T1288" s="132"/>
    </row>
    <row r="1289" customFormat="false" ht="12.8" hidden="true" customHeight="false" outlineLevel="0" collapsed="false">
      <c r="A1289" s="131" t="n">
        <v>1373846400</v>
      </c>
      <c r="B1289" s="330" t="n">
        <f aca="false">(A1289/(24*60*60))+DATE(1970,1,1)</f>
        <v>41470</v>
      </c>
      <c r="C1289" s="331" t="n">
        <f aca="false">YEAR(B1289)</f>
        <v>2013</v>
      </c>
      <c r="D1289" s="331" t="n">
        <f aca="false">MONTH(B1289)</f>
        <v>7</v>
      </c>
      <c r="E1289" s="331" t="n">
        <f aca="false">DAY(B1289)</f>
        <v>15</v>
      </c>
      <c r="F1289" s="132" t="n">
        <v>94.33999</v>
      </c>
      <c r="G1289" s="132" t="n">
        <v>101.94</v>
      </c>
      <c r="H1289" s="132" t="n">
        <v>93.11</v>
      </c>
      <c r="I1289" s="132" t="n">
        <v>98.89028</v>
      </c>
      <c r="J1289" s="132" t="n">
        <f aca="false">LARGE($G$1:G1289,1)</f>
        <v>266</v>
      </c>
      <c r="K1289" s="192" t="n">
        <f aca="false">IF(J1289&gt;J1288,0,K1288+1)</f>
        <v>95</v>
      </c>
      <c r="L1289" s="134" t="n">
        <f aca="false">I1289/J1289-1</f>
        <v>-0.628232030075188</v>
      </c>
      <c r="O1289" s="131"/>
      <c r="P1289" s="330"/>
      <c r="Q1289" s="132"/>
      <c r="R1289" s="132"/>
      <c r="S1289" s="132"/>
      <c r="T1289" s="132"/>
    </row>
    <row r="1290" customFormat="false" ht="12.8" hidden="true" customHeight="false" outlineLevel="0" collapsed="false">
      <c r="A1290" s="131" t="n">
        <v>1373932800</v>
      </c>
      <c r="B1290" s="330" t="n">
        <f aca="false">(A1290/(24*60*60))+DATE(1970,1,1)</f>
        <v>41471</v>
      </c>
      <c r="C1290" s="331" t="n">
        <f aca="false">YEAR(B1290)</f>
        <v>2013</v>
      </c>
      <c r="D1290" s="331" t="n">
        <f aca="false">MONTH(B1290)</f>
        <v>7</v>
      </c>
      <c r="E1290" s="331" t="n">
        <f aca="false">DAY(B1290)</f>
        <v>16</v>
      </c>
      <c r="F1290" s="132" t="n">
        <v>98.89999</v>
      </c>
      <c r="G1290" s="132" t="n">
        <v>100.7319</v>
      </c>
      <c r="H1290" s="132" t="n">
        <v>96</v>
      </c>
      <c r="I1290" s="132" t="n">
        <v>97.1</v>
      </c>
      <c r="J1290" s="132" t="n">
        <f aca="false">LARGE($G$1:G1290,1)</f>
        <v>266</v>
      </c>
      <c r="K1290" s="192" t="n">
        <f aca="false">IF(J1290&gt;J1289,0,K1289+1)</f>
        <v>96</v>
      </c>
      <c r="L1290" s="134" t="n">
        <f aca="false">I1290/J1290-1</f>
        <v>-0.634962406015038</v>
      </c>
      <c r="O1290" s="131"/>
      <c r="P1290" s="330"/>
      <c r="Q1290" s="132"/>
      <c r="R1290" s="132"/>
      <c r="S1290" s="132"/>
      <c r="T1290" s="132"/>
    </row>
    <row r="1291" customFormat="false" ht="12.8" hidden="true" customHeight="false" outlineLevel="0" collapsed="false">
      <c r="A1291" s="131" t="n">
        <v>1374019200</v>
      </c>
      <c r="B1291" s="330" t="n">
        <f aca="false">(A1291/(24*60*60))+DATE(1970,1,1)</f>
        <v>41472</v>
      </c>
      <c r="C1291" s="331" t="n">
        <f aca="false">YEAR(B1291)</f>
        <v>2013</v>
      </c>
      <c r="D1291" s="331" t="n">
        <f aca="false">MONTH(B1291)</f>
        <v>7</v>
      </c>
      <c r="E1291" s="331" t="n">
        <f aca="false">DAY(B1291)</f>
        <v>17</v>
      </c>
      <c r="F1291" s="132" t="n">
        <v>96.97</v>
      </c>
      <c r="G1291" s="132" t="n">
        <v>100</v>
      </c>
      <c r="H1291" s="132" t="n">
        <v>96.18</v>
      </c>
      <c r="I1291" s="132" t="n">
        <v>98.50001</v>
      </c>
      <c r="J1291" s="132" t="n">
        <f aca="false">LARGE($G$1:G1291,1)</f>
        <v>266</v>
      </c>
      <c r="K1291" s="192" t="n">
        <f aca="false">IF(J1291&gt;J1290,0,K1290+1)</f>
        <v>97</v>
      </c>
      <c r="L1291" s="134" t="n">
        <f aca="false">I1291/J1291-1</f>
        <v>-0.629699210526316</v>
      </c>
      <c r="O1291" s="131"/>
      <c r="P1291" s="330"/>
      <c r="Q1291" s="132"/>
      <c r="R1291" s="132"/>
      <c r="S1291" s="132"/>
      <c r="T1291" s="132"/>
    </row>
    <row r="1292" customFormat="false" ht="12.8" hidden="true" customHeight="false" outlineLevel="0" collapsed="false">
      <c r="A1292" s="131" t="n">
        <v>1374105600</v>
      </c>
      <c r="B1292" s="330" t="n">
        <f aca="false">(A1292/(24*60*60))+DATE(1970,1,1)</f>
        <v>41473</v>
      </c>
      <c r="C1292" s="331" t="n">
        <f aca="false">YEAR(B1292)</f>
        <v>2013</v>
      </c>
      <c r="D1292" s="331" t="n">
        <f aca="false">MONTH(B1292)</f>
        <v>7</v>
      </c>
      <c r="E1292" s="331" t="n">
        <f aca="false">DAY(B1292)</f>
        <v>18</v>
      </c>
      <c r="F1292" s="132" t="n">
        <v>98.50002</v>
      </c>
      <c r="G1292" s="132" t="n">
        <v>98.8</v>
      </c>
      <c r="H1292" s="132" t="n">
        <v>86.2</v>
      </c>
      <c r="I1292" s="132" t="n">
        <v>90.06889</v>
      </c>
      <c r="J1292" s="132" t="n">
        <f aca="false">LARGE($G$1:G1292,1)</f>
        <v>266</v>
      </c>
      <c r="K1292" s="192" t="n">
        <f aca="false">IF(J1292&gt;J1291,0,K1291+1)</f>
        <v>98</v>
      </c>
      <c r="L1292" s="134" t="n">
        <f aca="false">I1292/J1292-1</f>
        <v>-0.66139515037594</v>
      </c>
      <c r="O1292" s="131"/>
      <c r="P1292" s="330"/>
      <c r="Q1292" s="132"/>
      <c r="R1292" s="132"/>
      <c r="S1292" s="132"/>
      <c r="T1292" s="132"/>
    </row>
    <row r="1293" customFormat="false" ht="12.8" hidden="true" customHeight="false" outlineLevel="0" collapsed="false">
      <c r="A1293" s="131" t="n">
        <v>1374192000</v>
      </c>
      <c r="B1293" s="330" t="n">
        <f aca="false">(A1293/(24*60*60))+DATE(1970,1,1)</f>
        <v>41474</v>
      </c>
      <c r="C1293" s="331" t="n">
        <f aca="false">YEAR(B1293)</f>
        <v>2013</v>
      </c>
      <c r="D1293" s="331" t="n">
        <f aca="false">MONTH(B1293)</f>
        <v>7</v>
      </c>
      <c r="E1293" s="331" t="n">
        <f aca="false">DAY(B1293)</f>
        <v>19</v>
      </c>
      <c r="F1293" s="132" t="n">
        <v>90.08</v>
      </c>
      <c r="G1293" s="132" t="n">
        <v>95.2001</v>
      </c>
      <c r="H1293" s="132" t="n">
        <v>87.6</v>
      </c>
      <c r="I1293" s="132" t="n">
        <v>92</v>
      </c>
      <c r="J1293" s="132" t="n">
        <f aca="false">LARGE($G$1:G1293,1)</f>
        <v>266</v>
      </c>
      <c r="K1293" s="192" t="n">
        <f aca="false">IF(J1293&gt;J1292,0,K1292+1)</f>
        <v>99</v>
      </c>
      <c r="L1293" s="134" t="n">
        <f aca="false">I1293/J1293-1</f>
        <v>-0.654135338345865</v>
      </c>
      <c r="O1293" s="131"/>
      <c r="P1293" s="330"/>
      <c r="Q1293" s="132"/>
      <c r="R1293" s="132"/>
      <c r="S1293" s="132"/>
      <c r="T1293" s="132"/>
    </row>
    <row r="1294" customFormat="false" ht="12.8" hidden="true" customHeight="false" outlineLevel="0" collapsed="false">
      <c r="A1294" s="131" t="n">
        <v>1374278400</v>
      </c>
      <c r="B1294" s="330" t="n">
        <f aca="false">(A1294/(24*60*60))+DATE(1970,1,1)</f>
        <v>41475</v>
      </c>
      <c r="C1294" s="331" t="n">
        <f aca="false">YEAR(B1294)</f>
        <v>2013</v>
      </c>
      <c r="D1294" s="331" t="n">
        <f aca="false">MONTH(B1294)</f>
        <v>7</v>
      </c>
      <c r="E1294" s="331" t="n">
        <f aca="false">DAY(B1294)</f>
        <v>20</v>
      </c>
      <c r="F1294" s="132" t="n">
        <v>92</v>
      </c>
      <c r="G1294" s="132" t="n">
        <v>93.10072</v>
      </c>
      <c r="H1294" s="132" t="n">
        <v>89.27</v>
      </c>
      <c r="I1294" s="132" t="n">
        <v>89.82138</v>
      </c>
      <c r="J1294" s="132" t="n">
        <f aca="false">LARGE($G$1:G1294,1)</f>
        <v>266</v>
      </c>
      <c r="K1294" s="192" t="n">
        <f aca="false">IF(J1294&gt;J1293,0,K1293+1)</f>
        <v>100</v>
      </c>
      <c r="L1294" s="134" t="n">
        <f aca="false">I1294/J1294-1</f>
        <v>-0.662325639097744</v>
      </c>
      <c r="O1294" s="131"/>
      <c r="P1294" s="330"/>
      <c r="Q1294" s="132"/>
      <c r="R1294" s="132"/>
      <c r="S1294" s="132"/>
      <c r="T1294" s="132"/>
    </row>
    <row r="1295" customFormat="false" ht="12.8" hidden="true" customHeight="false" outlineLevel="0" collapsed="false">
      <c r="A1295" s="131" t="n">
        <v>1374364800</v>
      </c>
      <c r="B1295" s="330" t="n">
        <f aca="false">(A1295/(24*60*60))+DATE(1970,1,1)</f>
        <v>41476</v>
      </c>
      <c r="C1295" s="331" t="n">
        <f aca="false">YEAR(B1295)</f>
        <v>2013</v>
      </c>
      <c r="D1295" s="331" t="n">
        <f aca="false">MONTH(B1295)</f>
        <v>7</v>
      </c>
      <c r="E1295" s="331" t="n">
        <f aca="false">DAY(B1295)</f>
        <v>21</v>
      </c>
      <c r="F1295" s="132" t="n">
        <v>89.94998</v>
      </c>
      <c r="G1295" s="132" t="n">
        <v>92</v>
      </c>
      <c r="H1295" s="132" t="n">
        <v>88</v>
      </c>
      <c r="I1295" s="132" t="n">
        <v>91.998</v>
      </c>
      <c r="J1295" s="132" t="n">
        <f aca="false">LARGE($G$1:G1295,1)</f>
        <v>266</v>
      </c>
      <c r="K1295" s="192" t="n">
        <f aca="false">IF(J1295&gt;J1294,0,K1294+1)</f>
        <v>101</v>
      </c>
      <c r="L1295" s="134" t="n">
        <f aca="false">I1295/J1295-1</f>
        <v>-0.654142857142857</v>
      </c>
      <c r="O1295" s="131"/>
      <c r="P1295" s="330"/>
      <c r="Q1295" s="132"/>
      <c r="R1295" s="132"/>
      <c r="S1295" s="132"/>
      <c r="T1295" s="132"/>
    </row>
    <row r="1296" customFormat="false" ht="12.8" hidden="true" customHeight="false" outlineLevel="0" collapsed="false">
      <c r="A1296" s="131" t="n">
        <v>1374451200</v>
      </c>
      <c r="B1296" s="330" t="n">
        <f aca="false">(A1296/(24*60*60))+DATE(1970,1,1)</f>
        <v>41477</v>
      </c>
      <c r="C1296" s="331" t="n">
        <f aca="false">YEAR(B1296)</f>
        <v>2013</v>
      </c>
      <c r="D1296" s="331" t="n">
        <f aca="false">MONTH(B1296)</f>
        <v>7</v>
      </c>
      <c r="E1296" s="331" t="n">
        <f aca="false">DAY(B1296)</f>
        <v>22</v>
      </c>
      <c r="F1296" s="132" t="n">
        <v>91.98</v>
      </c>
      <c r="G1296" s="132" t="n">
        <v>92</v>
      </c>
      <c r="H1296" s="132" t="n">
        <v>89.8</v>
      </c>
      <c r="I1296" s="132" t="n">
        <v>91.601</v>
      </c>
      <c r="J1296" s="132" t="n">
        <f aca="false">LARGE($G$1:G1296,1)</f>
        <v>266</v>
      </c>
      <c r="K1296" s="192" t="n">
        <f aca="false">IF(J1296&gt;J1295,0,K1295+1)</f>
        <v>102</v>
      </c>
      <c r="L1296" s="134" t="n">
        <f aca="false">I1296/J1296-1</f>
        <v>-0.655635338345865</v>
      </c>
      <c r="O1296" s="131"/>
      <c r="P1296" s="330"/>
      <c r="Q1296" s="132"/>
      <c r="R1296" s="132"/>
      <c r="S1296" s="132"/>
      <c r="T1296" s="132"/>
    </row>
    <row r="1297" customFormat="false" ht="12.8" hidden="true" customHeight="false" outlineLevel="0" collapsed="false">
      <c r="A1297" s="131" t="n">
        <v>1374537600</v>
      </c>
      <c r="B1297" s="330" t="n">
        <f aca="false">(A1297/(24*60*60))+DATE(1970,1,1)</f>
        <v>41478</v>
      </c>
      <c r="C1297" s="331" t="n">
        <f aca="false">YEAR(B1297)</f>
        <v>2013</v>
      </c>
      <c r="D1297" s="331" t="n">
        <f aca="false">MONTH(B1297)</f>
        <v>7</v>
      </c>
      <c r="E1297" s="331" t="n">
        <f aca="false">DAY(B1297)</f>
        <v>23</v>
      </c>
      <c r="F1297" s="132" t="n">
        <v>91.601</v>
      </c>
      <c r="G1297" s="132" t="n">
        <v>97.13124</v>
      </c>
      <c r="H1297" s="132" t="n">
        <v>91.60001</v>
      </c>
      <c r="I1297" s="132" t="n">
        <v>95.55851</v>
      </c>
      <c r="J1297" s="132" t="n">
        <f aca="false">LARGE($G$1:G1297,1)</f>
        <v>266</v>
      </c>
      <c r="K1297" s="192" t="n">
        <f aca="false">IF(J1297&gt;J1296,0,K1296+1)</f>
        <v>103</v>
      </c>
      <c r="L1297" s="134" t="n">
        <f aca="false">I1297/J1297-1</f>
        <v>-0.640757481203008</v>
      </c>
      <c r="O1297" s="131"/>
      <c r="P1297" s="330"/>
      <c r="Q1297" s="132"/>
      <c r="R1297" s="132"/>
      <c r="S1297" s="132"/>
      <c r="T1297" s="132"/>
    </row>
    <row r="1298" customFormat="false" ht="12.8" hidden="true" customHeight="false" outlineLevel="0" collapsed="false">
      <c r="A1298" s="131" t="n">
        <v>1374624000</v>
      </c>
      <c r="B1298" s="330" t="n">
        <f aca="false">(A1298/(24*60*60))+DATE(1970,1,1)</f>
        <v>41479</v>
      </c>
      <c r="C1298" s="331" t="n">
        <f aca="false">YEAR(B1298)</f>
        <v>2013</v>
      </c>
      <c r="D1298" s="331" t="n">
        <f aca="false">MONTH(B1298)</f>
        <v>7</v>
      </c>
      <c r="E1298" s="331" t="n">
        <f aca="false">DAY(B1298)</f>
        <v>24</v>
      </c>
      <c r="F1298" s="132" t="n">
        <v>95.61155</v>
      </c>
      <c r="G1298" s="132" t="n">
        <v>95.99</v>
      </c>
      <c r="H1298" s="132" t="n">
        <v>92.3</v>
      </c>
      <c r="I1298" s="132" t="n">
        <v>95.08999</v>
      </c>
      <c r="J1298" s="132" t="n">
        <f aca="false">LARGE($G$1:G1298,1)</f>
        <v>266</v>
      </c>
      <c r="K1298" s="192" t="n">
        <f aca="false">IF(J1298&gt;J1297,0,K1297+1)</f>
        <v>104</v>
      </c>
      <c r="L1298" s="134" t="n">
        <f aca="false">I1298/J1298-1</f>
        <v>-0.642518834586466</v>
      </c>
      <c r="O1298" s="131"/>
      <c r="P1298" s="330"/>
      <c r="Q1298" s="132"/>
      <c r="R1298" s="132"/>
      <c r="S1298" s="132"/>
      <c r="T1298" s="132"/>
    </row>
    <row r="1299" customFormat="false" ht="12.8" hidden="true" customHeight="false" outlineLevel="0" collapsed="false">
      <c r="A1299" s="131" t="n">
        <v>1374710400</v>
      </c>
      <c r="B1299" s="330" t="n">
        <f aca="false">(A1299/(24*60*60))+DATE(1970,1,1)</f>
        <v>41480</v>
      </c>
      <c r="C1299" s="331" t="n">
        <f aca="false">YEAR(B1299)</f>
        <v>2013</v>
      </c>
      <c r="D1299" s="331" t="n">
        <f aca="false">MONTH(B1299)</f>
        <v>7</v>
      </c>
      <c r="E1299" s="331" t="n">
        <f aca="false">DAY(B1299)</f>
        <v>25</v>
      </c>
      <c r="F1299" s="132" t="n">
        <v>95.09</v>
      </c>
      <c r="G1299" s="132" t="n">
        <v>97.4767</v>
      </c>
      <c r="H1299" s="132" t="n">
        <v>93.57</v>
      </c>
      <c r="I1299" s="132" t="n">
        <v>96.95</v>
      </c>
      <c r="J1299" s="132" t="n">
        <f aca="false">LARGE($G$1:G1299,1)</f>
        <v>266</v>
      </c>
      <c r="K1299" s="192" t="n">
        <f aca="false">IF(J1299&gt;J1298,0,K1298+1)</f>
        <v>105</v>
      </c>
      <c r="L1299" s="134" t="n">
        <f aca="false">I1299/J1299-1</f>
        <v>-0.635526315789474</v>
      </c>
      <c r="O1299" s="131"/>
      <c r="P1299" s="330"/>
      <c r="Q1299" s="132"/>
      <c r="R1299" s="132"/>
      <c r="S1299" s="132"/>
      <c r="T1299" s="132"/>
    </row>
    <row r="1300" customFormat="false" ht="12.8" hidden="true" customHeight="false" outlineLevel="0" collapsed="false">
      <c r="A1300" s="131" t="n">
        <v>1374796800</v>
      </c>
      <c r="B1300" s="330" t="n">
        <f aca="false">(A1300/(24*60*60))+DATE(1970,1,1)</f>
        <v>41481</v>
      </c>
      <c r="C1300" s="331" t="n">
        <f aca="false">YEAR(B1300)</f>
        <v>2013</v>
      </c>
      <c r="D1300" s="331" t="n">
        <f aca="false">MONTH(B1300)</f>
        <v>7</v>
      </c>
      <c r="E1300" s="331" t="n">
        <f aca="false">DAY(B1300)</f>
        <v>26</v>
      </c>
      <c r="F1300" s="132" t="n">
        <v>96.99997</v>
      </c>
      <c r="G1300" s="132" t="n">
        <v>97.476</v>
      </c>
      <c r="H1300" s="132" t="n">
        <v>96</v>
      </c>
      <c r="I1300" s="132" t="n">
        <v>96.02015</v>
      </c>
      <c r="J1300" s="132" t="n">
        <f aca="false">LARGE($G$1:G1300,1)</f>
        <v>266</v>
      </c>
      <c r="K1300" s="192" t="n">
        <f aca="false">IF(J1300&gt;J1299,0,K1299+1)</f>
        <v>106</v>
      </c>
      <c r="L1300" s="134" t="n">
        <f aca="false">I1300/J1300-1</f>
        <v>-0.639021992481203</v>
      </c>
      <c r="O1300" s="131"/>
      <c r="P1300" s="330"/>
      <c r="Q1300" s="132"/>
      <c r="R1300" s="132"/>
      <c r="S1300" s="132"/>
      <c r="T1300" s="132"/>
    </row>
    <row r="1301" customFormat="false" ht="12.8" hidden="true" customHeight="false" outlineLevel="0" collapsed="false">
      <c r="A1301" s="131" t="n">
        <v>1374883200</v>
      </c>
      <c r="B1301" s="330" t="n">
        <f aca="false">(A1301/(24*60*60))+DATE(1970,1,1)</f>
        <v>41482</v>
      </c>
      <c r="C1301" s="331" t="n">
        <f aca="false">YEAR(B1301)</f>
        <v>2013</v>
      </c>
      <c r="D1301" s="331" t="n">
        <f aca="false">MONTH(B1301)</f>
        <v>7</v>
      </c>
      <c r="E1301" s="331" t="n">
        <f aca="false">DAY(B1301)</f>
        <v>27</v>
      </c>
      <c r="F1301" s="132" t="n">
        <v>96.02015</v>
      </c>
      <c r="G1301" s="132" t="n">
        <v>97</v>
      </c>
      <c r="H1301" s="132" t="n">
        <v>93</v>
      </c>
      <c r="I1301" s="132" t="n">
        <v>94.4</v>
      </c>
      <c r="J1301" s="132" t="n">
        <f aca="false">LARGE($G$1:G1301,1)</f>
        <v>266</v>
      </c>
      <c r="K1301" s="192" t="n">
        <f aca="false">IF(J1301&gt;J1300,0,K1300+1)</f>
        <v>107</v>
      </c>
      <c r="L1301" s="134" t="n">
        <f aca="false">I1301/J1301-1</f>
        <v>-0.645112781954887</v>
      </c>
      <c r="O1301" s="131"/>
      <c r="P1301" s="330"/>
      <c r="Q1301" s="132"/>
      <c r="R1301" s="132"/>
      <c r="S1301" s="132"/>
      <c r="T1301" s="132"/>
    </row>
    <row r="1302" customFormat="false" ht="12.8" hidden="true" customHeight="false" outlineLevel="0" collapsed="false">
      <c r="A1302" s="131" t="n">
        <v>1374969600</v>
      </c>
      <c r="B1302" s="330" t="n">
        <f aca="false">(A1302/(24*60*60))+DATE(1970,1,1)</f>
        <v>41483</v>
      </c>
      <c r="C1302" s="331" t="n">
        <f aca="false">YEAR(B1302)</f>
        <v>2013</v>
      </c>
      <c r="D1302" s="331" t="n">
        <f aca="false">MONTH(B1302)</f>
        <v>7</v>
      </c>
      <c r="E1302" s="331" t="n">
        <f aca="false">DAY(B1302)</f>
        <v>28</v>
      </c>
      <c r="F1302" s="132" t="n">
        <v>94.2</v>
      </c>
      <c r="G1302" s="132" t="n">
        <v>100.5771</v>
      </c>
      <c r="H1302" s="132" t="n">
        <v>94</v>
      </c>
      <c r="I1302" s="132" t="n">
        <v>98.78002</v>
      </c>
      <c r="J1302" s="132" t="n">
        <f aca="false">LARGE($G$1:G1302,1)</f>
        <v>266</v>
      </c>
      <c r="K1302" s="192" t="n">
        <f aca="false">IF(J1302&gt;J1301,0,K1301+1)</f>
        <v>108</v>
      </c>
      <c r="L1302" s="134" t="n">
        <f aca="false">I1302/J1302-1</f>
        <v>-0.628646541353384</v>
      </c>
      <c r="O1302" s="131"/>
      <c r="P1302" s="330"/>
      <c r="Q1302" s="132"/>
      <c r="R1302" s="132"/>
      <c r="S1302" s="132"/>
      <c r="T1302" s="132"/>
    </row>
    <row r="1303" customFormat="false" ht="12.8" hidden="true" customHeight="false" outlineLevel="0" collapsed="false">
      <c r="A1303" s="131" t="n">
        <v>1375056000</v>
      </c>
      <c r="B1303" s="330" t="n">
        <f aca="false">(A1303/(24*60*60))+DATE(1970,1,1)</f>
        <v>41484</v>
      </c>
      <c r="C1303" s="331" t="n">
        <f aca="false">YEAR(B1303)</f>
        <v>2013</v>
      </c>
      <c r="D1303" s="331" t="n">
        <f aca="false">MONTH(B1303)</f>
        <v>7</v>
      </c>
      <c r="E1303" s="331" t="n">
        <f aca="false">DAY(B1303)</f>
        <v>29</v>
      </c>
      <c r="F1303" s="132" t="n">
        <v>98.78009</v>
      </c>
      <c r="G1303" s="132" t="n">
        <v>102.85</v>
      </c>
      <c r="H1303" s="132" t="n">
        <v>98.45</v>
      </c>
      <c r="I1303" s="132" t="n">
        <v>101.484</v>
      </c>
      <c r="J1303" s="132" t="n">
        <f aca="false">LARGE($G$1:G1303,1)</f>
        <v>266</v>
      </c>
      <c r="K1303" s="192" t="n">
        <f aca="false">IF(J1303&gt;J1302,0,K1302+1)</f>
        <v>109</v>
      </c>
      <c r="L1303" s="134" t="n">
        <f aca="false">I1303/J1303-1</f>
        <v>-0.618481203007519</v>
      </c>
      <c r="O1303" s="131"/>
      <c r="P1303" s="330"/>
      <c r="Q1303" s="132"/>
      <c r="R1303" s="132"/>
      <c r="S1303" s="132"/>
      <c r="T1303" s="132"/>
    </row>
    <row r="1304" customFormat="false" ht="12.8" hidden="true" customHeight="false" outlineLevel="0" collapsed="false">
      <c r="A1304" s="131" t="n">
        <v>1375142400</v>
      </c>
      <c r="B1304" s="330" t="n">
        <f aca="false">(A1304/(24*60*60))+DATE(1970,1,1)</f>
        <v>41485</v>
      </c>
      <c r="C1304" s="331" t="n">
        <f aca="false">YEAR(B1304)</f>
        <v>2013</v>
      </c>
      <c r="D1304" s="331" t="n">
        <f aca="false">MONTH(B1304)</f>
        <v>7</v>
      </c>
      <c r="E1304" s="331" t="n">
        <f aca="false">DAY(B1304)</f>
        <v>30</v>
      </c>
      <c r="F1304" s="132" t="n">
        <v>101.21001</v>
      </c>
      <c r="G1304" s="132" t="n">
        <v>107.99</v>
      </c>
      <c r="H1304" s="132" t="n">
        <v>100.47</v>
      </c>
      <c r="I1304" s="132" t="n">
        <v>107.96</v>
      </c>
      <c r="J1304" s="132" t="n">
        <f aca="false">LARGE($G$1:G1304,1)</f>
        <v>266</v>
      </c>
      <c r="K1304" s="192" t="n">
        <f aca="false">IF(J1304&gt;J1303,0,K1303+1)</f>
        <v>110</v>
      </c>
      <c r="L1304" s="134" t="n">
        <f aca="false">I1304/J1304-1</f>
        <v>-0.594135338345865</v>
      </c>
      <c r="O1304" s="131"/>
      <c r="P1304" s="330"/>
      <c r="Q1304" s="132"/>
      <c r="R1304" s="132"/>
      <c r="S1304" s="132"/>
      <c r="T1304" s="132"/>
    </row>
    <row r="1305" customFormat="false" ht="12.8" hidden="true" customHeight="false" outlineLevel="0" collapsed="false">
      <c r="A1305" s="131" t="n">
        <v>1375228800</v>
      </c>
      <c r="B1305" s="330" t="n">
        <f aca="false">(A1305/(24*60*60))+DATE(1970,1,1)</f>
        <v>41486</v>
      </c>
      <c r="C1305" s="331" t="n">
        <f aca="false">YEAR(B1305)</f>
        <v>2013</v>
      </c>
      <c r="D1305" s="331" t="n">
        <f aca="false">MONTH(B1305)</f>
        <v>7</v>
      </c>
      <c r="E1305" s="331" t="n">
        <f aca="false">DAY(B1305)</f>
        <v>31</v>
      </c>
      <c r="F1305" s="132" t="n">
        <v>107.26367</v>
      </c>
      <c r="G1305" s="132" t="n">
        <v>111.65202</v>
      </c>
      <c r="H1305" s="132" t="n">
        <v>103.55</v>
      </c>
      <c r="I1305" s="132" t="n">
        <v>106.21188</v>
      </c>
      <c r="J1305" s="132" t="n">
        <f aca="false">LARGE($G$1:G1305,1)</f>
        <v>266</v>
      </c>
      <c r="K1305" s="192" t="n">
        <f aca="false">IF(J1305&gt;J1304,0,K1304+1)</f>
        <v>111</v>
      </c>
      <c r="L1305" s="134" t="n">
        <f aca="false">I1305/J1305-1</f>
        <v>-0.600707218045113</v>
      </c>
      <c r="O1305" s="131"/>
      <c r="P1305" s="330"/>
      <c r="Q1305" s="132"/>
      <c r="R1305" s="132"/>
      <c r="S1305" s="132"/>
      <c r="T1305" s="132"/>
    </row>
    <row r="1306" customFormat="false" ht="12.8" hidden="true" customHeight="false" outlineLevel="0" collapsed="false">
      <c r="A1306" s="131" t="n">
        <v>1375315200</v>
      </c>
      <c r="B1306" s="330" t="n">
        <f aca="false">(A1306/(24*60*60))+DATE(1970,1,1)</f>
        <v>41487</v>
      </c>
      <c r="C1306" s="331" t="n">
        <f aca="false">YEAR(B1306)</f>
        <v>2013</v>
      </c>
      <c r="D1306" s="331" t="n">
        <f aca="false">MONTH(B1306)</f>
        <v>8</v>
      </c>
      <c r="E1306" s="331" t="n">
        <f aca="false">DAY(B1306)</f>
        <v>1</v>
      </c>
      <c r="F1306" s="132" t="n">
        <v>106.22691</v>
      </c>
      <c r="G1306" s="132" t="n">
        <v>108</v>
      </c>
      <c r="H1306" s="132" t="n">
        <v>103</v>
      </c>
      <c r="I1306" s="132" t="n">
        <v>104</v>
      </c>
      <c r="J1306" s="132" t="n">
        <f aca="false">LARGE($G$1:G1306,1)</f>
        <v>266</v>
      </c>
      <c r="K1306" s="192" t="n">
        <f aca="false">IF(J1306&gt;J1305,0,K1305+1)</f>
        <v>112</v>
      </c>
      <c r="L1306" s="134" t="n">
        <f aca="false">I1306/J1306-1</f>
        <v>-0.609022556390978</v>
      </c>
      <c r="O1306" s="131"/>
      <c r="P1306" s="330"/>
      <c r="Q1306" s="132"/>
      <c r="R1306" s="132"/>
      <c r="S1306" s="132"/>
      <c r="T1306" s="132"/>
    </row>
    <row r="1307" customFormat="false" ht="12.8" hidden="true" customHeight="false" outlineLevel="0" collapsed="false">
      <c r="A1307" s="131" t="n">
        <v>1375401600</v>
      </c>
      <c r="B1307" s="330" t="n">
        <f aca="false">(A1307/(24*60*60))+DATE(1970,1,1)</f>
        <v>41488</v>
      </c>
      <c r="C1307" s="331" t="n">
        <f aca="false">YEAR(B1307)</f>
        <v>2013</v>
      </c>
      <c r="D1307" s="331" t="n">
        <f aca="false">MONTH(B1307)</f>
        <v>8</v>
      </c>
      <c r="E1307" s="331" t="n">
        <f aca="false">DAY(B1307)</f>
        <v>2</v>
      </c>
      <c r="F1307" s="132" t="n">
        <v>104.62049</v>
      </c>
      <c r="G1307" s="132" t="n">
        <v>108</v>
      </c>
      <c r="H1307" s="132" t="n">
        <v>101.21111</v>
      </c>
      <c r="I1307" s="132" t="n">
        <v>104.50102</v>
      </c>
      <c r="J1307" s="132" t="n">
        <f aca="false">LARGE($G$1:G1307,1)</f>
        <v>266</v>
      </c>
      <c r="K1307" s="192" t="n">
        <f aca="false">IF(J1307&gt;J1306,0,K1306+1)</f>
        <v>113</v>
      </c>
      <c r="L1307" s="134" t="n">
        <f aca="false">I1307/J1307-1</f>
        <v>-0.607139022556391</v>
      </c>
      <c r="O1307" s="131"/>
      <c r="P1307" s="330"/>
      <c r="Q1307" s="132"/>
      <c r="R1307" s="132"/>
      <c r="S1307" s="132"/>
      <c r="T1307" s="132"/>
    </row>
    <row r="1308" customFormat="false" ht="12.8" hidden="true" customHeight="false" outlineLevel="0" collapsed="false">
      <c r="A1308" s="131" t="n">
        <v>1375488000</v>
      </c>
      <c r="B1308" s="330" t="n">
        <f aca="false">(A1308/(24*60*60))+DATE(1970,1,1)</f>
        <v>41489</v>
      </c>
      <c r="C1308" s="331" t="n">
        <f aca="false">YEAR(B1308)</f>
        <v>2013</v>
      </c>
      <c r="D1308" s="331" t="n">
        <f aca="false">MONTH(B1308)</f>
        <v>8</v>
      </c>
      <c r="E1308" s="331" t="n">
        <f aca="false">DAY(B1308)</f>
        <v>3</v>
      </c>
      <c r="F1308" s="132" t="n">
        <v>104.6</v>
      </c>
      <c r="G1308" s="132" t="n">
        <v>105.8852</v>
      </c>
      <c r="H1308" s="132" t="n">
        <v>102</v>
      </c>
      <c r="I1308" s="132" t="n">
        <v>104.95</v>
      </c>
      <c r="J1308" s="132" t="n">
        <f aca="false">LARGE($G$1:G1308,1)</f>
        <v>266</v>
      </c>
      <c r="K1308" s="192" t="n">
        <f aca="false">IF(J1308&gt;J1307,0,K1307+1)</f>
        <v>114</v>
      </c>
      <c r="L1308" s="134" t="n">
        <f aca="false">I1308/J1308-1</f>
        <v>-0.605451127819549</v>
      </c>
      <c r="O1308" s="131"/>
      <c r="P1308" s="330"/>
      <c r="Q1308" s="132"/>
      <c r="R1308" s="132"/>
      <c r="S1308" s="132"/>
      <c r="T1308" s="132"/>
    </row>
    <row r="1309" customFormat="false" ht="12.8" hidden="true" customHeight="false" outlineLevel="0" collapsed="false">
      <c r="A1309" s="131" t="n">
        <v>1375574400</v>
      </c>
      <c r="B1309" s="330" t="n">
        <f aca="false">(A1309/(24*60*60))+DATE(1970,1,1)</f>
        <v>41490</v>
      </c>
      <c r="C1309" s="331" t="n">
        <f aca="false">YEAR(B1309)</f>
        <v>2013</v>
      </c>
      <c r="D1309" s="331" t="n">
        <f aca="false">MONTH(B1309)</f>
        <v>8</v>
      </c>
      <c r="E1309" s="331" t="n">
        <f aca="false">DAY(B1309)</f>
        <v>4</v>
      </c>
      <c r="F1309" s="132" t="n">
        <v>104.9</v>
      </c>
      <c r="G1309" s="132" t="n">
        <v>106</v>
      </c>
      <c r="H1309" s="132" t="n">
        <v>103.50108</v>
      </c>
      <c r="I1309" s="132" t="n">
        <v>105.12</v>
      </c>
      <c r="J1309" s="132" t="n">
        <f aca="false">LARGE($G$1:G1309,1)</f>
        <v>266</v>
      </c>
      <c r="K1309" s="192" t="n">
        <f aca="false">IF(J1309&gt;J1308,0,K1308+1)</f>
        <v>115</v>
      </c>
      <c r="L1309" s="134" t="n">
        <f aca="false">I1309/J1309-1</f>
        <v>-0.604812030075188</v>
      </c>
      <c r="O1309" s="131"/>
      <c r="P1309" s="330"/>
      <c r="Q1309" s="132"/>
      <c r="R1309" s="132"/>
      <c r="S1309" s="132"/>
      <c r="T1309" s="132"/>
    </row>
    <row r="1310" customFormat="false" ht="12.8" hidden="true" customHeight="false" outlineLevel="0" collapsed="false">
      <c r="A1310" s="131" t="n">
        <v>1375660800</v>
      </c>
      <c r="B1310" s="330" t="n">
        <f aca="false">(A1310/(24*60*60))+DATE(1970,1,1)</f>
        <v>41491</v>
      </c>
      <c r="C1310" s="331" t="n">
        <f aca="false">YEAR(B1310)</f>
        <v>2013</v>
      </c>
      <c r="D1310" s="331" t="n">
        <f aca="false">MONTH(B1310)</f>
        <v>8</v>
      </c>
      <c r="E1310" s="331" t="n">
        <f aca="false">DAY(B1310)</f>
        <v>5</v>
      </c>
      <c r="F1310" s="132" t="n">
        <v>105.12</v>
      </c>
      <c r="G1310" s="132" t="n">
        <v>107.77</v>
      </c>
      <c r="H1310" s="132" t="n">
        <v>105</v>
      </c>
      <c r="I1310" s="132" t="n">
        <v>106.72001</v>
      </c>
      <c r="J1310" s="132" t="n">
        <f aca="false">LARGE($G$1:G1310,1)</f>
        <v>266</v>
      </c>
      <c r="K1310" s="192" t="n">
        <f aca="false">IF(J1310&gt;J1309,0,K1309+1)</f>
        <v>116</v>
      </c>
      <c r="L1310" s="134" t="n">
        <f aca="false">I1310/J1310-1</f>
        <v>-0.598796954887218</v>
      </c>
      <c r="O1310" s="131"/>
      <c r="P1310" s="330"/>
      <c r="Q1310" s="132"/>
      <c r="R1310" s="132"/>
      <c r="S1310" s="132"/>
      <c r="T1310" s="132"/>
    </row>
    <row r="1311" customFormat="false" ht="12.8" hidden="true" customHeight="false" outlineLevel="0" collapsed="false">
      <c r="A1311" s="131" t="n">
        <v>1375747200</v>
      </c>
      <c r="B1311" s="330" t="n">
        <f aca="false">(A1311/(24*60*60))+DATE(1970,1,1)</f>
        <v>41492</v>
      </c>
      <c r="C1311" s="331" t="n">
        <f aca="false">YEAR(B1311)</f>
        <v>2013</v>
      </c>
      <c r="D1311" s="331" t="n">
        <f aca="false">MONTH(B1311)</f>
        <v>8</v>
      </c>
      <c r="E1311" s="331" t="n">
        <f aca="false">DAY(B1311)</f>
        <v>6</v>
      </c>
      <c r="F1311" s="132" t="n">
        <v>106.22002</v>
      </c>
      <c r="G1311" s="132" t="n">
        <v>107.5</v>
      </c>
      <c r="H1311" s="132" t="n">
        <v>105.11111</v>
      </c>
      <c r="I1311" s="132" t="n">
        <v>106.55641</v>
      </c>
      <c r="J1311" s="132" t="n">
        <f aca="false">LARGE($G$1:G1311,1)</f>
        <v>266</v>
      </c>
      <c r="K1311" s="192" t="n">
        <f aca="false">IF(J1311&gt;J1310,0,K1310+1)</f>
        <v>117</v>
      </c>
      <c r="L1311" s="134" t="n">
        <f aca="false">I1311/J1311-1</f>
        <v>-0.599411992481203</v>
      </c>
      <c r="O1311" s="131"/>
      <c r="P1311" s="330"/>
      <c r="Q1311" s="132"/>
      <c r="R1311" s="132"/>
      <c r="S1311" s="132"/>
      <c r="T1311" s="132"/>
    </row>
    <row r="1312" customFormat="false" ht="12.8" hidden="true" customHeight="false" outlineLevel="0" collapsed="false">
      <c r="A1312" s="131" t="n">
        <v>1375833600</v>
      </c>
      <c r="B1312" s="330" t="n">
        <f aca="false">(A1312/(24*60*60))+DATE(1970,1,1)</f>
        <v>41493</v>
      </c>
      <c r="C1312" s="331" t="n">
        <f aca="false">YEAR(B1312)</f>
        <v>2013</v>
      </c>
      <c r="D1312" s="331" t="n">
        <f aca="false">MONTH(B1312)</f>
        <v>8</v>
      </c>
      <c r="E1312" s="331" t="n">
        <f aca="false">DAY(B1312)</f>
        <v>7</v>
      </c>
      <c r="F1312" s="132" t="n">
        <v>106.5564</v>
      </c>
      <c r="G1312" s="132" t="n">
        <v>106.96</v>
      </c>
      <c r="H1312" s="132" t="n">
        <v>105.22</v>
      </c>
      <c r="I1312" s="132" t="n">
        <v>105.98993</v>
      </c>
      <c r="J1312" s="132" t="n">
        <f aca="false">LARGE($G$1:G1312,1)</f>
        <v>266</v>
      </c>
      <c r="K1312" s="192" t="n">
        <f aca="false">IF(J1312&gt;J1311,0,K1311+1)</f>
        <v>118</v>
      </c>
      <c r="L1312" s="134" t="n">
        <f aca="false">I1312/J1312-1</f>
        <v>-0.601541616541353</v>
      </c>
      <c r="O1312" s="131"/>
      <c r="P1312" s="330"/>
      <c r="Q1312" s="132"/>
      <c r="R1312" s="132"/>
      <c r="S1312" s="132"/>
      <c r="T1312" s="132"/>
    </row>
    <row r="1313" customFormat="false" ht="12.8" hidden="true" customHeight="false" outlineLevel="0" collapsed="false">
      <c r="A1313" s="131" t="n">
        <v>1375920000</v>
      </c>
      <c r="B1313" s="330" t="n">
        <f aca="false">(A1313/(24*60*60))+DATE(1970,1,1)</f>
        <v>41494</v>
      </c>
      <c r="C1313" s="331" t="n">
        <f aca="false">YEAR(B1313)</f>
        <v>2013</v>
      </c>
      <c r="D1313" s="331" t="n">
        <f aca="false">MONTH(B1313)</f>
        <v>8</v>
      </c>
      <c r="E1313" s="331" t="n">
        <f aca="false">DAY(B1313)</f>
        <v>8</v>
      </c>
      <c r="F1313" s="132" t="n">
        <v>105.98992</v>
      </c>
      <c r="G1313" s="132" t="n">
        <v>106.65</v>
      </c>
      <c r="H1313" s="132" t="n">
        <v>100.95969</v>
      </c>
      <c r="I1313" s="132" t="n">
        <v>103.05</v>
      </c>
      <c r="J1313" s="132" t="n">
        <f aca="false">LARGE($G$1:G1313,1)</f>
        <v>266</v>
      </c>
      <c r="K1313" s="192" t="n">
        <f aca="false">IF(J1313&gt;J1312,0,K1312+1)</f>
        <v>119</v>
      </c>
      <c r="L1313" s="134" t="n">
        <f aca="false">I1313/J1313-1</f>
        <v>-0.612593984962406</v>
      </c>
      <c r="O1313" s="131"/>
      <c r="P1313" s="330"/>
      <c r="Q1313" s="132"/>
      <c r="R1313" s="132"/>
      <c r="S1313" s="132"/>
      <c r="T1313" s="132"/>
    </row>
    <row r="1314" customFormat="false" ht="12.8" hidden="true" customHeight="false" outlineLevel="0" collapsed="false">
      <c r="A1314" s="131" t="n">
        <v>1376006400</v>
      </c>
      <c r="B1314" s="330" t="n">
        <f aca="false">(A1314/(24*60*60))+DATE(1970,1,1)</f>
        <v>41495</v>
      </c>
      <c r="C1314" s="331" t="n">
        <f aca="false">YEAR(B1314)</f>
        <v>2013</v>
      </c>
      <c r="D1314" s="331" t="n">
        <f aca="false">MONTH(B1314)</f>
        <v>8</v>
      </c>
      <c r="E1314" s="331" t="n">
        <f aca="false">DAY(B1314)</f>
        <v>9</v>
      </c>
      <c r="F1314" s="132" t="n">
        <v>103.07</v>
      </c>
      <c r="G1314" s="132" t="n">
        <v>105.78999</v>
      </c>
      <c r="H1314" s="132" t="n">
        <v>101.935</v>
      </c>
      <c r="I1314" s="132" t="n">
        <v>102.8</v>
      </c>
      <c r="J1314" s="132" t="n">
        <f aca="false">LARGE($G$1:G1314,1)</f>
        <v>266</v>
      </c>
      <c r="K1314" s="192" t="n">
        <f aca="false">IF(J1314&gt;J1313,0,K1313+1)</f>
        <v>120</v>
      </c>
      <c r="L1314" s="134" t="n">
        <f aca="false">I1314/J1314-1</f>
        <v>-0.613533834586466</v>
      </c>
      <c r="O1314" s="131"/>
      <c r="P1314" s="330"/>
      <c r="Q1314" s="132"/>
      <c r="R1314" s="132"/>
      <c r="S1314" s="132"/>
      <c r="T1314" s="132"/>
    </row>
    <row r="1315" customFormat="false" ht="12.8" hidden="true" customHeight="false" outlineLevel="0" collapsed="false">
      <c r="A1315" s="131" t="n">
        <v>1376092800</v>
      </c>
      <c r="B1315" s="330" t="n">
        <f aca="false">(A1315/(24*60*60))+DATE(1970,1,1)</f>
        <v>41496</v>
      </c>
      <c r="C1315" s="331" t="n">
        <f aca="false">YEAR(B1315)</f>
        <v>2013</v>
      </c>
      <c r="D1315" s="331" t="n">
        <f aca="false">MONTH(B1315)</f>
        <v>8</v>
      </c>
      <c r="E1315" s="331" t="n">
        <f aca="false">DAY(B1315)</f>
        <v>10</v>
      </c>
      <c r="F1315" s="132" t="n">
        <v>102.38002</v>
      </c>
      <c r="G1315" s="132" t="n">
        <v>103.89999</v>
      </c>
      <c r="H1315" s="132" t="n">
        <v>102.38001</v>
      </c>
      <c r="I1315" s="132" t="n">
        <v>102.99999</v>
      </c>
      <c r="J1315" s="132" t="n">
        <f aca="false">LARGE($G$1:G1315,1)</f>
        <v>266</v>
      </c>
      <c r="K1315" s="192" t="n">
        <f aca="false">IF(J1315&gt;J1314,0,K1314+1)</f>
        <v>121</v>
      </c>
      <c r="L1315" s="134" t="n">
        <f aca="false">I1315/J1315-1</f>
        <v>-0.612781992481203</v>
      </c>
      <c r="O1315" s="131"/>
      <c r="P1315" s="330"/>
      <c r="Q1315" s="132"/>
      <c r="R1315" s="132"/>
      <c r="S1315" s="132"/>
      <c r="T1315" s="132"/>
    </row>
    <row r="1316" customFormat="false" ht="12.8" hidden="true" customHeight="false" outlineLevel="0" collapsed="false">
      <c r="A1316" s="131" t="n">
        <v>1376179200</v>
      </c>
      <c r="B1316" s="330" t="n">
        <f aca="false">(A1316/(24*60*60))+DATE(1970,1,1)</f>
        <v>41497</v>
      </c>
      <c r="C1316" s="331" t="n">
        <f aca="false">YEAR(B1316)</f>
        <v>2013</v>
      </c>
      <c r="D1316" s="331" t="n">
        <f aca="false">MONTH(B1316)</f>
        <v>8</v>
      </c>
      <c r="E1316" s="331" t="n">
        <f aca="false">DAY(B1316)</f>
        <v>11</v>
      </c>
      <c r="F1316" s="132" t="n">
        <v>102.99999</v>
      </c>
      <c r="G1316" s="132" t="n">
        <v>105.19</v>
      </c>
      <c r="H1316" s="132" t="n">
        <v>102.7</v>
      </c>
      <c r="I1316" s="132" t="n">
        <v>105</v>
      </c>
      <c r="J1316" s="132" t="n">
        <f aca="false">LARGE($G$1:G1316,1)</f>
        <v>266</v>
      </c>
      <c r="K1316" s="192" t="n">
        <f aca="false">IF(J1316&gt;J1315,0,K1315+1)</f>
        <v>122</v>
      </c>
      <c r="L1316" s="134" t="n">
        <f aca="false">I1316/J1316-1</f>
        <v>-0.605263157894737</v>
      </c>
      <c r="O1316" s="131"/>
      <c r="P1316" s="330"/>
      <c r="Q1316" s="132"/>
      <c r="R1316" s="132"/>
      <c r="S1316" s="132"/>
      <c r="T1316" s="132"/>
    </row>
    <row r="1317" customFormat="false" ht="12.8" hidden="true" customHeight="false" outlineLevel="0" collapsed="false">
      <c r="A1317" s="131" t="n">
        <v>1376265600</v>
      </c>
      <c r="B1317" s="330" t="n">
        <f aca="false">(A1317/(24*60*60))+DATE(1970,1,1)</f>
        <v>41498</v>
      </c>
      <c r="C1317" s="331" t="n">
        <f aca="false">YEAR(B1317)</f>
        <v>2013</v>
      </c>
      <c r="D1317" s="331" t="n">
        <f aca="false">MONTH(B1317)</f>
        <v>8</v>
      </c>
      <c r="E1317" s="331" t="n">
        <f aca="false">DAY(B1317)</f>
        <v>12</v>
      </c>
      <c r="F1317" s="132" t="n">
        <v>105</v>
      </c>
      <c r="G1317" s="132" t="n">
        <v>108.121</v>
      </c>
      <c r="H1317" s="132" t="n">
        <v>103.5</v>
      </c>
      <c r="I1317" s="132" t="n">
        <v>106.81349</v>
      </c>
      <c r="J1317" s="132" t="n">
        <f aca="false">LARGE($G$1:G1317,1)</f>
        <v>266</v>
      </c>
      <c r="K1317" s="192" t="n">
        <f aca="false">IF(J1317&gt;J1316,0,K1316+1)</f>
        <v>123</v>
      </c>
      <c r="L1317" s="134" t="n">
        <f aca="false">I1317/J1317-1</f>
        <v>-0.59844552631579</v>
      </c>
      <c r="O1317" s="131"/>
      <c r="P1317" s="330"/>
      <c r="Q1317" s="132"/>
      <c r="R1317" s="132"/>
      <c r="S1317" s="132"/>
      <c r="T1317" s="132"/>
    </row>
    <row r="1318" customFormat="false" ht="12.8" hidden="true" customHeight="false" outlineLevel="0" collapsed="false">
      <c r="A1318" s="131" t="n">
        <v>1376352000</v>
      </c>
      <c r="B1318" s="330" t="n">
        <f aca="false">(A1318/(24*60*60))+DATE(1970,1,1)</f>
        <v>41499</v>
      </c>
      <c r="C1318" s="331" t="n">
        <f aca="false">YEAR(B1318)</f>
        <v>2013</v>
      </c>
      <c r="D1318" s="331" t="n">
        <f aca="false">MONTH(B1318)</f>
        <v>8</v>
      </c>
      <c r="E1318" s="331" t="n">
        <f aca="false">DAY(B1318)</f>
        <v>13</v>
      </c>
      <c r="F1318" s="132" t="n">
        <v>106.98999</v>
      </c>
      <c r="G1318" s="132" t="n">
        <v>109.64</v>
      </c>
      <c r="H1318" s="132" t="n">
        <v>104.5</v>
      </c>
      <c r="I1318" s="132" t="n">
        <v>109.6</v>
      </c>
      <c r="J1318" s="132" t="n">
        <f aca="false">LARGE($G$1:G1318,1)</f>
        <v>266</v>
      </c>
      <c r="K1318" s="192" t="n">
        <f aca="false">IF(J1318&gt;J1317,0,K1317+1)</f>
        <v>124</v>
      </c>
      <c r="L1318" s="134" t="n">
        <f aca="false">I1318/J1318-1</f>
        <v>-0.58796992481203</v>
      </c>
      <c r="O1318" s="131"/>
      <c r="P1318" s="330"/>
      <c r="Q1318" s="132"/>
      <c r="R1318" s="132"/>
      <c r="S1318" s="132"/>
      <c r="T1318" s="132"/>
    </row>
    <row r="1319" customFormat="false" ht="12.8" hidden="true" customHeight="false" outlineLevel="0" collapsed="false">
      <c r="A1319" s="131" t="n">
        <v>1376438400</v>
      </c>
      <c r="B1319" s="330" t="n">
        <f aca="false">(A1319/(24*60*60))+DATE(1970,1,1)</f>
        <v>41500</v>
      </c>
      <c r="C1319" s="331" t="n">
        <f aca="false">YEAR(B1319)</f>
        <v>2013</v>
      </c>
      <c r="D1319" s="331" t="n">
        <f aca="false">MONTH(B1319)</f>
        <v>8</v>
      </c>
      <c r="E1319" s="331" t="n">
        <f aca="false">DAY(B1319)</f>
        <v>14</v>
      </c>
      <c r="F1319" s="132" t="n">
        <v>109.42519</v>
      </c>
      <c r="G1319" s="132" t="n">
        <v>115</v>
      </c>
      <c r="H1319" s="132" t="n">
        <v>108</v>
      </c>
      <c r="I1319" s="132" t="n">
        <v>112.56205</v>
      </c>
      <c r="J1319" s="132" t="n">
        <f aca="false">LARGE($G$1:G1319,1)</f>
        <v>266</v>
      </c>
      <c r="K1319" s="192" t="n">
        <f aca="false">IF(J1319&gt;J1318,0,K1318+1)</f>
        <v>125</v>
      </c>
      <c r="L1319" s="134" t="n">
        <f aca="false">I1319/J1319-1</f>
        <v>-0.576834398496241</v>
      </c>
      <c r="O1319" s="131"/>
      <c r="P1319" s="330"/>
      <c r="Q1319" s="132"/>
      <c r="R1319" s="132"/>
      <c r="S1319" s="132"/>
      <c r="T1319" s="132"/>
    </row>
    <row r="1320" customFormat="false" ht="12.8" hidden="true" customHeight="false" outlineLevel="0" collapsed="false">
      <c r="A1320" s="131" t="n">
        <v>1376524800</v>
      </c>
      <c r="B1320" s="330" t="n">
        <f aca="false">(A1320/(24*60*60))+DATE(1970,1,1)</f>
        <v>41501</v>
      </c>
      <c r="C1320" s="331" t="n">
        <f aca="false">YEAR(B1320)</f>
        <v>2013</v>
      </c>
      <c r="D1320" s="331" t="n">
        <f aca="false">MONTH(B1320)</f>
        <v>8</v>
      </c>
      <c r="E1320" s="331" t="n">
        <f aca="false">DAY(B1320)</f>
        <v>15</v>
      </c>
      <c r="F1320" s="132" t="n">
        <v>112.56206</v>
      </c>
      <c r="G1320" s="132" t="n">
        <v>113.321</v>
      </c>
      <c r="H1320" s="132" t="n">
        <v>108.78</v>
      </c>
      <c r="I1320" s="132" t="n">
        <v>109.99497</v>
      </c>
      <c r="J1320" s="132" t="n">
        <f aca="false">LARGE($G$1:G1320,1)</f>
        <v>266</v>
      </c>
      <c r="K1320" s="192" t="n">
        <f aca="false">IF(J1320&gt;J1319,0,K1319+1)</f>
        <v>126</v>
      </c>
      <c r="L1320" s="134" t="n">
        <f aca="false">I1320/J1320-1</f>
        <v>-0.58648507518797</v>
      </c>
      <c r="O1320" s="131"/>
      <c r="P1320" s="330"/>
      <c r="Q1320" s="132"/>
      <c r="R1320" s="132"/>
      <c r="S1320" s="132"/>
      <c r="T1320" s="132"/>
    </row>
    <row r="1321" customFormat="false" ht="12.8" hidden="true" customHeight="false" outlineLevel="0" collapsed="false">
      <c r="A1321" s="131" t="n">
        <v>1376611200</v>
      </c>
      <c r="B1321" s="330" t="n">
        <f aca="false">(A1321/(24*60*60))+DATE(1970,1,1)</f>
        <v>41502</v>
      </c>
      <c r="C1321" s="331" t="n">
        <f aca="false">YEAR(B1321)</f>
        <v>2013</v>
      </c>
      <c r="D1321" s="331" t="n">
        <f aca="false">MONTH(B1321)</f>
        <v>8</v>
      </c>
      <c r="E1321" s="331" t="n">
        <f aca="false">DAY(B1321)</f>
        <v>16</v>
      </c>
      <c r="F1321" s="132" t="n">
        <v>109.10523</v>
      </c>
      <c r="G1321" s="132" t="n">
        <v>112.3</v>
      </c>
      <c r="H1321" s="132" t="n">
        <v>108.21</v>
      </c>
      <c r="I1321" s="132" t="n">
        <v>108.99438</v>
      </c>
      <c r="J1321" s="132" t="n">
        <f aca="false">LARGE($G$1:G1321,1)</f>
        <v>266</v>
      </c>
      <c r="K1321" s="192" t="n">
        <f aca="false">IF(J1321&gt;J1320,0,K1320+1)</f>
        <v>127</v>
      </c>
      <c r="L1321" s="134" t="n">
        <f aca="false">I1321/J1321-1</f>
        <v>-0.590246691729323</v>
      </c>
      <c r="O1321" s="131"/>
      <c r="P1321" s="330"/>
      <c r="Q1321" s="132"/>
      <c r="R1321" s="132"/>
      <c r="S1321" s="132"/>
      <c r="T1321" s="132"/>
    </row>
    <row r="1322" customFormat="false" ht="12.8" hidden="true" customHeight="false" outlineLevel="0" collapsed="false">
      <c r="A1322" s="131" t="n">
        <v>1376697600</v>
      </c>
      <c r="B1322" s="330" t="n">
        <f aca="false">(A1322/(24*60*60))+DATE(1970,1,1)</f>
        <v>41503</v>
      </c>
      <c r="C1322" s="331" t="n">
        <f aca="false">YEAR(B1322)</f>
        <v>2013</v>
      </c>
      <c r="D1322" s="331" t="n">
        <f aca="false">MONTH(B1322)</f>
        <v>8</v>
      </c>
      <c r="E1322" s="331" t="n">
        <f aca="false">DAY(B1322)</f>
        <v>17</v>
      </c>
      <c r="F1322" s="132" t="n">
        <v>108.99499</v>
      </c>
      <c r="G1322" s="132" t="n">
        <v>114</v>
      </c>
      <c r="H1322" s="132" t="n">
        <v>108.225</v>
      </c>
      <c r="I1322" s="132" t="n">
        <v>112.75</v>
      </c>
      <c r="J1322" s="132" t="n">
        <f aca="false">LARGE($G$1:G1322,1)</f>
        <v>266</v>
      </c>
      <c r="K1322" s="192" t="n">
        <f aca="false">IF(J1322&gt;J1321,0,K1321+1)</f>
        <v>128</v>
      </c>
      <c r="L1322" s="134" t="n">
        <f aca="false">I1322/J1322-1</f>
        <v>-0.576127819548872</v>
      </c>
      <c r="O1322" s="131"/>
      <c r="P1322" s="330"/>
      <c r="Q1322" s="132"/>
      <c r="R1322" s="132"/>
      <c r="S1322" s="132"/>
      <c r="T1322" s="132"/>
    </row>
    <row r="1323" customFormat="false" ht="12.8" hidden="true" customHeight="false" outlineLevel="0" collapsed="false">
      <c r="A1323" s="131" t="n">
        <v>1376784000</v>
      </c>
      <c r="B1323" s="330" t="n">
        <f aca="false">(A1323/(24*60*60))+DATE(1970,1,1)</f>
        <v>41504</v>
      </c>
      <c r="C1323" s="331" t="n">
        <f aca="false">YEAR(B1323)</f>
        <v>2013</v>
      </c>
      <c r="D1323" s="331" t="n">
        <f aca="false">MONTH(B1323)</f>
        <v>8</v>
      </c>
      <c r="E1323" s="331" t="n">
        <f aca="false">DAY(B1323)</f>
        <v>18</v>
      </c>
      <c r="F1323" s="132" t="n">
        <v>112.76</v>
      </c>
      <c r="G1323" s="132" t="n">
        <v>114.69</v>
      </c>
      <c r="H1323" s="132" t="n">
        <v>112</v>
      </c>
      <c r="I1323" s="132" t="n">
        <v>113.38</v>
      </c>
      <c r="J1323" s="132" t="n">
        <f aca="false">LARGE($G$1:G1323,1)</f>
        <v>266</v>
      </c>
      <c r="K1323" s="192" t="n">
        <f aca="false">IF(J1323&gt;J1322,0,K1322+1)</f>
        <v>129</v>
      </c>
      <c r="L1323" s="134" t="n">
        <f aca="false">I1323/J1323-1</f>
        <v>-0.573759398496241</v>
      </c>
      <c r="O1323" s="131"/>
      <c r="P1323" s="330"/>
      <c r="Q1323" s="132"/>
      <c r="R1323" s="132"/>
      <c r="S1323" s="132"/>
      <c r="T1323" s="132"/>
    </row>
    <row r="1324" customFormat="false" ht="12.8" hidden="true" customHeight="false" outlineLevel="0" collapsed="false">
      <c r="A1324" s="131" t="n">
        <v>1376870400</v>
      </c>
      <c r="B1324" s="330" t="n">
        <f aca="false">(A1324/(24*60*60))+DATE(1970,1,1)</f>
        <v>41505</v>
      </c>
      <c r="C1324" s="331" t="n">
        <f aca="false">YEAR(B1324)</f>
        <v>2013</v>
      </c>
      <c r="D1324" s="331" t="n">
        <f aca="false">MONTH(B1324)</f>
        <v>8</v>
      </c>
      <c r="E1324" s="331" t="n">
        <f aca="false">DAY(B1324)</f>
        <v>19</v>
      </c>
      <c r="F1324" s="132" t="n">
        <v>113.395</v>
      </c>
      <c r="G1324" s="132" t="n">
        <v>123.74518</v>
      </c>
      <c r="H1324" s="132" t="n">
        <v>111.771</v>
      </c>
      <c r="I1324" s="132" t="n">
        <v>118.50203</v>
      </c>
      <c r="J1324" s="132" t="n">
        <f aca="false">LARGE($G$1:G1324,1)</f>
        <v>266</v>
      </c>
      <c r="K1324" s="192" t="n">
        <f aca="false">IF(J1324&gt;J1323,0,K1323+1)</f>
        <v>130</v>
      </c>
      <c r="L1324" s="134" t="n">
        <f aca="false">I1324/J1324-1</f>
        <v>-0.554503646616541</v>
      </c>
      <c r="O1324" s="131"/>
      <c r="P1324" s="330"/>
      <c r="Q1324" s="132"/>
      <c r="R1324" s="132"/>
      <c r="S1324" s="132"/>
      <c r="T1324" s="132"/>
    </row>
    <row r="1325" customFormat="false" ht="12.8" hidden="true" customHeight="false" outlineLevel="0" collapsed="false">
      <c r="A1325" s="131" t="n">
        <v>1376956800</v>
      </c>
      <c r="B1325" s="330" t="n">
        <f aca="false">(A1325/(24*60*60))+DATE(1970,1,1)</f>
        <v>41506</v>
      </c>
      <c r="C1325" s="331" t="n">
        <f aca="false">YEAR(B1325)</f>
        <v>2013</v>
      </c>
      <c r="D1325" s="331" t="n">
        <f aca="false">MONTH(B1325)</f>
        <v>8</v>
      </c>
      <c r="E1325" s="331" t="n">
        <f aca="false">DAY(B1325)</f>
        <v>20</v>
      </c>
      <c r="F1325" s="132" t="n">
        <v>119</v>
      </c>
      <c r="G1325" s="132" t="n">
        <v>123.01111</v>
      </c>
      <c r="H1325" s="132" t="n">
        <v>116.817</v>
      </c>
      <c r="I1325" s="132" t="n">
        <v>121.20001</v>
      </c>
      <c r="J1325" s="132" t="n">
        <f aca="false">LARGE($G$1:G1325,1)</f>
        <v>266</v>
      </c>
      <c r="K1325" s="192" t="n">
        <f aca="false">IF(J1325&gt;J1324,0,K1324+1)</f>
        <v>131</v>
      </c>
      <c r="L1325" s="134" t="n">
        <f aca="false">I1325/J1325-1</f>
        <v>-0.544360864661654</v>
      </c>
      <c r="O1325" s="131"/>
      <c r="P1325" s="330"/>
      <c r="Q1325" s="132"/>
      <c r="R1325" s="132"/>
      <c r="S1325" s="132"/>
      <c r="T1325" s="132"/>
    </row>
    <row r="1326" customFormat="false" ht="12.8" hidden="true" customHeight="false" outlineLevel="0" collapsed="false">
      <c r="A1326" s="131" t="n">
        <v>1377043200</v>
      </c>
      <c r="B1326" s="330" t="n">
        <f aca="false">(A1326/(24*60*60))+DATE(1970,1,1)</f>
        <v>41507</v>
      </c>
      <c r="C1326" s="331" t="n">
        <f aca="false">YEAR(B1326)</f>
        <v>2013</v>
      </c>
      <c r="D1326" s="331" t="n">
        <f aca="false">MONTH(B1326)</f>
        <v>8</v>
      </c>
      <c r="E1326" s="331" t="n">
        <f aca="false">DAY(B1326)</f>
        <v>21</v>
      </c>
      <c r="F1326" s="132" t="n">
        <v>121.20003</v>
      </c>
      <c r="G1326" s="132" t="n">
        <v>125</v>
      </c>
      <c r="H1326" s="132" t="n">
        <v>119.68162</v>
      </c>
      <c r="I1326" s="132" t="n">
        <v>123.30002</v>
      </c>
      <c r="J1326" s="132" t="n">
        <f aca="false">LARGE($G$1:G1326,1)</f>
        <v>266</v>
      </c>
      <c r="K1326" s="192" t="n">
        <f aca="false">IF(J1326&gt;J1325,0,K1325+1)</f>
        <v>132</v>
      </c>
      <c r="L1326" s="134" t="n">
        <f aca="false">I1326/J1326-1</f>
        <v>-0.536466090225564</v>
      </c>
      <c r="O1326" s="131"/>
      <c r="P1326" s="330"/>
      <c r="Q1326" s="132"/>
      <c r="R1326" s="132"/>
      <c r="S1326" s="132"/>
      <c r="T1326" s="132"/>
    </row>
    <row r="1327" customFormat="false" ht="12.8" hidden="true" customHeight="false" outlineLevel="0" collapsed="false">
      <c r="A1327" s="131" t="n">
        <v>1377129600</v>
      </c>
      <c r="B1327" s="330" t="n">
        <f aca="false">(A1327/(24*60*60))+DATE(1970,1,1)</f>
        <v>41508</v>
      </c>
      <c r="C1327" s="331" t="n">
        <f aca="false">YEAR(B1327)</f>
        <v>2013</v>
      </c>
      <c r="D1327" s="331" t="n">
        <f aca="false">MONTH(B1327)</f>
        <v>8</v>
      </c>
      <c r="E1327" s="331" t="n">
        <f aca="false">DAY(B1327)</f>
        <v>22</v>
      </c>
      <c r="F1327" s="132" t="n">
        <v>123.13496</v>
      </c>
      <c r="G1327" s="132" t="n">
        <v>124.49</v>
      </c>
      <c r="H1327" s="132" t="n">
        <v>120.54</v>
      </c>
      <c r="I1327" s="132" t="n">
        <v>121.99994</v>
      </c>
      <c r="J1327" s="132" t="n">
        <f aca="false">LARGE($G$1:G1327,1)</f>
        <v>266</v>
      </c>
      <c r="K1327" s="192" t="n">
        <f aca="false">IF(J1327&gt;J1326,0,K1326+1)</f>
        <v>133</v>
      </c>
      <c r="L1327" s="134" t="n">
        <f aca="false">I1327/J1327-1</f>
        <v>-0.541353609022556</v>
      </c>
      <c r="O1327" s="131"/>
      <c r="P1327" s="330"/>
      <c r="Q1327" s="132"/>
      <c r="R1327" s="132"/>
      <c r="S1327" s="132"/>
      <c r="T1327" s="132"/>
    </row>
    <row r="1328" customFormat="false" ht="12.8" hidden="true" customHeight="false" outlineLevel="0" collapsed="false">
      <c r="A1328" s="131" t="n">
        <v>1377216000</v>
      </c>
      <c r="B1328" s="330" t="n">
        <f aca="false">(A1328/(24*60*60))+DATE(1970,1,1)</f>
        <v>41509</v>
      </c>
      <c r="C1328" s="331" t="n">
        <f aca="false">YEAR(B1328)</f>
        <v>2013</v>
      </c>
      <c r="D1328" s="331" t="n">
        <f aca="false">MONTH(B1328)</f>
        <v>8</v>
      </c>
      <c r="E1328" s="331" t="n">
        <f aca="false">DAY(B1328)</f>
        <v>23</v>
      </c>
      <c r="F1328" s="132" t="n">
        <v>121.99993</v>
      </c>
      <c r="G1328" s="132" t="n">
        <v>122</v>
      </c>
      <c r="H1328" s="132" t="n">
        <v>118.444</v>
      </c>
      <c r="I1328" s="132" t="n">
        <v>118.51002</v>
      </c>
      <c r="J1328" s="132" t="n">
        <f aca="false">LARGE($G$1:G1328,1)</f>
        <v>266</v>
      </c>
      <c r="K1328" s="192" t="n">
        <f aca="false">IF(J1328&gt;J1327,0,K1327+1)</f>
        <v>134</v>
      </c>
      <c r="L1328" s="134" t="n">
        <f aca="false">I1328/J1328-1</f>
        <v>-0.554473609022556</v>
      </c>
      <c r="O1328" s="131"/>
      <c r="P1328" s="330"/>
      <c r="Q1328" s="132"/>
      <c r="R1328" s="132"/>
      <c r="S1328" s="132"/>
      <c r="T1328" s="132"/>
    </row>
    <row r="1329" customFormat="false" ht="12.8" hidden="true" customHeight="false" outlineLevel="0" collapsed="false">
      <c r="A1329" s="131" t="n">
        <v>1377302400</v>
      </c>
      <c r="B1329" s="330" t="n">
        <f aca="false">(A1329/(24*60*60))+DATE(1970,1,1)</f>
        <v>41510</v>
      </c>
      <c r="C1329" s="331" t="n">
        <f aca="false">YEAR(B1329)</f>
        <v>2013</v>
      </c>
      <c r="D1329" s="331" t="n">
        <f aca="false">MONTH(B1329)</f>
        <v>8</v>
      </c>
      <c r="E1329" s="331" t="n">
        <f aca="false">DAY(B1329)</f>
        <v>24</v>
      </c>
      <c r="F1329" s="132" t="n">
        <v>118.51003</v>
      </c>
      <c r="G1329" s="132" t="n">
        <v>121.39</v>
      </c>
      <c r="H1329" s="132" t="n">
        <v>118.02</v>
      </c>
      <c r="I1329" s="132" t="n">
        <v>119.60255</v>
      </c>
      <c r="J1329" s="132" t="n">
        <f aca="false">LARGE($G$1:G1329,1)</f>
        <v>266</v>
      </c>
      <c r="K1329" s="192" t="n">
        <f aca="false">IF(J1329&gt;J1328,0,K1328+1)</f>
        <v>135</v>
      </c>
      <c r="L1329" s="134" t="n">
        <f aca="false">I1329/J1329-1</f>
        <v>-0.550366353383459</v>
      </c>
      <c r="O1329" s="131"/>
      <c r="P1329" s="330"/>
      <c r="Q1329" s="132"/>
      <c r="R1329" s="132"/>
      <c r="S1329" s="132"/>
      <c r="T1329" s="132"/>
    </row>
    <row r="1330" customFormat="false" ht="12.8" hidden="true" customHeight="false" outlineLevel="0" collapsed="false">
      <c r="A1330" s="131" t="n">
        <v>1377388800</v>
      </c>
      <c r="B1330" s="330" t="n">
        <f aca="false">(A1330/(24*60*60))+DATE(1970,1,1)</f>
        <v>41511</v>
      </c>
      <c r="C1330" s="331" t="n">
        <f aca="false">YEAR(B1330)</f>
        <v>2013</v>
      </c>
      <c r="D1330" s="331" t="n">
        <f aca="false">MONTH(B1330)</f>
        <v>8</v>
      </c>
      <c r="E1330" s="331" t="n">
        <f aca="false">DAY(B1330)</f>
        <v>25</v>
      </c>
      <c r="F1330" s="132" t="n">
        <v>119.60255</v>
      </c>
      <c r="G1330" s="132" t="n">
        <v>122.99</v>
      </c>
      <c r="H1330" s="132" t="n">
        <v>119.14</v>
      </c>
      <c r="I1330" s="132" t="n">
        <v>122.11102</v>
      </c>
      <c r="J1330" s="132" t="n">
        <f aca="false">LARGE($G$1:G1330,1)</f>
        <v>266</v>
      </c>
      <c r="K1330" s="192" t="n">
        <f aca="false">IF(J1330&gt;J1329,0,K1329+1)</f>
        <v>136</v>
      </c>
      <c r="L1330" s="134" t="n">
        <f aca="false">I1330/J1330-1</f>
        <v>-0.540936015037594</v>
      </c>
      <c r="O1330" s="131"/>
      <c r="P1330" s="330"/>
      <c r="Q1330" s="132"/>
      <c r="R1330" s="132"/>
      <c r="S1330" s="132"/>
      <c r="T1330" s="132"/>
    </row>
    <row r="1331" customFormat="false" ht="12.8" hidden="true" customHeight="false" outlineLevel="0" collapsed="false">
      <c r="A1331" s="131" t="n">
        <v>1377475200</v>
      </c>
      <c r="B1331" s="330" t="n">
        <f aca="false">(A1331/(24*60*60))+DATE(1970,1,1)</f>
        <v>41512</v>
      </c>
      <c r="C1331" s="331" t="n">
        <f aca="false">YEAR(B1331)</f>
        <v>2013</v>
      </c>
      <c r="D1331" s="331" t="n">
        <f aca="false">MONTH(B1331)</f>
        <v>8</v>
      </c>
      <c r="E1331" s="331" t="n">
        <f aca="false">DAY(B1331)</f>
        <v>26</v>
      </c>
      <c r="F1331" s="132" t="n">
        <v>122.111</v>
      </c>
      <c r="G1331" s="132" t="n">
        <v>122.96996</v>
      </c>
      <c r="H1331" s="132" t="n">
        <v>119.91611</v>
      </c>
      <c r="I1331" s="132" t="n">
        <v>120.07</v>
      </c>
      <c r="J1331" s="132" t="n">
        <f aca="false">LARGE($G$1:G1331,1)</f>
        <v>266</v>
      </c>
      <c r="K1331" s="192" t="n">
        <f aca="false">IF(J1331&gt;J1330,0,K1330+1)</f>
        <v>137</v>
      </c>
      <c r="L1331" s="134" t="n">
        <f aca="false">I1331/J1331-1</f>
        <v>-0.548609022556391</v>
      </c>
      <c r="O1331" s="131"/>
      <c r="P1331" s="330"/>
      <c r="Q1331" s="132"/>
      <c r="R1331" s="132"/>
      <c r="S1331" s="132"/>
      <c r="T1331" s="132"/>
    </row>
    <row r="1332" customFormat="false" ht="12.8" hidden="true" customHeight="false" outlineLevel="0" collapsed="false">
      <c r="A1332" s="131" t="n">
        <v>1377561600</v>
      </c>
      <c r="B1332" s="330" t="n">
        <f aca="false">(A1332/(24*60*60))+DATE(1970,1,1)</f>
        <v>41513</v>
      </c>
      <c r="C1332" s="331" t="n">
        <f aca="false">YEAR(B1332)</f>
        <v>2013</v>
      </c>
      <c r="D1332" s="331" t="n">
        <f aca="false">MONTH(B1332)</f>
        <v>8</v>
      </c>
      <c r="E1332" s="331" t="n">
        <f aca="false">DAY(B1332)</f>
        <v>27</v>
      </c>
      <c r="F1332" s="132" t="n">
        <v>120.1</v>
      </c>
      <c r="G1332" s="132" t="n">
        <v>133</v>
      </c>
      <c r="H1332" s="132" t="n">
        <v>120</v>
      </c>
      <c r="I1332" s="132" t="n">
        <v>131.295</v>
      </c>
      <c r="J1332" s="132" t="n">
        <f aca="false">LARGE($G$1:G1332,1)</f>
        <v>266</v>
      </c>
      <c r="K1332" s="192" t="n">
        <f aca="false">IF(J1332&gt;J1331,0,K1331+1)</f>
        <v>138</v>
      </c>
      <c r="L1332" s="134" t="n">
        <f aca="false">I1332/J1332-1</f>
        <v>-0.50640977443609</v>
      </c>
      <c r="O1332" s="131"/>
      <c r="P1332" s="330"/>
      <c r="Q1332" s="132"/>
      <c r="R1332" s="132"/>
      <c r="S1332" s="132"/>
      <c r="T1332" s="132"/>
    </row>
    <row r="1333" customFormat="false" ht="12.8" hidden="true" customHeight="false" outlineLevel="0" collapsed="false">
      <c r="A1333" s="131" t="n">
        <v>1377648000</v>
      </c>
      <c r="B1333" s="330" t="n">
        <f aca="false">(A1333/(24*60*60))+DATE(1970,1,1)</f>
        <v>41514</v>
      </c>
      <c r="C1333" s="331" t="n">
        <f aca="false">YEAR(B1333)</f>
        <v>2013</v>
      </c>
      <c r="D1333" s="331" t="n">
        <f aca="false">MONTH(B1333)</f>
        <v>8</v>
      </c>
      <c r="E1333" s="331" t="n">
        <f aca="false">DAY(B1333)</f>
        <v>28</v>
      </c>
      <c r="F1333" s="132" t="n">
        <v>130.20501</v>
      </c>
      <c r="G1333" s="132" t="n">
        <v>131.72442</v>
      </c>
      <c r="H1333" s="132" t="n">
        <v>128.02</v>
      </c>
      <c r="I1333" s="132" t="n">
        <v>128.76</v>
      </c>
      <c r="J1333" s="132" t="n">
        <f aca="false">LARGE($G$1:G1333,1)</f>
        <v>266</v>
      </c>
      <c r="K1333" s="192" t="n">
        <f aca="false">IF(J1333&gt;J1332,0,K1332+1)</f>
        <v>139</v>
      </c>
      <c r="L1333" s="134" t="n">
        <f aca="false">I1333/J1333-1</f>
        <v>-0.51593984962406</v>
      </c>
      <c r="O1333" s="131"/>
      <c r="P1333" s="330"/>
      <c r="Q1333" s="132"/>
      <c r="R1333" s="132"/>
      <c r="S1333" s="132"/>
      <c r="T1333" s="132"/>
    </row>
    <row r="1334" customFormat="false" ht="12.8" hidden="true" customHeight="false" outlineLevel="0" collapsed="false">
      <c r="A1334" s="131" t="n">
        <v>1377734400</v>
      </c>
      <c r="B1334" s="330" t="n">
        <f aca="false">(A1334/(24*60*60))+DATE(1970,1,1)</f>
        <v>41515</v>
      </c>
      <c r="C1334" s="331" t="n">
        <f aca="false">YEAR(B1334)</f>
        <v>2013</v>
      </c>
      <c r="D1334" s="331" t="n">
        <f aca="false">MONTH(B1334)</f>
        <v>8</v>
      </c>
      <c r="E1334" s="331" t="n">
        <f aca="false">DAY(B1334)</f>
        <v>29</v>
      </c>
      <c r="F1334" s="132" t="n">
        <v>128.57206</v>
      </c>
      <c r="G1334" s="132" t="n">
        <v>131.2</v>
      </c>
      <c r="H1334" s="132" t="n">
        <v>128.18</v>
      </c>
      <c r="I1334" s="132" t="n">
        <v>129.30034</v>
      </c>
      <c r="J1334" s="132" t="n">
        <f aca="false">LARGE($G$1:G1334,1)</f>
        <v>266</v>
      </c>
      <c r="K1334" s="192" t="n">
        <f aca="false">IF(J1334&gt;J1333,0,K1333+1)</f>
        <v>140</v>
      </c>
      <c r="L1334" s="134" t="n">
        <f aca="false">I1334/J1334-1</f>
        <v>-0.513908496240602</v>
      </c>
      <c r="O1334" s="131"/>
      <c r="P1334" s="330"/>
      <c r="Q1334" s="132"/>
      <c r="R1334" s="132"/>
      <c r="S1334" s="132"/>
      <c r="T1334" s="132"/>
    </row>
    <row r="1335" customFormat="false" ht="12.8" hidden="true" customHeight="false" outlineLevel="0" collapsed="false">
      <c r="A1335" s="131" t="n">
        <v>1377820800</v>
      </c>
      <c r="B1335" s="330" t="n">
        <f aca="false">(A1335/(24*60*60))+DATE(1970,1,1)</f>
        <v>41516</v>
      </c>
      <c r="C1335" s="331" t="n">
        <f aca="false">YEAR(B1335)</f>
        <v>2013</v>
      </c>
      <c r="D1335" s="331" t="n">
        <f aca="false">MONTH(B1335)</f>
        <v>8</v>
      </c>
      <c r="E1335" s="331" t="n">
        <f aca="false">DAY(B1335)</f>
        <v>30</v>
      </c>
      <c r="F1335" s="132" t="n">
        <v>129.30033</v>
      </c>
      <c r="G1335" s="132" t="n">
        <v>142.76173</v>
      </c>
      <c r="H1335" s="132" t="n">
        <v>128.56</v>
      </c>
      <c r="I1335" s="132" t="n">
        <v>138.03002</v>
      </c>
      <c r="J1335" s="132" t="n">
        <f aca="false">LARGE($G$1:G1335,1)</f>
        <v>266</v>
      </c>
      <c r="K1335" s="192" t="n">
        <f aca="false">IF(J1335&gt;J1334,0,K1334+1)</f>
        <v>141</v>
      </c>
      <c r="L1335" s="134" t="n">
        <f aca="false">I1335/J1335-1</f>
        <v>-0.48109015037594</v>
      </c>
      <c r="O1335" s="131"/>
      <c r="P1335" s="330"/>
      <c r="Q1335" s="132"/>
      <c r="R1335" s="132"/>
      <c r="S1335" s="132"/>
      <c r="T1335" s="132"/>
    </row>
    <row r="1336" customFormat="false" ht="12.8" hidden="true" customHeight="false" outlineLevel="0" collapsed="false">
      <c r="A1336" s="131" t="n">
        <v>1377907200</v>
      </c>
      <c r="B1336" s="330" t="n">
        <f aca="false">(A1336/(24*60*60))+DATE(1970,1,1)</f>
        <v>41517</v>
      </c>
      <c r="C1336" s="331" t="n">
        <f aca="false">YEAR(B1336)</f>
        <v>2013</v>
      </c>
      <c r="D1336" s="331" t="n">
        <f aca="false">MONTH(B1336)</f>
        <v>8</v>
      </c>
      <c r="E1336" s="331" t="n">
        <f aca="false">DAY(B1336)</f>
        <v>31</v>
      </c>
      <c r="F1336" s="132" t="n">
        <v>138.03002</v>
      </c>
      <c r="G1336" s="132" t="n">
        <v>148.7</v>
      </c>
      <c r="H1336" s="132" t="n">
        <v>135.89</v>
      </c>
      <c r="I1336" s="132" t="n">
        <v>141</v>
      </c>
      <c r="J1336" s="132" t="n">
        <f aca="false">LARGE($G$1:G1336,1)</f>
        <v>266</v>
      </c>
      <c r="K1336" s="192" t="n">
        <f aca="false">IF(J1336&gt;J1335,0,K1335+1)</f>
        <v>142</v>
      </c>
      <c r="L1336" s="134" t="n">
        <f aca="false">I1336/J1336-1</f>
        <v>-0.469924812030075</v>
      </c>
      <c r="O1336" s="131"/>
      <c r="P1336" s="330"/>
      <c r="Q1336" s="132"/>
      <c r="R1336" s="132"/>
      <c r="S1336" s="132"/>
      <c r="T1336" s="132"/>
    </row>
    <row r="1337" customFormat="false" ht="12.8" hidden="true" customHeight="false" outlineLevel="0" collapsed="false">
      <c r="A1337" s="131" t="n">
        <v>1377993600</v>
      </c>
      <c r="B1337" s="330" t="n">
        <f aca="false">(A1337/(24*60*60))+DATE(1970,1,1)</f>
        <v>41518</v>
      </c>
      <c r="C1337" s="331" t="n">
        <f aca="false">YEAR(B1337)</f>
        <v>2013</v>
      </c>
      <c r="D1337" s="331" t="n">
        <f aca="false">MONTH(B1337)</f>
        <v>9</v>
      </c>
      <c r="E1337" s="331" t="n">
        <f aca="false">DAY(B1337)</f>
        <v>1</v>
      </c>
      <c r="F1337" s="132" t="n">
        <v>141</v>
      </c>
      <c r="G1337" s="132" t="n">
        <v>147.29</v>
      </c>
      <c r="H1337" s="132" t="n">
        <v>141</v>
      </c>
      <c r="I1337" s="132" t="n">
        <v>146.01003</v>
      </c>
      <c r="J1337" s="132" t="n">
        <f aca="false">LARGE($G$1:G1337,1)</f>
        <v>266</v>
      </c>
      <c r="K1337" s="192" t="n">
        <f aca="false">IF(J1337&gt;J1336,0,K1336+1)</f>
        <v>143</v>
      </c>
      <c r="L1337" s="134" t="n">
        <f aca="false">I1337/J1337-1</f>
        <v>-0.451090112781955</v>
      </c>
      <c r="O1337" s="131"/>
      <c r="P1337" s="330"/>
      <c r="Q1337" s="132"/>
      <c r="R1337" s="132"/>
      <c r="S1337" s="132"/>
      <c r="T1337" s="132"/>
    </row>
    <row r="1338" customFormat="false" ht="12.8" hidden="true" customHeight="false" outlineLevel="0" collapsed="false">
      <c r="A1338" s="131" t="n">
        <v>1378080000</v>
      </c>
      <c r="B1338" s="330" t="n">
        <f aca="false">(A1338/(24*60*60))+DATE(1970,1,1)</f>
        <v>41519</v>
      </c>
      <c r="C1338" s="331" t="n">
        <f aca="false">YEAR(B1338)</f>
        <v>2013</v>
      </c>
      <c r="D1338" s="331" t="n">
        <f aca="false">MONTH(B1338)</f>
        <v>9</v>
      </c>
      <c r="E1338" s="331" t="n">
        <f aca="false">DAY(B1338)</f>
        <v>2</v>
      </c>
      <c r="F1338" s="132" t="n">
        <v>146.01005</v>
      </c>
      <c r="G1338" s="132" t="n">
        <v>148.5</v>
      </c>
      <c r="H1338" s="132" t="n">
        <v>142.11</v>
      </c>
      <c r="I1338" s="132" t="n">
        <v>144</v>
      </c>
      <c r="J1338" s="132" t="n">
        <f aca="false">LARGE($G$1:G1338,1)</f>
        <v>266</v>
      </c>
      <c r="K1338" s="192" t="n">
        <f aca="false">IF(J1338&gt;J1337,0,K1337+1)</f>
        <v>144</v>
      </c>
      <c r="L1338" s="134" t="n">
        <f aca="false">I1338/J1338-1</f>
        <v>-0.458646616541353</v>
      </c>
      <c r="O1338" s="131"/>
      <c r="P1338" s="330"/>
      <c r="Q1338" s="132"/>
      <c r="R1338" s="132"/>
      <c r="S1338" s="132"/>
      <c r="T1338" s="132"/>
    </row>
    <row r="1339" customFormat="false" ht="12.8" hidden="true" customHeight="false" outlineLevel="0" collapsed="false">
      <c r="A1339" s="131" t="n">
        <v>1378166400</v>
      </c>
      <c r="B1339" s="330" t="n">
        <f aca="false">(A1339/(24*60*60))+DATE(1970,1,1)</f>
        <v>41520</v>
      </c>
      <c r="C1339" s="331" t="n">
        <f aca="false">YEAR(B1339)</f>
        <v>2013</v>
      </c>
      <c r="D1339" s="331" t="n">
        <f aca="false">MONTH(B1339)</f>
        <v>9</v>
      </c>
      <c r="E1339" s="331" t="n">
        <f aca="false">DAY(B1339)</f>
        <v>3</v>
      </c>
      <c r="F1339" s="132" t="n">
        <v>144</v>
      </c>
      <c r="G1339" s="132" t="n">
        <v>148.90893</v>
      </c>
      <c r="H1339" s="132" t="n">
        <v>142.2</v>
      </c>
      <c r="I1339" s="132" t="n">
        <v>144</v>
      </c>
      <c r="J1339" s="132" t="n">
        <f aca="false">LARGE($G$1:G1339,1)</f>
        <v>266</v>
      </c>
      <c r="K1339" s="192" t="n">
        <f aca="false">IF(J1339&gt;J1338,0,K1338+1)</f>
        <v>145</v>
      </c>
      <c r="L1339" s="134" t="n">
        <f aca="false">I1339/J1339-1</f>
        <v>-0.458646616541353</v>
      </c>
      <c r="O1339" s="131"/>
      <c r="P1339" s="330"/>
      <c r="Q1339" s="132"/>
      <c r="R1339" s="132"/>
      <c r="S1339" s="132"/>
      <c r="T1339" s="132"/>
    </row>
    <row r="1340" customFormat="false" ht="12.8" hidden="true" customHeight="false" outlineLevel="0" collapsed="false">
      <c r="A1340" s="131" t="n">
        <v>1378252800</v>
      </c>
      <c r="B1340" s="330" t="n">
        <f aca="false">(A1340/(24*60*60))+DATE(1970,1,1)</f>
        <v>41521</v>
      </c>
      <c r="C1340" s="331" t="n">
        <f aca="false">YEAR(B1340)</f>
        <v>2013</v>
      </c>
      <c r="D1340" s="331" t="n">
        <f aca="false">MONTH(B1340)</f>
        <v>9</v>
      </c>
      <c r="E1340" s="331" t="n">
        <f aca="false">DAY(B1340)</f>
        <v>4</v>
      </c>
      <c r="F1340" s="132" t="n">
        <v>144</v>
      </c>
      <c r="G1340" s="132" t="n">
        <v>145.8</v>
      </c>
      <c r="H1340" s="132" t="n">
        <v>130.08998</v>
      </c>
      <c r="I1340" s="132" t="n">
        <v>132.51</v>
      </c>
      <c r="J1340" s="132" t="n">
        <f aca="false">LARGE($G$1:G1340,1)</f>
        <v>266</v>
      </c>
      <c r="K1340" s="192" t="n">
        <f aca="false">IF(J1340&gt;J1339,0,K1339+1)</f>
        <v>146</v>
      </c>
      <c r="L1340" s="134" t="n">
        <f aca="false">I1340/J1340-1</f>
        <v>-0.501842105263158</v>
      </c>
      <c r="O1340" s="131"/>
      <c r="P1340" s="330"/>
      <c r="Q1340" s="132"/>
      <c r="R1340" s="132"/>
      <c r="S1340" s="132"/>
      <c r="T1340" s="132"/>
    </row>
    <row r="1341" customFormat="false" ht="12.8" hidden="true" customHeight="false" outlineLevel="0" collapsed="false">
      <c r="A1341" s="131" t="n">
        <v>1378339200</v>
      </c>
      <c r="B1341" s="330" t="n">
        <f aca="false">(A1341/(24*60*60))+DATE(1970,1,1)</f>
        <v>41522</v>
      </c>
      <c r="C1341" s="331" t="n">
        <f aca="false">YEAR(B1341)</f>
        <v>2013</v>
      </c>
      <c r="D1341" s="331" t="n">
        <f aca="false">MONTH(B1341)</f>
        <v>9</v>
      </c>
      <c r="E1341" s="331" t="n">
        <f aca="false">DAY(B1341)</f>
        <v>5</v>
      </c>
      <c r="F1341" s="132" t="n">
        <v>132.51</v>
      </c>
      <c r="G1341" s="132" t="n">
        <v>137.97</v>
      </c>
      <c r="H1341" s="132" t="n">
        <v>127.24164</v>
      </c>
      <c r="I1341" s="132" t="n">
        <v>130.20002</v>
      </c>
      <c r="J1341" s="132" t="n">
        <f aca="false">LARGE($G$1:G1341,1)</f>
        <v>266</v>
      </c>
      <c r="K1341" s="192" t="n">
        <f aca="false">IF(J1341&gt;J1340,0,K1340+1)</f>
        <v>147</v>
      </c>
      <c r="L1341" s="134" t="n">
        <f aca="false">I1341/J1341-1</f>
        <v>-0.510526240601504</v>
      </c>
      <c r="O1341" s="131"/>
      <c r="P1341" s="330"/>
      <c r="Q1341" s="132"/>
      <c r="R1341" s="132"/>
      <c r="S1341" s="132"/>
      <c r="T1341" s="132"/>
    </row>
    <row r="1342" customFormat="false" ht="12.8" hidden="true" customHeight="false" outlineLevel="0" collapsed="false">
      <c r="A1342" s="131" t="n">
        <v>1378425600</v>
      </c>
      <c r="B1342" s="330" t="n">
        <f aca="false">(A1342/(24*60*60))+DATE(1970,1,1)</f>
        <v>41523</v>
      </c>
      <c r="C1342" s="331" t="n">
        <f aca="false">YEAR(B1342)</f>
        <v>2013</v>
      </c>
      <c r="D1342" s="331" t="n">
        <f aca="false">MONTH(B1342)</f>
        <v>9</v>
      </c>
      <c r="E1342" s="331" t="n">
        <f aca="false">DAY(B1342)</f>
        <v>6</v>
      </c>
      <c r="F1342" s="132" t="n">
        <v>131.65</v>
      </c>
      <c r="G1342" s="132" t="n">
        <v>133.99999</v>
      </c>
      <c r="H1342" s="132" t="n">
        <v>121.9</v>
      </c>
      <c r="I1342" s="132" t="n">
        <v>121.9</v>
      </c>
      <c r="J1342" s="132" t="n">
        <f aca="false">LARGE($G$1:G1342,1)</f>
        <v>266</v>
      </c>
      <c r="K1342" s="192" t="n">
        <f aca="false">IF(J1342&gt;J1341,0,K1341+1)</f>
        <v>148</v>
      </c>
      <c r="L1342" s="134" t="n">
        <f aca="false">I1342/J1342-1</f>
        <v>-0.541729323308271</v>
      </c>
      <c r="O1342" s="131"/>
      <c r="P1342" s="330"/>
      <c r="Q1342" s="132"/>
      <c r="R1342" s="132"/>
      <c r="S1342" s="132"/>
      <c r="T1342" s="132"/>
    </row>
    <row r="1343" customFormat="false" ht="12.8" hidden="true" customHeight="false" outlineLevel="0" collapsed="false">
      <c r="A1343" s="131" t="n">
        <v>1378512000</v>
      </c>
      <c r="B1343" s="330" t="n">
        <f aca="false">(A1343/(24*60*60))+DATE(1970,1,1)</f>
        <v>41524</v>
      </c>
      <c r="C1343" s="331" t="n">
        <f aca="false">YEAR(B1343)</f>
        <v>2013</v>
      </c>
      <c r="D1343" s="331" t="n">
        <f aca="false">MONTH(B1343)</f>
        <v>9</v>
      </c>
      <c r="E1343" s="331" t="n">
        <f aca="false">DAY(B1343)</f>
        <v>7</v>
      </c>
      <c r="F1343" s="132" t="n">
        <v>122.41</v>
      </c>
      <c r="G1343" s="132" t="n">
        <v>131.02499</v>
      </c>
      <c r="H1343" s="132" t="n">
        <v>121.25</v>
      </c>
      <c r="I1343" s="132" t="n">
        <v>128.99496</v>
      </c>
      <c r="J1343" s="132" t="n">
        <f aca="false">LARGE($G$1:G1343,1)</f>
        <v>266</v>
      </c>
      <c r="K1343" s="192" t="n">
        <f aca="false">IF(J1343&gt;J1342,0,K1342+1)</f>
        <v>149</v>
      </c>
      <c r="L1343" s="134" t="n">
        <f aca="false">I1343/J1343-1</f>
        <v>-0.515056541353383</v>
      </c>
      <c r="O1343" s="131"/>
      <c r="P1343" s="330"/>
      <c r="Q1343" s="132"/>
      <c r="R1343" s="132"/>
      <c r="S1343" s="132"/>
      <c r="T1343" s="132"/>
    </row>
    <row r="1344" customFormat="false" ht="12.8" hidden="true" customHeight="false" outlineLevel="0" collapsed="false">
      <c r="A1344" s="131" t="n">
        <v>1378598400</v>
      </c>
      <c r="B1344" s="330" t="n">
        <f aca="false">(A1344/(24*60*60))+DATE(1970,1,1)</f>
        <v>41525</v>
      </c>
      <c r="C1344" s="331" t="n">
        <f aca="false">YEAR(B1344)</f>
        <v>2013</v>
      </c>
      <c r="D1344" s="331" t="n">
        <f aca="false">MONTH(B1344)</f>
        <v>9</v>
      </c>
      <c r="E1344" s="331" t="n">
        <f aca="false">DAY(B1344)</f>
        <v>8</v>
      </c>
      <c r="F1344" s="132" t="n">
        <v>128.5</v>
      </c>
      <c r="G1344" s="132" t="n">
        <v>129.86999</v>
      </c>
      <c r="H1344" s="132" t="n">
        <v>124.06</v>
      </c>
      <c r="I1344" s="132" t="n">
        <v>126.31501</v>
      </c>
      <c r="J1344" s="132" t="n">
        <f aca="false">LARGE($G$1:G1344,1)</f>
        <v>266</v>
      </c>
      <c r="K1344" s="192" t="n">
        <f aca="false">IF(J1344&gt;J1343,0,K1343+1)</f>
        <v>150</v>
      </c>
      <c r="L1344" s="134" t="n">
        <f aca="false">I1344/J1344-1</f>
        <v>-0.525131541353384</v>
      </c>
      <c r="O1344" s="131"/>
      <c r="P1344" s="330"/>
      <c r="Q1344" s="132"/>
      <c r="R1344" s="132"/>
      <c r="S1344" s="132"/>
      <c r="T1344" s="132"/>
    </row>
    <row r="1345" customFormat="false" ht="12.8" hidden="true" customHeight="false" outlineLevel="0" collapsed="false">
      <c r="A1345" s="131" t="n">
        <v>1378684800</v>
      </c>
      <c r="B1345" s="330" t="n">
        <f aca="false">(A1345/(24*60*60))+DATE(1970,1,1)</f>
        <v>41526</v>
      </c>
      <c r="C1345" s="331" t="n">
        <f aca="false">YEAR(B1345)</f>
        <v>2013</v>
      </c>
      <c r="D1345" s="331" t="n">
        <f aca="false">MONTH(B1345)</f>
        <v>9</v>
      </c>
      <c r="E1345" s="331" t="n">
        <f aca="false">DAY(B1345)</f>
        <v>9</v>
      </c>
      <c r="F1345" s="132" t="n">
        <v>126.31502</v>
      </c>
      <c r="G1345" s="132" t="n">
        <v>137.48007</v>
      </c>
      <c r="H1345" s="132" t="n">
        <v>124</v>
      </c>
      <c r="I1345" s="132" t="n">
        <v>133.1</v>
      </c>
      <c r="J1345" s="132" t="n">
        <f aca="false">LARGE($G$1:G1345,1)</f>
        <v>266</v>
      </c>
      <c r="K1345" s="192" t="n">
        <f aca="false">IF(J1345&gt;J1344,0,K1344+1)</f>
        <v>151</v>
      </c>
      <c r="L1345" s="134" t="n">
        <f aca="false">I1345/J1345-1</f>
        <v>-0.499624060150376</v>
      </c>
      <c r="O1345" s="131"/>
      <c r="P1345" s="330"/>
      <c r="Q1345" s="132"/>
      <c r="R1345" s="132"/>
      <c r="S1345" s="132"/>
      <c r="T1345" s="132"/>
    </row>
    <row r="1346" customFormat="false" ht="12.8" hidden="true" customHeight="false" outlineLevel="0" collapsed="false">
      <c r="A1346" s="131" t="n">
        <v>1378771200</v>
      </c>
      <c r="B1346" s="330" t="n">
        <f aca="false">(A1346/(24*60*60))+DATE(1970,1,1)</f>
        <v>41527</v>
      </c>
      <c r="C1346" s="331" t="n">
        <f aca="false">YEAR(B1346)</f>
        <v>2013</v>
      </c>
      <c r="D1346" s="331" t="n">
        <f aca="false">MONTH(B1346)</f>
        <v>9</v>
      </c>
      <c r="E1346" s="331" t="n">
        <f aca="false">DAY(B1346)</f>
        <v>10</v>
      </c>
      <c r="F1346" s="132" t="n">
        <v>133.1</v>
      </c>
      <c r="G1346" s="132" t="n">
        <v>136.02</v>
      </c>
      <c r="H1346" s="132" t="n">
        <v>131.375</v>
      </c>
      <c r="I1346" s="132" t="n">
        <v>132.61636</v>
      </c>
      <c r="J1346" s="132" t="n">
        <f aca="false">LARGE($G$1:G1346,1)</f>
        <v>266</v>
      </c>
      <c r="K1346" s="192" t="n">
        <f aca="false">IF(J1346&gt;J1345,0,K1345+1)</f>
        <v>152</v>
      </c>
      <c r="L1346" s="134" t="n">
        <f aca="false">I1346/J1346-1</f>
        <v>-0.501442255639098</v>
      </c>
      <c r="O1346" s="131"/>
      <c r="P1346" s="330"/>
      <c r="Q1346" s="132"/>
      <c r="R1346" s="132"/>
      <c r="S1346" s="132"/>
      <c r="T1346" s="132"/>
    </row>
    <row r="1347" customFormat="false" ht="12.8" hidden="true" customHeight="false" outlineLevel="0" collapsed="false">
      <c r="A1347" s="131" t="n">
        <v>1378857600</v>
      </c>
      <c r="B1347" s="330" t="n">
        <f aca="false">(A1347/(24*60*60))+DATE(1970,1,1)</f>
        <v>41528</v>
      </c>
      <c r="C1347" s="331" t="n">
        <f aca="false">YEAR(B1347)</f>
        <v>2013</v>
      </c>
      <c r="D1347" s="331" t="n">
        <f aca="false">MONTH(B1347)</f>
        <v>9</v>
      </c>
      <c r="E1347" s="331" t="n">
        <f aca="false">DAY(B1347)</f>
        <v>11</v>
      </c>
      <c r="F1347" s="132" t="n">
        <v>132.61636</v>
      </c>
      <c r="G1347" s="132" t="n">
        <v>145.9</v>
      </c>
      <c r="H1347" s="132" t="n">
        <v>127.5</v>
      </c>
      <c r="I1347" s="132" t="n">
        <v>142.1</v>
      </c>
      <c r="J1347" s="132" t="n">
        <f aca="false">LARGE($G$1:G1347,1)</f>
        <v>266</v>
      </c>
      <c r="K1347" s="192" t="n">
        <f aca="false">IF(J1347&gt;J1346,0,K1346+1)</f>
        <v>153</v>
      </c>
      <c r="L1347" s="134" t="n">
        <f aca="false">I1347/J1347-1</f>
        <v>-0.465789473684211</v>
      </c>
      <c r="O1347" s="131"/>
      <c r="P1347" s="330"/>
      <c r="Q1347" s="132"/>
      <c r="R1347" s="132"/>
      <c r="S1347" s="132"/>
      <c r="T1347" s="132"/>
    </row>
    <row r="1348" customFormat="false" ht="12.8" hidden="true" customHeight="false" outlineLevel="0" collapsed="false">
      <c r="A1348" s="131" t="n">
        <v>1378944000</v>
      </c>
      <c r="B1348" s="330" t="n">
        <f aca="false">(A1348/(24*60*60))+DATE(1970,1,1)</f>
        <v>41529</v>
      </c>
      <c r="C1348" s="331" t="n">
        <f aca="false">YEAR(B1348)</f>
        <v>2013</v>
      </c>
      <c r="D1348" s="331" t="n">
        <f aca="false">MONTH(B1348)</f>
        <v>9</v>
      </c>
      <c r="E1348" s="331" t="n">
        <f aca="false">DAY(B1348)</f>
        <v>12</v>
      </c>
      <c r="F1348" s="132" t="n">
        <v>142.1</v>
      </c>
      <c r="G1348" s="132" t="n">
        <v>145.51679</v>
      </c>
      <c r="H1348" s="132" t="n">
        <v>137.51</v>
      </c>
      <c r="I1348" s="132" t="n">
        <v>139.35499</v>
      </c>
      <c r="J1348" s="132" t="n">
        <f aca="false">LARGE($G$1:G1348,1)</f>
        <v>266</v>
      </c>
      <c r="K1348" s="192" t="n">
        <f aca="false">IF(J1348&gt;J1347,0,K1347+1)</f>
        <v>154</v>
      </c>
      <c r="L1348" s="134" t="n">
        <f aca="false">I1348/J1348-1</f>
        <v>-0.476109060150376</v>
      </c>
      <c r="O1348" s="131"/>
      <c r="P1348" s="330"/>
      <c r="Q1348" s="132"/>
      <c r="R1348" s="132"/>
      <c r="S1348" s="132"/>
      <c r="T1348" s="132"/>
    </row>
    <row r="1349" customFormat="false" ht="12.8" hidden="true" customHeight="false" outlineLevel="0" collapsed="false">
      <c r="A1349" s="131" t="n">
        <v>1379030400</v>
      </c>
      <c r="B1349" s="330" t="n">
        <f aca="false">(A1349/(24*60*60))+DATE(1970,1,1)</f>
        <v>41530</v>
      </c>
      <c r="C1349" s="331" t="n">
        <f aca="false">YEAR(B1349)</f>
        <v>2013</v>
      </c>
      <c r="D1349" s="331" t="n">
        <f aca="false">MONTH(B1349)</f>
        <v>9</v>
      </c>
      <c r="E1349" s="331" t="n">
        <f aca="false">DAY(B1349)</f>
        <v>13</v>
      </c>
      <c r="F1349" s="132" t="n">
        <v>138.37013</v>
      </c>
      <c r="G1349" s="132" t="n">
        <v>145.60414</v>
      </c>
      <c r="H1349" s="132" t="n">
        <v>137.82</v>
      </c>
      <c r="I1349" s="132" t="n">
        <v>140.66</v>
      </c>
      <c r="J1349" s="132" t="n">
        <f aca="false">LARGE($G$1:G1349,1)</f>
        <v>266</v>
      </c>
      <c r="K1349" s="192" t="n">
        <f aca="false">IF(J1349&gt;J1348,0,K1348+1)</f>
        <v>155</v>
      </c>
      <c r="L1349" s="134" t="n">
        <f aca="false">I1349/J1349-1</f>
        <v>-0.471203007518797</v>
      </c>
      <c r="O1349" s="131"/>
      <c r="P1349" s="330"/>
      <c r="Q1349" s="132"/>
      <c r="R1349" s="132"/>
      <c r="S1349" s="132"/>
      <c r="T1349" s="132"/>
    </row>
    <row r="1350" customFormat="false" ht="12.8" hidden="true" customHeight="false" outlineLevel="0" collapsed="false">
      <c r="A1350" s="131" t="n">
        <v>1379116800</v>
      </c>
      <c r="B1350" s="330" t="n">
        <f aca="false">(A1350/(24*60*60))+DATE(1970,1,1)</f>
        <v>41531</v>
      </c>
      <c r="C1350" s="331" t="n">
        <f aca="false">YEAR(B1350)</f>
        <v>2013</v>
      </c>
      <c r="D1350" s="331" t="n">
        <f aca="false">MONTH(B1350)</f>
        <v>9</v>
      </c>
      <c r="E1350" s="331" t="n">
        <f aca="false">DAY(B1350)</f>
        <v>14</v>
      </c>
      <c r="F1350" s="132" t="n">
        <v>140.66</v>
      </c>
      <c r="G1350" s="132" t="n">
        <v>142</v>
      </c>
      <c r="H1350" s="132" t="n">
        <v>136.65004</v>
      </c>
      <c r="I1350" s="132" t="n">
        <v>136.7101</v>
      </c>
      <c r="J1350" s="132" t="n">
        <f aca="false">LARGE($G$1:G1350,1)</f>
        <v>266</v>
      </c>
      <c r="K1350" s="192" t="n">
        <f aca="false">IF(J1350&gt;J1349,0,K1349+1)</f>
        <v>156</v>
      </c>
      <c r="L1350" s="134" t="n">
        <f aca="false">I1350/J1350-1</f>
        <v>-0.486052255639098</v>
      </c>
      <c r="O1350" s="131"/>
      <c r="P1350" s="330"/>
      <c r="Q1350" s="132"/>
      <c r="R1350" s="132"/>
      <c r="S1350" s="132"/>
      <c r="T1350" s="132"/>
    </row>
    <row r="1351" customFormat="false" ht="12.8" hidden="true" customHeight="false" outlineLevel="0" collapsed="false">
      <c r="A1351" s="131" t="n">
        <v>1379203200</v>
      </c>
      <c r="B1351" s="330" t="n">
        <f aca="false">(A1351/(24*60*60))+DATE(1970,1,1)</f>
        <v>41532</v>
      </c>
      <c r="C1351" s="331" t="n">
        <f aca="false">YEAR(B1351)</f>
        <v>2013</v>
      </c>
      <c r="D1351" s="331" t="n">
        <f aca="false">MONTH(B1351)</f>
        <v>9</v>
      </c>
      <c r="E1351" s="331" t="n">
        <f aca="false">DAY(B1351)</f>
        <v>15</v>
      </c>
      <c r="F1351" s="132" t="n">
        <v>136.71</v>
      </c>
      <c r="G1351" s="132" t="n">
        <v>141</v>
      </c>
      <c r="H1351" s="132" t="n">
        <v>135.04</v>
      </c>
      <c r="I1351" s="132" t="n">
        <v>138.3002</v>
      </c>
      <c r="J1351" s="132" t="n">
        <f aca="false">LARGE($G$1:G1351,1)</f>
        <v>266</v>
      </c>
      <c r="K1351" s="192" t="n">
        <f aca="false">IF(J1351&gt;J1350,0,K1350+1)</f>
        <v>157</v>
      </c>
      <c r="L1351" s="134" t="n">
        <f aca="false">I1351/J1351-1</f>
        <v>-0.480074436090226</v>
      </c>
      <c r="O1351" s="131"/>
      <c r="P1351" s="330"/>
      <c r="Q1351" s="132"/>
      <c r="R1351" s="132"/>
      <c r="S1351" s="132"/>
      <c r="T1351" s="132"/>
    </row>
    <row r="1352" customFormat="false" ht="12.8" hidden="true" customHeight="false" outlineLevel="0" collapsed="false">
      <c r="A1352" s="131" t="n">
        <v>1379289600</v>
      </c>
      <c r="B1352" s="330" t="n">
        <f aca="false">(A1352/(24*60*60))+DATE(1970,1,1)</f>
        <v>41533</v>
      </c>
      <c r="C1352" s="331" t="n">
        <f aca="false">YEAR(B1352)</f>
        <v>2013</v>
      </c>
      <c r="D1352" s="331" t="n">
        <f aca="false">MONTH(B1352)</f>
        <v>9</v>
      </c>
      <c r="E1352" s="331" t="n">
        <f aca="false">DAY(B1352)</f>
        <v>16</v>
      </c>
      <c r="F1352" s="132" t="n">
        <v>138.4</v>
      </c>
      <c r="G1352" s="132" t="n">
        <v>142.23</v>
      </c>
      <c r="H1352" s="132" t="n">
        <v>137.9</v>
      </c>
      <c r="I1352" s="132" t="n">
        <v>139.41938</v>
      </c>
      <c r="J1352" s="132" t="n">
        <f aca="false">LARGE($G$1:G1352,1)</f>
        <v>266</v>
      </c>
      <c r="K1352" s="192" t="n">
        <f aca="false">IF(J1352&gt;J1351,0,K1351+1)</f>
        <v>158</v>
      </c>
      <c r="L1352" s="134" t="n">
        <f aca="false">I1352/J1352-1</f>
        <v>-0.475866992481203</v>
      </c>
      <c r="O1352" s="131"/>
      <c r="P1352" s="330"/>
      <c r="Q1352" s="132"/>
      <c r="R1352" s="132"/>
      <c r="S1352" s="132"/>
      <c r="T1352" s="132"/>
    </row>
    <row r="1353" customFormat="false" ht="12.8" hidden="true" customHeight="false" outlineLevel="0" collapsed="false">
      <c r="A1353" s="131" t="n">
        <v>1379376000</v>
      </c>
      <c r="B1353" s="330" t="n">
        <f aca="false">(A1353/(24*60*60))+DATE(1970,1,1)</f>
        <v>41534</v>
      </c>
      <c r="C1353" s="331" t="n">
        <f aca="false">YEAR(B1353)</f>
        <v>2013</v>
      </c>
      <c r="D1353" s="331" t="n">
        <f aca="false">MONTH(B1353)</f>
        <v>9</v>
      </c>
      <c r="E1353" s="331" t="n">
        <f aca="false">DAY(B1353)</f>
        <v>17</v>
      </c>
      <c r="F1353" s="132" t="n">
        <v>139.01</v>
      </c>
      <c r="G1353" s="132" t="n">
        <v>141.37</v>
      </c>
      <c r="H1353" s="132" t="n">
        <v>138</v>
      </c>
      <c r="I1353" s="132" t="n">
        <v>139.15001</v>
      </c>
      <c r="J1353" s="132" t="n">
        <f aca="false">LARGE($G$1:G1353,1)</f>
        <v>266</v>
      </c>
      <c r="K1353" s="192" t="n">
        <f aca="false">IF(J1353&gt;J1352,0,K1352+1)</f>
        <v>159</v>
      </c>
      <c r="L1353" s="134" t="n">
        <f aca="false">I1353/J1353-1</f>
        <v>-0.476879661654135</v>
      </c>
      <c r="O1353" s="131"/>
      <c r="P1353" s="330"/>
      <c r="Q1353" s="132"/>
      <c r="R1353" s="132"/>
      <c r="S1353" s="132"/>
      <c r="T1353" s="132"/>
    </row>
    <row r="1354" customFormat="false" ht="12.8" hidden="true" customHeight="false" outlineLevel="0" collapsed="false">
      <c r="A1354" s="131" t="n">
        <v>1379462400</v>
      </c>
      <c r="B1354" s="330" t="n">
        <f aca="false">(A1354/(24*60*60))+DATE(1970,1,1)</f>
        <v>41535</v>
      </c>
      <c r="C1354" s="331" t="n">
        <f aca="false">YEAR(B1354)</f>
        <v>2013</v>
      </c>
      <c r="D1354" s="331" t="n">
        <f aca="false">MONTH(B1354)</f>
        <v>9</v>
      </c>
      <c r="E1354" s="331" t="n">
        <f aca="false">DAY(B1354)</f>
        <v>18</v>
      </c>
      <c r="F1354" s="132" t="n">
        <v>139.15002</v>
      </c>
      <c r="G1354" s="132" t="n">
        <v>142</v>
      </c>
      <c r="H1354" s="132" t="n">
        <v>139.01001</v>
      </c>
      <c r="I1354" s="132" t="n">
        <v>140.41238</v>
      </c>
      <c r="J1354" s="132" t="n">
        <f aca="false">LARGE($G$1:G1354,1)</f>
        <v>266</v>
      </c>
      <c r="K1354" s="192" t="n">
        <f aca="false">IF(J1354&gt;J1353,0,K1353+1)</f>
        <v>160</v>
      </c>
      <c r="L1354" s="134" t="n">
        <f aca="false">I1354/J1354-1</f>
        <v>-0.472133909774436</v>
      </c>
      <c r="O1354" s="131"/>
      <c r="P1354" s="330"/>
      <c r="Q1354" s="132"/>
      <c r="R1354" s="132"/>
      <c r="S1354" s="132"/>
      <c r="T1354" s="132"/>
    </row>
    <row r="1355" customFormat="false" ht="12.8" hidden="true" customHeight="false" outlineLevel="0" collapsed="false">
      <c r="A1355" s="131" t="n">
        <v>1379548800</v>
      </c>
      <c r="B1355" s="330" t="n">
        <f aca="false">(A1355/(24*60*60))+DATE(1970,1,1)</f>
        <v>41536</v>
      </c>
      <c r="C1355" s="331" t="n">
        <f aca="false">YEAR(B1355)</f>
        <v>2013</v>
      </c>
      <c r="D1355" s="331" t="n">
        <f aca="false">MONTH(B1355)</f>
        <v>9</v>
      </c>
      <c r="E1355" s="331" t="n">
        <f aca="false">DAY(B1355)</f>
        <v>19</v>
      </c>
      <c r="F1355" s="132" t="n">
        <v>140.41234</v>
      </c>
      <c r="G1355" s="132" t="n">
        <v>141.2</v>
      </c>
      <c r="H1355" s="132" t="n">
        <v>131.14</v>
      </c>
      <c r="I1355" s="132" t="n">
        <v>135.05037</v>
      </c>
      <c r="J1355" s="132" t="n">
        <f aca="false">LARGE($G$1:G1355,1)</f>
        <v>266</v>
      </c>
      <c r="K1355" s="192" t="n">
        <f aca="false">IF(J1355&gt;J1354,0,K1354+1)</f>
        <v>161</v>
      </c>
      <c r="L1355" s="134" t="n">
        <f aca="false">I1355/J1355-1</f>
        <v>-0.492291842105263</v>
      </c>
      <c r="O1355" s="131"/>
      <c r="P1355" s="330"/>
      <c r="Q1355" s="132"/>
      <c r="R1355" s="132"/>
      <c r="S1355" s="132"/>
      <c r="T1355" s="132"/>
    </row>
    <row r="1356" customFormat="false" ht="12.8" hidden="true" customHeight="false" outlineLevel="0" collapsed="false">
      <c r="A1356" s="131" t="n">
        <v>1379635200</v>
      </c>
      <c r="B1356" s="330" t="n">
        <f aca="false">(A1356/(24*60*60))+DATE(1970,1,1)</f>
        <v>41537</v>
      </c>
      <c r="C1356" s="331" t="n">
        <f aca="false">YEAR(B1356)</f>
        <v>2013</v>
      </c>
      <c r="D1356" s="331" t="n">
        <f aca="false">MONTH(B1356)</f>
        <v>9</v>
      </c>
      <c r="E1356" s="331" t="n">
        <f aca="false">DAY(B1356)</f>
        <v>20</v>
      </c>
      <c r="F1356" s="132" t="n">
        <v>135.89477</v>
      </c>
      <c r="G1356" s="132" t="n">
        <v>137.28</v>
      </c>
      <c r="H1356" s="132" t="n">
        <v>131</v>
      </c>
      <c r="I1356" s="132" t="n">
        <v>133.80726</v>
      </c>
      <c r="J1356" s="132" t="n">
        <f aca="false">LARGE($G$1:G1356,1)</f>
        <v>266</v>
      </c>
      <c r="K1356" s="192" t="n">
        <f aca="false">IF(J1356&gt;J1355,0,K1355+1)</f>
        <v>162</v>
      </c>
      <c r="L1356" s="134" t="n">
        <f aca="false">I1356/J1356-1</f>
        <v>-0.496965187969925</v>
      </c>
      <c r="O1356" s="131"/>
      <c r="P1356" s="330"/>
      <c r="Q1356" s="132"/>
      <c r="R1356" s="132"/>
      <c r="S1356" s="132"/>
      <c r="T1356" s="132"/>
    </row>
    <row r="1357" customFormat="false" ht="12.8" hidden="true" customHeight="false" outlineLevel="0" collapsed="false">
      <c r="A1357" s="131" t="n">
        <v>1379721600</v>
      </c>
      <c r="B1357" s="330" t="n">
        <f aca="false">(A1357/(24*60*60))+DATE(1970,1,1)</f>
        <v>41538</v>
      </c>
      <c r="C1357" s="331" t="n">
        <f aca="false">YEAR(B1357)</f>
        <v>2013</v>
      </c>
      <c r="D1357" s="331" t="n">
        <f aca="false">MONTH(B1357)</f>
        <v>9</v>
      </c>
      <c r="E1357" s="331" t="n">
        <f aca="false">DAY(B1357)</f>
        <v>21</v>
      </c>
      <c r="F1357" s="132" t="n">
        <v>133.80726</v>
      </c>
      <c r="G1357" s="132" t="n">
        <v>135.99</v>
      </c>
      <c r="H1357" s="132" t="n">
        <v>132</v>
      </c>
      <c r="I1357" s="132" t="n">
        <v>134.38</v>
      </c>
      <c r="J1357" s="132" t="n">
        <f aca="false">LARGE($G$1:G1357,1)</f>
        <v>266</v>
      </c>
      <c r="K1357" s="192" t="n">
        <f aca="false">IF(J1357&gt;J1356,0,K1356+1)</f>
        <v>163</v>
      </c>
      <c r="L1357" s="134" t="n">
        <f aca="false">I1357/J1357-1</f>
        <v>-0.494812030075188</v>
      </c>
      <c r="O1357" s="131"/>
      <c r="P1357" s="330"/>
      <c r="Q1357" s="132"/>
      <c r="R1357" s="132"/>
      <c r="S1357" s="132"/>
      <c r="T1357" s="132"/>
    </row>
    <row r="1358" customFormat="false" ht="12.8" hidden="true" customHeight="false" outlineLevel="0" collapsed="false">
      <c r="A1358" s="131" t="n">
        <v>1379808000</v>
      </c>
      <c r="B1358" s="330" t="n">
        <f aca="false">(A1358/(24*60*60))+DATE(1970,1,1)</f>
        <v>41539</v>
      </c>
      <c r="C1358" s="331" t="n">
        <f aca="false">YEAR(B1358)</f>
        <v>2013</v>
      </c>
      <c r="D1358" s="331" t="n">
        <f aca="false">MONTH(B1358)</f>
        <v>9</v>
      </c>
      <c r="E1358" s="331" t="n">
        <f aca="false">DAY(B1358)</f>
        <v>22</v>
      </c>
      <c r="F1358" s="132" t="n">
        <v>134.33795</v>
      </c>
      <c r="G1358" s="132" t="n">
        <v>135</v>
      </c>
      <c r="H1358" s="132" t="n">
        <v>131</v>
      </c>
      <c r="I1358" s="132" t="n">
        <v>134.00001</v>
      </c>
      <c r="J1358" s="132" t="n">
        <f aca="false">LARGE($G$1:G1358,1)</f>
        <v>266</v>
      </c>
      <c r="K1358" s="192" t="n">
        <f aca="false">IF(J1358&gt;J1357,0,K1357+1)</f>
        <v>164</v>
      </c>
      <c r="L1358" s="134" t="n">
        <f aca="false">I1358/J1358-1</f>
        <v>-0.496240563909774</v>
      </c>
      <c r="O1358" s="131"/>
      <c r="P1358" s="330"/>
      <c r="Q1358" s="132"/>
      <c r="R1358" s="132"/>
      <c r="S1358" s="132"/>
      <c r="T1358" s="132"/>
    </row>
    <row r="1359" customFormat="false" ht="12.8" hidden="true" customHeight="false" outlineLevel="0" collapsed="false">
      <c r="A1359" s="131" t="n">
        <v>1379894400</v>
      </c>
      <c r="B1359" s="330" t="n">
        <f aca="false">(A1359/(24*60*60))+DATE(1970,1,1)</f>
        <v>41540</v>
      </c>
      <c r="C1359" s="331" t="n">
        <f aca="false">YEAR(B1359)</f>
        <v>2013</v>
      </c>
      <c r="D1359" s="331" t="n">
        <f aca="false">MONTH(B1359)</f>
        <v>9</v>
      </c>
      <c r="E1359" s="331" t="n">
        <f aca="false">DAY(B1359)</f>
        <v>23</v>
      </c>
      <c r="F1359" s="132" t="n">
        <v>134.9</v>
      </c>
      <c r="G1359" s="132" t="n">
        <v>135</v>
      </c>
      <c r="H1359" s="132" t="n">
        <v>132</v>
      </c>
      <c r="I1359" s="132" t="n">
        <v>133.4</v>
      </c>
      <c r="J1359" s="132" t="n">
        <f aca="false">LARGE($G$1:G1359,1)</f>
        <v>266</v>
      </c>
      <c r="K1359" s="192" t="n">
        <f aca="false">IF(J1359&gt;J1358,0,K1358+1)</f>
        <v>165</v>
      </c>
      <c r="L1359" s="134" t="n">
        <f aca="false">I1359/J1359-1</f>
        <v>-0.498496240601504</v>
      </c>
      <c r="O1359" s="131"/>
      <c r="P1359" s="330"/>
      <c r="Q1359" s="132"/>
      <c r="R1359" s="132"/>
      <c r="S1359" s="132"/>
      <c r="T1359" s="132"/>
    </row>
    <row r="1360" customFormat="false" ht="12.8" hidden="true" customHeight="false" outlineLevel="0" collapsed="false">
      <c r="A1360" s="131" t="n">
        <v>1379980800</v>
      </c>
      <c r="B1360" s="330" t="n">
        <f aca="false">(A1360/(24*60*60))+DATE(1970,1,1)</f>
        <v>41541</v>
      </c>
      <c r="C1360" s="331" t="n">
        <f aca="false">YEAR(B1360)</f>
        <v>2013</v>
      </c>
      <c r="D1360" s="331" t="n">
        <f aca="false">MONTH(B1360)</f>
        <v>9</v>
      </c>
      <c r="E1360" s="331" t="n">
        <f aca="false">DAY(B1360)</f>
        <v>24</v>
      </c>
      <c r="F1360" s="132" t="n">
        <v>133.4</v>
      </c>
      <c r="G1360" s="132" t="n">
        <v>136.59141</v>
      </c>
      <c r="H1360" s="132" t="n">
        <v>132.5</v>
      </c>
      <c r="I1360" s="132" t="n">
        <v>134.7788</v>
      </c>
      <c r="J1360" s="132" t="n">
        <f aca="false">LARGE($G$1:G1360,1)</f>
        <v>266</v>
      </c>
      <c r="K1360" s="192" t="n">
        <f aca="false">IF(J1360&gt;J1359,0,K1359+1)</f>
        <v>166</v>
      </c>
      <c r="L1360" s="134" t="n">
        <f aca="false">I1360/J1360-1</f>
        <v>-0.493312781954887</v>
      </c>
      <c r="O1360" s="131"/>
      <c r="P1360" s="330"/>
      <c r="Q1360" s="132"/>
      <c r="R1360" s="132"/>
      <c r="S1360" s="132"/>
      <c r="T1360" s="132"/>
    </row>
    <row r="1361" customFormat="false" ht="12.8" hidden="true" customHeight="false" outlineLevel="0" collapsed="false">
      <c r="A1361" s="131" t="n">
        <v>1380067200</v>
      </c>
      <c r="B1361" s="330" t="n">
        <f aca="false">(A1361/(24*60*60))+DATE(1970,1,1)</f>
        <v>41542</v>
      </c>
      <c r="C1361" s="331" t="n">
        <f aca="false">YEAR(B1361)</f>
        <v>2013</v>
      </c>
      <c r="D1361" s="331" t="n">
        <f aca="false">MONTH(B1361)</f>
        <v>9</v>
      </c>
      <c r="E1361" s="331" t="n">
        <f aca="false">DAY(B1361)</f>
        <v>25</v>
      </c>
      <c r="F1361" s="132" t="n">
        <v>134.77898</v>
      </c>
      <c r="G1361" s="132" t="n">
        <v>138</v>
      </c>
      <c r="H1361" s="132" t="n">
        <v>134.7</v>
      </c>
      <c r="I1361" s="132" t="n">
        <v>135</v>
      </c>
      <c r="J1361" s="132" t="n">
        <f aca="false">LARGE($G$1:G1361,1)</f>
        <v>266</v>
      </c>
      <c r="K1361" s="192" t="n">
        <f aca="false">IF(J1361&gt;J1360,0,K1360+1)</f>
        <v>167</v>
      </c>
      <c r="L1361" s="134" t="n">
        <f aca="false">I1361/J1361-1</f>
        <v>-0.492481203007519</v>
      </c>
      <c r="O1361" s="131"/>
      <c r="P1361" s="330"/>
      <c r="Q1361" s="132"/>
      <c r="R1361" s="132"/>
      <c r="S1361" s="132"/>
      <c r="T1361" s="132"/>
    </row>
    <row r="1362" customFormat="false" ht="12.8" hidden="true" customHeight="false" outlineLevel="0" collapsed="false">
      <c r="A1362" s="131" t="n">
        <v>1380153600</v>
      </c>
      <c r="B1362" s="330" t="n">
        <f aca="false">(A1362/(24*60*60))+DATE(1970,1,1)</f>
        <v>41543</v>
      </c>
      <c r="C1362" s="331" t="n">
        <f aca="false">YEAR(B1362)</f>
        <v>2013</v>
      </c>
      <c r="D1362" s="331" t="n">
        <f aca="false">MONTH(B1362)</f>
        <v>9</v>
      </c>
      <c r="E1362" s="331" t="n">
        <f aca="false">DAY(B1362)</f>
        <v>26</v>
      </c>
      <c r="F1362" s="132" t="n">
        <v>135.00135</v>
      </c>
      <c r="G1362" s="132" t="n">
        <v>139</v>
      </c>
      <c r="H1362" s="132" t="n">
        <v>134.71</v>
      </c>
      <c r="I1362" s="132" t="n">
        <v>137.10002</v>
      </c>
      <c r="J1362" s="132" t="n">
        <f aca="false">LARGE($G$1:G1362,1)</f>
        <v>266</v>
      </c>
      <c r="K1362" s="192" t="n">
        <f aca="false">IF(J1362&gt;J1361,0,K1361+1)</f>
        <v>168</v>
      </c>
      <c r="L1362" s="134" t="n">
        <f aca="false">I1362/J1362-1</f>
        <v>-0.484586390977444</v>
      </c>
      <c r="O1362" s="131"/>
      <c r="P1362" s="330"/>
      <c r="Q1362" s="132"/>
      <c r="R1362" s="132"/>
      <c r="S1362" s="132"/>
      <c r="T1362" s="132"/>
    </row>
    <row r="1363" customFormat="false" ht="12.8" hidden="true" customHeight="false" outlineLevel="0" collapsed="false">
      <c r="A1363" s="131" t="n">
        <v>1380240000</v>
      </c>
      <c r="B1363" s="330" t="n">
        <f aca="false">(A1363/(24*60*60))+DATE(1970,1,1)</f>
        <v>41544</v>
      </c>
      <c r="C1363" s="331" t="n">
        <f aca="false">YEAR(B1363)</f>
        <v>2013</v>
      </c>
      <c r="D1363" s="331" t="n">
        <f aca="false">MONTH(B1363)</f>
        <v>9</v>
      </c>
      <c r="E1363" s="331" t="n">
        <f aca="false">DAY(B1363)</f>
        <v>27</v>
      </c>
      <c r="F1363" s="132" t="n">
        <v>135.85005</v>
      </c>
      <c r="G1363" s="132" t="n">
        <v>142.66</v>
      </c>
      <c r="H1363" s="132" t="n">
        <v>134.82811</v>
      </c>
      <c r="I1363" s="132" t="n">
        <v>138.93</v>
      </c>
      <c r="J1363" s="132" t="n">
        <f aca="false">LARGE($G$1:G1363,1)</f>
        <v>266</v>
      </c>
      <c r="K1363" s="192" t="n">
        <f aca="false">IF(J1363&gt;J1362,0,K1362+1)</f>
        <v>169</v>
      </c>
      <c r="L1363" s="134" t="n">
        <f aca="false">I1363/J1363-1</f>
        <v>-0.477706766917293</v>
      </c>
      <c r="O1363" s="131"/>
      <c r="P1363" s="330"/>
      <c r="Q1363" s="132"/>
      <c r="R1363" s="132"/>
      <c r="S1363" s="132"/>
      <c r="T1363" s="132"/>
    </row>
    <row r="1364" customFormat="false" ht="12.8" hidden="true" customHeight="false" outlineLevel="0" collapsed="false">
      <c r="A1364" s="131" t="n">
        <v>1380326400</v>
      </c>
      <c r="B1364" s="330" t="n">
        <f aca="false">(A1364/(24*60*60))+DATE(1970,1,1)</f>
        <v>41545</v>
      </c>
      <c r="C1364" s="331" t="n">
        <f aca="false">YEAR(B1364)</f>
        <v>2013</v>
      </c>
      <c r="D1364" s="331" t="n">
        <f aca="false">MONTH(B1364)</f>
        <v>9</v>
      </c>
      <c r="E1364" s="331" t="n">
        <f aca="false">DAY(B1364)</f>
        <v>28</v>
      </c>
      <c r="F1364" s="132" t="n">
        <v>138.93</v>
      </c>
      <c r="G1364" s="132" t="n">
        <v>143</v>
      </c>
      <c r="H1364" s="132" t="n">
        <v>138.02021</v>
      </c>
      <c r="I1364" s="132" t="n">
        <v>142.5</v>
      </c>
      <c r="J1364" s="132" t="n">
        <f aca="false">LARGE($G$1:G1364,1)</f>
        <v>266</v>
      </c>
      <c r="K1364" s="192" t="n">
        <f aca="false">IF(J1364&gt;J1363,0,K1363+1)</f>
        <v>170</v>
      </c>
      <c r="L1364" s="134" t="n">
        <f aca="false">I1364/J1364-1</f>
        <v>-0.464285714285714</v>
      </c>
      <c r="O1364" s="131"/>
      <c r="P1364" s="330"/>
      <c r="Q1364" s="132"/>
      <c r="R1364" s="132"/>
      <c r="S1364" s="132"/>
      <c r="T1364" s="132"/>
    </row>
    <row r="1365" customFormat="false" ht="12.8" hidden="true" customHeight="false" outlineLevel="0" collapsed="false">
      <c r="A1365" s="131" t="n">
        <v>1380412800</v>
      </c>
      <c r="B1365" s="330" t="n">
        <f aca="false">(A1365/(24*60*60))+DATE(1970,1,1)</f>
        <v>41546</v>
      </c>
      <c r="C1365" s="331" t="n">
        <f aca="false">YEAR(B1365)</f>
        <v>2013</v>
      </c>
      <c r="D1365" s="331" t="n">
        <f aca="false">MONTH(B1365)</f>
        <v>9</v>
      </c>
      <c r="E1365" s="331" t="n">
        <f aca="false">DAY(B1365)</f>
        <v>29</v>
      </c>
      <c r="F1365" s="132" t="n">
        <v>142.49</v>
      </c>
      <c r="G1365" s="132" t="n">
        <v>145.81</v>
      </c>
      <c r="H1365" s="132" t="n">
        <v>141.36005</v>
      </c>
      <c r="I1365" s="132" t="n">
        <v>143.88402</v>
      </c>
      <c r="J1365" s="132" t="n">
        <f aca="false">LARGE($G$1:G1365,1)</f>
        <v>266</v>
      </c>
      <c r="K1365" s="192" t="n">
        <f aca="false">IF(J1365&gt;J1364,0,K1364+1)</f>
        <v>171</v>
      </c>
      <c r="L1365" s="134" t="n">
        <f aca="false">I1365/J1365-1</f>
        <v>-0.459082631578947</v>
      </c>
      <c r="O1365" s="131"/>
      <c r="P1365" s="330"/>
      <c r="Q1365" s="132"/>
      <c r="R1365" s="132"/>
      <c r="S1365" s="132"/>
      <c r="T1365" s="132"/>
    </row>
    <row r="1366" customFormat="false" ht="12.8" hidden="true" customHeight="false" outlineLevel="0" collapsed="false">
      <c r="A1366" s="131" t="n">
        <v>1380499200</v>
      </c>
      <c r="B1366" s="330" t="n">
        <f aca="false">(A1366/(24*60*60))+DATE(1970,1,1)</f>
        <v>41547</v>
      </c>
      <c r="C1366" s="331" t="n">
        <f aca="false">YEAR(B1366)</f>
        <v>2013</v>
      </c>
      <c r="D1366" s="331" t="n">
        <f aca="false">MONTH(B1366)</f>
        <v>9</v>
      </c>
      <c r="E1366" s="331" t="n">
        <f aca="false">DAY(B1366)</f>
        <v>30</v>
      </c>
      <c r="F1366" s="132" t="n">
        <v>143.89402</v>
      </c>
      <c r="G1366" s="132" t="n">
        <v>145.81</v>
      </c>
      <c r="H1366" s="132" t="n">
        <v>138.12</v>
      </c>
      <c r="I1366" s="132" t="n">
        <v>141.8965</v>
      </c>
      <c r="J1366" s="132" t="n">
        <f aca="false">LARGE($G$1:G1366,1)</f>
        <v>266</v>
      </c>
      <c r="K1366" s="192" t="n">
        <f aca="false">IF(J1366&gt;J1365,0,K1365+1)</f>
        <v>172</v>
      </c>
      <c r="L1366" s="134" t="n">
        <f aca="false">I1366/J1366-1</f>
        <v>-0.466554511278195</v>
      </c>
      <c r="O1366" s="131"/>
      <c r="P1366" s="330"/>
      <c r="Q1366" s="132"/>
      <c r="R1366" s="132"/>
      <c r="S1366" s="132"/>
      <c r="T1366" s="132"/>
    </row>
    <row r="1367" customFormat="false" ht="12.8" hidden="true" customHeight="false" outlineLevel="0" collapsed="false">
      <c r="A1367" s="131" t="n">
        <v>1380585600</v>
      </c>
      <c r="B1367" s="330" t="n">
        <f aca="false">(A1367/(24*60*60))+DATE(1970,1,1)</f>
        <v>41548</v>
      </c>
      <c r="C1367" s="331" t="n">
        <f aca="false">YEAR(B1367)</f>
        <v>2013</v>
      </c>
      <c r="D1367" s="331" t="n">
        <f aca="false">MONTH(B1367)</f>
        <v>10</v>
      </c>
      <c r="E1367" s="331" t="n">
        <f aca="false">DAY(B1367)</f>
        <v>1</v>
      </c>
      <c r="F1367" s="132" t="n">
        <v>143.28122</v>
      </c>
      <c r="G1367" s="132" t="n">
        <v>144.44</v>
      </c>
      <c r="H1367" s="132" t="n">
        <v>139.41</v>
      </c>
      <c r="I1367" s="132" t="n">
        <v>140.3</v>
      </c>
      <c r="J1367" s="132" t="n">
        <f aca="false">LARGE($G$1:G1367,1)</f>
        <v>266</v>
      </c>
      <c r="K1367" s="192" t="n">
        <f aca="false">IF(J1367&gt;J1366,0,K1366+1)</f>
        <v>173</v>
      </c>
      <c r="L1367" s="134" t="n">
        <f aca="false">I1367/J1367-1</f>
        <v>-0.472556390977444</v>
      </c>
      <c r="O1367" s="131"/>
      <c r="P1367" s="330"/>
      <c r="Q1367" s="132"/>
      <c r="R1367" s="132"/>
      <c r="S1367" s="132"/>
      <c r="T1367" s="132"/>
    </row>
    <row r="1368" customFormat="false" ht="12.8" hidden="true" customHeight="false" outlineLevel="0" collapsed="false">
      <c r="A1368" s="131" t="n">
        <v>1380672000</v>
      </c>
      <c r="B1368" s="330" t="n">
        <f aca="false">(A1368/(24*60*60))+DATE(1970,1,1)</f>
        <v>41549</v>
      </c>
      <c r="C1368" s="331" t="n">
        <f aca="false">YEAR(B1368)</f>
        <v>2013</v>
      </c>
      <c r="D1368" s="331" t="n">
        <f aca="false">MONTH(B1368)</f>
        <v>10</v>
      </c>
      <c r="E1368" s="331" t="n">
        <f aca="false">DAY(B1368)</f>
        <v>2</v>
      </c>
      <c r="F1368" s="132" t="n">
        <v>140.30001</v>
      </c>
      <c r="G1368" s="132" t="n">
        <v>141.92999</v>
      </c>
      <c r="H1368" s="132" t="n">
        <v>109.7</v>
      </c>
      <c r="I1368" s="132" t="n">
        <v>123</v>
      </c>
      <c r="J1368" s="132" t="n">
        <f aca="false">LARGE($G$1:G1368,1)</f>
        <v>266</v>
      </c>
      <c r="K1368" s="192" t="n">
        <f aca="false">IF(J1368&gt;J1367,0,K1367+1)</f>
        <v>174</v>
      </c>
      <c r="L1368" s="134" t="n">
        <f aca="false">I1368/J1368-1</f>
        <v>-0.537593984962406</v>
      </c>
      <c r="O1368" s="131"/>
      <c r="P1368" s="330"/>
      <c r="Q1368" s="132"/>
      <c r="R1368" s="132"/>
      <c r="S1368" s="132"/>
      <c r="T1368" s="132"/>
    </row>
    <row r="1369" customFormat="false" ht="12.8" hidden="true" customHeight="false" outlineLevel="0" collapsed="false">
      <c r="A1369" s="131" t="n">
        <v>1380758400</v>
      </c>
      <c r="B1369" s="330" t="n">
        <f aca="false">(A1369/(24*60*60))+DATE(1970,1,1)</f>
        <v>41550</v>
      </c>
      <c r="C1369" s="331" t="n">
        <f aca="false">YEAR(B1369)</f>
        <v>2013</v>
      </c>
      <c r="D1369" s="331" t="n">
        <f aca="false">MONTH(B1369)</f>
        <v>10</v>
      </c>
      <c r="E1369" s="331" t="n">
        <f aca="false">DAY(B1369)</f>
        <v>3</v>
      </c>
      <c r="F1369" s="132" t="n">
        <v>123</v>
      </c>
      <c r="G1369" s="132" t="n">
        <v>132</v>
      </c>
      <c r="H1369" s="132" t="n">
        <v>120.1</v>
      </c>
      <c r="I1369" s="132" t="n">
        <v>130.98925</v>
      </c>
      <c r="J1369" s="132" t="n">
        <f aca="false">LARGE($G$1:G1369,1)</f>
        <v>266</v>
      </c>
      <c r="K1369" s="192" t="n">
        <f aca="false">IF(J1369&gt;J1368,0,K1368+1)</f>
        <v>175</v>
      </c>
      <c r="L1369" s="134" t="n">
        <f aca="false">I1369/J1369-1</f>
        <v>-0.507559210526316</v>
      </c>
      <c r="O1369" s="131"/>
      <c r="P1369" s="330"/>
      <c r="Q1369" s="132"/>
      <c r="R1369" s="132"/>
      <c r="S1369" s="132"/>
      <c r="T1369" s="132"/>
    </row>
    <row r="1370" customFormat="false" ht="12.8" hidden="true" customHeight="false" outlineLevel="0" collapsed="false">
      <c r="A1370" s="131" t="n">
        <v>1380844800</v>
      </c>
      <c r="B1370" s="330" t="n">
        <f aca="false">(A1370/(24*60*60))+DATE(1970,1,1)</f>
        <v>41551</v>
      </c>
      <c r="C1370" s="331" t="n">
        <f aca="false">YEAR(B1370)</f>
        <v>2013</v>
      </c>
      <c r="D1370" s="331" t="n">
        <f aca="false">MONTH(B1370)</f>
        <v>10</v>
      </c>
      <c r="E1370" s="331" t="n">
        <f aca="false">DAY(B1370)</f>
        <v>4</v>
      </c>
      <c r="F1370" s="132" t="n">
        <v>130.97902</v>
      </c>
      <c r="G1370" s="132" t="n">
        <v>139.8</v>
      </c>
      <c r="H1370" s="132" t="n">
        <v>128.5</v>
      </c>
      <c r="I1370" s="132" t="n">
        <v>136.82222</v>
      </c>
      <c r="J1370" s="132" t="n">
        <f aca="false">LARGE($G$1:G1370,1)</f>
        <v>266</v>
      </c>
      <c r="K1370" s="192" t="n">
        <f aca="false">IF(J1370&gt;J1369,0,K1369+1)</f>
        <v>176</v>
      </c>
      <c r="L1370" s="134" t="n">
        <f aca="false">I1370/J1370-1</f>
        <v>-0.485630751879699</v>
      </c>
      <c r="O1370" s="131"/>
      <c r="P1370" s="330"/>
      <c r="Q1370" s="132"/>
      <c r="R1370" s="132"/>
      <c r="S1370" s="132"/>
      <c r="T1370" s="132"/>
    </row>
    <row r="1371" customFormat="false" ht="12.8" hidden="true" customHeight="false" outlineLevel="0" collapsed="false">
      <c r="A1371" s="131" t="n">
        <v>1380931200</v>
      </c>
      <c r="B1371" s="330" t="n">
        <f aca="false">(A1371/(24*60*60))+DATE(1970,1,1)</f>
        <v>41552</v>
      </c>
      <c r="C1371" s="331" t="n">
        <f aca="false">YEAR(B1371)</f>
        <v>2013</v>
      </c>
      <c r="D1371" s="331" t="n">
        <f aca="false">MONTH(B1371)</f>
        <v>10</v>
      </c>
      <c r="E1371" s="331" t="n">
        <f aca="false">DAY(B1371)</f>
        <v>5</v>
      </c>
      <c r="F1371" s="132" t="n">
        <v>136.82222</v>
      </c>
      <c r="G1371" s="132" t="n">
        <v>138</v>
      </c>
      <c r="H1371" s="132" t="n">
        <v>135.3</v>
      </c>
      <c r="I1371" s="132" t="n">
        <v>136.69511</v>
      </c>
      <c r="J1371" s="132" t="n">
        <f aca="false">LARGE($G$1:G1371,1)</f>
        <v>266</v>
      </c>
      <c r="K1371" s="192" t="n">
        <f aca="false">IF(J1371&gt;J1370,0,K1370+1)</f>
        <v>177</v>
      </c>
      <c r="L1371" s="134" t="n">
        <f aca="false">I1371/J1371-1</f>
        <v>-0.486108609022556</v>
      </c>
      <c r="O1371" s="131"/>
      <c r="P1371" s="330"/>
      <c r="Q1371" s="132"/>
      <c r="R1371" s="132"/>
      <c r="S1371" s="132"/>
      <c r="T1371" s="132"/>
    </row>
    <row r="1372" customFormat="false" ht="12.8" hidden="true" customHeight="false" outlineLevel="0" collapsed="false">
      <c r="A1372" s="131" t="n">
        <v>1381017600</v>
      </c>
      <c r="B1372" s="330" t="n">
        <f aca="false">(A1372/(24*60*60))+DATE(1970,1,1)</f>
        <v>41553</v>
      </c>
      <c r="C1372" s="331" t="n">
        <f aca="false">YEAR(B1372)</f>
        <v>2013</v>
      </c>
      <c r="D1372" s="331" t="n">
        <f aca="false">MONTH(B1372)</f>
        <v>10</v>
      </c>
      <c r="E1372" s="331" t="n">
        <f aca="false">DAY(B1372)</f>
        <v>6</v>
      </c>
      <c r="F1372" s="132" t="n">
        <v>136.73026</v>
      </c>
      <c r="G1372" s="132" t="n">
        <v>138</v>
      </c>
      <c r="H1372" s="132" t="n">
        <v>134.1</v>
      </c>
      <c r="I1372" s="132" t="n">
        <v>137.8</v>
      </c>
      <c r="J1372" s="132" t="n">
        <f aca="false">LARGE($G$1:G1372,1)</f>
        <v>266</v>
      </c>
      <c r="K1372" s="192" t="n">
        <f aca="false">IF(J1372&gt;J1371,0,K1371+1)</f>
        <v>178</v>
      </c>
      <c r="L1372" s="134" t="n">
        <f aca="false">I1372/J1372-1</f>
        <v>-0.481954887218045</v>
      </c>
      <c r="O1372" s="131"/>
      <c r="P1372" s="330"/>
      <c r="Q1372" s="132"/>
      <c r="R1372" s="132"/>
      <c r="S1372" s="132"/>
      <c r="T1372" s="132"/>
    </row>
    <row r="1373" customFormat="false" ht="12.8" hidden="true" customHeight="false" outlineLevel="0" collapsed="false">
      <c r="A1373" s="131" t="n">
        <v>1381104000</v>
      </c>
      <c r="B1373" s="330" t="n">
        <f aca="false">(A1373/(24*60*60))+DATE(1970,1,1)</f>
        <v>41554</v>
      </c>
      <c r="C1373" s="331" t="n">
        <f aca="false">YEAR(B1373)</f>
        <v>2013</v>
      </c>
      <c r="D1373" s="331" t="n">
        <f aca="false">MONTH(B1373)</f>
        <v>10</v>
      </c>
      <c r="E1373" s="331" t="n">
        <f aca="false">DAY(B1373)</f>
        <v>7</v>
      </c>
      <c r="F1373" s="132" t="n">
        <v>137.01002</v>
      </c>
      <c r="G1373" s="132" t="n">
        <v>139</v>
      </c>
      <c r="H1373" s="132" t="n">
        <v>135.12</v>
      </c>
      <c r="I1373" s="132" t="n">
        <v>135.80001</v>
      </c>
      <c r="J1373" s="132" t="n">
        <f aca="false">LARGE($G$1:G1373,1)</f>
        <v>266</v>
      </c>
      <c r="K1373" s="192" t="n">
        <f aca="false">IF(J1373&gt;J1372,0,K1372+1)</f>
        <v>179</v>
      </c>
      <c r="L1373" s="134" t="n">
        <f aca="false">I1373/J1373-1</f>
        <v>-0.489473646616541</v>
      </c>
      <c r="O1373" s="131"/>
      <c r="P1373" s="330"/>
      <c r="Q1373" s="132"/>
      <c r="R1373" s="132"/>
      <c r="S1373" s="132"/>
      <c r="T1373" s="132"/>
    </row>
    <row r="1374" customFormat="false" ht="12.8" hidden="true" customHeight="false" outlineLevel="0" collapsed="false">
      <c r="A1374" s="131" t="n">
        <v>1381190400</v>
      </c>
      <c r="B1374" s="330" t="n">
        <f aca="false">(A1374/(24*60*60))+DATE(1970,1,1)</f>
        <v>41555</v>
      </c>
      <c r="C1374" s="331" t="n">
        <f aca="false">YEAR(B1374)</f>
        <v>2013</v>
      </c>
      <c r="D1374" s="331" t="n">
        <f aca="false">MONTH(B1374)</f>
        <v>10</v>
      </c>
      <c r="E1374" s="331" t="n">
        <f aca="false">DAY(B1374)</f>
        <v>8</v>
      </c>
      <c r="F1374" s="132" t="n">
        <v>136.82274</v>
      </c>
      <c r="G1374" s="132" t="n">
        <v>137.79499</v>
      </c>
      <c r="H1374" s="132" t="n">
        <v>135.66</v>
      </c>
      <c r="I1374" s="132" t="n">
        <v>136.50002</v>
      </c>
      <c r="J1374" s="132" t="n">
        <f aca="false">LARGE($G$1:G1374,1)</f>
        <v>266</v>
      </c>
      <c r="K1374" s="192" t="n">
        <f aca="false">IF(J1374&gt;J1373,0,K1373+1)</f>
        <v>180</v>
      </c>
      <c r="L1374" s="134" t="n">
        <f aca="false">I1374/J1374-1</f>
        <v>-0.486842030075188</v>
      </c>
      <c r="O1374" s="131"/>
      <c r="P1374" s="330"/>
      <c r="Q1374" s="132"/>
      <c r="R1374" s="132"/>
      <c r="S1374" s="132"/>
      <c r="T1374" s="132"/>
    </row>
    <row r="1375" customFormat="false" ht="12.8" hidden="true" customHeight="false" outlineLevel="0" collapsed="false">
      <c r="A1375" s="131" t="n">
        <v>1381276800</v>
      </c>
      <c r="B1375" s="330" t="n">
        <f aca="false">(A1375/(24*60*60))+DATE(1970,1,1)</f>
        <v>41556</v>
      </c>
      <c r="C1375" s="331" t="n">
        <f aca="false">YEAR(B1375)</f>
        <v>2013</v>
      </c>
      <c r="D1375" s="331" t="n">
        <f aca="false">MONTH(B1375)</f>
        <v>10</v>
      </c>
      <c r="E1375" s="331" t="n">
        <f aca="false">DAY(B1375)</f>
        <v>9</v>
      </c>
      <c r="F1375" s="132" t="n">
        <v>136.50998</v>
      </c>
      <c r="G1375" s="132" t="n">
        <v>142.1</v>
      </c>
      <c r="H1375" s="132" t="n">
        <v>135.8</v>
      </c>
      <c r="I1375" s="132" t="n">
        <v>139.5</v>
      </c>
      <c r="J1375" s="132" t="n">
        <f aca="false">LARGE($G$1:G1375,1)</f>
        <v>266</v>
      </c>
      <c r="K1375" s="192" t="n">
        <f aca="false">IF(J1375&gt;J1374,0,K1374+1)</f>
        <v>181</v>
      </c>
      <c r="L1375" s="134" t="n">
        <f aca="false">I1375/J1375-1</f>
        <v>-0.475563909774436</v>
      </c>
      <c r="O1375" s="131"/>
      <c r="P1375" s="330"/>
      <c r="Q1375" s="132"/>
      <c r="R1375" s="132"/>
      <c r="S1375" s="132"/>
      <c r="T1375" s="132"/>
    </row>
    <row r="1376" customFormat="false" ht="12.8" hidden="true" customHeight="false" outlineLevel="0" collapsed="false">
      <c r="A1376" s="131" t="n">
        <v>1381363200</v>
      </c>
      <c r="B1376" s="330" t="n">
        <f aca="false">(A1376/(24*60*60))+DATE(1970,1,1)</f>
        <v>41557</v>
      </c>
      <c r="C1376" s="331" t="n">
        <f aca="false">YEAR(B1376)</f>
        <v>2013</v>
      </c>
      <c r="D1376" s="331" t="n">
        <f aca="false">MONTH(B1376)</f>
        <v>10</v>
      </c>
      <c r="E1376" s="331" t="n">
        <f aca="false">DAY(B1376)</f>
        <v>10</v>
      </c>
      <c r="F1376" s="132" t="n">
        <v>139.42001</v>
      </c>
      <c r="G1376" s="132" t="n">
        <v>141.69</v>
      </c>
      <c r="H1376" s="132" t="n">
        <v>138.51</v>
      </c>
      <c r="I1376" s="132" t="n">
        <v>140.41013</v>
      </c>
      <c r="J1376" s="132" t="n">
        <f aca="false">LARGE($G$1:G1376,1)</f>
        <v>266</v>
      </c>
      <c r="K1376" s="192" t="n">
        <f aca="false">IF(J1376&gt;J1375,0,K1375+1)</f>
        <v>182</v>
      </c>
      <c r="L1376" s="134" t="n">
        <f aca="false">I1376/J1376-1</f>
        <v>-0.472142368421053</v>
      </c>
      <c r="O1376" s="131"/>
      <c r="P1376" s="330"/>
      <c r="Q1376" s="132"/>
      <c r="R1376" s="132"/>
      <c r="S1376" s="132"/>
      <c r="T1376" s="132"/>
    </row>
    <row r="1377" customFormat="false" ht="12.8" hidden="true" customHeight="false" outlineLevel="0" collapsed="false">
      <c r="A1377" s="131" t="n">
        <v>1381449600</v>
      </c>
      <c r="B1377" s="330" t="n">
        <f aca="false">(A1377/(24*60*60))+DATE(1970,1,1)</f>
        <v>41558</v>
      </c>
      <c r="C1377" s="331" t="n">
        <f aca="false">YEAR(B1377)</f>
        <v>2013</v>
      </c>
      <c r="D1377" s="331" t="n">
        <f aca="false">MONTH(B1377)</f>
        <v>10</v>
      </c>
      <c r="E1377" s="331" t="n">
        <f aca="false">DAY(B1377)</f>
        <v>11</v>
      </c>
      <c r="F1377" s="132" t="n">
        <v>141.41</v>
      </c>
      <c r="G1377" s="132" t="n">
        <v>141.85</v>
      </c>
      <c r="H1377" s="132" t="n">
        <v>138.87001</v>
      </c>
      <c r="I1377" s="132" t="n">
        <v>140.1</v>
      </c>
      <c r="J1377" s="132" t="n">
        <f aca="false">LARGE($G$1:G1377,1)</f>
        <v>266</v>
      </c>
      <c r="K1377" s="192" t="n">
        <f aca="false">IF(J1377&gt;J1376,0,K1376+1)</f>
        <v>183</v>
      </c>
      <c r="L1377" s="134" t="n">
        <f aca="false">I1377/J1377-1</f>
        <v>-0.473308270676692</v>
      </c>
      <c r="O1377" s="131"/>
      <c r="P1377" s="330"/>
      <c r="Q1377" s="132"/>
      <c r="R1377" s="132"/>
      <c r="S1377" s="132"/>
      <c r="T1377" s="132"/>
    </row>
    <row r="1378" customFormat="false" ht="12.8" hidden="true" customHeight="false" outlineLevel="0" collapsed="false">
      <c r="A1378" s="131" t="n">
        <v>1381536000</v>
      </c>
      <c r="B1378" s="330" t="n">
        <f aca="false">(A1378/(24*60*60))+DATE(1970,1,1)</f>
        <v>41559</v>
      </c>
      <c r="C1378" s="331" t="n">
        <f aca="false">YEAR(B1378)</f>
        <v>2013</v>
      </c>
      <c r="D1378" s="331" t="n">
        <f aca="false">MONTH(B1378)</f>
        <v>10</v>
      </c>
      <c r="E1378" s="331" t="n">
        <f aca="false">DAY(B1378)</f>
        <v>12</v>
      </c>
      <c r="F1378" s="132" t="n">
        <v>141.7929</v>
      </c>
      <c r="G1378" s="132" t="n">
        <v>143.0571</v>
      </c>
      <c r="H1378" s="132" t="n">
        <v>139.4</v>
      </c>
      <c r="I1378" s="132" t="n">
        <v>142.89995</v>
      </c>
      <c r="J1378" s="132" t="n">
        <f aca="false">LARGE($G$1:G1378,1)</f>
        <v>266</v>
      </c>
      <c r="K1378" s="192" t="n">
        <f aca="false">IF(J1378&gt;J1377,0,K1377+1)</f>
        <v>184</v>
      </c>
      <c r="L1378" s="134" t="n">
        <f aca="false">I1378/J1378-1</f>
        <v>-0.462782142857143</v>
      </c>
      <c r="O1378" s="131"/>
      <c r="P1378" s="330"/>
      <c r="Q1378" s="132"/>
      <c r="R1378" s="132"/>
      <c r="S1378" s="132"/>
      <c r="T1378" s="132"/>
    </row>
    <row r="1379" customFormat="false" ht="12.8" hidden="true" customHeight="false" outlineLevel="0" collapsed="false">
      <c r="A1379" s="131" t="n">
        <v>1381622400</v>
      </c>
      <c r="B1379" s="330" t="n">
        <f aca="false">(A1379/(24*60*60))+DATE(1970,1,1)</f>
        <v>41560</v>
      </c>
      <c r="C1379" s="331" t="n">
        <f aca="false">YEAR(B1379)</f>
        <v>2013</v>
      </c>
      <c r="D1379" s="331" t="n">
        <f aca="false">MONTH(B1379)</f>
        <v>10</v>
      </c>
      <c r="E1379" s="331" t="n">
        <f aca="false">DAY(B1379)</f>
        <v>13</v>
      </c>
      <c r="F1379" s="132" t="n">
        <v>142.61096</v>
      </c>
      <c r="G1379" s="132" t="n">
        <v>147.65</v>
      </c>
      <c r="H1379" s="132" t="n">
        <v>141.50021</v>
      </c>
      <c r="I1379" s="132" t="n">
        <v>147.53</v>
      </c>
      <c r="J1379" s="132" t="n">
        <f aca="false">LARGE($G$1:G1379,1)</f>
        <v>266</v>
      </c>
      <c r="K1379" s="192" t="n">
        <f aca="false">IF(J1379&gt;J1378,0,K1378+1)</f>
        <v>185</v>
      </c>
      <c r="L1379" s="134" t="n">
        <f aca="false">I1379/J1379-1</f>
        <v>-0.445375939849624</v>
      </c>
      <c r="O1379" s="131"/>
      <c r="P1379" s="330"/>
      <c r="Q1379" s="132"/>
      <c r="R1379" s="132"/>
      <c r="S1379" s="132"/>
      <c r="T1379" s="132"/>
    </row>
    <row r="1380" customFormat="false" ht="12.8" hidden="true" customHeight="false" outlineLevel="0" collapsed="false">
      <c r="A1380" s="131" t="n">
        <v>1381708800</v>
      </c>
      <c r="B1380" s="330" t="n">
        <f aca="false">(A1380/(24*60*60))+DATE(1970,1,1)</f>
        <v>41561</v>
      </c>
      <c r="C1380" s="331" t="n">
        <f aca="false">YEAR(B1380)</f>
        <v>2013</v>
      </c>
      <c r="D1380" s="331" t="n">
        <f aca="false">MONTH(B1380)</f>
        <v>10</v>
      </c>
      <c r="E1380" s="331" t="n">
        <f aca="false">DAY(B1380)</f>
        <v>14</v>
      </c>
      <c r="F1380" s="132" t="n">
        <v>147.53</v>
      </c>
      <c r="G1380" s="132" t="n">
        <v>153.69902</v>
      </c>
      <c r="H1380" s="132" t="n">
        <v>146.03267</v>
      </c>
      <c r="I1380" s="132" t="n">
        <v>151.38003</v>
      </c>
      <c r="J1380" s="132" t="n">
        <f aca="false">LARGE($G$1:G1380,1)</f>
        <v>266</v>
      </c>
      <c r="K1380" s="192" t="n">
        <f aca="false">IF(J1380&gt;J1379,0,K1379+1)</f>
        <v>186</v>
      </c>
      <c r="L1380" s="134" t="n">
        <f aca="false">I1380/J1380-1</f>
        <v>-0.430902142857143</v>
      </c>
      <c r="O1380" s="131"/>
      <c r="P1380" s="330"/>
      <c r="Q1380" s="132"/>
      <c r="R1380" s="132"/>
      <c r="S1380" s="132"/>
      <c r="T1380" s="132"/>
    </row>
    <row r="1381" customFormat="false" ht="12.8" hidden="true" customHeight="false" outlineLevel="0" collapsed="false">
      <c r="A1381" s="131" t="n">
        <v>1381795200</v>
      </c>
      <c r="B1381" s="330" t="n">
        <f aca="false">(A1381/(24*60*60))+DATE(1970,1,1)</f>
        <v>41562</v>
      </c>
      <c r="C1381" s="331" t="n">
        <f aca="false">YEAR(B1381)</f>
        <v>2013</v>
      </c>
      <c r="D1381" s="331" t="n">
        <f aca="false">MONTH(B1381)</f>
        <v>10</v>
      </c>
      <c r="E1381" s="331" t="n">
        <f aca="false">DAY(B1381)</f>
        <v>15</v>
      </c>
      <c r="F1381" s="132" t="n">
        <v>150.6295</v>
      </c>
      <c r="G1381" s="132" t="n">
        <v>158.1</v>
      </c>
      <c r="H1381" s="132" t="n">
        <v>150.628</v>
      </c>
      <c r="I1381" s="132" t="n">
        <v>158.1</v>
      </c>
      <c r="J1381" s="132" t="n">
        <f aca="false">LARGE($G$1:G1381,1)</f>
        <v>266</v>
      </c>
      <c r="K1381" s="192" t="n">
        <f aca="false">IF(J1381&gt;J1380,0,K1380+1)</f>
        <v>187</v>
      </c>
      <c r="L1381" s="134" t="n">
        <f aca="false">I1381/J1381-1</f>
        <v>-0.405639097744361</v>
      </c>
      <c r="O1381" s="131"/>
      <c r="P1381" s="330"/>
      <c r="Q1381" s="132"/>
      <c r="R1381" s="132"/>
      <c r="S1381" s="132"/>
      <c r="T1381" s="132"/>
    </row>
    <row r="1382" customFormat="false" ht="12.8" hidden="true" customHeight="false" outlineLevel="0" collapsed="false">
      <c r="A1382" s="131" t="n">
        <v>1381881600</v>
      </c>
      <c r="B1382" s="330" t="n">
        <f aca="false">(A1382/(24*60*60))+DATE(1970,1,1)</f>
        <v>41563</v>
      </c>
      <c r="C1382" s="331" t="n">
        <f aca="false">YEAR(B1382)</f>
        <v>2013</v>
      </c>
      <c r="D1382" s="331" t="n">
        <f aca="false">MONTH(B1382)</f>
        <v>10</v>
      </c>
      <c r="E1382" s="331" t="n">
        <f aca="false">DAY(B1382)</f>
        <v>16</v>
      </c>
      <c r="F1382" s="132" t="n">
        <v>158.1</v>
      </c>
      <c r="G1382" s="132" t="n">
        <v>163</v>
      </c>
      <c r="H1382" s="132" t="n">
        <v>144.20004</v>
      </c>
      <c r="I1382" s="132" t="n">
        <v>152.83</v>
      </c>
      <c r="J1382" s="132" t="n">
        <f aca="false">LARGE($G$1:G1382,1)</f>
        <v>266</v>
      </c>
      <c r="K1382" s="192" t="n">
        <f aca="false">IF(J1382&gt;J1381,0,K1381+1)</f>
        <v>188</v>
      </c>
      <c r="L1382" s="134" t="n">
        <f aca="false">I1382/J1382-1</f>
        <v>-0.425451127819549</v>
      </c>
      <c r="O1382" s="131"/>
      <c r="P1382" s="330"/>
      <c r="Q1382" s="132"/>
      <c r="R1382" s="132"/>
      <c r="S1382" s="132"/>
      <c r="T1382" s="132"/>
    </row>
    <row r="1383" customFormat="false" ht="12.8" hidden="true" customHeight="false" outlineLevel="0" collapsed="false">
      <c r="A1383" s="131" t="n">
        <v>1381968000</v>
      </c>
      <c r="B1383" s="330" t="n">
        <f aca="false">(A1383/(24*60*60))+DATE(1970,1,1)</f>
        <v>41564</v>
      </c>
      <c r="C1383" s="331" t="n">
        <f aca="false">YEAR(B1383)</f>
        <v>2013</v>
      </c>
      <c r="D1383" s="331" t="n">
        <f aca="false">MONTH(B1383)</f>
        <v>10</v>
      </c>
      <c r="E1383" s="331" t="n">
        <f aca="false">DAY(B1383)</f>
        <v>17</v>
      </c>
      <c r="F1383" s="132" t="n">
        <v>151.645</v>
      </c>
      <c r="G1383" s="132" t="n">
        <v>159.95</v>
      </c>
      <c r="H1383" s="132" t="n">
        <v>150.75471</v>
      </c>
      <c r="I1383" s="132" t="n">
        <v>157.60001</v>
      </c>
      <c r="J1383" s="132" t="n">
        <f aca="false">LARGE($G$1:G1383,1)</f>
        <v>266</v>
      </c>
      <c r="K1383" s="192" t="n">
        <f aca="false">IF(J1383&gt;J1382,0,K1382+1)</f>
        <v>189</v>
      </c>
      <c r="L1383" s="134" t="n">
        <f aca="false">I1383/J1383-1</f>
        <v>-0.407518759398496</v>
      </c>
      <c r="O1383" s="131"/>
      <c r="P1383" s="330"/>
      <c r="Q1383" s="132"/>
      <c r="R1383" s="132"/>
      <c r="S1383" s="132"/>
      <c r="T1383" s="132"/>
    </row>
    <row r="1384" customFormat="false" ht="12.8" hidden="true" customHeight="false" outlineLevel="0" collapsed="false">
      <c r="A1384" s="131" t="n">
        <v>1382054400</v>
      </c>
      <c r="B1384" s="330" t="n">
        <f aca="false">(A1384/(24*60*60))+DATE(1970,1,1)</f>
        <v>41565</v>
      </c>
      <c r="C1384" s="331" t="n">
        <f aca="false">YEAR(B1384)</f>
        <v>2013</v>
      </c>
      <c r="D1384" s="331" t="n">
        <f aca="false">MONTH(B1384)</f>
        <v>10</v>
      </c>
      <c r="E1384" s="331" t="n">
        <f aca="false">DAY(B1384)</f>
        <v>18</v>
      </c>
      <c r="F1384" s="132" t="n">
        <v>158.25323</v>
      </c>
      <c r="G1384" s="132" t="n">
        <v>168.3</v>
      </c>
      <c r="H1384" s="132" t="n">
        <v>156.5</v>
      </c>
      <c r="I1384" s="132" t="n">
        <v>168.3</v>
      </c>
      <c r="J1384" s="132" t="n">
        <f aca="false">LARGE($G$1:G1384,1)</f>
        <v>266</v>
      </c>
      <c r="K1384" s="192" t="n">
        <f aca="false">IF(J1384&gt;J1383,0,K1383+1)</f>
        <v>190</v>
      </c>
      <c r="L1384" s="134" t="n">
        <f aca="false">I1384/J1384-1</f>
        <v>-0.367293233082707</v>
      </c>
      <c r="O1384" s="131"/>
      <c r="P1384" s="330"/>
      <c r="Q1384" s="132"/>
      <c r="R1384" s="132"/>
      <c r="S1384" s="132"/>
      <c r="T1384" s="132"/>
    </row>
    <row r="1385" customFormat="false" ht="12.8" hidden="true" customHeight="false" outlineLevel="0" collapsed="false">
      <c r="A1385" s="131" t="n">
        <v>1382140800</v>
      </c>
      <c r="B1385" s="330" t="n">
        <f aca="false">(A1385/(24*60*60))+DATE(1970,1,1)</f>
        <v>41566</v>
      </c>
      <c r="C1385" s="331" t="n">
        <f aca="false">YEAR(B1385)</f>
        <v>2013</v>
      </c>
      <c r="D1385" s="331" t="n">
        <f aca="false">MONTH(B1385)</f>
        <v>10</v>
      </c>
      <c r="E1385" s="331" t="n">
        <f aca="false">DAY(B1385)</f>
        <v>19</v>
      </c>
      <c r="F1385" s="132" t="n">
        <v>168.2</v>
      </c>
      <c r="G1385" s="132" t="n">
        <v>195.83267</v>
      </c>
      <c r="H1385" s="132" t="n">
        <v>167.1</v>
      </c>
      <c r="I1385" s="132" t="n">
        <v>183.17999</v>
      </c>
      <c r="J1385" s="132" t="n">
        <f aca="false">LARGE($G$1:G1385,1)</f>
        <v>266</v>
      </c>
      <c r="K1385" s="192" t="n">
        <f aca="false">IF(J1385&gt;J1384,0,K1384+1)</f>
        <v>191</v>
      </c>
      <c r="L1385" s="134" t="n">
        <f aca="false">I1385/J1385-1</f>
        <v>-0.311353421052632</v>
      </c>
      <c r="O1385" s="131"/>
      <c r="P1385" s="330"/>
      <c r="Q1385" s="132"/>
      <c r="R1385" s="132"/>
      <c r="S1385" s="132"/>
      <c r="T1385" s="132"/>
    </row>
    <row r="1386" customFormat="false" ht="12.8" hidden="true" customHeight="false" outlineLevel="0" collapsed="false">
      <c r="A1386" s="131" t="n">
        <v>1382227200</v>
      </c>
      <c r="B1386" s="330" t="n">
        <f aca="false">(A1386/(24*60*60))+DATE(1970,1,1)</f>
        <v>41567</v>
      </c>
      <c r="C1386" s="331" t="n">
        <f aca="false">YEAR(B1386)</f>
        <v>2013</v>
      </c>
      <c r="D1386" s="331" t="n">
        <f aca="false">MONTH(B1386)</f>
        <v>10</v>
      </c>
      <c r="E1386" s="331" t="n">
        <f aca="false">DAY(B1386)</f>
        <v>20</v>
      </c>
      <c r="F1386" s="132" t="n">
        <v>180.80004</v>
      </c>
      <c r="G1386" s="132" t="n">
        <v>186.12</v>
      </c>
      <c r="H1386" s="132" t="n">
        <v>177.25</v>
      </c>
      <c r="I1386" s="132" t="n">
        <v>186.12</v>
      </c>
      <c r="J1386" s="132" t="n">
        <f aca="false">LARGE($G$1:G1386,1)</f>
        <v>266</v>
      </c>
      <c r="K1386" s="192" t="n">
        <f aca="false">IF(J1386&gt;J1385,0,K1385+1)</f>
        <v>192</v>
      </c>
      <c r="L1386" s="134" t="n">
        <f aca="false">I1386/J1386-1</f>
        <v>-0.300300751879699</v>
      </c>
      <c r="O1386" s="131"/>
      <c r="P1386" s="330"/>
      <c r="Q1386" s="132"/>
      <c r="R1386" s="132"/>
      <c r="S1386" s="132"/>
      <c r="T1386" s="132"/>
    </row>
    <row r="1387" customFormat="false" ht="12.8" hidden="true" customHeight="false" outlineLevel="0" collapsed="false">
      <c r="A1387" s="131" t="n">
        <v>1382313600</v>
      </c>
      <c r="B1387" s="330" t="n">
        <f aca="false">(A1387/(24*60*60))+DATE(1970,1,1)</f>
        <v>41568</v>
      </c>
      <c r="C1387" s="331" t="n">
        <f aca="false">YEAR(B1387)</f>
        <v>2013</v>
      </c>
      <c r="D1387" s="331" t="n">
        <f aca="false">MONTH(B1387)</f>
        <v>10</v>
      </c>
      <c r="E1387" s="331" t="n">
        <f aca="false">DAY(B1387)</f>
        <v>21</v>
      </c>
      <c r="F1387" s="132" t="n">
        <v>186.12</v>
      </c>
      <c r="G1387" s="132" t="n">
        <v>197.39005</v>
      </c>
      <c r="H1387" s="132" t="n">
        <v>183.2</v>
      </c>
      <c r="I1387" s="132" t="n">
        <v>192.795</v>
      </c>
      <c r="J1387" s="132" t="n">
        <f aca="false">LARGE($G$1:G1387,1)</f>
        <v>266</v>
      </c>
      <c r="K1387" s="192" t="n">
        <f aca="false">IF(J1387&gt;J1386,0,K1386+1)</f>
        <v>193</v>
      </c>
      <c r="L1387" s="134" t="n">
        <f aca="false">I1387/J1387-1</f>
        <v>-0.275206766917293</v>
      </c>
      <c r="O1387" s="131"/>
      <c r="P1387" s="330"/>
      <c r="Q1387" s="132"/>
      <c r="R1387" s="132"/>
      <c r="S1387" s="132"/>
      <c r="T1387" s="132"/>
    </row>
    <row r="1388" customFormat="false" ht="12.8" hidden="true" customHeight="false" outlineLevel="0" collapsed="false">
      <c r="A1388" s="131" t="n">
        <v>1382400000</v>
      </c>
      <c r="B1388" s="330" t="n">
        <f aca="false">(A1388/(24*60*60))+DATE(1970,1,1)</f>
        <v>41569</v>
      </c>
      <c r="C1388" s="331" t="n">
        <f aca="false">YEAR(B1388)</f>
        <v>2013</v>
      </c>
      <c r="D1388" s="331" t="n">
        <f aca="false">MONTH(B1388)</f>
        <v>10</v>
      </c>
      <c r="E1388" s="331" t="n">
        <f aca="false">DAY(B1388)</f>
        <v>22</v>
      </c>
      <c r="F1388" s="132" t="n">
        <v>192.795</v>
      </c>
      <c r="G1388" s="132" t="n">
        <v>205.5</v>
      </c>
      <c r="H1388" s="132" t="n">
        <v>192.795</v>
      </c>
      <c r="I1388" s="132" t="n">
        <v>203</v>
      </c>
      <c r="J1388" s="132" t="n">
        <f aca="false">LARGE($G$1:G1388,1)</f>
        <v>266</v>
      </c>
      <c r="K1388" s="192" t="n">
        <f aca="false">IF(J1388&gt;J1387,0,K1387+1)</f>
        <v>194</v>
      </c>
      <c r="L1388" s="134" t="n">
        <f aca="false">I1388/J1388-1</f>
        <v>-0.236842105263158</v>
      </c>
      <c r="O1388" s="131"/>
      <c r="P1388" s="330"/>
      <c r="Q1388" s="132"/>
      <c r="R1388" s="132"/>
      <c r="S1388" s="132"/>
      <c r="T1388" s="132"/>
    </row>
    <row r="1389" customFormat="false" ht="12.8" hidden="true" customHeight="false" outlineLevel="0" collapsed="false">
      <c r="A1389" s="131" t="n">
        <v>1382486400</v>
      </c>
      <c r="B1389" s="330" t="n">
        <f aca="false">(A1389/(24*60*60))+DATE(1970,1,1)</f>
        <v>41570</v>
      </c>
      <c r="C1389" s="331" t="n">
        <f aca="false">YEAR(B1389)</f>
        <v>2013</v>
      </c>
      <c r="D1389" s="331" t="n">
        <f aca="false">MONTH(B1389)</f>
        <v>10</v>
      </c>
      <c r="E1389" s="331" t="n">
        <f aca="false">DAY(B1389)</f>
        <v>23</v>
      </c>
      <c r="F1389" s="132" t="n">
        <v>203.99829</v>
      </c>
      <c r="G1389" s="132" t="n">
        <v>228</v>
      </c>
      <c r="H1389" s="132" t="n">
        <v>200.75</v>
      </c>
      <c r="I1389" s="132" t="n">
        <v>228</v>
      </c>
      <c r="J1389" s="132" t="n">
        <f aca="false">LARGE($G$1:G1389,1)</f>
        <v>266</v>
      </c>
      <c r="K1389" s="192" t="n">
        <f aca="false">IF(J1389&gt;J1388,0,K1388+1)</f>
        <v>195</v>
      </c>
      <c r="L1389" s="134" t="n">
        <f aca="false">I1389/J1389-1</f>
        <v>-0.142857142857143</v>
      </c>
      <c r="O1389" s="131"/>
      <c r="P1389" s="330"/>
      <c r="Q1389" s="132"/>
      <c r="R1389" s="132"/>
      <c r="S1389" s="132"/>
      <c r="T1389" s="132"/>
    </row>
    <row r="1390" customFormat="false" ht="12.8" hidden="true" customHeight="false" outlineLevel="0" collapsed="false">
      <c r="A1390" s="131" t="n">
        <v>1382572800</v>
      </c>
      <c r="B1390" s="330" t="n">
        <f aca="false">(A1390/(24*60*60))+DATE(1970,1,1)</f>
        <v>41571</v>
      </c>
      <c r="C1390" s="331" t="n">
        <f aca="false">YEAR(B1390)</f>
        <v>2013</v>
      </c>
      <c r="D1390" s="331" t="n">
        <f aca="false">MONTH(B1390)</f>
        <v>10</v>
      </c>
      <c r="E1390" s="331" t="n">
        <f aca="false">DAY(B1390)</f>
        <v>24</v>
      </c>
      <c r="F1390" s="132" t="n">
        <v>227.99997</v>
      </c>
      <c r="G1390" s="132" t="n">
        <v>233.4</v>
      </c>
      <c r="H1390" s="132" t="n">
        <v>175.30001</v>
      </c>
      <c r="I1390" s="132" t="n">
        <v>206.995</v>
      </c>
      <c r="J1390" s="132" t="n">
        <f aca="false">LARGE($G$1:G1390,1)</f>
        <v>266</v>
      </c>
      <c r="K1390" s="192" t="n">
        <f aca="false">IF(J1390&gt;J1389,0,K1389+1)</f>
        <v>196</v>
      </c>
      <c r="L1390" s="134" t="n">
        <f aca="false">I1390/J1390-1</f>
        <v>-0.221823308270677</v>
      </c>
      <c r="O1390" s="131"/>
      <c r="P1390" s="330"/>
      <c r="Q1390" s="132"/>
      <c r="R1390" s="132"/>
      <c r="S1390" s="132"/>
      <c r="T1390" s="132"/>
    </row>
    <row r="1391" customFormat="false" ht="12.8" hidden="true" customHeight="false" outlineLevel="0" collapsed="false">
      <c r="A1391" s="131" t="n">
        <v>1382659200</v>
      </c>
      <c r="B1391" s="330" t="n">
        <f aca="false">(A1391/(24*60*60))+DATE(1970,1,1)</f>
        <v>41572</v>
      </c>
      <c r="C1391" s="331" t="n">
        <f aca="false">YEAR(B1391)</f>
        <v>2013</v>
      </c>
      <c r="D1391" s="331" t="n">
        <f aca="false">MONTH(B1391)</f>
        <v>10</v>
      </c>
      <c r="E1391" s="331" t="n">
        <f aca="false">DAY(B1391)</f>
        <v>25</v>
      </c>
      <c r="F1391" s="132" t="n">
        <v>206.985</v>
      </c>
      <c r="G1391" s="132" t="n">
        <v>209</v>
      </c>
      <c r="H1391" s="132" t="n">
        <v>176.60399</v>
      </c>
      <c r="I1391" s="132" t="n">
        <v>197.90999</v>
      </c>
      <c r="J1391" s="132" t="n">
        <f aca="false">LARGE($G$1:G1391,1)</f>
        <v>266</v>
      </c>
      <c r="K1391" s="192" t="n">
        <f aca="false">IF(J1391&gt;J1390,0,K1390+1)</f>
        <v>197</v>
      </c>
      <c r="L1391" s="134" t="n">
        <f aca="false">I1391/J1391-1</f>
        <v>-0.255977481203008</v>
      </c>
      <c r="O1391" s="131"/>
      <c r="P1391" s="330"/>
      <c r="Q1391" s="132"/>
      <c r="R1391" s="132"/>
      <c r="S1391" s="132"/>
      <c r="T1391" s="132"/>
    </row>
    <row r="1392" customFormat="false" ht="12.8" hidden="true" customHeight="false" outlineLevel="0" collapsed="false">
      <c r="A1392" s="131" t="n">
        <v>1382745600</v>
      </c>
      <c r="B1392" s="330" t="n">
        <f aca="false">(A1392/(24*60*60))+DATE(1970,1,1)</f>
        <v>41573</v>
      </c>
      <c r="C1392" s="331" t="n">
        <f aca="false">YEAR(B1392)</f>
        <v>2013</v>
      </c>
      <c r="D1392" s="331" t="n">
        <f aca="false">MONTH(B1392)</f>
        <v>10</v>
      </c>
      <c r="E1392" s="331" t="n">
        <f aca="false">DAY(B1392)</f>
        <v>26</v>
      </c>
      <c r="F1392" s="132" t="n">
        <v>197.19879</v>
      </c>
      <c r="G1392" s="132" t="n">
        <v>198.42679</v>
      </c>
      <c r="H1392" s="132" t="n">
        <v>187</v>
      </c>
      <c r="I1392" s="132" t="n">
        <v>188.56002</v>
      </c>
      <c r="J1392" s="132" t="n">
        <f aca="false">LARGE($G$1:G1392,1)</f>
        <v>266</v>
      </c>
      <c r="K1392" s="192" t="n">
        <f aca="false">IF(J1392&gt;J1391,0,K1391+1)</f>
        <v>198</v>
      </c>
      <c r="L1392" s="134" t="n">
        <f aca="false">I1392/J1392-1</f>
        <v>-0.291127744360902</v>
      </c>
      <c r="O1392" s="131"/>
      <c r="P1392" s="330"/>
      <c r="Q1392" s="132"/>
      <c r="R1392" s="132"/>
      <c r="S1392" s="132"/>
      <c r="T1392" s="132"/>
    </row>
    <row r="1393" customFormat="false" ht="12.8" hidden="true" customHeight="false" outlineLevel="0" collapsed="false">
      <c r="A1393" s="131" t="n">
        <v>1382832000</v>
      </c>
      <c r="B1393" s="330" t="n">
        <f aca="false">(A1393/(24*60*60))+DATE(1970,1,1)</f>
        <v>41574</v>
      </c>
      <c r="C1393" s="331" t="n">
        <f aca="false">YEAR(B1393)</f>
        <v>2013</v>
      </c>
      <c r="D1393" s="331" t="n">
        <f aca="false">MONTH(B1393)</f>
        <v>10</v>
      </c>
      <c r="E1393" s="331" t="n">
        <f aca="false">DAY(B1393)</f>
        <v>27</v>
      </c>
      <c r="F1393" s="132" t="n">
        <v>189.92363</v>
      </c>
      <c r="G1393" s="132" t="n">
        <v>207.9</v>
      </c>
      <c r="H1393" s="132" t="n">
        <v>189</v>
      </c>
      <c r="I1393" s="132" t="n">
        <v>207.0001</v>
      </c>
      <c r="J1393" s="132" t="n">
        <f aca="false">LARGE($G$1:G1393,1)</f>
        <v>266</v>
      </c>
      <c r="K1393" s="192" t="n">
        <f aca="false">IF(J1393&gt;J1392,0,K1392+1)</f>
        <v>199</v>
      </c>
      <c r="L1393" s="134" t="n">
        <f aca="false">I1393/J1393-1</f>
        <v>-0.221804135338346</v>
      </c>
      <c r="O1393" s="131"/>
      <c r="P1393" s="330"/>
      <c r="Q1393" s="132"/>
      <c r="R1393" s="132"/>
      <c r="S1393" s="132"/>
      <c r="T1393" s="132"/>
    </row>
    <row r="1394" customFormat="false" ht="12.8" hidden="true" customHeight="false" outlineLevel="0" collapsed="false">
      <c r="A1394" s="131" t="n">
        <v>1382918400</v>
      </c>
      <c r="B1394" s="330" t="n">
        <f aca="false">(A1394/(24*60*60))+DATE(1970,1,1)</f>
        <v>41575</v>
      </c>
      <c r="C1394" s="331" t="n">
        <f aca="false">YEAR(B1394)</f>
        <v>2013</v>
      </c>
      <c r="D1394" s="331" t="n">
        <f aca="false">MONTH(B1394)</f>
        <v>10</v>
      </c>
      <c r="E1394" s="331" t="n">
        <f aca="false">DAY(B1394)</f>
        <v>28</v>
      </c>
      <c r="F1394" s="132" t="n">
        <v>207.5</v>
      </c>
      <c r="G1394" s="132" t="n">
        <v>209.79</v>
      </c>
      <c r="H1394" s="132" t="n">
        <v>200.42</v>
      </c>
      <c r="I1394" s="132" t="n">
        <v>206.9</v>
      </c>
      <c r="J1394" s="132" t="n">
        <f aca="false">LARGE($G$1:G1394,1)</f>
        <v>266</v>
      </c>
      <c r="K1394" s="192" t="n">
        <f aca="false">IF(J1394&gt;J1393,0,K1393+1)</f>
        <v>200</v>
      </c>
      <c r="L1394" s="134" t="n">
        <f aca="false">I1394/J1394-1</f>
        <v>-0.222180451127819</v>
      </c>
      <c r="O1394" s="131"/>
      <c r="P1394" s="330"/>
      <c r="Q1394" s="132"/>
      <c r="R1394" s="132"/>
      <c r="S1394" s="132"/>
      <c r="T1394" s="132"/>
    </row>
    <row r="1395" customFormat="false" ht="12.8" hidden="true" customHeight="false" outlineLevel="0" collapsed="false">
      <c r="A1395" s="131" t="n">
        <v>1383004800</v>
      </c>
      <c r="B1395" s="330" t="n">
        <f aca="false">(A1395/(24*60*60))+DATE(1970,1,1)</f>
        <v>41576</v>
      </c>
      <c r="C1395" s="331" t="n">
        <f aca="false">YEAR(B1395)</f>
        <v>2013</v>
      </c>
      <c r="D1395" s="331" t="n">
        <f aca="false">MONTH(B1395)</f>
        <v>10</v>
      </c>
      <c r="E1395" s="331" t="n">
        <f aca="false">DAY(B1395)</f>
        <v>29</v>
      </c>
      <c r="F1395" s="132" t="n">
        <v>207.5</v>
      </c>
      <c r="G1395" s="132" t="n">
        <v>216.5</v>
      </c>
      <c r="H1395" s="132" t="n">
        <v>204.20001</v>
      </c>
      <c r="I1395" s="132" t="n">
        <v>216</v>
      </c>
      <c r="J1395" s="132" t="n">
        <f aca="false">LARGE($G$1:G1395,1)</f>
        <v>266</v>
      </c>
      <c r="K1395" s="192" t="n">
        <f aca="false">IF(J1395&gt;J1394,0,K1394+1)</f>
        <v>201</v>
      </c>
      <c r="L1395" s="134" t="n">
        <f aca="false">I1395/J1395-1</f>
        <v>-0.18796992481203</v>
      </c>
      <c r="O1395" s="131"/>
      <c r="P1395" s="330"/>
      <c r="Q1395" s="132"/>
      <c r="R1395" s="132"/>
      <c r="S1395" s="132"/>
      <c r="T1395" s="132"/>
    </row>
    <row r="1396" customFormat="false" ht="12.8" hidden="true" customHeight="false" outlineLevel="0" collapsed="false">
      <c r="A1396" s="131" t="n">
        <v>1383091200</v>
      </c>
      <c r="B1396" s="330" t="n">
        <f aca="false">(A1396/(24*60*60))+DATE(1970,1,1)</f>
        <v>41577</v>
      </c>
      <c r="C1396" s="331" t="n">
        <f aca="false">YEAR(B1396)</f>
        <v>2013</v>
      </c>
      <c r="D1396" s="331" t="n">
        <f aca="false">MONTH(B1396)</f>
        <v>10</v>
      </c>
      <c r="E1396" s="331" t="n">
        <f aca="false">DAY(B1396)</f>
        <v>30</v>
      </c>
      <c r="F1396" s="132" t="n">
        <v>215.502</v>
      </c>
      <c r="G1396" s="132" t="n">
        <v>216.5</v>
      </c>
      <c r="H1396" s="132" t="n">
        <v>204</v>
      </c>
      <c r="I1396" s="132" t="n">
        <v>208</v>
      </c>
      <c r="J1396" s="132" t="n">
        <f aca="false">LARGE($G$1:G1396,1)</f>
        <v>266</v>
      </c>
      <c r="K1396" s="192" t="n">
        <f aca="false">IF(J1396&gt;J1395,0,K1395+1)</f>
        <v>202</v>
      </c>
      <c r="L1396" s="134" t="n">
        <f aca="false">I1396/J1396-1</f>
        <v>-0.218045112781955</v>
      </c>
      <c r="O1396" s="131"/>
      <c r="P1396" s="330"/>
      <c r="Q1396" s="132"/>
      <c r="R1396" s="132"/>
      <c r="S1396" s="132"/>
      <c r="T1396" s="132"/>
    </row>
    <row r="1397" customFormat="false" ht="12.8" hidden="true" customHeight="false" outlineLevel="0" collapsed="false">
      <c r="A1397" s="131" t="n">
        <v>1383177600</v>
      </c>
      <c r="B1397" s="330" t="n">
        <f aca="false">(A1397/(24*60*60))+DATE(1970,1,1)</f>
        <v>41578</v>
      </c>
      <c r="C1397" s="331" t="n">
        <f aca="false">YEAR(B1397)</f>
        <v>2013</v>
      </c>
      <c r="D1397" s="331" t="n">
        <f aca="false">MONTH(B1397)</f>
        <v>10</v>
      </c>
      <c r="E1397" s="331" t="n">
        <f aca="false">DAY(B1397)</f>
        <v>31</v>
      </c>
      <c r="F1397" s="132" t="n">
        <v>206</v>
      </c>
      <c r="G1397" s="132" t="n">
        <v>215</v>
      </c>
      <c r="H1397" s="132" t="n">
        <v>205.43565</v>
      </c>
      <c r="I1397" s="132" t="n">
        <v>211.1714</v>
      </c>
      <c r="J1397" s="132" t="n">
        <f aca="false">LARGE($G$1:G1397,1)</f>
        <v>266</v>
      </c>
      <c r="K1397" s="192" t="n">
        <f aca="false">IF(J1397&gt;J1396,0,K1396+1)</f>
        <v>203</v>
      </c>
      <c r="L1397" s="134" t="n">
        <f aca="false">I1397/J1397-1</f>
        <v>-0.206122556390977</v>
      </c>
      <c r="O1397" s="131"/>
      <c r="P1397" s="330"/>
      <c r="Q1397" s="132"/>
      <c r="R1397" s="132"/>
      <c r="S1397" s="132"/>
      <c r="T1397" s="132"/>
    </row>
    <row r="1398" customFormat="false" ht="12.8" hidden="true" customHeight="false" outlineLevel="0" collapsed="false">
      <c r="A1398" s="131" t="n">
        <v>1383264000</v>
      </c>
      <c r="B1398" s="330" t="n">
        <f aca="false">(A1398/(24*60*60))+DATE(1970,1,1)</f>
        <v>41579</v>
      </c>
      <c r="C1398" s="331" t="n">
        <f aca="false">YEAR(B1398)</f>
        <v>2013</v>
      </c>
      <c r="D1398" s="331" t="n">
        <f aca="false">MONTH(B1398)</f>
        <v>11</v>
      </c>
      <c r="E1398" s="331" t="n">
        <f aca="false">DAY(B1398)</f>
        <v>1</v>
      </c>
      <c r="F1398" s="132" t="n">
        <v>211.20177</v>
      </c>
      <c r="G1398" s="132" t="n">
        <v>215</v>
      </c>
      <c r="H1398" s="132" t="n">
        <v>209.76</v>
      </c>
      <c r="I1398" s="132" t="n">
        <v>213.5</v>
      </c>
      <c r="J1398" s="132" t="n">
        <f aca="false">LARGE($G$1:G1398,1)</f>
        <v>266</v>
      </c>
      <c r="K1398" s="192" t="n">
        <f aca="false">IF(J1398&gt;J1397,0,K1397+1)</f>
        <v>204</v>
      </c>
      <c r="L1398" s="134" t="n">
        <f aca="false">I1398/J1398-1</f>
        <v>-0.197368421052632</v>
      </c>
      <c r="O1398" s="131"/>
      <c r="P1398" s="330"/>
      <c r="Q1398" s="132"/>
      <c r="R1398" s="132"/>
      <c r="S1398" s="132"/>
      <c r="T1398" s="132"/>
    </row>
    <row r="1399" customFormat="false" ht="12.8" hidden="true" customHeight="false" outlineLevel="0" collapsed="false">
      <c r="A1399" s="131" t="n">
        <v>1383350400</v>
      </c>
      <c r="B1399" s="330" t="n">
        <f aca="false">(A1399/(24*60*60))+DATE(1970,1,1)</f>
        <v>41580</v>
      </c>
      <c r="C1399" s="331" t="n">
        <f aca="false">YEAR(B1399)</f>
        <v>2013</v>
      </c>
      <c r="D1399" s="331" t="n">
        <f aca="false">MONTH(B1399)</f>
        <v>11</v>
      </c>
      <c r="E1399" s="331" t="n">
        <f aca="false">DAY(B1399)</f>
        <v>2</v>
      </c>
      <c r="F1399" s="132" t="n">
        <v>213.50003</v>
      </c>
      <c r="G1399" s="132" t="n">
        <v>214.87996</v>
      </c>
      <c r="H1399" s="132" t="n">
        <v>211.02</v>
      </c>
      <c r="I1399" s="132" t="n">
        <v>211.70001</v>
      </c>
      <c r="J1399" s="132" t="n">
        <f aca="false">LARGE($G$1:G1399,1)</f>
        <v>266</v>
      </c>
      <c r="K1399" s="192" t="n">
        <f aca="false">IF(J1399&gt;J1398,0,K1398+1)</f>
        <v>205</v>
      </c>
      <c r="L1399" s="134" t="n">
        <f aca="false">I1399/J1399-1</f>
        <v>-0.20413530075188</v>
      </c>
      <c r="O1399" s="131"/>
      <c r="P1399" s="330"/>
      <c r="Q1399" s="132"/>
      <c r="R1399" s="132"/>
      <c r="S1399" s="132"/>
      <c r="T1399" s="132"/>
    </row>
    <row r="1400" customFormat="false" ht="12.8" hidden="true" customHeight="false" outlineLevel="0" collapsed="false">
      <c r="A1400" s="131" t="n">
        <v>1383436800</v>
      </c>
      <c r="B1400" s="330" t="n">
        <f aca="false">(A1400/(24*60*60))+DATE(1970,1,1)</f>
        <v>41581</v>
      </c>
      <c r="C1400" s="331" t="n">
        <f aca="false">YEAR(B1400)</f>
        <v>2013</v>
      </c>
      <c r="D1400" s="331" t="n">
        <f aca="false">MONTH(B1400)</f>
        <v>11</v>
      </c>
      <c r="E1400" s="331" t="n">
        <f aca="false">DAY(B1400)</f>
        <v>3</v>
      </c>
      <c r="F1400" s="132" t="n">
        <v>212.2</v>
      </c>
      <c r="G1400" s="132" t="n">
        <v>226.959</v>
      </c>
      <c r="H1400" s="132" t="n">
        <v>212.105</v>
      </c>
      <c r="I1400" s="132" t="n">
        <v>224.01001</v>
      </c>
      <c r="J1400" s="132" t="n">
        <f aca="false">LARGE($G$1:G1400,1)</f>
        <v>266</v>
      </c>
      <c r="K1400" s="192" t="n">
        <f aca="false">IF(J1400&gt;J1399,0,K1399+1)</f>
        <v>206</v>
      </c>
      <c r="L1400" s="134" t="n">
        <f aca="false">I1400/J1400-1</f>
        <v>-0.157857105263158</v>
      </c>
      <c r="O1400" s="131"/>
      <c r="P1400" s="330"/>
      <c r="Q1400" s="132"/>
      <c r="R1400" s="132"/>
      <c r="S1400" s="132"/>
      <c r="T1400" s="132"/>
    </row>
    <row r="1401" customFormat="false" ht="12.8" hidden="true" customHeight="false" outlineLevel="0" collapsed="false">
      <c r="A1401" s="131" t="n">
        <v>1383523200</v>
      </c>
      <c r="B1401" s="330" t="n">
        <f aca="false">(A1401/(24*60*60))+DATE(1970,1,1)</f>
        <v>41582</v>
      </c>
      <c r="C1401" s="331" t="n">
        <f aca="false">YEAR(B1401)</f>
        <v>2013</v>
      </c>
      <c r="D1401" s="331" t="n">
        <f aca="false">MONTH(B1401)</f>
        <v>11</v>
      </c>
      <c r="E1401" s="331" t="n">
        <f aca="false">DAY(B1401)</f>
        <v>4</v>
      </c>
      <c r="F1401" s="132" t="n">
        <v>224.7</v>
      </c>
      <c r="G1401" s="132" t="n">
        <v>239.02</v>
      </c>
      <c r="H1401" s="132" t="n">
        <v>222</v>
      </c>
      <c r="I1401" s="132" t="n">
        <v>238.19039</v>
      </c>
      <c r="J1401" s="132" t="n">
        <f aca="false">LARGE($G$1:G1401,1)</f>
        <v>266</v>
      </c>
      <c r="K1401" s="192" t="n">
        <f aca="false">IF(J1401&gt;J1400,0,K1400+1)</f>
        <v>207</v>
      </c>
      <c r="L1401" s="134" t="n">
        <f aca="false">I1401/J1401-1</f>
        <v>-0.104547406015038</v>
      </c>
      <c r="O1401" s="131"/>
      <c r="P1401" s="330"/>
      <c r="Q1401" s="132"/>
      <c r="R1401" s="132"/>
      <c r="S1401" s="132"/>
      <c r="T1401" s="132"/>
    </row>
    <row r="1402" customFormat="false" ht="12.8" hidden="true" customHeight="false" outlineLevel="0" collapsed="false">
      <c r="A1402" s="131" t="n">
        <v>1383609600</v>
      </c>
      <c r="B1402" s="330" t="n">
        <f aca="false">(A1402/(24*60*60))+DATE(1970,1,1)</f>
        <v>41583</v>
      </c>
      <c r="C1402" s="331" t="n">
        <f aca="false">YEAR(B1402)</f>
        <v>2013</v>
      </c>
      <c r="D1402" s="331" t="n">
        <f aca="false">MONTH(B1402)</f>
        <v>11</v>
      </c>
      <c r="E1402" s="331" t="n">
        <f aca="false">DAY(B1402)</f>
        <v>5</v>
      </c>
      <c r="F1402" s="132" t="n">
        <v>238.19039</v>
      </c>
      <c r="G1402" s="132" t="n">
        <v>258.87626</v>
      </c>
      <c r="H1402" s="132" t="n">
        <v>229</v>
      </c>
      <c r="I1402" s="132" t="n">
        <v>251.3</v>
      </c>
      <c r="J1402" s="132" t="n">
        <f aca="false">LARGE($G$1:G1402,1)</f>
        <v>266</v>
      </c>
      <c r="K1402" s="192" t="n">
        <f aca="false">IF(J1402&gt;J1401,0,K1401+1)</f>
        <v>208</v>
      </c>
      <c r="L1402" s="134" t="n">
        <f aca="false">I1402/J1402-1</f>
        <v>-0.0552631578947368</v>
      </c>
      <c r="O1402" s="131"/>
      <c r="P1402" s="330"/>
      <c r="Q1402" s="132"/>
      <c r="R1402" s="132"/>
      <c r="S1402" s="132"/>
      <c r="T1402" s="132"/>
    </row>
    <row r="1403" customFormat="false" ht="12.8" hidden="true" customHeight="false" outlineLevel="0" collapsed="false">
      <c r="A1403" s="131" t="n">
        <v>1383696000</v>
      </c>
      <c r="B1403" s="330" t="n">
        <f aca="false">(A1403/(24*60*60))+DATE(1970,1,1)</f>
        <v>41584</v>
      </c>
      <c r="C1403" s="331" t="n">
        <f aca="false">YEAR(B1403)</f>
        <v>2013</v>
      </c>
      <c r="D1403" s="331" t="n">
        <f aca="false">MONTH(B1403)</f>
        <v>11</v>
      </c>
      <c r="E1403" s="331" t="n">
        <f aca="false">DAY(B1403)</f>
        <v>6</v>
      </c>
      <c r="F1403" s="132" t="n">
        <v>251.4134</v>
      </c>
      <c r="G1403" s="132" t="n">
        <v>272.52</v>
      </c>
      <c r="H1403" s="132" t="n">
        <v>251.4134</v>
      </c>
      <c r="I1403" s="132" t="n">
        <v>264.1</v>
      </c>
      <c r="J1403" s="132" t="n">
        <f aca="false">LARGE($G$1:G1403,1)</f>
        <v>272.52</v>
      </c>
      <c r="K1403" s="192" t="n">
        <f aca="false">IF(J1403&gt;J1402,0,K1402+1)</f>
        <v>0</v>
      </c>
      <c r="L1403" s="134" t="n">
        <f aca="false">I1403/J1403-1</f>
        <v>-0.0308968149126668</v>
      </c>
      <c r="O1403" s="131"/>
      <c r="P1403" s="330"/>
      <c r="Q1403" s="132"/>
      <c r="R1403" s="132"/>
      <c r="S1403" s="132"/>
      <c r="T1403" s="132"/>
    </row>
    <row r="1404" customFormat="false" ht="12.8" hidden="true" customHeight="false" outlineLevel="0" collapsed="false">
      <c r="A1404" s="131" t="n">
        <v>1383782400</v>
      </c>
      <c r="B1404" s="330" t="n">
        <f aca="false">(A1404/(24*60*60))+DATE(1970,1,1)</f>
        <v>41585</v>
      </c>
      <c r="C1404" s="331" t="n">
        <f aca="false">YEAR(B1404)</f>
        <v>2013</v>
      </c>
      <c r="D1404" s="331" t="n">
        <f aca="false">MONTH(B1404)</f>
        <v>11</v>
      </c>
      <c r="E1404" s="331" t="n">
        <f aca="false">DAY(B1404)</f>
        <v>7</v>
      </c>
      <c r="F1404" s="132" t="n">
        <v>264.11</v>
      </c>
      <c r="G1404" s="132" t="n">
        <v>324.198</v>
      </c>
      <c r="H1404" s="132" t="n">
        <v>263.60001</v>
      </c>
      <c r="I1404" s="132" t="n">
        <v>309.659</v>
      </c>
      <c r="J1404" s="132" t="n">
        <f aca="false">LARGE($G$1:G1404,1)</f>
        <v>324.198</v>
      </c>
      <c r="K1404" s="192" t="n">
        <f aca="false">IF(J1404&gt;J1403,0,K1403+1)</f>
        <v>0</v>
      </c>
      <c r="L1404" s="134" t="n">
        <f aca="false">I1404/J1404-1</f>
        <v>-0.0448460508701473</v>
      </c>
      <c r="O1404" s="131"/>
      <c r="P1404" s="330"/>
      <c r="Q1404" s="132"/>
      <c r="R1404" s="132"/>
      <c r="S1404" s="132"/>
      <c r="T1404" s="132"/>
    </row>
    <row r="1405" customFormat="false" ht="12.8" hidden="true" customHeight="false" outlineLevel="0" collapsed="false">
      <c r="A1405" s="131" t="n">
        <v>1383868800</v>
      </c>
      <c r="B1405" s="330" t="n">
        <f aca="false">(A1405/(24*60*60))+DATE(1970,1,1)</f>
        <v>41586</v>
      </c>
      <c r="C1405" s="331" t="n">
        <f aca="false">YEAR(B1405)</f>
        <v>2013</v>
      </c>
      <c r="D1405" s="331" t="n">
        <f aca="false">MONTH(B1405)</f>
        <v>11</v>
      </c>
      <c r="E1405" s="331" t="n">
        <f aca="false">DAY(B1405)</f>
        <v>8</v>
      </c>
      <c r="F1405" s="132" t="n">
        <v>309.99999</v>
      </c>
      <c r="G1405" s="132" t="n">
        <v>358</v>
      </c>
      <c r="H1405" s="132" t="n">
        <v>308.01001</v>
      </c>
      <c r="I1405" s="132" t="n">
        <v>355</v>
      </c>
      <c r="J1405" s="132" t="n">
        <f aca="false">LARGE($G$1:G1405,1)</f>
        <v>358</v>
      </c>
      <c r="K1405" s="192" t="n">
        <f aca="false">IF(J1405&gt;J1404,0,K1404+1)</f>
        <v>0</v>
      </c>
      <c r="L1405" s="134" t="n">
        <f aca="false">I1405/J1405-1</f>
        <v>-0.00837988826815639</v>
      </c>
      <c r="O1405" s="131"/>
      <c r="P1405" s="330"/>
      <c r="Q1405" s="132"/>
      <c r="R1405" s="132"/>
      <c r="S1405" s="132"/>
      <c r="T1405" s="132"/>
    </row>
    <row r="1406" customFormat="false" ht="12.8" hidden="true" customHeight="false" outlineLevel="0" collapsed="false">
      <c r="A1406" s="131" t="n">
        <v>1383955200</v>
      </c>
      <c r="B1406" s="330" t="n">
        <f aca="false">(A1406/(24*60*60))+DATE(1970,1,1)</f>
        <v>41587</v>
      </c>
      <c r="C1406" s="331" t="n">
        <f aca="false">YEAR(B1406)</f>
        <v>2013</v>
      </c>
      <c r="D1406" s="331" t="n">
        <f aca="false">MONTH(B1406)</f>
        <v>11</v>
      </c>
      <c r="E1406" s="331" t="n">
        <f aca="false">DAY(B1406)</f>
        <v>9</v>
      </c>
      <c r="F1406" s="132" t="n">
        <v>355.06361</v>
      </c>
      <c r="G1406" s="132" t="n">
        <v>395</v>
      </c>
      <c r="H1406" s="132" t="n">
        <v>340</v>
      </c>
      <c r="I1406" s="132" t="n">
        <v>367.8</v>
      </c>
      <c r="J1406" s="132" t="n">
        <f aca="false">LARGE($G$1:G1406,1)</f>
        <v>395</v>
      </c>
      <c r="K1406" s="192" t="n">
        <f aca="false">IF(J1406&gt;J1405,0,K1405+1)</f>
        <v>0</v>
      </c>
      <c r="L1406" s="134" t="n">
        <f aca="false">I1406/J1406-1</f>
        <v>-0.0688607594936709</v>
      </c>
      <c r="O1406" s="131"/>
      <c r="P1406" s="330"/>
      <c r="Q1406" s="132"/>
      <c r="R1406" s="132"/>
      <c r="S1406" s="132"/>
      <c r="T1406" s="132"/>
    </row>
    <row r="1407" customFormat="false" ht="12.8" hidden="true" customHeight="false" outlineLevel="0" collapsed="false">
      <c r="A1407" s="131" t="n">
        <v>1384041600</v>
      </c>
      <c r="B1407" s="330" t="n">
        <f aca="false">(A1407/(24*60*60))+DATE(1970,1,1)</f>
        <v>41588</v>
      </c>
      <c r="C1407" s="331" t="n">
        <f aca="false">YEAR(B1407)</f>
        <v>2013</v>
      </c>
      <c r="D1407" s="331" t="n">
        <f aca="false">MONTH(B1407)</f>
        <v>11</v>
      </c>
      <c r="E1407" s="331" t="n">
        <f aca="false">DAY(B1407)</f>
        <v>10</v>
      </c>
      <c r="F1407" s="132" t="n">
        <v>365.12</v>
      </c>
      <c r="G1407" s="132" t="n">
        <v>372.5</v>
      </c>
      <c r="H1407" s="132" t="n">
        <v>290</v>
      </c>
      <c r="I1407" s="132" t="n">
        <v>336.33101</v>
      </c>
      <c r="J1407" s="132" t="n">
        <f aca="false">LARGE($G$1:G1407,1)</f>
        <v>395</v>
      </c>
      <c r="K1407" s="192" t="n">
        <f aca="false">IF(J1407&gt;J1406,0,K1406+1)</f>
        <v>1</v>
      </c>
      <c r="L1407" s="134" t="n">
        <f aca="false">I1407/J1407-1</f>
        <v>-0.148529088607595</v>
      </c>
      <c r="O1407" s="131"/>
      <c r="P1407" s="330"/>
      <c r="Q1407" s="132"/>
      <c r="R1407" s="132"/>
      <c r="S1407" s="132"/>
      <c r="T1407" s="132"/>
    </row>
    <row r="1408" customFormat="false" ht="12.8" hidden="true" customHeight="false" outlineLevel="0" collapsed="false">
      <c r="A1408" s="131" t="n">
        <v>1384128000</v>
      </c>
      <c r="B1408" s="330" t="n">
        <f aca="false">(A1408/(24*60*60))+DATE(1970,1,1)</f>
        <v>41589</v>
      </c>
      <c r="C1408" s="331" t="n">
        <f aca="false">YEAR(B1408)</f>
        <v>2013</v>
      </c>
      <c r="D1408" s="331" t="n">
        <f aca="false">MONTH(B1408)</f>
        <v>11</v>
      </c>
      <c r="E1408" s="331" t="n">
        <f aca="false">DAY(B1408)</f>
        <v>11</v>
      </c>
      <c r="F1408" s="132" t="n">
        <v>341.0302</v>
      </c>
      <c r="G1408" s="132" t="n">
        <v>376</v>
      </c>
      <c r="H1408" s="132" t="n">
        <v>321.41</v>
      </c>
      <c r="I1408" s="132" t="n">
        <v>363</v>
      </c>
      <c r="J1408" s="132" t="n">
        <f aca="false">LARGE($G$1:G1408,1)</f>
        <v>395</v>
      </c>
      <c r="K1408" s="192" t="n">
        <f aca="false">IF(J1408&gt;J1407,0,K1407+1)</f>
        <v>2</v>
      </c>
      <c r="L1408" s="134" t="n">
        <f aca="false">I1408/J1408-1</f>
        <v>-0.0810126582278481</v>
      </c>
      <c r="O1408" s="131"/>
      <c r="P1408" s="330"/>
      <c r="Q1408" s="132"/>
      <c r="R1408" s="132"/>
      <c r="S1408" s="132"/>
      <c r="T1408" s="132"/>
    </row>
    <row r="1409" customFormat="false" ht="12.8" hidden="true" customHeight="false" outlineLevel="0" collapsed="false">
      <c r="A1409" s="131" t="n">
        <v>1384214400</v>
      </c>
      <c r="B1409" s="330" t="n">
        <f aca="false">(A1409/(24*60*60))+DATE(1970,1,1)</f>
        <v>41590</v>
      </c>
      <c r="C1409" s="331" t="n">
        <f aca="false">YEAR(B1409)</f>
        <v>2013</v>
      </c>
      <c r="D1409" s="331" t="n">
        <f aca="false">MONTH(B1409)</f>
        <v>11</v>
      </c>
      <c r="E1409" s="331" t="n">
        <f aca="false">DAY(B1409)</f>
        <v>12</v>
      </c>
      <c r="F1409" s="132" t="n">
        <v>362.99999</v>
      </c>
      <c r="G1409" s="132" t="n">
        <v>391.52574</v>
      </c>
      <c r="H1409" s="132" t="n">
        <v>359.02</v>
      </c>
      <c r="I1409" s="132" t="n">
        <v>380.1</v>
      </c>
      <c r="J1409" s="132" t="n">
        <f aca="false">LARGE($G$1:G1409,1)</f>
        <v>395</v>
      </c>
      <c r="K1409" s="192" t="n">
        <f aca="false">IF(J1409&gt;J1408,0,K1408+1)</f>
        <v>3</v>
      </c>
      <c r="L1409" s="134" t="n">
        <f aca="false">I1409/J1409-1</f>
        <v>-0.0377215189873417</v>
      </c>
      <c r="O1409" s="131"/>
      <c r="P1409" s="330"/>
      <c r="Q1409" s="132"/>
      <c r="R1409" s="132"/>
      <c r="S1409" s="132"/>
      <c r="T1409" s="132"/>
    </row>
    <row r="1410" customFormat="false" ht="12.8" hidden="true" customHeight="false" outlineLevel="0" collapsed="false">
      <c r="A1410" s="131" t="n">
        <v>1384300800</v>
      </c>
      <c r="B1410" s="330" t="n">
        <f aca="false">(A1410/(24*60*60))+DATE(1970,1,1)</f>
        <v>41591</v>
      </c>
      <c r="C1410" s="331" t="n">
        <f aca="false">YEAR(B1410)</f>
        <v>2013</v>
      </c>
      <c r="D1410" s="331" t="n">
        <f aca="false">MONTH(B1410)</f>
        <v>11</v>
      </c>
      <c r="E1410" s="331" t="n">
        <f aca="false">DAY(B1410)</f>
        <v>13</v>
      </c>
      <c r="F1410" s="132" t="n">
        <v>380.25003</v>
      </c>
      <c r="G1410" s="132" t="n">
        <v>445</v>
      </c>
      <c r="H1410" s="132" t="n">
        <v>372.183</v>
      </c>
      <c r="I1410" s="132" t="n">
        <v>434.87999</v>
      </c>
      <c r="J1410" s="132" t="n">
        <f aca="false">LARGE($G$1:G1410,1)</f>
        <v>445</v>
      </c>
      <c r="K1410" s="192" t="n">
        <f aca="false">IF(J1410&gt;J1409,0,K1409+1)</f>
        <v>0</v>
      </c>
      <c r="L1410" s="134" t="n">
        <f aca="false">I1410/J1410-1</f>
        <v>-0.0227415955056179</v>
      </c>
      <c r="O1410" s="131"/>
      <c r="P1410" s="330"/>
      <c r="Q1410" s="132"/>
      <c r="R1410" s="132"/>
      <c r="S1410" s="132"/>
      <c r="T1410" s="132"/>
    </row>
    <row r="1411" customFormat="false" ht="12.8" hidden="true" customHeight="false" outlineLevel="0" collapsed="false">
      <c r="A1411" s="131" t="n">
        <v>1384387200</v>
      </c>
      <c r="B1411" s="330" t="n">
        <f aca="false">(A1411/(24*60*60))+DATE(1970,1,1)</f>
        <v>41592</v>
      </c>
      <c r="C1411" s="331" t="n">
        <f aca="false">YEAR(B1411)</f>
        <v>2013</v>
      </c>
      <c r="D1411" s="331" t="n">
        <f aca="false">MONTH(B1411)</f>
        <v>11</v>
      </c>
      <c r="E1411" s="331" t="n">
        <f aca="false">DAY(B1411)</f>
        <v>14</v>
      </c>
      <c r="F1411" s="132" t="n">
        <v>434.87499</v>
      </c>
      <c r="G1411" s="132" t="n">
        <v>447.49999</v>
      </c>
      <c r="H1411" s="132" t="n">
        <v>402.54</v>
      </c>
      <c r="I1411" s="132" t="n">
        <v>433.4</v>
      </c>
      <c r="J1411" s="132" t="n">
        <f aca="false">LARGE($G$1:G1411,1)</f>
        <v>447.49999</v>
      </c>
      <c r="K1411" s="192" t="n">
        <f aca="false">IF(J1411&gt;J1410,0,K1410+1)</f>
        <v>0</v>
      </c>
      <c r="L1411" s="134" t="n">
        <f aca="false">I1411/J1411-1</f>
        <v>-0.031508358245997</v>
      </c>
      <c r="O1411" s="131"/>
      <c r="P1411" s="330"/>
      <c r="Q1411" s="132"/>
      <c r="R1411" s="132"/>
      <c r="S1411" s="132"/>
      <c r="T1411" s="132"/>
    </row>
    <row r="1412" customFormat="false" ht="12.8" hidden="true" customHeight="false" outlineLevel="0" collapsed="false">
      <c r="A1412" s="131" t="n">
        <v>1384473600</v>
      </c>
      <c r="B1412" s="330" t="n">
        <f aca="false">(A1412/(24*60*60))+DATE(1970,1,1)</f>
        <v>41593</v>
      </c>
      <c r="C1412" s="331" t="n">
        <f aca="false">YEAR(B1412)</f>
        <v>2013</v>
      </c>
      <c r="D1412" s="331" t="n">
        <f aca="false">MONTH(B1412)</f>
        <v>11</v>
      </c>
      <c r="E1412" s="331" t="n">
        <f aca="false">DAY(B1412)</f>
        <v>15</v>
      </c>
      <c r="F1412" s="132" t="n">
        <v>433.4</v>
      </c>
      <c r="G1412" s="132" t="n">
        <v>458</v>
      </c>
      <c r="H1412" s="132" t="n">
        <v>413.05</v>
      </c>
      <c r="I1412" s="132" t="n">
        <v>434</v>
      </c>
      <c r="J1412" s="132" t="n">
        <f aca="false">LARGE($G$1:G1412,1)</f>
        <v>458</v>
      </c>
      <c r="K1412" s="192" t="n">
        <f aca="false">IF(J1412&gt;J1411,0,K1411+1)</f>
        <v>0</v>
      </c>
      <c r="L1412" s="134" t="n">
        <f aca="false">I1412/J1412-1</f>
        <v>-0.0524017467248908</v>
      </c>
      <c r="O1412" s="131"/>
      <c r="P1412" s="330"/>
      <c r="Q1412" s="132"/>
      <c r="R1412" s="132"/>
      <c r="S1412" s="132"/>
      <c r="T1412" s="132"/>
    </row>
    <row r="1413" customFormat="false" ht="12.8" hidden="true" customHeight="false" outlineLevel="0" collapsed="false">
      <c r="A1413" s="131" t="n">
        <v>1384560000</v>
      </c>
      <c r="B1413" s="330" t="n">
        <f aca="false">(A1413/(24*60*60))+DATE(1970,1,1)</f>
        <v>41594</v>
      </c>
      <c r="C1413" s="331" t="n">
        <f aca="false">YEAR(B1413)</f>
        <v>2013</v>
      </c>
      <c r="D1413" s="331" t="n">
        <f aca="false">MONTH(B1413)</f>
        <v>11</v>
      </c>
      <c r="E1413" s="331" t="n">
        <f aca="false">DAY(B1413)</f>
        <v>16</v>
      </c>
      <c r="F1413" s="132" t="n">
        <v>434</v>
      </c>
      <c r="G1413" s="132" t="n">
        <v>477</v>
      </c>
      <c r="H1413" s="132" t="n">
        <v>428.01172</v>
      </c>
      <c r="I1413" s="132" t="n">
        <v>461.9999</v>
      </c>
      <c r="J1413" s="132" t="n">
        <f aca="false">LARGE($G$1:G1413,1)</f>
        <v>477</v>
      </c>
      <c r="K1413" s="192" t="n">
        <f aca="false">IF(J1413&gt;J1412,0,K1412+1)</f>
        <v>0</v>
      </c>
      <c r="L1413" s="134" t="n">
        <f aca="false">I1413/J1413-1</f>
        <v>-0.0314467505241089</v>
      </c>
      <c r="O1413" s="131"/>
      <c r="P1413" s="330"/>
      <c r="Q1413" s="132"/>
      <c r="R1413" s="132"/>
      <c r="S1413" s="132"/>
      <c r="T1413" s="132"/>
    </row>
    <row r="1414" customFormat="false" ht="12.8" hidden="true" customHeight="false" outlineLevel="0" collapsed="false">
      <c r="A1414" s="131" t="n">
        <v>1384646400</v>
      </c>
      <c r="B1414" s="330" t="n">
        <f aca="false">(A1414/(24*60*60))+DATE(1970,1,1)</f>
        <v>41595</v>
      </c>
      <c r="C1414" s="331" t="n">
        <f aca="false">YEAR(B1414)</f>
        <v>2013</v>
      </c>
      <c r="D1414" s="331" t="n">
        <f aca="false">MONTH(B1414)</f>
        <v>11</v>
      </c>
      <c r="E1414" s="331" t="n">
        <f aca="false">DAY(B1414)</f>
        <v>17</v>
      </c>
      <c r="F1414" s="132" t="n">
        <v>458.95149</v>
      </c>
      <c r="G1414" s="132" t="n">
        <v>536.777</v>
      </c>
      <c r="H1414" s="132" t="n">
        <v>457</v>
      </c>
      <c r="I1414" s="132" t="n">
        <v>528.31991</v>
      </c>
      <c r="J1414" s="132" t="n">
        <f aca="false">LARGE($G$1:G1414,1)</f>
        <v>536.777</v>
      </c>
      <c r="K1414" s="192" t="n">
        <f aca="false">IF(J1414&gt;J1413,0,K1413+1)</f>
        <v>0</v>
      </c>
      <c r="L1414" s="134" t="n">
        <f aca="false">I1414/J1414-1</f>
        <v>-0.0157553136591173</v>
      </c>
      <c r="O1414" s="131"/>
      <c r="P1414" s="330"/>
      <c r="Q1414" s="132"/>
      <c r="R1414" s="132"/>
      <c r="S1414" s="132"/>
      <c r="T1414" s="132"/>
    </row>
    <row r="1415" customFormat="false" ht="12.8" hidden="true" customHeight="false" outlineLevel="0" collapsed="false">
      <c r="A1415" s="131" t="n">
        <v>1384732800</v>
      </c>
      <c r="B1415" s="330" t="n">
        <f aca="false">(A1415/(24*60*60))+DATE(1970,1,1)</f>
        <v>41596</v>
      </c>
      <c r="C1415" s="331" t="n">
        <f aca="false">YEAR(B1415)</f>
        <v>2013</v>
      </c>
      <c r="D1415" s="331" t="n">
        <f aca="false">MONTH(B1415)</f>
        <v>11</v>
      </c>
      <c r="E1415" s="331" t="n">
        <f aca="false">DAY(B1415)</f>
        <v>18</v>
      </c>
      <c r="F1415" s="132" t="n">
        <v>528</v>
      </c>
      <c r="G1415" s="132" t="n">
        <v>788</v>
      </c>
      <c r="H1415" s="132" t="n">
        <v>522</v>
      </c>
      <c r="I1415" s="132" t="n">
        <v>785.50007</v>
      </c>
      <c r="J1415" s="132" t="n">
        <f aca="false">LARGE($G$1:G1415,1)</f>
        <v>788</v>
      </c>
      <c r="K1415" s="192" t="n">
        <f aca="false">IF(J1415&gt;J1414,0,K1414+1)</f>
        <v>0</v>
      </c>
      <c r="L1415" s="134" t="n">
        <f aca="false">I1415/J1415-1</f>
        <v>-0.00317249999999991</v>
      </c>
      <c r="O1415" s="131"/>
      <c r="P1415" s="330"/>
      <c r="Q1415" s="132"/>
      <c r="R1415" s="132"/>
      <c r="S1415" s="132"/>
      <c r="T1415" s="132"/>
    </row>
    <row r="1416" customFormat="false" ht="12.8" hidden="true" customHeight="false" outlineLevel="0" collapsed="false">
      <c r="A1416" s="131" t="n">
        <v>1384819200</v>
      </c>
      <c r="B1416" s="330" t="n">
        <f aca="false">(A1416/(24*60*60))+DATE(1970,1,1)</f>
        <v>41597</v>
      </c>
      <c r="C1416" s="331" t="n">
        <f aca="false">YEAR(B1416)</f>
        <v>2013</v>
      </c>
      <c r="D1416" s="331" t="n">
        <f aca="false">MONTH(B1416)</f>
        <v>11</v>
      </c>
      <c r="E1416" s="331" t="n">
        <f aca="false">DAY(B1416)</f>
        <v>19</v>
      </c>
      <c r="F1416" s="132" t="n">
        <v>785.50007</v>
      </c>
      <c r="G1416" s="132" t="n">
        <v>900.97998</v>
      </c>
      <c r="H1416" s="132" t="n">
        <v>502.6212</v>
      </c>
      <c r="I1416" s="132" t="n">
        <v>645.71675</v>
      </c>
      <c r="J1416" s="132" t="n">
        <f aca="false">LARGE($G$1:G1416,1)</f>
        <v>900.97998</v>
      </c>
      <c r="K1416" s="192" t="n">
        <f aca="false">IF(J1416&gt;J1415,0,K1415+1)</f>
        <v>0</v>
      </c>
      <c r="L1416" s="134" t="n">
        <f aca="false">I1416/J1416-1</f>
        <v>-0.283317316329271</v>
      </c>
      <c r="O1416" s="131"/>
      <c r="P1416" s="330"/>
      <c r="Q1416" s="132"/>
      <c r="R1416" s="132"/>
      <c r="S1416" s="132"/>
      <c r="T1416" s="132"/>
    </row>
    <row r="1417" customFormat="false" ht="12.8" hidden="true" customHeight="false" outlineLevel="0" collapsed="false">
      <c r="A1417" s="131" t="n">
        <v>1384905600</v>
      </c>
      <c r="B1417" s="330" t="n">
        <f aca="false">(A1417/(24*60*60))+DATE(1970,1,1)</f>
        <v>41598</v>
      </c>
      <c r="C1417" s="331" t="n">
        <f aca="false">YEAR(B1417)</f>
        <v>2013</v>
      </c>
      <c r="D1417" s="331" t="n">
        <f aca="false">MONTH(B1417)</f>
        <v>11</v>
      </c>
      <c r="E1417" s="331" t="n">
        <f aca="false">DAY(B1417)</f>
        <v>20</v>
      </c>
      <c r="F1417" s="132" t="n">
        <v>643.00001</v>
      </c>
      <c r="G1417" s="132" t="n">
        <v>650</v>
      </c>
      <c r="H1417" s="132" t="n">
        <v>453.29</v>
      </c>
      <c r="I1417" s="132" t="n">
        <v>638</v>
      </c>
      <c r="J1417" s="132" t="n">
        <f aca="false">LARGE($G$1:G1417,1)</f>
        <v>900.97998</v>
      </c>
      <c r="K1417" s="192" t="n">
        <f aca="false">IF(J1417&gt;J1416,0,K1416+1)</f>
        <v>1</v>
      </c>
      <c r="L1417" s="134" t="n">
        <f aca="false">I1417/J1417-1</f>
        <v>-0.291882157026397</v>
      </c>
      <c r="O1417" s="131"/>
      <c r="P1417" s="330"/>
      <c r="Q1417" s="132"/>
      <c r="R1417" s="132"/>
      <c r="S1417" s="132"/>
      <c r="T1417" s="132"/>
    </row>
    <row r="1418" customFormat="false" ht="12.8" hidden="true" customHeight="false" outlineLevel="0" collapsed="false">
      <c r="A1418" s="131" t="n">
        <v>1384992000</v>
      </c>
      <c r="B1418" s="330" t="n">
        <f aca="false">(A1418/(24*60*60))+DATE(1970,1,1)</f>
        <v>41599</v>
      </c>
      <c r="C1418" s="331" t="n">
        <f aca="false">YEAR(B1418)</f>
        <v>2013</v>
      </c>
      <c r="D1418" s="331" t="n">
        <f aca="false">MONTH(B1418)</f>
        <v>11</v>
      </c>
      <c r="E1418" s="331" t="n">
        <f aca="false">DAY(B1418)</f>
        <v>21</v>
      </c>
      <c r="F1418" s="132" t="n">
        <v>630.12001</v>
      </c>
      <c r="G1418" s="132" t="n">
        <v>784.4444</v>
      </c>
      <c r="H1418" s="132" t="n">
        <v>595.21</v>
      </c>
      <c r="I1418" s="132" t="n">
        <v>765.10001</v>
      </c>
      <c r="J1418" s="132" t="n">
        <f aca="false">LARGE($G$1:G1418,1)</f>
        <v>900.97998</v>
      </c>
      <c r="K1418" s="192" t="n">
        <f aca="false">IF(J1418&gt;J1417,0,K1417+1)</f>
        <v>2</v>
      </c>
      <c r="L1418" s="134" t="n">
        <f aca="false">I1418/J1418-1</f>
        <v>-0.150813528620247</v>
      </c>
      <c r="O1418" s="131"/>
      <c r="P1418" s="330"/>
      <c r="Q1418" s="132"/>
      <c r="R1418" s="132"/>
      <c r="S1418" s="132"/>
      <c r="T1418" s="132"/>
    </row>
    <row r="1419" customFormat="false" ht="12.8" hidden="true" customHeight="false" outlineLevel="0" collapsed="false">
      <c r="A1419" s="131" t="n">
        <v>1385078400</v>
      </c>
      <c r="B1419" s="330" t="n">
        <f aca="false">(A1419/(24*60*60))+DATE(1970,1,1)</f>
        <v>41600</v>
      </c>
      <c r="C1419" s="331" t="n">
        <f aca="false">YEAR(B1419)</f>
        <v>2013</v>
      </c>
      <c r="D1419" s="331" t="n">
        <f aca="false">MONTH(B1419)</f>
        <v>11</v>
      </c>
      <c r="E1419" s="331" t="n">
        <f aca="false">DAY(B1419)</f>
        <v>22</v>
      </c>
      <c r="F1419" s="132" t="n">
        <v>768.99999</v>
      </c>
      <c r="G1419" s="132" t="n">
        <v>821.999</v>
      </c>
      <c r="H1419" s="132" t="n">
        <v>682.3</v>
      </c>
      <c r="I1419" s="132" t="n">
        <v>802</v>
      </c>
      <c r="J1419" s="132" t="n">
        <f aca="false">LARGE($G$1:G1419,1)</f>
        <v>900.97998</v>
      </c>
      <c r="K1419" s="192" t="n">
        <f aca="false">IF(J1419&gt;J1418,0,K1418+1)</f>
        <v>3</v>
      </c>
      <c r="L1419" s="134" t="n">
        <f aca="false">I1419/J1419-1</f>
        <v>-0.109858134694624</v>
      </c>
      <c r="O1419" s="131"/>
      <c r="P1419" s="330"/>
      <c r="Q1419" s="132"/>
      <c r="R1419" s="132"/>
      <c r="S1419" s="132"/>
      <c r="T1419" s="132"/>
    </row>
    <row r="1420" customFormat="false" ht="12.8" hidden="true" customHeight="false" outlineLevel="0" collapsed="false">
      <c r="A1420" s="131" t="n">
        <v>1385164800</v>
      </c>
      <c r="B1420" s="330" t="n">
        <f aca="false">(A1420/(24*60*60))+DATE(1970,1,1)</f>
        <v>41601</v>
      </c>
      <c r="C1420" s="331" t="n">
        <f aca="false">YEAR(B1420)</f>
        <v>2013</v>
      </c>
      <c r="D1420" s="331" t="n">
        <f aca="false">MONTH(B1420)</f>
        <v>11</v>
      </c>
      <c r="E1420" s="331" t="n">
        <f aca="false">DAY(B1420)</f>
        <v>23</v>
      </c>
      <c r="F1420" s="132" t="n">
        <v>802</v>
      </c>
      <c r="G1420" s="132" t="n">
        <v>889.99999</v>
      </c>
      <c r="H1420" s="132" t="n">
        <v>799.60484</v>
      </c>
      <c r="I1420" s="132" t="n">
        <v>832.524</v>
      </c>
      <c r="J1420" s="132" t="n">
        <f aca="false">LARGE($G$1:G1420,1)</f>
        <v>900.97998</v>
      </c>
      <c r="K1420" s="192" t="n">
        <f aca="false">IF(J1420&gt;J1419,0,K1419+1)</f>
        <v>4</v>
      </c>
      <c r="L1420" s="134" t="n">
        <f aca="false">I1420/J1420-1</f>
        <v>-0.0759794684894107</v>
      </c>
      <c r="O1420" s="131"/>
      <c r="P1420" s="330"/>
      <c r="Q1420" s="132"/>
      <c r="R1420" s="132"/>
      <c r="S1420" s="132"/>
      <c r="T1420" s="132"/>
    </row>
    <row r="1421" customFormat="false" ht="12.8" hidden="true" customHeight="false" outlineLevel="0" collapsed="false">
      <c r="A1421" s="131" t="n">
        <v>1385251200</v>
      </c>
      <c r="B1421" s="330" t="n">
        <f aca="false">(A1421/(24*60*60))+DATE(1970,1,1)</f>
        <v>41602</v>
      </c>
      <c r="C1421" s="331" t="n">
        <f aca="false">YEAR(B1421)</f>
        <v>2013</v>
      </c>
      <c r="D1421" s="331" t="n">
        <f aca="false">MONTH(B1421)</f>
        <v>11</v>
      </c>
      <c r="E1421" s="331" t="n">
        <f aca="false">DAY(B1421)</f>
        <v>24</v>
      </c>
      <c r="F1421" s="132" t="n">
        <v>839.99</v>
      </c>
      <c r="G1421" s="132" t="n">
        <v>855</v>
      </c>
      <c r="H1421" s="132" t="n">
        <v>745.2</v>
      </c>
      <c r="I1421" s="132" t="n">
        <v>795</v>
      </c>
      <c r="J1421" s="132" t="n">
        <f aca="false">LARGE($G$1:G1421,1)</f>
        <v>900.97998</v>
      </c>
      <c r="K1421" s="192" t="n">
        <f aca="false">IF(J1421&gt;J1420,0,K1420+1)</f>
        <v>5</v>
      </c>
      <c r="L1421" s="134" t="n">
        <f aca="false">I1421/J1421-1</f>
        <v>-0.117627452720981</v>
      </c>
      <c r="O1421" s="131"/>
      <c r="P1421" s="330"/>
      <c r="Q1421" s="132"/>
      <c r="R1421" s="132"/>
      <c r="S1421" s="132"/>
      <c r="T1421" s="132"/>
    </row>
    <row r="1422" customFormat="false" ht="12.8" hidden="true" customHeight="false" outlineLevel="0" collapsed="false">
      <c r="A1422" s="131" t="n">
        <v>1385337600</v>
      </c>
      <c r="B1422" s="330" t="n">
        <f aca="false">(A1422/(24*60*60))+DATE(1970,1,1)</f>
        <v>41603</v>
      </c>
      <c r="C1422" s="331" t="n">
        <f aca="false">YEAR(B1422)</f>
        <v>2013</v>
      </c>
      <c r="D1422" s="331" t="n">
        <f aca="false">MONTH(B1422)</f>
        <v>11</v>
      </c>
      <c r="E1422" s="331" t="n">
        <f aca="false">DAY(B1422)</f>
        <v>25</v>
      </c>
      <c r="F1422" s="132" t="n">
        <v>795.00166</v>
      </c>
      <c r="G1422" s="132" t="n">
        <v>850</v>
      </c>
      <c r="H1422" s="132" t="n">
        <v>758.95852</v>
      </c>
      <c r="I1422" s="132" t="n">
        <v>830</v>
      </c>
      <c r="J1422" s="132" t="n">
        <f aca="false">LARGE($G$1:G1422,1)</f>
        <v>900.97998</v>
      </c>
      <c r="K1422" s="192" t="n">
        <f aca="false">IF(J1422&gt;J1421,0,K1421+1)</f>
        <v>6</v>
      </c>
      <c r="L1422" s="134" t="n">
        <f aca="false">I1422/J1422-1</f>
        <v>-0.0787808625891998</v>
      </c>
      <c r="O1422" s="131"/>
      <c r="P1422" s="330"/>
      <c r="Q1422" s="132"/>
      <c r="R1422" s="132"/>
      <c r="S1422" s="132"/>
      <c r="T1422" s="132"/>
    </row>
    <row r="1423" customFormat="false" ht="12.8" hidden="true" customHeight="false" outlineLevel="0" collapsed="false">
      <c r="A1423" s="131" t="n">
        <v>1385424000</v>
      </c>
      <c r="B1423" s="330" t="n">
        <f aca="false">(A1423/(24*60*60))+DATE(1970,1,1)</f>
        <v>41604</v>
      </c>
      <c r="C1423" s="331" t="n">
        <f aca="false">YEAR(B1423)</f>
        <v>2013</v>
      </c>
      <c r="D1423" s="331" t="n">
        <f aca="false">MONTH(B1423)</f>
        <v>11</v>
      </c>
      <c r="E1423" s="331" t="n">
        <f aca="false">DAY(B1423)</f>
        <v>26</v>
      </c>
      <c r="F1423" s="132" t="n">
        <v>829.995</v>
      </c>
      <c r="G1423" s="132" t="n">
        <v>975</v>
      </c>
      <c r="H1423" s="132" t="n">
        <v>825.1</v>
      </c>
      <c r="I1423" s="132" t="n">
        <v>970</v>
      </c>
      <c r="J1423" s="132" t="n">
        <f aca="false">LARGE($G$1:G1423,1)</f>
        <v>975</v>
      </c>
      <c r="K1423" s="192" t="n">
        <f aca="false">IF(J1423&gt;J1422,0,K1422+1)</f>
        <v>0</v>
      </c>
      <c r="L1423" s="134" t="n">
        <f aca="false">I1423/J1423-1</f>
        <v>-0.00512820512820511</v>
      </c>
      <c r="O1423" s="131"/>
      <c r="P1423" s="330"/>
      <c r="Q1423" s="132"/>
      <c r="R1423" s="132"/>
      <c r="S1423" s="132"/>
      <c r="T1423" s="132"/>
    </row>
    <row r="1424" customFormat="false" ht="12.8" hidden="true" customHeight="false" outlineLevel="0" collapsed="false">
      <c r="A1424" s="131" t="n">
        <v>1385510400</v>
      </c>
      <c r="B1424" s="330" t="n">
        <f aca="false">(A1424/(24*60*60))+DATE(1970,1,1)</f>
        <v>41605</v>
      </c>
      <c r="C1424" s="331" t="n">
        <f aca="false">YEAR(B1424)</f>
        <v>2013</v>
      </c>
      <c r="D1424" s="331" t="n">
        <f aca="false">MONTH(B1424)</f>
        <v>11</v>
      </c>
      <c r="E1424" s="331" t="n">
        <f aca="false">DAY(B1424)</f>
        <v>27</v>
      </c>
      <c r="F1424" s="132" t="n">
        <v>970</v>
      </c>
      <c r="G1424" s="132" t="n">
        <v>1094.794</v>
      </c>
      <c r="H1424" s="132" t="n">
        <v>914.31556</v>
      </c>
      <c r="I1424" s="132" t="n">
        <v>1080</v>
      </c>
      <c r="J1424" s="132" t="n">
        <f aca="false">LARGE($G$1:G1424,1)</f>
        <v>1094.794</v>
      </c>
      <c r="K1424" s="192" t="n">
        <f aca="false">IF(J1424&gt;J1423,0,K1423+1)</f>
        <v>0</v>
      </c>
      <c r="L1424" s="134" t="n">
        <f aca="false">I1424/J1424-1</f>
        <v>-0.0135130444631594</v>
      </c>
      <c r="O1424" s="131"/>
      <c r="P1424" s="330"/>
      <c r="Q1424" s="132"/>
      <c r="R1424" s="132"/>
      <c r="S1424" s="132"/>
      <c r="T1424" s="132"/>
    </row>
    <row r="1425" customFormat="false" ht="12.8" hidden="true" customHeight="false" outlineLevel="0" collapsed="false">
      <c r="A1425" s="131" t="n">
        <v>1385596800</v>
      </c>
      <c r="B1425" s="330" t="n">
        <f aca="false">(A1425/(24*60*60))+DATE(1970,1,1)</f>
        <v>41606</v>
      </c>
      <c r="C1425" s="331" t="n">
        <f aca="false">YEAR(B1425)</f>
        <v>2013</v>
      </c>
      <c r="D1425" s="331" t="n">
        <f aca="false">MONTH(B1425)</f>
        <v>11</v>
      </c>
      <c r="E1425" s="331" t="n">
        <f aca="false">DAY(B1425)</f>
        <v>28</v>
      </c>
      <c r="F1425" s="132" t="n">
        <v>1087.94315</v>
      </c>
      <c r="G1425" s="132" t="n">
        <v>1224.59998</v>
      </c>
      <c r="H1425" s="132" t="n">
        <v>1032.15</v>
      </c>
      <c r="I1425" s="132" t="n">
        <v>1101.47497</v>
      </c>
      <c r="J1425" s="132" t="n">
        <f aca="false">LARGE($G$1:G1425,1)</f>
        <v>1224.59998</v>
      </c>
      <c r="K1425" s="192" t="n">
        <f aca="false">IF(J1425&gt;J1424,0,K1424+1)</f>
        <v>0</v>
      </c>
      <c r="L1425" s="134" t="n">
        <f aca="false">I1425/J1425-1</f>
        <v>-0.100543044268219</v>
      </c>
      <c r="O1425" s="131"/>
      <c r="P1425" s="330"/>
      <c r="Q1425" s="132"/>
      <c r="R1425" s="132"/>
      <c r="S1425" s="132"/>
      <c r="T1425" s="132"/>
    </row>
    <row r="1426" customFormat="false" ht="12.8" hidden="true" customHeight="false" outlineLevel="0" collapsed="false">
      <c r="A1426" s="131" t="n">
        <v>1385683200</v>
      </c>
      <c r="B1426" s="330" t="n">
        <f aca="false">(A1426/(24*60*60))+DATE(1970,1,1)</f>
        <v>41607</v>
      </c>
      <c r="C1426" s="331" t="n">
        <f aca="false">YEAR(B1426)</f>
        <v>2013</v>
      </c>
      <c r="D1426" s="331" t="n">
        <f aca="false">MONTH(B1426)</f>
        <v>11</v>
      </c>
      <c r="E1426" s="331" t="n">
        <f aca="false">DAY(B1426)</f>
        <v>29</v>
      </c>
      <c r="F1426" s="132" t="n">
        <v>1101.42</v>
      </c>
      <c r="G1426" s="132" t="n">
        <v>1242</v>
      </c>
      <c r="H1426" s="132" t="n">
        <v>1050</v>
      </c>
      <c r="I1426" s="132" t="n">
        <v>1206.97761</v>
      </c>
      <c r="J1426" s="132" t="n">
        <f aca="false">LARGE($G$1:G1426,1)</f>
        <v>1242</v>
      </c>
      <c r="K1426" s="192" t="n">
        <f aca="false">IF(J1426&gt;J1425,0,K1425+1)</f>
        <v>0</v>
      </c>
      <c r="L1426" s="134" t="n">
        <f aca="false">I1426/J1426-1</f>
        <v>-0.0281983816425121</v>
      </c>
      <c r="O1426" s="131"/>
      <c r="P1426" s="330"/>
      <c r="Q1426" s="132"/>
      <c r="R1426" s="132"/>
      <c r="S1426" s="132"/>
      <c r="T1426" s="132"/>
    </row>
    <row r="1427" customFormat="false" ht="12.8" hidden="true" customHeight="false" outlineLevel="0" collapsed="false">
      <c r="A1427" s="131" t="n">
        <v>1385769600</v>
      </c>
      <c r="B1427" s="330" t="n">
        <f aca="false">(A1427/(24*60*60))+DATE(1970,1,1)</f>
        <v>41608</v>
      </c>
      <c r="C1427" s="331" t="n">
        <f aca="false">YEAR(B1427)</f>
        <v>2013</v>
      </c>
      <c r="D1427" s="331" t="n">
        <f aca="false">MONTH(B1427)</f>
        <v>11</v>
      </c>
      <c r="E1427" s="331" t="n">
        <f aca="false">DAY(B1427)</f>
        <v>30</v>
      </c>
      <c r="F1427" s="132" t="n">
        <v>1205</v>
      </c>
      <c r="G1427" s="132" t="n">
        <v>1233</v>
      </c>
      <c r="H1427" s="132" t="n">
        <v>1150.25</v>
      </c>
      <c r="I1427" s="132" t="n">
        <v>1205.8</v>
      </c>
      <c r="J1427" s="132" t="n">
        <f aca="false">LARGE($G$1:G1427,1)</f>
        <v>1242</v>
      </c>
      <c r="K1427" s="192" t="n">
        <f aca="false">IF(J1427&gt;J1426,0,K1426+1)</f>
        <v>1</v>
      </c>
      <c r="L1427" s="134" t="n">
        <f aca="false">I1427/J1427-1</f>
        <v>-0.02914653784219</v>
      </c>
      <c r="O1427" s="131"/>
      <c r="P1427" s="330"/>
      <c r="Q1427" s="132"/>
      <c r="R1427" s="132"/>
      <c r="S1427" s="132"/>
      <c r="T1427" s="132"/>
    </row>
    <row r="1428" customFormat="false" ht="12.8" hidden="true" customHeight="false" outlineLevel="0" collapsed="false">
      <c r="A1428" s="131" t="n">
        <v>1385856000</v>
      </c>
      <c r="B1428" s="330" t="n">
        <f aca="false">(A1428/(24*60*60))+DATE(1970,1,1)</f>
        <v>41609</v>
      </c>
      <c r="C1428" s="331" t="n">
        <f aca="false">YEAR(B1428)</f>
        <v>2013</v>
      </c>
      <c r="D1428" s="331" t="n">
        <f aca="false">MONTH(B1428)</f>
        <v>12</v>
      </c>
      <c r="E1428" s="331" t="n">
        <f aca="false">DAY(B1428)</f>
        <v>1</v>
      </c>
      <c r="F1428" s="132" t="n">
        <v>1206.00001</v>
      </c>
      <c r="G1428" s="132" t="n">
        <v>1216.9</v>
      </c>
      <c r="H1428" s="132" t="n">
        <v>840.32</v>
      </c>
      <c r="I1428" s="132" t="n">
        <v>1004.42392</v>
      </c>
      <c r="J1428" s="132" t="n">
        <f aca="false">LARGE($G$1:G1428,1)</f>
        <v>1242</v>
      </c>
      <c r="K1428" s="192" t="n">
        <f aca="false">IF(J1428&gt;J1427,0,K1427+1)</f>
        <v>2</v>
      </c>
      <c r="L1428" s="134" t="n">
        <f aca="false">I1428/J1428-1</f>
        <v>-0.191285088566828</v>
      </c>
      <c r="O1428" s="131"/>
      <c r="P1428" s="330"/>
      <c r="Q1428" s="132"/>
      <c r="R1428" s="132"/>
      <c r="S1428" s="132"/>
      <c r="T1428" s="132"/>
    </row>
    <row r="1429" customFormat="false" ht="12.8" hidden="true" customHeight="false" outlineLevel="0" collapsed="false">
      <c r="A1429" s="131" t="n">
        <v>1385942400</v>
      </c>
      <c r="B1429" s="330" t="n">
        <f aca="false">(A1429/(24*60*60))+DATE(1970,1,1)</f>
        <v>41610</v>
      </c>
      <c r="C1429" s="331" t="n">
        <f aca="false">YEAR(B1429)</f>
        <v>2013</v>
      </c>
      <c r="D1429" s="331" t="n">
        <f aca="false">MONTH(B1429)</f>
        <v>12</v>
      </c>
      <c r="E1429" s="331" t="n">
        <f aca="false">DAY(B1429)</f>
        <v>2</v>
      </c>
      <c r="F1429" s="132" t="n">
        <v>1005</v>
      </c>
      <c r="G1429" s="132" t="n">
        <v>1117.79999</v>
      </c>
      <c r="H1429" s="132" t="n">
        <v>975</v>
      </c>
      <c r="I1429" s="132" t="n">
        <v>1096.63251</v>
      </c>
      <c r="J1429" s="132" t="n">
        <f aca="false">LARGE($G$1:G1429,1)</f>
        <v>1242</v>
      </c>
      <c r="K1429" s="192" t="n">
        <f aca="false">IF(J1429&gt;J1428,0,K1428+1)</f>
        <v>3</v>
      </c>
      <c r="L1429" s="134" t="n">
        <f aca="false">I1429/J1429-1</f>
        <v>-0.11704306763285</v>
      </c>
      <c r="O1429" s="131"/>
      <c r="P1429" s="330"/>
      <c r="Q1429" s="132"/>
      <c r="R1429" s="132"/>
      <c r="S1429" s="132"/>
      <c r="T1429" s="132"/>
    </row>
    <row r="1430" customFormat="false" ht="12.8" hidden="true" customHeight="false" outlineLevel="0" collapsed="false">
      <c r="A1430" s="131" t="n">
        <v>1386028800</v>
      </c>
      <c r="B1430" s="330" t="n">
        <f aca="false">(A1430/(24*60*60))+DATE(1970,1,1)</f>
        <v>41611</v>
      </c>
      <c r="C1430" s="331" t="n">
        <f aca="false">YEAR(B1430)</f>
        <v>2013</v>
      </c>
      <c r="D1430" s="331" t="n">
        <f aca="false">MONTH(B1430)</f>
        <v>12</v>
      </c>
      <c r="E1430" s="331" t="n">
        <f aca="false">DAY(B1430)</f>
        <v>3</v>
      </c>
      <c r="F1430" s="132" t="n">
        <v>1099.9</v>
      </c>
      <c r="G1430" s="132" t="n">
        <v>1185.77338</v>
      </c>
      <c r="H1430" s="132" t="n">
        <v>1065</v>
      </c>
      <c r="I1430" s="132" t="n">
        <v>1155</v>
      </c>
      <c r="J1430" s="132" t="n">
        <f aca="false">LARGE($G$1:G1430,1)</f>
        <v>1242</v>
      </c>
      <c r="K1430" s="192" t="n">
        <f aca="false">IF(J1430&gt;J1429,0,K1429+1)</f>
        <v>4</v>
      </c>
      <c r="L1430" s="134" t="n">
        <f aca="false">I1430/J1430-1</f>
        <v>-0.0700483091787439</v>
      </c>
      <c r="O1430" s="131"/>
      <c r="P1430" s="330"/>
      <c r="Q1430" s="132"/>
      <c r="R1430" s="132"/>
      <c r="S1430" s="132"/>
      <c r="T1430" s="132"/>
    </row>
    <row r="1431" customFormat="false" ht="12.8" hidden="true" customHeight="false" outlineLevel="0" collapsed="false">
      <c r="A1431" s="131" t="n">
        <v>1386115200</v>
      </c>
      <c r="B1431" s="330" t="n">
        <f aca="false">(A1431/(24*60*60))+DATE(1970,1,1)</f>
        <v>41612</v>
      </c>
      <c r="C1431" s="331" t="n">
        <f aca="false">YEAR(B1431)</f>
        <v>2013</v>
      </c>
      <c r="D1431" s="331" t="n">
        <f aca="false">MONTH(B1431)</f>
        <v>12</v>
      </c>
      <c r="E1431" s="331" t="n">
        <f aca="false">DAY(B1431)</f>
        <v>4</v>
      </c>
      <c r="F1431" s="132" t="n">
        <v>1155</v>
      </c>
      <c r="G1431" s="132" t="n">
        <v>1240</v>
      </c>
      <c r="H1431" s="132" t="n">
        <v>1131.72718</v>
      </c>
      <c r="I1431" s="132" t="n">
        <v>1237.955</v>
      </c>
      <c r="J1431" s="132" t="n">
        <f aca="false">LARGE($G$1:G1431,1)</f>
        <v>1242</v>
      </c>
      <c r="K1431" s="192" t="n">
        <f aca="false">IF(J1431&gt;J1430,0,K1430+1)</f>
        <v>5</v>
      </c>
      <c r="L1431" s="134" t="n">
        <f aca="false">I1431/J1431-1</f>
        <v>-0.0032568438003221</v>
      </c>
      <c r="O1431" s="131"/>
      <c r="P1431" s="330"/>
      <c r="Q1431" s="132"/>
      <c r="R1431" s="132"/>
      <c r="S1431" s="132"/>
      <c r="T1431" s="132"/>
    </row>
    <row r="1432" customFormat="false" ht="12.8" hidden="true" customHeight="false" outlineLevel="0" collapsed="false">
      <c r="A1432" s="131" t="n">
        <v>1386201600</v>
      </c>
      <c r="B1432" s="330" t="n">
        <f aca="false">(A1432/(24*60*60))+DATE(1970,1,1)</f>
        <v>41613</v>
      </c>
      <c r="C1432" s="331" t="n">
        <f aca="false">YEAR(B1432)</f>
        <v>2013</v>
      </c>
      <c r="D1432" s="331" t="n">
        <f aca="false">MONTH(B1432)</f>
        <v>12</v>
      </c>
      <c r="E1432" s="331" t="n">
        <f aca="false">DAY(B1432)</f>
        <v>5</v>
      </c>
      <c r="F1432" s="132" t="n">
        <v>1230.005</v>
      </c>
      <c r="G1432" s="132" t="n">
        <v>1240</v>
      </c>
      <c r="H1432" s="132" t="n">
        <v>870.001</v>
      </c>
      <c r="I1432" s="132" t="n">
        <v>1106.4345</v>
      </c>
      <c r="J1432" s="132" t="n">
        <f aca="false">LARGE($G$1:G1432,1)</f>
        <v>1242</v>
      </c>
      <c r="K1432" s="192" t="n">
        <f aca="false">IF(J1432&gt;J1431,0,K1431+1)</f>
        <v>6</v>
      </c>
      <c r="L1432" s="134" t="n">
        <f aca="false">I1432/J1432-1</f>
        <v>-0.109150966183575</v>
      </c>
      <c r="O1432" s="131"/>
      <c r="P1432" s="330"/>
      <c r="Q1432" s="132"/>
      <c r="R1432" s="132"/>
      <c r="S1432" s="132"/>
      <c r="T1432" s="132"/>
    </row>
    <row r="1433" customFormat="false" ht="12.8" hidden="true" customHeight="false" outlineLevel="0" collapsed="false">
      <c r="A1433" s="131" t="n">
        <v>1386288000</v>
      </c>
      <c r="B1433" s="330" t="n">
        <f aca="false">(A1433/(24*60*60))+DATE(1970,1,1)</f>
        <v>41614</v>
      </c>
      <c r="C1433" s="331" t="n">
        <f aca="false">YEAR(B1433)</f>
        <v>2013</v>
      </c>
      <c r="D1433" s="331" t="n">
        <f aca="false">MONTH(B1433)</f>
        <v>12</v>
      </c>
      <c r="E1433" s="331" t="n">
        <f aca="false">DAY(B1433)</f>
        <v>6</v>
      </c>
      <c r="F1433" s="132" t="n">
        <v>1106.899</v>
      </c>
      <c r="G1433" s="132" t="n">
        <v>1118.989</v>
      </c>
      <c r="H1433" s="132" t="n">
        <v>800</v>
      </c>
      <c r="I1433" s="132" t="n">
        <v>845</v>
      </c>
      <c r="J1433" s="132" t="n">
        <f aca="false">LARGE($G$1:G1433,1)</f>
        <v>1242</v>
      </c>
      <c r="K1433" s="192" t="n">
        <f aca="false">IF(J1433&gt;J1432,0,K1432+1)</f>
        <v>7</v>
      </c>
      <c r="L1433" s="134" t="n">
        <f aca="false">I1433/J1433-1</f>
        <v>-0.319645732689211</v>
      </c>
      <c r="O1433" s="131"/>
      <c r="P1433" s="330"/>
      <c r="Q1433" s="132"/>
      <c r="R1433" s="132"/>
      <c r="S1433" s="132"/>
      <c r="T1433" s="132"/>
    </row>
    <row r="1434" customFormat="false" ht="12.8" hidden="true" customHeight="false" outlineLevel="0" collapsed="false">
      <c r="A1434" s="131" t="n">
        <v>1386374400</v>
      </c>
      <c r="B1434" s="330" t="n">
        <f aca="false">(A1434/(24*60*60))+DATE(1970,1,1)</f>
        <v>41615</v>
      </c>
      <c r="C1434" s="331" t="n">
        <f aca="false">YEAR(B1434)</f>
        <v>2013</v>
      </c>
      <c r="D1434" s="331" t="n">
        <f aca="false">MONTH(B1434)</f>
        <v>12</v>
      </c>
      <c r="E1434" s="331" t="n">
        <f aca="false">DAY(B1434)</f>
        <v>7</v>
      </c>
      <c r="F1434" s="132" t="n">
        <v>846</v>
      </c>
      <c r="G1434" s="132" t="n">
        <v>895.89</v>
      </c>
      <c r="H1434" s="132" t="n">
        <v>576</v>
      </c>
      <c r="I1434" s="132" t="n">
        <v>696.99999</v>
      </c>
      <c r="J1434" s="132" t="n">
        <f aca="false">LARGE($G$1:G1434,1)</f>
        <v>1242</v>
      </c>
      <c r="K1434" s="192" t="n">
        <f aca="false">IF(J1434&gt;J1433,0,K1433+1)</f>
        <v>8</v>
      </c>
      <c r="L1434" s="134" t="n">
        <f aca="false">I1434/J1434-1</f>
        <v>-0.438808381642512</v>
      </c>
      <c r="O1434" s="131"/>
      <c r="P1434" s="330"/>
      <c r="Q1434" s="132"/>
      <c r="R1434" s="132"/>
      <c r="S1434" s="132"/>
      <c r="T1434" s="132"/>
    </row>
    <row r="1435" customFormat="false" ht="12.8" hidden="true" customHeight="false" outlineLevel="0" collapsed="false">
      <c r="A1435" s="131" t="n">
        <v>1386460800</v>
      </c>
      <c r="B1435" s="330" t="n">
        <f aca="false">(A1435/(24*60*60))+DATE(1970,1,1)</f>
        <v>41616</v>
      </c>
      <c r="C1435" s="331" t="n">
        <f aca="false">YEAR(B1435)</f>
        <v>2013</v>
      </c>
      <c r="D1435" s="331" t="n">
        <f aca="false">MONTH(B1435)</f>
        <v>12</v>
      </c>
      <c r="E1435" s="331" t="n">
        <f aca="false">DAY(B1435)</f>
        <v>8</v>
      </c>
      <c r="F1435" s="132" t="n">
        <v>693.25256</v>
      </c>
      <c r="G1435" s="132" t="n">
        <v>829</v>
      </c>
      <c r="H1435" s="132" t="n">
        <v>653.0001</v>
      </c>
      <c r="I1435" s="132" t="n">
        <v>804.00001</v>
      </c>
      <c r="J1435" s="132" t="n">
        <f aca="false">LARGE($G$1:G1435,1)</f>
        <v>1242</v>
      </c>
      <c r="K1435" s="192" t="n">
        <f aca="false">IF(J1435&gt;J1434,0,K1434+1)</f>
        <v>9</v>
      </c>
      <c r="L1435" s="134" t="n">
        <f aca="false">I1435/J1435-1</f>
        <v>-0.352656996779388</v>
      </c>
      <c r="O1435" s="131"/>
      <c r="P1435" s="330"/>
      <c r="Q1435" s="132"/>
      <c r="R1435" s="132"/>
      <c r="S1435" s="132"/>
      <c r="T1435" s="132"/>
    </row>
    <row r="1436" customFormat="false" ht="12.8" hidden="true" customHeight="false" outlineLevel="0" collapsed="false">
      <c r="A1436" s="131" t="n">
        <v>1386547200</v>
      </c>
      <c r="B1436" s="330" t="n">
        <f aca="false">(A1436/(24*60*60))+DATE(1970,1,1)</f>
        <v>41617</v>
      </c>
      <c r="C1436" s="331" t="n">
        <f aca="false">YEAR(B1436)</f>
        <v>2013</v>
      </c>
      <c r="D1436" s="331" t="n">
        <f aca="false">MONTH(B1436)</f>
        <v>12</v>
      </c>
      <c r="E1436" s="331" t="n">
        <f aca="false">DAY(B1436)</f>
        <v>9</v>
      </c>
      <c r="F1436" s="132" t="n">
        <v>810.98</v>
      </c>
      <c r="G1436" s="132" t="n">
        <v>980.17661</v>
      </c>
      <c r="H1436" s="132" t="n">
        <v>787.75</v>
      </c>
      <c r="I1436" s="132" t="n">
        <v>918.99</v>
      </c>
      <c r="J1436" s="132" t="n">
        <f aca="false">LARGE($G$1:G1436,1)</f>
        <v>1242</v>
      </c>
      <c r="K1436" s="192" t="n">
        <f aca="false">IF(J1436&gt;J1435,0,K1435+1)</f>
        <v>10</v>
      </c>
      <c r="L1436" s="134" t="n">
        <f aca="false">I1436/J1436-1</f>
        <v>-0.260072463768116</v>
      </c>
      <c r="O1436" s="131"/>
      <c r="P1436" s="330"/>
      <c r="Q1436" s="132"/>
      <c r="R1436" s="132"/>
      <c r="S1436" s="132"/>
      <c r="T1436" s="132"/>
    </row>
    <row r="1437" customFormat="false" ht="12.8" hidden="true" customHeight="false" outlineLevel="0" collapsed="false">
      <c r="A1437" s="131" t="n">
        <v>1386633600</v>
      </c>
      <c r="B1437" s="330" t="n">
        <f aca="false">(A1437/(24*60*60))+DATE(1970,1,1)</f>
        <v>41618</v>
      </c>
      <c r="C1437" s="331" t="n">
        <f aca="false">YEAR(B1437)</f>
        <v>2013</v>
      </c>
      <c r="D1437" s="331" t="n">
        <f aca="false">MONTH(B1437)</f>
        <v>12</v>
      </c>
      <c r="E1437" s="331" t="n">
        <f aca="false">DAY(B1437)</f>
        <v>10</v>
      </c>
      <c r="F1437" s="132" t="n">
        <v>915.935</v>
      </c>
      <c r="G1437" s="132" t="n">
        <v>1067.99999</v>
      </c>
      <c r="H1437" s="132" t="n">
        <v>912</v>
      </c>
      <c r="I1437" s="132" t="n">
        <v>1033.975</v>
      </c>
      <c r="J1437" s="132" t="n">
        <f aca="false">LARGE($G$1:G1437,1)</f>
        <v>1242</v>
      </c>
      <c r="K1437" s="192" t="n">
        <f aca="false">IF(J1437&gt;J1436,0,K1436+1)</f>
        <v>11</v>
      </c>
      <c r="L1437" s="134" t="n">
        <f aca="false">I1437/J1437-1</f>
        <v>-0.167491948470209</v>
      </c>
      <c r="O1437" s="131"/>
      <c r="P1437" s="330"/>
      <c r="Q1437" s="132"/>
      <c r="R1437" s="132"/>
      <c r="S1437" s="132"/>
      <c r="T1437" s="132"/>
    </row>
    <row r="1438" customFormat="false" ht="12.8" hidden="true" customHeight="false" outlineLevel="0" collapsed="false">
      <c r="A1438" s="131" t="n">
        <v>1386720000</v>
      </c>
      <c r="B1438" s="330" t="n">
        <f aca="false">(A1438/(24*60*60))+DATE(1970,1,1)</f>
        <v>41619</v>
      </c>
      <c r="C1438" s="331" t="n">
        <f aca="false">YEAR(B1438)</f>
        <v>2013</v>
      </c>
      <c r="D1438" s="331" t="n">
        <f aca="false">MONTH(B1438)</f>
        <v>12</v>
      </c>
      <c r="E1438" s="331" t="n">
        <f aca="false">DAY(B1438)</f>
        <v>11</v>
      </c>
      <c r="F1438" s="132" t="n">
        <v>1026.00001</v>
      </c>
      <c r="G1438" s="132" t="n">
        <v>1056.9</v>
      </c>
      <c r="H1438" s="132" t="n">
        <v>856.123</v>
      </c>
      <c r="I1438" s="132" t="n">
        <v>920</v>
      </c>
      <c r="J1438" s="132" t="n">
        <f aca="false">LARGE($G$1:G1438,1)</f>
        <v>1242</v>
      </c>
      <c r="K1438" s="192" t="n">
        <f aca="false">IF(J1438&gt;J1437,0,K1437+1)</f>
        <v>12</v>
      </c>
      <c r="L1438" s="134" t="n">
        <f aca="false">I1438/J1438-1</f>
        <v>-0.259259259259259</v>
      </c>
      <c r="O1438" s="131"/>
      <c r="P1438" s="330"/>
      <c r="Q1438" s="132"/>
      <c r="R1438" s="132"/>
      <c r="S1438" s="132"/>
      <c r="T1438" s="132"/>
    </row>
    <row r="1439" customFormat="false" ht="12.8" hidden="true" customHeight="false" outlineLevel="0" collapsed="false">
      <c r="A1439" s="131" t="n">
        <v>1386806400</v>
      </c>
      <c r="B1439" s="330" t="n">
        <f aca="false">(A1439/(24*60*60))+DATE(1970,1,1)</f>
        <v>41620</v>
      </c>
      <c r="C1439" s="331" t="n">
        <f aca="false">YEAR(B1439)</f>
        <v>2013</v>
      </c>
      <c r="D1439" s="331" t="n">
        <f aca="false">MONTH(B1439)</f>
        <v>12</v>
      </c>
      <c r="E1439" s="331" t="n">
        <f aca="false">DAY(B1439)</f>
        <v>12</v>
      </c>
      <c r="F1439" s="132" t="n">
        <v>908.00003</v>
      </c>
      <c r="G1439" s="132" t="n">
        <v>941</v>
      </c>
      <c r="H1439" s="132" t="n">
        <v>839.5</v>
      </c>
      <c r="I1439" s="132" t="n">
        <v>899.9999</v>
      </c>
      <c r="J1439" s="132" t="n">
        <f aca="false">LARGE($G$1:G1439,1)</f>
        <v>1242</v>
      </c>
      <c r="K1439" s="192" t="n">
        <f aca="false">IF(J1439&gt;J1438,0,K1438+1)</f>
        <v>13</v>
      </c>
      <c r="L1439" s="134" t="n">
        <f aca="false">I1439/J1439-1</f>
        <v>-0.275362399355878</v>
      </c>
      <c r="O1439" s="131"/>
      <c r="P1439" s="330"/>
      <c r="Q1439" s="132"/>
      <c r="R1439" s="132"/>
      <c r="S1439" s="132"/>
      <c r="T1439" s="132"/>
    </row>
    <row r="1440" customFormat="false" ht="12.8" hidden="true" customHeight="false" outlineLevel="0" collapsed="false">
      <c r="A1440" s="131" t="n">
        <v>1386892800</v>
      </c>
      <c r="B1440" s="330" t="n">
        <f aca="false">(A1440/(24*60*60))+DATE(1970,1,1)</f>
        <v>41621</v>
      </c>
      <c r="C1440" s="331" t="n">
        <f aca="false">YEAR(B1440)</f>
        <v>2013</v>
      </c>
      <c r="D1440" s="331" t="n">
        <f aca="false">MONTH(B1440)</f>
        <v>12</v>
      </c>
      <c r="E1440" s="331" t="n">
        <f aca="false">DAY(B1440)</f>
        <v>13</v>
      </c>
      <c r="F1440" s="132" t="n">
        <v>899.9999</v>
      </c>
      <c r="G1440" s="132" t="n">
        <v>990</v>
      </c>
      <c r="H1440" s="132" t="n">
        <v>882.15864</v>
      </c>
      <c r="I1440" s="132" t="n">
        <v>936.87547</v>
      </c>
      <c r="J1440" s="132" t="n">
        <f aca="false">LARGE($G$1:G1440,1)</f>
        <v>1242</v>
      </c>
      <c r="K1440" s="192" t="n">
        <f aca="false">IF(J1440&gt;J1439,0,K1439+1)</f>
        <v>14</v>
      </c>
      <c r="L1440" s="134" t="n">
        <f aca="false">I1440/J1440-1</f>
        <v>-0.24567192431562</v>
      </c>
      <c r="O1440" s="131"/>
      <c r="P1440" s="330"/>
      <c r="Q1440" s="132"/>
      <c r="R1440" s="132"/>
      <c r="S1440" s="132"/>
      <c r="T1440" s="132"/>
    </row>
    <row r="1441" customFormat="false" ht="12.8" hidden="true" customHeight="false" outlineLevel="0" collapsed="false">
      <c r="A1441" s="131" t="n">
        <v>1386979200</v>
      </c>
      <c r="B1441" s="330" t="n">
        <f aca="false">(A1441/(24*60*60))+DATE(1970,1,1)</f>
        <v>41622</v>
      </c>
      <c r="C1441" s="331" t="n">
        <f aca="false">YEAR(B1441)</f>
        <v>2013</v>
      </c>
      <c r="D1441" s="331" t="n">
        <f aca="false">MONTH(B1441)</f>
        <v>12</v>
      </c>
      <c r="E1441" s="331" t="n">
        <f aca="false">DAY(B1441)</f>
        <v>14</v>
      </c>
      <c r="F1441" s="132" t="n">
        <v>943.39623</v>
      </c>
      <c r="G1441" s="132" t="n">
        <v>948</v>
      </c>
      <c r="H1441" s="132" t="n">
        <v>875.13535</v>
      </c>
      <c r="I1441" s="132" t="n">
        <v>908.98998</v>
      </c>
      <c r="J1441" s="132" t="n">
        <f aca="false">LARGE($G$1:G1441,1)</f>
        <v>1242</v>
      </c>
      <c r="K1441" s="192" t="n">
        <f aca="false">IF(J1441&gt;J1440,0,K1440+1)</f>
        <v>15</v>
      </c>
      <c r="L1441" s="134" t="n">
        <f aca="false">I1441/J1441-1</f>
        <v>-0.268124009661836</v>
      </c>
      <c r="O1441" s="131"/>
      <c r="P1441" s="330"/>
      <c r="Q1441" s="132"/>
      <c r="R1441" s="132"/>
      <c r="S1441" s="132"/>
      <c r="T1441" s="132"/>
    </row>
    <row r="1442" customFormat="false" ht="12.8" hidden="true" customHeight="false" outlineLevel="0" collapsed="false">
      <c r="A1442" s="131" t="n">
        <v>1387065600</v>
      </c>
      <c r="B1442" s="330" t="n">
        <f aca="false">(A1442/(24*60*60))+DATE(1970,1,1)</f>
        <v>41623</v>
      </c>
      <c r="C1442" s="331" t="n">
        <f aca="false">YEAR(B1442)</f>
        <v>2013</v>
      </c>
      <c r="D1442" s="331" t="n">
        <f aca="false">MONTH(B1442)</f>
        <v>12</v>
      </c>
      <c r="E1442" s="331" t="n">
        <f aca="false">DAY(B1442)</f>
        <v>15</v>
      </c>
      <c r="F1442" s="132" t="n">
        <v>900.005</v>
      </c>
      <c r="G1442" s="132" t="n">
        <v>928</v>
      </c>
      <c r="H1442" s="132" t="n">
        <v>838.0201</v>
      </c>
      <c r="I1442" s="132" t="n">
        <v>920</v>
      </c>
      <c r="J1442" s="132" t="n">
        <f aca="false">LARGE($G$1:G1442,1)</f>
        <v>1242</v>
      </c>
      <c r="K1442" s="192" t="n">
        <f aca="false">IF(J1442&gt;J1441,0,K1441+1)</f>
        <v>16</v>
      </c>
      <c r="L1442" s="134" t="n">
        <f aca="false">I1442/J1442-1</f>
        <v>-0.259259259259259</v>
      </c>
      <c r="O1442" s="131"/>
      <c r="P1442" s="330"/>
      <c r="Q1442" s="132"/>
      <c r="R1442" s="132"/>
      <c r="S1442" s="132"/>
      <c r="T1442" s="132"/>
    </row>
    <row r="1443" customFormat="false" ht="12.8" hidden="true" customHeight="false" outlineLevel="0" collapsed="false">
      <c r="A1443" s="131" t="n">
        <v>1387152000</v>
      </c>
      <c r="B1443" s="330" t="n">
        <f aca="false">(A1443/(24*60*60))+DATE(1970,1,1)</f>
        <v>41624</v>
      </c>
      <c r="C1443" s="331" t="n">
        <f aca="false">YEAR(B1443)</f>
        <v>2013</v>
      </c>
      <c r="D1443" s="331" t="n">
        <f aca="false">MONTH(B1443)</f>
        <v>12</v>
      </c>
      <c r="E1443" s="331" t="n">
        <f aca="false">DAY(B1443)</f>
        <v>16</v>
      </c>
      <c r="F1443" s="132" t="n">
        <v>916</v>
      </c>
      <c r="G1443" s="132" t="n">
        <v>925</v>
      </c>
      <c r="H1443" s="132" t="n">
        <v>714.11</v>
      </c>
      <c r="I1443" s="132" t="n">
        <v>760</v>
      </c>
      <c r="J1443" s="132" t="n">
        <f aca="false">LARGE($G$1:G1443,1)</f>
        <v>1242</v>
      </c>
      <c r="K1443" s="192" t="n">
        <f aca="false">IF(J1443&gt;J1442,0,K1442+1)</f>
        <v>17</v>
      </c>
      <c r="L1443" s="134" t="n">
        <f aca="false">I1443/J1443-1</f>
        <v>-0.388083735909823</v>
      </c>
      <c r="O1443" s="131"/>
      <c r="P1443" s="330"/>
      <c r="Q1443" s="132"/>
      <c r="R1443" s="132"/>
      <c r="S1443" s="132"/>
      <c r="T1443" s="132"/>
    </row>
    <row r="1444" customFormat="false" ht="12.8" hidden="true" customHeight="false" outlineLevel="0" collapsed="false">
      <c r="A1444" s="131" t="n">
        <v>1387238400</v>
      </c>
      <c r="B1444" s="330" t="n">
        <f aca="false">(A1444/(24*60*60))+DATE(1970,1,1)</f>
        <v>41625</v>
      </c>
      <c r="C1444" s="331" t="n">
        <f aca="false">YEAR(B1444)</f>
        <v>2013</v>
      </c>
      <c r="D1444" s="331" t="n">
        <f aca="false">MONTH(B1444)</f>
        <v>12</v>
      </c>
      <c r="E1444" s="331" t="n">
        <f aca="false">DAY(B1444)</f>
        <v>17</v>
      </c>
      <c r="F1444" s="132" t="n">
        <v>760</v>
      </c>
      <c r="G1444" s="132" t="n">
        <v>780</v>
      </c>
      <c r="H1444" s="132" t="n">
        <v>678.8904</v>
      </c>
      <c r="I1444" s="132" t="n">
        <v>715</v>
      </c>
      <c r="J1444" s="132" t="n">
        <f aca="false">LARGE($G$1:G1444,1)</f>
        <v>1242</v>
      </c>
      <c r="K1444" s="192" t="n">
        <f aca="false">IF(J1444&gt;J1443,0,K1443+1)</f>
        <v>18</v>
      </c>
      <c r="L1444" s="134" t="n">
        <f aca="false">I1444/J1444-1</f>
        <v>-0.424315619967794</v>
      </c>
      <c r="O1444" s="131"/>
      <c r="P1444" s="330"/>
      <c r="Q1444" s="132"/>
      <c r="R1444" s="132"/>
      <c r="S1444" s="132"/>
      <c r="T1444" s="132"/>
    </row>
    <row r="1445" customFormat="false" ht="12.8" hidden="true" customHeight="false" outlineLevel="0" collapsed="false">
      <c r="A1445" s="131" t="n">
        <v>1387324800</v>
      </c>
      <c r="B1445" s="330" t="n">
        <f aca="false">(A1445/(24*60*60))+DATE(1970,1,1)</f>
        <v>41626</v>
      </c>
      <c r="C1445" s="331" t="n">
        <f aca="false">YEAR(B1445)</f>
        <v>2013</v>
      </c>
      <c r="D1445" s="331" t="n">
        <f aca="false">MONTH(B1445)</f>
        <v>12</v>
      </c>
      <c r="E1445" s="331" t="n">
        <f aca="false">DAY(B1445)</f>
        <v>18</v>
      </c>
      <c r="F1445" s="132" t="n">
        <v>715</v>
      </c>
      <c r="G1445" s="132" t="n">
        <v>717.015</v>
      </c>
      <c r="H1445" s="132" t="n">
        <v>455</v>
      </c>
      <c r="I1445" s="132" t="n">
        <v>541.00001</v>
      </c>
      <c r="J1445" s="132" t="n">
        <f aca="false">LARGE($G$1:G1445,1)</f>
        <v>1242</v>
      </c>
      <c r="K1445" s="192" t="n">
        <f aca="false">IF(J1445&gt;J1444,0,K1444+1)</f>
        <v>19</v>
      </c>
      <c r="L1445" s="134" t="n">
        <f aca="false">I1445/J1445-1</f>
        <v>-0.564412230273752</v>
      </c>
      <c r="O1445" s="131"/>
      <c r="P1445" s="330"/>
      <c r="Q1445" s="132"/>
      <c r="R1445" s="132"/>
      <c r="S1445" s="132"/>
      <c r="T1445" s="132"/>
    </row>
    <row r="1446" customFormat="false" ht="12.8" hidden="true" customHeight="false" outlineLevel="0" collapsed="false">
      <c r="A1446" s="131" t="n">
        <v>1387411200</v>
      </c>
      <c r="B1446" s="330" t="n">
        <f aca="false">(A1446/(24*60*60))+DATE(1970,1,1)</f>
        <v>41627</v>
      </c>
      <c r="C1446" s="331" t="n">
        <f aca="false">YEAR(B1446)</f>
        <v>2013</v>
      </c>
      <c r="D1446" s="331" t="n">
        <f aca="false">MONTH(B1446)</f>
        <v>12</v>
      </c>
      <c r="E1446" s="331" t="n">
        <f aca="false">DAY(B1446)</f>
        <v>19</v>
      </c>
      <c r="F1446" s="132" t="n">
        <v>541.21</v>
      </c>
      <c r="G1446" s="132" t="n">
        <v>746</v>
      </c>
      <c r="H1446" s="132" t="n">
        <v>522.44</v>
      </c>
      <c r="I1446" s="132" t="n">
        <v>731.98999</v>
      </c>
      <c r="J1446" s="132" t="n">
        <f aca="false">LARGE($G$1:G1446,1)</f>
        <v>1242</v>
      </c>
      <c r="K1446" s="192" t="n">
        <f aca="false">IF(J1446&gt;J1445,0,K1445+1)</f>
        <v>20</v>
      </c>
      <c r="L1446" s="134" t="n">
        <f aca="false">I1446/J1446-1</f>
        <v>-0.410636078904992</v>
      </c>
      <c r="O1446" s="131"/>
      <c r="P1446" s="330"/>
      <c r="Q1446" s="132"/>
      <c r="R1446" s="132"/>
      <c r="S1446" s="132"/>
      <c r="T1446" s="132"/>
    </row>
    <row r="1447" customFormat="false" ht="12.8" hidden="true" customHeight="false" outlineLevel="0" collapsed="false">
      <c r="A1447" s="131" t="n">
        <v>1387497600</v>
      </c>
      <c r="B1447" s="330" t="n">
        <f aca="false">(A1447/(24*60*60))+DATE(1970,1,1)</f>
        <v>41628</v>
      </c>
      <c r="C1447" s="331" t="n">
        <f aca="false">YEAR(B1447)</f>
        <v>2013</v>
      </c>
      <c r="D1447" s="331" t="n">
        <f aca="false">MONTH(B1447)</f>
        <v>12</v>
      </c>
      <c r="E1447" s="331" t="n">
        <f aca="false">DAY(B1447)</f>
        <v>20</v>
      </c>
      <c r="F1447" s="132" t="n">
        <v>730</v>
      </c>
      <c r="G1447" s="132" t="n">
        <v>774.47</v>
      </c>
      <c r="H1447" s="132" t="n">
        <v>621.25001</v>
      </c>
      <c r="I1447" s="132" t="n">
        <v>650</v>
      </c>
      <c r="J1447" s="132" t="n">
        <f aca="false">LARGE($G$1:G1447,1)</f>
        <v>1242</v>
      </c>
      <c r="K1447" s="192" t="n">
        <f aca="false">IF(J1447&gt;J1446,0,K1446+1)</f>
        <v>21</v>
      </c>
      <c r="L1447" s="134" t="n">
        <f aca="false">I1447/J1447-1</f>
        <v>-0.476650563607085</v>
      </c>
      <c r="O1447" s="131"/>
      <c r="P1447" s="330"/>
      <c r="Q1447" s="132"/>
      <c r="R1447" s="132"/>
      <c r="S1447" s="132"/>
      <c r="T1447" s="132"/>
    </row>
    <row r="1448" customFormat="false" ht="12.8" hidden="true" customHeight="false" outlineLevel="0" collapsed="false">
      <c r="A1448" s="131" t="n">
        <v>1387584000</v>
      </c>
      <c r="B1448" s="330" t="n">
        <f aca="false">(A1448/(24*60*60))+DATE(1970,1,1)</f>
        <v>41629</v>
      </c>
      <c r="C1448" s="331" t="n">
        <f aca="false">YEAR(B1448)</f>
        <v>2013</v>
      </c>
      <c r="D1448" s="331" t="n">
        <f aca="false">MONTH(B1448)</f>
        <v>12</v>
      </c>
      <c r="E1448" s="331" t="n">
        <f aca="false">DAY(B1448)</f>
        <v>21</v>
      </c>
      <c r="F1448" s="132" t="n">
        <v>629.9999</v>
      </c>
      <c r="G1448" s="132" t="n">
        <v>649</v>
      </c>
      <c r="H1448" s="132" t="n">
        <v>568</v>
      </c>
      <c r="I1448" s="132" t="n">
        <v>595.96</v>
      </c>
      <c r="J1448" s="132" t="n">
        <f aca="false">LARGE($G$1:G1448,1)</f>
        <v>1242</v>
      </c>
      <c r="K1448" s="192" t="n">
        <f aca="false">IF(J1448&gt;J1447,0,K1447+1)</f>
        <v>22</v>
      </c>
      <c r="L1448" s="134" t="n">
        <f aca="false">I1448/J1448-1</f>
        <v>-0.520161030595813</v>
      </c>
      <c r="O1448" s="131"/>
      <c r="P1448" s="330"/>
      <c r="Q1448" s="132"/>
      <c r="R1448" s="132"/>
      <c r="S1448" s="132"/>
      <c r="T1448" s="132"/>
    </row>
    <row r="1449" customFormat="false" ht="12.8" hidden="true" customHeight="false" outlineLevel="0" collapsed="false">
      <c r="A1449" s="131" t="n">
        <v>1387670400</v>
      </c>
      <c r="B1449" s="330" t="n">
        <f aca="false">(A1449/(24*60*60))+DATE(1970,1,1)</f>
        <v>41630</v>
      </c>
      <c r="C1449" s="331" t="n">
        <f aca="false">YEAR(B1449)</f>
        <v>2013</v>
      </c>
      <c r="D1449" s="331" t="n">
        <f aca="false">MONTH(B1449)</f>
        <v>12</v>
      </c>
      <c r="E1449" s="331" t="n">
        <f aca="false">DAY(B1449)</f>
        <v>22</v>
      </c>
      <c r="F1449" s="132" t="n">
        <v>595.96</v>
      </c>
      <c r="G1449" s="132" t="n">
        <v>674.39</v>
      </c>
      <c r="H1449" s="132" t="n">
        <v>574.0123</v>
      </c>
      <c r="I1449" s="132" t="n">
        <v>629</v>
      </c>
      <c r="J1449" s="132" t="n">
        <f aca="false">LARGE($G$1:G1449,1)</f>
        <v>1242</v>
      </c>
      <c r="K1449" s="192" t="n">
        <f aca="false">IF(J1449&gt;J1448,0,K1448+1)</f>
        <v>23</v>
      </c>
      <c r="L1449" s="134" t="n">
        <f aca="false">I1449/J1449-1</f>
        <v>-0.493558776167472</v>
      </c>
      <c r="O1449" s="131"/>
      <c r="P1449" s="330"/>
      <c r="Q1449" s="132"/>
      <c r="R1449" s="132"/>
      <c r="S1449" s="132"/>
      <c r="T1449" s="132"/>
    </row>
    <row r="1450" customFormat="false" ht="12.8" hidden="true" customHeight="false" outlineLevel="0" collapsed="false">
      <c r="A1450" s="131" t="n">
        <v>1387756800</v>
      </c>
      <c r="B1450" s="330" t="n">
        <f aca="false">(A1450/(24*60*60))+DATE(1970,1,1)</f>
        <v>41631</v>
      </c>
      <c r="C1450" s="331" t="n">
        <f aca="false">YEAR(B1450)</f>
        <v>2013</v>
      </c>
      <c r="D1450" s="331" t="n">
        <f aca="false">MONTH(B1450)</f>
        <v>12</v>
      </c>
      <c r="E1450" s="331" t="n">
        <f aca="false">DAY(B1450)</f>
        <v>23</v>
      </c>
      <c r="F1450" s="132" t="n">
        <v>629</v>
      </c>
      <c r="G1450" s="132" t="n">
        <v>670</v>
      </c>
      <c r="H1450" s="132" t="n">
        <v>617.61</v>
      </c>
      <c r="I1450" s="132" t="n">
        <v>657</v>
      </c>
      <c r="J1450" s="132" t="n">
        <f aca="false">LARGE($G$1:G1450,1)</f>
        <v>1242</v>
      </c>
      <c r="K1450" s="192" t="n">
        <f aca="false">IF(J1450&gt;J1449,0,K1449+1)</f>
        <v>24</v>
      </c>
      <c r="L1450" s="134" t="n">
        <f aca="false">I1450/J1450-1</f>
        <v>-0.471014492753623</v>
      </c>
      <c r="O1450" s="131"/>
      <c r="P1450" s="330"/>
      <c r="Q1450" s="132"/>
      <c r="R1450" s="132"/>
      <c r="S1450" s="132"/>
      <c r="T1450" s="132"/>
    </row>
    <row r="1451" customFormat="false" ht="12.8" hidden="true" customHeight="false" outlineLevel="0" collapsed="false">
      <c r="A1451" s="131" t="n">
        <v>1387843200</v>
      </c>
      <c r="B1451" s="330" t="n">
        <f aca="false">(A1451/(24*60*60))+DATE(1970,1,1)</f>
        <v>41632</v>
      </c>
      <c r="C1451" s="331" t="n">
        <f aca="false">YEAR(B1451)</f>
        <v>2013</v>
      </c>
      <c r="D1451" s="331" t="n">
        <f aca="false">MONTH(B1451)</f>
        <v>12</v>
      </c>
      <c r="E1451" s="331" t="n">
        <f aca="false">DAY(B1451)</f>
        <v>24</v>
      </c>
      <c r="F1451" s="132" t="n">
        <v>657</v>
      </c>
      <c r="G1451" s="132" t="n">
        <v>665.35</v>
      </c>
      <c r="H1451" s="132" t="n">
        <v>627</v>
      </c>
      <c r="I1451" s="132" t="n">
        <v>650</v>
      </c>
      <c r="J1451" s="132" t="n">
        <f aca="false">LARGE($G$1:G1451,1)</f>
        <v>1242</v>
      </c>
      <c r="K1451" s="192" t="n">
        <f aca="false">IF(J1451&gt;J1450,0,K1450+1)</f>
        <v>25</v>
      </c>
      <c r="L1451" s="134" t="n">
        <f aca="false">I1451/J1451-1</f>
        <v>-0.476650563607085</v>
      </c>
      <c r="O1451" s="131"/>
      <c r="P1451" s="330"/>
      <c r="Q1451" s="132"/>
      <c r="R1451" s="132"/>
      <c r="S1451" s="132"/>
      <c r="T1451" s="132"/>
    </row>
    <row r="1452" customFormat="false" ht="12.8" hidden="true" customHeight="false" outlineLevel="0" collapsed="false">
      <c r="A1452" s="131" t="n">
        <v>1387929600</v>
      </c>
      <c r="B1452" s="330" t="n">
        <f aca="false">(A1452/(24*60*60))+DATE(1970,1,1)</f>
        <v>41633</v>
      </c>
      <c r="C1452" s="331" t="n">
        <f aca="false">YEAR(B1452)</f>
        <v>2013</v>
      </c>
      <c r="D1452" s="331" t="n">
        <f aca="false">MONTH(B1452)</f>
        <v>12</v>
      </c>
      <c r="E1452" s="331" t="n">
        <f aca="false">DAY(B1452)</f>
        <v>25</v>
      </c>
      <c r="F1452" s="132" t="n">
        <v>648.22</v>
      </c>
      <c r="G1452" s="132" t="n">
        <v>695</v>
      </c>
      <c r="H1452" s="132" t="n">
        <v>635</v>
      </c>
      <c r="I1452" s="132" t="n">
        <v>690</v>
      </c>
      <c r="J1452" s="132" t="n">
        <f aca="false">LARGE($G$1:G1452,1)</f>
        <v>1242</v>
      </c>
      <c r="K1452" s="192" t="n">
        <f aca="false">IF(J1452&gt;J1451,0,K1451+1)</f>
        <v>26</v>
      </c>
      <c r="L1452" s="134" t="n">
        <f aca="false">I1452/J1452-1</f>
        <v>-0.444444444444444</v>
      </c>
      <c r="O1452" s="131"/>
      <c r="P1452" s="330"/>
      <c r="Q1452" s="132"/>
      <c r="R1452" s="132"/>
      <c r="S1452" s="132"/>
      <c r="T1452" s="132"/>
    </row>
    <row r="1453" customFormat="false" ht="12.8" hidden="true" customHeight="false" outlineLevel="0" collapsed="false">
      <c r="A1453" s="131" t="n">
        <v>1388016000</v>
      </c>
      <c r="B1453" s="330" t="n">
        <f aca="false">(A1453/(24*60*60))+DATE(1970,1,1)</f>
        <v>41634</v>
      </c>
      <c r="C1453" s="331" t="n">
        <f aca="false">YEAR(B1453)</f>
        <v>2013</v>
      </c>
      <c r="D1453" s="331" t="n">
        <f aca="false">MONTH(B1453)</f>
        <v>12</v>
      </c>
      <c r="E1453" s="331" t="n">
        <f aca="false">DAY(B1453)</f>
        <v>26</v>
      </c>
      <c r="F1453" s="132" t="n">
        <v>690</v>
      </c>
      <c r="G1453" s="132" t="n">
        <v>764</v>
      </c>
      <c r="H1453" s="132" t="n">
        <v>684.3</v>
      </c>
      <c r="I1453" s="132" t="n">
        <v>760</v>
      </c>
      <c r="J1453" s="132" t="n">
        <f aca="false">LARGE($G$1:G1453,1)</f>
        <v>1242</v>
      </c>
      <c r="K1453" s="192" t="n">
        <f aca="false">IF(J1453&gt;J1452,0,K1452+1)</f>
        <v>27</v>
      </c>
      <c r="L1453" s="134" t="n">
        <f aca="false">I1453/J1453-1</f>
        <v>-0.388083735909823</v>
      </c>
      <c r="O1453" s="131"/>
      <c r="P1453" s="330"/>
      <c r="Q1453" s="132"/>
      <c r="R1453" s="132"/>
      <c r="S1453" s="132"/>
      <c r="T1453" s="132"/>
    </row>
    <row r="1454" customFormat="false" ht="12.8" hidden="true" customHeight="false" outlineLevel="0" collapsed="false">
      <c r="A1454" s="131" t="n">
        <v>1388102400</v>
      </c>
      <c r="B1454" s="330" t="n">
        <f aca="false">(A1454/(24*60*60))+DATE(1970,1,1)</f>
        <v>41635</v>
      </c>
      <c r="C1454" s="331" t="n">
        <f aca="false">YEAR(B1454)</f>
        <v>2013</v>
      </c>
      <c r="D1454" s="331" t="n">
        <f aca="false">MONTH(B1454)</f>
        <v>12</v>
      </c>
      <c r="E1454" s="331" t="n">
        <f aca="false">DAY(B1454)</f>
        <v>27</v>
      </c>
      <c r="F1454" s="132" t="n">
        <v>761</v>
      </c>
      <c r="G1454" s="132" t="n">
        <v>761.45</v>
      </c>
      <c r="H1454" s="132" t="n">
        <v>704.0123</v>
      </c>
      <c r="I1454" s="132" t="n">
        <v>715.5201</v>
      </c>
      <c r="J1454" s="132" t="n">
        <f aca="false">LARGE($G$1:G1454,1)</f>
        <v>1242</v>
      </c>
      <c r="K1454" s="192" t="n">
        <f aca="false">IF(J1454&gt;J1453,0,K1453+1)</f>
        <v>28</v>
      </c>
      <c r="L1454" s="134" t="n">
        <f aca="false">I1454/J1454-1</f>
        <v>-0.423896859903382</v>
      </c>
      <c r="O1454" s="131"/>
      <c r="P1454" s="330"/>
      <c r="Q1454" s="132"/>
      <c r="R1454" s="132"/>
      <c r="S1454" s="132"/>
      <c r="T1454" s="132"/>
    </row>
    <row r="1455" customFormat="false" ht="12.8" hidden="true" customHeight="false" outlineLevel="0" collapsed="false">
      <c r="A1455" s="131" t="n">
        <v>1388188800</v>
      </c>
      <c r="B1455" s="330" t="n">
        <f aca="false">(A1455/(24*60*60))+DATE(1970,1,1)</f>
        <v>41636</v>
      </c>
      <c r="C1455" s="331" t="n">
        <f aca="false">YEAR(B1455)</f>
        <v>2013</v>
      </c>
      <c r="D1455" s="331" t="n">
        <f aca="false">MONTH(B1455)</f>
        <v>12</v>
      </c>
      <c r="E1455" s="331" t="n">
        <f aca="false">DAY(B1455)</f>
        <v>28</v>
      </c>
      <c r="F1455" s="132" t="n">
        <v>715</v>
      </c>
      <c r="G1455" s="132" t="n">
        <v>740.01</v>
      </c>
      <c r="H1455" s="132" t="n">
        <v>690</v>
      </c>
      <c r="I1455" s="132" t="n">
        <v>713</v>
      </c>
      <c r="J1455" s="132" t="n">
        <f aca="false">LARGE($G$1:G1455,1)</f>
        <v>1242</v>
      </c>
      <c r="K1455" s="192" t="n">
        <f aca="false">IF(J1455&gt;J1454,0,K1454+1)</f>
        <v>29</v>
      </c>
      <c r="L1455" s="134" t="n">
        <f aca="false">I1455/J1455-1</f>
        <v>-0.425925925925926</v>
      </c>
      <c r="O1455" s="131"/>
      <c r="P1455" s="330"/>
      <c r="Q1455" s="132"/>
      <c r="R1455" s="132"/>
      <c r="S1455" s="132"/>
      <c r="T1455" s="132"/>
    </row>
    <row r="1456" customFormat="false" ht="12.8" hidden="true" customHeight="false" outlineLevel="0" collapsed="false">
      <c r="A1456" s="131" t="n">
        <v>1388275200</v>
      </c>
      <c r="B1456" s="330" t="n">
        <f aca="false">(A1456/(24*60*60))+DATE(1970,1,1)</f>
        <v>41637</v>
      </c>
      <c r="C1456" s="331" t="n">
        <f aca="false">YEAR(B1456)</f>
        <v>2013</v>
      </c>
      <c r="D1456" s="331" t="n">
        <f aca="false">MONTH(B1456)</f>
        <v>12</v>
      </c>
      <c r="E1456" s="331" t="n">
        <f aca="false">DAY(B1456)</f>
        <v>29</v>
      </c>
      <c r="F1456" s="132" t="n">
        <v>712.1</v>
      </c>
      <c r="G1456" s="132" t="n">
        <v>732</v>
      </c>
      <c r="H1456" s="132" t="n">
        <v>700.0123</v>
      </c>
      <c r="I1456" s="132" t="n">
        <v>728.3</v>
      </c>
      <c r="J1456" s="132" t="n">
        <f aca="false">LARGE($G$1:G1456,1)</f>
        <v>1242</v>
      </c>
      <c r="K1456" s="192" t="n">
        <f aca="false">IF(J1456&gt;J1455,0,K1455+1)</f>
        <v>30</v>
      </c>
      <c r="L1456" s="134" t="n">
        <f aca="false">I1456/J1456-1</f>
        <v>-0.413607085346216</v>
      </c>
      <c r="O1456" s="131"/>
      <c r="P1456" s="330"/>
      <c r="Q1456" s="132"/>
      <c r="R1456" s="132"/>
      <c r="S1456" s="132"/>
      <c r="T1456" s="132"/>
    </row>
    <row r="1457" customFormat="false" ht="12.8" hidden="true" customHeight="false" outlineLevel="0" collapsed="false">
      <c r="A1457" s="131" t="n">
        <v>1388361600</v>
      </c>
      <c r="B1457" s="330" t="n">
        <f aca="false">(A1457/(24*60*60))+DATE(1970,1,1)</f>
        <v>41638</v>
      </c>
      <c r="C1457" s="331" t="n">
        <f aca="false">YEAR(B1457)</f>
        <v>2013</v>
      </c>
      <c r="D1457" s="331" t="n">
        <f aca="false">MONTH(B1457)</f>
        <v>12</v>
      </c>
      <c r="E1457" s="331" t="n">
        <f aca="false">DAY(B1457)</f>
        <v>30</v>
      </c>
      <c r="F1457" s="132" t="n">
        <v>726.38</v>
      </c>
      <c r="G1457" s="132" t="n">
        <v>740.62618</v>
      </c>
      <c r="H1457" s="132" t="n">
        <v>724.73</v>
      </c>
      <c r="I1457" s="132" t="n">
        <v>735.82</v>
      </c>
      <c r="J1457" s="132" t="n">
        <f aca="false">LARGE($G$1:G1457,1)</f>
        <v>1242</v>
      </c>
      <c r="K1457" s="192" t="n">
        <f aca="false">IF(J1457&gt;J1456,0,K1456+1)</f>
        <v>31</v>
      </c>
      <c r="L1457" s="134" t="n">
        <f aca="false">I1457/J1457-1</f>
        <v>-0.407552334943639</v>
      </c>
      <c r="O1457" s="131"/>
      <c r="P1457" s="330"/>
      <c r="Q1457" s="132"/>
      <c r="R1457" s="132"/>
      <c r="S1457" s="132"/>
      <c r="T1457" s="132"/>
    </row>
    <row r="1458" customFormat="false" ht="12.8" hidden="true" customHeight="false" outlineLevel="0" collapsed="false">
      <c r="A1458" s="131" t="n">
        <v>1388448000</v>
      </c>
      <c r="B1458" s="330" t="n">
        <f aca="false">(A1458/(24*60*60))+DATE(1970,1,1)</f>
        <v>41639</v>
      </c>
      <c r="C1458" s="331" t="n">
        <f aca="false">YEAR(B1458)</f>
        <v>2013</v>
      </c>
      <c r="D1458" s="331" t="n">
        <f aca="false">MONTH(B1458)</f>
        <v>12</v>
      </c>
      <c r="E1458" s="331" t="n">
        <f aca="false">DAY(B1458)</f>
        <v>31</v>
      </c>
      <c r="F1458" s="132" t="n">
        <v>735.82</v>
      </c>
      <c r="G1458" s="132" t="n">
        <v>740</v>
      </c>
      <c r="H1458" s="132" t="n">
        <v>710.02</v>
      </c>
      <c r="I1458" s="132" t="n">
        <v>739.28</v>
      </c>
      <c r="J1458" s="132" t="n">
        <f aca="false">LARGE($G$1:G1458,1)</f>
        <v>1242</v>
      </c>
      <c r="K1458" s="192" t="n">
        <f aca="false">IF(J1458&gt;J1457,0,K1457+1)</f>
        <v>32</v>
      </c>
      <c r="L1458" s="134" t="n">
        <f aca="false">I1458/J1458-1</f>
        <v>-0.404766505636071</v>
      </c>
      <c r="O1458" s="131"/>
      <c r="P1458" s="330"/>
      <c r="Q1458" s="132"/>
      <c r="R1458" s="132"/>
      <c r="S1458" s="132"/>
      <c r="T1458" s="132"/>
    </row>
    <row r="1459" customFormat="false" ht="12.8" hidden="true" customHeight="false" outlineLevel="0" collapsed="false">
      <c r="A1459" s="131" t="n">
        <v>1388534400</v>
      </c>
      <c r="B1459" s="330" t="n">
        <f aca="false">(A1459/(24*60*60))+DATE(1970,1,1)</f>
        <v>41640</v>
      </c>
      <c r="C1459" s="331" t="n">
        <f aca="false">YEAR(B1459)</f>
        <v>2014</v>
      </c>
      <c r="D1459" s="331" t="n">
        <f aca="false">MONTH(B1459)</f>
        <v>1</v>
      </c>
      <c r="E1459" s="331" t="n">
        <f aca="false">DAY(B1459)</f>
        <v>1</v>
      </c>
      <c r="F1459" s="132" t="n">
        <v>737.67</v>
      </c>
      <c r="G1459" s="132" t="n">
        <v>757</v>
      </c>
      <c r="H1459" s="132" t="n">
        <v>735</v>
      </c>
      <c r="I1459" s="132" t="n">
        <v>752.98</v>
      </c>
      <c r="J1459" s="132" t="n">
        <f aca="false">LARGE($G$1:G1459,1)</f>
        <v>1242</v>
      </c>
      <c r="K1459" s="192" t="n">
        <f aca="false">IF(J1459&gt;J1458,0,K1458+1)</f>
        <v>33</v>
      </c>
      <c r="L1459" s="134" t="n">
        <f aca="false">I1459/J1459-1</f>
        <v>-0.393735909822866</v>
      </c>
      <c r="O1459" s="131"/>
      <c r="P1459" s="330"/>
      <c r="Q1459" s="132"/>
      <c r="R1459" s="132"/>
      <c r="S1459" s="132"/>
      <c r="T1459" s="132"/>
    </row>
    <row r="1460" customFormat="false" ht="12.8" hidden="true" customHeight="false" outlineLevel="0" collapsed="false">
      <c r="A1460" s="131" t="n">
        <v>1388620800</v>
      </c>
      <c r="B1460" s="330" t="n">
        <f aca="false">(A1460/(24*60*60))+DATE(1970,1,1)</f>
        <v>41641</v>
      </c>
      <c r="C1460" s="331" t="n">
        <f aca="false">YEAR(B1460)</f>
        <v>2014</v>
      </c>
      <c r="D1460" s="331" t="n">
        <f aca="false">MONTH(B1460)</f>
        <v>1</v>
      </c>
      <c r="E1460" s="331" t="n">
        <f aca="false">DAY(B1460)</f>
        <v>2</v>
      </c>
      <c r="F1460" s="132" t="n">
        <v>750</v>
      </c>
      <c r="G1460" s="132" t="n">
        <v>800</v>
      </c>
      <c r="H1460" s="132" t="n">
        <v>742.52</v>
      </c>
      <c r="I1460" s="132" t="n">
        <v>786.6</v>
      </c>
      <c r="J1460" s="132" t="n">
        <f aca="false">LARGE($G$1:G1460,1)</f>
        <v>1242</v>
      </c>
      <c r="K1460" s="192" t="n">
        <f aca="false">IF(J1460&gt;J1459,0,K1459+1)</f>
        <v>34</v>
      </c>
      <c r="L1460" s="134" t="n">
        <f aca="false">I1460/J1460-1</f>
        <v>-0.366666666666667</v>
      </c>
      <c r="O1460" s="131"/>
      <c r="P1460" s="330"/>
      <c r="Q1460" s="132"/>
      <c r="R1460" s="132"/>
      <c r="S1460" s="132"/>
      <c r="T1460" s="132"/>
    </row>
    <row r="1461" customFormat="false" ht="12.8" hidden="true" customHeight="false" outlineLevel="0" collapsed="false">
      <c r="A1461" s="131" t="n">
        <v>1388707200</v>
      </c>
      <c r="B1461" s="330" t="n">
        <f aca="false">(A1461/(24*60*60))+DATE(1970,1,1)</f>
        <v>41642</v>
      </c>
      <c r="C1461" s="331" t="n">
        <f aca="false">YEAR(B1461)</f>
        <v>2014</v>
      </c>
      <c r="D1461" s="331" t="n">
        <f aca="false">MONTH(B1461)</f>
        <v>1</v>
      </c>
      <c r="E1461" s="331" t="n">
        <f aca="false">DAY(B1461)</f>
        <v>3</v>
      </c>
      <c r="F1461" s="132" t="n">
        <v>786.6</v>
      </c>
      <c r="G1461" s="132" t="n">
        <v>818.99</v>
      </c>
      <c r="H1461" s="132" t="n">
        <v>768</v>
      </c>
      <c r="I1461" s="132" t="n">
        <v>802.49</v>
      </c>
      <c r="J1461" s="132" t="n">
        <f aca="false">LARGE($G$1:G1461,1)</f>
        <v>1242</v>
      </c>
      <c r="K1461" s="192" t="n">
        <f aca="false">IF(J1461&gt;J1460,0,K1460+1)</f>
        <v>35</v>
      </c>
      <c r="L1461" s="134" t="n">
        <f aca="false">I1461/J1461-1</f>
        <v>-0.353872785829308</v>
      </c>
      <c r="O1461" s="131"/>
      <c r="P1461" s="330"/>
      <c r="Q1461" s="132"/>
      <c r="R1461" s="132"/>
      <c r="S1461" s="132"/>
      <c r="T1461" s="132"/>
    </row>
    <row r="1462" customFormat="false" ht="12.8" hidden="true" customHeight="false" outlineLevel="0" collapsed="false">
      <c r="A1462" s="131" t="n">
        <v>1388793600</v>
      </c>
      <c r="B1462" s="330" t="n">
        <f aca="false">(A1462/(24*60*60))+DATE(1970,1,1)</f>
        <v>41643</v>
      </c>
      <c r="C1462" s="331" t="n">
        <f aca="false">YEAR(B1462)</f>
        <v>2014</v>
      </c>
      <c r="D1462" s="331" t="n">
        <f aca="false">MONTH(B1462)</f>
        <v>1</v>
      </c>
      <c r="E1462" s="331" t="n">
        <f aca="false">DAY(B1462)</f>
        <v>4</v>
      </c>
      <c r="F1462" s="132" t="n">
        <v>802.4698</v>
      </c>
      <c r="G1462" s="132" t="n">
        <v>842</v>
      </c>
      <c r="H1462" s="132" t="n">
        <v>791.04</v>
      </c>
      <c r="I1462" s="132" t="n">
        <v>839.99</v>
      </c>
      <c r="J1462" s="132" t="n">
        <f aca="false">LARGE($G$1:G1462,1)</f>
        <v>1242</v>
      </c>
      <c r="K1462" s="192" t="n">
        <f aca="false">IF(J1462&gt;J1461,0,K1461+1)</f>
        <v>36</v>
      </c>
      <c r="L1462" s="134" t="n">
        <f aca="false">I1462/J1462-1</f>
        <v>-0.323679549114332</v>
      </c>
      <c r="O1462" s="131"/>
      <c r="P1462" s="330"/>
      <c r="Q1462" s="132"/>
      <c r="R1462" s="132"/>
      <c r="S1462" s="132"/>
      <c r="T1462" s="132"/>
    </row>
    <row r="1463" customFormat="false" ht="12.8" hidden="true" customHeight="false" outlineLevel="0" collapsed="false">
      <c r="A1463" s="131" t="n">
        <v>1388880000</v>
      </c>
      <c r="B1463" s="330" t="n">
        <f aca="false">(A1463/(24*60*60))+DATE(1970,1,1)</f>
        <v>41644</v>
      </c>
      <c r="C1463" s="331" t="n">
        <f aca="false">YEAR(B1463)</f>
        <v>2014</v>
      </c>
      <c r="D1463" s="331" t="n">
        <f aca="false">MONTH(B1463)</f>
        <v>1</v>
      </c>
      <c r="E1463" s="331" t="n">
        <f aca="false">DAY(B1463)</f>
        <v>5</v>
      </c>
      <c r="F1463" s="132" t="n">
        <v>839.99</v>
      </c>
      <c r="G1463" s="132" t="n">
        <v>939.8</v>
      </c>
      <c r="H1463" s="132" t="n">
        <v>825</v>
      </c>
      <c r="I1463" s="132" t="n">
        <v>910</v>
      </c>
      <c r="J1463" s="132" t="n">
        <f aca="false">LARGE($G$1:G1463,1)</f>
        <v>1242</v>
      </c>
      <c r="K1463" s="192" t="n">
        <f aca="false">IF(J1463&gt;J1462,0,K1462+1)</f>
        <v>37</v>
      </c>
      <c r="L1463" s="134" t="n">
        <f aca="false">I1463/J1463-1</f>
        <v>-0.267310789049919</v>
      </c>
      <c r="O1463" s="131"/>
      <c r="P1463" s="330"/>
      <c r="Q1463" s="132"/>
      <c r="R1463" s="132"/>
      <c r="S1463" s="132"/>
      <c r="T1463" s="132"/>
    </row>
    <row r="1464" customFormat="false" ht="12.8" hidden="true" customHeight="false" outlineLevel="0" collapsed="false">
      <c r="A1464" s="131" t="n">
        <v>1388966400</v>
      </c>
      <c r="B1464" s="330" t="n">
        <f aca="false">(A1464/(24*60*60))+DATE(1970,1,1)</f>
        <v>41645</v>
      </c>
      <c r="C1464" s="331" t="n">
        <f aca="false">YEAR(B1464)</f>
        <v>2014</v>
      </c>
      <c r="D1464" s="331" t="n">
        <f aca="false">MONTH(B1464)</f>
        <v>1</v>
      </c>
      <c r="E1464" s="331" t="n">
        <f aca="false">DAY(B1464)</f>
        <v>6</v>
      </c>
      <c r="F1464" s="132" t="n">
        <v>909.71</v>
      </c>
      <c r="G1464" s="132" t="n">
        <v>995</v>
      </c>
      <c r="H1464" s="132" t="n">
        <v>875.181</v>
      </c>
      <c r="I1464" s="132" t="n">
        <v>925.9999</v>
      </c>
      <c r="J1464" s="132" t="n">
        <f aca="false">LARGE($G$1:G1464,1)</f>
        <v>1242</v>
      </c>
      <c r="K1464" s="192" t="n">
        <f aca="false">IF(J1464&gt;J1463,0,K1463+1)</f>
        <v>38</v>
      </c>
      <c r="L1464" s="134" t="n">
        <f aca="false">I1464/J1464-1</f>
        <v>-0.254428421900161</v>
      </c>
      <c r="O1464" s="131"/>
      <c r="P1464" s="330"/>
      <c r="Q1464" s="132"/>
      <c r="R1464" s="132"/>
      <c r="S1464" s="132"/>
      <c r="T1464" s="132"/>
    </row>
    <row r="1465" customFormat="false" ht="12.8" hidden="true" customHeight="false" outlineLevel="0" collapsed="false">
      <c r="A1465" s="131" t="n">
        <v>1389052800</v>
      </c>
      <c r="B1465" s="330" t="n">
        <f aca="false">(A1465/(24*60*60))+DATE(1970,1,1)</f>
        <v>41646</v>
      </c>
      <c r="C1465" s="331" t="n">
        <f aca="false">YEAR(B1465)</f>
        <v>2014</v>
      </c>
      <c r="D1465" s="331" t="n">
        <f aca="false">MONTH(B1465)</f>
        <v>1</v>
      </c>
      <c r="E1465" s="331" t="n">
        <f aca="false">DAY(B1465)</f>
        <v>7</v>
      </c>
      <c r="F1465" s="132" t="n">
        <v>925</v>
      </c>
      <c r="G1465" s="132" t="n">
        <v>943.15</v>
      </c>
      <c r="H1465" s="132" t="n">
        <v>765</v>
      </c>
      <c r="I1465" s="132" t="n">
        <v>799</v>
      </c>
      <c r="J1465" s="132" t="n">
        <f aca="false">LARGE($G$1:G1465,1)</f>
        <v>1242</v>
      </c>
      <c r="K1465" s="192" t="n">
        <f aca="false">IF(J1465&gt;J1464,0,K1464+1)</f>
        <v>39</v>
      </c>
      <c r="L1465" s="134" t="n">
        <f aca="false">I1465/J1465-1</f>
        <v>-0.356682769726248</v>
      </c>
      <c r="O1465" s="131"/>
      <c r="P1465" s="330"/>
      <c r="Q1465" s="132"/>
      <c r="R1465" s="132"/>
      <c r="S1465" s="132"/>
      <c r="T1465" s="132"/>
    </row>
    <row r="1466" customFormat="false" ht="12.8" hidden="true" customHeight="false" outlineLevel="0" collapsed="false">
      <c r="A1466" s="131" t="n">
        <v>1389139200</v>
      </c>
      <c r="B1466" s="330" t="n">
        <f aca="false">(A1466/(24*60*60))+DATE(1970,1,1)</f>
        <v>41647</v>
      </c>
      <c r="C1466" s="331" t="n">
        <f aca="false">YEAR(B1466)</f>
        <v>2014</v>
      </c>
      <c r="D1466" s="331" t="n">
        <f aca="false">MONTH(B1466)</f>
        <v>1</v>
      </c>
      <c r="E1466" s="331" t="n">
        <f aca="false">DAY(B1466)</f>
        <v>8</v>
      </c>
      <c r="F1466" s="132" t="n">
        <v>799</v>
      </c>
      <c r="G1466" s="132" t="n">
        <v>849</v>
      </c>
      <c r="H1466" s="132" t="n">
        <v>779.59</v>
      </c>
      <c r="I1466" s="132" t="n">
        <v>826.01</v>
      </c>
      <c r="J1466" s="132" t="n">
        <f aca="false">LARGE($G$1:G1466,1)</f>
        <v>1242</v>
      </c>
      <c r="K1466" s="192" t="n">
        <f aca="false">IF(J1466&gt;J1465,0,K1465+1)</f>
        <v>40</v>
      </c>
      <c r="L1466" s="134" t="n">
        <f aca="false">I1466/J1466-1</f>
        <v>-0.334935587761675</v>
      </c>
      <c r="O1466" s="131"/>
      <c r="P1466" s="330"/>
      <c r="Q1466" s="132"/>
      <c r="R1466" s="132"/>
      <c r="S1466" s="132"/>
      <c r="T1466" s="132"/>
    </row>
    <row r="1467" customFormat="false" ht="12.8" hidden="true" customHeight="false" outlineLevel="0" collapsed="false">
      <c r="A1467" s="131" t="n">
        <v>1389225600</v>
      </c>
      <c r="B1467" s="330" t="n">
        <f aca="false">(A1467/(24*60*60))+DATE(1970,1,1)</f>
        <v>41648</v>
      </c>
      <c r="C1467" s="331" t="n">
        <f aca="false">YEAR(B1467)</f>
        <v>2014</v>
      </c>
      <c r="D1467" s="331" t="n">
        <f aca="false">MONTH(B1467)</f>
        <v>1</v>
      </c>
      <c r="E1467" s="331" t="n">
        <f aca="false">DAY(B1467)</f>
        <v>9</v>
      </c>
      <c r="F1467" s="132" t="n">
        <v>827.8</v>
      </c>
      <c r="G1467" s="132" t="n">
        <v>846.35</v>
      </c>
      <c r="H1467" s="132" t="n">
        <v>779.99</v>
      </c>
      <c r="I1467" s="132" t="n">
        <v>824.85</v>
      </c>
      <c r="J1467" s="132" t="n">
        <f aca="false">LARGE($G$1:G1467,1)</f>
        <v>1242</v>
      </c>
      <c r="K1467" s="192" t="n">
        <f aca="false">IF(J1467&gt;J1466,0,K1466+1)</f>
        <v>41</v>
      </c>
      <c r="L1467" s="134" t="n">
        <f aca="false">I1467/J1467-1</f>
        <v>-0.335869565217391</v>
      </c>
      <c r="O1467" s="131"/>
      <c r="P1467" s="330"/>
      <c r="Q1467" s="132"/>
      <c r="R1467" s="132"/>
      <c r="S1467" s="132"/>
      <c r="T1467" s="132"/>
    </row>
    <row r="1468" customFormat="false" ht="12.8" hidden="true" customHeight="false" outlineLevel="0" collapsed="false">
      <c r="A1468" s="131" t="n">
        <v>1389312000</v>
      </c>
      <c r="B1468" s="330" t="n">
        <f aca="false">(A1468/(24*60*60))+DATE(1970,1,1)</f>
        <v>41649</v>
      </c>
      <c r="C1468" s="331" t="n">
        <f aca="false">YEAR(B1468)</f>
        <v>2014</v>
      </c>
      <c r="D1468" s="331" t="n">
        <f aca="false">MONTH(B1468)</f>
        <v>1</v>
      </c>
      <c r="E1468" s="331" t="n">
        <f aca="false">DAY(B1468)</f>
        <v>10</v>
      </c>
      <c r="F1468" s="132" t="n">
        <v>822.16</v>
      </c>
      <c r="G1468" s="132" t="n">
        <v>860.64</v>
      </c>
      <c r="H1468" s="132" t="n">
        <v>799.98</v>
      </c>
      <c r="I1468" s="132" t="n">
        <v>854.33</v>
      </c>
      <c r="J1468" s="132" t="n">
        <f aca="false">LARGE($G$1:G1468,1)</f>
        <v>1242</v>
      </c>
      <c r="K1468" s="192" t="n">
        <f aca="false">IF(J1468&gt;J1467,0,K1467+1)</f>
        <v>42</v>
      </c>
      <c r="L1468" s="134" t="n">
        <f aca="false">I1468/J1468-1</f>
        <v>-0.312133655394525</v>
      </c>
      <c r="O1468" s="131"/>
      <c r="P1468" s="330"/>
      <c r="Q1468" s="132"/>
      <c r="R1468" s="132"/>
      <c r="S1468" s="132"/>
      <c r="T1468" s="132"/>
    </row>
    <row r="1469" customFormat="false" ht="12.8" hidden="true" customHeight="false" outlineLevel="0" collapsed="false">
      <c r="A1469" s="131" t="n">
        <v>1389398400</v>
      </c>
      <c r="B1469" s="330" t="n">
        <f aca="false">(A1469/(24*60*60))+DATE(1970,1,1)</f>
        <v>41650</v>
      </c>
      <c r="C1469" s="331" t="n">
        <f aca="false">YEAR(B1469)</f>
        <v>2014</v>
      </c>
      <c r="D1469" s="331" t="n">
        <f aca="false">MONTH(B1469)</f>
        <v>1</v>
      </c>
      <c r="E1469" s="331" t="n">
        <f aca="false">DAY(B1469)</f>
        <v>11</v>
      </c>
      <c r="F1469" s="132" t="n">
        <v>853.1</v>
      </c>
      <c r="G1469" s="132" t="n">
        <v>915</v>
      </c>
      <c r="H1469" s="132" t="n">
        <v>853</v>
      </c>
      <c r="I1469" s="132" t="n">
        <v>899</v>
      </c>
      <c r="J1469" s="132" t="n">
        <f aca="false">LARGE($G$1:G1469,1)</f>
        <v>1242</v>
      </c>
      <c r="K1469" s="192" t="n">
        <f aca="false">IF(J1469&gt;J1468,0,K1468+1)</f>
        <v>43</v>
      </c>
      <c r="L1469" s="134" t="n">
        <f aca="false">I1469/J1469-1</f>
        <v>-0.276167471819646</v>
      </c>
      <c r="O1469" s="131"/>
      <c r="P1469" s="330"/>
      <c r="Q1469" s="132"/>
      <c r="R1469" s="132"/>
      <c r="S1469" s="132"/>
      <c r="T1469" s="132"/>
    </row>
    <row r="1470" customFormat="false" ht="12.8" hidden="true" customHeight="false" outlineLevel="0" collapsed="false">
      <c r="A1470" s="131" t="n">
        <v>1389484800</v>
      </c>
      <c r="B1470" s="330" t="n">
        <f aca="false">(A1470/(24*60*60))+DATE(1970,1,1)</f>
        <v>41651</v>
      </c>
      <c r="C1470" s="331" t="n">
        <f aca="false">YEAR(B1470)</f>
        <v>2014</v>
      </c>
      <c r="D1470" s="331" t="n">
        <f aca="false">MONTH(B1470)</f>
        <v>1</v>
      </c>
      <c r="E1470" s="331" t="n">
        <f aca="false">DAY(B1470)</f>
        <v>12</v>
      </c>
      <c r="F1470" s="132" t="n">
        <v>898.68</v>
      </c>
      <c r="G1470" s="132" t="n">
        <v>902</v>
      </c>
      <c r="H1470" s="132" t="n">
        <v>821.1</v>
      </c>
      <c r="I1470" s="132" t="n">
        <v>827.24</v>
      </c>
      <c r="J1470" s="132" t="n">
        <f aca="false">LARGE($G$1:G1470,1)</f>
        <v>1242</v>
      </c>
      <c r="K1470" s="192" t="n">
        <f aca="false">IF(J1470&gt;J1469,0,K1469+1)</f>
        <v>44</v>
      </c>
      <c r="L1470" s="134" t="n">
        <f aca="false">I1470/J1470-1</f>
        <v>-0.333945249597424</v>
      </c>
      <c r="O1470" s="131"/>
      <c r="P1470" s="330"/>
      <c r="Q1470" s="132"/>
      <c r="R1470" s="132"/>
      <c r="S1470" s="132"/>
      <c r="T1470" s="132"/>
    </row>
    <row r="1471" customFormat="false" ht="12.8" hidden="true" customHeight="false" outlineLevel="0" collapsed="false">
      <c r="A1471" s="131" t="n">
        <v>1389571200</v>
      </c>
      <c r="B1471" s="330" t="n">
        <f aca="false">(A1471/(24*60*60))+DATE(1970,1,1)</f>
        <v>41652</v>
      </c>
      <c r="C1471" s="331" t="n">
        <f aca="false">YEAR(B1471)</f>
        <v>2014</v>
      </c>
      <c r="D1471" s="331" t="n">
        <f aca="false">MONTH(B1471)</f>
        <v>1</v>
      </c>
      <c r="E1471" s="331" t="n">
        <f aca="false">DAY(B1471)</f>
        <v>13</v>
      </c>
      <c r="F1471" s="132" t="n">
        <v>827.24</v>
      </c>
      <c r="G1471" s="132" t="n">
        <v>844.2</v>
      </c>
      <c r="H1471" s="132" t="n">
        <v>784</v>
      </c>
      <c r="I1471" s="132" t="n">
        <v>817.9</v>
      </c>
      <c r="J1471" s="132" t="n">
        <f aca="false">LARGE($G$1:G1471,1)</f>
        <v>1242</v>
      </c>
      <c r="K1471" s="192" t="n">
        <f aca="false">IF(J1471&gt;J1470,0,K1470+1)</f>
        <v>45</v>
      </c>
      <c r="L1471" s="134" t="n">
        <f aca="false">I1471/J1471-1</f>
        <v>-0.3414653784219</v>
      </c>
      <c r="O1471" s="131"/>
      <c r="P1471" s="330"/>
      <c r="Q1471" s="132"/>
      <c r="R1471" s="132"/>
      <c r="S1471" s="132"/>
      <c r="T1471" s="132"/>
    </row>
    <row r="1472" customFormat="false" ht="12.8" hidden="true" customHeight="false" outlineLevel="0" collapsed="false">
      <c r="A1472" s="131" t="n">
        <v>1389657600</v>
      </c>
      <c r="B1472" s="330" t="n">
        <f aca="false">(A1472/(24*60*60))+DATE(1970,1,1)</f>
        <v>41653</v>
      </c>
      <c r="C1472" s="331" t="n">
        <f aca="false">YEAR(B1472)</f>
        <v>2014</v>
      </c>
      <c r="D1472" s="331" t="n">
        <f aca="false">MONTH(B1472)</f>
        <v>1</v>
      </c>
      <c r="E1472" s="331" t="n">
        <f aca="false">DAY(B1472)</f>
        <v>14</v>
      </c>
      <c r="F1472" s="132" t="n">
        <v>817.74</v>
      </c>
      <c r="G1472" s="132" t="n">
        <v>836.99</v>
      </c>
      <c r="H1472" s="132" t="n">
        <v>802.3</v>
      </c>
      <c r="I1472" s="132" t="n">
        <v>818.9999</v>
      </c>
      <c r="J1472" s="132" t="n">
        <f aca="false">LARGE($G$1:G1472,1)</f>
        <v>1242</v>
      </c>
      <c r="K1472" s="192" t="n">
        <f aca="false">IF(J1472&gt;J1471,0,K1471+1)</f>
        <v>46</v>
      </c>
      <c r="L1472" s="134" t="n">
        <f aca="false">I1472/J1472-1</f>
        <v>-0.340579790660225</v>
      </c>
      <c r="O1472" s="131"/>
      <c r="P1472" s="330"/>
      <c r="Q1472" s="132"/>
      <c r="R1472" s="132"/>
      <c r="S1472" s="132"/>
      <c r="T1472" s="132"/>
    </row>
    <row r="1473" customFormat="false" ht="12.8" hidden="true" customHeight="false" outlineLevel="0" collapsed="false">
      <c r="A1473" s="131" t="n">
        <v>1389744000</v>
      </c>
      <c r="B1473" s="330" t="n">
        <f aca="false">(A1473/(24*60*60))+DATE(1970,1,1)</f>
        <v>41654</v>
      </c>
      <c r="C1473" s="331" t="n">
        <f aca="false">YEAR(B1473)</f>
        <v>2014</v>
      </c>
      <c r="D1473" s="331" t="n">
        <f aca="false">MONTH(B1473)</f>
        <v>1</v>
      </c>
      <c r="E1473" s="331" t="n">
        <f aca="false">DAY(B1473)</f>
        <v>15</v>
      </c>
      <c r="F1473" s="132" t="n">
        <v>819</v>
      </c>
      <c r="G1473" s="132" t="n">
        <v>850.25</v>
      </c>
      <c r="H1473" s="132" t="n">
        <v>812</v>
      </c>
      <c r="I1473" s="132" t="n">
        <v>844</v>
      </c>
      <c r="J1473" s="132" t="n">
        <f aca="false">LARGE($G$1:G1473,1)</f>
        <v>1242</v>
      </c>
      <c r="K1473" s="192" t="n">
        <f aca="false">IF(J1473&gt;J1472,0,K1472+1)</f>
        <v>47</v>
      </c>
      <c r="L1473" s="134" t="n">
        <f aca="false">I1473/J1473-1</f>
        <v>-0.320450885668277</v>
      </c>
      <c r="O1473" s="131"/>
      <c r="P1473" s="330"/>
      <c r="Q1473" s="132"/>
      <c r="R1473" s="132"/>
      <c r="S1473" s="132"/>
      <c r="T1473" s="132"/>
    </row>
    <row r="1474" customFormat="false" ht="12.8" hidden="true" customHeight="false" outlineLevel="0" collapsed="false">
      <c r="A1474" s="131" t="n">
        <v>1389830400</v>
      </c>
      <c r="B1474" s="330" t="n">
        <f aca="false">(A1474/(24*60*60))+DATE(1970,1,1)</f>
        <v>41655</v>
      </c>
      <c r="C1474" s="331" t="n">
        <f aca="false">YEAR(B1474)</f>
        <v>2014</v>
      </c>
      <c r="D1474" s="331" t="n">
        <f aca="false">MONTH(B1474)</f>
        <v>1</v>
      </c>
      <c r="E1474" s="331" t="n">
        <f aca="false">DAY(B1474)</f>
        <v>16</v>
      </c>
      <c r="F1474" s="132" t="n">
        <v>845</v>
      </c>
      <c r="G1474" s="132" t="n">
        <v>847.68</v>
      </c>
      <c r="H1474" s="132" t="n">
        <v>807.11</v>
      </c>
      <c r="I1474" s="132" t="n">
        <v>818.49</v>
      </c>
      <c r="J1474" s="132" t="n">
        <f aca="false">LARGE($G$1:G1474,1)</f>
        <v>1242</v>
      </c>
      <c r="K1474" s="192" t="n">
        <f aca="false">IF(J1474&gt;J1473,0,K1473+1)</f>
        <v>48</v>
      </c>
      <c r="L1474" s="134" t="n">
        <f aca="false">I1474/J1474-1</f>
        <v>-0.340990338164251</v>
      </c>
      <c r="O1474" s="131"/>
      <c r="P1474" s="330"/>
      <c r="Q1474" s="132"/>
      <c r="R1474" s="132"/>
      <c r="S1474" s="132"/>
      <c r="T1474" s="132"/>
    </row>
    <row r="1475" customFormat="false" ht="12.8" hidden="true" customHeight="false" outlineLevel="0" collapsed="false">
      <c r="A1475" s="131" t="n">
        <v>1389916800</v>
      </c>
      <c r="B1475" s="330" t="n">
        <f aca="false">(A1475/(24*60*60))+DATE(1970,1,1)</f>
        <v>41656</v>
      </c>
      <c r="C1475" s="331" t="n">
        <f aca="false">YEAR(B1475)</f>
        <v>2014</v>
      </c>
      <c r="D1475" s="331" t="n">
        <f aca="false">MONTH(B1475)</f>
        <v>1</v>
      </c>
      <c r="E1475" s="331" t="n">
        <f aca="false">DAY(B1475)</f>
        <v>17</v>
      </c>
      <c r="F1475" s="132" t="n">
        <v>818.39</v>
      </c>
      <c r="G1475" s="132" t="n">
        <v>820.22</v>
      </c>
      <c r="H1475" s="132" t="n">
        <v>765.03</v>
      </c>
      <c r="I1475" s="132" t="n">
        <v>807</v>
      </c>
      <c r="J1475" s="132" t="n">
        <f aca="false">LARGE($G$1:G1475,1)</f>
        <v>1242</v>
      </c>
      <c r="K1475" s="192" t="n">
        <f aca="false">IF(J1475&gt;J1474,0,K1474+1)</f>
        <v>49</v>
      </c>
      <c r="L1475" s="134" t="n">
        <f aca="false">I1475/J1475-1</f>
        <v>-0.35024154589372</v>
      </c>
      <c r="O1475" s="131"/>
      <c r="P1475" s="330"/>
      <c r="Q1475" s="132"/>
      <c r="R1475" s="132"/>
      <c r="S1475" s="132"/>
      <c r="T1475" s="132"/>
    </row>
    <row r="1476" customFormat="false" ht="12.8" hidden="true" customHeight="false" outlineLevel="0" collapsed="false">
      <c r="A1476" s="131" t="n">
        <v>1390003200</v>
      </c>
      <c r="B1476" s="330" t="n">
        <f aca="false">(A1476/(24*60*60))+DATE(1970,1,1)</f>
        <v>41657</v>
      </c>
      <c r="C1476" s="331" t="n">
        <f aca="false">YEAR(B1476)</f>
        <v>2014</v>
      </c>
      <c r="D1476" s="331" t="n">
        <f aca="false">MONTH(B1476)</f>
        <v>1</v>
      </c>
      <c r="E1476" s="331" t="n">
        <f aca="false">DAY(B1476)</f>
        <v>18</v>
      </c>
      <c r="F1476" s="132" t="n">
        <v>804.98</v>
      </c>
      <c r="G1476" s="132" t="n">
        <v>820</v>
      </c>
      <c r="H1476" s="132" t="n">
        <v>794.93</v>
      </c>
      <c r="I1476" s="132" t="n">
        <v>809.14</v>
      </c>
      <c r="J1476" s="132" t="n">
        <f aca="false">LARGE($G$1:G1476,1)</f>
        <v>1242</v>
      </c>
      <c r="K1476" s="192" t="n">
        <f aca="false">IF(J1476&gt;J1475,0,K1475+1)</f>
        <v>50</v>
      </c>
      <c r="L1476" s="134" t="n">
        <f aca="false">I1476/J1476-1</f>
        <v>-0.348518518518519</v>
      </c>
      <c r="O1476" s="131"/>
      <c r="P1476" s="330"/>
      <c r="Q1476" s="132"/>
      <c r="R1476" s="132"/>
      <c r="S1476" s="132"/>
      <c r="T1476" s="132"/>
    </row>
    <row r="1477" customFormat="false" ht="12.8" hidden="true" customHeight="false" outlineLevel="0" collapsed="false">
      <c r="A1477" s="131" t="n">
        <v>1390089600</v>
      </c>
      <c r="B1477" s="330" t="n">
        <f aca="false">(A1477/(24*60*60))+DATE(1970,1,1)</f>
        <v>41658</v>
      </c>
      <c r="C1477" s="331" t="n">
        <f aca="false">YEAR(B1477)</f>
        <v>2014</v>
      </c>
      <c r="D1477" s="331" t="n">
        <f aca="false">MONTH(B1477)</f>
        <v>1</v>
      </c>
      <c r="E1477" s="331" t="n">
        <f aca="false">DAY(B1477)</f>
        <v>19</v>
      </c>
      <c r="F1477" s="132" t="n">
        <v>807.22</v>
      </c>
      <c r="G1477" s="132" t="n">
        <v>844.88</v>
      </c>
      <c r="H1477" s="132" t="n">
        <v>794.41</v>
      </c>
      <c r="I1477" s="132" t="n">
        <v>835.9</v>
      </c>
      <c r="J1477" s="132" t="n">
        <f aca="false">LARGE($G$1:G1477,1)</f>
        <v>1242</v>
      </c>
      <c r="K1477" s="192" t="n">
        <f aca="false">IF(J1477&gt;J1476,0,K1476+1)</f>
        <v>51</v>
      </c>
      <c r="L1477" s="134" t="n">
        <f aca="false">I1477/J1477-1</f>
        <v>-0.326972624798712</v>
      </c>
      <c r="O1477" s="131"/>
      <c r="P1477" s="330"/>
      <c r="Q1477" s="132"/>
      <c r="R1477" s="132"/>
      <c r="S1477" s="132"/>
      <c r="T1477" s="132"/>
    </row>
    <row r="1478" customFormat="false" ht="12.8" hidden="true" customHeight="false" outlineLevel="0" collapsed="false">
      <c r="A1478" s="131" t="n">
        <v>1390176000</v>
      </c>
      <c r="B1478" s="330" t="n">
        <f aca="false">(A1478/(24*60*60))+DATE(1970,1,1)</f>
        <v>41659</v>
      </c>
      <c r="C1478" s="331" t="n">
        <f aca="false">YEAR(B1478)</f>
        <v>2014</v>
      </c>
      <c r="D1478" s="331" t="n">
        <f aca="false">MONTH(B1478)</f>
        <v>1</v>
      </c>
      <c r="E1478" s="331" t="n">
        <f aca="false">DAY(B1478)</f>
        <v>20</v>
      </c>
      <c r="F1478" s="132" t="n">
        <v>836</v>
      </c>
      <c r="G1478" s="132" t="n">
        <v>844.99</v>
      </c>
      <c r="H1478" s="132" t="n">
        <v>815.01</v>
      </c>
      <c r="I1478" s="132" t="n">
        <v>828</v>
      </c>
      <c r="J1478" s="132" t="n">
        <f aca="false">LARGE($G$1:G1478,1)</f>
        <v>1242</v>
      </c>
      <c r="K1478" s="192" t="n">
        <f aca="false">IF(J1478&gt;J1477,0,K1477+1)</f>
        <v>52</v>
      </c>
      <c r="L1478" s="134" t="n">
        <f aca="false">I1478/J1478-1</f>
        <v>-0.333333333333333</v>
      </c>
      <c r="O1478" s="131"/>
      <c r="P1478" s="330"/>
      <c r="Q1478" s="132"/>
      <c r="R1478" s="132"/>
      <c r="S1478" s="132"/>
      <c r="T1478" s="132"/>
    </row>
    <row r="1479" customFormat="false" ht="12.8" hidden="true" customHeight="false" outlineLevel="0" collapsed="false">
      <c r="A1479" s="131" t="n">
        <v>1390262400</v>
      </c>
      <c r="B1479" s="330" t="n">
        <f aca="false">(A1479/(24*60*60))+DATE(1970,1,1)</f>
        <v>41660</v>
      </c>
      <c r="C1479" s="331" t="n">
        <f aca="false">YEAR(B1479)</f>
        <v>2014</v>
      </c>
      <c r="D1479" s="331" t="n">
        <f aca="false">MONTH(B1479)</f>
        <v>1</v>
      </c>
      <c r="E1479" s="331" t="n">
        <f aca="false">DAY(B1479)</f>
        <v>21</v>
      </c>
      <c r="F1479" s="132" t="n">
        <v>828</v>
      </c>
      <c r="G1479" s="132" t="n">
        <v>834.17</v>
      </c>
      <c r="H1479" s="132" t="n">
        <v>813.6</v>
      </c>
      <c r="I1479" s="132" t="n">
        <v>822.8</v>
      </c>
      <c r="J1479" s="132" t="n">
        <f aca="false">LARGE($G$1:G1479,1)</f>
        <v>1242</v>
      </c>
      <c r="K1479" s="192" t="n">
        <f aca="false">IF(J1479&gt;J1478,0,K1478+1)</f>
        <v>53</v>
      </c>
      <c r="L1479" s="134" t="n">
        <f aca="false">I1479/J1479-1</f>
        <v>-0.337520128824477</v>
      </c>
      <c r="O1479" s="131"/>
      <c r="P1479" s="330"/>
      <c r="Q1479" s="132"/>
      <c r="R1479" s="132"/>
      <c r="S1479" s="132"/>
      <c r="T1479" s="132"/>
    </row>
    <row r="1480" customFormat="false" ht="12.8" hidden="true" customHeight="false" outlineLevel="0" collapsed="false">
      <c r="A1480" s="131" t="n">
        <v>1390348800</v>
      </c>
      <c r="B1480" s="330" t="n">
        <f aca="false">(A1480/(24*60*60))+DATE(1970,1,1)</f>
        <v>41661</v>
      </c>
      <c r="C1480" s="331" t="n">
        <f aca="false">YEAR(B1480)</f>
        <v>2014</v>
      </c>
      <c r="D1480" s="331" t="n">
        <f aca="false">MONTH(B1480)</f>
        <v>1</v>
      </c>
      <c r="E1480" s="331" t="n">
        <f aca="false">DAY(B1480)</f>
        <v>22</v>
      </c>
      <c r="F1480" s="132" t="n">
        <v>822.8</v>
      </c>
      <c r="G1480" s="132" t="n">
        <v>824.13</v>
      </c>
      <c r="H1480" s="132" t="n">
        <v>803.1</v>
      </c>
      <c r="I1480" s="132" t="n">
        <v>818</v>
      </c>
      <c r="J1480" s="132" t="n">
        <f aca="false">LARGE($G$1:G1480,1)</f>
        <v>1242</v>
      </c>
      <c r="K1480" s="192" t="n">
        <f aca="false">IF(J1480&gt;J1479,0,K1479+1)</f>
        <v>54</v>
      </c>
      <c r="L1480" s="134" t="n">
        <f aca="false">I1480/J1480-1</f>
        <v>-0.341384863123994</v>
      </c>
      <c r="O1480" s="131"/>
      <c r="P1480" s="330"/>
      <c r="Q1480" s="132"/>
      <c r="R1480" s="132"/>
      <c r="S1480" s="132"/>
      <c r="T1480" s="132"/>
    </row>
    <row r="1481" customFormat="false" ht="12.8" hidden="true" customHeight="false" outlineLevel="0" collapsed="false">
      <c r="A1481" s="131" t="n">
        <v>1390435200</v>
      </c>
      <c r="B1481" s="330" t="n">
        <f aca="false">(A1481/(24*60*60))+DATE(1970,1,1)</f>
        <v>41662</v>
      </c>
      <c r="C1481" s="331" t="n">
        <f aca="false">YEAR(B1481)</f>
        <v>2014</v>
      </c>
      <c r="D1481" s="331" t="n">
        <f aca="false">MONTH(B1481)</f>
        <v>1</v>
      </c>
      <c r="E1481" s="331" t="n">
        <f aca="false">DAY(B1481)</f>
        <v>23</v>
      </c>
      <c r="F1481" s="132" t="n">
        <v>818.51</v>
      </c>
      <c r="G1481" s="132" t="n">
        <v>823</v>
      </c>
      <c r="H1481" s="132" t="n">
        <v>802.52</v>
      </c>
      <c r="I1481" s="132" t="n">
        <v>810.14</v>
      </c>
      <c r="J1481" s="132" t="n">
        <f aca="false">LARGE($G$1:G1481,1)</f>
        <v>1242</v>
      </c>
      <c r="K1481" s="192" t="n">
        <f aca="false">IF(J1481&gt;J1480,0,K1480+1)</f>
        <v>55</v>
      </c>
      <c r="L1481" s="134" t="n">
        <f aca="false">I1481/J1481-1</f>
        <v>-0.347713365539453</v>
      </c>
      <c r="O1481" s="131"/>
      <c r="P1481" s="330"/>
      <c r="Q1481" s="132"/>
      <c r="R1481" s="132"/>
      <c r="S1481" s="132"/>
      <c r="T1481" s="132"/>
    </row>
    <row r="1482" customFormat="false" ht="12.8" hidden="true" customHeight="false" outlineLevel="0" collapsed="false">
      <c r="A1482" s="131" t="n">
        <v>1390521600</v>
      </c>
      <c r="B1482" s="330" t="n">
        <f aca="false">(A1482/(24*60*60))+DATE(1970,1,1)</f>
        <v>41663</v>
      </c>
      <c r="C1482" s="331" t="n">
        <f aca="false">YEAR(B1482)</f>
        <v>2014</v>
      </c>
      <c r="D1482" s="331" t="n">
        <f aca="false">MONTH(B1482)</f>
        <v>1</v>
      </c>
      <c r="E1482" s="331" t="n">
        <f aca="false">DAY(B1482)</f>
        <v>24</v>
      </c>
      <c r="F1482" s="132" t="n">
        <v>806.97</v>
      </c>
      <c r="G1482" s="132" t="n">
        <v>809.14</v>
      </c>
      <c r="H1482" s="132" t="n">
        <v>767.23</v>
      </c>
      <c r="I1482" s="132" t="n">
        <v>775.0123</v>
      </c>
      <c r="J1482" s="132" t="n">
        <f aca="false">LARGE($G$1:G1482,1)</f>
        <v>1242</v>
      </c>
      <c r="K1482" s="192" t="n">
        <f aca="false">IF(J1482&gt;J1481,0,K1481+1)</f>
        <v>56</v>
      </c>
      <c r="L1482" s="134" t="n">
        <f aca="false">I1482/J1482-1</f>
        <v>-0.37599653784219</v>
      </c>
      <c r="O1482" s="131"/>
      <c r="P1482" s="330"/>
      <c r="Q1482" s="132"/>
      <c r="R1482" s="132"/>
      <c r="S1482" s="132"/>
      <c r="T1482" s="132"/>
    </row>
    <row r="1483" customFormat="false" ht="12.8" hidden="true" customHeight="false" outlineLevel="0" collapsed="false">
      <c r="A1483" s="131" t="n">
        <v>1390608000</v>
      </c>
      <c r="B1483" s="330" t="n">
        <f aca="false">(A1483/(24*60*60))+DATE(1970,1,1)</f>
        <v>41664</v>
      </c>
      <c r="C1483" s="331" t="n">
        <f aca="false">YEAR(B1483)</f>
        <v>2014</v>
      </c>
      <c r="D1483" s="331" t="n">
        <f aca="false">MONTH(B1483)</f>
        <v>1</v>
      </c>
      <c r="E1483" s="331" t="n">
        <f aca="false">DAY(B1483)</f>
        <v>25</v>
      </c>
      <c r="F1483" s="132" t="n">
        <v>775.0123</v>
      </c>
      <c r="G1483" s="132" t="n">
        <v>817</v>
      </c>
      <c r="H1483" s="132" t="n">
        <v>775</v>
      </c>
      <c r="I1483" s="132" t="n">
        <v>804.73</v>
      </c>
      <c r="J1483" s="132" t="n">
        <f aca="false">LARGE($G$1:G1483,1)</f>
        <v>1242</v>
      </c>
      <c r="K1483" s="192" t="n">
        <f aca="false">IF(J1483&gt;J1482,0,K1482+1)</f>
        <v>57</v>
      </c>
      <c r="L1483" s="134" t="n">
        <f aca="false">I1483/J1483-1</f>
        <v>-0.3520692431562</v>
      </c>
      <c r="O1483" s="131"/>
      <c r="P1483" s="330"/>
      <c r="Q1483" s="132"/>
      <c r="R1483" s="132"/>
      <c r="S1483" s="132"/>
      <c r="T1483" s="132"/>
    </row>
    <row r="1484" customFormat="false" ht="12.8" hidden="true" customHeight="false" outlineLevel="0" collapsed="false">
      <c r="A1484" s="131" t="n">
        <v>1390694400</v>
      </c>
      <c r="B1484" s="330" t="n">
        <f aca="false">(A1484/(24*60*60))+DATE(1970,1,1)</f>
        <v>41665</v>
      </c>
      <c r="C1484" s="331" t="n">
        <f aca="false">YEAR(B1484)</f>
        <v>2014</v>
      </c>
      <c r="D1484" s="331" t="n">
        <f aca="false">MONTH(B1484)</f>
        <v>1</v>
      </c>
      <c r="E1484" s="331" t="n">
        <f aca="false">DAY(B1484)</f>
        <v>26</v>
      </c>
      <c r="F1484" s="132" t="n">
        <v>805.5</v>
      </c>
      <c r="G1484" s="132" t="n">
        <v>836.7318</v>
      </c>
      <c r="H1484" s="132" t="n">
        <v>794.64</v>
      </c>
      <c r="I1484" s="132" t="n">
        <v>812.5</v>
      </c>
      <c r="J1484" s="132" t="n">
        <f aca="false">LARGE($G$1:G1484,1)</f>
        <v>1242</v>
      </c>
      <c r="K1484" s="192" t="n">
        <f aca="false">IF(J1484&gt;J1483,0,K1483+1)</f>
        <v>58</v>
      </c>
      <c r="L1484" s="134" t="n">
        <f aca="false">I1484/J1484-1</f>
        <v>-0.345813204508857</v>
      </c>
      <c r="O1484" s="131"/>
      <c r="P1484" s="330"/>
      <c r="Q1484" s="132"/>
      <c r="R1484" s="132"/>
      <c r="S1484" s="132"/>
      <c r="T1484" s="132"/>
    </row>
    <row r="1485" customFormat="false" ht="12.8" hidden="true" customHeight="false" outlineLevel="0" collapsed="false">
      <c r="A1485" s="131" t="n">
        <v>1390780800</v>
      </c>
      <c r="B1485" s="330" t="n">
        <f aca="false">(A1485/(24*60*60))+DATE(1970,1,1)</f>
        <v>41666</v>
      </c>
      <c r="C1485" s="331" t="n">
        <f aca="false">YEAR(B1485)</f>
        <v>2014</v>
      </c>
      <c r="D1485" s="331" t="n">
        <f aca="false">MONTH(B1485)</f>
        <v>1</v>
      </c>
      <c r="E1485" s="331" t="n">
        <f aca="false">DAY(B1485)</f>
        <v>27</v>
      </c>
      <c r="F1485" s="132" t="n">
        <v>812.7</v>
      </c>
      <c r="G1485" s="132" t="n">
        <v>824.9999</v>
      </c>
      <c r="H1485" s="132" t="n">
        <v>726.5</v>
      </c>
      <c r="I1485" s="132" t="n">
        <v>749.03</v>
      </c>
      <c r="J1485" s="132" t="n">
        <f aca="false">LARGE($G$1:G1485,1)</f>
        <v>1242</v>
      </c>
      <c r="K1485" s="192" t="n">
        <f aca="false">IF(J1485&gt;J1484,0,K1484+1)</f>
        <v>59</v>
      </c>
      <c r="L1485" s="134" t="n">
        <f aca="false">I1485/J1485-1</f>
        <v>-0.396916264090177</v>
      </c>
      <c r="O1485" s="131"/>
      <c r="P1485" s="330"/>
      <c r="Q1485" s="132"/>
      <c r="R1485" s="132"/>
      <c r="S1485" s="132"/>
      <c r="T1485" s="132"/>
    </row>
    <row r="1486" customFormat="false" ht="12.8" hidden="true" customHeight="false" outlineLevel="0" collapsed="false">
      <c r="A1486" s="131" t="n">
        <v>1390867200</v>
      </c>
      <c r="B1486" s="330" t="n">
        <f aca="false">(A1486/(24*60*60))+DATE(1970,1,1)</f>
        <v>41667</v>
      </c>
      <c r="C1486" s="331" t="n">
        <f aca="false">YEAR(B1486)</f>
        <v>2014</v>
      </c>
      <c r="D1486" s="331" t="n">
        <f aca="false">MONTH(B1486)</f>
        <v>1</v>
      </c>
      <c r="E1486" s="331" t="n">
        <f aca="false">DAY(B1486)</f>
        <v>28</v>
      </c>
      <c r="F1486" s="132" t="n">
        <v>748.1</v>
      </c>
      <c r="G1486" s="132" t="n">
        <v>814.5</v>
      </c>
      <c r="H1486" s="132" t="n">
        <v>741.214</v>
      </c>
      <c r="I1486" s="132" t="n">
        <v>784.69</v>
      </c>
      <c r="J1486" s="132" t="n">
        <f aca="false">LARGE($G$1:G1486,1)</f>
        <v>1242</v>
      </c>
      <c r="K1486" s="192" t="n">
        <f aca="false">IF(J1486&gt;J1485,0,K1485+1)</f>
        <v>60</v>
      </c>
      <c r="L1486" s="134" t="n">
        <f aca="false">I1486/J1486-1</f>
        <v>-0.368204508856683</v>
      </c>
      <c r="O1486" s="131"/>
      <c r="P1486" s="330"/>
      <c r="Q1486" s="132"/>
      <c r="R1486" s="132"/>
      <c r="S1486" s="132"/>
      <c r="T1486" s="132"/>
    </row>
    <row r="1487" customFormat="false" ht="12.8" hidden="true" customHeight="false" outlineLevel="0" collapsed="false">
      <c r="A1487" s="131" t="n">
        <v>1390953600</v>
      </c>
      <c r="B1487" s="330" t="n">
        <f aca="false">(A1487/(24*60*60))+DATE(1970,1,1)</f>
        <v>41668</v>
      </c>
      <c r="C1487" s="331" t="n">
        <f aca="false">YEAR(B1487)</f>
        <v>2014</v>
      </c>
      <c r="D1487" s="331" t="n">
        <f aca="false">MONTH(B1487)</f>
        <v>1</v>
      </c>
      <c r="E1487" s="331" t="n">
        <f aca="false">DAY(B1487)</f>
        <v>29</v>
      </c>
      <c r="F1487" s="132" t="n">
        <v>784.42</v>
      </c>
      <c r="G1487" s="132" t="n">
        <v>805</v>
      </c>
      <c r="H1487" s="132" t="n">
        <v>781.8</v>
      </c>
      <c r="I1487" s="132" t="n">
        <v>794.731</v>
      </c>
      <c r="J1487" s="132" t="n">
        <f aca="false">LARGE($G$1:G1487,1)</f>
        <v>1242</v>
      </c>
      <c r="K1487" s="192" t="n">
        <f aca="false">IF(J1487&gt;J1486,0,K1486+1)</f>
        <v>61</v>
      </c>
      <c r="L1487" s="134" t="n">
        <f aca="false">I1487/J1487-1</f>
        <v>-0.360119967793881</v>
      </c>
      <c r="O1487" s="131"/>
      <c r="P1487" s="330"/>
      <c r="Q1487" s="132"/>
      <c r="R1487" s="132"/>
      <c r="S1487" s="132"/>
      <c r="T1487" s="132"/>
    </row>
    <row r="1488" customFormat="false" ht="12.8" hidden="true" customHeight="false" outlineLevel="0" collapsed="false">
      <c r="A1488" s="131" t="n">
        <v>1391040000</v>
      </c>
      <c r="B1488" s="330" t="n">
        <f aca="false">(A1488/(24*60*60))+DATE(1970,1,1)</f>
        <v>41669</v>
      </c>
      <c r="C1488" s="331" t="n">
        <f aca="false">YEAR(B1488)</f>
        <v>2014</v>
      </c>
      <c r="D1488" s="331" t="n">
        <f aca="false">MONTH(B1488)</f>
        <v>1</v>
      </c>
      <c r="E1488" s="331" t="n">
        <f aca="false">DAY(B1488)</f>
        <v>30</v>
      </c>
      <c r="F1488" s="132" t="n">
        <v>794.74</v>
      </c>
      <c r="G1488" s="132" t="n">
        <v>812.65489</v>
      </c>
      <c r="H1488" s="132" t="n">
        <v>770</v>
      </c>
      <c r="I1488" s="132" t="n">
        <v>803.0101</v>
      </c>
      <c r="J1488" s="132" t="n">
        <f aca="false">LARGE($G$1:G1488,1)</f>
        <v>1242</v>
      </c>
      <c r="K1488" s="192" t="n">
        <f aca="false">IF(J1488&gt;J1487,0,K1487+1)</f>
        <v>62</v>
      </c>
      <c r="L1488" s="134" t="n">
        <f aca="false">I1488/J1488-1</f>
        <v>-0.353454025764895</v>
      </c>
      <c r="O1488" s="131"/>
      <c r="P1488" s="330"/>
      <c r="Q1488" s="132"/>
      <c r="R1488" s="132"/>
      <c r="S1488" s="132"/>
      <c r="T1488" s="132"/>
    </row>
    <row r="1489" customFormat="false" ht="12.8" hidden="true" customHeight="false" outlineLevel="0" collapsed="false">
      <c r="A1489" s="131" t="n">
        <v>1391126400</v>
      </c>
      <c r="B1489" s="330" t="n">
        <f aca="false">(A1489/(24*60*60))+DATE(1970,1,1)</f>
        <v>41670</v>
      </c>
      <c r="C1489" s="331" t="n">
        <f aca="false">YEAR(B1489)</f>
        <v>2014</v>
      </c>
      <c r="D1489" s="331" t="n">
        <f aca="false">MONTH(B1489)</f>
        <v>1</v>
      </c>
      <c r="E1489" s="331" t="n">
        <f aca="false">DAY(B1489)</f>
        <v>31</v>
      </c>
      <c r="F1489" s="132" t="n">
        <v>802.5</v>
      </c>
      <c r="G1489" s="132" t="n">
        <v>809.6746</v>
      </c>
      <c r="H1489" s="132" t="n">
        <v>793</v>
      </c>
      <c r="I1489" s="132" t="n">
        <v>805.22</v>
      </c>
      <c r="J1489" s="132" t="n">
        <f aca="false">LARGE($G$1:G1489,1)</f>
        <v>1242</v>
      </c>
      <c r="K1489" s="192" t="n">
        <f aca="false">IF(J1489&gt;J1488,0,K1488+1)</f>
        <v>63</v>
      </c>
      <c r="L1489" s="134" t="n">
        <f aca="false">I1489/J1489-1</f>
        <v>-0.351674718196457</v>
      </c>
      <c r="O1489" s="131"/>
      <c r="P1489" s="330"/>
      <c r="Q1489" s="132"/>
      <c r="R1489" s="132"/>
      <c r="S1489" s="132"/>
      <c r="T1489" s="132"/>
    </row>
    <row r="1490" customFormat="false" ht="12.8" hidden="true" customHeight="false" outlineLevel="0" collapsed="false">
      <c r="A1490" s="131" t="n">
        <v>1391212800</v>
      </c>
      <c r="B1490" s="330" t="n">
        <f aca="false">(A1490/(24*60*60))+DATE(1970,1,1)</f>
        <v>41671</v>
      </c>
      <c r="C1490" s="331" t="n">
        <f aca="false">YEAR(B1490)</f>
        <v>2014</v>
      </c>
      <c r="D1490" s="331" t="n">
        <f aca="false">MONTH(B1490)</f>
        <v>2</v>
      </c>
      <c r="E1490" s="331" t="n">
        <f aca="false">DAY(B1490)</f>
        <v>1</v>
      </c>
      <c r="F1490" s="132" t="n">
        <v>804.8</v>
      </c>
      <c r="G1490" s="132" t="n">
        <v>829</v>
      </c>
      <c r="H1490" s="132" t="n">
        <v>801</v>
      </c>
      <c r="I1490" s="132" t="n">
        <v>812.6</v>
      </c>
      <c r="J1490" s="132" t="n">
        <f aca="false">LARGE($G$1:G1490,1)</f>
        <v>1242</v>
      </c>
      <c r="K1490" s="192" t="n">
        <f aca="false">IF(J1490&gt;J1489,0,K1489+1)</f>
        <v>64</v>
      </c>
      <c r="L1490" s="134" t="n">
        <f aca="false">I1490/J1490-1</f>
        <v>-0.34573268921095</v>
      </c>
      <c r="O1490" s="131"/>
      <c r="P1490" s="330"/>
      <c r="Q1490" s="132"/>
      <c r="R1490" s="132"/>
      <c r="S1490" s="132"/>
      <c r="T1490" s="132"/>
    </row>
    <row r="1491" customFormat="false" ht="12.8" hidden="true" customHeight="false" outlineLevel="0" collapsed="false">
      <c r="A1491" s="131" t="n">
        <v>1391299200</v>
      </c>
      <c r="B1491" s="330" t="n">
        <f aca="false">(A1491/(24*60*60))+DATE(1970,1,1)</f>
        <v>41672</v>
      </c>
      <c r="C1491" s="331" t="n">
        <f aca="false">YEAR(B1491)</f>
        <v>2014</v>
      </c>
      <c r="D1491" s="331" t="n">
        <f aca="false">MONTH(B1491)</f>
        <v>2</v>
      </c>
      <c r="E1491" s="331" t="n">
        <f aca="false">DAY(B1491)</f>
        <v>2</v>
      </c>
      <c r="F1491" s="132" t="n">
        <v>812.6</v>
      </c>
      <c r="G1491" s="132" t="n">
        <v>827.2</v>
      </c>
      <c r="H1491" s="132" t="n">
        <v>811</v>
      </c>
      <c r="I1491" s="132" t="n">
        <v>814</v>
      </c>
      <c r="J1491" s="132" t="n">
        <f aca="false">LARGE($G$1:G1491,1)</f>
        <v>1242</v>
      </c>
      <c r="K1491" s="192" t="n">
        <f aca="false">IF(J1491&gt;J1490,0,K1490+1)</f>
        <v>65</v>
      </c>
      <c r="L1491" s="134" t="n">
        <f aca="false">I1491/J1491-1</f>
        <v>-0.344605475040258</v>
      </c>
      <c r="O1491" s="131"/>
      <c r="P1491" s="330"/>
      <c r="Q1491" s="132"/>
      <c r="R1491" s="132"/>
      <c r="S1491" s="132"/>
      <c r="T1491" s="132"/>
    </row>
    <row r="1492" customFormat="false" ht="12.8" hidden="true" customHeight="false" outlineLevel="0" collapsed="false">
      <c r="A1492" s="131" t="n">
        <v>1391385600</v>
      </c>
      <c r="B1492" s="330" t="n">
        <f aca="false">(A1492/(24*60*60))+DATE(1970,1,1)</f>
        <v>41673</v>
      </c>
      <c r="C1492" s="331" t="n">
        <f aca="false">YEAR(B1492)</f>
        <v>2014</v>
      </c>
      <c r="D1492" s="331" t="n">
        <f aca="false">MONTH(B1492)</f>
        <v>2</v>
      </c>
      <c r="E1492" s="331" t="n">
        <f aca="false">DAY(B1492)</f>
        <v>3</v>
      </c>
      <c r="F1492" s="132" t="n">
        <v>812.05</v>
      </c>
      <c r="G1492" s="132" t="n">
        <v>815.2</v>
      </c>
      <c r="H1492" s="132" t="n">
        <v>798.5</v>
      </c>
      <c r="I1492" s="132" t="n">
        <v>805.31499</v>
      </c>
      <c r="J1492" s="132" t="n">
        <f aca="false">LARGE($G$1:G1492,1)</f>
        <v>1242</v>
      </c>
      <c r="K1492" s="192" t="n">
        <f aca="false">IF(J1492&gt;J1491,0,K1491+1)</f>
        <v>66</v>
      </c>
      <c r="L1492" s="134" t="n">
        <f aca="false">I1492/J1492-1</f>
        <v>-0.351598236714976</v>
      </c>
      <c r="O1492" s="131"/>
      <c r="P1492" s="330"/>
      <c r="Q1492" s="132"/>
      <c r="R1492" s="132"/>
      <c r="S1492" s="132"/>
      <c r="T1492" s="132"/>
    </row>
    <row r="1493" customFormat="false" ht="12.8" hidden="true" customHeight="false" outlineLevel="0" collapsed="false">
      <c r="A1493" s="131" t="n">
        <v>1391472000</v>
      </c>
      <c r="B1493" s="330" t="n">
        <f aca="false">(A1493/(24*60*60))+DATE(1970,1,1)</f>
        <v>41674</v>
      </c>
      <c r="C1493" s="331" t="n">
        <f aca="false">YEAR(B1493)</f>
        <v>2014</v>
      </c>
      <c r="D1493" s="331" t="n">
        <f aca="false">MONTH(B1493)</f>
        <v>2</v>
      </c>
      <c r="E1493" s="331" t="n">
        <f aca="false">DAY(B1493)</f>
        <v>4</v>
      </c>
      <c r="F1493" s="132" t="n">
        <v>805.31499</v>
      </c>
      <c r="G1493" s="132" t="n">
        <v>814.4</v>
      </c>
      <c r="H1493" s="132" t="n">
        <v>795.2</v>
      </c>
      <c r="I1493" s="132" t="n">
        <v>800.01</v>
      </c>
      <c r="J1493" s="132" t="n">
        <f aca="false">LARGE($G$1:G1493,1)</f>
        <v>1242</v>
      </c>
      <c r="K1493" s="192" t="n">
        <f aca="false">IF(J1493&gt;J1492,0,K1492+1)</f>
        <v>67</v>
      </c>
      <c r="L1493" s="134" t="n">
        <f aca="false">I1493/J1493-1</f>
        <v>-0.355869565217391</v>
      </c>
      <c r="O1493" s="131"/>
      <c r="P1493" s="330"/>
      <c r="Q1493" s="132"/>
      <c r="R1493" s="132"/>
      <c r="S1493" s="132"/>
      <c r="T1493" s="132"/>
    </row>
    <row r="1494" customFormat="false" ht="12.8" hidden="true" customHeight="false" outlineLevel="0" collapsed="false">
      <c r="A1494" s="131" t="n">
        <v>1391558400</v>
      </c>
      <c r="B1494" s="330" t="n">
        <f aca="false">(A1494/(24*60*60))+DATE(1970,1,1)</f>
        <v>41675</v>
      </c>
      <c r="C1494" s="331" t="n">
        <f aca="false">YEAR(B1494)</f>
        <v>2014</v>
      </c>
      <c r="D1494" s="331" t="n">
        <f aca="false">MONTH(B1494)</f>
        <v>2</v>
      </c>
      <c r="E1494" s="331" t="n">
        <f aca="false">DAY(B1494)</f>
        <v>5</v>
      </c>
      <c r="F1494" s="132" t="n">
        <v>800.03</v>
      </c>
      <c r="G1494" s="132" t="n">
        <v>807.48</v>
      </c>
      <c r="H1494" s="132" t="n">
        <v>777.85</v>
      </c>
      <c r="I1494" s="132" t="n">
        <v>780</v>
      </c>
      <c r="J1494" s="132" t="n">
        <f aca="false">LARGE($G$1:G1494,1)</f>
        <v>1242</v>
      </c>
      <c r="K1494" s="192" t="n">
        <f aca="false">IF(J1494&gt;J1493,0,K1493+1)</f>
        <v>68</v>
      </c>
      <c r="L1494" s="134" t="n">
        <f aca="false">I1494/J1494-1</f>
        <v>-0.371980676328502</v>
      </c>
      <c r="O1494" s="131"/>
      <c r="P1494" s="330"/>
      <c r="Q1494" s="132"/>
      <c r="R1494" s="132"/>
      <c r="S1494" s="132"/>
      <c r="T1494" s="132"/>
    </row>
    <row r="1495" customFormat="false" ht="12.8" hidden="true" customHeight="false" outlineLevel="0" collapsed="false">
      <c r="A1495" s="131" t="n">
        <v>1391644800</v>
      </c>
      <c r="B1495" s="330" t="n">
        <f aca="false">(A1495/(24*60*60))+DATE(1970,1,1)</f>
        <v>41676</v>
      </c>
      <c r="C1495" s="331" t="n">
        <f aca="false">YEAR(B1495)</f>
        <v>2014</v>
      </c>
      <c r="D1495" s="331" t="n">
        <f aca="false">MONTH(B1495)</f>
        <v>2</v>
      </c>
      <c r="E1495" s="331" t="n">
        <f aca="false">DAY(B1495)</f>
        <v>6</v>
      </c>
      <c r="F1495" s="132" t="n">
        <v>784</v>
      </c>
      <c r="G1495" s="132" t="n">
        <v>829</v>
      </c>
      <c r="H1495" s="132" t="n">
        <v>678.03</v>
      </c>
      <c r="I1495" s="132" t="n">
        <v>761</v>
      </c>
      <c r="J1495" s="132" t="n">
        <f aca="false">LARGE($G$1:G1495,1)</f>
        <v>1242</v>
      </c>
      <c r="K1495" s="192" t="n">
        <f aca="false">IF(J1495&gt;J1494,0,K1494+1)</f>
        <v>69</v>
      </c>
      <c r="L1495" s="134" t="n">
        <f aca="false">I1495/J1495-1</f>
        <v>-0.387278582930757</v>
      </c>
      <c r="O1495" s="131"/>
      <c r="P1495" s="330"/>
      <c r="Q1495" s="132"/>
      <c r="R1495" s="132"/>
      <c r="S1495" s="132"/>
      <c r="T1495" s="132"/>
    </row>
    <row r="1496" customFormat="false" ht="12.8" hidden="true" customHeight="false" outlineLevel="0" collapsed="false">
      <c r="A1496" s="131" t="n">
        <v>1391731200</v>
      </c>
      <c r="B1496" s="330" t="n">
        <f aca="false">(A1496/(24*60*60))+DATE(1970,1,1)</f>
        <v>41677</v>
      </c>
      <c r="C1496" s="331" t="n">
        <f aca="false">YEAR(B1496)</f>
        <v>2014</v>
      </c>
      <c r="D1496" s="331" t="n">
        <f aca="false">MONTH(B1496)</f>
        <v>2</v>
      </c>
      <c r="E1496" s="331" t="n">
        <f aca="false">DAY(B1496)</f>
        <v>7</v>
      </c>
      <c r="F1496" s="132" t="n">
        <v>760.61</v>
      </c>
      <c r="G1496" s="132" t="n">
        <v>763.07</v>
      </c>
      <c r="H1496" s="132" t="n">
        <v>620</v>
      </c>
      <c r="I1496" s="132" t="n">
        <v>700.5</v>
      </c>
      <c r="J1496" s="132" t="n">
        <f aca="false">LARGE($G$1:G1496,1)</f>
        <v>1242</v>
      </c>
      <c r="K1496" s="192" t="n">
        <f aca="false">IF(J1496&gt;J1495,0,K1495+1)</f>
        <v>70</v>
      </c>
      <c r="L1496" s="134" t="n">
        <f aca="false">I1496/J1496-1</f>
        <v>-0.435990338164251</v>
      </c>
      <c r="O1496" s="131"/>
      <c r="P1496" s="330"/>
      <c r="Q1496" s="132"/>
      <c r="R1496" s="132"/>
      <c r="S1496" s="132"/>
      <c r="T1496" s="132"/>
    </row>
    <row r="1497" customFormat="false" ht="12.8" hidden="true" customHeight="false" outlineLevel="0" collapsed="false">
      <c r="A1497" s="131" t="n">
        <v>1391817600</v>
      </c>
      <c r="B1497" s="330" t="n">
        <f aca="false">(A1497/(24*60*60))+DATE(1970,1,1)</f>
        <v>41678</v>
      </c>
      <c r="C1497" s="331" t="n">
        <f aca="false">YEAR(B1497)</f>
        <v>2014</v>
      </c>
      <c r="D1497" s="331" t="n">
        <f aca="false">MONTH(B1497)</f>
        <v>2</v>
      </c>
      <c r="E1497" s="331" t="n">
        <f aca="false">DAY(B1497)</f>
        <v>8</v>
      </c>
      <c r="F1497" s="132" t="n">
        <v>707.8</v>
      </c>
      <c r="G1497" s="132" t="n">
        <v>723.97</v>
      </c>
      <c r="H1497" s="132" t="n">
        <v>667</v>
      </c>
      <c r="I1497" s="132" t="n">
        <v>678</v>
      </c>
      <c r="J1497" s="132" t="n">
        <f aca="false">LARGE($G$1:G1497,1)</f>
        <v>1242</v>
      </c>
      <c r="K1497" s="192" t="n">
        <f aca="false">IF(J1497&gt;J1496,0,K1496+1)</f>
        <v>71</v>
      </c>
      <c r="L1497" s="134" t="n">
        <f aca="false">I1497/J1497-1</f>
        <v>-0.454106280193237</v>
      </c>
      <c r="O1497" s="131"/>
      <c r="P1497" s="330"/>
      <c r="Q1497" s="132"/>
      <c r="R1497" s="132"/>
      <c r="S1497" s="132"/>
      <c r="T1497" s="132"/>
    </row>
    <row r="1498" customFormat="false" ht="12.8" hidden="true" customHeight="false" outlineLevel="0" collapsed="false">
      <c r="A1498" s="131" t="n">
        <v>1391904000</v>
      </c>
      <c r="B1498" s="330" t="n">
        <f aca="false">(A1498/(24*60*60))+DATE(1970,1,1)</f>
        <v>41679</v>
      </c>
      <c r="C1498" s="331" t="n">
        <f aca="false">YEAR(B1498)</f>
        <v>2014</v>
      </c>
      <c r="D1498" s="331" t="n">
        <f aca="false">MONTH(B1498)</f>
        <v>2</v>
      </c>
      <c r="E1498" s="331" t="n">
        <f aca="false">DAY(B1498)</f>
        <v>9</v>
      </c>
      <c r="F1498" s="132" t="n">
        <v>678</v>
      </c>
      <c r="G1498" s="132" t="n">
        <v>728.8993498</v>
      </c>
      <c r="H1498" s="132" t="n">
        <v>666.53</v>
      </c>
      <c r="I1498" s="132" t="n">
        <v>694</v>
      </c>
      <c r="J1498" s="132" t="n">
        <f aca="false">LARGE($G$1:G1498,1)</f>
        <v>1242</v>
      </c>
      <c r="K1498" s="192" t="n">
        <f aca="false">IF(J1498&gt;J1497,0,K1497+1)</f>
        <v>72</v>
      </c>
      <c r="L1498" s="134" t="n">
        <f aca="false">I1498/J1498-1</f>
        <v>-0.44122383252818</v>
      </c>
      <c r="O1498" s="131"/>
      <c r="P1498" s="330"/>
      <c r="Q1498" s="132"/>
      <c r="R1498" s="132"/>
      <c r="S1498" s="132"/>
      <c r="T1498" s="132"/>
    </row>
    <row r="1499" customFormat="false" ht="12.8" hidden="true" customHeight="false" outlineLevel="0" collapsed="false">
      <c r="A1499" s="131" t="n">
        <v>1391990400</v>
      </c>
      <c r="B1499" s="330" t="n">
        <f aca="false">(A1499/(24*60*60))+DATE(1970,1,1)</f>
        <v>41680</v>
      </c>
      <c r="C1499" s="331" t="n">
        <f aca="false">YEAR(B1499)</f>
        <v>2014</v>
      </c>
      <c r="D1499" s="331" t="n">
        <f aca="false">MONTH(B1499)</f>
        <v>2</v>
      </c>
      <c r="E1499" s="331" t="n">
        <f aca="false">DAY(B1499)</f>
        <v>10</v>
      </c>
      <c r="F1499" s="132" t="n">
        <v>693.5</v>
      </c>
      <c r="G1499" s="132" t="n">
        <v>703</v>
      </c>
      <c r="H1499" s="132" t="n">
        <v>450.13</v>
      </c>
      <c r="I1499" s="132" t="n">
        <v>687.05035</v>
      </c>
      <c r="J1499" s="132" t="n">
        <f aca="false">LARGE($G$1:G1499,1)</f>
        <v>1242</v>
      </c>
      <c r="K1499" s="192" t="n">
        <f aca="false">IF(J1499&gt;J1498,0,K1498+1)</f>
        <v>73</v>
      </c>
      <c r="L1499" s="134" t="n">
        <f aca="false">I1499/J1499-1</f>
        <v>-0.446819363929147</v>
      </c>
      <c r="O1499" s="131"/>
      <c r="P1499" s="330"/>
      <c r="Q1499" s="132"/>
      <c r="R1499" s="132"/>
      <c r="S1499" s="132"/>
      <c r="T1499" s="132"/>
    </row>
    <row r="1500" customFormat="false" ht="12.8" hidden="true" customHeight="false" outlineLevel="0" collapsed="false">
      <c r="A1500" s="131" t="n">
        <v>1392076800</v>
      </c>
      <c r="B1500" s="330" t="n">
        <f aca="false">(A1500/(24*60*60))+DATE(1970,1,1)</f>
        <v>41681</v>
      </c>
      <c r="C1500" s="331" t="n">
        <f aca="false">YEAR(B1500)</f>
        <v>2014</v>
      </c>
      <c r="D1500" s="331" t="n">
        <f aca="false">MONTH(B1500)</f>
        <v>2</v>
      </c>
      <c r="E1500" s="331" t="n">
        <f aca="false">DAY(B1500)</f>
        <v>11</v>
      </c>
      <c r="F1500" s="132" t="n">
        <v>689.13</v>
      </c>
      <c r="G1500" s="132" t="n">
        <v>721.35</v>
      </c>
      <c r="H1500" s="132" t="n">
        <v>631.2</v>
      </c>
      <c r="I1500" s="132" t="n">
        <v>678</v>
      </c>
      <c r="J1500" s="132" t="n">
        <f aca="false">LARGE($G$1:G1500,1)</f>
        <v>1242</v>
      </c>
      <c r="K1500" s="192" t="n">
        <f aca="false">IF(J1500&gt;J1499,0,K1499+1)</f>
        <v>74</v>
      </c>
      <c r="L1500" s="134" t="n">
        <f aca="false">I1500/J1500-1</f>
        <v>-0.454106280193237</v>
      </c>
      <c r="O1500" s="131"/>
      <c r="P1500" s="330"/>
      <c r="Q1500" s="132"/>
      <c r="R1500" s="132"/>
      <c r="S1500" s="132"/>
      <c r="T1500" s="132"/>
    </row>
    <row r="1501" customFormat="false" ht="12.8" hidden="true" customHeight="false" outlineLevel="0" collapsed="false">
      <c r="A1501" s="131" t="n">
        <v>1392163200</v>
      </c>
      <c r="B1501" s="330" t="n">
        <f aca="false">(A1501/(24*60*60))+DATE(1970,1,1)</f>
        <v>41682</v>
      </c>
      <c r="C1501" s="331" t="n">
        <f aca="false">YEAR(B1501)</f>
        <v>2014</v>
      </c>
      <c r="D1501" s="331" t="n">
        <f aca="false">MONTH(B1501)</f>
        <v>2</v>
      </c>
      <c r="E1501" s="331" t="n">
        <f aca="false">DAY(B1501)</f>
        <v>12</v>
      </c>
      <c r="F1501" s="132" t="n">
        <v>675.31</v>
      </c>
      <c r="G1501" s="132" t="n">
        <v>682.5</v>
      </c>
      <c r="H1501" s="132" t="n">
        <v>642</v>
      </c>
      <c r="I1501" s="132" t="n">
        <v>656.01</v>
      </c>
      <c r="J1501" s="132" t="n">
        <f aca="false">LARGE($G$1:G1501,1)</f>
        <v>1242</v>
      </c>
      <c r="K1501" s="192" t="n">
        <f aca="false">IF(J1501&gt;J1500,0,K1500+1)</f>
        <v>75</v>
      </c>
      <c r="L1501" s="134" t="n">
        <f aca="false">I1501/J1501-1</f>
        <v>-0.471811594202899</v>
      </c>
      <c r="O1501" s="131"/>
      <c r="P1501" s="330"/>
      <c r="Q1501" s="132"/>
      <c r="R1501" s="132"/>
      <c r="S1501" s="132"/>
      <c r="T1501" s="132"/>
    </row>
    <row r="1502" customFormat="false" ht="12.8" hidden="true" customHeight="false" outlineLevel="0" collapsed="false">
      <c r="A1502" s="131" t="n">
        <v>1392249600</v>
      </c>
      <c r="B1502" s="330" t="n">
        <f aca="false">(A1502/(24*60*60))+DATE(1970,1,1)</f>
        <v>41683</v>
      </c>
      <c r="C1502" s="331" t="n">
        <f aca="false">YEAR(B1502)</f>
        <v>2014</v>
      </c>
      <c r="D1502" s="331" t="n">
        <f aca="false">MONTH(B1502)</f>
        <v>2</v>
      </c>
      <c r="E1502" s="331" t="n">
        <f aca="false">DAY(B1502)</f>
        <v>13</v>
      </c>
      <c r="F1502" s="132" t="n">
        <v>656.01</v>
      </c>
      <c r="G1502" s="132" t="n">
        <v>658.9899</v>
      </c>
      <c r="H1502" s="132" t="n">
        <v>601.2</v>
      </c>
      <c r="I1502" s="132" t="n">
        <v>606.01</v>
      </c>
      <c r="J1502" s="132" t="n">
        <f aca="false">LARGE($G$1:G1502,1)</f>
        <v>1242</v>
      </c>
      <c r="K1502" s="192" t="n">
        <f aca="false">IF(J1502&gt;J1501,0,K1501+1)</f>
        <v>76</v>
      </c>
      <c r="L1502" s="134" t="n">
        <f aca="false">I1502/J1502-1</f>
        <v>-0.5120692431562</v>
      </c>
      <c r="O1502" s="131"/>
      <c r="P1502" s="330"/>
      <c r="Q1502" s="132"/>
      <c r="R1502" s="132"/>
      <c r="S1502" s="132"/>
      <c r="T1502" s="132"/>
    </row>
    <row r="1503" customFormat="false" ht="12.8" hidden="true" customHeight="false" outlineLevel="0" collapsed="false">
      <c r="A1503" s="131" t="n">
        <v>1392336000</v>
      </c>
      <c r="B1503" s="330" t="n">
        <f aca="false">(A1503/(24*60*60))+DATE(1970,1,1)</f>
        <v>41684</v>
      </c>
      <c r="C1503" s="331" t="n">
        <f aca="false">YEAR(B1503)</f>
        <v>2014</v>
      </c>
      <c r="D1503" s="331" t="n">
        <f aca="false">MONTH(B1503)</f>
        <v>2</v>
      </c>
      <c r="E1503" s="331" t="n">
        <f aca="false">DAY(B1503)</f>
        <v>14</v>
      </c>
      <c r="F1503" s="132" t="n">
        <v>607</v>
      </c>
      <c r="G1503" s="132" t="n">
        <v>710</v>
      </c>
      <c r="H1503" s="132" t="n">
        <v>535</v>
      </c>
      <c r="I1503" s="132" t="n">
        <v>661.13</v>
      </c>
      <c r="J1503" s="132" t="n">
        <f aca="false">LARGE($G$1:G1503,1)</f>
        <v>1242</v>
      </c>
      <c r="K1503" s="192" t="n">
        <f aca="false">IF(J1503&gt;J1502,0,K1502+1)</f>
        <v>77</v>
      </c>
      <c r="L1503" s="134" t="n">
        <f aca="false">I1503/J1503-1</f>
        <v>-0.467689210950081</v>
      </c>
      <c r="O1503" s="131"/>
      <c r="P1503" s="330"/>
      <c r="Q1503" s="132"/>
      <c r="R1503" s="132"/>
      <c r="S1503" s="132"/>
      <c r="T1503" s="132"/>
    </row>
    <row r="1504" customFormat="false" ht="12.8" hidden="true" customHeight="false" outlineLevel="0" collapsed="false">
      <c r="A1504" s="131" t="n">
        <v>1392422400</v>
      </c>
      <c r="B1504" s="330" t="n">
        <f aca="false">(A1504/(24*60*60))+DATE(1970,1,1)</f>
        <v>41685</v>
      </c>
      <c r="C1504" s="331" t="n">
        <f aca="false">YEAR(B1504)</f>
        <v>2014</v>
      </c>
      <c r="D1504" s="331" t="n">
        <f aca="false">MONTH(B1504)</f>
        <v>2</v>
      </c>
      <c r="E1504" s="331" t="n">
        <f aca="false">DAY(B1504)</f>
        <v>15</v>
      </c>
      <c r="F1504" s="132" t="n">
        <v>661.13</v>
      </c>
      <c r="G1504" s="132" t="n">
        <v>668.4</v>
      </c>
      <c r="H1504" s="132" t="n">
        <v>633.3</v>
      </c>
      <c r="I1504" s="132" t="n">
        <v>654.99</v>
      </c>
      <c r="J1504" s="132" t="n">
        <f aca="false">LARGE($G$1:G1504,1)</f>
        <v>1242</v>
      </c>
      <c r="K1504" s="192" t="n">
        <f aca="false">IF(J1504&gt;J1503,0,K1503+1)</f>
        <v>78</v>
      </c>
      <c r="L1504" s="134" t="n">
        <f aca="false">I1504/J1504-1</f>
        <v>-0.472632850241546</v>
      </c>
      <c r="O1504" s="131"/>
      <c r="P1504" s="330"/>
      <c r="Q1504" s="132"/>
      <c r="R1504" s="132"/>
      <c r="S1504" s="132"/>
      <c r="T1504" s="132"/>
    </row>
    <row r="1505" customFormat="false" ht="12.8" hidden="true" customHeight="false" outlineLevel="0" collapsed="false">
      <c r="A1505" s="131" t="n">
        <v>1392508800</v>
      </c>
      <c r="B1505" s="330" t="n">
        <f aca="false">(A1505/(24*60*60))+DATE(1970,1,1)</f>
        <v>41686</v>
      </c>
      <c r="C1505" s="331" t="n">
        <f aca="false">YEAR(B1505)</f>
        <v>2014</v>
      </c>
      <c r="D1505" s="331" t="n">
        <f aca="false">MONTH(B1505)</f>
        <v>2</v>
      </c>
      <c r="E1505" s="331" t="n">
        <f aca="false">DAY(B1505)</f>
        <v>16</v>
      </c>
      <c r="F1505" s="132" t="n">
        <v>652.5</v>
      </c>
      <c r="G1505" s="132" t="n">
        <v>670.9999</v>
      </c>
      <c r="H1505" s="132" t="n">
        <v>585</v>
      </c>
      <c r="I1505" s="132" t="n">
        <v>625</v>
      </c>
      <c r="J1505" s="132" t="n">
        <f aca="false">LARGE($G$1:G1505,1)</f>
        <v>1242</v>
      </c>
      <c r="K1505" s="192" t="n">
        <f aca="false">IF(J1505&gt;J1504,0,K1504+1)</f>
        <v>79</v>
      </c>
      <c r="L1505" s="134" t="n">
        <f aca="false">I1505/J1505-1</f>
        <v>-0.496779388083736</v>
      </c>
      <c r="O1505" s="131"/>
      <c r="P1505" s="330"/>
      <c r="Q1505" s="132"/>
      <c r="R1505" s="132"/>
      <c r="S1505" s="132"/>
      <c r="T1505" s="132"/>
    </row>
    <row r="1506" customFormat="false" ht="12.8" hidden="true" customHeight="false" outlineLevel="0" collapsed="false">
      <c r="A1506" s="131" t="n">
        <v>1392595200</v>
      </c>
      <c r="B1506" s="330" t="n">
        <f aca="false">(A1506/(24*60*60))+DATE(1970,1,1)</f>
        <v>41687</v>
      </c>
      <c r="C1506" s="331" t="n">
        <f aca="false">YEAR(B1506)</f>
        <v>2014</v>
      </c>
      <c r="D1506" s="331" t="n">
        <f aca="false">MONTH(B1506)</f>
        <v>2</v>
      </c>
      <c r="E1506" s="331" t="n">
        <f aca="false">DAY(B1506)</f>
        <v>17</v>
      </c>
      <c r="F1506" s="132" t="n">
        <v>625</v>
      </c>
      <c r="G1506" s="132" t="n">
        <v>664</v>
      </c>
      <c r="H1506" s="132" t="n">
        <v>611</v>
      </c>
      <c r="I1506" s="132" t="n">
        <v>633.99</v>
      </c>
      <c r="J1506" s="132" t="n">
        <f aca="false">LARGE($G$1:G1506,1)</f>
        <v>1242</v>
      </c>
      <c r="K1506" s="192" t="n">
        <f aca="false">IF(J1506&gt;J1505,0,K1505+1)</f>
        <v>80</v>
      </c>
      <c r="L1506" s="134" t="n">
        <f aca="false">I1506/J1506-1</f>
        <v>-0.489541062801932</v>
      </c>
      <c r="O1506" s="131"/>
      <c r="P1506" s="330"/>
      <c r="Q1506" s="132"/>
      <c r="R1506" s="132"/>
      <c r="S1506" s="132"/>
      <c r="T1506" s="132"/>
    </row>
    <row r="1507" customFormat="false" ht="12.8" hidden="true" customHeight="false" outlineLevel="0" collapsed="false">
      <c r="A1507" s="131" t="n">
        <v>1392681600</v>
      </c>
      <c r="B1507" s="330" t="n">
        <f aca="false">(A1507/(24*60*60))+DATE(1970,1,1)</f>
        <v>41688</v>
      </c>
      <c r="C1507" s="331" t="n">
        <f aca="false">YEAR(B1507)</f>
        <v>2014</v>
      </c>
      <c r="D1507" s="331" t="n">
        <f aca="false">MONTH(B1507)</f>
        <v>2</v>
      </c>
      <c r="E1507" s="331" t="n">
        <f aca="false">DAY(B1507)</f>
        <v>18</v>
      </c>
      <c r="F1507" s="132" t="n">
        <v>633.51</v>
      </c>
      <c r="G1507" s="132" t="n">
        <v>651.3</v>
      </c>
      <c r="H1507" s="132" t="n">
        <v>611.304999</v>
      </c>
      <c r="I1507" s="132" t="n">
        <v>628.1999</v>
      </c>
      <c r="J1507" s="132" t="n">
        <f aca="false">LARGE($G$1:G1507,1)</f>
        <v>1242</v>
      </c>
      <c r="K1507" s="192" t="n">
        <f aca="false">IF(J1507&gt;J1506,0,K1506+1)</f>
        <v>81</v>
      </c>
      <c r="L1507" s="134" t="n">
        <f aca="false">I1507/J1507-1</f>
        <v>-0.494202979066023</v>
      </c>
      <c r="O1507" s="131"/>
      <c r="P1507" s="330"/>
      <c r="Q1507" s="132"/>
      <c r="R1507" s="132"/>
      <c r="S1507" s="132"/>
      <c r="T1507" s="132"/>
    </row>
    <row r="1508" customFormat="false" ht="12.8" hidden="true" customHeight="false" outlineLevel="0" collapsed="false">
      <c r="A1508" s="131" t="n">
        <v>1392768000</v>
      </c>
      <c r="B1508" s="330" t="n">
        <f aca="false">(A1508/(24*60*60))+DATE(1970,1,1)</f>
        <v>41689</v>
      </c>
      <c r="C1508" s="331" t="n">
        <f aca="false">YEAR(B1508)</f>
        <v>2014</v>
      </c>
      <c r="D1508" s="331" t="n">
        <f aca="false">MONTH(B1508)</f>
        <v>2</v>
      </c>
      <c r="E1508" s="331" t="n">
        <f aca="false">DAY(B1508)</f>
        <v>19</v>
      </c>
      <c r="F1508" s="132" t="n">
        <v>625.81</v>
      </c>
      <c r="G1508" s="132" t="n">
        <v>636.85</v>
      </c>
      <c r="H1508" s="132" t="n">
        <v>617.89</v>
      </c>
      <c r="I1508" s="132" t="n">
        <v>627.45</v>
      </c>
      <c r="J1508" s="132" t="n">
        <f aca="false">LARGE($G$1:G1508,1)</f>
        <v>1242</v>
      </c>
      <c r="K1508" s="192" t="n">
        <f aca="false">IF(J1508&gt;J1507,0,K1507+1)</f>
        <v>82</v>
      </c>
      <c r="L1508" s="134" t="n">
        <f aca="false">I1508/J1508-1</f>
        <v>-0.494806763285024</v>
      </c>
      <c r="O1508" s="131"/>
      <c r="P1508" s="330"/>
      <c r="Q1508" s="132"/>
      <c r="R1508" s="132"/>
      <c r="S1508" s="132"/>
      <c r="T1508" s="132"/>
    </row>
    <row r="1509" customFormat="false" ht="12.8" hidden="true" customHeight="false" outlineLevel="0" collapsed="false">
      <c r="A1509" s="131" t="n">
        <v>1392854400</v>
      </c>
      <c r="B1509" s="330" t="n">
        <f aca="false">(A1509/(24*60*60))+DATE(1970,1,1)</f>
        <v>41690</v>
      </c>
      <c r="C1509" s="331" t="n">
        <f aca="false">YEAR(B1509)</f>
        <v>2014</v>
      </c>
      <c r="D1509" s="331" t="n">
        <f aca="false">MONTH(B1509)</f>
        <v>2</v>
      </c>
      <c r="E1509" s="331" t="n">
        <f aca="false">DAY(B1509)</f>
        <v>20</v>
      </c>
      <c r="F1509" s="132" t="n">
        <v>627.45</v>
      </c>
      <c r="G1509" s="132" t="n">
        <v>629</v>
      </c>
      <c r="H1509" s="132" t="n">
        <v>541.2</v>
      </c>
      <c r="I1509" s="132" t="n">
        <v>542.42</v>
      </c>
      <c r="J1509" s="132" t="n">
        <f aca="false">LARGE($G$1:G1509,1)</f>
        <v>1242</v>
      </c>
      <c r="K1509" s="192" t="n">
        <f aca="false">IF(J1509&gt;J1508,0,K1508+1)</f>
        <v>83</v>
      </c>
      <c r="L1509" s="134" t="n">
        <f aca="false">I1509/J1509-1</f>
        <v>-0.563268921095008</v>
      </c>
      <c r="O1509" s="131"/>
      <c r="P1509" s="330"/>
      <c r="Q1509" s="132"/>
      <c r="R1509" s="132"/>
      <c r="S1509" s="132"/>
      <c r="T1509" s="132"/>
    </row>
    <row r="1510" customFormat="false" ht="12.8" hidden="true" customHeight="false" outlineLevel="0" collapsed="false">
      <c r="A1510" s="131" t="n">
        <v>1392940800</v>
      </c>
      <c r="B1510" s="330" t="n">
        <f aca="false">(A1510/(24*60*60))+DATE(1970,1,1)</f>
        <v>41691</v>
      </c>
      <c r="C1510" s="331" t="n">
        <f aca="false">YEAR(B1510)</f>
        <v>2014</v>
      </c>
      <c r="D1510" s="331" t="n">
        <f aca="false">MONTH(B1510)</f>
        <v>2</v>
      </c>
      <c r="E1510" s="331" t="n">
        <f aca="false">DAY(B1510)</f>
        <v>21</v>
      </c>
      <c r="F1510" s="132" t="n">
        <v>542.42</v>
      </c>
      <c r="G1510" s="132" t="n">
        <v>588.489697</v>
      </c>
      <c r="H1510" s="132" t="n">
        <v>530</v>
      </c>
      <c r="I1510" s="132" t="n">
        <v>579.98</v>
      </c>
      <c r="J1510" s="132" t="n">
        <f aca="false">LARGE($G$1:G1510,1)</f>
        <v>1242</v>
      </c>
      <c r="K1510" s="192" t="n">
        <f aca="false">IF(J1510&gt;J1509,0,K1509+1)</f>
        <v>84</v>
      </c>
      <c r="L1510" s="134" t="n">
        <f aca="false">I1510/J1510-1</f>
        <v>-0.533027375201288</v>
      </c>
      <c r="O1510" s="131"/>
      <c r="P1510" s="330"/>
      <c r="Q1510" s="132"/>
      <c r="R1510" s="132"/>
      <c r="S1510" s="132"/>
      <c r="T1510" s="132"/>
    </row>
    <row r="1511" customFormat="false" ht="12.8" hidden="true" customHeight="false" outlineLevel="0" collapsed="false">
      <c r="A1511" s="131" t="n">
        <v>1393027200</v>
      </c>
      <c r="B1511" s="330" t="n">
        <f aca="false">(A1511/(24*60*60))+DATE(1970,1,1)</f>
        <v>41692</v>
      </c>
      <c r="C1511" s="331" t="n">
        <f aca="false">YEAR(B1511)</f>
        <v>2014</v>
      </c>
      <c r="D1511" s="331" t="n">
        <f aca="false">MONTH(B1511)</f>
        <v>2</v>
      </c>
      <c r="E1511" s="331" t="n">
        <f aca="false">DAY(B1511)</f>
        <v>22</v>
      </c>
      <c r="F1511" s="132" t="n">
        <v>579.9</v>
      </c>
      <c r="G1511" s="132" t="n">
        <v>619</v>
      </c>
      <c r="H1511" s="132" t="n">
        <v>562</v>
      </c>
      <c r="I1511" s="132" t="n">
        <v>614.389</v>
      </c>
      <c r="J1511" s="132" t="n">
        <f aca="false">LARGE($G$1:G1511,1)</f>
        <v>1242</v>
      </c>
      <c r="K1511" s="192" t="n">
        <f aca="false">IF(J1511&gt;J1510,0,K1510+1)</f>
        <v>85</v>
      </c>
      <c r="L1511" s="134" t="n">
        <f aca="false">I1511/J1511-1</f>
        <v>-0.505322866344605</v>
      </c>
      <c r="O1511" s="131"/>
      <c r="P1511" s="330"/>
      <c r="Q1511" s="132"/>
      <c r="R1511" s="132"/>
      <c r="S1511" s="132"/>
      <c r="T1511" s="132"/>
    </row>
    <row r="1512" customFormat="false" ht="12.8" hidden="true" customHeight="false" outlineLevel="0" collapsed="false">
      <c r="A1512" s="131" t="n">
        <v>1393113600</v>
      </c>
      <c r="B1512" s="330" t="n">
        <f aca="false">(A1512/(24*60*60))+DATE(1970,1,1)</f>
        <v>41693</v>
      </c>
      <c r="C1512" s="331" t="n">
        <f aca="false">YEAR(B1512)</f>
        <v>2014</v>
      </c>
      <c r="D1512" s="331" t="n">
        <f aca="false">MONTH(B1512)</f>
        <v>2</v>
      </c>
      <c r="E1512" s="331" t="n">
        <f aca="false">DAY(B1512)</f>
        <v>23</v>
      </c>
      <c r="F1512" s="132" t="n">
        <v>614.389</v>
      </c>
      <c r="G1512" s="132" t="n">
        <v>644.93</v>
      </c>
      <c r="H1512" s="132" t="n">
        <v>600.2</v>
      </c>
      <c r="I1512" s="132" t="n">
        <v>607</v>
      </c>
      <c r="J1512" s="132" t="n">
        <f aca="false">LARGE($G$1:G1512,1)</f>
        <v>1242</v>
      </c>
      <c r="K1512" s="192" t="n">
        <f aca="false">IF(J1512&gt;J1511,0,K1511+1)</f>
        <v>86</v>
      </c>
      <c r="L1512" s="134" t="n">
        <f aca="false">I1512/J1512-1</f>
        <v>-0.511272141706924</v>
      </c>
      <c r="O1512" s="131"/>
      <c r="P1512" s="330"/>
      <c r="Q1512" s="132"/>
      <c r="R1512" s="132"/>
      <c r="S1512" s="132"/>
      <c r="T1512" s="132"/>
    </row>
    <row r="1513" customFormat="false" ht="12.8" hidden="true" customHeight="false" outlineLevel="0" collapsed="false">
      <c r="A1513" s="131" t="n">
        <v>1393200000</v>
      </c>
      <c r="B1513" s="330" t="n">
        <f aca="false">(A1513/(24*60*60))+DATE(1970,1,1)</f>
        <v>41694</v>
      </c>
      <c r="C1513" s="331" t="n">
        <f aca="false">YEAR(B1513)</f>
        <v>2014</v>
      </c>
      <c r="D1513" s="331" t="n">
        <f aca="false">MONTH(B1513)</f>
        <v>2</v>
      </c>
      <c r="E1513" s="331" t="n">
        <f aca="false">DAY(B1513)</f>
        <v>24</v>
      </c>
      <c r="F1513" s="132" t="n">
        <v>606.9999</v>
      </c>
      <c r="G1513" s="132" t="n">
        <v>608.4</v>
      </c>
      <c r="H1513" s="132" t="n">
        <v>505.7511</v>
      </c>
      <c r="I1513" s="132" t="n">
        <v>517.87</v>
      </c>
      <c r="J1513" s="132" t="n">
        <f aca="false">LARGE($G$1:G1513,1)</f>
        <v>1242</v>
      </c>
      <c r="K1513" s="192" t="n">
        <f aca="false">IF(J1513&gt;J1512,0,K1512+1)</f>
        <v>87</v>
      </c>
      <c r="L1513" s="134" t="n">
        <f aca="false">I1513/J1513-1</f>
        <v>-0.583035426731079</v>
      </c>
      <c r="O1513" s="131"/>
      <c r="P1513" s="330"/>
      <c r="Q1513" s="132"/>
      <c r="R1513" s="132"/>
      <c r="S1513" s="132"/>
      <c r="T1513" s="132"/>
    </row>
    <row r="1514" customFormat="false" ht="12.8" hidden="true" customHeight="false" outlineLevel="0" collapsed="false">
      <c r="A1514" s="131" t="n">
        <v>1393286400</v>
      </c>
      <c r="B1514" s="330" t="n">
        <f aca="false">(A1514/(24*60*60))+DATE(1970,1,1)</f>
        <v>41695</v>
      </c>
      <c r="C1514" s="331" t="n">
        <f aca="false">YEAR(B1514)</f>
        <v>2014</v>
      </c>
      <c r="D1514" s="331" t="n">
        <f aca="false">MONTH(B1514)</f>
        <v>2</v>
      </c>
      <c r="E1514" s="331" t="n">
        <f aca="false">DAY(B1514)</f>
        <v>25</v>
      </c>
      <c r="F1514" s="132" t="n">
        <v>519</v>
      </c>
      <c r="G1514" s="132" t="n">
        <v>549</v>
      </c>
      <c r="H1514" s="132" t="n">
        <v>400</v>
      </c>
      <c r="I1514" s="132" t="n">
        <v>544.24</v>
      </c>
      <c r="J1514" s="132" t="n">
        <f aca="false">LARGE($G$1:G1514,1)</f>
        <v>1242</v>
      </c>
      <c r="K1514" s="192" t="n">
        <f aca="false">IF(J1514&gt;J1513,0,K1513+1)</f>
        <v>88</v>
      </c>
      <c r="L1514" s="134" t="n">
        <f aca="false">I1514/J1514-1</f>
        <v>-0.561803542673108</v>
      </c>
      <c r="O1514" s="131"/>
      <c r="P1514" s="330"/>
      <c r="Q1514" s="132"/>
      <c r="R1514" s="132"/>
      <c r="S1514" s="132"/>
      <c r="T1514" s="132"/>
    </row>
    <row r="1515" customFormat="false" ht="12.8" hidden="true" customHeight="false" outlineLevel="0" collapsed="false">
      <c r="A1515" s="131" t="n">
        <v>1393372800</v>
      </c>
      <c r="B1515" s="330" t="n">
        <f aca="false">(A1515/(24*60*60))+DATE(1970,1,1)</f>
        <v>41696</v>
      </c>
      <c r="C1515" s="331" t="n">
        <f aca="false">YEAR(B1515)</f>
        <v>2014</v>
      </c>
      <c r="D1515" s="331" t="n">
        <f aca="false">MONTH(B1515)</f>
        <v>2</v>
      </c>
      <c r="E1515" s="331" t="n">
        <f aca="false">DAY(B1515)</f>
        <v>26</v>
      </c>
      <c r="F1515" s="132" t="n">
        <v>542.01</v>
      </c>
      <c r="G1515" s="132" t="n">
        <v>609</v>
      </c>
      <c r="H1515" s="132" t="n">
        <v>541</v>
      </c>
      <c r="I1515" s="132" t="n">
        <v>597.6001</v>
      </c>
      <c r="J1515" s="132" t="n">
        <f aca="false">LARGE($G$1:G1515,1)</f>
        <v>1242</v>
      </c>
      <c r="K1515" s="192" t="n">
        <f aca="false">IF(J1515&gt;J1514,0,K1514+1)</f>
        <v>89</v>
      </c>
      <c r="L1515" s="134" t="n">
        <f aca="false">I1515/J1515-1</f>
        <v>-0.518840499194847</v>
      </c>
      <c r="O1515" s="131"/>
      <c r="P1515" s="330"/>
      <c r="Q1515" s="132"/>
      <c r="R1515" s="132"/>
      <c r="S1515" s="132"/>
      <c r="T1515" s="132"/>
    </row>
    <row r="1516" customFormat="false" ht="12.8" hidden="true" customHeight="false" outlineLevel="0" collapsed="false">
      <c r="A1516" s="131" t="n">
        <v>1393459200</v>
      </c>
      <c r="B1516" s="330" t="n">
        <f aca="false">(A1516/(24*60*60))+DATE(1970,1,1)</f>
        <v>41697</v>
      </c>
      <c r="C1516" s="331" t="n">
        <f aca="false">YEAR(B1516)</f>
        <v>2014</v>
      </c>
      <c r="D1516" s="331" t="n">
        <f aca="false">MONTH(B1516)</f>
        <v>2</v>
      </c>
      <c r="E1516" s="331" t="n">
        <f aca="false">DAY(B1516)</f>
        <v>27</v>
      </c>
      <c r="F1516" s="132" t="n">
        <v>597.7001</v>
      </c>
      <c r="G1516" s="132" t="n">
        <v>599</v>
      </c>
      <c r="H1516" s="132" t="n">
        <v>568.75</v>
      </c>
      <c r="I1516" s="132" t="n">
        <v>584.3339</v>
      </c>
      <c r="J1516" s="132" t="n">
        <f aca="false">LARGE($G$1:G1516,1)</f>
        <v>1242</v>
      </c>
      <c r="K1516" s="192" t="n">
        <f aca="false">IF(J1516&gt;J1515,0,K1515+1)</f>
        <v>90</v>
      </c>
      <c r="L1516" s="134" t="n">
        <f aca="false">I1516/J1516-1</f>
        <v>-0.529521819645733</v>
      </c>
      <c r="O1516" s="131"/>
      <c r="P1516" s="330"/>
      <c r="Q1516" s="132"/>
      <c r="R1516" s="132"/>
      <c r="S1516" s="132"/>
      <c r="T1516" s="132"/>
    </row>
    <row r="1517" customFormat="false" ht="12.8" hidden="true" customHeight="false" outlineLevel="0" collapsed="false">
      <c r="A1517" s="131" t="n">
        <v>1393545600</v>
      </c>
      <c r="B1517" s="330" t="n">
        <f aca="false">(A1517/(24*60*60))+DATE(1970,1,1)</f>
        <v>41698</v>
      </c>
      <c r="C1517" s="331" t="n">
        <f aca="false">YEAR(B1517)</f>
        <v>2014</v>
      </c>
      <c r="D1517" s="331" t="n">
        <f aca="false">MONTH(B1517)</f>
        <v>2</v>
      </c>
      <c r="E1517" s="331" t="n">
        <f aca="false">DAY(B1517)</f>
        <v>28</v>
      </c>
      <c r="F1517" s="132" t="n">
        <v>585.2928</v>
      </c>
      <c r="G1517" s="132" t="n">
        <v>591.18</v>
      </c>
      <c r="H1517" s="132" t="n">
        <v>540.2044</v>
      </c>
      <c r="I1517" s="132" t="n">
        <v>549.995</v>
      </c>
      <c r="J1517" s="132" t="n">
        <f aca="false">LARGE($G$1:G1517,1)</f>
        <v>1242</v>
      </c>
      <c r="K1517" s="192" t="n">
        <f aca="false">IF(J1517&gt;J1516,0,K1516+1)</f>
        <v>91</v>
      </c>
      <c r="L1517" s="134" t="n">
        <f aca="false">I1517/J1517-1</f>
        <v>-0.557169887278583</v>
      </c>
      <c r="O1517" s="131"/>
      <c r="P1517" s="330"/>
      <c r="Q1517" s="132"/>
      <c r="R1517" s="132"/>
      <c r="S1517" s="132"/>
      <c r="T1517" s="132"/>
    </row>
    <row r="1518" customFormat="false" ht="12.8" hidden="true" customHeight="false" outlineLevel="0" collapsed="false">
      <c r="A1518" s="131" t="n">
        <v>1393632000</v>
      </c>
      <c r="B1518" s="330" t="n">
        <f aca="false">(A1518/(24*60*60))+DATE(1970,1,1)</f>
        <v>41699</v>
      </c>
      <c r="C1518" s="331" t="n">
        <f aca="false">YEAR(B1518)</f>
        <v>2014</v>
      </c>
      <c r="D1518" s="331" t="n">
        <f aca="false">MONTH(B1518)</f>
        <v>3</v>
      </c>
      <c r="E1518" s="331" t="n">
        <f aca="false">DAY(B1518)</f>
        <v>1</v>
      </c>
      <c r="F1518" s="132" t="n">
        <v>549.01</v>
      </c>
      <c r="G1518" s="132" t="n">
        <v>577.25</v>
      </c>
      <c r="H1518" s="132" t="n">
        <v>541.1</v>
      </c>
      <c r="I1518" s="132" t="n">
        <v>570</v>
      </c>
      <c r="J1518" s="132" t="n">
        <f aca="false">LARGE($G$1:G1518,1)</f>
        <v>1242</v>
      </c>
      <c r="K1518" s="192" t="n">
        <f aca="false">IF(J1518&gt;J1517,0,K1517+1)</f>
        <v>92</v>
      </c>
      <c r="L1518" s="134" t="n">
        <f aca="false">I1518/J1518-1</f>
        <v>-0.541062801932367</v>
      </c>
      <c r="O1518" s="131"/>
      <c r="P1518" s="330"/>
      <c r="Q1518" s="132"/>
      <c r="R1518" s="132"/>
      <c r="S1518" s="132"/>
      <c r="T1518" s="132"/>
    </row>
    <row r="1519" customFormat="false" ht="12.8" hidden="true" customHeight="false" outlineLevel="0" collapsed="false">
      <c r="A1519" s="131" t="n">
        <v>1393718400</v>
      </c>
      <c r="B1519" s="330" t="n">
        <f aca="false">(A1519/(24*60*60))+DATE(1970,1,1)</f>
        <v>41700</v>
      </c>
      <c r="C1519" s="331" t="n">
        <f aca="false">YEAR(B1519)</f>
        <v>2014</v>
      </c>
      <c r="D1519" s="331" t="n">
        <f aca="false">MONTH(B1519)</f>
        <v>3</v>
      </c>
      <c r="E1519" s="331" t="n">
        <f aca="false">DAY(B1519)</f>
        <v>2</v>
      </c>
      <c r="F1519" s="132" t="n">
        <v>569.31874</v>
      </c>
      <c r="G1519" s="132" t="n">
        <v>572.24</v>
      </c>
      <c r="H1519" s="132" t="n">
        <v>555.161</v>
      </c>
      <c r="I1519" s="132" t="n">
        <v>565.37191</v>
      </c>
      <c r="J1519" s="132" t="n">
        <f aca="false">LARGE($G$1:G1519,1)</f>
        <v>1242</v>
      </c>
      <c r="K1519" s="192" t="n">
        <f aca="false">IF(J1519&gt;J1518,0,K1518+1)</f>
        <v>93</v>
      </c>
      <c r="L1519" s="134" t="n">
        <f aca="false">I1519/J1519-1</f>
        <v>-0.544789122383253</v>
      </c>
      <c r="O1519" s="131"/>
      <c r="P1519" s="330"/>
      <c r="Q1519" s="132"/>
      <c r="R1519" s="132"/>
      <c r="S1519" s="132"/>
      <c r="T1519" s="132"/>
    </row>
    <row r="1520" customFormat="false" ht="12.8" hidden="true" customHeight="false" outlineLevel="0" collapsed="false">
      <c r="A1520" s="131" t="n">
        <v>1393804800</v>
      </c>
      <c r="B1520" s="330" t="n">
        <f aca="false">(A1520/(24*60*60))+DATE(1970,1,1)</f>
        <v>41701</v>
      </c>
      <c r="C1520" s="331" t="n">
        <f aca="false">YEAR(B1520)</f>
        <v>2014</v>
      </c>
      <c r="D1520" s="331" t="n">
        <f aca="false">MONTH(B1520)</f>
        <v>3</v>
      </c>
      <c r="E1520" s="331" t="n">
        <f aca="false">DAY(B1520)</f>
        <v>3</v>
      </c>
      <c r="F1520" s="132" t="n">
        <v>566</v>
      </c>
      <c r="G1520" s="132" t="n">
        <v>719.25</v>
      </c>
      <c r="H1520" s="132" t="n">
        <v>563</v>
      </c>
      <c r="I1520" s="132" t="n">
        <v>680.98</v>
      </c>
      <c r="J1520" s="132" t="n">
        <f aca="false">LARGE($G$1:G1520,1)</f>
        <v>1242</v>
      </c>
      <c r="K1520" s="192" t="n">
        <f aca="false">IF(J1520&gt;J1519,0,K1519+1)</f>
        <v>94</v>
      </c>
      <c r="L1520" s="134" t="n">
        <f aca="false">I1520/J1520-1</f>
        <v>-0.45170692431562</v>
      </c>
      <c r="O1520" s="131"/>
      <c r="P1520" s="330"/>
      <c r="Q1520" s="132"/>
      <c r="R1520" s="132"/>
      <c r="S1520" s="132"/>
      <c r="T1520" s="132"/>
    </row>
    <row r="1521" customFormat="false" ht="12.8" hidden="true" customHeight="false" outlineLevel="0" collapsed="false">
      <c r="A1521" s="131" t="n">
        <v>1393891200</v>
      </c>
      <c r="B1521" s="330" t="n">
        <f aca="false">(A1521/(24*60*60))+DATE(1970,1,1)</f>
        <v>41702</v>
      </c>
      <c r="C1521" s="331" t="n">
        <f aca="false">YEAR(B1521)</f>
        <v>2014</v>
      </c>
      <c r="D1521" s="331" t="n">
        <f aca="false">MONTH(B1521)</f>
        <v>3</v>
      </c>
      <c r="E1521" s="331" t="n">
        <f aca="false">DAY(B1521)</f>
        <v>4</v>
      </c>
      <c r="F1521" s="132" t="n">
        <v>680.98</v>
      </c>
      <c r="G1521" s="132" t="n">
        <v>703.85</v>
      </c>
      <c r="H1521" s="132" t="n">
        <v>658.5</v>
      </c>
      <c r="I1521" s="132" t="n">
        <v>672</v>
      </c>
      <c r="J1521" s="132" t="n">
        <f aca="false">LARGE($G$1:G1521,1)</f>
        <v>1242</v>
      </c>
      <c r="K1521" s="192" t="n">
        <f aca="false">IF(J1521&gt;J1520,0,K1520+1)</f>
        <v>95</v>
      </c>
      <c r="L1521" s="134" t="n">
        <f aca="false">I1521/J1521-1</f>
        <v>-0.458937198067633</v>
      </c>
      <c r="O1521" s="131"/>
      <c r="P1521" s="330"/>
      <c r="Q1521" s="132"/>
      <c r="R1521" s="132"/>
      <c r="S1521" s="132"/>
      <c r="T1521" s="132"/>
    </row>
    <row r="1522" customFormat="false" ht="12.8" hidden="true" customHeight="false" outlineLevel="0" collapsed="false">
      <c r="A1522" s="131" t="n">
        <v>1393977600</v>
      </c>
      <c r="B1522" s="330" t="n">
        <f aca="false">(A1522/(24*60*60))+DATE(1970,1,1)</f>
        <v>41703</v>
      </c>
      <c r="C1522" s="331" t="n">
        <f aca="false">YEAR(B1522)</f>
        <v>2014</v>
      </c>
      <c r="D1522" s="331" t="n">
        <f aca="false">MONTH(B1522)</f>
        <v>3</v>
      </c>
      <c r="E1522" s="331" t="n">
        <f aca="false">DAY(B1522)</f>
        <v>5</v>
      </c>
      <c r="F1522" s="132" t="n">
        <v>673.26</v>
      </c>
      <c r="G1522" s="132" t="n">
        <v>678.9999</v>
      </c>
      <c r="H1522" s="132" t="n">
        <v>651.21</v>
      </c>
      <c r="I1522" s="132" t="n">
        <v>669.61</v>
      </c>
      <c r="J1522" s="132" t="n">
        <f aca="false">LARGE($G$1:G1522,1)</f>
        <v>1242</v>
      </c>
      <c r="K1522" s="192" t="n">
        <f aca="false">IF(J1522&gt;J1521,0,K1521+1)</f>
        <v>96</v>
      </c>
      <c r="L1522" s="134" t="n">
        <f aca="false">I1522/J1522-1</f>
        <v>-0.460861513687601</v>
      </c>
      <c r="O1522" s="131"/>
      <c r="P1522" s="330"/>
      <c r="Q1522" s="132"/>
      <c r="R1522" s="132"/>
      <c r="S1522" s="132"/>
      <c r="T1522" s="132"/>
    </row>
    <row r="1523" customFormat="false" ht="12.8" hidden="true" customHeight="false" outlineLevel="0" collapsed="false">
      <c r="A1523" s="131" t="n">
        <v>1394064000</v>
      </c>
      <c r="B1523" s="330" t="n">
        <f aca="false">(A1523/(24*60*60))+DATE(1970,1,1)</f>
        <v>41704</v>
      </c>
      <c r="C1523" s="331" t="n">
        <f aca="false">YEAR(B1523)</f>
        <v>2014</v>
      </c>
      <c r="D1523" s="331" t="n">
        <f aca="false">MONTH(B1523)</f>
        <v>3</v>
      </c>
      <c r="E1523" s="331" t="n">
        <f aca="false">DAY(B1523)</f>
        <v>6</v>
      </c>
      <c r="F1523" s="132" t="n">
        <v>669.61</v>
      </c>
      <c r="G1523" s="132" t="n">
        <v>676.43</v>
      </c>
      <c r="H1523" s="132" t="n">
        <v>648.7</v>
      </c>
      <c r="I1523" s="132" t="n">
        <v>668</v>
      </c>
      <c r="J1523" s="132" t="n">
        <f aca="false">LARGE($G$1:G1523,1)</f>
        <v>1242</v>
      </c>
      <c r="K1523" s="192" t="n">
        <f aca="false">IF(J1523&gt;J1522,0,K1522+1)</f>
        <v>97</v>
      </c>
      <c r="L1523" s="134" t="n">
        <f aca="false">I1523/J1523-1</f>
        <v>-0.462157809983897</v>
      </c>
      <c r="O1523" s="131"/>
      <c r="P1523" s="330"/>
      <c r="Q1523" s="132"/>
      <c r="R1523" s="132"/>
      <c r="S1523" s="132"/>
      <c r="T1523" s="132"/>
    </row>
    <row r="1524" customFormat="false" ht="12.8" hidden="true" customHeight="false" outlineLevel="0" collapsed="false">
      <c r="A1524" s="131" t="n">
        <v>1394150400</v>
      </c>
      <c r="B1524" s="330" t="n">
        <f aca="false">(A1524/(24*60*60))+DATE(1970,1,1)</f>
        <v>41705</v>
      </c>
      <c r="C1524" s="331" t="n">
        <f aca="false">YEAR(B1524)</f>
        <v>2014</v>
      </c>
      <c r="D1524" s="331" t="n">
        <f aca="false">MONTH(B1524)</f>
        <v>3</v>
      </c>
      <c r="E1524" s="331" t="n">
        <f aca="false">DAY(B1524)</f>
        <v>7</v>
      </c>
      <c r="F1524" s="132" t="n">
        <v>667</v>
      </c>
      <c r="G1524" s="132" t="n">
        <v>669</v>
      </c>
      <c r="H1524" s="132" t="n">
        <v>616.23</v>
      </c>
      <c r="I1524" s="132" t="n">
        <v>631.01</v>
      </c>
      <c r="J1524" s="132" t="n">
        <f aca="false">LARGE($G$1:G1524,1)</f>
        <v>1242</v>
      </c>
      <c r="K1524" s="192" t="n">
        <f aca="false">IF(J1524&gt;J1523,0,K1523+1)</f>
        <v>98</v>
      </c>
      <c r="L1524" s="134" t="n">
        <f aca="false">I1524/J1524-1</f>
        <v>-0.491940418679549</v>
      </c>
      <c r="O1524" s="131"/>
      <c r="P1524" s="330"/>
      <c r="Q1524" s="132"/>
      <c r="R1524" s="132"/>
      <c r="S1524" s="132"/>
      <c r="T1524" s="132"/>
    </row>
    <row r="1525" customFormat="false" ht="12.8" hidden="true" customHeight="false" outlineLevel="0" collapsed="false">
      <c r="A1525" s="131" t="n">
        <v>1394236800</v>
      </c>
      <c r="B1525" s="330" t="n">
        <f aca="false">(A1525/(24*60*60))+DATE(1970,1,1)</f>
        <v>41706</v>
      </c>
      <c r="C1525" s="331" t="n">
        <f aca="false">YEAR(B1525)</f>
        <v>2014</v>
      </c>
      <c r="D1525" s="331" t="n">
        <f aca="false">MONTH(B1525)</f>
        <v>3</v>
      </c>
      <c r="E1525" s="331" t="n">
        <f aca="false">DAY(B1525)</f>
        <v>8</v>
      </c>
      <c r="F1525" s="132" t="n">
        <v>633</v>
      </c>
      <c r="G1525" s="132" t="n">
        <v>639.999</v>
      </c>
      <c r="H1525" s="132" t="n">
        <v>600.6</v>
      </c>
      <c r="I1525" s="132" t="n">
        <v>616.8001</v>
      </c>
      <c r="J1525" s="132" t="n">
        <f aca="false">LARGE($G$1:G1525,1)</f>
        <v>1242</v>
      </c>
      <c r="K1525" s="192" t="n">
        <f aca="false">IF(J1525&gt;J1524,0,K1524+1)</f>
        <v>99</v>
      </c>
      <c r="L1525" s="134" t="n">
        <f aca="false">I1525/J1525-1</f>
        <v>-0.503381561996779</v>
      </c>
      <c r="O1525" s="131"/>
      <c r="P1525" s="330"/>
      <c r="Q1525" s="132"/>
      <c r="R1525" s="132"/>
      <c r="S1525" s="132"/>
      <c r="T1525" s="132"/>
    </row>
    <row r="1526" customFormat="false" ht="12.8" hidden="true" customHeight="false" outlineLevel="0" collapsed="false">
      <c r="A1526" s="131" t="n">
        <v>1394323200</v>
      </c>
      <c r="B1526" s="330" t="n">
        <f aca="false">(A1526/(24*60*60))+DATE(1970,1,1)</f>
        <v>41707</v>
      </c>
      <c r="C1526" s="331" t="n">
        <f aca="false">YEAR(B1526)</f>
        <v>2014</v>
      </c>
      <c r="D1526" s="331" t="n">
        <f aca="false">MONTH(B1526)</f>
        <v>3</v>
      </c>
      <c r="E1526" s="331" t="n">
        <f aca="false">DAY(B1526)</f>
        <v>9</v>
      </c>
      <c r="F1526" s="132" t="n">
        <v>616.9</v>
      </c>
      <c r="G1526" s="132" t="n">
        <v>654.999</v>
      </c>
      <c r="H1526" s="132" t="n">
        <v>610.25</v>
      </c>
      <c r="I1526" s="132" t="n">
        <v>638.5</v>
      </c>
      <c r="J1526" s="132" t="n">
        <f aca="false">LARGE($G$1:G1526,1)</f>
        <v>1242</v>
      </c>
      <c r="K1526" s="192" t="n">
        <f aca="false">IF(J1526&gt;J1525,0,K1525+1)</f>
        <v>100</v>
      </c>
      <c r="L1526" s="134" t="n">
        <f aca="false">I1526/J1526-1</f>
        <v>-0.485909822866345</v>
      </c>
      <c r="O1526" s="131"/>
      <c r="P1526" s="330"/>
      <c r="Q1526" s="132"/>
      <c r="R1526" s="132"/>
      <c r="S1526" s="132"/>
      <c r="T1526" s="132"/>
    </row>
    <row r="1527" customFormat="false" ht="12.8" hidden="true" customHeight="false" outlineLevel="0" collapsed="false">
      <c r="A1527" s="131" t="n">
        <v>1394409600</v>
      </c>
      <c r="B1527" s="330" t="n">
        <f aca="false">(A1527/(24*60*60))+DATE(1970,1,1)</f>
        <v>41708</v>
      </c>
      <c r="C1527" s="331" t="n">
        <f aca="false">YEAR(B1527)</f>
        <v>2014</v>
      </c>
      <c r="D1527" s="331" t="n">
        <f aca="false">MONTH(B1527)</f>
        <v>3</v>
      </c>
      <c r="E1527" s="331" t="n">
        <f aca="false">DAY(B1527)</f>
        <v>10</v>
      </c>
      <c r="F1527" s="132" t="n">
        <v>638.52</v>
      </c>
      <c r="G1527" s="132" t="n">
        <v>648.3</v>
      </c>
      <c r="H1527" s="132" t="n">
        <v>606</v>
      </c>
      <c r="I1527" s="132" t="n">
        <v>626.9801</v>
      </c>
      <c r="J1527" s="132" t="n">
        <f aca="false">LARGE($G$1:G1527,1)</f>
        <v>1242</v>
      </c>
      <c r="K1527" s="192" t="n">
        <f aca="false">IF(J1527&gt;J1526,0,K1526+1)</f>
        <v>101</v>
      </c>
      <c r="L1527" s="134" t="n">
        <f aca="false">I1527/J1527-1</f>
        <v>-0.495185104669887</v>
      </c>
      <c r="O1527" s="131"/>
      <c r="P1527" s="330"/>
      <c r="Q1527" s="132"/>
      <c r="R1527" s="132"/>
      <c r="S1527" s="132"/>
      <c r="T1527" s="132"/>
    </row>
    <row r="1528" customFormat="false" ht="12.8" hidden="true" customHeight="false" outlineLevel="0" collapsed="false">
      <c r="A1528" s="131" t="n">
        <v>1394496000</v>
      </c>
      <c r="B1528" s="330" t="n">
        <f aca="false">(A1528/(24*60*60))+DATE(1970,1,1)</f>
        <v>41709</v>
      </c>
      <c r="C1528" s="331" t="n">
        <f aca="false">YEAR(B1528)</f>
        <v>2014</v>
      </c>
      <c r="D1528" s="331" t="n">
        <f aca="false">MONTH(B1528)</f>
        <v>3</v>
      </c>
      <c r="E1528" s="331" t="n">
        <f aca="false">DAY(B1528)</f>
        <v>11</v>
      </c>
      <c r="F1528" s="132" t="n">
        <v>626.9801</v>
      </c>
      <c r="G1528" s="132" t="n">
        <v>641.9999</v>
      </c>
      <c r="H1528" s="132" t="n">
        <v>615.31</v>
      </c>
      <c r="I1528" s="132" t="n">
        <v>634.01</v>
      </c>
      <c r="J1528" s="132" t="n">
        <f aca="false">LARGE($G$1:G1528,1)</f>
        <v>1242</v>
      </c>
      <c r="K1528" s="192" t="n">
        <f aca="false">IF(J1528&gt;J1527,0,K1527+1)</f>
        <v>102</v>
      </c>
      <c r="L1528" s="134" t="n">
        <f aca="false">I1528/J1528-1</f>
        <v>-0.489524959742351</v>
      </c>
      <c r="O1528" s="131"/>
      <c r="P1528" s="330"/>
      <c r="Q1528" s="132"/>
      <c r="R1528" s="132"/>
      <c r="S1528" s="132"/>
      <c r="T1528" s="132"/>
    </row>
    <row r="1529" customFormat="false" ht="12.8" hidden="true" customHeight="false" outlineLevel="0" collapsed="false">
      <c r="A1529" s="131" t="n">
        <v>1394582400</v>
      </c>
      <c r="B1529" s="330" t="n">
        <f aca="false">(A1529/(24*60*60))+DATE(1970,1,1)</f>
        <v>41710</v>
      </c>
      <c r="C1529" s="331" t="n">
        <f aca="false">YEAR(B1529)</f>
        <v>2014</v>
      </c>
      <c r="D1529" s="331" t="n">
        <f aca="false">MONTH(B1529)</f>
        <v>3</v>
      </c>
      <c r="E1529" s="331" t="n">
        <f aca="false">DAY(B1529)</f>
        <v>12</v>
      </c>
      <c r="F1529" s="132" t="n">
        <v>634.0001</v>
      </c>
      <c r="G1529" s="132" t="n">
        <v>654</v>
      </c>
      <c r="H1529" s="132" t="n">
        <v>631</v>
      </c>
      <c r="I1529" s="132" t="n">
        <v>636.2296</v>
      </c>
      <c r="J1529" s="132" t="n">
        <f aca="false">LARGE($G$1:G1529,1)</f>
        <v>1242</v>
      </c>
      <c r="K1529" s="192" t="n">
        <f aca="false">IF(J1529&gt;J1528,0,K1528+1)</f>
        <v>103</v>
      </c>
      <c r="L1529" s="134" t="n">
        <f aca="false">I1529/J1529-1</f>
        <v>-0.487737842190016</v>
      </c>
      <c r="O1529" s="131"/>
      <c r="P1529" s="330"/>
      <c r="Q1529" s="132"/>
      <c r="R1529" s="132"/>
      <c r="S1529" s="132"/>
      <c r="T1529" s="132"/>
    </row>
    <row r="1530" customFormat="false" ht="12.8" hidden="true" customHeight="false" outlineLevel="0" collapsed="false">
      <c r="A1530" s="131" t="n">
        <v>1394668800</v>
      </c>
      <c r="B1530" s="330" t="n">
        <f aca="false">(A1530/(24*60*60))+DATE(1970,1,1)</f>
        <v>41711</v>
      </c>
      <c r="C1530" s="331" t="n">
        <f aca="false">YEAR(B1530)</f>
        <v>2014</v>
      </c>
      <c r="D1530" s="331" t="n">
        <f aca="false">MONTH(B1530)</f>
        <v>3</v>
      </c>
      <c r="E1530" s="331" t="n">
        <f aca="false">DAY(B1530)</f>
        <v>13</v>
      </c>
      <c r="F1530" s="132" t="n">
        <v>636.10235</v>
      </c>
      <c r="G1530" s="132" t="n">
        <v>648</v>
      </c>
      <c r="H1530" s="132" t="n">
        <v>634.5001</v>
      </c>
      <c r="I1530" s="132" t="n">
        <v>644.18</v>
      </c>
      <c r="J1530" s="132" t="n">
        <f aca="false">LARGE($G$1:G1530,1)</f>
        <v>1242</v>
      </c>
      <c r="K1530" s="192" t="n">
        <f aca="false">IF(J1530&gt;J1529,0,K1529+1)</f>
        <v>104</v>
      </c>
      <c r="L1530" s="134" t="n">
        <f aca="false">I1530/J1530-1</f>
        <v>-0.48133655394525</v>
      </c>
      <c r="O1530" s="131"/>
      <c r="P1530" s="330"/>
      <c r="Q1530" s="132"/>
      <c r="R1530" s="132"/>
      <c r="S1530" s="132"/>
      <c r="T1530" s="132"/>
    </row>
    <row r="1531" customFormat="false" ht="12.8" hidden="true" customHeight="false" outlineLevel="0" collapsed="false">
      <c r="A1531" s="131" t="n">
        <v>1394755200</v>
      </c>
      <c r="B1531" s="330" t="n">
        <f aca="false">(A1531/(24*60*60))+DATE(1970,1,1)</f>
        <v>41712</v>
      </c>
      <c r="C1531" s="331" t="n">
        <f aca="false">YEAR(B1531)</f>
        <v>2014</v>
      </c>
      <c r="D1531" s="331" t="n">
        <f aca="false">MONTH(B1531)</f>
        <v>3</v>
      </c>
      <c r="E1531" s="331" t="n">
        <f aca="false">DAY(B1531)</f>
        <v>14</v>
      </c>
      <c r="F1531" s="132" t="n">
        <v>643.1</v>
      </c>
      <c r="G1531" s="132" t="n">
        <v>645</v>
      </c>
      <c r="H1531" s="132" t="n">
        <v>623.5</v>
      </c>
      <c r="I1531" s="132" t="n">
        <v>627.98</v>
      </c>
      <c r="J1531" s="132" t="n">
        <f aca="false">LARGE($G$1:G1531,1)</f>
        <v>1242</v>
      </c>
      <c r="K1531" s="192" t="n">
        <f aca="false">IF(J1531&gt;J1530,0,K1530+1)</f>
        <v>105</v>
      </c>
      <c r="L1531" s="134" t="n">
        <f aca="false">I1531/J1531-1</f>
        <v>-0.494380032206119</v>
      </c>
      <c r="O1531" s="131"/>
      <c r="P1531" s="330"/>
      <c r="Q1531" s="132"/>
      <c r="R1531" s="132"/>
      <c r="S1531" s="132"/>
      <c r="T1531" s="132"/>
    </row>
    <row r="1532" customFormat="false" ht="12.8" hidden="true" customHeight="false" outlineLevel="0" collapsed="false">
      <c r="A1532" s="131" t="n">
        <v>1394841600</v>
      </c>
      <c r="B1532" s="330" t="n">
        <f aca="false">(A1532/(24*60*60))+DATE(1970,1,1)</f>
        <v>41713</v>
      </c>
      <c r="C1532" s="331" t="n">
        <f aca="false">YEAR(B1532)</f>
        <v>2014</v>
      </c>
      <c r="D1532" s="331" t="n">
        <f aca="false">MONTH(B1532)</f>
        <v>3</v>
      </c>
      <c r="E1532" s="331" t="n">
        <f aca="false">DAY(B1532)</f>
        <v>15</v>
      </c>
      <c r="F1532" s="132" t="n">
        <v>628.89</v>
      </c>
      <c r="G1532" s="132" t="n">
        <v>639.8899</v>
      </c>
      <c r="H1532" s="132" t="n">
        <v>626.3</v>
      </c>
      <c r="I1532" s="132" t="n">
        <v>635.45</v>
      </c>
      <c r="J1532" s="132" t="n">
        <f aca="false">LARGE($G$1:G1532,1)</f>
        <v>1242</v>
      </c>
      <c r="K1532" s="192" t="n">
        <f aca="false">IF(J1532&gt;J1531,0,K1531+1)</f>
        <v>106</v>
      </c>
      <c r="L1532" s="134" t="n">
        <f aca="false">I1532/J1532-1</f>
        <v>-0.488365539452496</v>
      </c>
      <c r="O1532" s="131"/>
      <c r="P1532" s="330"/>
      <c r="Q1532" s="132"/>
      <c r="R1532" s="132"/>
      <c r="S1532" s="132"/>
      <c r="T1532" s="132"/>
    </row>
    <row r="1533" customFormat="false" ht="12.8" hidden="true" customHeight="false" outlineLevel="0" collapsed="false">
      <c r="A1533" s="131" t="n">
        <v>1394928000</v>
      </c>
      <c r="B1533" s="330" t="n">
        <f aca="false">(A1533/(24*60*60))+DATE(1970,1,1)</f>
        <v>41714</v>
      </c>
      <c r="C1533" s="331" t="n">
        <f aca="false">YEAR(B1533)</f>
        <v>2014</v>
      </c>
      <c r="D1533" s="331" t="n">
        <f aca="false">MONTH(B1533)</f>
        <v>3</v>
      </c>
      <c r="E1533" s="331" t="n">
        <f aca="false">DAY(B1533)</f>
        <v>16</v>
      </c>
      <c r="F1533" s="132" t="n">
        <v>635.45</v>
      </c>
      <c r="G1533" s="132" t="n">
        <v>638</v>
      </c>
      <c r="H1533" s="132" t="n">
        <v>628.5801</v>
      </c>
      <c r="I1533" s="132" t="n">
        <v>633</v>
      </c>
      <c r="J1533" s="132" t="n">
        <f aca="false">LARGE($G$1:G1533,1)</f>
        <v>1242</v>
      </c>
      <c r="K1533" s="192" t="n">
        <f aca="false">IF(J1533&gt;J1532,0,K1532+1)</f>
        <v>107</v>
      </c>
      <c r="L1533" s="134" t="n">
        <f aca="false">I1533/J1533-1</f>
        <v>-0.490338164251208</v>
      </c>
      <c r="O1533" s="131"/>
      <c r="P1533" s="330"/>
      <c r="Q1533" s="132"/>
      <c r="R1533" s="132"/>
      <c r="S1533" s="132"/>
      <c r="T1533" s="132"/>
    </row>
    <row r="1534" customFormat="false" ht="12.8" hidden="true" customHeight="false" outlineLevel="0" collapsed="false">
      <c r="A1534" s="131" t="n">
        <v>1395014400</v>
      </c>
      <c r="B1534" s="330" t="n">
        <f aca="false">(A1534/(24*60*60))+DATE(1970,1,1)</f>
        <v>41715</v>
      </c>
      <c r="C1534" s="331" t="n">
        <f aca="false">YEAR(B1534)</f>
        <v>2014</v>
      </c>
      <c r="D1534" s="331" t="n">
        <f aca="false">MONTH(B1534)</f>
        <v>3</v>
      </c>
      <c r="E1534" s="331" t="n">
        <f aca="false">DAY(B1534)</f>
        <v>17</v>
      </c>
      <c r="F1534" s="132" t="n">
        <v>632</v>
      </c>
      <c r="G1534" s="132" t="n">
        <v>632.5</v>
      </c>
      <c r="H1534" s="132" t="n">
        <v>619.2</v>
      </c>
      <c r="I1534" s="132" t="n">
        <v>623.8</v>
      </c>
      <c r="J1534" s="132" t="n">
        <f aca="false">LARGE($G$1:G1534,1)</f>
        <v>1242</v>
      </c>
      <c r="K1534" s="192" t="n">
        <f aca="false">IF(J1534&gt;J1533,0,K1533+1)</f>
        <v>108</v>
      </c>
      <c r="L1534" s="134" t="n">
        <f aca="false">I1534/J1534-1</f>
        <v>-0.497745571658615</v>
      </c>
      <c r="O1534" s="131"/>
      <c r="P1534" s="330"/>
      <c r="Q1534" s="132"/>
      <c r="R1534" s="132"/>
      <c r="S1534" s="132"/>
      <c r="T1534" s="132"/>
    </row>
    <row r="1535" customFormat="false" ht="12.8" hidden="true" customHeight="false" outlineLevel="0" collapsed="false">
      <c r="A1535" s="131" t="n">
        <v>1395100800</v>
      </c>
      <c r="B1535" s="330" t="n">
        <f aca="false">(A1535/(24*60*60))+DATE(1970,1,1)</f>
        <v>41716</v>
      </c>
      <c r="C1535" s="331" t="n">
        <f aca="false">YEAR(B1535)</f>
        <v>2014</v>
      </c>
      <c r="D1535" s="331" t="n">
        <f aca="false">MONTH(B1535)</f>
        <v>3</v>
      </c>
      <c r="E1535" s="331" t="n">
        <f aca="false">DAY(B1535)</f>
        <v>18</v>
      </c>
      <c r="F1535" s="132" t="n">
        <v>623.8</v>
      </c>
      <c r="G1535" s="132" t="n">
        <v>623.8</v>
      </c>
      <c r="H1535" s="132" t="n">
        <v>600</v>
      </c>
      <c r="I1535" s="132" t="n">
        <v>615.5999</v>
      </c>
      <c r="J1535" s="132" t="n">
        <f aca="false">LARGE($G$1:G1535,1)</f>
        <v>1242</v>
      </c>
      <c r="K1535" s="192" t="n">
        <f aca="false">IF(J1535&gt;J1534,0,K1534+1)</f>
        <v>109</v>
      </c>
      <c r="L1535" s="134" t="n">
        <f aca="false">I1535/J1535-1</f>
        <v>-0.504347906602254</v>
      </c>
      <c r="O1535" s="131"/>
      <c r="P1535" s="330"/>
      <c r="Q1535" s="132"/>
      <c r="R1535" s="132"/>
      <c r="S1535" s="132"/>
      <c r="T1535" s="132"/>
    </row>
    <row r="1536" customFormat="false" ht="12.8" hidden="true" customHeight="false" outlineLevel="0" collapsed="false">
      <c r="A1536" s="131" t="n">
        <v>1395187200</v>
      </c>
      <c r="B1536" s="330" t="n">
        <f aca="false">(A1536/(24*60*60))+DATE(1970,1,1)</f>
        <v>41717</v>
      </c>
      <c r="C1536" s="331" t="n">
        <f aca="false">YEAR(B1536)</f>
        <v>2014</v>
      </c>
      <c r="D1536" s="331" t="n">
        <f aca="false">MONTH(B1536)</f>
        <v>3</v>
      </c>
      <c r="E1536" s="331" t="n">
        <f aca="false">DAY(B1536)</f>
        <v>19</v>
      </c>
      <c r="F1536" s="132" t="n">
        <v>615.5999</v>
      </c>
      <c r="G1536" s="132" t="n">
        <v>622.2</v>
      </c>
      <c r="H1536" s="132" t="n">
        <v>605.9841</v>
      </c>
      <c r="I1536" s="132" t="n">
        <v>609</v>
      </c>
      <c r="J1536" s="132" t="n">
        <f aca="false">LARGE($G$1:G1536,1)</f>
        <v>1242</v>
      </c>
      <c r="K1536" s="192" t="n">
        <f aca="false">IF(J1536&gt;J1535,0,K1535+1)</f>
        <v>110</v>
      </c>
      <c r="L1536" s="134" t="n">
        <f aca="false">I1536/J1536-1</f>
        <v>-0.509661835748792</v>
      </c>
      <c r="O1536" s="131"/>
      <c r="P1536" s="330"/>
      <c r="Q1536" s="132"/>
      <c r="R1536" s="132"/>
      <c r="S1536" s="132"/>
      <c r="T1536" s="132"/>
    </row>
    <row r="1537" customFormat="false" ht="12.8" hidden="true" customHeight="false" outlineLevel="0" collapsed="false">
      <c r="A1537" s="131" t="n">
        <v>1395273600</v>
      </c>
      <c r="B1537" s="330" t="n">
        <f aca="false">(A1537/(24*60*60))+DATE(1970,1,1)</f>
        <v>41718</v>
      </c>
      <c r="C1537" s="331" t="n">
        <f aca="false">YEAR(B1537)</f>
        <v>2014</v>
      </c>
      <c r="D1537" s="331" t="n">
        <f aca="false">MONTH(B1537)</f>
        <v>3</v>
      </c>
      <c r="E1537" s="331" t="n">
        <f aca="false">DAY(B1537)</f>
        <v>20</v>
      </c>
      <c r="F1537" s="132" t="n">
        <v>608.9841</v>
      </c>
      <c r="G1537" s="132" t="n">
        <v>609</v>
      </c>
      <c r="H1537" s="132" t="n">
        <v>584</v>
      </c>
      <c r="I1537" s="132" t="n">
        <v>586.5551</v>
      </c>
      <c r="J1537" s="132" t="n">
        <f aca="false">LARGE($G$1:G1537,1)</f>
        <v>1242</v>
      </c>
      <c r="K1537" s="192" t="n">
        <f aca="false">IF(J1537&gt;J1536,0,K1536+1)</f>
        <v>111</v>
      </c>
      <c r="L1537" s="134" t="n">
        <f aca="false">I1537/J1537-1</f>
        <v>-0.527733413848631</v>
      </c>
      <c r="O1537" s="131"/>
      <c r="P1537" s="330"/>
      <c r="Q1537" s="132"/>
      <c r="R1537" s="132"/>
      <c r="S1537" s="132"/>
      <c r="T1537" s="132"/>
    </row>
    <row r="1538" customFormat="false" ht="12.8" hidden="true" customHeight="false" outlineLevel="0" collapsed="false">
      <c r="A1538" s="131" t="n">
        <v>1395360000</v>
      </c>
      <c r="B1538" s="330" t="n">
        <f aca="false">(A1538/(24*60*60))+DATE(1970,1,1)</f>
        <v>41719</v>
      </c>
      <c r="C1538" s="331" t="n">
        <f aca="false">YEAR(B1538)</f>
        <v>2014</v>
      </c>
      <c r="D1538" s="331" t="n">
        <f aca="false">MONTH(B1538)</f>
        <v>3</v>
      </c>
      <c r="E1538" s="331" t="n">
        <f aca="false">DAY(B1538)</f>
        <v>21</v>
      </c>
      <c r="F1538" s="132" t="n">
        <v>588.8294</v>
      </c>
      <c r="G1538" s="132" t="n">
        <v>605.96</v>
      </c>
      <c r="H1538" s="132" t="n">
        <v>555.5</v>
      </c>
      <c r="I1538" s="132" t="n">
        <v>570.9999</v>
      </c>
      <c r="J1538" s="132" t="n">
        <f aca="false">LARGE($G$1:G1538,1)</f>
        <v>1242</v>
      </c>
      <c r="K1538" s="192" t="n">
        <f aca="false">IF(J1538&gt;J1537,0,K1537+1)</f>
        <v>112</v>
      </c>
      <c r="L1538" s="134" t="n">
        <f aca="false">I1538/J1538-1</f>
        <v>-0.540257729468599</v>
      </c>
      <c r="O1538" s="131"/>
      <c r="P1538" s="330"/>
      <c r="Q1538" s="132"/>
      <c r="R1538" s="132"/>
      <c r="S1538" s="132"/>
      <c r="T1538" s="132"/>
    </row>
    <row r="1539" customFormat="false" ht="12.8" hidden="true" customHeight="false" outlineLevel="0" collapsed="false">
      <c r="A1539" s="131" t="n">
        <v>1395446400</v>
      </c>
      <c r="B1539" s="330" t="n">
        <f aca="false">(A1539/(24*60*60))+DATE(1970,1,1)</f>
        <v>41720</v>
      </c>
      <c r="C1539" s="331" t="n">
        <f aca="false">YEAR(B1539)</f>
        <v>2014</v>
      </c>
      <c r="D1539" s="331" t="n">
        <f aca="false">MONTH(B1539)</f>
        <v>3</v>
      </c>
      <c r="E1539" s="331" t="n">
        <f aca="false">DAY(B1539)</f>
        <v>22</v>
      </c>
      <c r="F1539" s="132" t="n">
        <v>570.9898</v>
      </c>
      <c r="G1539" s="132" t="n">
        <v>574.24</v>
      </c>
      <c r="H1539" s="132" t="n">
        <v>550.09</v>
      </c>
      <c r="I1539" s="132" t="n">
        <v>563</v>
      </c>
      <c r="J1539" s="132" t="n">
        <f aca="false">LARGE($G$1:G1539,1)</f>
        <v>1242</v>
      </c>
      <c r="K1539" s="192" t="n">
        <f aca="false">IF(J1539&gt;J1538,0,K1538+1)</f>
        <v>113</v>
      </c>
      <c r="L1539" s="134" t="n">
        <f aca="false">I1539/J1539-1</f>
        <v>-0.546698872785829</v>
      </c>
      <c r="O1539" s="131"/>
      <c r="P1539" s="330"/>
      <c r="Q1539" s="132"/>
      <c r="R1539" s="132"/>
      <c r="S1539" s="132"/>
      <c r="T1539" s="132"/>
    </row>
    <row r="1540" customFormat="false" ht="12.8" hidden="true" customHeight="false" outlineLevel="0" collapsed="false">
      <c r="A1540" s="131" t="n">
        <v>1395532800</v>
      </c>
      <c r="B1540" s="330" t="n">
        <f aca="false">(A1540/(24*60*60))+DATE(1970,1,1)</f>
        <v>41721</v>
      </c>
      <c r="C1540" s="331" t="n">
        <f aca="false">YEAR(B1540)</f>
        <v>2014</v>
      </c>
      <c r="D1540" s="331" t="n">
        <f aca="false">MONTH(B1540)</f>
        <v>3</v>
      </c>
      <c r="E1540" s="331" t="n">
        <f aca="false">DAY(B1540)</f>
        <v>23</v>
      </c>
      <c r="F1540" s="132" t="n">
        <v>563</v>
      </c>
      <c r="G1540" s="132" t="n">
        <v>571</v>
      </c>
      <c r="H1540" s="132" t="n">
        <v>555</v>
      </c>
      <c r="I1540" s="132" t="n">
        <v>558</v>
      </c>
      <c r="J1540" s="132" t="n">
        <f aca="false">LARGE($G$1:G1540,1)</f>
        <v>1242</v>
      </c>
      <c r="K1540" s="192" t="n">
        <f aca="false">IF(J1540&gt;J1539,0,K1539+1)</f>
        <v>114</v>
      </c>
      <c r="L1540" s="134" t="n">
        <f aca="false">I1540/J1540-1</f>
        <v>-0.550724637681159</v>
      </c>
      <c r="O1540" s="131"/>
      <c r="P1540" s="330"/>
      <c r="Q1540" s="132"/>
      <c r="R1540" s="132"/>
      <c r="S1540" s="132"/>
      <c r="T1540" s="132"/>
    </row>
    <row r="1541" customFormat="false" ht="12.8" hidden="true" customHeight="false" outlineLevel="0" collapsed="false">
      <c r="A1541" s="131" t="n">
        <v>1395619200</v>
      </c>
      <c r="B1541" s="330" t="n">
        <f aca="false">(A1541/(24*60*60))+DATE(1970,1,1)</f>
        <v>41722</v>
      </c>
      <c r="C1541" s="331" t="n">
        <f aca="false">YEAR(B1541)</f>
        <v>2014</v>
      </c>
      <c r="D1541" s="331" t="n">
        <f aca="false">MONTH(B1541)</f>
        <v>3</v>
      </c>
      <c r="E1541" s="331" t="n">
        <f aca="false">DAY(B1541)</f>
        <v>24</v>
      </c>
      <c r="F1541" s="132" t="n">
        <v>557.8884</v>
      </c>
      <c r="G1541" s="132" t="n">
        <v>590</v>
      </c>
      <c r="H1541" s="132" t="n">
        <v>550.5</v>
      </c>
      <c r="I1541" s="132" t="n">
        <v>585.6587</v>
      </c>
      <c r="J1541" s="132" t="n">
        <f aca="false">LARGE($G$1:G1541,1)</f>
        <v>1242</v>
      </c>
      <c r="K1541" s="192" t="n">
        <f aca="false">IF(J1541&gt;J1540,0,K1540+1)</f>
        <v>115</v>
      </c>
      <c r="L1541" s="134" t="n">
        <f aca="false">I1541/J1541-1</f>
        <v>-0.528455152979066</v>
      </c>
      <c r="O1541" s="131"/>
      <c r="P1541" s="330"/>
      <c r="Q1541" s="132"/>
      <c r="R1541" s="132"/>
      <c r="S1541" s="132"/>
      <c r="T1541" s="132"/>
    </row>
    <row r="1542" customFormat="false" ht="12.8" hidden="true" customHeight="false" outlineLevel="0" collapsed="false">
      <c r="A1542" s="131" t="n">
        <v>1395705600</v>
      </c>
      <c r="B1542" s="330" t="n">
        <f aca="false">(A1542/(24*60*60))+DATE(1970,1,1)</f>
        <v>41723</v>
      </c>
      <c r="C1542" s="331" t="n">
        <f aca="false">YEAR(B1542)</f>
        <v>2014</v>
      </c>
      <c r="D1542" s="331" t="n">
        <f aca="false">MONTH(B1542)</f>
        <v>3</v>
      </c>
      <c r="E1542" s="331" t="n">
        <f aca="false">DAY(B1542)</f>
        <v>25</v>
      </c>
      <c r="F1542" s="132" t="n">
        <v>584.9899</v>
      </c>
      <c r="G1542" s="132" t="n">
        <v>586</v>
      </c>
      <c r="H1542" s="132" t="n">
        <v>568.55</v>
      </c>
      <c r="I1542" s="132" t="n">
        <v>583.9899</v>
      </c>
      <c r="J1542" s="132" t="n">
        <f aca="false">LARGE($G$1:G1542,1)</f>
        <v>1242</v>
      </c>
      <c r="K1542" s="192" t="n">
        <f aca="false">IF(J1542&gt;J1541,0,K1541+1)</f>
        <v>116</v>
      </c>
      <c r="L1542" s="134" t="n">
        <f aca="false">I1542/J1542-1</f>
        <v>-0.529798792270531</v>
      </c>
      <c r="O1542" s="131"/>
      <c r="P1542" s="330"/>
      <c r="Q1542" s="132"/>
      <c r="R1542" s="132"/>
      <c r="S1542" s="132"/>
      <c r="T1542" s="132"/>
    </row>
    <row r="1543" customFormat="false" ht="12.8" hidden="true" customHeight="false" outlineLevel="0" collapsed="false">
      <c r="A1543" s="131" t="n">
        <v>1395792000</v>
      </c>
      <c r="B1543" s="330" t="n">
        <f aca="false">(A1543/(24*60*60))+DATE(1970,1,1)</f>
        <v>41724</v>
      </c>
      <c r="C1543" s="331" t="n">
        <f aca="false">YEAR(B1543)</f>
        <v>2014</v>
      </c>
      <c r="D1543" s="331" t="n">
        <f aca="false">MONTH(B1543)</f>
        <v>3</v>
      </c>
      <c r="E1543" s="331" t="n">
        <f aca="false">DAY(B1543)</f>
        <v>26</v>
      </c>
      <c r="F1543" s="132" t="n">
        <v>583.89</v>
      </c>
      <c r="G1543" s="132" t="n">
        <v>593.25</v>
      </c>
      <c r="H1543" s="132" t="n">
        <v>566.51</v>
      </c>
      <c r="I1543" s="132" t="n">
        <v>576.6</v>
      </c>
      <c r="J1543" s="132" t="n">
        <f aca="false">LARGE($G$1:G1543,1)</f>
        <v>1242</v>
      </c>
      <c r="K1543" s="192" t="n">
        <f aca="false">IF(J1543&gt;J1542,0,K1542+1)</f>
        <v>117</v>
      </c>
      <c r="L1543" s="134" t="n">
        <f aca="false">I1543/J1543-1</f>
        <v>-0.535748792270531</v>
      </c>
      <c r="O1543" s="131"/>
      <c r="P1543" s="330"/>
      <c r="Q1543" s="132"/>
      <c r="R1543" s="132"/>
      <c r="S1543" s="132"/>
      <c r="T1543" s="132"/>
    </row>
    <row r="1544" customFormat="false" ht="12.8" hidden="true" customHeight="false" outlineLevel="0" collapsed="false">
      <c r="A1544" s="131" t="n">
        <v>1395878400</v>
      </c>
      <c r="B1544" s="330" t="n">
        <f aca="false">(A1544/(24*60*60))+DATE(1970,1,1)</f>
        <v>41725</v>
      </c>
      <c r="C1544" s="331" t="n">
        <f aca="false">YEAR(B1544)</f>
        <v>2014</v>
      </c>
      <c r="D1544" s="331" t="n">
        <f aca="false">MONTH(B1544)</f>
        <v>3</v>
      </c>
      <c r="E1544" s="331" t="n">
        <f aca="false">DAY(B1544)</f>
        <v>27</v>
      </c>
      <c r="F1544" s="132" t="n">
        <v>577.9999</v>
      </c>
      <c r="G1544" s="132" t="n">
        <v>579.4799</v>
      </c>
      <c r="H1544" s="132" t="n">
        <v>465</v>
      </c>
      <c r="I1544" s="132" t="n">
        <v>474</v>
      </c>
      <c r="J1544" s="132" t="n">
        <f aca="false">LARGE($G$1:G1544,1)</f>
        <v>1242</v>
      </c>
      <c r="K1544" s="192" t="n">
        <f aca="false">IF(J1544&gt;J1543,0,K1543+1)</f>
        <v>118</v>
      </c>
      <c r="L1544" s="134" t="n">
        <f aca="false">I1544/J1544-1</f>
        <v>-0.618357487922705</v>
      </c>
      <c r="O1544" s="131"/>
      <c r="P1544" s="330"/>
      <c r="Q1544" s="132"/>
      <c r="R1544" s="132"/>
      <c r="S1544" s="132"/>
      <c r="T1544" s="132"/>
    </row>
    <row r="1545" customFormat="false" ht="12.8" hidden="true" customHeight="false" outlineLevel="0" collapsed="false">
      <c r="A1545" s="131" t="n">
        <v>1395964800</v>
      </c>
      <c r="B1545" s="330" t="n">
        <f aca="false">(A1545/(24*60*60))+DATE(1970,1,1)</f>
        <v>41726</v>
      </c>
      <c r="C1545" s="331" t="n">
        <f aca="false">YEAR(B1545)</f>
        <v>2014</v>
      </c>
      <c r="D1545" s="331" t="n">
        <f aca="false">MONTH(B1545)</f>
        <v>3</v>
      </c>
      <c r="E1545" s="331" t="n">
        <f aca="false">DAY(B1545)</f>
        <v>28</v>
      </c>
      <c r="F1545" s="132" t="n">
        <v>475</v>
      </c>
      <c r="G1545" s="132" t="n">
        <v>533.36</v>
      </c>
      <c r="H1545" s="132" t="n">
        <v>470</v>
      </c>
      <c r="I1545" s="132" t="n">
        <v>502.25</v>
      </c>
      <c r="J1545" s="132" t="n">
        <f aca="false">LARGE($G$1:G1545,1)</f>
        <v>1242</v>
      </c>
      <c r="K1545" s="192" t="n">
        <f aca="false">IF(J1545&gt;J1544,0,K1544+1)</f>
        <v>119</v>
      </c>
      <c r="L1545" s="134" t="n">
        <f aca="false">I1545/J1545-1</f>
        <v>-0.59561191626409</v>
      </c>
      <c r="O1545" s="131"/>
      <c r="P1545" s="330"/>
      <c r="Q1545" s="132"/>
      <c r="R1545" s="132"/>
      <c r="S1545" s="132"/>
      <c r="T1545" s="132"/>
    </row>
    <row r="1546" customFormat="false" ht="12.8" hidden="true" customHeight="false" outlineLevel="0" collapsed="false">
      <c r="A1546" s="131" t="n">
        <v>1396051200</v>
      </c>
      <c r="B1546" s="330" t="n">
        <f aca="false">(A1546/(24*60*60))+DATE(1970,1,1)</f>
        <v>41727</v>
      </c>
      <c r="C1546" s="331" t="n">
        <f aca="false">YEAR(B1546)</f>
        <v>2014</v>
      </c>
      <c r="D1546" s="331" t="n">
        <f aca="false">MONTH(B1546)</f>
        <v>3</v>
      </c>
      <c r="E1546" s="331" t="n">
        <f aca="false">DAY(B1546)</f>
        <v>29</v>
      </c>
      <c r="F1546" s="132" t="n">
        <v>502.4996</v>
      </c>
      <c r="G1546" s="132" t="n">
        <v>507.99</v>
      </c>
      <c r="H1546" s="132" t="n">
        <v>485.45</v>
      </c>
      <c r="I1546" s="132" t="n">
        <v>492.4398</v>
      </c>
      <c r="J1546" s="132" t="n">
        <f aca="false">LARGE($G$1:G1546,1)</f>
        <v>1242</v>
      </c>
      <c r="K1546" s="192" t="n">
        <f aca="false">IF(J1546&gt;J1545,0,K1545+1)</f>
        <v>120</v>
      </c>
      <c r="L1546" s="134" t="n">
        <f aca="false">I1546/J1546-1</f>
        <v>-0.603510628019324</v>
      </c>
      <c r="O1546" s="131"/>
      <c r="P1546" s="330"/>
      <c r="Q1546" s="132"/>
      <c r="R1546" s="132"/>
      <c r="S1546" s="132"/>
      <c r="T1546" s="132"/>
    </row>
    <row r="1547" customFormat="false" ht="12.8" hidden="true" customHeight="false" outlineLevel="0" collapsed="false">
      <c r="A1547" s="131" t="n">
        <v>1396137600</v>
      </c>
      <c r="B1547" s="330" t="n">
        <f aca="false">(A1547/(24*60*60))+DATE(1970,1,1)</f>
        <v>41728</v>
      </c>
      <c r="C1547" s="331" t="n">
        <f aca="false">YEAR(B1547)</f>
        <v>2014</v>
      </c>
      <c r="D1547" s="331" t="n">
        <f aca="false">MONTH(B1547)</f>
        <v>3</v>
      </c>
      <c r="E1547" s="331" t="n">
        <f aca="false">DAY(B1547)</f>
        <v>30</v>
      </c>
      <c r="F1547" s="132" t="n">
        <v>490.01</v>
      </c>
      <c r="G1547" s="132" t="n">
        <v>491.9999</v>
      </c>
      <c r="H1547" s="132" t="n">
        <v>436.2</v>
      </c>
      <c r="I1547" s="132" t="n">
        <v>460.9999</v>
      </c>
      <c r="J1547" s="132" t="n">
        <f aca="false">LARGE($G$1:G1547,1)</f>
        <v>1242</v>
      </c>
      <c r="K1547" s="192" t="n">
        <f aca="false">IF(J1547&gt;J1546,0,K1546+1)</f>
        <v>121</v>
      </c>
      <c r="L1547" s="134" t="n">
        <f aca="false">I1547/J1547-1</f>
        <v>-0.628824557165862</v>
      </c>
      <c r="O1547" s="131"/>
      <c r="P1547" s="330"/>
      <c r="Q1547" s="132"/>
      <c r="R1547" s="132"/>
      <c r="S1547" s="132"/>
      <c r="T1547" s="132"/>
    </row>
    <row r="1548" customFormat="false" ht="12.8" hidden="true" customHeight="false" outlineLevel="0" collapsed="false">
      <c r="A1548" s="131" t="n">
        <v>1396224000</v>
      </c>
      <c r="B1548" s="330" t="n">
        <f aca="false">(A1548/(24*60*60))+DATE(1970,1,1)</f>
        <v>41729</v>
      </c>
      <c r="C1548" s="331" t="n">
        <f aca="false">YEAR(B1548)</f>
        <v>2014</v>
      </c>
      <c r="D1548" s="331" t="n">
        <f aca="false">MONTH(B1548)</f>
        <v>3</v>
      </c>
      <c r="E1548" s="331" t="n">
        <f aca="false">DAY(B1548)</f>
        <v>31</v>
      </c>
      <c r="F1548" s="132" t="n">
        <v>460.6</v>
      </c>
      <c r="G1548" s="132" t="n">
        <v>488</v>
      </c>
      <c r="H1548" s="132" t="n">
        <v>436.1</v>
      </c>
      <c r="I1548" s="132" t="n">
        <v>456.9899</v>
      </c>
      <c r="J1548" s="132" t="n">
        <f aca="false">LARGE($G$1:G1548,1)</f>
        <v>1242</v>
      </c>
      <c r="K1548" s="192" t="n">
        <f aca="false">IF(J1548&gt;J1547,0,K1547+1)</f>
        <v>122</v>
      </c>
      <c r="L1548" s="134" t="n">
        <f aca="false">I1548/J1548-1</f>
        <v>-0.632053220611916</v>
      </c>
      <c r="O1548" s="131"/>
      <c r="P1548" s="330"/>
      <c r="Q1548" s="132"/>
      <c r="R1548" s="132"/>
      <c r="S1548" s="132"/>
      <c r="T1548" s="132"/>
    </row>
    <row r="1549" customFormat="false" ht="12.8" hidden="true" customHeight="false" outlineLevel="0" collapsed="false">
      <c r="A1549" s="131" t="n">
        <v>1396310400</v>
      </c>
      <c r="B1549" s="330" t="n">
        <f aca="false">(A1549/(24*60*60))+DATE(1970,1,1)</f>
        <v>41730</v>
      </c>
      <c r="C1549" s="331" t="n">
        <f aca="false">YEAR(B1549)</f>
        <v>2014</v>
      </c>
      <c r="D1549" s="331" t="n">
        <f aca="false">MONTH(B1549)</f>
        <v>4</v>
      </c>
      <c r="E1549" s="331" t="n">
        <f aca="false">DAY(B1549)</f>
        <v>1</v>
      </c>
      <c r="F1549" s="132" t="n">
        <v>456.3</v>
      </c>
      <c r="G1549" s="132" t="n">
        <v>513.9</v>
      </c>
      <c r="H1549" s="132" t="n">
        <v>453.4</v>
      </c>
      <c r="I1549" s="132" t="n">
        <v>479.9181</v>
      </c>
      <c r="J1549" s="132" t="n">
        <f aca="false">LARGE($G$1:G1549,1)</f>
        <v>1242</v>
      </c>
      <c r="K1549" s="192" t="n">
        <f aca="false">IF(J1549&gt;J1548,0,K1548+1)</f>
        <v>123</v>
      </c>
      <c r="L1549" s="134" t="n">
        <f aca="false">I1549/J1549-1</f>
        <v>-0.613592512077295</v>
      </c>
      <c r="O1549" s="131"/>
      <c r="P1549" s="330"/>
      <c r="Q1549" s="132"/>
      <c r="R1549" s="132"/>
      <c r="S1549" s="132"/>
      <c r="T1549" s="132"/>
    </row>
    <row r="1550" customFormat="false" ht="12.8" hidden="true" customHeight="false" outlineLevel="0" collapsed="false">
      <c r="A1550" s="131" t="n">
        <v>1396396800</v>
      </c>
      <c r="B1550" s="330" t="n">
        <f aca="false">(A1550/(24*60*60))+DATE(1970,1,1)</f>
        <v>41731</v>
      </c>
      <c r="C1550" s="331" t="n">
        <f aca="false">YEAR(B1550)</f>
        <v>2014</v>
      </c>
      <c r="D1550" s="331" t="n">
        <f aca="false">MONTH(B1550)</f>
        <v>4</v>
      </c>
      <c r="E1550" s="331" t="n">
        <f aca="false">DAY(B1550)</f>
        <v>2</v>
      </c>
      <c r="F1550" s="132" t="n">
        <v>477.53</v>
      </c>
      <c r="G1550" s="132" t="n">
        <v>496.2</v>
      </c>
      <c r="H1550" s="132" t="n">
        <v>431.2</v>
      </c>
      <c r="I1550" s="132" t="n">
        <v>437.2203</v>
      </c>
      <c r="J1550" s="132" t="n">
        <f aca="false">LARGE($G$1:G1550,1)</f>
        <v>1242</v>
      </c>
      <c r="K1550" s="192" t="n">
        <f aca="false">IF(J1550&gt;J1549,0,K1549+1)</f>
        <v>124</v>
      </c>
      <c r="L1550" s="134" t="n">
        <f aca="false">I1550/J1550-1</f>
        <v>-0.64797077294686</v>
      </c>
      <c r="O1550" s="131"/>
      <c r="P1550" s="330"/>
      <c r="Q1550" s="132"/>
      <c r="R1550" s="132"/>
      <c r="S1550" s="132"/>
      <c r="T1550" s="132"/>
    </row>
    <row r="1551" customFormat="false" ht="12.8" hidden="true" customHeight="false" outlineLevel="0" collapsed="false">
      <c r="A1551" s="131" t="n">
        <v>1396483200</v>
      </c>
      <c r="B1551" s="330" t="n">
        <f aca="false">(A1551/(24*60*60))+DATE(1970,1,1)</f>
        <v>41732</v>
      </c>
      <c r="C1551" s="331" t="n">
        <f aca="false">YEAR(B1551)</f>
        <v>2014</v>
      </c>
      <c r="D1551" s="331" t="n">
        <f aca="false">MONTH(B1551)</f>
        <v>4</v>
      </c>
      <c r="E1551" s="331" t="n">
        <f aca="false">DAY(B1551)</f>
        <v>3</v>
      </c>
      <c r="F1551" s="132" t="n">
        <v>436.5301</v>
      </c>
      <c r="G1551" s="132" t="n">
        <v>463</v>
      </c>
      <c r="H1551" s="132" t="n">
        <v>415.46</v>
      </c>
      <c r="I1551" s="132" t="n">
        <v>447.9999</v>
      </c>
      <c r="J1551" s="132" t="n">
        <f aca="false">LARGE($G$1:G1551,1)</f>
        <v>1242</v>
      </c>
      <c r="K1551" s="192" t="n">
        <f aca="false">IF(J1551&gt;J1550,0,K1550+1)</f>
        <v>125</v>
      </c>
      <c r="L1551" s="134" t="n">
        <f aca="false">I1551/J1551-1</f>
        <v>-0.63929154589372</v>
      </c>
      <c r="O1551" s="131"/>
      <c r="P1551" s="330"/>
      <c r="Q1551" s="132"/>
      <c r="R1551" s="132"/>
      <c r="S1551" s="132"/>
      <c r="T1551" s="132"/>
    </row>
    <row r="1552" customFormat="false" ht="12.8" hidden="true" customHeight="false" outlineLevel="0" collapsed="false">
      <c r="A1552" s="131" t="n">
        <v>1396569600</v>
      </c>
      <c r="B1552" s="330" t="n">
        <f aca="false">(A1552/(24*60*60))+DATE(1970,1,1)</f>
        <v>41733</v>
      </c>
      <c r="C1552" s="331" t="n">
        <f aca="false">YEAR(B1552)</f>
        <v>2014</v>
      </c>
      <c r="D1552" s="331" t="n">
        <f aca="false">MONTH(B1552)</f>
        <v>4</v>
      </c>
      <c r="E1552" s="331" t="n">
        <f aca="false">DAY(B1552)</f>
        <v>4</v>
      </c>
      <c r="F1552" s="132" t="n">
        <v>447.1161</v>
      </c>
      <c r="G1552" s="132" t="n">
        <v>458.5899</v>
      </c>
      <c r="H1552" s="132" t="n">
        <v>430.2</v>
      </c>
      <c r="I1552" s="132" t="n">
        <v>447.0211</v>
      </c>
      <c r="J1552" s="132" t="n">
        <f aca="false">LARGE($G$1:G1552,1)</f>
        <v>1242</v>
      </c>
      <c r="K1552" s="192" t="n">
        <f aca="false">IF(J1552&gt;J1551,0,K1551+1)</f>
        <v>126</v>
      </c>
      <c r="L1552" s="134" t="n">
        <f aca="false">I1552/J1552-1</f>
        <v>-0.64007962962963</v>
      </c>
      <c r="O1552" s="131"/>
      <c r="P1552" s="330"/>
      <c r="Q1552" s="132"/>
      <c r="R1552" s="132"/>
      <c r="S1552" s="132"/>
      <c r="T1552" s="132"/>
    </row>
    <row r="1553" customFormat="false" ht="12.8" hidden="true" customHeight="false" outlineLevel="0" collapsed="false">
      <c r="A1553" s="131" t="n">
        <v>1396656000</v>
      </c>
      <c r="B1553" s="330" t="n">
        <f aca="false">(A1553/(24*60*60))+DATE(1970,1,1)</f>
        <v>41734</v>
      </c>
      <c r="C1553" s="331" t="n">
        <f aca="false">YEAR(B1553)</f>
        <v>2014</v>
      </c>
      <c r="D1553" s="331" t="n">
        <f aca="false">MONTH(B1553)</f>
        <v>4</v>
      </c>
      <c r="E1553" s="331" t="n">
        <f aca="false">DAY(B1553)</f>
        <v>5</v>
      </c>
      <c r="F1553" s="132" t="n">
        <v>448.001</v>
      </c>
      <c r="G1553" s="132" t="n">
        <v>464.5</v>
      </c>
      <c r="H1553" s="132" t="n">
        <v>444.395</v>
      </c>
      <c r="I1553" s="132" t="n">
        <v>463.99</v>
      </c>
      <c r="J1553" s="132" t="n">
        <f aca="false">LARGE($G$1:G1553,1)</f>
        <v>1242</v>
      </c>
      <c r="K1553" s="192" t="n">
        <f aca="false">IF(J1553&gt;J1552,0,K1552+1)</f>
        <v>127</v>
      </c>
      <c r="L1553" s="134" t="n">
        <f aca="false">I1553/J1553-1</f>
        <v>-0.626417069243156</v>
      </c>
      <c r="O1553" s="131"/>
      <c r="P1553" s="330"/>
      <c r="Q1553" s="132"/>
      <c r="R1553" s="132"/>
      <c r="S1553" s="132"/>
      <c r="T1553" s="132"/>
    </row>
    <row r="1554" customFormat="false" ht="12.8" hidden="true" customHeight="false" outlineLevel="0" collapsed="false">
      <c r="A1554" s="131" t="n">
        <v>1396742400</v>
      </c>
      <c r="B1554" s="330" t="n">
        <f aca="false">(A1554/(24*60*60))+DATE(1970,1,1)</f>
        <v>41735</v>
      </c>
      <c r="C1554" s="331" t="n">
        <f aca="false">YEAR(B1554)</f>
        <v>2014</v>
      </c>
      <c r="D1554" s="331" t="n">
        <f aca="false">MONTH(B1554)</f>
        <v>4</v>
      </c>
      <c r="E1554" s="331" t="n">
        <f aca="false">DAY(B1554)</f>
        <v>6</v>
      </c>
      <c r="F1554" s="132" t="n">
        <v>463.97</v>
      </c>
      <c r="G1554" s="132" t="n">
        <v>465.9998</v>
      </c>
      <c r="H1554" s="132" t="n">
        <v>450</v>
      </c>
      <c r="I1554" s="132" t="n">
        <v>458.78</v>
      </c>
      <c r="J1554" s="132" t="n">
        <f aca="false">LARGE($G$1:G1554,1)</f>
        <v>1242</v>
      </c>
      <c r="K1554" s="192" t="n">
        <f aca="false">IF(J1554&gt;J1553,0,K1553+1)</f>
        <v>128</v>
      </c>
      <c r="L1554" s="134" t="n">
        <f aca="false">I1554/J1554-1</f>
        <v>-0.63061191626409</v>
      </c>
      <c r="O1554" s="131"/>
      <c r="P1554" s="330"/>
      <c r="Q1554" s="132"/>
      <c r="R1554" s="132"/>
      <c r="S1554" s="132"/>
      <c r="T1554" s="132"/>
    </row>
    <row r="1555" customFormat="false" ht="12.8" hidden="true" customHeight="false" outlineLevel="0" collapsed="false">
      <c r="A1555" s="131" t="n">
        <v>1396828800</v>
      </c>
      <c r="B1555" s="330" t="n">
        <f aca="false">(A1555/(24*60*60))+DATE(1970,1,1)</f>
        <v>41736</v>
      </c>
      <c r="C1555" s="331" t="n">
        <f aca="false">YEAR(B1555)</f>
        <v>2014</v>
      </c>
      <c r="D1555" s="331" t="n">
        <f aca="false">MONTH(B1555)</f>
        <v>4</v>
      </c>
      <c r="E1555" s="331" t="n">
        <f aca="false">DAY(B1555)</f>
        <v>7</v>
      </c>
      <c r="F1555" s="132" t="n">
        <v>458.5</v>
      </c>
      <c r="G1555" s="132" t="n">
        <v>461</v>
      </c>
      <c r="H1555" s="132" t="n">
        <v>445.05</v>
      </c>
      <c r="I1555" s="132" t="n">
        <v>446.58</v>
      </c>
      <c r="J1555" s="132" t="n">
        <f aca="false">LARGE($G$1:G1555,1)</f>
        <v>1242</v>
      </c>
      <c r="K1555" s="192" t="n">
        <f aca="false">IF(J1555&gt;J1554,0,K1554+1)</f>
        <v>129</v>
      </c>
      <c r="L1555" s="134" t="n">
        <f aca="false">I1555/J1555-1</f>
        <v>-0.640434782608696</v>
      </c>
      <c r="O1555" s="131"/>
      <c r="P1555" s="330"/>
      <c r="Q1555" s="132"/>
      <c r="R1555" s="132"/>
      <c r="S1555" s="132"/>
      <c r="T1555" s="132"/>
    </row>
    <row r="1556" customFormat="false" ht="12.8" hidden="true" customHeight="false" outlineLevel="0" collapsed="false">
      <c r="A1556" s="131" t="n">
        <v>1396915200</v>
      </c>
      <c r="B1556" s="330" t="n">
        <f aca="false">(A1556/(24*60*60))+DATE(1970,1,1)</f>
        <v>41737</v>
      </c>
      <c r="C1556" s="331" t="n">
        <f aca="false">YEAR(B1556)</f>
        <v>2014</v>
      </c>
      <c r="D1556" s="331" t="n">
        <f aca="false">MONTH(B1556)</f>
        <v>4</v>
      </c>
      <c r="E1556" s="331" t="n">
        <f aca="false">DAY(B1556)</f>
        <v>8</v>
      </c>
      <c r="F1556" s="132" t="n">
        <v>445.222</v>
      </c>
      <c r="G1556" s="132" t="n">
        <v>458.8</v>
      </c>
      <c r="H1556" s="132" t="n">
        <v>445.01</v>
      </c>
      <c r="I1556" s="132" t="n">
        <v>452.3849</v>
      </c>
      <c r="J1556" s="132" t="n">
        <f aca="false">LARGE($G$1:G1556,1)</f>
        <v>1242</v>
      </c>
      <c r="K1556" s="192" t="n">
        <f aca="false">IF(J1556&gt;J1555,0,K1555+1)</f>
        <v>130</v>
      </c>
      <c r="L1556" s="134" t="n">
        <f aca="false">I1556/J1556-1</f>
        <v>-0.635760950080515</v>
      </c>
      <c r="O1556" s="131"/>
      <c r="P1556" s="330"/>
      <c r="Q1556" s="132"/>
      <c r="R1556" s="132"/>
      <c r="S1556" s="132"/>
      <c r="T1556" s="132"/>
    </row>
    <row r="1557" customFormat="false" ht="12.8" hidden="true" customHeight="false" outlineLevel="0" collapsed="false">
      <c r="A1557" s="131" t="n">
        <v>1397001600</v>
      </c>
      <c r="B1557" s="330" t="n">
        <f aca="false">(A1557/(24*60*60))+DATE(1970,1,1)</f>
        <v>41738</v>
      </c>
      <c r="C1557" s="331" t="n">
        <f aca="false">YEAR(B1557)</f>
        <v>2014</v>
      </c>
      <c r="D1557" s="331" t="n">
        <f aca="false">MONTH(B1557)</f>
        <v>4</v>
      </c>
      <c r="E1557" s="331" t="n">
        <f aca="false">DAY(B1557)</f>
        <v>9</v>
      </c>
      <c r="F1557" s="132" t="n">
        <v>452.3849</v>
      </c>
      <c r="G1557" s="132" t="n">
        <v>455.1359089</v>
      </c>
      <c r="H1557" s="132" t="n">
        <v>440.0536</v>
      </c>
      <c r="I1557" s="132" t="n">
        <v>442.45</v>
      </c>
      <c r="J1557" s="132" t="n">
        <f aca="false">LARGE($G$1:G1557,1)</f>
        <v>1242</v>
      </c>
      <c r="K1557" s="192" t="n">
        <f aca="false">IF(J1557&gt;J1556,0,K1556+1)</f>
        <v>131</v>
      </c>
      <c r="L1557" s="134" t="n">
        <f aca="false">I1557/J1557-1</f>
        <v>-0.643760064412238</v>
      </c>
      <c r="O1557" s="131"/>
      <c r="P1557" s="330"/>
      <c r="Q1557" s="132"/>
      <c r="R1557" s="132"/>
      <c r="S1557" s="132"/>
      <c r="T1557" s="132"/>
    </row>
    <row r="1558" customFormat="false" ht="12.8" hidden="true" customHeight="false" outlineLevel="0" collapsed="false">
      <c r="A1558" s="131" t="n">
        <v>1397088000</v>
      </c>
      <c r="B1558" s="330" t="n">
        <f aca="false">(A1558/(24*60*60))+DATE(1970,1,1)</f>
        <v>41739</v>
      </c>
      <c r="C1558" s="331" t="n">
        <f aca="false">YEAR(B1558)</f>
        <v>2014</v>
      </c>
      <c r="D1558" s="331" t="n">
        <f aca="false">MONTH(B1558)</f>
        <v>4</v>
      </c>
      <c r="E1558" s="331" t="n">
        <f aca="false">DAY(B1558)</f>
        <v>10</v>
      </c>
      <c r="F1558" s="132" t="n">
        <v>442.4499</v>
      </c>
      <c r="G1558" s="132" t="n">
        <v>442.8689</v>
      </c>
      <c r="H1558" s="132" t="n">
        <v>357</v>
      </c>
      <c r="I1558" s="132" t="n">
        <v>364.2</v>
      </c>
      <c r="J1558" s="132" t="n">
        <f aca="false">LARGE($G$1:G1558,1)</f>
        <v>1242</v>
      </c>
      <c r="K1558" s="192" t="n">
        <f aca="false">IF(J1558&gt;J1557,0,K1557+1)</f>
        <v>132</v>
      </c>
      <c r="L1558" s="134" t="n">
        <f aca="false">I1558/J1558-1</f>
        <v>-0.706763285024155</v>
      </c>
      <c r="O1558" s="131"/>
      <c r="P1558" s="330"/>
      <c r="Q1558" s="132"/>
      <c r="R1558" s="132"/>
      <c r="S1558" s="132"/>
      <c r="T1558" s="132"/>
    </row>
    <row r="1559" customFormat="false" ht="12.8" hidden="true" customHeight="false" outlineLevel="0" collapsed="false">
      <c r="A1559" s="131" t="n">
        <v>1397174400</v>
      </c>
      <c r="B1559" s="330" t="n">
        <f aca="false">(A1559/(24*60*60))+DATE(1970,1,1)</f>
        <v>41740</v>
      </c>
      <c r="C1559" s="331" t="n">
        <f aca="false">YEAR(B1559)</f>
        <v>2014</v>
      </c>
      <c r="D1559" s="331" t="n">
        <f aca="false">MONTH(B1559)</f>
        <v>4</v>
      </c>
      <c r="E1559" s="331" t="n">
        <f aca="false">DAY(B1559)</f>
        <v>11</v>
      </c>
      <c r="F1559" s="132" t="n">
        <v>364.04989</v>
      </c>
      <c r="G1559" s="132" t="n">
        <v>433.6</v>
      </c>
      <c r="H1559" s="132" t="n">
        <v>340</v>
      </c>
      <c r="I1559" s="132" t="n">
        <v>421</v>
      </c>
      <c r="J1559" s="132" t="n">
        <f aca="false">LARGE($G$1:G1559,1)</f>
        <v>1242</v>
      </c>
      <c r="K1559" s="192" t="n">
        <f aca="false">IF(J1559&gt;J1558,0,K1558+1)</f>
        <v>133</v>
      </c>
      <c r="L1559" s="134" t="n">
        <f aca="false">I1559/J1559-1</f>
        <v>-0.661030595813205</v>
      </c>
      <c r="O1559" s="131"/>
      <c r="P1559" s="330"/>
      <c r="Q1559" s="132"/>
      <c r="R1559" s="132"/>
      <c r="S1559" s="132"/>
      <c r="T1559" s="132"/>
    </row>
    <row r="1560" customFormat="false" ht="12.8" hidden="true" customHeight="false" outlineLevel="0" collapsed="false">
      <c r="A1560" s="131" t="n">
        <v>1397260800</v>
      </c>
      <c r="B1560" s="330" t="n">
        <f aca="false">(A1560/(24*60*60))+DATE(1970,1,1)</f>
        <v>41741</v>
      </c>
      <c r="C1560" s="331" t="n">
        <f aca="false">YEAR(B1560)</f>
        <v>2014</v>
      </c>
      <c r="D1560" s="331" t="n">
        <f aca="false">MONTH(B1560)</f>
        <v>4</v>
      </c>
      <c r="E1560" s="331" t="n">
        <f aca="false">DAY(B1560)</f>
        <v>12</v>
      </c>
      <c r="F1560" s="132" t="n">
        <v>421.999</v>
      </c>
      <c r="G1560" s="132" t="n">
        <v>441</v>
      </c>
      <c r="H1560" s="132" t="n">
        <v>413.0741</v>
      </c>
      <c r="I1560" s="132" t="n">
        <v>423.3</v>
      </c>
      <c r="J1560" s="132" t="n">
        <f aca="false">LARGE($G$1:G1560,1)</f>
        <v>1242</v>
      </c>
      <c r="K1560" s="192" t="n">
        <f aca="false">IF(J1560&gt;J1559,0,K1559+1)</f>
        <v>134</v>
      </c>
      <c r="L1560" s="134" t="n">
        <f aca="false">I1560/J1560-1</f>
        <v>-0.659178743961353</v>
      </c>
      <c r="O1560" s="131"/>
      <c r="P1560" s="330"/>
      <c r="Q1560" s="132"/>
      <c r="R1560" s="132"/>
      <c r="S1560" s="132"/>
      <c r="T1560" s="132"/>
    </row>
    <row r="1561" customFormat="false" ht="12.8" hidden="true" customHeight="false" outlineLevel="0" collapsed="false">
      <c r="A1561" s="131" t="n">
        <v>1397347200</v>
      </c>
      <c r="B1561" s="330" t="n">
        <f aca="false">(A1561/(24*60*60))+DATE(1970,1,1)</f>
        <v>41742</v>
      </c>
      <c r="C1561" s="331" t="n">
        <f aca="false">YEAR(B1561)</f>
        <v>2014</v>
      </c>
      <c r="D1561" s="331" t="n">
        <f aca="false">MONTH(B1561)</f>
        <v>4</v>
      </c>
      <c r="E1561" s="331" t="n">
        <f aca="false">DAY(B1561)</f>
        <v>13</v>
      </c>
      <c r="F1561" s="132" t="n">
        <v>422.2001</v>
      </c>
      <c r="G1561" s="132" t="n">
        <v>428.2</v>
      </c>
      <c r="H1561" s="132" t="n">
        <v>400</v>
      </c>
      <c r="I1561" s="132" t="n">
        <v>418</v>
      </c>
      <c r="J1561" s="132" t="n">
        <f aca="false">LARGE($G$1:G1561,1)</f>
        <v>1242</v>
      </c>
      <c r="K1561" s="192" t="n">
        <f aca="false">IF(J1561&gt;J1560,0,K1560+1)</f>
        <v>135</v>
      </c>
      <c r="L1561" s="134" t="n">
        <f aca="false">I1561/J1561-1</f>
        <v>-0.663446054750403</v>
      </c>
      <c r="O1561" s="131"/>
      <c r="P1561" s="330"/>
      <c r="Q1561" s="132"/>
      <c r="R1561" s="132"/>
      <c r="S1561" s="132"/>
      <c r="T1561" s="132"/>
    </row>
    <row r="1562" customFormat="false" ht="12.8" hidden="true" customHeight="false" outlineLevel="0" collapsed="false">
      <c r="A1562" s="131" t="n">
        <v>1397433600</v>
      </c>
      <c r="B1562" s="330" t="n">
        <f aca="false">(A1562/(24*60*60))+DATE(1970,1,1)</f>
        <v>41743</v>
      </c>
      <c r="C1562" s="331" t="n">
        <f aca="false">YEAR(B1562)</f>
        <v>2014</v>
      </c>
      <c r="D1562" s="331" t="n">
        <f aca="false">MONTH(B1562)</f>
        <v>4</v>
      </c>
      <c r="E1562" s="331" t="n">
        <f aca="false">DAY(B1562)</f>
        <v>14</v>
      </c>
      <c r="F1562" s="132" t="n">
        <v>417.6</v>
      </c>
      <c r="G1562" s="132" t="n">
        <v>478</v>
      </c>
      <c r="H1562" s="132" t="n">
        <v>406.4</v>
      </c>
      <c r="I1562" s="132" t="n">
        <v>460</v>
      </c>
      <c r="J1562" s="132" t="n">
        <f aca="false">LARGE($G$1:G1562,1)</f>
        <v>1242</v>
      </c>
      <c r="K1562" s="192" t="n">
        <f aca="false">IF(J1562&gt;J1561,0,K1561+1)</f>
        <v>136</v>
      </c>
      <c r="L1562" s="134" t="n">
        <f aca="false">I1562/J1562-1</f>
        <v>-0.62962962962963</v>
      </c>
      <c r="O1562" s="131"/>
      <c r="P1562" s="330"/>
      <c r="Q1562" s="132"/>
      <c r="R1562" s="132"/>
      <c r="S1562" s="132"/>
      <c r="T1562" s="132"/>
    </row>
    <row r="1563" customFormat="false" ht="12.8" hidden="true" customHeight="false" outlineLevel="0" collapsed="false">
      <c r="A1563" s="131" t="n">
        <v>1397520000</v>
      </c>
      <c r="B1563" s="330" t="n">
        <f aca="false">(A1563/(24*60*60))+DATE(1970,1,1)</f>
        <v>41744</v>
      </c>
      <c r="C1563" s="331" t="n">
        <f aca="false">YEAR(B1563)</f>
        <v>2014</v>
      </c>
      <c r="D1563" s="331" t="n">
        <f aca="false">MONTH(B1563)</f>
        <v>4</v>
      </c>
      <c r="E1563" s="331" t="n">
        <f aca="false">DAY(B1563)</f>
        <v>15</v>
      </c>
      <c r="F1563" s="132" t="n">
        <v>460</v>
      </c>
      <c r="G1563" s="132" t="n">
        <v>526.995</v>
      </c>
      <c r="H1563" s="132" t="n">
        <v>452</v>
      </c>
      <c r="I1563" s="132" t="n">
        <v>519</v>
      </c>
      <c r="J1563" s="132" t="n">
        <f aca="false">LARGE($G$1:G1563,1)</f>
        <v>1242</v>
      </c>
      <c r="K1563" s="192" t="n">
        <f aca="false">IF(J1563&gt;J1562,0,K1562+1)</f>
        <v>137</v>
      </c>
      <c r="L1563" s="134" t="n">
        <f aca="false">I1563/J1563-1</f>
        <v>-0.582125603864734</v>
      </c>
      <c r="O1563" s="131"/>
      <c r="P1563" s="330"/>
      <c r="Q1563" s="132"/>
      <c r="R1563" s="132"/>
      <c r="S1563" s="132"/>
      <c r="T1563" s="132"/>
    </row>
    <row r="1564" customFormat="false" ht="12.8" hidden="true" customHeight="false" outlineLevel="0" collapsed="false">
      <c r="A1564" s="131" t="n">
        <v>1397606400</v>
      </c>
      <c r="B1564" s="330" t="n">
        <f aca="false">(A1564/(24*60*60))+DATE(1970,1,1)</f>
        <v>41745</v>
      </c>
      <c r="C1564" s="331" t="n">
        <f aca="false">YEAR(B1564)</f>
        <v>2014</v>
      </c>
      <c r="D1564" s="331" t="n">
        <f aca="false">MONTH(B1564)</f>
        <v>4</v>
      </c>
      <c r="E1564" s="331" t="n">
        <f aca="false">DAY(B1564)</f>
        <v>16</v>
      </c>
      <c r="F1564" s="132" t="n">
        <v>519.11</v>
      </c>
      <c r="G1564" s="132" t="n">
        <v>547</v>
      </c>
      <c r="H1564" s="132" t="n">
        <v>495</v>
      </c>
      <c r="I1564" s="132" t="n">
        <v>531.25</v>
      </c>
      <c r="J1564" s="132" t="n">
        <f aca="false">LARGE($G$1:G1564,1)</f>
        <v>1242</v>
      </c>
      <c r="K1564" s="192" t="n">
        <f aca="false">IF(J1564&gt;J1563,0,K1563+1)</f>
        <v>138</v>
      </c>
      <c r="L1564" s="134" t="n">
        <f aca="false">I1564/J1564-1</f>
        <v>-0.572262479871176</v>
      </c>
      <c r="O1564" s="131"/>
      <c r="P1564" s="330"/>
      <c r="Q1564" s="132"/>
      <c r="R1564" s="132"/>
      <c r="S1564" s="132"/>
      <c r="T1564" s="132"/>
    </row>
    <row r="1565" customFormat="false" ht="12.8" hidden="true" customHeight="false" outlineLevel="0" collapsed="false">
      <c r="A1565" s="131" t="n">
        <v>1397692800</v>
      </c>
      <c r="B1565" s="330" t="n">
        <f aca="false">(A1565/(24*60*60))+DATE(1970,1,1)</f>
        <v>41746</v>
      </c>
      <c r="C1565" s="331" t="n">
        <f aca="false">YEAR(B1565)</f>
        <v>2014</v>
      </c>
      <c r="D1565" s="331" t="n">
        <f aca="false">MONTH(B1565)</f>
        <v>4</v>
      </c>
      <c r="E1565" s="331" t="n">
        <f aca="false">DAY(B1565)</f>
        <v>17</v>
      </c>
      <c r="F1565" s="132" t="n">
        <v>531.25</v>
      </c>
      <c r="G1565" s="132" t="n">
        <v>535.7499</v>
      </c>
      <c r="H1565" s="132" t="n">
        <v>486.1</v>
      </c>
      <c r="I1565" s="132" t="n">
        <v>498.1</v>
      </c>
      <c r="J1565" s="132" t="n">
        <f aca="false">LARGE($G$1:G1565,1)</f>
        <v>1242</v>
      </c>
      <c r="K1565" s="192" t="n">
        <f aca="false">IF(J1565&gt;J1564,0,K1564+1)</f>
        <v>139</v>
      </c>
      <c r="L1565" s="134" t="n">
        <f aca="false">I1565/J1565-1</f>
        <v>-0.598953301127214</v>
      </c>
      <c r="O1565" s="131"/>
      <c r="P1565" s="330"/>
      <c r="Q1565" s="132"/>
      <c r="R1565" s="132"/>
      <c r="S1565" s="132"/>
      <c r="T1565" s="132"/>
    </row>
    <row r="1566" customFormat="false" ht="12.8" hidden="true" customHeight="false" outlineLevel="0" collapsed="false">
      <c r="A1566" s="131" t="n">
        <v>1397779200</v>
      </c>
      <c r="B1566" s="330" t="n">
        <f aca="false">(A1566/(24*60*60))+DATE(1970,1,1)</f>
        <v>41747</v>
      </c>
      <c r="C1566" s="331" t="n">
        <f aca="false">YEAR(B1566)</f>
        <v>2014</v>
      </c>
      <c r="D1566" s="331" t="n">
        <f aca="false">MONTH(B1566)</f>
        <v>4</v>
      </c>
      <c r="E1566" s="331" t="n">
        <f aca="false">DAY(B1566)</f>
        <v>18</v>
      </c>
      <c r="F1566" s="132" t="n">
        <v>499</v>
      </c>
      <c r="G1566" s="132" t="n">
        <v>503.9999</v>
      </c>
      <c r="H1566" s="132" t="n">
        <v>474.25</v>
      </c>
      <c r="I1566" s="132" t="n">
        <v>480.044</v>
      </c>
      <c r="J1566" s="132" t="n">
        <f aca="false">LARGE($G$1:G1566,1)</f>
        <v>1242</v>
      </c>
      <c r="K1566" s="192" t="n">
        <f aca="false">IF(J1566&gt;J1565,0,K1565+1)</f>
        <v>140</v>
      </c>
      <c r="L1566" s="134" t="n">
        <f aca="false">I1566/J1566-1</f>
        <v>-0.61349114331723</v>
      </c>
      <c r="O1566" s="131"/>
      <c r="P1566" s="330"/>
      <c r="Q1566" s="132"/>
      <c r="R1566" s="132"/>
      <c r="S1566" s="132"/>
      <c r="T1566" s="132"/>
    </row>
    <row r="1567" customFormat="false" ht="12.8" hidden="true" customHeight="false" outlineLevel="0" collapsed="false">
      <c r="A1567" s="131" t="n">
        <v>1397865600</v>
      </c>
      <c r="B1567" s="330" t="n">
        <f aca="false">(A1567/(24*60*60))+DATE(1970,1,1)</f>
        <v>41748</v>
      </c>
      <c r="C1567" s="331" t="n">
        <f aca="false">YEAR(B1567)</f>
        <v>2014</v>
      </c>
      <c r="D1567" s="331" t="n">
        <f aca="false">MONTH(B1567)</f>
        <v>4</v>
      </c>
      <c r="E1567" s="331" t="n">
        <f aca="false">DAY(B1567)</f>
        <v>19</v>
      </c>
      <c r="F1567" s="132" t="n">
        <v>480.044</v>
      </c>
      <c r="G1567" s="132" t="n">
        <v>513.9899</v>
      </c>
      <c r="H1567" s="132" t="n">
        <v>473.83</v>
      </c>
      <c r="I1567" s="132" t="n">
        <v>504.999999</v>
      </c>
      <c r="J1567" s="132" t="n">
        <f aca="false">LARGE($G$1:G1567,1)</f>
        <v>1242</v>
      </c>
      <c r="K1567" s="192" t="n">
        <f aca="false">IF(J1567&gt;J1566,0,K1566+1)</f>
        <v>141</v>
      </c>
      <c r="L1567" s="134" t="n">
        <f aca="false">I1567/J1567-1</f>
        <v>-0.593397746376812</v>
      </c>
      <c r="O1567" s="131"/>
      <c r="P1567" s="330"/>
      <c r="Q1567" s="132"/>
      <c r="R1567" s="132"/>
      <c r="S1567" s="132"/>
      <c r="T1567" s="132"/>
    </row>
    <row r="1568" customFormat="false" ht="12.8" hidden="true" customHeight="false" outlineLevel="0" collapsed="false">
      <c r="A1568" s="131" t="n">
        <v>1397952000</v>
      </c>
      <c r="B1568" s="330" t="n">
        <f aca="false">(A1568/(24*60*60))+DATE(1970,1,1)</f>
        <v>41749</v>
      </c>
      <c r="C1568" s="331" t="n">
        <f aca="false">YEAR(B1568)</f>
        <v>2014</v>
      </c>
      <c r="D1568" s="331" t="n">
        <f aca="false">MONTH(B1568)</f>
        <v>4</v>
      </c>
      <c r="E1568" s="331" t="n">
        <f aca="false">DAY(B1568)</f>
        <v>20</v>
      </c>
      <c r="F1568" s="132" t="n">
        <v>504.99999</v>
      </c>
      <c r="G1568" s="132" t="n">
        <v>517.995</v>
      </c>
      <c r="H1568" s="132" t="n">
        <v>492.2</v>
      </c>
      <c r="I1568" s="132" t="n">
        <v>500.9501</v>
      </c>
      <c r="J1568" s="132" t="n">
        <f aca="false">LARGE($G$1:G1568,1)</f>
        <v>1242</v>
      </c>
      <c r="K1568" s="192" t="n">
        <f aca="false">IF(J1568&gt;J1567,0,K1567+1)</f>
        <v>142</v>
      </c>
      <c r="L1568" s="134" t="n">
        <f aca="false">I1568/J1568-1</f>
        <v>-0.596658534621578</v>
      </c>
      <c r="O1568" s="131"/>
      <c r="P1568" s="330"/>
      <c r="Q1568" s="132"/>
      <c r="R1568" s="132"/>
      <c r="S1568" s="132"/>
      <c r="T1568" s="132"/>
    </row>
    <row r="1569" customFormat="false" ht="12.8" hidden="true" customHeight="false" outlineLevel="0" collapsed="false">
      <c r="A1569" s="131" t="n">
        <v>1398038400</v>
      </c>
      <c r="B1569" s="330" t="n">
        <f aca="false">(A1569/(24*60*60))+DATE(1970,1,1)</f>
        <v>41750</v>
      </c>
      <c r="C1569" s="331" t="n">
        <f aca="false">YEAR(B1569)</f>
        <v>2014</v>
      </c>
      <c r="D1569" s="331" t="n">
        <f aca="false">MONTH(B1569)</f>
        <v>4</v>
      </c>
      <c r="E1569" s="331" t="n">
        <f aca="false">DAY(B1569)</f>
        <v>21</v>
      </c>
      <c r="F1569" s="132" t="n">
        <v>501.3551</v>
      </c>
      <c r="G1569" s="132" t="n">
        <v>515.646</v>
      </c>
      <c r="H1569" s="132" t="n">
        <v>485</v>
      </c>
      <c r="I1569" s="132" t="n">
        <v>495.39</v>
      </c>
      <c r="J1569" s="132" t="n">
        <f aca="false">LARGE($G$1:G1569,1)</f>
        <v>1242</v>
      </c>
      <c r="K1569" s="192" t="n">
        <f aca="false">IF(J1569&gt;J1568,0,K1568+1)</f>
        <v>143</v>
      </c>
      <c r="L1569" s="134" t="n">
        <f aca="false">I1569/J1569-1</f>
        <v>-0.601135265700483</v>
      </c>
      <c r="O1569" s="131"/>
      <c r="P1569" s="330"/>
      <c r="Q1569" s="132"/>
      <c r="R1569" s="132"/>
      <c r="S1569" s="132"/>
      <c r="T1569" s="132"/>
    </row>
    <row r="1570" customFormat="false" ht="12.8" hidden="true" customHeight="false" outlineLevel="0" collapsed="false">
      <c r="A1570" s="131" t="n">
        <v>1398124800</v>
      </c>
      <c r="B1570" s="330" t="n">
        <f aca="false">(A1570/(24*60*60))+DATE(1970,1,1)</f>
        <v>41751</v>
      </c>
      <c r="C1570" s="331" t="n">
        <f aca="false">YEAR(B1570)</f>
        <v>2014</v>
      </c>
      <c r="D1570" s="331" t="n">
        <f aca="false">MONTH(B1570)</f>
        <v>4</v>
      </c>
      <c r="E1570" s="331" t="n">
        <f aca="false">DAY(B1570)</f>
        <v>22</v>
      </c>
      <c r="F1570" s="132" t="n">
        <v>499.25</v>
      </c>
      <c r="G1570" s="132" t="n">
        <v>506</v>
      </c>
      <c r="H1570" s="132" t="n">
        <v>488</v>
      </c>
      <c r="I1570" s="132" t="n">
        <v>489.2503</v>
      </c>
      <c r="J1570" s="132" t="n">
        <f aca="false">LARGE($G$1:G1570,1)</f>
        <v>1242</v>
      </c>
      <c r="K1570" s="192" t="n">
        <f aca="false">IF(J1570&gt;J1569,0,K1569+1)</f>
        <v>144</v>
      </c>
      <c r="L1570" s="134" t="n">
        <f aca="false">I1570/J1570-1</f>
        <v>-0.606078663446055</v>
      </c>
      <c r="O1570" s="131"/>
      <c r="P1570" s="330"/>
      <c r="Q1570" s="132"/>
      <c r="R1570" s="132"/>
      <c r="S1570" s="132"/>
      <c r="T1570" s="132"/>
    </row>
    <row r="1571" customFormat="false" ht="12.8" hidden="true" customHeight="false" outlineLevel="0" collapsed="false">
      <c r="A1571" s="131" t="n">
        <v>1398211200</v>
      </c>
      <c r="B1571" s="330" t="n">
        <f aca="false">(A1571/(24*60*60))+DATE(1970,1,1)</f>
        <v>41752</v>
      </c>
      <c r="C1571" s="331" t="n">
        <f aca="false">YEAR(B1571)</f>
        <v>2014</v>
      </c>
      <c r="D1571" s="331" t="n">
        <f aca="false">MONTH(B1571)</f>
        <v>4</v>
      </c>
      <c r="E1571" s="331" t="n">
        <f aca="false">DAY(B1571)</f>
        <v>23</v>
      </c>
      <c r="F1571" s="132" t="n">
        <v>491.7</v>
      </c>
      <c r="G1571" s="132" t="n">
        <v>496</v>
      </c>
      <c r="H1571" s="132" t="n">
        <v>482.88</v>
      </c>
      <c r="I1571" s="132" t="n">
        <v>491.78</v>
      </c>
      <c r="J1571" s="132" t="n">
        <f aca="false">LARGE($G$1:G1571,1)</f>
        <v>1242</v>
      </c>
      <c r="K1571" s="192" t="n">
        <f aca="false">IF(J1571&gt;J1570,0,K1570+1)</f>
        <v>145</v>
      </c>
      <c r="L1571" s="134" t="n">
        <f aca="false">I1571/J1571-1</f>
        <v>-0.604041867954911</v>
      </c>
      <c r="O1571" s="131"/>
      <c r="P1571" s="330"/>
      <c r="Q1571" s="132"/>
      <c r="R1571" s="132"/>
      <c r="S1571" s="132"/>
      <c r="T1571" s="132"/>
    </row>
    <row r="1572" customFormat="false" ht="12.8" hidden="true" customHeight="false" outlineLevel="0" collapsed="false">
      <c r="A1572" s="131" t="n">
        <v>1398297600</v>
      </c>
      <c r="B1572" s="330" t="n">
        <f aca="false">(A1572/(24*60*60))+DATE(1970,1,1)</f>
        <v>41753</v>
      </c>
      <c r="C1572" s="331" t="n">
        <f aca="false">YEAR(B1572)</f>
        <v>2014</v>
      </c>
      <c r="D1572" s="331" t="n">
        <f aca="false">MONTH(B1572)</f>
        <v>4</v>
      </c>
      <c r="E1572" s="331" t="n">
        <f aca="false">DAY(B1572)</f>
        <v>24</v>
      </c>
      <c r="F1572" s="132" t="n">
        <v>492.08</v>
      </c>
      <c r="G1572" s="132" t="n">
        <v>504.96</v>
      </c>
      <c r="H1572" s="132" t="n">
        <v>480.16</v>
      </c>
      <c r="I1572" s="132" t="n">
        <v>503.7</v>
      </c>
      <c r="J1572" s="132" t="n">
        <f aca="false">LARGE($G$1:G1572,1)</f>
        <v>1242</v>
      </c>
      <c r="K1572" s="192" t="n">
        <f aca="false">IF(J1572&gt;J1571,0,K1571+1)</f>
        <v>146</v>
      </c>
      <c r="L1572" s="134" t="n">
        <f aca="false">I1572/J1572-1</f>
        <v>-0.594444444444444</v>
      </c>
      <c r="O1572" s="131"/>
      <c r="P1572" s="330"/>
      <c r="Q1572" s="132"/>
      <c r="R1572" s="132"/>
      <c r="S1572" s="132"/>
      <c r="T1572" s="132"/>
    </row>
    <row r="1573" customFormat="false" ht="12.8" hidden="true" customHeight="false" outlineLevel="0" collapsed="false">
      <c r="A1573" s="131" t="n">
        <v>1398384000</v>
      </c>
      <c r="B1573" s="330" t="n">
        <f aca="false">(A1573/(24*60*60))+DATE(1970,1,1)</f>
        <v>41754</v>
      </c>
      <c r="C1573" s="331" t="n">
        <f aca="false">YEAR(B1573)</f>
        <v>2014</v>
      </c>
      <c r="D1573" s="331" t="n">
        <f aca="false">MONTH(B1573)</f>
        <v>4</v>
      </c>
      <c r="E1573" s="331" t="n">
        <f aca="false">DAY(B1573)</f>
        <v>25</v>
      </c>
      <c r="F1573" s="132" t="n">
        <v>503.7</v>
      </c>
      <c r="G1573" s="132" t="n">
        <v>504.96</v>
      </c>
      <c r="H1573" s="132" t="n">
        <v>441.3</v>
      </c>
      <c r="I1573" s="132" t="n">
        <v>464.33566</v>
      </c>
      <c r="J1573" s="132" t="n">
        <f aca="false">LARGE($G$1:G1573,1)</f>
        <v>1242</v>
      </c>
      <c r="K1573" s="192" t="n">
        <f aca="false">IF(J1573&gt;J1572,0,K1572+1)</f>
        <v>147</v>
      </c>
      <c r="L1573" s="134" t="n">
        <f aca="false">I1573/J1573-1</f>
        <v>-0.626138760064412</v>
      </c>
      <c r="O1573" s="131"/>
      <c r="P1573" s="330"/>
      <c r="Q1573" s="132"/>
      <c r="R1573" s="132"/>
      <c r="S1573" s="132"/>
      <c r="T1573" s="132"/>
    </row>
    <row r="1574" customFormat="false" ht="12.8" hidden="true" customHeight="false" outlineLevel="0" collapsed="false">
      <c r="A1574" s="131" t="n">
        <v>1398470400</v>
      </c>
      <c r="B1574" s="330" t="n">
        <f aca="false">(A1574/(24*60*60))+DATE(1970,1,1)</f>
        <v>41755</v>
      </c>
      <c r="C1574" s="331" t="n">
        <f aca="false">YEAR(B1574)</f>
        <v>2014</v>
      </c>
      <c r="D1574" s="331" t="n">
        <f aca="false">MONTH(B1574)</f>
        <v>4</v>
      </c>
      <c r="E1574" s="331" t="n">
        <f aca="false">DAY(B1574)</f>
        <v>26</v>
      </c>
      <c r="F1574" s="132" t="n">
        <v>464.33566</v>
      </c>
      <c r="G1574" s="132" t="n">
        <v>469.19</v>
      </c>
      <c r="H1574" s="132" t="n">
        <v>449.8001</v>
      </c>
      <c r="I1574" s="132" t="n">
        <v>460</v>
      </c>
      <c r="J1574" s="132" t="n">
        <f aca="false">LARGE($G$1:G1574,1)</f>
        <v>1242</v>
      </c>
      <c r="K1574" s="192" t="n">
        <f aca="false">IF(J1574&gt;J1573,0,K1573+1)</f>
        <v>148</v>
      </c>
      <c r="L1574" s="134" t="n">
        <f aca="false">I1574/J1574-1</f>
        <v>-0.62962962962963</v>
      </c>
      <c r="O1574" s="131"/>
      <c r="P1574" s="330"/>
      <c r="Q1574" s="132"/>
      <c r="R1574" s="132"/>
      <c r="S1574" s="132"/>
      <c r="T1574" s="132"/>
    </row>
    <row r="1575" customFormat="false" ht="12.8" hidden="true" customHeight="false" outlineLevel="0" collapsed="false">
      <c r="A1575" s="131" t="n">
        <v>1398556800</v>
      </c>
      <c r="B1575" s="330" t="n">
        <f aca="false">(A1575/(24*60*60))+DATE(1970,1,1)</f>
        <v>41756</v>
      </c>
      <c r="C1575" s="331" t="n">
        <f aca="false">YEAR(B1575)</f>
        <v>2014</v>
      </c>
      <c r="D1575" s="331" t="n">
        <f aca="false">MONTH(B1575)</f>
        <v>4</v>
      </c>
      <c r="E1575" s="331" t="n">
        <f aca="false">DAY(B1575)</f>
        <v>27</v>
      </c>
      <c r="F1575" s="132" t="n">
        <v>459.01</v>
      </c>
      <c r="G1575" s="132" t="n">
        <v>465.6</v>
      </c>
      <c r="H1575" s="132" t="n">
        <v>427.55</v>
      </c>
      <c r="I1575" s="132" t="n">
        <v>429.99</v>
      </c>
      <c r="J1575" s="132" t="n">
        <f aca="false">LARGE($G$1:G1575,1)</f>
        <v>1242</v>
      </c>
      <c r="K1575" s="192" t="n">
        <f aca="false">IF(J1575&gt;J1574,0,K1574+1)</f>
        <v>149</v>
      </c>
      <c r="L1575" s="134" t="n">
        <f aca="false">I1575/J1575-1</f>
        <v>-0.653792270531401</v>
      </c>
      <c r="O1575" s="131"/>
      <c r="P1575" s="330"/>
      <c r="Q1575" s="132"/>
      <c r="R1575" s="132"/>
      <c r="S1575" s="132"/>
      <c r="T1575" s="132"/>
    </row>
    <row r="1576" customFormat="false" ht="12.8" hidden="true" customHeight="false" outlineLevel="0" collapsed="false">
      <c r="A1576" s="131" t="n">
        <v>1398643200</v>
      </c>
      <c r="B1576" s="330" t="n">
        <f aca="false">(A1576/(24*60*60))+DATE(1970,1,1)</f>
        <v>41757</v>
      </c>
      <c r="C1576" s="331" t="n">
        <f aca="false">YEAR(B1576)</f>
        <v>2014</v>
      </c>
      <c r="D1576" s="331" t="n">
        <f aca="false">MONTH(B1576)</f>
        <v>4</v>
      </c>
      <c r="E1576" s="331" t="n">
        <f aca="false">DAY(B1576)</f>
        <v>28</v>
      </c>
      <c r="F1576" s="132" t="n">
        <v>429.99</v>
      </c>
      <c r="G1576" s="132" t="n">
        <v>450</v>
      </c>
      <c r="H1576" s="132" t="n">
        <v>423.11</v>
      </c>
      <c r="I1576" s="132" t="n">
        <v>441.39</v>
      </c>
      <c r="J1576" s="132" t="n">
        <f aca="false">LARGE($G$1:G1576,1)</f>
        <v>1242</v>
      </c>
      <c r="K1576" s="192" t="n">
        <f aca="false">IF(J1576&gt;J1575,0,K1575+1)</f>
        <v>150</v>
      </c>
      <c r="L1576" s="134" t="n">
        <f aca="false">I1576/J1576-1</f>
        <v>-0.644613526570048</v>
      </c>
      <c r="O1576" s="131"/>
      <c r="P1576" s="330"/>
      <c r="Q1576" s="132"/>
      <c r="R1576" s="132"/>
      <c r="S1576" s="132"/>
      <c r="T1576" s="132"/>
    </row>
    <row r="1577" customFormat="false" ht="12.8" hidden="true" customHeight="false" outlineLevel="0" collapsed="false">
      <c r="A1577" s="131" t="n">
        <v>1398729600</v>
      </c>
      <c r="B1577" s="330" t="n">
        <f aca="false">(A1577/(24*60*60))+DATE(1970,1,1)</f>
        <v>41758</v>
      </c>
      <c r="C1577" s="331" t="n">
        <f aca="false">YEAR(B1577)</f>
        <v>2014</v>
      </c>
      <c r="D1577" s="331" t="n">
        <f aca="false">MONTH(B1577)</f>
        <v>4</v>
      </c>
      <c r="E1577" s="331" t="n">
        <f aca="false">DAY(B1577)</f>
        <v>29</v>
      </c>
      <c r="F1577" s="132" t="n">
        <v>441.39</v>
      </c>
      <c r="G1577" s="132" t="n">
        <v>454</v>
      </c>
      <c r="H1577" s="132" t="n">
        <v>434</v>
      </c>
      <c r="I1577" s="132" t="n">
        <v>446.53</v>
      </c>
      <c r="J1577" s="132" t="n">
        <f aca="false">LARGE($G$1:G1577,1)</f>
        <v>1242</v>
      </c>
      <c r="K1577" s="192" t="n">
        <f aca="false">IF(J1577&gt;J1576,0,K1576+1)</f>
        <v>151</v>
      </c>
      <c r="L1577" s="134" t="n">
        <f aca="false">I1577/J1577-1</f>
        <v>-0.640475040257649</v>
      </c>
      <c r="O1577" s="131"/>
      <c r="P1577" s="330"/>
      <c r="Q1577" s="132"/>
      <c r="R1577" s="132"/>
      <c r="S1577" s="132"/>
      <c r="T1577" s="132"/>
    </row>
    <row r="1578" customFormat="false" ht="12.8" hidden="true" customHeight="false" outlineLevel="0" collapsed="false">
      <c r="A1578" s="131" t="n">
        <v>1398816000</v>
      </c>
      <c r="B1578" s="330" t="n">
        <f aca="false">(A1578/(24*60*60))+DATE(1970,1,1)</f>
        <v>41759</v>
      </c>
      <c r="C1578" s="331" t="n">
        <f aca="false">YEAR(B1578)</f>
        <v>2014</v>
      </c>
      <c r="D1578" s="331" t="n">
        <f aca="false">MONTH(B1578)</f>
        <v>4</v>
      </c>
      <c r="E1578" s="331" t="n">
        <f aca="false">DAY(B1578)</f>
        <v>30</v>
      </c>
      <c r="F1578" s="132" t="n">
        <v>446.53</v>
      </c>
      <c r="G1578" s="132" t="n">
        <v>453.9899</v>
      </c>
      <c r="H1578" s="132" t="n">
        <v>432</v>
      </c>
      <c r="I1578" s="132" t="n">
        <v>449.0201</v>
      </c>
      <c r="J1578" s="132" t="n">
        <f aca="false">LARGE($G$1:G1578,1)</f>
        <v>1242</v>
      </c>
      <c r="K1578" s="192" t="n">
        <f aca="false">IF(J1578&gt;J1577,0,K1577+1)</f>
        <v>152</v>
      </c>
      <c r="L1578" s="134" t="n">
        <f aca="false">I1578/J1578-1</f>
        <v>-0.638470128824477</v>
      </c>
      <c r="O1578" s="131"/>
      <c r="P1578" s="330"/>
      <c r="Q1578" s="132"/>
      <c r="R1578" s="132"/>
      <c r="S1578" s="132"/>
      <c r="T1578" s="132"/>
    </row>
    <row r="1579" customFormat="false" ht="12.8" hidden="true" customHeight="false" outlineLevel="0" collapsed="false">
      <c r="A1579" s="131" t="n">
        <v>1398902400</v>
      </c>
      <c r="B1579" s="330" t="n">
        <f aca="false">(A1579/(24*60*60))+DATE(1970,1,1)</f>
        <v>41760</v>
      </c>
      <c r="C1579" s="331" t="n">
        <f aca="false">YEAR(B1579)</f>
        <v>2014</v>
      </c>
      <c r="D1579" s="331" t="n">
        <f aca="false">MONTH(B1579)</f>
        <v>5</v>
      </c>
      <c r="E1579" s="331" t="n">
        <f aca="false">DAY(B1579)</f>
        <v>1</v>
      </c>
      <c r="F1579" s="132" t="n">
        <v>449.0201</v>
      </c>
      <c r="G1579" s="132" t="n">
        <v>463.53</v>
      </c>
      <c r="H1579" s="132" t="n">
        <v>448.82</v>
      </c>
      <c r="I1579" s="132" t="n">
        <v>459.4102</v>
      </c>
      <c r="J1579" s="132" t="n">
        <f aca="false">LARGE($G$1:G1579,1)</f>
        <v>1242</v>
      </c>
      <c r="K1579" s="192" t="n">
        <f aca="false">IF(J1579&gt;J1578,0,K1578+1)</f>
        <v>153</v>
      </c>
      <c r="L1579" s="134" t="n">
        <f aca="false">I1579/J1579-1</f>
        <v>-0.630104508856683</v>
      </c>
      <c r="O1579" s="131"/>
      <c r="P1579" s="330"/>
      <c r="Q1579" s="132"/>
      <c r="R1579" s="132"/>
      <c r="S1579" s="132"/>
      <c r="T1579" s="132"/>
    </row>
    <row r="1580" customFormat="false" ht="12.8" hidden="true" customHeight="false" outlineLevel="0" collapsed="false">
      <c r="A1580" s="131" t="n">
        <v>1398988800</v>
      </c>
      <c r="B1580" s="330" t="n">
        <f aca="false">(A1580/(24*60*60))+DATE(1970,1,1)</f>
        <v>41761</v>
      </c>
      <c r="C1580" s="331" t="n">
        <f aca="false">YEAR(B1580)</f>
        <v>2014</v>
      </c>
      <c r="D1580" s="331" t="n">
        <f aca="false">MONTH(B1580)</f>
        <v>5</v>
      </c>
      <c r="E1580" s="331" t="n">
        <f aca="false">DAY(B1580)</f>
        <v>2</v>
      </c>
      <c r="F1580" s="132" t="n">
        <v>461.11993</v>
      </c>
      <c r="G1580" s="132" t="n">
        <v>461.11993</v>
      </c>
      <c r="H1580" s="132" t="n">
        <v>443</v>
      </c>
      <c r="I1580" s="132" t="n">
        <v>452</v>
      </c>
      <c r="J1580" s="132" t="n">
        <f aca="false">LARGE($G$1:G1580,1)</f>
        <v>1242</v>
      </c>
      <c r="K1580" s="192" t="n">
        <f aca="false">IF(J1580&gt;J1579,0,K1579+1)</f>
        <v>154</v>
      </c>
      <c r="L1580" s="134" t="n">
        <f aca="false">I1580/J1580-1</f>
        <v>-0.636070853462158</v>
      </c>
      <c r="O1580" s="131"/>
      <c r="P1580" s="330"/>
      <c r="Q1580" s="132"/>
      <c r="R1580" s="132"/>
      <c r="S1580" s="132"/>
      <c r="T1580" s="132"/>
    </row>
    <row r="1581" customFormat="false" ht="12.8" hidden="true" customHeight="false" outlineLevel="0" collapsed="false">
      <c r="A1581" s="131" t="n">
        <v>1399075200</v>
      </c>
      <c r="B1581" s="330" t="n">
        <f aca="false">(A1581/(24*60*60))+DATE(1970,1,1)</f>
        <v>41762</v>
      </c>
      <c r="C1581" s="331" t="n">
        <f aca="false">YEAR(B1581)</f>
        <v>2014</v>
      </c>
      <c r="D1581" s="331" t="n">
        <f aca="false">MONTH(B1581)</f>
        <v>5</v>
      </c>
      <c r="E1581" s="331" t="n">
        <f aca="false">DAY(B1581)</f>
        <v>3</v>
      </c>
      <c r="F1581" s="132" t="n">
        <v>451.99</v>
      </c>
      <c r="G1581" s="132" t="n">
        <v>451.9999</v>
      </c>
      <c r="H1581" s="132" t="n">
        <v>430</v>
      </c>
      <c r="I1581" s="132" t="n">
        <v>439.7398</v>
      </c>
      <c r="J1581" s="132" t="n">
        <f aca="false">LARGE($G$1:G1581,1)</f>
        <v>1242</v>
      </c>
      <c r="K1581" s="192" t="n">
        <f aca="false">IF(J1581&gt;J1580,0,K1580+1)</f>
        <v>155</v>
      </c>
      <c r="L1581" s="134" t="n">
        <f aca="false">I1581/J1581-1</f>
        <v>-0.645942190016103</v>
      </c>
      <c r="O1581" s="131"/>
      <c r="P1581" s="330"/>
      <c r="Q1581" s="132"/>
      <c r="R1581" s="132"/>
      <c r="S1581" s="132"/>
      <c r="T1581" s="132"/>
    </row>
    <row r="1582" customFormat="false" ht="12.8" hidden="true" customHeight="false" outlineLevel="0" collapsed="false">
      <c r="A1582" s="131" t="n">
        <v>1399161600</v>
      </c>
      <c r="B1582" s="330" t="n">
        <f aca="false">(A1582/(24*60*60))+DATE(1970,1,1)</f>
        <v>41763</v>
      </c>
      <c r="C1582" s="331" t="n">
        <f aca="false">YEAR(B1582)</f>
        <v>2014</v>
      </c>
      <c r="D1582" s="331" t="n">
        <f aca="false">MONTH(B1582)</f>
        <v>5</v>
      </c>
      <c r="E1582" s="331" t="n">
        <f aca="false">DAY(B1582)</f>
        <v>4</v>
      </c>
      <c r="F1582" s="132" t="n">
        <v>439.7297</v>
      </c>
      <c r="G1582" s="132" t="n">
        <v>441.4999</v>
      </c>
      <c r="H1582" s="132" t="n">
        <v>429</v>
      </c>
      <c r="I1582" s="132" t="n">
        <v>435.0413</v>
      </c>
      <c r="J1582" s="132" t="n">
        <f aca="false">LARGE($G$1:G1582,1)</f>
        <v>1242</v>
      </c>
      <c r="K1582" s="192" t="n">
        <f aca="false">IF(J1582&gt;J1581,0,K1581+1)</f>
        <v>156</v>
      </c>
      <c r="L1582" s="134" t="n">
        <f aca="false">I1582/J1582-1</f>
        <v>-0.649725201288245</v>
      </c>
      <c r="O1582" s="131"/>
      <c r="P1582" s="330"/>
      <c r="Q1582" s="132"/>
      <c r="R1582" s="132"/>
      <c r="S1582" s="132"/>
      <c r="T1582" s="132"/>
    </row>
    <row r="1583" customFormat="false" ht="12.8" hidden="true" customHeight="false" outlineLevel="0" collapsed="false">
      <c r="A1583" s="131" t="n">
        <v>1399248000</v>
      </c>
      <c r="B1583" s="330" t="n">
        <f aca="false">(A1583/(24*60*60))+DATE(1970,1,1)</f>
        <v>41764</v>
      </c>
      <c r="C1583" s="331" t="n">
        <f aca="false">YEAR(B1583)</f>
        <v>2014</v>
      </c>
      <c r="D1583" s="331" t="n">
        <f aca="false">MONTH(B1583)</f>
        <v>5</v>
      </c>
      <c r="E1583" s="331" t="n">
        <f aca="false">DAY(B1583)</f>
        <v>5</v>
      </c>
      <c r="F1583" s="132" t="n">
        <v>438.587999</v>
      </c>
      <c r="G1583" s="132" t="n">
        <v>444.4</v>
      </c>
      <c r="H1583" s="132" t="n">
        <v>425.5999</v>
      </c>
      <c r="I1583" s="132" t="n">
        <v>432.389</v>
      </c>
      <c r="J1583" s="132" t="n">
        <f aca="false">LARGE($G$1:G1583,1)</f>
        <v>1242</v>
      </c>
      <c r="K1583" s="192" t="n">
        <f aca="false">IF(J1583&gt;J1582,0,K1582+1)</f>
        <v>157</v>
      </c>
      <c r="L1583" s="134" t="n">
        <f aca="false">I1583/J1583-1</f>
        <v>-0.651860708534622</v>
      </c>
      <c r="O1583" s="131"/>
      <c r="P1583" s="330"/>
      <c r="Q1583" s="132"/>
      <c r="R1583" s="132"/>
      <c r="S1583" s="132"/>
      <c r="T1583" s="132"/>
    </row>
    <row r="1584" customFormat="false" ht="12.8" hidden="true" customHeight="false" outlineLevel="0" collapsed="false">
      <c r="A1584" s="131" t="n">
        <v>1399334400</v>
      </c>
      <c r="B1584" s="330" t="n">
        <f aca="false">(A1584/(24*60*60))+DATE(1970,1,1)</f>
        <v>41765</v>
      </c>
      <c r="C1584" s="331" t="n">
        <f aca="false">YEAR(B1584)</f>
        <v>2014</v>
      </c>
      <c r="D1584" s="331" t="n">
        <f aca="false">MONTH(B1584)</f>
        <v>5</v>
      </c>
      <c r="E1584" s="331" t="n">
        <f aca="false">DAY(B1584)</f>
        <v>6</v>
      </c>
      <c r="F1584" s="132" t="n">
        <v>431.6</v>
      </c>
      <c r="G1584" s="132" t="n">
        <v>435.39</v>
      </c>
      <c r="H1584" s="132" t="n">
        <v>419.4</v>
      </c>
      <c r="I1584" s="132" t="n">
        <v>429.7</v>
      </c>
      <c r="J1584" s="132" t="n">
        <f aca="false">LARGE($G$1:G1584,1)</f>
        <v>1242</v>
      </c>
      <c r="K1584" s="192" t="n">
        <f aca="false">IF(J1584&gt;J1583,0,K1583+1)</f>
        <v>158</v>
      </c>
      <c r="L1584" s="134" t="n">
        <f aca="false">I1584/J1584-1</f>
        <v>-0.65402576489533</v>
      </c>
      <c r="O1584" s="131"/>
      <c r="P1584" s="330"/>
      <c r="Q1584" s="132"/>
      <c r="R1584" s="132"/>
      <c r="S1584" s="132"/>
      <c r="T1584" s="132"/>
    </row>
    <row r="1585" customFormat="false" ht="12.8" hidden="true" customHeight="false" outlineLevel="0" collapsed="false">
      <c r="A1585" s="131" t="n">
        <v>1399420800</v>
      </c>
      <c r="B1585" s="330" t="n">
        <f aca="false">(A1585/(24*60*60))+DATE(1970,1,1)</f>
        <v>41766</v>
      </c>
      <c r="C1585" s="331" t="n">
        <f aca="false">YEAR(B1585)</f>
        <v>2014</v>
      </c>
      <c r="D1585" s="331" t="n">
        <f aca="false">MONTH(B1585)</f>
        <v>5</v>
      </c>
      <c r="E1585" s="331" t="n">
        <f aca="false">DAY(B1585)</f>
        <v>7</v>
      </c>
      <c r="F1585" s="132" t="n">
        <v>430</v>
      </c>
      <c r="G1585" s="132" t="n">
        <v>453.6</v>
      </c>
      <c r="H1585" s="132" t="n">
        <v>424.2487</v>
      </c>
      <c r="I1585" s="132" t="n">
        <v>440.43</v>
      </c>
      <c r="J1585" s="132" t="n">
        <f aca="false">LARGE($G$1:G1585,1)</f>
        <v>1242</v>
      </c>
      <c r="K1585" s="192" t="n">
        <f aca="false">IF(J1585&gt;J1584,0,K1584+1)</f>
        <v>159</v>
      </c>
      <c r="L1585" s="134" t="n">
        <f aca="false">I1585/J1585-1</f>
        <v>-0.645386473429952</v>
      </c>
      <c r="O1585" s="131"/>
      <c r="P1585" s="330"/>
      <c r="Q1585" s="132"/>
      <c r="R1585" s="132"/>
      <c r="S1585" s="132"/>
      <c r="T1585" s="132"/>
    </row>
    <row r="1586" customFormat="false" ht="12.8" hidden="true" customHeight="false" outlineLevel="0" collapsed="false">
      <c r="A1586" s="131" t="n">
        <v>1399507200</v>
      </c>
      <c r="B1586" s="330" t="n">
        <f aca="false">(A1586/(24*60*60))+DATE(1970,1,1)</f>
        <v>41767</v>
      </c>
      <c r="C1586" s="331" t="n">
        <f aca="false">YEAR(B1586)</f>
        <v>2014</v>
      </c>
      <c r="D1586" s="331" t="n">
        <f aca="false">MONTH(B1586)</f>
        <v>5</v>
      </c>
      <c r="E1586" s="331" t="n">
        <f aca="false">DAY(B1586)</f>
        <v>8</v>
      </c>
      <c r="F1586" s="132" t="n">
        <v>440</v>
      </c>
      <c r="G1586" s="132" t="n">
        <v>450.59</v>
      </c>
      <c r="H1586" s="132" t="n">
        <v>437.69</v>
      </c>
      <c r="I1586" s="132" t="n">
        <v>438.5</v>
      </c>
      <c r="J1586" s="132" t="n">
        <f aca="false">LARGE($G$1:G1586,1)</f>
        <v>1242</v>
      </c>
      <c r="K1586" s="192" t="n">
        <f aca="false">IF(J1586&gt;J1585,0,K1585+1)</f>
        <v>160</v>
      </c>
      <c r="L1586" s="134" t="n">
        <f aca="false">I1586/J1586-1</f>
        <v>-0.646940418679549</v>
      </c>
      <c r="O1586" s="131"/>
      <c r="P1586" s="330"/>
      <c r="Q1586" s="132"/>
      <c r="R1586" s="132"/>
      <c r="S1586" s="132"/>
      <c r="T1586" s="132"/>
    </row>
    <row r="1587" customFormat="false" ht="12.8" hidden="true" customHeight="false" outlineLevel="0" collapsed="false">
      <c r="A1587" s="131" t="n">
        <v>1399593600</v>
      </c>
      <c r="B1587" s="330" t="n">
        <f aca="false">(A1587/(24*60*60))+DATE(1970,1,1)</f>
        <v>41768</v>
      </c>
      <c r="C1587" s="331" t="n">
        <f aca="false">YEAR(B1587)</f>
        <v>2014</v>
      </c>
      <c r="D1587" s="331" t="n">
        <f aca="false">MONTH(B1587)</f>
        <v>5</v>
      </c>
      <c r="E1587" s="331" t="n">
        <f aca="false">DAY(B1587)</f>
        <v>9</v>
      </c>
      <c r="F1587" s="132" t="n">
        <v>438.2</v>
      </c>
      <c r="G1587" s="132" t="n">
        <v>456.6</v>
      </c>
      <c r="H1587" s="132" t="n">
        <v>438.2</v>
      </c>
      <c r="I1587" s="132" t="n">
        <v>454</v>
      </c>
      <c r="J1587" s="132" t="n">
        <f aca="false">LARGE($G$1:G1587,1)</f>
        <v>1242</v>
      </c>
      <c r="K1587" s="192" t="n">
        <f aca="false">IF(J1587&gt;J1586,0,K1586+1)</f>
        <v>161</v>
      </c>
      <c r="L1587" s="134" t="n">
        <f aca="false">I1587/J1587-1</f>
        <v>-0.634460547504026</v>
      </c>
      <c r="O1587" s="131"/>
      <c r="P1587" s="330"/>
      <c r="Q1587" s="132"/>
      <c r="R1587" s="132"/>
      <c r="S1587" s="132"/>
      <c r="T1587" s="132"/>
    </row>
    <row r="1588" customFormat="false" ht="12.8" hidden="true" customHeight="false" outlineLevel="0" collapsed="false">
      <c r="A1588" s="131" t="n">
        <v>1399680000</v>
      </c>
      <c r="B1588" s="330" t="n">
        <f aca="false">(A1588/(24*60*60))+DATE(1970,1,1)</f>
        <v>41769</v>
      </c>
      <c r="C1588" s="331" t="n">
        <f aca="false">YEAR(B1588)</f>
        <v>2014</v>
      </c>
      <c r="D1588" s="331" t="n">
        <f aca="false">MONTH(B1588)</f>
        <v>5</v>
      </c>
      <c r="E1588" s="331" t="n">
        <f aca="false">DAY(B1588)</f>
        <v>10</v>
      </c>
      <c r="F1588" s="132" t="n">
        <v>453.99</v>
      </c>
      <c r="G1588" s="132" t="n">
        <v>459.65</v>
      </c>
      <c r="H1588" s="132" t="n">
        <v>448.2</v>
      </c>
      <c r="I1588" s="132" t="n">
        <v>456.09</v>
      </c>
      <c r="J1588" s="132" t="n">
        <f aca="false">LARGE($G$1:G1588,1)</f>
        <v>1242</v>
      </c>
      <c r="K1588" s="192" t="n">
        <f aca="false">IF(J1588&gt;J1587,0,K1587+1)</f>
        <v>162</v>
      </c>
      <c r="L1588" s="134" t="n">
        <f aca="false">I1588/J1588-1</f>
        <v>-0.632777777777778</v>
      </c>
      <c r="O1588" s="131"/>
      <c r="P1588" s="330"/>
      <c r="Q1588" s="132"/>
      <c r="R1588" s="132"/>
      <c r="S1588" s="132"/>
      <c r="T1588" s="132"/>
    </row>
    <row r="1589" customFormat="false" ht="12.8" hidden="true" customHeight="false" outlineLevel="0" collapsed="false">
      <c r="A1589" s="131" t="n">
        <v>1399766400</v>
      </c>
      <c r="B1589" s="330" t="n">
        <f aca="false">(A1589/(24*60*60))+DATE(1970,1,1)</f>
        <v>41770</v>
      </c>
      <c r="C1589" s="331" t="n">
        <f aca="false">YEAR(B1589)</f>
        <v>2014</v>
      </c>
      <c r="D1589" s="331" t="n">
        <f aca="false">MONTH(B1589)</f>
        <v>5</v>
      </c>
      <c r="E1589" s="331" t="n">
        <f aca="false">DAY(B1589)</f>
        <v>11</v>
      </c>
      <c r="F1589" s="132" t="n">
        <v>456.11</v>
      </c>
      <c r="G1589" s="132" t="n">
        <v>458.4</v>
      </c>
      <c r="H1589" s="132" t="n">
        <v>430</v>
      </c>
      <c r="I1589" s="132" t="n">
        <v>437.97</v>
      </c>
      <c r="J1589" s="132" t="n">
        <f aca="false">LARGE($G$1:G1589,1)</f>
        <v>1242</v>
      </c>
      <c r="K1589" s="192" t="n">
        <f aca="false">IF(J1589&gt;J1588,0,K1588+1)</f>
        <v>163</v>
      </c>
      <c r="L1589" s="134" t="n">
        <f aca="false">I1589/J1589-1</f>
        <v>-0.647367149758454</v>
      </c>
      <c r="O1589" s="131"/>
      <c r="P1589" s="330"/>
      <c r="Q1589" s="132"/>
      <c r="R1589" s="132"/>
      <c r="S1589" s="132"/>
      <c r="T1589" s="132"/>
    </row>
    <row r="1590" customFormat="false" ht="12.8" hidden="true" customHeight="false" outlineLevel="0" collapsed="false">
      <c r="A1590" s="131" t="n">
        <v>1399852800</v>
      </c>
      <c r="B1590" s="330" t="n">
        <f aca="false">(A1590/(24*60*60))+DATE(1970,1,1)</f>
        <v>41771</v>
      </c>
      <c r="C1590" s="331" t="n">
        <f aca="false">YEAR(B1590)</f>
        <v>2014</v>
      </c>
      <c r="D1590" s="331" t="n">
        <f aca="false">MONTH(B1590)</f>
        <v>5</v>
      </c>
      <c r="E1590" s="331" t="n">
        <f aca="false">DAY(B1590)</f>
        <v>12</v>
      </c>
      <c r="F1590" s="132" t="n">
        <v>437.45</v>
      </c>
      <c r="G1590" s="132" t="n">
        <v>442</v>
      </c>
      <c r="H1590" s="132" t="n">
        <v>431.8</v>
      </c>
      <c r="I1590" s="132" t="n">
        <v>440</v>
      </c>
      <c r="J1590" s="132" t="n">
        <f aca="false">LARGE($G$1:G1590,1)</f>
        <v>1242</v>
      </c>
      <c r="K1590" s="192" t="n">
        <f aca="false">IF(J1590&gt;J1589,0,K1589+1)</f>
        <v>164</v>
      </c>
      <c r="L1590" s="134" t="n">
        <f aca="false">I1590/J1590-1</f>
        <v>-0.64573268921095</v>
      </c>
      <c r="O1590" s="131"/>
      <c r="P1590" s="330"/>
      <c r="Q1590" s="132"/>
      <c r="R1590" s="132"/>
      <c r="S1590" s="132"/>
      <c r="T1590" s="132"/>
    </row>
    <row r="1591" customFormat="false" ht="12.8" hidden="true" customHeight="false" outlineLevel="0" collapsed="false">
      <c r="A1591" s="131" t="n">
        <v>1399939200</v>
      </c>
      <c r="B1591" s="330" t="n">
        <f aca="false">(A1591/(24*60*60))+DATE(1970,1,1)</f>
        <v>41772</v>
      </c>
      <c r="C1591" s="331" t="n">
        <f aca="false">YEAR(B1591)</f>
        <v>2014</v>
      </c>
      <c r="D1591" s="331" t="n">
        <f aca="false">MONTH(B1591)</f>
        <v>5</v>
      </c>
      <c r="E1591" s="331" t="n">
        <f aca="false">DAY(B1591)</f>
        <v>13</v>
      </c>
      <c r="F1591" s="132" t="n">
        <v>440</v>
      </c>
      <c r="G1591" s="132" t="n">
        <v>440.9</v>
      </c>
      <c r="H1591" s="132" t="n">
        <v>434.01</v>
      </c>
      <c r="I1591" s="132" t="n">
        <v>438.81</v>
      </c>
      <c r="J1591" s="132" t="n">
        <f aca="false">LARGE($G$1:G1591,1)</f>
        <v>1242</v>
      </c>
      <c r="K1591" s="192" t="n">
        <f aca="false">IF(J1591&gt;J1590,0,K1590+1)</f>
        <v>165</v>
      </c>
      <c r="L1591" s="134" t="n">
        <f aca="false">I1591/J1591-1</f>
        <v>-0.646690821256039</v>
      </c>
      <c r="O1591" s="131"/>
      <c r="P1591" s="330"/>
      <c r="Q1591" s="132"/>
      <c r="R1591" s="132"/>
      <c r="S1591" s="132"/>
      <c r="T1591" s="132"/>
    </row>
    <row r="1592" customFormat="false" ht="12.8" hidden="true" customHeight="false" outlineLevel="0" collapsed="false">
      <c r="A1592" s="131" t="n">
        <v>1400025600</v>
      </c>
      <c r="B1592" s="330" t="n">
        <f aca="false">(A1592/(24*60*60))+DATE(1970,1,1)</f>
        <v>41773</v>
      </c>
      <c r="C1592" s="331" t="n">
        <f aca="false">YEAR(B1592)</f>
        <v>2014</v>
      </c>
      <c r="D1592" s="331" t="n">
        <f aca="false">MONTH(B1592)</f>
        <v>5</v>
      </c>
      <c r="E1592" s="331" t="n">
        <f aca="false">DAY(B1592)</f>
        <v>14</v>
      </c>
      <c r="F1592" s="132" t="n">
        <v>438.81</v>
      </c>
      <c r="G1592" s="132" t="n">
        <v>448</v>
      </c>
      <c r="H1592" s="132" t="n">
        <v>438.47</v>
      </c>
      <c r="I1592" s="132" t="n">
        <v>445</v>
      </c>
      <c r="J1592" s="132" t="n">
        <f aca="false">LARGE($G$1:G1592,1)</f>
        <v>1242</v>
      </c>
      <c r="K1592" s="192" t="n">
        <f aca="false">IF(J1592&gt;J1591,0,K1591+1)</f>
        <v>166</v>
      </c>
      <c r="L1592" s="134" t="n">
        <f aca="false">I1592/J1592-1</f>
        <v>-0.64170692431562</v>
      </c>
      <c r="O1592" s="131"/>
      <c r="P1592" s="330"/>
      <c r="Q1592" s="132"/>
      <c r="R1592" s="132"/>
      <c r="S1592" s="132"/>
      <c r="T1592" s="132"/>
    </row>
    <row r="1593" customFormat="false" ht="12.8" hidden="true" customHeight="false" outlineLevel="0" collapsed="false">
      <c r="A1593" s="131" t="n">
        <v>1400112000</v>
      </c>
      <c r="B1593" s="330" t="n">
        <f aca="false">(A1593/(24*60*60))+DATE(1970,1,1)</f>
        <v>41774</v>
      </c>
      <c r="C1593" s="331" t="n">
        <f aca="false">YEAR(B1593)</f>
        <v>2014</v>
      </c>
      <c r="D1593" s="331" t="n">
        <f aca="false">MONTH(B1593)</f>
        <v>5</v>
      </c>
      <c r="E1593" s="331" t="n">
        <f aca="false">DAY(B1593)</f>
        <v>15</v>
      </c>
      <c r="F1593" s="132" t="n">
        <v>444.03</v>
      </c>
      <c r="G1593" s="132" t="n">
        <v>451.4</v>
      </c>
      <c r="H1593" s="132" t="n">
        <v>444</v>
      </c>
      <c r="I1593" s="132" t="n">
        <v>447.58</v>
      </c>
      <c r="J1593" s="132" t="n">
        <f aca="false">LARGE($G$1:G1593,1)</f>
        <v>1242</v>
      </c>
      <c r="K1593" s="192" t="n">
        <f aca="false">IF(J1593&gt;J1592,0,K1592+1)</f>
        <v>167</v>
      </c>
      <c r="L1593" s="134" t="n">
        <f aca="false">I1593/J1593-1</f>
        <v>-0.63962962962963</v>
      </c>
      <c r="O1593" s="131"/>
      <c r="P1593" s="330"/>
      <c r="Q1593" s="132"/>
      <c r="R1593" s="132"/>
      <c r="S1593" s="132"/>
      <c r="T1593" s="132"/>
    </row>
    <row r="1594" customFormat="false" ht="12.8" hidden="true" customHeight="false" outlineLevel="0" collapsed="false">
      <c r="A1594" s="131" t="n">
        <v>1400198400</v>
      </c>
      <c r="B1594" s="330" t="n">
        <f aca="false">(A1594/(24*60*60))+DATE(1970,1,1)</f>
        <v>41775</v>
      </c>
      <c r="C1594" s="331" t="n">
        <f aca="false">YEAR(B1594)</f>
        <v>2014</v>
      </c>
      <c r="D1594" s="331" t="n">
        <f aca="false">MONTH(B1594)</f>
        <v>5</v>
      </c>
      <c r="E1594" s="331" t="n">
        <f aca="false">DAY(B1594)</f>
        <v>16</v>
      </c>
      <c r="F1594" s="132" t="n">
        <v>447.58</v>
      </c>
      <c r="G1594" s="132" t="n">
        <v>453</v>
      </c>
      <c r="H1594" s="132" t="n">
        <v>443.4</v>
      </c>
      <c r="I1594" s="132" t="n">
        <v>448.6</v>
      </c>
      <c r="J1594" s="132" t="n">
        <f aca="false">LARGE($G$1:G1594,1)</f>
        <v>1242</v>
      </c>
      <c r="K1594" s="192" t="n">
        <f aca="false">IF(J1594&gt;J1593,0,K1593+1)</f>
        <v>168</v>
      </c>
      <c r="L1594" s="134" t="n">
        <f aca="false">I1594/J1594-1</f>
        <v>-0.638808373590982</v>
      </c>
      <c r="O1594" s="131"/>
      <c r="P1594" s="330"/>
      <c r="Q1594" s="132"/>
      <c r="R1594" s="132"/>
      <c r="S1594" s="132"/>
      <c r="T1594" s="132"/>
    </row>
    <row r="1595" customFormat="false" ht="12.8" hidden="true" customHeight="false" outlineLevel="0" collapsed="false">
      <c r="A1595" s="131" t="n">
        <v>1400284800</v>
      </c>
      <c r="B1595" s="330" t="n">
        <f aca="false">(A1595/(24*60*60))+DATE(1970,1,1)</f>
        <v>41776</v>
      </c>
      <c r="C1595" s="331" t="n">
        <f aca="false">YEAR(B1595)</f>
        <v>2014</v>
      </c>
      <c r="D1595" s="331" t="n">
        <f aca="false">MONTH(B1595)</f>
        <v>5</v>
      </c>
      <c r="E1595" s="331" t="n">
        <f aca="false">DAY(B1595)</f>
        <v>17</v>
      </c>
      <c r="F1595" s="132" t="n">
        <v>448.6</v>
      </c>
      <c r="G1595" s="132" t="n">
        <v>450</v>
      </c>
      <c r="H1595" s="132" t="n">
        <v>446.83</v>
      </c>
      <c r="I1595" s="132" t="n">
        <v>449.03</v>
      </c>
      <c r="J1595" s="132" t="n">
        <f aca="false">LARGE($G$1:G1595,1)</f>
        <v>1242</v>
      </c>
      <c r="K1595" s="192" t="n">
        <f aca="false">IF(J1595&gt;J1594,0,K1594+1)</f>
        <v>169</v>
      </c>
      <c r="L1595" s="134" t="n">
        <f aca="false">I1595/J1595-1</f>
        <v>-0.638462157809984</v>
      </c>
      <c r="O1595" s="131"/>
      <c r="P1595" s="330"/>
      <c r="Q1595" s="132"/>
      <c r="R1595" s="132"/>
      <c r="S1595" s="132"/>
      <c r="T1595" s="132"/>
    </row>
    <row r="1596" customFormat="false" ht="12.8" hidden="true" customHeight="false" outlineLevel="0" collapsed="false">
      <c r="A1596" s="131" t="n">
        <v>1400371200</v>
      </c>
      <c r="B1596" s="330" t="n">
        <f aca="false">(A1596/(24*60*60))+DATE(1970,1,1)</f>
        <v>41777</v>
      </c>
      <c r="C1596" s="331" t="n">
        <f aca="false">YEAR(B1596)</f>
        <v>2014</v>
      </c>
      <c r="D1596" s="331" t="n">
        <f aca="false">MONTH(B1596)</f>
        <v>5</v>
      </c>
      <c r="E1596" s="331" t="n">
        <f aca="false">DAY(B1596)</f>
        <v>18</v>
      </c>
      <c r="F1596" s="132" t="n">
        <v>449.04</v>
      </c>
      <c r="G1596" s="132" t="n">
        <v>449.11</v>
      </c>
      <c r="H1596" s="132" t="n">
        <v>445.5</v>
      </c>
      <c r="I1596" s="132" t="n">
        <v>447.4</v>
      </c>
      <c r="J1596" s="132" t="n">
        <f aca="false">LARGE($G$1:G1596,1)</f>
        <v>1242</v>
      </c>
      <c r="K1596" s="192" t="n">
        <f aca="false">IF(J1596&gt;J1595,0,K1595+1)</f>
        <v>170</v>
      </c>
      <c r="L1596" s="134" t="n">
        <f aca="false">I1596/J1596-1</f>
        <v>-0.639774557165862</v>
      </c>
      <c r="O1596" s="131"/>
      <c r="P1596" s="330"/>
      <c r="Q1596" s="132"/>
      <c r="R1596" s="132"/>
      <c r="S1596" s="132"/>
      <c r="T1596" s="132"/>
    </row>
    <row r="1597" customFormat="false" ht="12.8" hidden="true" customHeight="false" outlineLevel="0" collapsed="false">
      <c r="A1597" s="131" t="n">
        <v>1400457600</v>
      </c>
      <c r="B1597" s="330" t="n">
        <f aca="false">(A1597/(24*60*60))+DATE(1970,1,1)</f>
        <v>41778</v>
      </c>
      <c r="C1597" s="331" t="n">
        <f aca="false">YEAR(B1597)</f>
        <v>2014</v>
      </c>
      <c r="D1597" s="331" t="n">
        <f aca="false">MONTH(B1597)</f>
        <v>5</v>
      </c>
      <c r="E1597" s="331" t="n">
        <f aca="false">DAY(B1597)</f>
        <v>19</v>
      </c>
      <c r="F1597" s="132" t="n">
        <v>447.6</v>
      </c>
      <c r="G1597" s="132" t="n">
        <v>448.5</v>
      </c>
      <c r="H1597" s="132" t="n">
        <v>444.1</v>
      </c>
      <c r="I1597" s="132" t="n">
        <v>447</v>
      </c>
      <c r="J1597" s="132" t="n">
        <f aca="false">LARGE($G$1:G1597,1)</f>
        <v>1242</v>
      </c>
      <c r="K1597" s="192" t="n">
        <f aca="false">IF(J1597&gt;J1596,0,K1596+1)</f>
        <v>171</v>
      </c>
      <c r="L1597" s="134" t="n">
        <f aca="false">I1597/J1597-1</f>
        <v>-0.640096618357488</v>
      </c>
      <c r="O1597" s="131"/>
      <c r="P1597" s="330"/>
      <c r="Q1597" s="132"/>
      <c r="R1597" s="132"/>
      <c r="S1597" s="132"/>
      <c r="T1597" s="132"/>
    </row>
    <row r="1598" customFormat="false" ht="12.8" hidden="true" customHeight="false" outlineLevel="0" collapsed="false">
      <c r="A1598" s="131" t="n">
        <v>1400544000</v>
      </c>
      <c r="B1598" s="330" t="n">
        <f aca="false">(A1598/(24*60*60))+DATE(1970,1,1)</f>
        <v>41779</v>
      </c>
      <c r="C1598" s="331" t="n">
        <f aca="false">YEAR(B1598)</f>
        <v>2014</v>
      </c>
      <c r="D1598" s="331" t="n">
        <f aca="false">MONTH(B1598)</f>
        <v>5</v>
      </c>
      <c r="E1598" s="331" t="n">
        <f aca="false">DAY(B1598)</f>
        <v>20</v>
      </c>
      <c r="F1598" s="132" t="n">
        <v>446.89</v>
      </c>
      <c r="G1598" s="132" t="n">
        <v>498.68</v>
      </c>
      <c r="H1598" s="132" t="n">
        <v>446</v>
      </c>
      <c r="I1598" s="132" t="n">
        <v>491.35</v>
      </c>
      <c r="J1598" s="132" t="n">
        <f aca="false">LARGE($G$1:G1598,1)</f>
        <v>1242</v>
      </c>
      <c r="K1598" s="192" t="n">
        <f aca="false">IF(J1598&gt;J1597,0,K1597+1)</f>
        <v>172</v>
      </c>
      <c r="L1598" s="134" t="n">
        <f aca="false">I1598/J1598-1</f>
        <v>-0.60438808373591</v>
      </c>
      <c r="O1598" s="131"/>
      <c r="P1598" s="330"/>
      <c r="Q1598" s="132"/>
      <c r="R1598" s="132"/>
      <c r="S1598" s="132"/>
      <c r="T1598" s="132"/>
    </row>
    <row r="1599" customFormat="false" ht="12.8" hidden="true" customHeight="false" outlineLevel="0" collapsed="false">
      <c r="A1599" s="131" t="n">
        <v>1400630400</v>
      </c>
      <c r="B1599" s="330" t="n">
        <f aca="false">(A1599/(24*60*60))+DATE(1970,1,1)</f>
        <v>41780</v>
      </c>
      <c r="C1599" s="331" t="n">
        <f aca="false">YEAR(B1599)</f>
        <v>2014</v>
      </c>
      <c r="D1599" s="331" t="n">
        <f aca="false">MONTH(B1599)</f>
        <v>5</v>
      </c>
      <c r="E1599" s="331" t="n">
        <f aca="false">DAY(B1599)</f>
        <v>21</v>
      </c>
      <c r="F1599" s="132" t="n">
        <v>490.62</v>
      </c>
      <c r="G1599" s="132" t="n">
        <v>501</v>
      </c>
      <c r="H1599" s="132" t="n">
        <v>489.5</v>
      </c>
      <c r="I1599" s="132" t="n">
        <v>494.99</v>
      </c>
      <c r="J1599" s="132" t="n">
        <f aca="false">LARGE($G$1:G1599,1)</f>
        <v>1242</v>
      </c>
      <c r="K1599" s="192" t="n">
        <f aca="false">IF(J1599&gt;J1598,0,K1598+1)</f>
        <v>173</v>
      </c>
      <c r="L1599" s="134" t="n">
        <f aca="false">I1599/J1599-1</f>
        <v>-0.60145732689211</v>
      </c>
      <c r="O1599" s="131"/>
      <c r="P1599" s="330"/>
      <c r="Q1599" s="132"/>
      <c r="R1599" s="132"/>
      <c r="S1599" s="132"/>
      <c r="T1599" s="132"/>
    </row>
    <row r="1600" customFormat="false" ht="12.8" hidden="true" customHeight="false" outlineLevel="0" collapsed="false">
      <c r="A1600" s="131" t="n">
        <v>1400716800</v>
      </c>
      <c r="B1600" s="330" t="n">
        <f aca="false">(A1600/(24*60*60))+DATE(1970,1,1)</f>
        <v>41781</v>
      </c>
      <c r="C1600" s="331" t="n">
        <f aca="false">YEAR(B1600)</f>
        <v>2014</v>
      </c>
      <c r="D1600" s="331" t="n">
        <f aca="false">MONTH(B1600)</f>
        <v>5</v>
      </c>
      <c r="E1600" s="331" t="n">
        <f aca="false">DAY(B1600)</f>
        <v>22</v>
      </c>
      <c r="F1600" s="132" t="n">
        <v>495</v>
      </c>
      <c r="G1600" s="132" t="n">
        <v>530</v>
      </c>
      <c r="H1600" s="132" t="n">
        <v>492.25</v>
      </c>
      <c r="I1600" s="132" t="n">
        <v>528.85</v>
      </c>
      <c r="J1600" s="132" t="n">
        <f aca="false">LARGE($G$1:G1600,1)</f>
        <v>1242</v>
      </c>
      <c r="K1600" s="192" t="n">
        <f aca="false">IF(J1600&gt;J1599,0,K1599+1)</f>
        <v>174</v>
      </c>
      <c r="L1600" s="134" t="n">
        <f aca="false">I1600/J1600-1</f>
        <v>-0.574194847020934</v>
      </c>
      <c r="O1600" s="131"/>
      <c r="P1600" s="330"/>
      <c r="Q1600" s="132"/>
      <c r="R1600" s="132"/>
      <c r="S1600" s="132"/>
      <c r="T1600" s="132"/>
    </row>
    <row r="1601" customFormat="false" ht="12.8" hidden="true" customHeight="false" outlineLevel="0" collapsed="false">
      <c r="A1601" s="131" t="n">
        <v>1400803200</v>
      </c>
      <c r="B1601" s="330" t="n">
        <f aca="false">(A1601/(24*60*60))+DATE(1970,1,1)</f>
        <v>41782</v>
      </c>
      <c r="C1601" s="331" t="n">
        <f aca="false">YEAR(B1601)</f>
        <v>2014</v>
      </c>
      <c r="D1601" s="331" t="n">
        <f aca="false">MONTH(B1601)</f>
        <v>5</v>
      </c>
      <c r="E1601" s="331" t="n">
        <f aca="false">DAY(B1601)</f>
        <v>23</v>
      </c>
      <c r="F1601" s="132" t="n">
        <v>528.85</v>
      </c>
      <c r="G1601" s="132" t="n">
        <v>544.78</v>
      </c>
      <c r="H1601" s="132" t="n">
        <v>521.11</v>
      </c>
      <c r="I1601" s="132" t="n">
        <v>523.57</v>
      </c>
      <c r="J1601" s="132" t="n">
        <f aca="false">LARGE($G$1:G1601,1)</f>
        <v>1242</v>
      </c>
      <c r="K1601" s="192" t="n">
        <f aca="false">IF(J1601&gt;J1600,0,K1600+1)</f>
        <v>175</v>
      </c>
      <c r="L1601" s="134" t="n">
        <f aca="false">I1601/J1601-1</f>
        <v>-0.578446054750403</v>
      </c>
      <c r="O1601" s="131"/>
      <c r="P1601" s="330"/>
      <c r="Q1601" s="132"/>
      <c r="R1601" s="132"/>
      <c r="S1601" s="132"/>
      <c r="T1601" s="132"/>
    </row>
    <row r="1602" customFormat="false" ht="12.8" hidden="true" customHeight="false" outlineLevel="0" collapsed="false">
      <c r="A1602" s="131" t="n">
        <v>1400889600</v>
      </c>
      <c r="B1602" s="330" t="n">
        <f aca="false">(A1602/(24*60*60))+DATE(1970,1,1)</f>
        <v>41783</v>
      </c>
      <c r="C1602" s="331" t="n">
        <f aca="false">YEAR(B1602)</f>
        <v>2014</v>
      </c>
      <c r="D1602" s="331" t="n">
        <f aca="false">MONTH(B1602)</f>
        <v>5</v>
      </c>
      <c r="E1602" s="331" t="n">
        <f aca="false">DAY(B1602)</f>
        <v>24</v>
      </c>
      <c r="F1602" s="132" t="n">
        <v>523.61</v>
      </c>
      <c r="G1602" s="132" t="n">
        <v>529.75</v>
      </c>
      <c r="H1602" s="132" t="n">
        <v>514.25</v>
      </c>
      <c r="I1602" s="132" t="n">
        <v>528</v>
      </c>
      <c r="J1602" s="132" t="n">
        <f aca="false">LARGE($G$1:G1602,1)</f>
        <v>1242</v>
      </c>
      <c r="K1602" s="192" t="n">
        <f aca="false">IF(J1602&gt;J1601,0,K1601+1)</f>
        <v>176</v>
      </c>
      <c r="L1602" s="134" t="n">
        <f aca="false">I1602/J1602-1</f>
        <v>-0.57487922705314</v>
      </c>
      <c r="O1602" s="131"/>
      <c r="P1602" s="330"/>
      <c r="Q1602" s="132"/>
      <c r="R1602" s="132"/>
      <c r="S1602" s="132"/>
      <c r="T1602" s="132"/>
    </row>
    <row r="1603" customFormat="false" ht="12.8" hidden="true" customHeight="false" outlineLevel="0" collapsed="false">
      <c r="A1603" s="131" t="n">
        <v>1400976000</v>
      </c>
      <c r="B1603" s="330" t="n">
        <f aca="false">(A1603/(24*60*60))+DATE(1970,1,1)</f>
        <v>41784</v>
      </c>
      <c r="C1603" s="331" t="n">
        <f aca="false">YEAR(B1603)</f>
        <v>2014</v>
      </c>
      <c r="D1603" s="331" t="n">
        <f aca="false">MONTH(B1603)</f>
        <v>5</v>
      </c>
      <c r="E1603" s="331" t="n">
        <f aca="false">DAY(B1603)</f>
        <v>25</v>
      </c>
      <c r="F1603" s="132" t="n">
        <v>528.92</v>
      </c>
      <c r="G1603" s="132" t="n">
        <v>586</v>
      </c>
      <c r="H1603" s="132" t="n">
        <v>528.92</v>
      </c>
      <c r="I1603" s="132" t="n">
        <v>573.99</v>
      </c>
      <c r="J1603" s="132" t="n">
        <f aca="false">LARGE($G$1:G1603,1)</f>
        <v>1242</v>
      </c>
      <c r="K1603" s="192" t="n">
        <f aca="false">IF(J1603&gt;J1602,0,K1602+1)</f>
        <v>177</v>
      </c>
      <c r="L1603" s="134" t="n">
        <f aca="false">I1603/J1603-1</f>
        <v>-0.537850241545894</v>
      </c>
      <c r="O1603" s="131"/>
      <c r="P1603" s="330"/>
      <c r="Q1603" s="132"/>
      <c r="R1603" s="132"/>
      <c r="S1603" s="132"/>
      <c r="T1603" s="132"/>
    </row>
    <row r="1604" customFormat="false" ht="12.8" hidden="true" customHeight="false" outlineLevel="0" collapsed="false">
      <c r="A1604" s="131" t="n">
        <v>1401062400</v>
      </c>
      <c r="B1604" s="330" t="n">
        <f aca="false">(A1604/(24*60*60))+DATE(1970,1,1)</f>
        <v>41785</v>
      </c>
      <c r="C1604" s="331" t="n">
        <f aca="false">YEAR(B1604)</f>
        <v>2014</v>
      </c>
      <c r="D1604" s="331" t="n">
        <f aca="false">MONTH(B1604)</f>
        <v>5</v>
      </c>
      <c r="E1604" s="331" t="n">
        <f aca="false">DAY(B1604)</f>
        <v>26</v>
      </c>
      <c r="F1604" s="132" t="n">
        <v>574.55</v>
      </c>
      <c r="G1604" s="132" t="n">
        <v>593.3</v>
      </c>
      <c r="H1604" s="132" t="n">
        <v>566.21</v>
      </c>
      <c r="I1604" s="132" t="n">
        <v>586</v>
      </c>
      <c r="J1604" s="132" t="n">
        <f aca="false">LARGE($G$1:G1604,1)</f>
        <v>1242</v>
      </c>
      <c r="K1604" s="192" t="n">
        <f aca="false">IF(J1604&gt;J1603,0,K1603+1)</f>
        <v>178</v>
      </c>
      <c r="L1604" s="134" t="n">
        <f aca="false">I1604/J1604-1</f>
        <v>-0.528180354267311</v>
      </c>
      <c r="O1604" s="131"/>
      <c r="P1604" s="330"/>
      <c r="Q1604" s="132"/>
      <c r="R1604" s="132"/>
      <c r="S1604" s="132"/>
      <c r="T1604" s="132"/>
    </row>
    <row r="1605" customFormat="false" ht="12.8" hidden="true" customHeight="false" outlineLevel="0" collapsed="false">
      <c r="A1605" s="131" t="n">
        <v>1401148800</v>
      </c>
      <c r="B1605" s="330" t="n">
        <f aca="false">(A1605/(24*60*60))+DATE(1970,1,1)</f>
        <v>41786</v>
      </c>
      <c r="C1605" s="331" t="n">
        <f aca="false">YEAR(B1605)</f>
        <v>2014</v>
      </c>
      <c r="D1605" s="331" t="n">
        <f aca="false">MONTH(B1605)</f>
        <v>5</v>
      </c>
      <c r="E1605" s="331" t="n">
        <f aca="false">DAY(B1605)</f>
        <v>27</v>
      </c>
      <c r="F1605" s="132" t="n">
        <v>586.69</v>
      </c>
      <c r="G1605" s="132" t="n">
        <v>597.3</v>
      </c>
      <c r="H1605" s="132" t="n">
        <v>551</v>
      </c>
      <c r="I1605" s="132" t="n">
        <v>576.08</v>
      </c>
      <c r="J1605" s="132" t="n">
        <f aca="false">LARGE($G$1:G1605,1)</f>
        <v>1242</v>
      </c>
      <c r="K1605" s="192" t="n">
        <f aca="false">IF(J1605&gt;J1604,0,K1604+1)</f>
        <v>179</v>
      </c>
      <c r="L1605" s="134" t="n">
        <f aca="false">I1605/J1605-1</f>
        <v>-0.536167471819646</v>
      </c>
      <c r="O1605" s="131"/>
      <c r="P1605" s="330"/>
      <c r="Q1605" s="132"/>
      <c r="R1605" s="132"/>
      <c r="S1605" s="132"/>
      <c r="T1605" s="132"/>
    </row>
    <row r="1606" customFormat="false" ht="12.8" hidden="true" customHeight="false" outlineLevel="0" collapsed="false">
      <c r="A1606" s="131" t="n">
        <v>1401235200</v>
      </c>
      <c r="B1606" s="330" t="n">
        <f aca="false">(A1606/(24*60*60))+DATE(1970,1,1)</f>
        <v>41787</v>
      </c>
      <c r="C1606" s="331" t="n">
        <f aca="false">YEAR(B1606)</f>
        <v>2014</v>
      </c>
      <c r="D1606" s="331" t="n">
        <f aca="false">MONTH(B1606)</f>
        <v>5</v>
      </c>
      <c r="E1606" s="331" t="n">
        <f aca="false">DAY(B1606)</f>
        <v>28</v>
      </c>
      <c r="F1606" s="132" t="n">
        <v>573.6</v>
      </c>
      <c r="G1606" s="132" t="n">
        <v>583.5</v>
      </c>
      <c r="H1606" s="132" t="n">
        <v>565</v>
      </c>
      <c r="I1606" s="132" t="n">
        <v>578.77</v>
      </c>
      <c r="J1606" s="132" t="n">
        <f aca="false">LARGE($G$1:G1606,1)</f>
        <v>1242</v>
      </c>
      <c r="K1606" s="192" t="n">
        <f aca="false">IF(J1606&gt;J1605,0,K1605+1)</f>
        <v>180</v>
      </c>
      <c r="L1606" s="134" t="n">
        <f aca="false">I1606/J1606-1</f>
        <v>-0.534001610305958</v>
      </c>
      <c r="O1606" s="131"/>
      <c r="P1606" s="330"/>
      <c r="Q1606" s="132"/>
      <c r="R1606" s="132"/>
      <c r="S1606" s="132"/>
      <c r="T1606" s="132"/>
    </row>
    <row r="1607" customFormat="false" ht="12.8" hidden="true" customHeight="false" outlineLevel="0" collapsed="false">
      <c r="A1607" s="131" t="n">
        <v>1401321600</v>
      </c>
      <c r="B1607" s="330" t="n">
        <f aca="false">(A1607/(24*60*60))+DATE(1970,1,1)</f>
        <v>41788</v>
      </c>
      <c r="C1607" s="331" t="n">
        <f aca="false">YEAR(B1607)</f>
        <v>2014</v>
      </c>
      <c r="D1607" s="331" t="n">
        <f aca="false">MONTH(B1607)</f>
        <v>5</v>
      </c>
      <c r="E1607" s="331" t="n">
        <f aca="false">DAY(B1607)</f>
        <v>29</v>
      </c>
      <c r="F1607" s="132" t="n">
        <v>580</v>
      </c>
      <c r="G1607" s="132" t="n">
        <v>583</v>
      </c>
      <c r="H1607" s="132" t="n">
        <v>563</v>
      </c>
      <c r="I1607" s="132" t="n">
        <v>569.5</v>
      </c>
      <c r="J1607" s="132" t="n">
        <f aca="false">LARGE($G$1:G1607,1)</f>
        <v>1242</v>
      </c>
      <c r="K1607" s="192" t="n">
        <f aca="false">IF(J1607&gt;J1606,0,K1606+1)</f>
        <v>181</v>
      </c>
      <c r="L1607" s="134" t="n">
        <f aca="false">I1607/J1607-1</f>
        <v>-0.5414653784219</v>
      </c>
      <c r="O1607" s="131"/>
      <c r="P1607" s="330"/>
      <c r="Q1607" s="132"/>
      <c r="R1607" s="132"/>
      <c r="S1607" s="132"/>
      <c r="T1607" s="132"/>
    </row>
    <row r="1608" customFormat="false" ht="12.8" hidden="true" customHeight="false" outlineLevel="0" collapsed="false">
      <c r="A1608" s="131" t="n">
        <v>1401408000</v>
      </c>
      <c r="B1608" s="330" t="n">
        <f aca="false">(A1608/(24*60*60))+DATE(1970,1,1)</f>
        <v>41789</v>
      </c>
      <c r="C1608" s="331" t="n">
        <f aca="false">YEAR(B1608)</f>
        <v>2014</v>
      </c>
      <c r="D1608" s="331" t="n">
        <f aca="false">MONTH(B1608)</f>
        <v>5</v>
      </c>
      <c r="E1608" s="331" t="n">
        <f aca="false">DAY(B1608)</f>
        <v>30</v>
      </c>
      <c r="F1608" s="132" t="n">
        <v>569.85</v>
      </c>
      <c r="G1608" s="132" t="n">
        <v>630</v>
      </c>
      <c r="H1608" s="132" t="n">
        <v>569.85</v>
      </c>
      <c r="I1608" s="132" t="n">
        <v>621</v>
      </c>
      <c r="J1608" s="132" t="n">
        <f aca="false">LARGE($G$1:G1608,1)</f>
        <v>1242</v>
      </c>
      <c r="K1608" s="192" t="n">
        <f aca="false">IF(J1608&gt;J1607,0,K1607+1)</f>
        <v>182</v>
      </c>
      <c r="L1608" s="134" t="n">
        <f aca="false">I1608/J1608-1</f>
        <v>-0.5</v>
      </c>
      <c r="O1608" s="131"/>
      <c r="P1608" s="330"/>
      <c r="Q1608" s="132"/>
      <c r="R1608" s="132"/>
      <c r="S1608" s="132"/>
      <c r="T1608" s="132"/>
    </row>
    <row r="1609" customFormat="false" ht="12.8" hidden="true" customHeight="false" outlineLevel="0" collapsed="false">
      <c r="A1609" s="131" t="n">
        <v>1401494400</v>
      </c>
      <c r="B1609" s="330" t="n">
        <f aca="false">(A1609/(24*60*60))+DATE(1970,1,1)</f>
        <v>41790</v>
      </c>
      <c r="C1609" s="331" t="n">
        <f aca="false">YEAR(B1609)</f>
        <v>2014</v>
      </c>
      <c r="D1609" s="331" t="n">
        <f aca="false">MONTH(B1609)</f>
        <v>5</v>
      </c>
      <c r="E1609" s="331" t="n">
        <f aca="false">DAY(B1609)</f>
        <v>31</v>
      </c>
      <c r="F1609" s="132" t="n">
        <v>620.9</v>
      </c>
      <c r="G1609" s="132" t="n">
        <v>629</v>
      </c>
      <c r="H1609" s="132" t="n">
        <v>610.02</v>
      </c>
      <c r="I1609" s="132" t="n">
        <v>626.21</v>
      </c>
      <c r="J1609" s="132" t="n">
        <f aca="false">LARGE($G$1:G1609,1)</f>
        <v>1242</v>
      </c>
      <c r="K1609" s="192" t="n">
        <f aca="false">IF(J1609&gt;J1608,0,K1608+1)</f>
        <v>183</v>
      </c>
      <c r="L1609" s="134" t="n">
        <f aca="false">I1609/J1609-1</f>
        <v>-0.495805152979066</v>
      </c>
      <c r="O1609" s="131"/>
      <c r="P1609" s="330"/>
      <c r="Q1609" s="132"/>
      <c r="R1609" s="132"/>
      <c r="S1609" s="132"/>
      <c r="T1609" s="132"/>
    </row>
    <row r="1610" customFormat="false" ht="12.8" hidden="true" customHeight="false" outlineLevel="0" collapsed="false">
      <c r="A1610" s="131" t="n">
        <v>1401580800</v>
      </c>
      <c r="B1610" s="330" t="n">
        <f aca="false">(A1610/(24*60*60))+DATE(1970,1,1)</f>
        <v>41791</v>
      </c>
      <c r="C1610" s="331" t="n">
        <f aca="false">YEAR(B1610)</f>
        <v>2014</v>
      </c>
      <c r="D1610" s="331" t="n">
        <f aca="false">MONTH(B1610)</f>
        <v>6</v>
      </c>
      <c r="E1610" s="331" t="n">
        <f aca="false">DAY(B1610)</f>
        <v>1</v>
      </c>
      <c r="F1610" s="132" t="n">
        <v>627.01</v>
      </c>
      <c r="G1610" s="132" t="n">
        <v>680</v>
      </c>
      <c r="H1610" s="132" t="n">
        <v>618.01</v>
      </c>
      <c r="I1610" s="132" t="n">
        <v>626.42</v>
      </c>
      <c r="J1610" s="132" t="n">
        <f aca="false">LARGE($G$1:G1610,1)</f>
        <v>1242</v>
      </c>
      <c r="K1610" s="192" t="n">
        <f aca="false">IF(J1610&gt;J1609,0,K1609+1)</f>
        <v>184</v>
      </c>
      <c r="L1610" s="134" t="n">
        <f aca="false">I1610/J1610-1</f>
        <v>-0.495636070853462</v>
      </c>
      <c r="O1610" s="131"/>
      <c r="P1610" s="330"/>
      <c r="Q1610" s="132"/>
      <c r="R1610" s="132"/>
      <c r="S1610" s="132"/>
      <c r="T1610" s="132"/>
    </row>
    <row r="1611" customFormat="false" ht="12.8" hidden="true" customHeight="false" outlineLevel="0" collapsed="false">
      <c r="A1611" s="131" t="n">
        <v>1401667200</v>
      </c>
      <c r="B1611" s="330" t="n">
        <f aca="false">(A1611/(24*60*60))+DATE(1970,1,1)</f>
        <v>41792</v>
      </c>
      <c r="C1611" s="331" t="n">
        <f aca="false">YEAR(B1611)</f>
        <v>2014</v>
      </c>
      <c r="D1611" s="331" t="n">
        <f aca="false">MONTH(B1611)</f>
        <v>6</v>
      </c>
      <c r="E1611" s="331" t="n">
        <f aca="false">DAY(B1611)</f>
        <v>2</v>
      </c>
      <c r="F1611" s="132" t="n">
        <v>631.97</v>
      </c>
      <c r="G1611" s="132" t="n">
        <v>679.8</v>
      </c>
      <c r="H1611" s="132" t="n">
        <v>615</v>
      </c>
      <c r="I1611" s="132" t="n">
        <v>667.11</v>
      </c>
      <c r="J1611" s="132" t="n">
        <f aca="false">LARGE($G$1:G1611,1)</f>
        <v>1242</v>
      </c>
      <c r="K1611" s="192" t="n">
        <f aca="false">IF(J1611&gt;J1610,0,K1610+1)</f>
        <v>185</v>
      </c>
      <c r="L1611" s="134" t="n">
        <f aca="false">I1611/J1611-1</f>
        <v>-0.462874396135266</v>
      </c>
      <c r="O1611" s="131"/>
      <c r="P1611" s="330"/>
      <c r="Q1611" s="132"/>
      <c r="R1611" s="132"/>
      <c r="S1611" s="132"/>
      <c r="T1611" s="132"/>
    </row>
    <row r="1612" customFormat="false" ht="12.8" hidden="true" customHeight="false" outlineLevel="0" collapsed="false">
      <c r="A1612" s="131" t="n">
        <v>1401753600</v>
      </c>
      <c r="B1612" s="330" t="n">
        <f aca="false">(A1612/(24*60*60))+DATE(1970,1,1)</f>
        <v>41793</v>
      </c>
      <c r="C1612" s="331" t="n">
        <f aca="false">YEAR(B1612)</f>
        <v>2014</v>
      </c>
      <c r="D1612" s="331" t="n">
        <f aca="false">MONTH(B1612)</f>
        <v>6</v>
      </c>
      <c r="E1612" s="331" t="n">
        <f aca="false">DAY(B1612)</f>
        <v>3</v>
      </c>
      <c r="F1612" s="132" t="n">
        <v>667.78</v>
      </c>
      <c r="G1612" s="132" t="n">
        <v>685</v>
      </c>
      <c r="H1612" s="132" t="n">
        <v>652.16</v>
      </c>
      <c r="I1612" s="132" t="n">
        <v>674</v>
      </c>
      <c r="J1612" s="132" t="n">
        <f aca="false">LARGE($G$1:G1612,1)</f>
        <v>1242</v>
      </c>
      <c r="K1612" s="192" t="n">
        <f aca="false">IF(J1612&gt;J1611,0,K1611+1)</f>
        <v>186</v>
      </c>
      <c r="L1612" s="134" t="n">
        <f aca="false">I1612/J1612-1</f>
        <v>-0.457326892109501</v>
      </c>
      <c r="O1612" s="131"/>
      <c r="P1612" s="330"/>
      <c r="Q1612" s="132"/>
      <c r="R1612" s="132"/>
      <c r="S1612" s="132"/>
      <c r="T1612" s="132"/>
    </row>
    <row r="1613" customFormat="false" ht="12.8" hidden="true" customHeight="false" outlineLevel="0" collapsed="false">
      <c r="A1613" s="131" t="n">
        <v>1401840000</v>
      </c>
      <c r="B1613" s="330" t="n">
        <f aca="false">(A1613/(24*60*60))+DATE(1970,1,1)</f>
        <v>41794</v>
      </c>
      <c r="C1613" s="331" t="n">
        <f aca="false">YEAR(B1613)</f>
        <v>2014</v>
      </c>
      <c r="D1613" s="331" t="n">
        <f aca="false">MONTH(B1613)</f>
        <v>6</v>
      </c>
      <c r="E1613" s="331" t="n">
        <f aca="false">DAY(B1613)</f>
        <v>4</v>
      </c>
      <c r="F1613" s="132" t="n">
        <v>670.84</v>
      </c>
      <c r="G1613" s="132" t="n">
        <v>672.97</v>
      </c>
      <c r="H1613" s="132" t="n">
        <v>620</v>
      </c>
      <c r="I1613" s="132" t="n">
        <v>642</v>
      </c>
      <c r="J1613" s="132" t="n">
        <f aca="false">LARGE($G$1:G1613,1)</f>
        <v>1242</v>
      </c>
      <c r="K1613" s="192" t="n">
        <f aca="false">IF(J1613&gt;J1612,0,K1612+1)</f>
        <v>187</v>
      </c>
      <c r="L1613" s="134" t="n">
        <f aca="false">I1613/J1613-1</f>
        <v>-0.483091787439614</v>
      </c>
      <c r="O1613" s="131"/>
      <c r="P1613" s="330"/>
      <c r="Q1613" s="132"/>
      <c r="R1613" s="132"/>
      <c r="S1613" s="132"/>
      <c r="T1613" s="132"/>
    </row>
    <row r="1614" customFormat="false" ht="12.8" hidden="true" customHeight="false" outlineLevel="0" collapsed="false">
      <c r="A1614" s="131" t="n">
        <v>1401926400</v>
      </c>
      <c r="B1614" s="330" t="n">
        <f aca="false">(A1614/(24*60*60))+DATE(1970,1,1)</f>
        <v>41795</v>
      </c>
      <c r="C1614" s="331" t="n">
        <f aca="false">YEAR(B1614)</f>
        <v>2014</v>
      </c>
      <c r="D1614" s="331" t="n">
        <f aca="false">MONTH(B1614)</f>
        <v>6</v>
      </c>
      <c r="E1614" s="331" t="n">
        <f aca="false">DAY(B1614)</f>
        <v>5</v>
      </c>
      <c r="F1614" s="132" t="n">
        <v>642</v>
      </c>
      <c r="G1614" s="132" t="n">
        <v>672</v>
      </c>
      <c r="H1614" s="132" t="n">
        <v>641</v>
      </c>
      <c r="I1614" s="132" t="n">
        <v>660.9</v>
      </c>
      <c r="J1614" s="132" t="n">
        <f aca="false">LARGE($G$1:G1614,1)</f>
        <v>1242</v>
      </c>
      <c r="K1614" s="192" t="n">
        <f aca="false">IF(J1614&gt;J1613,0,K1613+1)</f>
        <v>188</v>
      </c>
      <c r="L1614" s="134" t="n">
        <f aca="false">I1614/J1614-1</f>
        <v>-0.467874396135266</v>
      </c>
      <c r="O1614" s="131"/>
      <c r="P1614" s="330"/>
      <c r="Q1614" s="132"/>
      <c r="R1614" s="132"/>
      <c r="S1614" s="132"/>
      <c r="T1614" s="132"/>
    </row>
    <row r="1615" customFormat="false" ht="12.8" hidden="true" customHeight="false" outlineLevel="0" collapsed="false">
      <c r="A1615" s="131" t="n">
        <v>1402012800</v>
      </c>
      <c r="B1615" s="330" t="n">
        <f aca="false">(A1615/(24*60*60))+DATE(1970,1,1)</f>
        <v>41796</v>
      </c>
      <c r="C1615" s="331" t="n">
        <f aca="false">YEAR(B1615)</f>
        <v>2014</v>
      </c>
      <c r="D1615" s="331" t="n">
        <f aca="false">MONTH(B1615)</f>
        <v>6</v>
      </c>
      <c r="E1615" s="331" t="n">
        <f aca="false">DAY(B1615)</f>
        <v>6</v>
      </c>
      <c r="F1615" s="132" t="n">
        <v>660.99</v>
      </c>
      <c r="G1615" s="132" t="n">
        <v>664.94</v>
      </c>
      <c r="H1615" s="132" t="n">
        <v>646.8</v>
      </c>
      <c r="I1615" s="132" t="n">
        <v>649.39</v>
      </c>
      <c r="J1615" s="132" t="n">
        <f aca="false">LARGE($G$1:G1615,1)</f>
        <v>1242</v>
      </c>
      <c r="K1615" s="192" t="n">
        <f aca="false">IF(J1615&gt;J1614,0,K1614+1)</f>
        <v>189</v>
      </c>
      <c r="L1615" s="134" t="n">
        <f aca="false">I1615/J1615-1</f>
        <v>-0.477141706924316</v>
      </c>
      <c r="O1615" s="131"/>
      <c r="P1615" s="330"/>
      <c r="Q1615" s="132"/>
      <c r="R1615" s="132"/>
      <c r="S1615" s="132"/>
      <c r="T1615" s="132"/>
    </row>
    <row r="1616" customFormat="false" ht="12.8" hidden="true" customHeight="false" outlineLevel="0" collapsed="false">
      <c r="A1616" s="131" t="n">
        <v>1402099200</v>
      </c>
      <c r="B1616" s="330" t="n">
        <f aca="false">(A1616/(24*60*60))+DATE(1970,1,1)</f>
        <v>41797</v>
      </c>
      <c r="C1616" s="331" t="n">
        <f aca="false">YEAR(B1616)</f>
        <v>2014</v>
      </c>
      <c r="D1616" s="331" t="n">
        <f aca="false">MONTH(B1616)</f>
        <v>6</v>
      </c>
      <c r="E1616" s="331" t="n">
        <f aca="false">DAY(B1616)</f>
        <v>7</v>
      </c>
      <c r="F1616" s="132" t="n">
        <v>649.35</v>
      </c>
      <c r="G1616" s="132" t="n">
        <v>659.4</v>
      </c>
      <c r="H1616" s="132" t="n">
        <v>637.01</v>
      </c>
      <c r="I1616" s="132" t="n">
        <v>657.21</v>
      </c>
      <c r="J1616" s="132" t="n">
        <f aca="false">LARGE($G$1:G1616,1)</f>
        <v>1242</v>
      </c>
      <c r="K1616" s="192" t="n">
        <f aca="false">IF(J1616&gt;J1615,0,K1615+1)</f>
        <v>190</v>
      </c>
      <c r="L1616" s="134" t="n">
        <f aca="false">I1616/J1616-1</f>
        <v>-0.470845410628019</v>
      </c>
      <c r="O1616" s="131"/>
      <c r="P1616" s="330"/>
      <c r="Q1616" s="132"/>
      <c r="R1616" s="132"/>
      <c r="S1616" s="132"/>
      <c r="T1616" s="132"/>
    </row>
    <row r="1617" customFormat="false" ht="12.8" hidden="true" customHeight="false" outlineLevel="0" collapsed="false">
      <c r="A1617" s="131" t="n">
        <v>1402185600</v>
      </c>
      <c r="B1617" s="330" t="n">
        <f aca="false">(A1617/(24*60*60))+DATE(1970,1,1)</f>
        <v>41798</v>
      </c>
      <c r="C1617" s="331" t="n">
        <f aca="false">YEAR(B1617)</f>
        <v>2014</v>
      </c>
      <c r="D1617" s="331" t="n">
        <f aca="false">MONTH(B1617)</f>
        <v>6</v>
      </c>
      <c r="E1617" s="331" t="n">
        <f aca="false">DAY(B1617)</f>
        <v>8</v>
      </c>
      <c r="F1617" s="132" t="n">
        <v>657.21</v>
      </c>
      <c r="G1617" s="132" t="n">
        <v>664.5</v>
      </c>
      <c r="H1617" s="132" t="n">
        <v>652.5</v>
      </c>
      <c r="I1617" s="132" t="n">
        <v>658.7</v>
      </c>
      <c r="J1617" s="132" t="n">
        <f aca="false">LARGE($G$1:G1617,1)</f>
        <v>1242</v>
      </c>
      <c r="K1617" s="192" t="n">
        <f aca="false">IF(J1617&gt;J1616,0,K1616+1)</f>
        <v>191</v>
      </c>
      <c r="L1617" s="134" t="n">
        <f aca="false">I1617/J1617-1</f>
        <v>-0.469645732689211</v>
      </c>
      <c r="O1617" s="131"/>
      <c r="P1617" s="330"/>
      <c r="Q1617" s="132"/>
      <c r="R1617" s="132"/>
      <c r="S1617" s="132"/>
      <c r="T1617" s="132"/>
    </row>
    <row r="1618" customFormat="false" ht="12.8" hidden="true" customHeight="false" outlineLevel="0" collapsed="false">
      <c r="A1618" s="131" t="n">
        <v>1402272000</v>
      </c>
      <c r="B1618" s="330" t="n">
        <f aca="false">(A1618/(24*60*60))+DATE(1970,1,1)</f>
        <v>41799</v>
      </c>
      <c r="C1618" s="331" t="n">
        <f aca="false">YEAR(B1618)</f>
        <v>2014</v>
      </c>
      <c r="D1618" s="331" t="n">
        <f aca="false">MONTH(B1618)</f>
        <v>6</v>
      </c>
      <c r="E1618" s="331" t="n">
        <f aca="false">DAY(B1618)</f>
        <v>9</v>
      </c>
      <c r="F1618" s="132" t="n">
        <v>658.7</v>
      </c>
      <c r="G1618" s="132" t="n">
        <v>661.99</v>
      </c>
      <c r="H1618" s="132" t="n">
        <v>639.06</v>
      </c>
      <c r="I1618" s="132" t="n">
        <v>650.3</v>
      </c>
      <c r="J1618" s="132" t="n">
        <f aca="false">LARGE($G$1:G1618,1)</f>
        <v>1242</v>
      </c>
      <c r="K1618" s="192" t="n">
        <f aca="false">IF(J1618&gt;J1617,0,K1617+1)</f>
        <v>192</v>
      </c>
      <c r="L1618" s="134" t="n">
        <f aca="false">I1618/J1618-1</f>
        <v>-0.476409017713366</v>
      </c>
      <c r="O1618" s="131"/>
      <c r="P1618" s="330"/>
      <c r="Q1618" s="132"/>
      <c r="R1618" s="132"/>
      <c r="S1618" s="132"/>
      <c r="T1618" s="132"/>
    </row>
    <row r="1619" customFormat="false" ht="12.8" hidden="true" customHeight="false" outlineLevel="0" collapsed="false">
      <c r="A1619" s="131" t="n">
        <v>1402358400</v>
      </c>
      <c r="B1619" s="330" t="n">
        <f aca="false">(A1619/(24*60*60))+DATE(1970,1,1)</f>
        <v>41800</v>
      </c>
      <c r="C1619" s="331" t="n">
        <f aca="false">YEAR(B1619)</f>
        <v>2014</v>
      </c>
      <c r="D1619" s="331" t="n">
        <f aca="false">MONTH(B1619)</f>
        <v>6</v>
      </c>
      <c r="E1619" s="331" t="n">
        <f aca="false">DAY(B1619)</f>
        <v>10</v>
      </c>
      <c r="F1619" s="132" t="n">
        <v>650.3</v>
      </c>
      <c r="G1619" s="132" t="n">
        <v>672</v>
      </c>
      <c r="H1619" s="132" t="n">
        <v>646</v>
      </c>
      <c r="I1619" s="132" t="n">
        <v>657</v>
      </c>
      <c r="J1619" s="132" t="n">
        <f aca="false">LARGE($G$1:G1619,1)</f>
        <v>1242</v>
      </c>
      <c r="K1619" s="192" t="n">
        <f aca="false">IF(J1619&gt;J1618,0,K1618+1)</f>
        <v>193</v>
      </c>
      <c r="L1619" s="134" t="n">
        <f aca="false">I1619/J1619-1</f>
        <v>-0.471014492753623</v>
      </c>
      <c r="O1619" s="131"/>
      <c r="P1619" s="330"/>
      <c r="Q1619" s="132"/>
      <c r="R1619" s="132"/>
      <c r="S1619" s="132"/>
      <c r="T1619" s="132"/>
    </row>
    <row r="1620" customFormat="false" ht="12.8" hidden="true" customHeight="false" outlineLevel="0" collapsed="false">
      <c r="A1620" s="131" t="n">
        <v>1402444800</v>
      </c>
      <c r="B1620" s="330" t="n">
        <f aca="false">(A1620/(24*60*60))+DATE(1970,1,1)</f>
        <v>41801</v>
      </c>
      <c r="C1620" s="331" t="n">
        <f aca="false">YEAR(B1620)</f>
        <v>2014</v>
      </c>
      <c r="D1620" s="331" t="n">
        <f aca="false">MONTH(B1620)</f>
        <v>6</v>
      </c>
      <c r="E1620" s="331" t="n">
        <f aca="false">DAY(B1620)</f>
        <v>11</v>
      </c>
      <c r="F1620" s="132" t="n">
        <v>657</v>
      </c>
      <c r="G1620" s="132" t="n">
        <v>666.5</v>
      </c>
      <c r="H1620" s="132" t="n">
        <v>635.11</v>
      </c>
      <c r="I1620" s="132" t="n">
        <v>637.6</v>
      </c>
      <c r="J1620" s="132" t="n">
        <f aca="false">LARGE($G$1:G1620,1)</f>
        <v>1242</v>
      </c>
      <c r="K1620" s="192" t="n">
        <f aca="false">IF(J1620&gt;J1619,0,K1619+1)</f>
        <v>194</v>
      </c>
      <c r="L1620" s="134" t="n">
        <f aca="false">I1620/J1620-1</f>
        <v>-0.486634460547504</v>
      </c>
      <c r="O1620" s="131"/>
      <c r="P1620" s="330"/>
      <c r="Q1620" s="132"/>
      <c r="R1620" s="132"/>
      <c r="S1620" s="132"/>
      <c r="T1620" s="132"/>
    </row>
    <row r="1621" customFormat="false" ht="12.8" hidden="true" customHeight="false" outlineLevel="0" collapsed="false">
      <c r="A1621" s="131" t="n">
        <v>1402531200</v>
      </c>
      <c r="B1621" s="330" t="n">
        <f aca="false">(A1621/(24*60*60))+DATE(1970,1,1)</f>
        <v>41802</v>
      </c>
      <c r="C1621" s="331" t="n">
        <f aca="false">YEAR(B1621)</f>
        <v>2014</v>
      </c>
      <c r="D1621" s="331" t="n">
        <f aca="false">MONTH(B1621)</f>
        <v>6</v>
      </c>
      <c r="E1621" s="331" t="n">
        <f aca="false">DAY(B1621)</f>
        <v>12</v>
      </c>
      <c r="F1621" s="132" t="n">
        <v>637.6</v>
      </c>
      <c r="G1621" s="132" t="n">
        <v>647</v>
      </c>
      <c r="H1621" s="132" t="n">
        <v>575.2</v>
      </c>
      <c r="I1621" s="132" t="n">
        <v>597.99</v>
      </c>
      <c r="J1621" s="132" t="n">
        <f aca="false">LARGE($G$1:G1621,1)</f>
        <v>1242</v>
      </c>
      <c r="K1621" s="192" t="n">
        <f aca="false">IF(J1621&gt;J1620,0,K1620+1)</f>
        <v>195</v>
      </c>
      <c r="L1621" s="134" t="n">
        <f aca="false">I1621/J1621-1</f>
        <v>-0.518526570048309</v>
      </c>
      <c r="O1621" s="131"/>
      <c r="P1621" s="330"/>
      <c r="Q1621" s="132"/>
      <c r="R1621" s="132"/>
      <c r="S1621" s="132"/>
      <c r="T1621" s="132"/>
    </row>
    <row r="1622" customFormat="false" ht="12.8" hidden="true" customHeight="false" outlineLevel="0" collapsed="false">
      <c r="A1622" s="131" t="n">
        <v>1402617600</v>
      </c>
      <c r="B1622" s="330" t="n">
        <f aca="false">(A1622/(24*60*60))+DATE(1970,1,1)</f>
        <v>41803</v>
      </c>
      <c r="C1622" s="331" t="n">
        <f aca="false">YEAR(B1622)</f>
        <v>2014</v>
      </c>
      <c r="D1622" s="331" t="n">
        <f aca="false">MONTH(B1622)</f>
        <v>6</v>
      </c>
      <c r="E1622" s="331" t="n">
        <f aca="false">DAY(B1622)</f>
        <v>13</v>
      </c>
      <c r="F1622" s="132" t="n">
        <v>596.43</v>
      </c>
      <c r="G1622" s="132" t="n">
        <v>620.97</v>
      </c>
      <c r="H1622" s="132" t="n">
        <v>592.11</v>
      </c>
      <c r="I1622" s="132" t="n">
        <v>605</v>
      </c>
      <c r="J1622" s="132" t="n">
        <f aca="false">LARGE($G$1:G1622,1)</f>
        <v>1242</v>
      </c>
      <c r="K1622" s="192" t="n">
        <f aca="false">IF(J1622&gt;J1621,0,K1621+1)</f>
        <v>196</v>
      </c>
      <c r="L1622" s="134" t="n">
        <f aca="false">I1622/J1622-1</f>
        <v>-0.512882447665056</v>
      </c>
      <c r="O1622" s="131"/>
      <c r="P1622" s="330"/>
      <c r="Q1622" s="132"/>
      <c r="R1622" s="132"/>
      <c r="S1622" s="132"/>
      <c r="T1622" s="132"/>
    </row>
    <row r="1623" customFormat="false" ht="12.8" hidden="true" customHeight="false" outlineLevel="0" collapsed="false">
      <c r="A1623" s="131" t="n">
        <v>1402704000</v>
      </c>
      <c r="B1623" s="330" t="n">
        <f aca="false">(A1623/(24*60*60))+DATE(1970,1,1)</f>
        <v>41804</v>
      </c>
      <c r="C1623" s="331" t="n">
        <f aca="false">YEAR(B1623)</f>
        <v>2014</v>
      </c>
      <c r="D1623" s="331" t="n">
        <f aca="false">MONTH(B1623)</f>
        <v>6</v>
      </c>
      <c r="E1623" s="331" t="n">
        <f aca="false">DAY(B1623)</f>
        <v>14</v>
      </c>
      <c r="F1623" s="132" t="n">
        <v>605.2</v>
      </c>
      <c r="G1623" s="132" t="n">
        <v>606.98</v>
      </c>
      <c r="H1623" s="132" t="n">
        <v>522.15</v>
      </c>
      <c r="I1623" s="132" t="n">
        <v>570.27</v>
      </c>
      <c r="J1623" s="132" t="n">
        <f aca="false">LARGE($G$1:G1623,1)</f>
        <v>1242</v>
      </c>
      <c r="K1623" s="192" t="n">
        <f aca="false">IF(J1623&gt;J1622,0,K1622+1)</f>
        <v>197</v>
      </c>
      <c r="L1623" s="134" t="n">
        <f aca="false">I1623/J1623-1</f>
        <v>-0.540845410628019</v>
      </c>
      <c r="O1623" s="131"/>
      <c r="P1623" s="330"/>
      <c r="Q1623" s="132"/>
      <c r="R1623" s="132"/>
      <c r="S1623" s="132"/>
      <c r="T1623" s="132"/>
    </row>
    <row r="1624" customFormat="false" ht="12.8" hidden="true" customHeight="false" outlineLevel="0" collapsed="false">
      <c r="A1624" s="131" t="n">
        <v>1402790400</v>
      </c>
      <c r="B1624" s="330" t="n">
        <f aca="false">(A1624/(24*60*60))+DATE(1970,1,1)</f>
        <v>41805</v>
      </c>
      <c r="C1624" s="331" t="n">
        <f aca="false">YEAR(B1624)</f>
        <v>2014</v>
      </c>
      <c r="D1624" s="331" t="n">
        <f aca="false">MONTH(B1624)</f>
        <v>6</v>
      </c>
      <c r="E1624" s="331" t="n">
        <f aca="false">DAY(B1624)</f>
        <v>15</v>
      </c>
      <c r="F1624" s="132" t="n">
        <v>570.26</v>
      </c>
      <c r="G1624" s="132" t="n">
        <v>595.1</v>
      </c>
      <c r="H1624" s="132" t="n">
        <v>540</v>
      </c>
      <c r="I1624" s="132" t="n">
        <v>593.89</v>
      </c>
      <c r="J1624" s="132" t="n">
        <f aca="false">LARGE($G$1:G1624,1)</f>
        <v>1242</v>
      </c>
      <c r="K1624" s="192" t="n">
        <f aca="false">IF(J1624&gt;J1623,0,K1623+1)</f>
        <v>198</v>
      </c>
      <c r="L1624" s="134" t="n">
        <f aca="false">I1624/J1624-1</f>
        <v>-0.52182769726248</v>
      </c>
      <c r="O1624" s="131"/>
      <c r="P1624" s="330"/>
      <c r="Q1624" s="132"/>
      <c r="R1624" s="132"/>
      <c r="S1624" s="132"/>
      <c r="T1624" s="132"/>
    </row>
    <row r="1625" customFormat="false" ht="12.8" hidden="true" customHeight="false" outlineLevel="0" collapsed="false">
      <c r="A1625" s="131" t="n">
        <v>1402876800</v>
      </c>
      <c r="B1625" s="330" t="n">
        <f aca="false">(A1625/(24*60*60))+DATE(1970,1,1)</f>
        <v>41806</v>
      </c>
      <c r="C1625" s="331" t="n">
        <f aca="false">YEAR(B1625)</f>
        <v>2014</v>
      </c>
      <c r="D1625" s="331" t="n">
        <f aca="false">MONTH(B1625)</f>
        <v>6</v>
      </c>
      <c r="E1625" s="331" t="n">
        <f aca="false">DAY(B1625)</f>
        <v>16</v>
      </c>
      <c r="F1625" s="132" t="n">
        <v>593.61</v>
      </c>
      <c r="G1625" s="132" t="n">
        <v>612</v>
      </c>
      <c r="H1625" s="132" t="n">
        <v>582.1</v>
      </c>
      <c r="I1625" s="132" t="n">
        <v>591.1</v>
      </c>
      <c r="J1625" s="132" t="n">
        <f aca="false">LARGE($G$1:G1625,1)</f>
        <v>1242</v>
      </c>
      <c r="K1625" s="192" t="n">
        <f aca="false">IF(J1625&gt;J1624,0,K1624+1)</f>
        <v>199</v>
      </c>
      <c r="L1625" s="134" t="n">
        <f aca="false">I1625/J1625-1</f>
        <v>-0.524074074074074</v>
      </c>
      <c r="O1625" s="131"/>
      <c r="P1625" s="330"/>
      <c r="Q1625" s="132"/>
      <c r="R1625" s="132"/>
      <c r="S1625" s="132"/>
      <c r="T1625" s="132"/>
    </row>
    <row r="1626" customFormat="false" ht="12.8" hidden="true" customHeight="false" outlineLevel="0" collapsed="false">
      <c r="A1626" s="131" t="n">
        <v>1402963200</v>
      </c>
      <c r="B1626" s="330" t="n">
        <f aca="false">(A1626/(24*60*60))+DATE(1970,1,1)</f>
        <v>41807</v>
      </c>
      <c r="C1626" s="331" t="n">
        <f aca="false">YEAR(B1626)</f>
        <v>2014</v>
      </c>
      <c r="D1626" s="331" t="n">
        <f aca="false">MONTH(B1626)</f>
        <v>6</v>
      </c>
      <c r="E1626" s="331" t="n">
        <f aca="false">DAY(B1626)</f>
        <v>17</v>
      </c>
      <c r="F1626" s="132" t="n">
        <v>592.35</v>
      </c>
      <c r="G1626" s="132" t="n">
        <v>619</v>
      </c>
      <c r="H1626" s="132" t="n">
        <v>591.1</v>
      </c>
      <c r="I1626" s="132" t="n">
        <v>613.4</v>
      </c>
      <c r="J1626" s="132" t="n">
        <f aca="false">LARGE($G$1:G1626,1)</f>
        <v>1242</v>
      </c>
      <c r="K1626" s="192" t="n">
        <f aca="false">IF(J1626&gt;J1625,0,K1625+1)</f>
        <v>200</v>
      </c>
      <c r="L1626" s="134" t="n">
        <f aca="false">I1626/J1626-1</f>
        <v>-0.506119162640902</v>
      </c>
      <c r="O1626" s="131"/>
      <c r="P1626" s="330"/>
      <c r="Q1626" s="132"/>
      <c r="R1626" s="132"/>
      <c r="S1626" s="132"/>
      <c r="T1626" s="132"/>
    </row>
    <row r="1627" customFormat="false" ht="12.8" hidden="true" customHeight="false" outlineLevel="0" collapsed="false">
      <c r="A1627" s="131" t="n">
        <v>1403049600</v>
      </c>
      <c r="B1627" s="330" t="n">
        <f aca="false">(A1627/(24*60*60))+DATE(1970,1,1)</f>
        <v>41808</v>
      </c>
      <c r="C1627" s="331" t="n">
        <f aca="false">YEAR(B1627)</f>
        <v>2014</v>
      </c>
      <c r="D1627" s="331" t="n">
        <f aca="false">MONTH(B1627)</f>
        <v>6</v>
      </c>
      <c r="E1627" s="331" t="n">
        <f aca="false">DAY(B1627)</f>
        <v>18</v>
      </c>
      <c r="F1627" s="132" t="n">
        <v>613.4</v>
      </c>
      <c r="G1627" s="132" t="n">
        <v>619.6</v>
      </c>
      <c r="H1627" s="132" t="n">
        <v>601.5</v>
      </c>
      <c r="I1627" s="132" t="n">
        <v>608.1</v>
      </c>
      <c r="J1627" s="132" t="n">
        <f aca="false">LARGE($G$1:G1627,1)</f>
        <v>1242</v>
      </c>
      <c r="K1627" s="192" t="n">
        <f aca="false">IF(J1627&gt;J1626,0,K1626+1)</f>
        <v>201</v>
      </c>
      <c r="L1627" s="134" t="n">
        <f aca="false">I1627/J1627-1</f>
        <v>-0.510386473429952</v>
      </c>
      <c r="O1627" s="131"/>
      <c r="P1627" s="330"/>
      <c r="Q1627" s="132"/>
      <c r="R1627" s="132"/>
      <c r="S1627" s="132"/>
      <c r="T1627" s="132"/>
    </row>
    <row r="1628" customFormat="false" ht="12.8" hidden="true" customHeight="false" outlineLevel="0" collapsed="false">
      <c r="A1628" s="131" t="n">
        <v>1403136000</v>
      </c>
      <c r="B1628" s="330" t="n">
        <f aca="false">(A1628/(24*60*60))+DATE(1970,1,1)</f>
        <v>41809</v>
      </c>
      <c r="C1628" s="331" t="n">
        <f aca="false">YEAR(B1628)</f>
        <v>2014</v>
      </c>
      <c r="D1628" s="331" t="n">
        <f aca="false">MONTH(B1628)</f>
        <v>6</v>
      </c>
      <c r="E1628" s="331" t="n">
        <f aca="false">DAY(B1628)</f>
        <v>19</v>
      </c>
      <c r="F1628" s="132" t="n">
        <v>608.6</v>
      </c>
      <c r="G1628" s="132" t="n">
        <v>611.99</v>
      </c>
      <c r="H1628" s="132" t="n">
        <v>592.9</v>
      </c>
      <c r="I1628" s="132" t="n">
        <v>597.3</v>
      </c>
      <c r="J1628" s="132" t="n">
        <f aca="false">LARGE($G$1:G1628,1)</f>
        <v>1242</v>
      </c>
      <c r="K1628" s="192" t="n">
        <f aca="false">IF(J1628&gt;J1627,0,K1627+1)</f>
        <v>202</v>
      </c>
      <c r="L1628" s="134" t="n">
        <f aca="false">I1628/J1628-1</f>
        <v>-0.519082125603865</v>
      </c>
      <c r="O1628" s="131"/>
      <c r="P1628" s="330"/>
      <c r="Q1628" s="132"/>
      <c r="R1628" s="132"/>
      <c r="S1628" s="132"/>
      <c r="T1628" s="132"/>
    </row>
    <row r="1629" customFormat="false" ht="12.8" hidden="true" customHeight="false" outlineLevel="0" collapsed="false">
      <c r="A1629" s="131" t="n">
        <v>1403222400</v>
      </c>
      <c r="B1629" s="330" t="n">
        <f aca="false">(A1629/(24*60*60))+DATE(1970,1,1)</f>
        <v>41810</v>
      </c>
      <c r="C1629" s="331" t="n">
        <f aca="false">YEAR(B1629)</f>
        <v>2014</v>
      </c>
      <c r="D1629" s="331" t="n">
        <f aca="false">MONTH(B1629)</f>
        <v>6</v>
      </c>
      <c r="E1629" s="331" t="n">
        <f aca="false">DAY(B1629)</f>
        <v>20</v>
      </c>
      <c r="F1629" s="132" t="n">
        <v>596.06</v>
      </c>
      <c r="G1629" s="132" t="n">
        <v>598.28</v>
      </c>
      <c r="H1629" s="132" t="n">
        <v>582.37</v>
      </c>
      <c r="I1629" s="132" t="n">
        <v>592</v>
      </c>
      <c r="J1629" s="132" t="n">
        <f aca="false">LARGE($G$1:G1629,1)</f>
        <v>1242</v>
      </c>
      <c r="K1629" s="192" t="n">
        <f aca="false">IF(J1629&gt;J1628,0,K1628+1)</f>
        <v>203</v>
      </c>
      <c r="L1629" s="134" t="n">
        <f aca="false">I1629/J1629-1</f>
        <v>-0.523349436392915</v>
      </c>
      <c r="O1629" s="131"/>
      <c r="P1629" s="330"/>
      <c r="Q1629" s="132"/>
      <c r="R1629" s="132"/>
      <c r="S1629" s="132"/>
      <c r="T1629" s="132"/>
    </row>
    <row r="1630" customFormat="false" ht="12.8" hidden="true" customHeight="false" outlineLevel="0" collapsed="false">
      <c r="A1630" s="131" t="n">
        <v>1403308800</v>
      </c>
      <c r="B1630" s="330" t="n">
        <f aca="false">(A1630/(24*60*60))+DATE(1970,1,1)</f>
        <v>41811</v>
      </c>
      <c r="C1630" s="331" t="n">
        <f aca="false">YEAR(B1630)</f>
        <v>2014</v>
      </c>
      <c r="D1630" s="331" t="n">
        <f aca="false">MONTH(B1630)</f>
        <v>6</v>
      </c>
      <c r="E1630" s="331" t="n">
        <f aca="false">DAY(B1630)</f>
        <v>21</v>
      </c>
      <c r="F1630" s="132" t="n">
        <v>592</v>
      </c>
      <c r="G1630" s="132" t="n">
        <v>599.91</v>
      </c>
      <c r="H1630" s="132" t="n">
        <v>583.5</v>
      </c>
      <c r="I1630" s="132" t="n">
        <v>595.5</v>
      </c>
      <c r="J1630" s="132" t="n">
        <f aca="false">LARGE($G$1:G1630,1)</f>
        <v>1242</v>
      </c>
      <c r="K1630" s="192" t="n">
        <f aca="false">IF(J1630&gt;J1629,0,K1629+1)</f>
        <v>204</v>
      </c>
      <c r="L1630" s="134" t="n">
        <f aca="false">I1630/J1630-1</f>
        <v>-0.520531400966184</v>
      </c>
      <c r="O1630" s="131"/>
      <c r="P1630" s="330"/>
      <c r="Q1630" s="132"/>
      <c r="R1630" s="132"/>
      <c r="S1630" s="132"/>
      <c r="T1630" s="132"/>
    </row>
    <row r="1631" customFormat="false" ht="12.8" hidden="true" customHeight="false" outlineLevel="0" collapsed="false">
      <c r="A1631" s="131" t="n">
        <v>1403395200</v>
      </c>
      <c r="B1631" s="330" t="n">
        <f aca="false">(A1631/(24*60*60))+DATE(1970,1,1)</f>
        <v>41812</v>
      </c>
      <c r="C1631" s="331" t="n">
        <f aca="false">YEAR(B1631)</f>
        <v>2014</v>
      </c>
      <c r="D1631" s="331" t="n">
        <f aca="false">MONTH(B1631)</f>
        <v>6</v>
      </c>
      <c r="E1631" s="331" t="n">
        <f aca="false">DAY(B1631)</f>
        <v>22</v>
      </c>
      <c r="F1631" s="132" t="n">
        <v>596.9</v>
      </c>
      <c r="G1631" s="132" t="n">
        <v>615</v>
      </c>
      <c r="H1631" s="132" t="n">
        <v>595.5</v>
      </c>
      <c r="I1631" s="132" t="n">
        <v>603.4</v>
      </c>
      <c r="J1631" s="132" t="n">
        <f aca="false">LARGE($G$1:G1631,1)</f>
        <v>1242</v>
      </c>
      <c r="K1631" s="192" t="n">
        <f aca="false">IF(J1631&gt;J1630,0,K1630+1)</f>
        <v>205</v>
      </c>
      <c r="L1631" s="134" t="n">
        <f aca="false">I1631/J1631-1</f>
        <v>-0.514170692431562</v>
      </c>
      <c r="O1631" s="131"/>
      <c r="P1631" s="330"/>
      <c r="Q1631" s="132"/>
      <c r="R1631" s="132"/>
      <c r="S1631" s="132"/>
      <c r="T1631" s="132"/>
    </row>
    <row r="1632" customFormat="false" ht="12.8" hidden="true" customHeight="false" outlineLevel="0" collapsed="false">
      <c r="A1632" s="131" t="n">
        <v>1403481600</v>
      </c>
      <c r="B1632" s="330" t="n">
        <f aca="false">(A1632/(24*60*60))+DATE(1970,1,1)</f>
        <v>41813</v>
      </c>
      <c r="C1632" s="331" t="n">
        <f aca="false">YEAR(B1632)</f>
        <v>2014</v>
      </c>
      <c r="D1632" s="331" t="n">
        <f aca="false">MONTH(B1632)</f>
        <v>6</v>
      </c>
      <c r="E1632" s="331" t="n">
        <f aca="false">DAY(B1632)</f>
        <v>23</v>
      </c>
      <c r="F1632" s="132" t="n">
        <v>603.39</v>
      </c>
      <c r="G1632" s="132" t="n">
        <v>604.19</v>
      </c>
      <c r="H1632" s="132" t="n">
        <v>580.11</v>
      </c>
      <c r="I1632" s="132" t="n">
        <v>591.57</v>
      </c>
      <c r="J1632" s="132" t="n">
        <f aca="false">LARGE($G$1:G1632,1)</f>
        <v>1242</v>
      </c>
      <c r="K1632" s="192" t="n">
        <f aca="false">IF(J1632&gt;J1631,0,K1631+1)</f>
        <v>206</v>
      </c>
      <c r="L1632" s="134" t="n">
        <f aca="false">I1632/J1632-1</f>
        <v>-0.523695652173913</v>
      </c>
      <c r="O1632" s="131"/>
      <c r="P1632" s="330"/>
      <c r="Q1632" s="132"/>
      <c r="R1632" s="132"/>
      <c r="S1632" s="132"/>
      <c r="T1632" s="132"/>
    </row>
    <row r="1633" customFormat="false" ht="12.8" hidden="true" customHeight="false" outlineLevel="0" collapsed="false">
      <c r="A1633" s="131" t="n">
        <v>1403568000</v>
      </c>
      <c r="B1633" s="330" t="n">
        <f aca="false">(A1633/(24*60*60))+DATE(1970,1,1)</f>
        <v>41814</v>
      </c>
      <c r="C1633" s="331" t="n">
        <f aca="false">YEAR(B1633)</f>
        <v>2014</v>
      </c>
      <c r="D1633" s="331" t="n">
        <f aca="false">MONTH(B1633)</f>
        <v>6</v>
      </c>
      <c r="E1633" s="331" t="n">
        <f aca="false">DAY(B1633)</f>
        <v>24</v>
      </c>
      <c r="F1633" s="132" t="n">
        <v>591.02</v>
      </c>
      <c r="G1633" s="132" t="n">
        <v>597.79</v>
      </c>
      <c r="H1633" s="132" t="n">
        <v>580</v>
      </c>
      <c r="I1633" s="132" t="n">
        <v>580.56</v>
      </c>
      <c r="J1633" s="132" t="n">
        <f aca="false">LARGE($G$1:G1633,1)</f>
        <v>1242</v>
      </c>
      <c r="K1633" s="192" t="n">
        <f aca="false">IF(J1633&gt;J1632,0,K1632+1)</f>
        <v>207</v>
      </c>
      <c r="L1633" s="134" t="n">
        <f aca="false">I1633/J1633-1</f>
        <v>-0.53256038647343</v>
      </c>
      <c r="O1633" s="131"/>
      <c r="P1633" s="330"/>
      <c r="Q1633" s="132"/>
      <c r="R1633" s="132"/>
      <c r="S1633" s="132"/>
      <c r="T1633" s="132"/>
    </row>
    <row r="1634" customFormat="false" ht="12.8" hidden="true" customHeight="false" outlineLevel="0" collapsed="false">
      <c r="A1634" s="131" t="n">
        <v>1403654400</v>
      </c>
      <c r="B1634" s="330" t="n">
        <f aca="false">(A1634/(24*60*60))+DATE(1970,1,1)</f>
        <v>41815</v>
      </c>
      <c r="C1634" s="331" t="n">
        <f aca="false">YEAR(B1634)</f>
        <v>2014</v>
      </c>
      <c r="D1634" s="331" t="n">
        <f aca="false">MONTH(B1634)</f>
        <v>6</v>
      </c>
      <c r="E1634" s="331" t="n">
        <f aca="false">DAY(B1634)</f>
        <v>25</v>
      </c>
      <c r="F1634" s="132" t="n">
        <v>580.65</v>
      </c>
      <c r="G1634" s="132" t="n">
        <v>584.99</v>
      </c>
      <c r="H1634" s="132" t="n">
        <v>560.53</v>
      </c>
      <c r="I1634" s="132" t="n">
        <v>566.75</v>
      </c>
      <c r="J1634" s="132" t="n">
        <f aca="false">LARGE($G$1:G1634,1)</f>
        <v>1242</v>
      </c>
      <c r="K1634" s="192" t="n">
        <f aca="false">IF(J1634&gt;J1633,0,K1633+1)</f>
        <v>208</v>
      </c>
      <c r="L1634" s="134" t="n">
        <f aca="false">I1634/J1634-1</f>
        <v>-0.543679549114332</v>
      </c>
      <c r="O1634" s="131"/>
      <c r="P1634" s="330"/>
      <c r="Q1634" s="132"/>
      <c r="R1634" s="132"/>
      <c r="S1634" s="132"/>
      <c r="T1634" s="132"/>
    </row>
    <row r="1635" customFormat="false" ht="12.8" hidden="true" customHeight="false" outlineLevel="0" collapsed="false">
      <c r="A1635" s="131" t="n">
        <v>1403740800</v>
      </c>
      <c r="B1635" s="330" t="n">
        <f aca="false">(A1635/(24*60*60))+DATE(1970,1,1)</f>
        <v>41816</v>
      </c>
      <c r="C1635" s="331" t="n">
        <f aca="false">YEAR(B1635)</f>
        <v>2014</v>
      </c>
      <c r="D1635" s="331" t="n">
        <f aca="false">MONTH(B1635)</f>
        <v>6</v>
      </c>
      <c r="E1635" s="331" t="n">
        <f aca="false">DAY(B1635)</f>
        <v>26</v>
      </c>
      <c r="F1635" s="132" t="n">
        <v>566.75</v>
      </c>
      <c r="G1635" s="132" t="n">
        <v>584</v>
      </c>
      <c r="H1635" s="132" t="n">
        <v>562.9</v>
      </c>
      <c r="I1635" s="132" t="n">
        <v>581.98</v>
      </c>
      <c r="J1635" s="132" t="n">
        <f aca="false">LARGE($G$1:G1635,1)</f>
        <v>1242</v>
      </c>
      <c r="K1635" s="192" t="n">
        <f aca="false">IF(J1635&gt;J1634,0,K1634+1)</f>
        <v>209</v>
      </c>
      <c r="L1635" s="134" t="n">
        <f aca="false">I1635/J1635-1</f>
        <v>-0.531417069243156</v>
      </c>
      <c r="O1635" s="131"/>
      <c r="P1635" s="330"/>
      <c r="Q1635" s="132"/>
      <c r="R1635" s="132"/>
      <c r="S1635" s="132"/>
      <c r="T1635" s="132"/>
    </row>
    <row r="1636" customFormat="false" ht="12.8" hidden="true" customHeight="false" outlineLevel="0" collapsed="false">
      <c r="A1636" s="131" t="n">
        <v>1403827200</v>
      </c>
      <c r="B1636" s="330" t="n">
        <f aca="false">(A1636/(24*60*60))+DATE(1970,1,1)</f>
        <v>41817</v>
      </c>
      <c r="C1636" s="331" t="n">
        <f aca="false">YEAR(B1636)</f>
        <v>2014</v>
      </c>
      <c r="D1636" s="331" t="n">
        <f aca="false">MONTH(B1636)</f>
        <v>6</v>
      </c>
      <c r="E1636" s="331" t="n">
        <f aca="false">DAY(B1636)</f>
        <v>27</v>
      </c>
      <c r="F1636" s="132" t="n">
        <v>581.99</v>
      </c>
      <c r="G1636" s="132" t="n">
        <v>604.9</v>
      </c>
      <c r="H1636" s="132" t="n">
        <v>575.03</v>
      </c>
      <c r="I1636" s="132" t="n">
        <v>604</v>
      </c>
      <c r="J1636" s="132" t="n">
        <f aca="false">LARGE($G$1:G1636,1)</f>
        <v>1242</v>
      </c>
      <c r="K1636" s="192" t="n">
        <f aca="false">IF(J1636&gt;J1635,0,K1635+1)</f>
        <v>210</v>
      </c>
      <c r="L1636" s="134" t="n">
        <f aca="false">I1636/J1636-1</f>
        <v>-0.513687600644122</v>
      </c>
      <c r="O1636" s="131"/>
      <c r="P1636" s="330"/>
      <c r="Q1636" s="132"/>
      <c r="R1636" s="132"/>
      <c r="S1636" s="132"/>
      <c r="T1636" s="132"/>
    </row>
    <row r="1637" customFormat="false" ht="12.8" hidden="true" customHeight="false" outlineLevel="0" collapsed="false">
      <c r="A1637" s="131" t="n">
        <v>1403913600</v>
      </c>
      <c r="B1637" s="330" t="n">
        <f aca="false">(A1637/(24*60*60))+DATE(1970,1,1)</f>
        <v>41818</v>
      </c>
      <c r="C1637" s="331" t="n">
        <f aca="false">YEAR(B1637)</f>
        <v>2014</v>
      </c>
      <c r="D1637" s="331" t="n">
        <f aca="false">MONTH(B1637)</f>
        <v>6</v>
      </c>
      <c r="E1637" s="331" t="n">
        <f aca="false">DAY(B1637)</f>
        <v>28</v>
      </c>
      <c r="F1637" s="132" t="n">
        <v>604</v>
      </c>
      <c r="G1637" s="132" t="n">
        <v>607.21</v>
      </c>
      <c r="H1637" s="132" t="n">
        <v>593.89</v>
      </c>
      <c r="I1637" s="132" t="n">
        <v>596.1</v>
      </c>
      <c r="J1637" s="132" t="n">
        <f aca="false">LARGE($G$1:G1637,1)</f>
        <v>1242</v>
      </c>
      <c r="K1637" s="192" t="n">
        <f aca="false">IF(J1637&gt;J1636,0,K1636+1)</f>
        <v>211</v>
      </c>
      <c r="L1637" s="134" t="n">
        <f aca="false">I1637/J1637-1</f>
        <v>-0.520048309178744</v>
      </c>
      <c r="O1637" s="131"/>
      <c r="P1637" s="330"/>
      <c r="Q1637" s="132"/>
      <c r="R1637" s="132"/>
      <c r="S1637" s="132"/>
      <c r="T1637" s="132"/>
    </row>
    <row r="1638" customFormat="false" ht="12.8" hidden="true" customHeight="false" outlineLevel="0" collapsed="false">
      <c r="A1638" s="131" t="n">
        <v>1404000000</v>
      </c>
      <c r="B1638" s="330" t="n">
        <f aca="false">(A1638/(24*60*60))+DATE(1970,1,1)</f>
        <v>41819</v>
      </c>
      <c r="C1638" s="331" t="n">
        <f aca="false">YEAR(B1638)</f>
        <v>2014</v>
      </c>
      <c r="D1638" s="331" t="n">
        <f aca="false">MONTH(B1638)</f>
        <v>6</v>
      </c>
      <c r="E1638" s="331" t="n">
        <f aca="false">DAY(B1638)</f>
        <v>29</v>
      </c>
      <c r="F1638" s="132" t="n">
        <v>596.1</v>
      </c>
      <c r="G1638" s="132" t="n">
        <v>607</v>
      </c>
      <c r="H1638" s="132" t="n">
        <v>593.37</v>
      </c>
      <c r="I1638" s="132" t="n">
        <v>601.95</v>
      </c>
      <c r="J1638" s="132" t="n">
        <f aca="false">LARGE($G$1:G1638,1)</f>
        <v>1242</v>
      </c>
      <c r="K1638" s="192" t="n">
        <f aca="false">IF(J1638&gt;J1637,0,K1637+1)</f>
        <v>212</v>
      </c>
      <c r="L1638" s="134" t="n">
        <f aca="false">I1638/J1638-1</f>
        <v>-0.515338164251208</v>
      </c>
      <c r="O1638" s="131"/>
      <c r="P1638" s="330"/>
      <c r="Q1638" s="132"/>
      <c r="R1638" s="132"/>
      <c r="S1638" s="132"/>
      <c r="T1638" s="132"/>
    </row>
    <row r="1639" customFormat="false" ht="12.8" hidden="true" customHeight="false" outlineLevel="0" collapsed="false">
      <c r="A1639" s="131" t="n">
        <v>1404086400</v>
      </c>
      <c r="B1639" s="330" t="n">
        <f aca="false">(A1639/(24*60*60))+DATE(1970,1,1)</f>
        <v>41820</v>
      </c>
      <c r="C1639" s="331" t="n">
        <f aca="false">YEAR(B1639)</f>
        <v>2014</v>
      </c>
      <c r="D1639" s="331" t="n">
        <f aca="false">MONTH(B1639)</f>
        <v>6</v>
      </c>
      <c r="E1639" s="331" t="n">
        <f aca="false">DAY(B1639)</f>
        <v>30</v>
      </c>
      <c r="F1639" s="132" t="n">
        <v>601.5</v>
      </c>
      <c r="G1639" s="132" t="n">
        <v>647.74</v>
      </c>
      <c r="H1639" s="132" t="n">
        <v>598.4</v>
      </c>
      <c r="I1639" s="132" t="n">
        <v>640.79</v>
      </c>
      <c r="J1639" s="132" t="n">
        <f aca="false">LARGE($G$1:G1639,1)</f>
        <v>1242</v>
      </c>
      <c r="K1639" s="192" t="n">
        <f aca="false">IF(J1639&gt;J1638,0,K1638+1)</f>
        <v>213</v>
      </c>
      <c r="L1639" s="134" t="n">
        <f aca="false">I1639/J1639-1</f>
        <v>-0.484066022544283</v>
      </c>
      <c r="O1639" s="131"/>
      <c r="P1639" s="330"/>
      <c r="Q1639" s="132"/>
      <c r="R1639" s="132"/>
      <c r="S1639" s="132"/>
      <c r="T1639" s="132"/>
    </row>
    <row r="1640" customFormat="false" ht="12.8" hidden="true" customHeight="false" outlineLevel="0" collapsed="false">
      <c r="A1640" s="131" t="n">
        <v>1404172800</v>
      </c>
      <c r="B1640" s="330" t="n">
        <f aca="false">(A1640/(24*60*60))+DATE(1970,1,1)</f>
        <v>41821</v>
      </c>
      <c r="C1640" s="331" t="n">
        <f aca="false">YEAR(B1640)</f>
        <v>2014</v>
      </c>
      <c r="D1640" s="331" t="n">
        <f aca="false">MONTH(B1640)</f>
        <v>7</v>
      </c>
      <c r="E1640" s="331" t="n">
        <f aca="false">DAY(B1640)</f>
        <v>1</v>
      </c>
      <c r="F1640" s="132" t="n">
        <v>642.26</v>
      </c>
      <c r="G1640" s="132" t="n">
        <v>665</v>
      </c>
      <c r="H1640" s="132" t="n">
        <v>636.1</v>
      </c>
      <c r="I1640" s="132" t="n">
        <v>641.34</v>
      </c>
      <c r="J1640" s="132" t="n">
        <f aca="false">LARGE($G$1:G1640,1)</f>
        <v>1242</v>
      </c>
      <c r="K1640" s="192" t="n">
        <f aca="false">IF(J1640&gt;J1639,0,K1639+1)</f>
        <v>214</v>
      </c>
      <c r="L1640" s="134" t="n">
        <f aca="false">I1640/J1640-1</f>
        <v>-0.483623188405797</v>
      </c>
      <c r="O1640" s="131"/>
      <c r="P1640" s="330"/>
      <c r="Q1640" s="132"/>
      <c r="R1640" s="132"/>
      <c r="S1640" s="132"/>
      <c r="T1640" s="132"/>
    </row>
    <row r="1641" customFormat="false" ht="12.8" hidden="true" customHeight="false" outlineLevel="0" collapsed="false">
      <c r="A1641" s="131" t="n">
        <v>1404259200</v>
      </c>
      <c r="B1641" s="330" t="n">
        <f aca="false">(A1641/(24*60*60))+DATE(1970,1,1)</f>
        <v>41822</v>
      </c>
      <c r="C1641" s="331" t="n">
        <f aca="false">YEAR(B1641)</f>
        <v>2014</v>
      </c>
      <c r="D1641" s="331" t="n">
        <f aca="false">MONTH(B1641)</f>
        <v>7</v>
      </c>
      <c r="E1641" s="331" t="n">
        <f aca="false">DAY(B1641)</f>
        <v>2</v>
      </c>
      <c r="F1641" s="132" t="n">
        <v>641.35</v>
      </c>
      <c r="G1641" s="132" t="n">
        <v>661.98</v>
      </c>
      <c r="H1641" s="132" t="n">
        <v>640.14</v>
      </c>
      <c r="I1641" s="132" t="n">
        <v>654.61</v>
      </c>
      <c r="J1641" s="132" t="n">
        <f aca="false">LARGE($G$1:G1641,1)</f>
        <v>1242</v>
      </c>
      <c r="K1641" s="192" t="n">
        <f aca="false">IF(J1641&gt;J1640,0,K1640+1)</f>
        <v>215</v>
      </c>
      <c r="L1641" s="134" t="n">
        <f aca="false">I1641/J1641-1</f>
        <v>-0.472938808373591</v>
      </c>
      <c r="O1641" s="131"/>
      <c r="P1641" s="330"/>
      <c r="Q1641" s="132"/>
      <c r="R1641" s="132"/>
      <c r="S1641" s="132"/>
      <c r="T1641" s="132"/>
    </row>
    <row r="1642" customFormat="false" ht="12.8" hidden="true" customHeight="false" outlineLevel="0" collapsed="false">
      <c r="A1642" s="131" t="n">
        <v>1404345600</v>
      </c>
      <c r="B1642" s="330" t="n">
        <f aca="false">(A1642/(24*60*60))+DATE(1970,1,1)</f>
        <v>41823</v>
      </c>
      <c r="C1642" s="331" t="n">
        <f aca="false">YEAR(B1642)</f>
        <v>2014</v>
      </c>
      <c r="D1642" s="331" t="n">
        <f aca="false">MONTH(B1642)</f>
        <v>7</v>
      </c>
      <c r="E1642" s="331" t="n">
        <f aca="false">DAY(B1642)</f>
        <v>3</v>
      </c>
      <c r="F1642" s="132" t="n">
        <v>653.5</v>
      </c>
      <c r="G1642" s="132" t="n">
        <v>654</v>
      </c>
      <c r="H1642" s="132" t="n">
        <v>636.24</v>
      </c>
      <c r="I1642" s="132" t="n">
        <v>644</v>
      </c>
      <c r="J1642" s="132" t="n">
        <f aca="false">LARGE($G$1:G1642,1)</f>
        <v>1242</v>
      </c>
      <c r="K1642" s="192" t="n">
        <f aca="false">IF(J1642&gt;J1641,0,K1641+1)</f>
        <v>216</v>
      </c>
      <c r="L1642" s="134" t="n">
        <f aca="false">I1642/J1642-1</f>
        <v>-0.481481481481482</v>
      </c>
      <c r="O1642" s="131"/>
      <c r="P1642" s="330"/>
      <c r="Q1642" s="132"/>
      <c r="R1642" s="132"/>
      <c r="S1642" s="132"/>
      <c r="T1642" s="132"/>
    </row>
    <row r="1643" customFormat="false" ht="12.8" hidden="true" customHeight="false" outlineLevel="0" collapsed="false">
      <c r="A1643" s="131" t="n">
        <v>1404432000</v>
      </c>
      <c r="B1643" s="330" t="n">
        <f aca="false">(A1643/(24*60*60))+DATE(1970,1,1)</f>
        <v>41824</v>
      </c>
      <c r="C1643" s="331" t="n">
        <f aca="false">YEAR(B1643)</f>
        <v>2014</v>
      </c>
      <c r="D1643" s="331" t="n">
        <f aca="false">MONTH(B1643)</f>
        <v>7</v>
      </c>
      <c r="E1643" s="331" t="n">
        <f aca="false">DAY(B1643)</f>
        <v>4</v>
      </c>
      <c r="F1643" s="132" t="n">
        <v>644</v>
      </c>
      <c r="G1643" s="132" t="n">
        <v>648.66</v>
      </c>
      <c r="H1643" s="132" t="n">
        <v>629.3</v>
      </c>
      <c r="I1643" s="132" t="n">
        <v>632.11</v>
      </c>
      <c r="J1643" s="132" t="n">
        <f aca="false">LARGE($G$1:G1643,1)</f>
        <v>1242</v>
      </c>
      <c r="K1643" s="192" t="n">
        <f aca="false">IF(J1643&gt;J1642,0,K1642+1)</f>
        <v>217</v>
      </c>
      <c r="L1643" s="134" t="n">
        <f aca="false">I1643/J1643-1</f>
        <v>-0.491054750402577</v>
      </c>
      <c r="O1643" s="131"/>
      <c r="P1643" s="330"/>
      <c r="Q1643" s="132"/>
      <c r="R1643" s="132"/>
      <c r="S1643" s="132"/>
      <c r="T1643" s="132"/>
    </row>
    <row r="1644" customFormat="false" ht="12.8" hidden="true" customHeight="false" outlineLevel="0" collapsed="false">
      <c r="A1644" s="131" t="n">
        <v>1404518400</v>
      </c>
      <c r="B1644" s="330" t="n">
        <f aca="false">(A1644/(24*60*60))+DATE(1970,1,1)</f>
        <v>41825</v>
      </c>
      <c r="C1644" s="331" t="n">
        <f aca="false">YEAR(B1644)</f>
        <v>2014</v>
      </c>
      <c r="D1644" s="331" t="n">
        <f aca="false">MONTH(B1644)</f>
        <v>7</v>
      </c>
      <c r="E1644" s="331" t="n">
        <f aca="false">DAY(B1644)</f>
        <v>5</v>
      </c>
      <c r="F1644" s="132" t="n">
        <v>632.58</v>
      </c>
      <c r="G1644" s="132" t="n">
        <v>636.59</v>
      </c>
      <c r="H1644" s="132" t="n">
        <v>628.45</v>
      </c>
      <c r="I1644" s="132" t="n">
        <v>631.88</v>
      </c>
      <c r="J1644" s="132" t="n">
        <f aca="false">LARGE($G$1:G1644,1)</f>
        <v>1242</v>
      </c>
      <c r="K1644" s="192" t="n">
        <f aca="false">IF(J1644&gt;J1643,0,K1643+1)</f>
        <v>218</v>
      </c>
      <c r="L1644" s="134" t="n">
        <f aca="false">I1644/J1644-1</f>
        <v>-0.491239935587762</v>
      </c>
      <c r="O1644" s="131"/>
      <c r="P1644" s="330"/>
      <c r="Q1644" s="132"/>
      <c r="R1644" s="132"/>
      <c r="S1644" s="132"/>
      <c r="T1644" s="132"/>
    </row>
    <row r="1645" customFormat="false" ht="12.8" hidden="true" customHeight="false" outlineLevel="0" collapsed="false">
      <c r="A1645" s="131" t="n">
        <v>1404604800</v>
      </c>
      <c r="B1645" s="330" t="n">
        <f aca="false">(A1645/(24*60*60))+DATE(1970,1,1)</f>
        <v>41826</v>
      </c>
      <c r="C1645" s="331" t="n">
        <f aca="false">YEAR(B1645)</f>
        <v>2014</v>
      </c>
      <c r="D1645" s="331" t="n">
        <f aca="false">MONTH(B1645)</f>
        <v>7</v>
      </c>
      <c r="E1645" s="331" t="n">
        <f aca="false">DAY(B1645)</f>
        <v>6</v>
      </c>
      <c r="F1645" s="132" t="n">
        <v>631.59</v>
      </c>
      <c r="G1645" s="132" t="n">
        <v>644.69</v>
      </c>
      <c r="H1645" s="132" t="n">
        <v>630.38</v>
      </c>
      <c r="I1645" s="132" t="n">
        <v>637.38</v>
      </c>
      <c r="J1645" s="132" t="n">
        <f aca="false">LARGE($G$1:G1645,1)</f>
        <v>1242</v>
      </c>
      <c r="K1645" s="192" t="n">
        <f aca="false">IF(J1645&gt;J1644,0,K1644+1)</f>
        <v>219</v>
      </c>
      <c r="L1645" s="134" t="n">
        <f aca="false">I1645/J1645-1</f>
        <v>-0.486811594202899</v>
      </c>
      <c r="O1645" s="131"/>
      <c r="P1645" s="330"/>
      <c r="Q1645" s="132"/>
      <c r="R1645" s="132"/>
      <c r="S1645" s="132"/>
      <c r="T1645" s="132"/>
    </row>
    <row r="1646" customFormat="false" ht="12.8" hidden="true" customHeight="false" outlineLevel="0" collapsed="false">
      <c r="A1646" s="131" t="n">
        <v>1404691200</v>
      </c>
      <c r="B1646" s="330" t="n">
        <f aca="false">(A1646/(24*60*60))+DATE(1970,1,1)</f>
        <v>41827</v>
      </c>
      <c r="C1646" s="331" t="n">
        <f aca="false">YEAR(B1646)</f>
        <v>2014</v>
      </c>
      <c r="D1646" s="331" t="n">
        <f aca="false">MONTH(B1646)</f>
        <v>7</v>
      </c>
      <c r="E1646" s="331" t="n">
        <f aca="false">DAY(B1646)</f>
        <v>7</v>
      </c>
      <c r="F1646" s="132" t="n">
        <v>637.76</v>
      </c>
      <c r="G1646" s="132" t="n">
        <v>639.76</v>
      </c>
      <c r="H1646" s="132" t="n">
        <v>616.73</v>
      </c>
      <c r="I1646" s="132" t="n">
        <v>621.45</v>
      </c>
      <c r="J1646" s="132" t="n">
        <f aca="false">LARGE($G$1:G1646,1)</f>
        <v>1242</v>
      </c>
      <c r="K1646" s="192" t="n">
        <f aca="false">IF(J1646&gt;J1645,0,K1645+1)</f>
        <v>220</v>
      </c>
      <c r="L1646" s="134" t="n">
        <f aca="false">I1646/J1646-1</f>
        <v>-0.49963768115942</v>
      </c>
      <c r="O1646" s="131"/>
      <c r="P1646" s="330"/>
      <c r="Q1646" s="132"/>
      <c r="R1646" s="132"/>
      <c r="S1646" s="132"/>
      <c r="T1646" s="132"/>
    </row>
    <row r="1647" customFormat="false" ht="12.8" hidden="true" customHeight="false" outlineLevel="0" collapsed="false">
      <c r="A1647" s="131" t="n">
        <v>1404777600</v>
      </c>
      <c r="B1647" s="330" t="n">
        <f aca="false">(A1647/(24*60*60))+DATE(1970,1,1)</f>
        <v>41828</v>
      </c>
      <c r="C1647" s="331" t="n">
        <f aca="false">YEAR(B1647)</f>
        <v>2014</v>
      </c>
      <c r="D1647" s="331" t="n">
        <f aca="false">MONTH(B1647)</f>
        <v>7</v>
      </c>
      <c r="E1647" s="331" t="n">
        <f aca="false">DAY(B1647)</f>
        <v>8</v>
      </c>
      <c r="F1647" s="132" t="n">
        <v>620.31</v>
      </c>
      <c r="G1647" s="132" t="n">
        <v>629.85</v>
      </c>
      <c r="H1647" s="132" t="n">
        <v>617.51</v>
      </c>
      <c r="I1647" s="132" t="n">
        <v>625.36</v>
      </c>
      <c r="J1647" s="132" t="n">
        <f aca="false">LARGE($G$1:G1647,1)</f>
        <v>1242</v>
      </c>
      <c r="K1647" s="192" t="n">
        <f aca="false">IF(J1647&gt;J1646,0,K1646+1)</f>
        <v>221</v>
      </c>
      <c r="L1647" s="134" t="n">
        <f aca="false">I1647/J1647-1</f>
        <v>-0.496489533011272</v>
      </c>
      <c r="O1647" s="131"/>
      <c r="P1647" s="330"/>
      <c r="Q1647" s="132"/>
      <c r="R1647" s="132"/>
      <c r="S1647" s="132"/>
      <c r="T1647" s="132"/>
    </row>
    <row r="1648" customFormat="false" ht="12.8" hidden="true" customHeight="false" outlineLevel="0" collapsed="false">
      <c r="A1648" s="131" t="n">
        <v>1404864000</v>
      </c>
      <c r="B1648" s="330" t="n">
        <f aca="false">(A1648/(24*60*60))+DATE(1970,1,1)</f>
        <v>41829</v>
      </c>
      <c r="C1648" s="331" t="n">
        <f aca="false">YEAR(B1648)</f>
        <v>2014</v>
      </c>
      <c r="D1648" s="331" t="n">
        <f aca="false">MONTH(B1648)</f>
        <v>7</v>
      </c>
      <c r="E1648" s="331" t="n">
        <f aca="false">DAY(B1648)</f>
        <v>9</v>
      </c>
      <c r="F1648" s="132" t="n">
        <v>625.11</v>
      </c>
      <c r="G1648" s="132" t="n">
        <v>632.99</v>
      </c>
      <c r="H1648" s="132" t="n">
        <v>620.13</v>
      </c>
      <c r="I1648" s="132" t="n">
        <v>624.47</v>
      </c>
      <c r="J1648" s="132" t="n">
        <f aca="false">LARGE($G$1:G1648,1)</f>
        <v>1242</v>
      </c>
      <c r="K1648" s="192" t="n">
        <f aca="false">IF(J1648&gt;J1647,0,K1647+1)</f>
        <v>222</v>
      </c>
      <c r="L1648" s="134" t="n">
        <f aca="false">I1648/J1648-1</f>
        <v>-0.497206119162641</v>
      </c>
      <c r="O1648" s="131"/>
      <c r="P1648" s="330"/>
      <c r="Q1648" s="132"/>
      <c r="R1648" s="132"/>
      <c r="S1648" s="132"/>
      <c r="T1648" s="132"/>
    </row>
    <row r="1649" customFormat="false" ht="12.8" hidden="true" customHeight="false" outlineLevel="0" collapsed="false">
      <c r="A1649" s="131" t="n">
        <v>1404950400</v>
      </c>
      <c r="B1649" s="330" t="n">
        <f aca="false">(A1649/(24*60*60))+DATE(1970,1,1)</f>
        <v>41830</v>
      </c>
      <c r="C1649" s="331" t="n">
        <f aca="false">YEAR(B1649)</f>
        <v>2014</v>
      </c>
      <c r="D1649" s="331" t="n">
        <f aca="false">MONTH(B1649)</f>
        <v>7</v>
      </c>
      <c r="E1649" s="331" t="n">
        <f aca="false">DAY(B1649)</f>
        <v>10</v>
      </c>
      <c r="F1649" s="132" t="n">
        <v>623.24</v>
      </c>
      <c r="G1649" s="132" t="n">
        <v>626.55</v>
      </c>
      <c r="H1649" s="132" t="n">
        <v>608.43</v>
      </c>
      <c r="I1649" s="132" t="n">
        <v>615.84</v>
      </c>
      <c r="J1649" s="132" t="n">
        <f aca="false">LARGE($G$1:G1649,1)</f>
        <v>1242</v>
      </c>
      <c r="K1649" s="192" t="n">
        <f aca="false">IF(J1649&gt;J1648,0,K1648+1)</f>
        <v>223</v>
      </c>
      <c r="L1649" s="134" t="n">
        <f aca="false">I1649/J1649-1</f>
        <v>-0.504154589371981</v>
      </c>
      <c r="O1649" s="131"/>
      <c r="P1649" s="330"/>
      <c r="Q1649" s="132"/>
      <c r="R1649" s="132"/>
      <c r="S1649" s="132"/>
      <c r="T1649" s="132"/>
    </row>
    <row r="1650" customFormat="false" ht="12.8" hidden="true" customHeight="false" outlineLevel="0" collapsed="false">
      <c r="A1650" s="131" t="n">
        <v>1405036800</v>
      </c>
      <c r="B1650" s="330" t="n">
        <f aca="false">(A1650/(24*60*60))+DATE(1970,1,1)</f>
        <v>41831</v>
      </c>
      <c r="C1650" s="331" t="n">
        <f aca="false">YEAR(B1650)</f>
        <v>2014</v>
      </c>
      <c r="D1650" s="331" t="n">
        <f aca="false">MONTH(B1650)</f>
        <v>7</v>
      </c>
      <c r="E1650" s="331" t="n">
        <f aca="false">DAY(B1650)</f>
        <v>11</v>
      </c>
      <c r="F1650" s="132" t="n">
        <v>615.84</v>
      </c>
      <c r="G1650" s="132" t="n">
        <v>636.4</v>
      </c>
      <c r="H1650" s="132" t="n">
        <v>615.84</v>
      </c>
      <c r="I1650" s="132" t="n">
        <v>636</v>
      </c>
      <c r="J1650" s="132" t="n">
        <f aca="false">LARGE($G$1:G1650,1)</f>
        <v>1242</v>
      </c>
      <c r="K1650" s="192" t="n">
        <f aca="false">IF(J1650&gt;J1649,0,K1649+1)</f>
        <v>224</v>
      </c>
      <c r="L1650" s="134" t="n">
        <f aca="false">I1650/J1650-1</f>
        <v>-0.48792270531401</v>
      </c>
      <c r="O1650" s="131"/>
      <c r="P1650" s="330"/>
      <c r="Q1650" s="132"/>
      <c r="R1650" s="132"/>
      <c r="S1650" s="132"/>
      <c r="T1650" s="132"/>
    </row>
    <row r="1651" customFormat="false" ht="12.8" hidden="true" customHeight="false" outlineLevel="0" collapsed="false">
      <c r="A1651" s="131" t="n">
        <v>1405123200</v>
      </c>
      <c r="B1651" s="330" t="n">
        <f aca="false">(A1651/(24*60*60))+DATE(1970,1,1)</f>
        <v>41832</v>
      </c>
      <c r="C1651" s="331" t="n">
        <f aca="false">YEAR(B1651)</f>
        <v>2014</v>
      </c>
      <c r="D1651" s="331" t="n">
        <f aca="false">MONTH(B1651)</f>
        <v>7</v>
      </c>
      <c r="E1651" s="331" t="n">
        <f aca="false">DAY(B1651)</f>
        <v>12</v>
      </c>
      <c r="F1651" s="132" t="n">
        <v>636.2</v>
      </c>
      <c r="G1651" s="132" t="n">
        <v>642.79</v>
      </c>
      <c r="H1651" s="132" t="n">
        <v>630</v>
      </c>
      <c r="I1651" s="132" t="n">
        <v>636.31</v>
      </c>
      <c r="J1651" s="132" t="n">
        <f aca="false">LARGE($G$1:G1651,1)</f>
        <v>1242</v>
      </c>
      <c r="K1651" s="192" t="n">
        <f aca="false">IF(J1651&gt;J1650,0,K1650+1)</f>
        <v>225</v>
      </c>
      <c r="L1651" s="134" t="n">
        <f aca="false">I1651/J1651-1</f>
        <v>-0.487673107890499</v>
      </c>
      <c r="O1651" s="131"/>
      <c r="P1651" s="330"/>
      <c r="Q1651" s="132"/>
      <c r="R1651" s="132"/>
      <c r="S1651" s="132"/>
      <c r="T1651" s="132"/>
    </row>
    <row r="1652" customFormat="false" ht="12.8" hidden="true" customHeight="false" outlineLevel="0" collapsed="false">
      <c r="A1652" s="131" t="n">
        <v>1405209600</v>
      </c>
      <c r="B1652" s="330" t="n">
        <f aca="false">(A1652/(24*60*60))+DATE(1970,1,1)</f>
        <v>41833</v>
      </c>
      <c r="C1652" s="331" t="n">
        <f aca="false">YEAR(B1652)</f>
        <v>2014</v>
      </c>
      <c r="D1652" s="331" t="n">
        <f aca="false">MONTH(B1652)</f>
        <v>7</v>
      </c>
      <c r="E1652" s="331" t="n">
        <f aca="false">DAY(B1652)</f>
        <v>13</v>
      </c>
      <c r="F1652" s="132" t="n">
        <v>636.7</v>
      </c>
      <c r="G1652" s="132" t="n">
        <v>638.21</v>
      </c>
      <c r="H1652" s="132" t="n">
        <v>626.36</v>
      </c>
      <c r="I1652" s="132" t="n">
        <v>629.49</v>
      </c>
      <c r="J1652" s="132" t="n">
        <f aca="false">LARGE($G$1:G1652,1)</f>
        <v>1242</v>
      </c>
      <c r="K1652" s="192" t="n">
        <f aca="false">IF(J1652&gt;J1651,0,K1651+1)</f>
        <v>226</v>
      </c>
      <c r="L1652" s="134" t="n">
        <f aca="false">I1652/J1652-1</f>
        <v>-0.493164251207729</v>
      </c>
      <c r="O1652" s="131"/>
      <c r="P1652" s="330"/>
      <c r="Q1652" s="132"/>
      <c r="R1652" s="132"/>
      <c r="S1652" s="132"/>
      <c r="T1652" s="132"/>
    </row>
    <row r="1653" customFormat="false" ht="12.8" hidden="true" customHeight="false" outlineLevel="0" collapsed="false">
      <c r="A1653" s="131" t="n">
        <v>1405296000</v>
      </c>
      <c r="B1653" s="330" t="n">
        <f aca="false">(A1653/(24*60*60))+DATE(1970,1,1)</f>
        <v>41834</v>
      </c>
      <c r="C1653" s="331" t="n">
        <f aca="false">YEAR(B1653)</f>
        <v>2014</v>
      </c>
      <c r="D1653" s="331" t="n">
        <f aca="false">MONTH(B1653)</f>
        <v>7</v>
      </c>
      <c r="E1653" s="331" t="n">
        <f aca="false">DAY(B1653)</f>
        <v>14</v>
      </c>
      <c r="F1653" s="132" t="n">
        <v>629.6</v>
      </c>
      <c r="G1653" s="132" t="n">
        <v>630.25</v>
      </c>
      <c r="H1653" s="132" t="n">
        <v>616.8</v>
      </c>
      <c r="I1653" s="132" t="n">
        <v>619.17</v>
      </c>
      <c r="J1653" s="132" t="n">
        <f aca="false">LARGE($G$1:G1653,1)</f>
        <v>1242</v>
      </c>
      <c r="K1653" s="192" t="n">
        <f aca="false">IF(J1653&gt;J1652,0,K1652+1)</f>
        <v>227</v>
      </c>
      <c r="L1653" s="134" t="n">
        <f aca="false">I1653/J1653-1</f>
        <v>-0.501473429951691</v>
      </c>
      <c r="O1653" s="131"/>
      <c r="P1653" s="330"/>
      <c r="Q1653" s="132"/>
      <c r="R1653" s="132"/>
      <c r="S1653" s="132"/>
      <c r="T1653" s="132"/>
    </row>
    <row r="1654" customFormat="false" ht="12.8" hidden="true" customHeight="false" outlineLevel="0" collapsed="false">
      <c r="A1654" s="131" t="n">
        <v>1405382400</v>
      </c>
      <c r="B1654" s="330" t="n">
        <f aca="false">(A1654/(24*60*60))+DATE(1970,1,1)</f>
        <v>41835</v>
      </c>
      <c r="C1654" s="331" t="n">
        <f aca="false">YEAR(B1654)</f>
        <v>2014</v>
      </c>
      <c r="D1654" s="331" t="n">
        <f aca="false">MONTH(B1654)</f>
        <v>7</v>
      </c>
      <c r="E1654" s="331" t="n">
        <f aca="false">DAY(B1654)</f>
        <v>15</v>
      </c>
      <c r="F1654" s="132" t="n">
        <v>619.15</v>
      </c>
      <c r="G1654" s="132" t="n">
        <v>627.99</v>
      </c>
      <c r="H1654" s="132" t="n">
        <v>618.57</v>
      </c>
      <c r="I1654" s="132" t="n">
        <v>620.8</v>
      </c>
      <c r="J1654" s="132" t="n">
        <f aca="false">LARGE($G$1:G1654,1)</f>
        <v>1242</v>
      </c>
      <c r="K1654" s="192" t="n">
        <f aca="false">IF(J1654&gt;J1653,0,K1653+1)</f>
        <v>228</v>
      </c>
      <c r="L1654" s="134" t="n">
        <f aca="false">I1654/J1654-1</f>
        <v>-0.500161030595813</v>
      </c>
      <c r="O1654" s="131"/>
      <c r="P1654" s="330"/>
      <c r="Q1654" s="132"/>
      <c r="R1654" s="132"/>
      <c r="S1654" s="132"/>
      <c r="T1654" s="132"/>
    </row>
    <row r="1655" customFormat="false" ht="12.8" hidden="true" customHeight="false" outlineLevel="0" collapsed="false">
      <c r="A1655" s="131" t="n">
        <v>1405468800</v>
      </c>
      <c r="B1655" s="330" t="n">
        <f aca="false">(A1655/(24*60*60))+DATE(1970,1,1)</f>
        <v>41836</v>
      </c>
      <c r="C1655" s="331" t="n">
        <f aca="false">YEAR(B1655)</f>
        <v>2014</v>
      </c>
      <c r="D1655" s="331" t="n">
        <f aca="false">MONTH(B1655)</f>
        <v>7</v>
      </c>
      <c r="E1655" s="331" t="n">
        <f aca="false">DAY(B1655)</f>
        <v>16</v>
      </c>
      <c r="F1655" s="132" t="n">
        <v>620.11</v>
      </c>
      <c r="G1655" s="132" t="n">
        <v>622.5</v>
      </c>
      <c r="H1655" s="132" t="n">
        <v>611.21</v>
      </c>
      <c r="I1655" s="132" t="n">
        <v>616.48</v>
      </c>
      <c r="J1655" s="132" t="n">
        <f aca="false">LARGE($G$1:G1655,1)</f>
        <v>1242</v>
      </c>
      <c r="K1655" s="192" t="n">
        <f aca="false">IF(J1655&gt;J1654,0,K1654+1)</f>
        <v>229</v>
      </c>
      <c r="L1655" s="134" t="n">
        <f aca="false">I1655/J1655-1</f>
        <v>-0.503639291465378</v>
      </c>
      <c r="O1655" s="131"/>
      <c r="P1655" s="330"/>
      <c r="Q1655" s="132"/>
      <c r="R1655" s="132"/>
      <c r="S1655" s="132"/>
      <c r="T1655" s="132"/>
    </row>
    <row r="1656" customFormat="false" ht="12.8" hidden="true" customHeight="false" outlineLevel="0" collapsed="false">
      <c r="A1656" s="131" t="n">
        <v>1405555200</v>
      </c>
      <c r="B1656" s="330" t="n">
        <f aca="false">(A1656/(24*60*60))+DATE(1970,1,1)</f>
        <v>41837</v>
      </c>
      <c r="C1656" s="331" t="n">
        <f aca="false">YEAR(B1656)</f>
        <v>2014</v>
      </c>
      <c r="D1656" s="331" t="n">
        <f aca="false">MONTH(B1656)</f>
        <v>7</v>
      </c>
      <c r="E1656" s="331" t="n">
        <f aca="false">DAY(B1656)</f>
        <v>17</v>
      </c>
      <c r="F1656" s="132" t="n">
        <v>616.48</v>
      </c>
      <c r="G1656" s="132" t="n">
        <v>627.5</v>
      </c>
      <c r="H1656" s="132" t="n">
        <v>613</v>
      </c>
      <c r="I1656" s="132" t="n">
        <v>622.51</v>
      </c>
      <c r="J1656" s="132" t="n">
        <f aca="false">LARGE($G$1:G1656,1)</f>
        <v>1242</v>
      </c>
      <c r="K1656" s="192" t="n">
        <f aca="false">IF(J1656&gt;J1655,0,K1655+1)</f>
        <v>230</v>
      </c>
      <c r="L1656" s="134" t="n">
        <f aca="false">I1656/J1656-1</f>
        <v>-0.49878421900161</v>
      </c>
      <c r="O1656" s="131"/>
      <c r="P1656" s="330"/>
      <c r="Q1656" s="132"/>
      <c r="R1656" s="132"/>
      <c r="S1656" s="132"/>
      <c r="T1656" s="132"/>
    </row>
    <row r="1657" customFormat="false" ht="12.8" hidden="true" customHeight="false" outlineLevel="0" collapsed="false">
      <c r="A1657" s="131" t="n">
        <v>1405641600</v>
      </c>
      <c r="B1657" s="330" t="n">
        <f aca="false">(A1657/(24*60*60))+DATE(1970,1,1)</f>
        <v>41838</v>
      </c>
      <c r="C1657" s="331" t="n">
        <f aca="false">YEAR(B1657)</f>
        <v>2014</v>
      </c>
      <c r="D1657" s="331" t="n">
        <f aca="false">MONTH(B1657)</f>
        <v>7</v>
      </c>
      <c r="E1657" s="331" t="n">
        <f aca="false">DAY(B1657)</f>
        <v>18</v>
      </c>
      <c r="F1657" s="132" t="n">
        <v>622.52</v>
      </c>
      <c r="G1657" s="132" t="n">
        <v>633.6</v>
      </c>
      <c r="H1657" s="132" t="n">
        <v>616.96</v>
      </c>
      <c r="I1657" s="132" t="n">
        <v>630.8</v>
      </c>
      <c r="J1657" s="132" t="n">
        <f aca="false">LARGE($G$1:G1657,1)</f>
        <v>1242</v>
      </c>
      <c r="K1657" s="192" t="n">
        <f aca="false">IF(J1657&gt;J1656,0,K1656+1)</f>
        <v>231</v>
      </c>
      <c r="L1657" s="134" t="n">
        <f aca="false">I1657/J1657-1</f>
        <v>-0.492109500805153</v>
      </c>
      <c r="O1657" s="131"/>
      <c r="P1657" s="330"/>
      <c r="Q1657" s="132"/>
      <c r="R1657" s="132"/>
      <c r="S1657" s="132"/>
      <c r="T1657" s="132"/>
    </row>
    <row r="1658" customFormat="false" ht="12.8" hidden="true" customHeight="false" outlineLevel="0" collapsed="false">
      <c r="A1658" s="131" t="n">
        <v>1405728000</v>
      </c>
      <c r="B1658" s="330" t="n">
        <f aca="false">(A1658/(24*60*60))+DATE(1970,1,1)</f>
        <v>41839</v>
      </c>
      <c r="C1658" s="331" t="n">
        <f aca="false">YEAR(B1658)</f>
        <v>2014</v>
      </c>
      <c r="D1658" s="331" t="n">
        <f aca="false">MONTH(B1658)</f>
        <v>7</v>
      </c>
      <c r="E1658" s="331" t="n">
        <f aca="false">DAY(B1658)</f>
        <v>19</v>
      </c>
      <c r="F1658" s="132" t="n">
        <v>630.8</v>
      </c>
      <c r="G1658" s="132" t="n">
        <v>632.1</v>
      </c>
      <c r="H1658" s="132" t="n">
        <v>625.6</v>
      </c>
      <c r="I1658" s="132" t="n">
        <v>629.3</v>
      </c>
      <c r="J1658" s="132" t="n">
        <f aca="false">LARGE($G$1:G1658,1)</f>
        <v>1242</v>
      </c>
      <c r="K1658" s="192" t="n">
        <f aca="false">IF(J1658&gt;J1657,0,K1657+1)</f>
        <v>232</v>
      </c>
      <c r="L1658" s="134" t="n">
        <f aca="false">I1658/J1658-1</f>
        <v>-0.493317230273752</v>
      </c>
      <c r="O1658" s="131"/>
      <c r="P1658" s="330"/>
      <c r="Q1658" s="132"/>
      <c r="R1658" s="132"/>
      <c r="S1658" s="132"/>
      <c r="T1658" s="132"/>
    </row>
    <row r="1659" customFormat="false" ht="12.8" hidden="true" customHeight="false" outlineLevel="0" collapsed="false">
      <c r="A1659" s="131" t="n">
        <v>1405814400</v>
      </c>
      <c r="B1659" s="330" t="n">
        <f aca="false">(A1659/(24*60*60))+DATE(1970,1,1)</f>
        <v>41840</v>
      </c>
      <c r="C1659" s="331" t="n">
        <f aca="false">YEAR(B1659)</f>
        <v>2014</v>
      </c>
      <c r="D1659" s="331" t="n">
        <f aca="false">MONTH(B1659)</f>
        <v>7</v>
      </c>
      <c r="E1659" s="331" t="n">
        <f aca="false">DAY(B1659)</f>
        <v>20</v>
      </c>
      <c r="F1659" s="132" t="n">
        <v>626.77</v>
      </c>
      <c r="G1659" s="132" t="n">
        <v>628.23</v>
      </c>
      <c r="H1659" s="132" t="n">
        <v>620.36</v>
      </c>
      <c r="I1659" s="132" t="n">
        <v>624</v>
      </c>
      <c r="J1659" s="132" t="n">
        <f aca="false">LARGE($G$1:G1659,1)</f>
        <v>1242</v>
      </c>
      <c r="K1659" s="192" t="n">
        <f aca="false">IF(J1659&gt;J1658,0,K1658+1)</f>
        <v>233</v>
      </c>
      <c r="L1659" s="134" t="n">
        <f aca="false">I1659/J1659-1</f>
        <v>-0.497584541062802</v>
      </c>
      <c r="O1659" s="131"/>
      <c r="P1659" s="330"/>
      <c r="Q1659" s="132"/>
      <c r="R1659" s="132"/>
      <c r="S1659" s="132"/>
      <c r="T1659" s="132"/>
    </row>
    <row r="1660" customFormat="false" ht="12.8" hidden="true" customHeight="false" outlineLevel="0" collapsed="false">
      <c r="A1660" s="131" t="n">
        <v>1405900800</v>
      </c>
      <c r="B1660" s="330" t="n">
        <f aca="false">(A1660/(24*60*60))+DATE(1970,1,1)</f>
        <v>41841</v>
      </c>
      <c r="C1660" s="331" t="n">
        <f aca="false">YEAR(B1660)</f>
        <v>2014</v>
      </c>
      <c r="D1660" s="331" t="n">
        <f aca="false">MONTH(B1660)</f>
        <v>7</v>
      </c>
      <c r="E1660" s="331" t="n">
        <f aca="false">DAY(B1660)</f>
        <v>21</v>
      </c>
      <c r="F1660" s="132" t="n">
        <v>624</v>
      </c>
      <c r="G1660" s="132" t="n">
        <v>624.95</v>
      </c>
      <c r="H1660" s="132" t="n">
        <v>616.8</v>
      </c>
      <c r="I1660" s="132" t="n">
        <v>620.01</v>
      </c>
      <c r="J1660" s="132" t="n">
        <f aca="false">LARGE($G$1:G1660,1)</f>
        <v>1242</v>
      </c>
      <c r="K1660" s="192" t="n">
        <f aca="false">IF(J1660&gt;J1659,0,K1659+1)</f>
        <v>234</v>
      </c>
      <c r="L1660" s="134" t="n">
        <f aca="false">I1660/J1660-1</f>
        <v>-0.500797101449275</v>
      </c>
      <c r="O1660" s="131"/>
      <c r="P1660" s="330"/>
      <c r="Q1660" s="132"/>
      <c r="R1660" s="132"/>
      <c r="S1660" s="132"/>
      <c r="T1660" s="132"/>
    </row>
    <row r="1661" customFormat="false" ht="12.8" hidden="true" customHeight="false" outlineLevel="0" collapsed="false">
      <c r="A1661" s="131" t="n">
        <v>1405987200</v>
      </c>
      <c r="B1661" s="330" t="n">
        <f aca="false">(A1661/(24*60*60))+DATE(1970,1,1)</f>
        <v>41842</v>
      </c>
      <c r="C1661" s="331" t="n">
        <f aca="false">YEAR(B1661)</f>
        <v>2014</v>
      </c>
      <c r="D1661" s="331" t="n">
        <f aca="false">MONTH(B1661)</f>
        <v>7</v>
      </c>
      <c r="E1661" s="331" t="n">
        <f aca="false">DAY(B1661)</f>
        <v>22</v>
      </c>
      <c r="F1661" s="132" t="n">
        <v>620</v>
      </c>
      <c r="G1661" s="132" t="n">
        <v>623.17</v>
      </c>
      <c r="H1661" s="132" t="n">
        <v>617.5</v>
      </c>
      <c r="I1661" s="132" t="n">
        <v>618.54</v>
      </c>
      <c r="J1661" s="132" t="n">
        <f aca="false">LARGE($G$1:G1661,1)</f>
        <v>1242</v>
      </c>
      <c r="K1661" s="192" t="n">
        <f aca="false">IF(J1661&gt;J1660,0,K1660+1)</f>
        <v>235</v>
      </c>
      <c r="L1661" s="134" t="n">
        <f aca="false">I1661/J1661-1</f>
        <v>-0.501980676328502</v>
      </c>
      <c r="O1661" s="131"/>
      <c r="P1661" s="330"/>
      <c r="Q1661" s="132"/>
      <c r="R1661" s="132"/>
      <c r="S1661" s="132"/>
      <c r="T1661" s="132"/>
    </row>
    <row r="1662" customFormat="false" ht="12.8" hidden="true" customHeight="false" outlineLevel="0" collapsed="false">
      <c r="A1662" s="131" t="n">
        <v>1406073600</v>
      </c>
      <c r="B1662" s="330" t="n">
        <f aca="false">(A1662/(24*60*60))+DATE(1970,1,1)</f>
        <v>41843</v>
      </c>
      <c r="C1662" s="331" t="n">
        <f aca="false">YEAR(B1662)</f>
        <v>2014</v>
      </c>
      <c r="D1662" s="331" t="n">
        <f aca="false">MONTH(B1662)</f>
        <v>7</v>
      </c>
      <c r="E1662" s="331" t="n">
        <f aca="false">DAY(B1662)</f>
        <v>23</v>
      </c>
      <c r="F1662" s="132" t="n">
        <v>618.56</v>
      </c>
      <c r="G1662" s="132" t="n">
        <v>620.9</v>
      </c>
      <c r="H1662" s="132" t="n">
        <v>616.21</v>
      </c>
      <c r="I1662" s="132" t="n">
        <v>619</v>
      </c>
      <c r="J1662" s="132" t="n">
        <f aca="false">LARGE($G$1:G1662,1)</f>
        <v>1242</v>
      </c>
      <c r="K1662" s="192" t="n">
        <f aca="false">IF(J1662&gt;J1661,0,K1661+1)</f>
        <v>236</v>
      </c>
      <c r="L1662" s="134" t="n">
        <f aca="false">I1662/J1662-1</f>
        <v>-0.501610305958132</v>
      </c>
      <c r="O1662" s="131"/>
      <c r="P1662" s="330"/>
      <c r="Q1662" s="132"/>
      <c r="R1662" s="132"/>
      <c r="S1662" s="132"/>
      <c r="T1662" s="132"/>
    </row>
    <row r="1663" customFormat="false" ht="12.8" hidden="true" customHeight="false" outlineLevel="0" collapsed="false">
      <c r="A1663" s="131" t="n">
        <v>1406160000</v>
      </c>
      <c r="B1663" s="330" t="n">
        <f aca="false">(A1663/(24*60*60))+DATE(1970,1,1)</f>
        <v>41844</v>
      </c>
      <c r="C1663" s="331" t="n">
        <f aca="false">YEAR(B1663)</f>
        <v>2014</v>
      </c>
      <c r="D1663" s="331" t="n">
        <f aca="false">MONTH(B1663)</f>
        <v>7</v>
      </c>
      <c r="E1663" s="331" t="n">
        <f aca="false">DAY(B1663)</f>
        <v>24</v>
      </c>
      <c r="F1663" s="132" t="n">
        <v>619</v>
      </c>
      <c r="G1663" s="132" t="n">
        <v>619.99</v>
      </c>
      <c r="H1663" s="132" t="n">
        <v>591.4</v>
      </c>
      <c r="I1663" s="132" t="n">
        <v>603.98</v>
      </c>
      <c r="J1663" s="132" t="n">
        <f aca="false">LARGE($G$1:G1663,1)</f>
        <v>1242</v>
      </c>
      <c r="K1663" s="192" t="n">
        <f aca="false">IF(J1663&gt;J1662,0,K1662+1)</f>
        <v>237</v>
      </c>
      <c r="L1663" s="134" t="n">
        <f aca="false">I1663/J1663-1</f>
        <v>-0.513703703703704</v>
      </c>
      <c r="O1663" s="131"/>
      <c r="P1663" s="330"/>
      <c r="Q1663" s="132"/>
      <c r="R1663" s="132"/>
      <c r="S1663" s="132"/>
      <c r="T1663" s="132"/>
    </row>
    <row r="1664" customFormat="false" ht="12.8" hidden="true" customHeight="false" outlineLevel="0" collapsed="false">
      <c r="A1664" s="131" t="n">
        <v>1406246400</v>
      </c>
      <c r="B1664" s="330" t="n">
        <f aca="false">(A1664/(24*60*60))+DATE(1970,1,1)</f>
        <v>41845</v>
      </c>
      <c r="C1664" s="331" t="n">
        <f aca="false">YEAR(B1664)</f>
        <v>2014</v>
      </c>
      <c r="D1664" s="331" t="n">
        <f aca="false">MONTH(B1664)</f>
        <v>7</v>
      </c>
      <c r="E1664" s="331" t="n">
        <f aca="false">DAY(B1664)</f>
        <v>25</v>
      </c>
      <c r="F1664" s="132" t="n">
        <v>602.43</v>
      </c>
      <c r="G1664" s="132" t="n">
        <v>608</v>
      </c>
      <c r="H1664" s="132" t="n">
        <v>592.5</v>
      </c>
      <c r="I1664" s="132" t="n">
        <v>600.47</v>
      </c>
      <c r="J1664" s="132" t="n">
        <f aca="false">LARGE($G$1:G1664,1)</f>
        <v>1242</v>
      </c>
      <c r="K1664" s="192" t="n">
        <f aca="false">IF(J1664&gt;J1663,0,K1663+1)</f>
        <v>238</v>
      </c>
      <c r="L1664" s="134" t="n">
        <f aca="false">I1664/J1664-1</f>
        <v>-0.516529790660225</v>
      </c>
      <c r="O1664" s="131"/>
      <c r="P1664" s="330"/>
      <c r="Q1664" s="132"/>
      <c r="R1664" s="132"/>
      <c r="S1664" s="132"/>
      <c r="T1664" s="132"/>
    </row>
    <row r="1665" customFormat="false" ht="12.8" hidden="true" customHeight="false" outlineLevel="0" collapsed="false">
      <c r="A1665" s="131" t="n">
        <v>1406332800</v>
      </c>
      <c r="B1665" s="330" t="n">
        <f aca="false">(A1665/(24*60*60))+DATE(1970,1,1)</f>
        <v>41846</v>
      </c>
      <c r="C1665" s="331" t="n">
        <f aca="false">YEAR(B1665)</f>
        <v>2014</v>
      </c>
      <c r="D1665" s="331" t="n">
        <f aca="false">MONTH(B1665)</f>
        <v>7</v>
      </c>
      <c r="E1665" s="331" t="n">
        <f aca="false">DAY(B1665)</f>
        <v>26</v>
      </c>
      <c r="F1665" s="132" t="n">
        <v>600.6</v>
      </c>
      <c r="G1665" s="132" t="n">
        <v>600.6</v>
      </c>
      <c r="H1665" s="132" t="n">
        <v>589</v>
      </c>
      <c r="I1665" s="132" t="n">
        <v>593.82</v>
      </c>
      <c r="J1665" s="132" t="n">
        <f aca="false">LARGE($G$1:G1665,1)</f>
        <v>1242</v>
      </c>
      <c r="K1665" s="192" t="n">
        <f aca="false">IF(J1665&gt;J1664,0,K1664+1)</f>
        <v>239</v>
      </c>
      <c r="L1665" s="134" t="n">
        <f aca="false">I1665/J1665-1</f>
        <v>-0.521884057971014</v>
      </c>
      <c r="O1665" s="131"/>
      <c r="P1665" s="330"/>
      <c r="Q1665" s="132"/>
      <c r="R1665" s="132"/>
      <c r="S1665" s="132"/>
      <c r="T1665" s="132"/>
    </row>
    <row r="1666" customFormat="false" ht="12.8" hidden="true" customHeight="false" outlineLevel="0" collapsed="false">
      <c r="A1666" s="131" t="n">
        <v>1406419200</v>
      </c>
      <c r="B1666" s="330" t="n">
        <f aca="false">(A1666/(24*60*60))+DATE(1970,1,1)</f>
        <v>41847</v>
      </c>
      <c r="C1666" s="331" t="n">
        <f aca="false">YEAR(B1666)</f>
        <v>2014</v>
      </c>
      <c r="D1666" s="331" t="n">
        <f aca="false">MONTH(B1666)</f>
        <v>7</v>
      </c>
      <c r="E1666" s="331" t="n">
        <f aca="false">DAY(B1666)</f>
        <v>27</v>
      </c>
      <c r="F1666" s="132" t="n">
        <v>593.9</v>
      </c>
      <c r="G1666" s="132" t="n">
        <v>599.78</v>
      </c>
      <c r="H1666" s="132" t="n">
        <v>590.1</v>
      </c>
      <c r="I1666" s="132" t="n">
        <v>591.55</v>
      </c>
      <c r="J1666" s="132" t="n">
        <f aca="false">LARGE($G$1:G1666,1)</f>
        <v>1242</v>
      </c>
      <c r="K1666" s="192" t="n">
        <f aca="false">IF(J1666&gt;J1665,0,K1665+1)</f>
        <v>240</v>
      </c>
      <c r="L1666" s="134" t="n">
        <f aca="false">I1666/J1666-1</f>
        <v>-0.523711755233494</v>
      </c>
      <c r="O1666" s="131"/>
      <c r="P1666" s="330"/>
      <c r="Q1666" s="132"/>
      <c r="R1666" s="132"/>
      <c r="S1666" s="132"/>
      <c r="T1666" s="132"/>
    </row>
    <row r="1667" customFormat="false" ht="12.8" hidden="true" customHeight="false" outlineLevel="0" collapsed="false">
      <c r="A1667" s="131" t="n">
        <v>1406505600</v>
      </c>
      <c r="B1667" s="330" t="n">
        <f aca="false">(A1667/(24*60*60))+DATE(1970,1,1)</f>
        <v>41848</v>
      </c>
      <c r="C1667" s="331" t="n">
        <f aca="false">YEAR(B1667)</f>
        <v>2014</v>
      </c>
      <c r="D1667" s="331" t="n">
        <f aca="false">MONTH(B1667)</f>
        <v>7</v>
      </c>
      <c r="E1667" s="331" t="n">
        <f aca="false">DAY(B1667)</f>
        <v>28</v>
      </c>
      <c r="F1667" s="132" t="n">
        <v>591.5</v>
      </c>
      <c r="G1667" s="132" t="n">
        <v>592</v>
      </c>
      <c r="H1667" s="132" t="n">
        <v>572</v>
      </c>
      <c r="I1667" s="132" t="n">
        <v>583.5</v>
      </c>
      <c r="J1667" s="132" t="n">
        <f aca="false">LARGE($G$1:G1667,1)</f>
        <v>1242</v>
      </c>
      <c r="K1667" s="192" t="n">
        <f aca="false">IF(J1667&gt;J1666,0,K1666+1)</f>
        <v>241</v>
      </c>
      <c r="L1667" s="134" t="n">
        <f aca="false">I1667/J1667-1</f>
        <v>-0.530193236714976</v>
      </c>
      <c r="O1667" s="131"/>
      <c r="P1667" s="330"/>
      <c r="Q1667" s="132"/>
      <c r="R1667" s="132"/>
      <c r="S1667" s="132"/>
      <c r="T1667" s="132"/>
    </row>
    <row r="1668" customFormat="false" ht="12.8" hidden="true" customHeight="false" outlineLevel="0" collapsed="false">
      <c r="A1668" s="131" t="n">
        <v>1406592000</v>
      </c>
      <c r="B1668" s="330" t="n">
        <f aca="false">(A1668/(24*60*60))+DATE(1970,1,1)</f>
        <v>41849</v>
      </c>
      <c r="C1668" s="331" t="n">
        <f aca="false">YEAR(B1668)</f>
        <v>2014</v>
      </c>
      <c r="D1668" s="331" t="n">
        <f aca="false">MONTH(B1668)</f>
        <v>7</v>
      </c>
      <c r="E1668" s="331" t="n">
        <f aca="false">DAY(B1668)</f>
        <v>29</v>
      </c>
      <c r="F1668" s="132" t="n">
        <v>584.86</v>
      </c>
      <c r="G1668" s="132" t="n">
        <v>590</v>
      </c>
      <c r="H1668" s="132" t="n">
        <v>577.11</v>
      </c>
      <c r="I1668" s="132" t="n">
        <v>583</v>
      </c>
      <c r="J1668" s="132" t="n">
        <f aca="false">LARGE($G$1:G1668,1)</f>
        <v>1242</v>
      </c>
      <c r="K1668" s="192" t="n">
        <f aca="false">IF(J1668&gt;J1667,0,K1667+1)</f>
        <v>242</v>
      </c>
      <c r="L1668" s="134" t="n">
        <f aca="false">I1668/J1668-1</f>
        <v>-0.530595813204509</v>
      </c>
      <c r="O1668" s="131"/>
      <c r="P1668" s="330"/>
      <c r="Q1668" s="132"/>
      <c r="R1668" s="132"/>
      <c r="S1668" s="132"/>
      <c r="T1668" s="132"/>
    </row>
    <row r="1669" customFormat="false" ht="12.8" hidden="true" customHeight="false" outlineLevel="0" collapsed="false">
      <c r="A1669" s="131" t="n">
        <v>1406678400</v>
      </c>
      <c r="B1669" s="330" t="n">
        <f aca="false">(A1669/(24*60*60))+DATE(1970,1,1)</f>
        <v>41850</v>
      </c>
      <c r="C1669" s="331" t="n">
        <f aca="false">YEAR(B1669)</f>
        <v>2014</v>
      </c>
      <c r="D1669" s="331" t="n">
        <f aca="false">MONTH(B1669)</f>
        <v>7</v>
      </c>
      <c r="E1669" s="331" t="n">
        <f aca="false">DAY(B1669)</f>
        <v>30</v>
      </c>
      <c r="F1669" s="132" t="n">
        <v>583.04</v>
      </c>
      <c r="G1669" s="132" t="n">
        <v>583.98</v>
      </c>
      <c r="H1669" s="132" t="n">
        <v>561.55</v>
      </c>
      <c r="I1669" s="132" t="n">
        <v>565.99</v>
      </c>
      <c r="J1669" s="132" t="n">
        <f aca="false">LARGE($G$1:G1669,1)</f>
        <v>1242</v>
      </c>
      <c r="K1669" s="192" t="n">
        <f aca="false">IF(J1669&gt;J1668,0,K1668+1)</f>
        <v>243</v>
      </c>
      <c r="L1669" s="134" t="n">
        <f aca="false">I1669/J1669-1</f>
        <v>-0.544291465378422</v>
      </c>
      <c r="O1669" s="131"/>
      <c r="P1669" s="330"/>
      <c r="Q1669" s="132"/>
      <c r="R1669" s="132"/>
      <c r="S1669" s="132"/>
      <c r="T1669" s="132"/>
    </row>
    <row r="1670" customFormat="false" ht="12.8" hidden="true" customHeight="false" outlineLevel="0" collapsed="false">
      <c r="A1670" s="131" t="n">
        <v>1406764800</v>
      </c>
      <c r="B1670" s="330" t="n">
        <f aca="false">(A1670/(24*60*60))+DATE(1970,1,1)</f>
        <v>41851</v>
      </c>
      <c r="C1670" s="331" t="n">
        <f aca="false">YEAR(B1670)</f>
        <v>2014</v>
      </c>
      <c r="D1670" s="331" t="n">
        <f aca="false">MONTH(B1670)</f>
        <v>7</v>
      </c>
      <c r="E1670" s="331" t="n">
        <f aca="false">DAY(B1670)</f>
        <v>31</v>
      </c>
      <c r="F1670" s="132" t="n">
        <v>566</v>
      </c>
      <c r="G1670" s="132" t="n">
        <v>590</v>
      </c>
      <c r="H1670" s="132" t="n">
        <v>561.47</v>
      </c>
      <c r="I1670" s="132" t="n">
        <v>580</v>
      </c>
      <c r="J1670" s="132" t="n">
        <f aca="false">LARGE($G$1:G1670,1)</f>
        <v>1242</v>
      </c>
      <c r="K1670" s="192" t="n">
        <f aca="false">IF(J1670&gt;J1669,0,K1669+1)</f>
        <v>244</v>
      </c>
      <c r="L1670" s="134" t="n">
        <f aca="false">I1670/J1670-1</f>
        <v>-0.533011272141707</v>
      </c>
      <c r="O1670" s="131"/>
      <c r="P1670" s="330"/>
      <c r="Q1670" s="132"/>
      <c r="R1670" s="132"/>
      <c r="S1670" s="132"/>
      <c r="T1670" s="132"/>
    </row>
    <row r="1671" customFormat="false" ht="12.8" hidden="true" customHeight="false" outlineLevel="0" collapsed="false">
      <c r="A1671" s="131" t="n">
        <v>1406851200</v>
      </c>
      <c r="B1671" s="330" t="n">
        <f aca="false">(A1671/(24*60*60))+DATE(1970,1,1)</f>
        <v>41852</v>
      </c>
      <c r="C1671" s="331" t="n">
        <f aca="false">YEAR(B1671)</f>
        <v>2014</v>
      </c>
      <c r="D1671" s="331" t="n">
        <f aca="false">MONTH(B1671)</f>
        <v>8</v>
      </c>
      <c r="E1671" s="331" t="n">
        <f aca="false">DAY(B1671)</f>
        <v>1</v>
      </c>
      <c r="F1671" s="132" t="n">
        <v>579.49</v>
      </c>
      <c r="G1671" s="132" t="n">
        <v>605.72</v>
      </c>
      <c r="H1671" s="132" t="n">
        <v>579.1</v>
      </c>
      <c r="I1671" s="132" t="n">
        <v>594.6</v>
      </c>
      <c r="J1671" s="132" t="n">
        <f aca="false">LARGE($G$1:G1671,1)</f>
        <v>1242</v>
      </c>
      <c r="K1671" s="192" t="n">
        <f aca="false">IF(J1671&gt;J1670,0,K1670+1)</f>
        <v>245</v>
      </c>
      <c r="L1671" s="134" t="n">
        <f aca="false">I1671/J1671-1</f>
        <v>-0.521256038647343</v>
      </c>
      <c r="O1671" s="131"/>
      <c r="P1671" s="330"/>
      <c r="Q1671" s="132"/>
      <c r="R1671" s="132"/>
      <c r="S1671" s="132"/>
      <c r="T1671" s="132"/>
    </row>
    <row r="1672" customFormat="false" ht="12.8" hidden="true" customHeight="false" outlineLevel="0" collapsed="false">
      <c r="A1672" s="131" t="n">
        <v>1406937600</v>
      </c>
      <c r="B1672" s="330" t="n">
        <f aca="false">(A1672/(24*60*60))+DATE(1970,1,1)</f>
        <v>41853</v>
      </c>
      <c r="C1672" s="331" t="n">
        <f aca="false">YEAR(B1672)</f>
        <v>2014</v>
      </c>
      <c r="D1672" s="331" t="n">
        <f aca="false">MONTH(B1672)</f>
        <v>8</v>
      </c>
      <c r="E1672" s="331" t="n">
        <f aca="false">DAY(B1672)</f>
        <v>2</v>
      </c>
      <c r="F1672" s="132" t="n">
        <v>594.6</v>
      </c>
      <c r="G1672" s="132" t="n">
        <v>596.6</v>
      </c>
      <c r="H1672" s="132" t="n">
        <v>585</v>
      </c>
      <c r="I1672" s="132" t="n">
        <v>587.6</v>
      </c>
      <c r="J1672" s="132" t="n">
        <f aca="false">LARGE($G$1:G1672,1)</f>
        <v>1242</v>
      </c>
      <c r="K1672" s="192" t="n">
        <f aca="false">IF(J1672&gt;J1671,0,K1671+1)</f>
        <v>246</v>
      </c>
      <c r="L1672" s="134" t="n">
        <f aca="false">I1672/J1672-1</f>
        <v>-0.526892109500805</v>
      </c>
      <c r="O1672" s="131"/>
      <c r="P1672" s="330"/>
      <c r="Q1672" s="132"/>
      <c r="R1672" s="132"/>
      <c r="S1672" s="132"/>
      <c r="T1672" s="132"/>
    </row>
    <row r="1673" customFormat="false" ht="12.8" hidden="true" customHeight="false" outlineLevel="0" collapsed="false">
      <c r="A1673" s="131" t="n">
        <v>1407024000</v>
      </c>
      <c r="B1673" s="330" t="n">
        <f aca="false">(A1673/(24*60*60))+DATE(1970,1,1)</f>
        <v>41854</v>
      </c>
      <c r="C1673" s="331" t="n">
        <f aca="false">YEAR(B1673)</f>
        <v>2014</v>
      </c>
      <c r="D1673" s="331" t="n">
        <f aca="false">MONTH(B1673)</f>
        <v>8</v>
      </c>
      <c r="E1673" s="331" t="n">
        <f aca="false">DAY(B1673)</f>
        <v>3</v>
      </c>
      <c r="F1673" s="132" t="n">
        <v>587.61</v>
      </c>
      <c r="G1673" s="132" t="n">
        <v>589</v>
      </c>
      <c r="H1673" s="132" t="n">
        <v>578.13</v>
      </c>
      <c r="I1673" s="132" t="n">
        <v>585.71</v>
      </c>
      <c r="J1673" s="132" t="n">
        <f aca="false">LARGE($G$1:G1673,1)</f>
        <v>1242</v>
      </c>
      <c r="K1673" s="192" t="n">
        <f aca="false">IF(J1673&gt;J1672,0,K1672+1)</f>
        <v>247</v>
      </c>
      <c r="L1673" s="134" t="n">
        <f aca="false">I1673/J1673-1</f>
        <v>-0.52841384863124</v>
      </c>
      <c r="O1673" s="131"/>
      <c r="P1673" s="330"/>
      <c r="Q1673" s="132"/>
      <c r="R1673" s="132"/>
      <c r="S1673" s="132"/>
      <c r="T1673" s="132"/>
    </row>
    <row r="1674" customFormat="false" ht="12.8" hidden="true" customHeight="false" outlineLevel="0" collapsed="false">
      <c r="A1674" s="131" t="n">
        <v>1407110400</v>
      </c>
      <c r="B1674" s="330" t="n">
        <f aca="false">(A1674/(24*60*60))+DATE(1970,1,1)</f>
        <v>41855</v>
      </c>
      <c r="C1674" s="331" t="n">
        <f aca="false">YEAR(B1674)</f>
        <v>2014</v>
      </c>
      <c r="D1674" s="331" t="n">
        <f aca="false">MONTH(B1674)</f>
        <v>8</v>
      </c>
      <c r="E1674" s="331" t="n">
        <f aca="false">DAY(B1674)</f>
        <v>4</v>
      </c>
      <c r="F1674" s="132" t="n">
        <v>587</v>
      </c>
      <c r="G1674" s="132" t="n">
        <v>595</v>
      </c>
      <c r="H1674" s="132" t="n">
        <v>581.22</v>
      </c>
      <c r="I1674" s="132" t="n">
        <v>586.6</v>
      </c>
      <c r="J1674" s="132" t="n">
        <f aca="false">LARGE($G$1:G1674,1)</f>
        <v>1242</v>
      </c>
      <c r="K1674" s="192" t="n">
        <f aca="false">IF(J1674&gt;J1673,0,K1673+1)</f>
        <v>248</v>
      </c>
      <c r="L1674" s="134" t="n">
        <f aca="false">I1674/J1674-1</f>
        <v>-0.527697262479871</v>
      </c>
      <c r="O1674" s="131"/>
      <c r="P1674" s="330"/>
      <c r="Q1674" s="132"/>
      <c r="R1674" s="132"/>
      <c r="S1674" s="132"/>
      <c r="T1674" s="132"/>
    </row>
    <row r="1675" customFormat="false" ht="12.8" hidden="true" customHeight="false" outlineLevel="0" collapsed="false">
      <c r="A1675" s="131" t="n">
        <v>1407196800</v>
      </c>
      <c r="B1675" s="330" t="n">
        <f aca="false">(A1675/(24*60*60))+DATE(1970,1,1)</f>
        <v>41856</v>
      </c>
      <c r="C1675" s="331" t="n">
        <f aca="false">YEAR(B1675)</f>
        <v>2014</v>
      </c>
      <c r="D1675" s="331" t="n">
        <f aca="false">MONTH(B1675)</f>
        <v>8</v>
      </c>
      <c r="E1675" s="331" t="n">
        <f aca="false">DAY(B1675)</f>
        <v>5</v>
      </c>
      <c r="F1675" s="132" t="n">
        <v>587.21</v>
      </c>
      <c r="G1675" s="132" t="n">
        <v>588.77</v>
      </c>
      <c r="H1675" s="132" t="n">
        <v>579</v>
      </c>
      <c r="I1675" s="132" t="n">
        <v>582.94</v>
      </c>
      <c r="J1675" s="132" t="n">
        <f aca="false">LARGE($G$1:G1675,1)</f>
        <v>1242</v>
      </c>
      <c r="K1675" s="192" t="n">
        <f aca="false">IF(J1675&gt;J1674,0,K1674+1)</f>
        <v>249</v>
      </c>
      <c r="L1675" s="134" t="n">
        <f aca="false">I1675/J1675-1</f>
        <v>-0.530644122383253</v>
      </c>
      <c r="O1675" s="131"/>
      <c r="P1675" s="330"/>
      <c r="Q1675" s="132"/>
      <c r="R1675" s="132"/>
      <c r="S1675" s="132"/>
      <c r="T1675" s="132"/>
    </row>
    <row r="1676" customFormat="false" ht="12.8" hidden="true" customHeight="false" outlineLevel="0" collapsed="false">
      <c r="A1676" s="131" t="n">
        <v>1407283200</v>
      </c>
      <c r="B1676" s="330" t="n">
        <f aca="false">(A1676/(24*60*60))+DATE(1970,1,1)</f>
        <v>41857</v>
      </c>
      <c r="C1676" s="331" t="n">
        <f aca="false">YEAR(B1676)</f>
        <v>2014</v>
      </c>
      <c r="D1676" s="331" t="n">
        <f aca="false">MONTH(B1676)</f>
        <v>8</v>
      </c>
      <c r="E1676" s="331" t="n">
        <f aca="false">DAY(B1676)</f>
        <v>6</v>
      </c>
      <c r="F1676" s="132" t="n">
        <v>582.94</v>
      </c>
      <c r="G1676" s="132" t="n">
        <v>586.3</v>
      </c>
      <c r="H1676" s="132" t="n">
        <v>574.01</v>
      </c>
      <c r="I1676" s="132" t="n">
        <v>581.36</v>
      </c>
      <c r="J1676" s="132" t="n">
        <f aca="false">LARGE($G$1:G1676,1)</f>
        <v>1242</v>
      </c>
      <c r="K1676" s="192" t="n">
        <f aca="false">IF(J1676&gt;J1675,0,K1675+1)</f>
        <v>250</v>
      </c>
      <c r="L1676" s="134" t="n">
        <f aca="false">I1676/J1676-1</f>
        <v>-0.531916264090177</v>
      </c>
      <c r="O1676" s="131"/>
      <c r="P1676" s="330"/>
      <c r="Q1676" s="132"/>
      <c r="R1676" s="132"/>
      <c r="S1676" s="132"/>
      <c r="T1676" s="132"/>
    </row>
    <row r="1677" customFormat="false" ht="12.8" hidden="true" customHeight="false" outlineLevel="0" collapsed="false">
      <c r="A1677" s="131" t="n">
        <v>1407369600</v>
      </c>
      <c r="B1677" s="330" t="n">
        <f aca="false">(A1677/(24*60*60))+DATE(1970,1,1)</f>
        <v>41858</v>
      </c>
      <c r="C1677" s="331" t="n">
        <f aca="false">YEAR(B1677)</f>
        <v>2014</v>
      </c>
      <c r="D1677" s="331" t="n">
        <f aca="false">MONTH(B1677)</f>
        <v>8</v>
      </c>
      <c r="E1677" s="331" t="n">
        <f aca="false">DAY(B1677)</f>
        <v>7</v>
      </c>
      <c r="F1677" s="132" t="n">
        <v>582.87</v>
      </c>
      <c r="G1677" s="132" t="n">
        <v>592.7</v>
      </c>
      <c r="H1677" s="132" t="n">
        <v>576.5</v>
      </c>
      <c r="I1677" s="132" t="n">
        <v>586.8</v>
      </c>
      <c r="J1677" s="132" t="n">
        <f aca="false">LARGE($G$1:G1677,1)</f>
        <v>1242</v>
      </c>
      <c r="K1677" s="192" t="n">
        <f aca="false">IF(J1677&gt;J1676,0,K1676+1)</f>
        <v>251</v>
      </c>
      <c r="L1677" s="134" t="n">
        <f aca="false">I1677/J1677-1</f>
        <v>-0.527536231884058</v>
      </c>
      <c r="O1677" s="131"/>
      <c r="P1677" s="330"/>
      <c r="Q1677" s="132"/>
      <c r="R1677" s="132"/>
      <c r="S1677" s="132"/>
      <c r="T1677" s="132"/>
    </row>
    <row r="1678" customFormat="false" ht="12.8" hidden="true" customHeight="false" outlineLevel="0" collapsed="false">
      <c r="A1678" s="131" t="n">
        <v>1407456000</v>
      </c>
      <c r="B1678" s="330" t="n">
        <f aca="false">(A1678/(24*60*60))+DATE(1970,1,1)</f>
        <v>41859</v>
      </c>
      <c r="C1678" s="331" t="n">
        <f aca="false">YEAR(B1678)</f>
        <v>2014</v>
      </c>
      <c r="D1678" s="331" t="n">
        <f aca="false">MONTH(B1678)</f>
        <v>8</v>
      </c>
      <c r="E1678" s="331" t="n">
        <f aca="false">DAY(B1678)</f>
        <v>8</v>
      </c>
      <c r="F1678" s="132" t="n">
        <v>586.82</v>
      </c>
      <c r="G1678" s="132" t="n">
        <v>598.88</v>
      </c>
      <c r="H1678" s="132" t="n">
        <v>586.81</v>
      </c>
      <c r="I1678" s="132" t="n">
        <v>590.6</v>
      </c>
      <c r="J1678" s="132" t="n">
        <f aca="false">LARGE($G$1:G1678,1)</f>
        <v>1242</v>
      </c>
      <c r="K1678" s="192" t="n">
        <f aca="false">IF(J1678&gt;J1677,0,K1677+1)</f>
        <v>252</v>
      </c>
      <c r="L1678" s="134" t="n">
        <f aca="false">I1678/J1678-1</f>
        <v>-0.524476650563607</v>
      </c>
      <c r="O1678" s="131"/>
      <c r="P1678" s="330"/>
      <c r="Q1678" s="132"/>
      <c r="R1678" s="132"/>
      <c r="S1678" s="132"/>
      <c r="T1678" s="132"/>
    </row>
    <row r="1679" customFormat="false" ht="12.8" hidden="true" customHeight="false" outlineLevel="0" collapsed="false">
      <c r="A1679" s="131" t="n">
        <v>1407542400</v>
      </c>
      <c r="B1679" s="330" t="n">
        <f aca="false">(A1679/(24*60*60))+DATE(1970,1,1)</f>
        <v>41860</v>
      </c>
      <c r="C1679" s="331" t="n">
        <f aca="false">YEAR(B1679)</f>
        <v>2014</v>
      </c>
      <c r="D1679" s="331" t="n">
        <f aca="false">MONTH(B1679)</f>
        <v>8</v>
      </c>
      <c r="E1679" s="331" t="n">
        <f aca="false">DAY(B1679)</f>
        <v>9</v>
      </c>
      <c r="F1679" s="132" t="n">
        <v>590.61</v>
      </c>
      <c r="G1679" s="132" t="n">
        <v>591</v>
      </c>
      <c r="H1679" s="132" t="n">
        <v>584.19</v>
      </c>
      <c r="I1679" s="132" t="n">
        <v>589.98</v>
      </c>
      <c r="J1679" s="132" t="n">
        <f aca="false">LARGE($G$1:G1679,1)</f>
        <v>1242</v>
      </c>
      <c r="K1679" s="192" t="n">
        <f aca="false">IF(J1679&gt;J1678,0,K1678+1)</f>
        <v>253</v>
      </c>
      <c r="L1679" s="134" t="n">
        <f aca="false">I1679/J1679-1</f>
        <v>-0.524975845410628</v>
      </c>
      <c r="O1679" s="131"/>
      <c r="P1679" s="330"/>
      <c r="Q1679" s="132"/>
      <c r="R1679" s="132"/>
      <c r="S1679" s="132"/>
      <c r="T1679" s="132"/>
    </row>
    <row r="1680" customFormat="false" ht="12.8" hidden="true" customHeight="false" outlineLevel="0" collapsed="false">
      <c r="A1680" s="131" t="n">
        <v>1407628800</v>
      </c>
      <c r="B1680" s="330" t="n">
        <f aca="false">(A1680/(24*60*60))+DATE(1970,1,1)</f>
        <v>41861</v>
      </c>
      <c r="C1680" s="331" t="n">
        <f aca="false">YEAR(B1680)</f>
        <v>2014</v>
      </c>
      <c r="D1680" s="331" t="n">
        <f aca="false">MONTH(B1680)</f>
        <v>8</v>
      </c>
      <c r="E1680" s="331" t="n">
        <f aca="false">DAY(B1680)</f>
        <v>10</v>
      </c>
      <c r="F1680" s="132" t="n">
        <v>588.61</v>
      </c>
      <c r="G1680" s="132" t="n">
        <v>594.49</v>
      </c>
      <c r="H1680" s="132" t="n">
        <v>583.31</v>
      </c>
      <c r="I1680" s="132" t="n">
        <v>588.61</v>
      </c>
      <c r="J1680" s="132" t="n">
        <f aca="false">LARGE($G$1:G1680,1)</f>
        <v>1242</v>
      </c>
      <c r="K1680" s="192" t="n">
        <f aca="false">IF(J1680&gt;J1679,0,K1679+1)</f>
        <v>254</v>
      </c>
      <c r="L1680" s="134" t="n">
        <f aca="false">I1680/J1680-1</f>
        <v>-0.526078904991949</v>
      </c>
      <c r="O1680" s="131"/>
      <c r="P1680" s="330"/>
      <c r="Q1680" s="132"/>
      <c r="R1680" s="132"/>
      <c r="S1680" s="132"/>
      <c r="T1680" s="132"/>
    </row>
    <row r="1681" customFormat="false" ht="12.8" hidden="true" customHeight="false" outlineLevel="0" collapsed="false">
      <c r="A1681" s="131" t="n">
        <v>1407715200</v>
      </c>
      <c r="B1681" s="330" t="n">
        <f aca="false">(A1681/(24*60*60))+DATE(1970,1,1)</f>
        <v>41862</v>
      </c>
      <c r="C1681" s="331" t="n">
        <f aca="false">YEAR(B1681)</f>
        <v>2014</v>
      </c>
      <c r="D1681" s="331" t="n">
        <f aca="false">MONTH(B1681)</f>
        <v>8</v>
      </c>
      <c r="E1681" s="331" t="n">
        <f aca="false">DAY(B1681)</f>
        <v>11</v>
      </c>
      <c r="F1681" s="132" t="n">
        <v>587.97</v>
      </c>
      <c r="G1681" s="132" t="n">
        <v>588.7</v>
      </c>
      <c r="H1681" s="132" t="n">
        <v>567.02</v>
      </c>
      <c r="I1681" s="132" t="n">
        <v>572.51</v>
      </c>
      <c r="J1681" s="132" t="n">
        <f aca="false">LARGE($G$1:G1681,1)</f>
        <v>1242</v>
      </c>
      <c r="K1681" s="192" t="n">
        <f aca="false">IF(J1681&gt;J1680,0,K1680+1)</f>
        <v>255</v>
      </c>
      <c r="L1681" s="134" t="n">
        <f aca="false">I1681/J1681-1</f>
        <v>-0.539041867954911</v>
      </c>
      <c r="O1681" s="131"/>
      <c r="P1681" s="330"/>
      <c r="Q1681" s="132"/>
      <c r="R1681" s="132"/>
      <c r="S1681" s="132"/>
      <c r="T1681" s="132"/>
    </row>
    <row r="1682" customFormat="false" ht="12.8" hidden="true" customHeight="false" outlineLevel="0" collapsed="false">
      <c r="A1682" s="131" t="n">
        <v>1407801600</v>
      </c>
      <c r="B1682" s="330" t="n">
        <f aca="false">(A1682/(24*60*60))+DATE(1970,1,1)</f>
        <v>41863</v>
      </c>
      <c r="C1682" s="331" t="n">
        <f aca="false">YEAR(B1682)</f>
        <v>2014</v>
      </c>
      <c r="D1682" s="331" t="n">
        <f aca="false">MONTH(B1682)</f>
        <v>8</v>
      </c>
      <c r="E1682" s="331" t="n">
        <f aca="false">DAY(B1682)</f>
        <v>12</v>
      </c>
      <c r="F1682" s="132" t="n">
        <v>573.32</v>
      </c>
      <c r="G1682" s="132" t="n">
        <v>578.8</v>
      </c>
      <c r="H1682" s="132" t="n">
        <v>562.51</v>
      </c>
      <c r="I1682" s="132" t="n">
        <v>569.54</v>
      </c>
      <c r="J1682" s="132" t="n">
        <f aca="false">LARGE($G$1:G1682,1)</f>
        <v>1242</v>
      </c>
      <c r="K1682" s="192" t="n">
        <f aca="false">IF(J1682&gt;J1681,0,K1681+1)</f>
        <v>256</v>
      </c>
      <c r="L1682" s="134" t="n">
        <f aca="false">I1682/J1682-1</f>
        <v>-0.541433172302738</v>
      </c>
      <c r="O1682" s="131"/>
      <c r="P1682" s="330"/>
      <c r="Q1682" s="132"/>
      <c r="R1682" s="132"/>
      <c r="S1682" s="132"/>
      <c r="T1682" s="132"/>
    </row>
    <row r="1683" customFormat="false" ht="12.8" hidden="true" customHeight="false" outlineLevel="0" collapsed="false">
      <c r="A1683" s="131" t="n">
        <v>1407888000</v>
      </c>
      <c r="B1683" s="330" t="n">
        <f aca="false">(A1683/(24*60*60))+DATE(1970,1,1)</f>
        <v>41864</v>
      </c>
      <c r="C1683" s="331" t="n">
        <f aca="false">YEAR(B1683)</f>
        <v>2014</v>
      </c>
      <c r="D1683" s="331" t="n">
        <f aca="false">MONTH(B1683)</f>
        <v>8</v>
      </c>
      <c r="E1683" s="331" t="n">
        <f aca="false">DAY(B1683)</f>
        <v>13</v>
      </c>
      <c r="F1683" s="132" t="n">
        <v>569.52</v>
      </c>
      <c r="G1683" s="132" t="n">
        <v>571.4</v>
      </c>
      <c r="H1683" s="132" t="n">
        <v>525</v>
      </c>
      <c r="I1683" s="132" t="n">
        <v>547.3</v>
      </c>
      <c r="J1683" s="132" t="n">
        <f aca="false">LARGE($G$1:G1683,1)</f>
        <v>1242</v>
      </c>
      <c r="K1683" s="192" t="n">
        <f aca="false">IF(J1683&gt;J1682,0,K1682+1)</f>
        <v>257</v>
      </c>
      <c r="L1683" s="134" t="n">
        <f aca="false">I1683/J1683-1</f>
        <v>-0.559339774557166</v>
      </c>
      <c r="O1683" s="131"/>
      <c r="P1683" s="330"/>
      <c r="Q1683" s="132"/>
      <c r="R1683" s="132"/>
      <c r="S1683" s="132"/>
      <c r="T1683" s="132"/>
    </row>
    <row r="1684" customFormat="false" ht="12.8" hidden="true" customHeight="false" outlineLevel="0" collapsed="false">
      <c r="A1684" s="131" t="n">
        <v>1407974400</v>
      </c>
      <c r="B1684" s="330" t="n">
        <f aca="false">(A1684/(24*60*60))+DATE(1970,1,1)</f>
        <v>41865</v>
      </c>
      <c r="C1684" s="331" t="n">
        <f aca="false">YEAR(B1684)</f>
        <v>2014</v>
      </c>
      <c r="D1684" s="331" t="n">
        <f aca="false">MONTH(B1684)</f>
        <v>8</v>
      </c>
      <c r="E1684" s="331" t="n">
        <f aca="false">DAY(B1684)</f>
        <v>14</v>
      </c>
      <c r="F1684" s="132" t="n">
        <v>546.25</v>
      </c>
      <c r="G1684" s="132" t="n">
        <v>546.5</v>
      </c>
      <c r="H1684" s="132" t="n">
        <v>451</v>
      </c>
      <c r="I1684" s="132" t="n">
        <v>510.98</v>
      </c>
      <c r="J1684" s="132" t="n">
        <f aca="false">LARGE($G$1:G1684,1)</f>
        <v>1242</v>
      </c>
      <c r="K1684" s="192" t="n">
        <f aca="false">IF(J1684&gt;J1683,0,K1683+1)</f>
        <v>258</v>
      </c>
      <c r="L1684" s="134" t="n">
        <f aca="false">I1684/J1684-1</f>
        <v>-0.588582930756844</v>
      </c>
      <c r="O1684" s="131"/>
      <c r="P1684" s="330"/>
      <c r="Q1684" s="132"/>
      <c r="R1684" s="132"/>
      <c r="S1684" s="132"/>
      <c r="T1684" s="132"/>
    </row>
    <row r="1685" customFormat="false" ht="12.8" hidden="true" customHeight="false" outlineLevel="0" collapsed="false">
      <c r="A1685" s="131" t="n">
        <v>1408060800</v>
      </c>
      <c r="B1685" s="330" t="n">
        <f aca="false">(A1685/(24*60*60))+DATE(1970,1,1)</f>
        <v>41866</v>
      </c>
      <c r="C1685" s="331" t="n">
        <f aca="false">YEAR(B1685)</f>
        <v>2014</v>
      </c>
      <c r="D1685" s="331" t="n">
        <f aca="false">MONTH(B1685)</f>
        <v>8</v>
      </c>
      <c r="E1685" s="331" t="n">
        <f aca="false">DAY(B1685)</f>
        <v>15</v>
      </c>
      <c r="F1685" s="132" t="n">
        <v>509.99</v>
      </c>
      <c r="G1685" s="132" t="n">
        <v>519.5</v>
      </c>
      <c r="H1685" s="132" t="n">
        <v>478</v>
      </c>
      <c r="I1685" s="132" t="n">
        <v>496.39</v>
      </c>
      <c r="J1685" s="132" t="n">
        <f aca="false">LARGE($G$1:G1685,1)</f>
        <v>1242</v>
      </c>
      <c r="K1685" s="192" t="n">
        <f aca="false">IF(J1685&gt;J1684,0,K1684+1)</f>
        <v>259</v>
      </c>
      <c r="L1685" s="134" t="n">
        <f aca="false">I1685/J1685-1</f>
        <v>-0.600330112721417</v>
      </c>
      <c r="O1685" s="131"/>
      <c r="P1685" s="330"/>
      <c r="Q1685" s="132"/>
      <c r="R1685" s="132"/>
      <c r="S1685" s="132"/>
      <c r="T1685" s="132"/>
    </row>
    <row r="1686" customFormat="false" ht="12.8" hidden="true" customHeight="false" outlineLevel="0" collapsed="false">
      <c r="A1686" s="131" t="n">
        <v>1408147200</v>
      </c>
      <c r="B1686" s="330" t="n">
        <f aca="false">(A1686/(24*60*60))+DATE(1970,1,1)</f>
        <v>41867</v>
      </c>
      <c r="C1686" s="331" t="n">
        <f aca="false">YEAR(B1686)</f>
        <v>2014</v>
      </c>
      <c r="D1686" s="331" t="n">
        <f aca="false">MONTH(B1686)</f>
        <v>8</v>
      </c>
      <c r="E1686" s="331" t="n">
        <f aca="false">DAY(B1686)</f>
        <v>16</v>
      </c>
      <c r="F1686" s="132" t="n">
        <v>496.39</v>
      </c>
      <c r="G1686" s="132" t="n">
        <v>523.11</v>
      </c>
      <c r="H1686" s="132" t="n">
        <v>484.5</v>
      </c>
      <c r="I1686" s="132" t="n">
        <v>519.01</v>
      </c>
      <c r="J1686" s="132" t="n">
        <f aca="false">LARGE($G$1:G1686,1)</f>
        <v>1242</v>
      </c>
      <c r="K1686" s="192" t="n">
        <f aca="false">IF(J1686&gt;J1685,0,K1685+1)</f>
        <v>260</v>
      </c>
      <c r="L1686" s="134" t="n">
        <f aca="false">I1686/J1686-1</f>
        <v>-0.582117552334944</v>
      </c>
      <c r="O1686" s="131"/>
      <c r="P1686" s="330"/>
      <c r="Q1686" s="132"/>
      <c r="R1686" s="132"/>
      <c r="S1686" s="132"/>
      <c r="T1686" s="132"/>
    </row>
    <row r="1687" customFormat="false" ht="12.8" hidden="true" customHeight="false" outlineLevel="0" collapsed="false">
      <c r="A1687" s="131" t="n">
        <v>1408233600</v>
      </c>
      <c r="B1687" s="330" t="n">
        <f aca="false">(A1687/(24*60*60))+DATE(1970,1,1)</f>
        <v>41868</v>
      </c>
      <c r="C1687" s="331" t="n">
        <f aca="false">YEAR(B1687)</f>
        <v>2014</v>
      </c>
      <c r="D1687" s="331" t="n">
        <f aca="false">MONTH(B1687)</f>
        <v>8</v>
      </c>
      <c r="E1687" s="331" t="n">
        <f aca="false">DAY(B1687)</f>
        <v>17</v>
      </c>
      <c r="F1687" s="132" t="n">
        <v>519.54</v>
      </c>
      <c r="G1687" s="132" t="n">
        <v>522.43</v>
      </c>
      <c r="H1687" s="132" t="n">
        <v>484.82</v>
      </c>
      <c r="I1687" s="132" t="n">
        <v>497.4</v>
      </c>
      <c r="J1687" s="132" t="n">
        <f aca="false">LARGE($G$1:G1687,1)</f>
        <v>1242</v>
      </c>
      <c r="K1687" s="192" t="n">
        <f aca="false">IF(J1687&gt;J1686,0,K1686+1)</f>
        <v>261</v>
      </c>
      <c r="L1687" s="134" t="n">
        <f aca="false">I1687/J1687-1</f>
        <v>-0.59951690821256</v>
      </c>
      <c r="O1687" s="131"/>
      <c r="P1687" s="330"/>
      <c r="Q1687" s="132"/>
      <c r="R1687" s="132"/>
      <c r="S1687" s="132"/>
      <c r="T1687" s="132"/>
    </row>
    <row r="1688" customFormat="false" ht="12.8" hidden="true" customHeight="false" outlineLevel="0" collapsed="false">
      <c r="A1688" s="131" t="n">
        <v>1408320000</v>
      </c>
      <c r="B1688" s="330" t="n">
        <f aca="false">(A1688/(24*60*60))+DATE(1970,1,1)</f>
        <v>41869</v>
      </c>
      <c r="C1688" s="331" t="n">
        <f aca="false">YEAR(B1688)</f>
        <v>2014</v>
      </c>
      <c r="D1688" s="331" t="n">
        <f aca="false">MONTH(B1688)</f>
        <v>8</v>
      </c>
      <c r="E1688" s="331" t="n">
        <f aca="false">DAY(B1688)</f>
        <v>18</v>
      </c>
      <c r="F1688" s="132" t="n">
        <v>497.57</v>
      </c>
      <c r="G1688" s="132" t="n">
        <v>512.3</v>
      </c>
      <c r="H1688" s="132" t="n">
        <v>443</v>
      </c>
      <c r="I1688" s="132" t="n">
        <v>467.04</v>
      </c>
      <c r="J1688" s="132" t="n">
        <f aca="false">LARGE($G$1:G1688,1)</f>
        <v>1242</v>
      </c>
      <c r="K1688" s="192" t="n">
        <f aca="false">IF(J1688&gt;J1687,0,K1687+1)</f>
        <v>262</v>
      </c>
      <c r="L1688" s="134" t="n">
        <f aca="false">I1688/J1688-1</f>
        <v>-0.623961352657005</v>
      </c>
      <c r="O1688" s="131"/>
      <c r="P1688" s="330"/>
      <c r="Q1688" s="132"/>
      <c r="R1688" s="132"/>
      <c r="S1688" s="132"/>
      <c r="T1688" s="132"/>
    </row>
    <row r="1689" customFormat="false" ht="12.8" hidden="true" customHeight="false" outlineLevel="0" collapsed="false">
      <c r="A1689" s="131" t="n">
        <v>1408406400</v>
      </c>
      <c r="B1689" s="330" t="n">
        <f aca="false">(A1689/(24*60*60))+DATE(1970,1,1)</f>
        <v>41870</v>
      </c>
      <c r="C1689" s="331" t="n">
        <f aca="false">YEAR(B1689)</f>
        <v>2014</v>
      </c>
      <c r="D1689" s="331" t="n">
        <f aca="false">MONTH(B1689)</f>
        <v>8</v>
      </c>
      <c r="E1689" s="331" t="n">
        <f aca="false">DAY(B1689)</f>
        <v>19</v>
      </c>
      <c r="F1689" s="132" t="n">
        <v>467.95</v>
      </c>
      <c r="G1689" s="132" t="n">
        <v>492.61</v>
      </c>
      <c r="H1689" s="132" t="n">
        <v>462.9</v>
      </c>
      <c r="I1689" s="132" t="n">
        <v>487</v>
      </c>
      <c r="J1689" s="132" t="n">
        <f aca="false">LARGE($G$1:G1689,1)</f>
        <v>1242</v>
      </c>
      <c r="K1689" s="192" t="n">
        <f aca="false">IF(J1689&gt;J1688,0,K1688+1)</f>
        <v>263</v>
      </c>
      <c r="L1689" s="134" t="n">
        <f aca="false">I1689/J1689-1</f>
        <v>-0.607890499194847</v>
      </c>
      <c r="O1689" s="131"/>
      <c r="P1689" s="330"/>
      <c r="Q1689" s="132"/>
      <c r="R1689" s="132"/>
      <c r="S1689" s="132"/>
      <c r="T1689" s="132"/>
    </row>
    <row r="1690" customFormat="false" ht="12.8" hidden="true" customHeight="false" outlineLevel="0" collapsed="false">
      <c r="A1690" s="131" t="n">
        <v>1408492800</v>
      </c>
      <c r="B1690" s="330" t="n">
        <f aca="false">(A1690/(24*60*60))+DATE(1970,1,1)</f>
        <v>41871</v>
      </c>
      <c r="C1690" s="331" t="n">
        <f aca="false">YEAR(B1690)</f>
        <v>2014</v>
      </c>
      <c r="D1690" s="331" t="n">
        <f aca="false">MONTH(B1690)</f>
        <v>8</v>
      </c>
      <c r="E1690" s="331" t="n">
        <f aca="false">DAY(B1690)</f>
        <v>20</v>
      </c>
      <c r="F1690" s="132" t="n">
        <v>487.24</v>
      </c>
      <c r="G1690" s="132" t="n">
        <v>521.89</v>
      </c>
      <c r="H1690" s="132" t="n">
        <v>464</v>
      </c>
      <c r="I1690" s="132" t="n">
        <v>511</v>
      </c>
      <c r="J1690" s="132" t="n">
        <f aca="false">LARGE($G$1:G1690,1)</f>
        <v>1242</v>
      </c>
      <c r="K1690" s="192" t="n">
        <f aca="false">IF(J1690&gt;J1689,0,K1689+1)</f>
        <v>264</v>
      </c>
      <c r="L1690" s="134" t="n">
        <f aca="false">I1690/J1690-1</f>
        <v>-0.588566827697262</v>
      </c>
      <c r="O1690" s="131"/>
      <c r="P1690" s="330"/>
      <c r="Q1690" s="132"/>
      <c r="R1690" s="132"/>
      <c r="S1690" s="132"/>
      <c r="T1690" s="132"/>
    </row>
    <row r="1691" customFormat="false" ht="12.8" hidden="true" customHeight="false" outlineLevel="0" collapsed="false">
      <c r="A1691" s="131" t="n">
        <v>1408579200</v>
      </c>
      <c r="B1691" s="330" t="n">
        <f aca="false">(A1691/(24*60*60))+DATE(1970,1,1)</f>
        <v>41872</v>
      </c>
      <c r="C1691" s="331" t="n">
        <f aca="false">YEAR(B1691)</f>
        <v>2014</v>
      </c>
      <c r="D1691" s="331" t="n">
        <f aca="false">MONTH(B1691)</f>
        <v>8</v>
      </c>
      <c r="E1691" s="331" t="n">
        <f aca="false">DAY(B1691)</f>
        <v>21</v>
      </c>
      <c r="F1691" s="132" t="n">
        <v>510.61</v>
      </c>
      <c r="G1691" s="132" t="n">
        <v>534.89</v>
      </c>
      <c r="H1691" s="132" t="n">
        <v>510.6</v>
      </c>
      <c r="I1691" s="132" t="n">
        <v>517.47</v>
      </c>
      <c r="J1691" s="132" t="n">
        <f aca="false">LARGE($G$1:G1691,1)</f>
        <v>1242</v>
      </c>
      <c r="K1691" s="192" t="n">
        <f aca="false">IF(J1691&gt;J1690,0,K1690+1)</f>
        <v>265</v>
      </c>
      <c r="L1691" s="134" t="n">
        <f aca="false">I1691/J1691-1</f>
        <v>-0.583357487922705</v>
      </c>
      <c r="O1691" s="131"/>
      <c r="P1691" s="330"/>
      <c r="Q1691" s="132"/>
      <c r="R1691" s="132"/>
      <c r="S1691" s="132"/>
      <c r="T1691" s="132"/>
    </row>
    <row r="1692" customFormat="false" ht="12.8" hidden="true" customHeight="false" outlineLevel="0" collapsed="false">
      <c r="A1692" s="131" t="n">
        <v>1408665600</v>
      </c>
      <c r="B1692" s="330" t="n">
        <f aca="false">(A1692/(24*60*60))+DATE(1970,1,1)</f>
        <v>41873</v>
      </c>
      <c r="C1692" s="331" t="n">
        <f aca="false">YEAR(B1692)</f>
        <v>2014</v>
      </c>
      <c r="D1692" s="331" t="n">
        <f aca="false">MONTH(B1692)</f>
        <v>8</v>
      </c>
      <c r="E1692" s="331" t="n">
        <f aca="false">DAY(B1692)</f>
        <v>22</v>
      </c>
      <c r="F1692" s="132" t="n">
        <v>518.24</v>
      </c>
      <c r="G1692" s="132" t="n">
        <v>525</v>
      </c>
      <c r="H1692" s="132" t="n">
        <v>503.7</v>
      </c>
      <c r="I1692" s="132" t="n">
        <v>514.13</v>
      </c>
      <c r="J1692" s="132" t="n">
        <f aca="false">LARGE($G$1:G1692,1)</f>
        <v>1242</v>
      </c>
      <c r="K1692" s="192" t="n">
        <f aca="false">IF(J1692&gt;J1691,0,K1691+1)</f>
        <v>266</v>
      </c>
      <c r="L1692" s="134" t="n">
        <f aca="false">I1692/J1692-1</f>
        <v>-0.586046698872786</v>
      </c>
      <c r="O1692" s="131"/>
      <c r="P1692" s="330"/>
      <c r="Q1692" s="132"/>
      <c r="R1692" s="132"/>
      <c r="S1692" s="132"/>
      <c r="T1692" s="132"/>
    </row>
    <row r="1693" customFormat="false" ht="12.8" hidden="true" customHeight="false" outlineLevel="0" collapsed="false">
      <c r="A1693" s="131" t="n">
        <v>1408752000</v>
      </c>
      <c r="B1693" s="330" t="n">
        <f aca="false">(A1693/(24*60*60))+DATE(1970,1,1)</f>
        <v>41874</v>
      </c>
      <c r="C1693" s="331" t="n">
        <f aca="false">YEAR(B1693)</f>
        <v>2014</v>
      </c>
      <c r="D1693" s="331" t="n">
        <f aca="false">MONTH(B1693)</f>
        <v>8</v>
      </c>
      <c r="E1693" s="331" t="n">
        <f aca="false">DAY(B1693)</f>
        <v>23</v>
      </c>
      <c r="F1693" s="132" t="n">
        <v>514.42</v>
      </c>
      <c r="G1693" s="132" t="n">
        <v>515.58</v>
      </c>
      <c r="H1693" s="132" t="n">
        <v>491.52</v>
      </c>
      <c r="I1693" s="132" t="n">
        <v>499.5</v>
      </c>
      <c r="J1693" s="132" t="n">
        <f aca="false">LARGE($G$1:G1693,1)</f>
        <v>1242</v>
      </c>
      <c r="K1693" s="192" t="n">
        <f aca="false">IF(J1693&gt;J1692,0,K1692+1)</f>
        <v>267</v>
      </c>
      <c r="L1693" s="134" t="n">
        <f aca="false">I1693/J1693-1</f>
        <v>-0.597826086956522</v>
      </c>
      <c r="O1693" s="131"/>
      <c r="P1693" s="330"/>
      <c r="Q1693" s="132"/>
      <c r="R1693" s="132"/>
      <c r="S1693" s="132"/>
      <c r="T1693" s="132"/>
    </row>
    <row r="1694" customFormat="false" ht="12.8" hidden="true" customHeight="false" outlineLevel="0" collapsed="false">
      <c r="A1694" s="131" t="n">
        <v>1408838400</v>
      </c>
      <c r="B1694" s="330" t="n">
        <f aca="false">(A1694/(24*60*60))+DATE(1970,1,1)</f>
        <v>41875</v>
      </c>
      <c r="C1694" s="331" t="n">
        <f aca="false">YEAR(B1694)</f>
        <v>2014</v>
      </c>
      <c r="D1694" s="331" t="n">
        <f aca="false">MONTH(B1694)</f>
        <v>8</v>
      </c>
      <c r="E1694" s="331" t="n">
        <f aca="false">DAY(B1694)</f>
        <v>24</v>
      </c>
      <c r="F1694" s="132" t="n">
        <v>498.85</v>
      </c>
      <c r="G1694" s="132" t="n">
        <v>517.7</v>
      </c>
      <c r="H1694" s="132" t="n">
        <v>495.71</v>
      </c>
      <c r="I1694" s="132" t="n">
        <v>510.82</v>
      </c>
      <c r="J1694" s="132" t="n">
        <f aca="false">LARGE($G$1:G1694,1)</f>
        <v>1242</v>
      </c>
      <c r="K1694" s="192" t="n">
        <f aca="false">IF(J1694&gt;J1693,0,K1693+1)</f>
        <v>268</v>
      </c>
      <c r="L1694" s="134" t="n">
        <f aca="false">I1694/J1694-1</f>
        <v>-0.588711755233494</v>
      </c>
      <c r="O1694" s="131"/>
      <c r="P1694" s="330"/>
      <c r="Q1694" s="132"/>
      <c r="R1694" s="132"/>
      <c r="S1694" s="132"/>
      <c r="T1694" s="132"/>
    </row>
    <row r="1695" customFormat="false" ht="12.8" hidden="true" customHeight="false" outlineLevel="0" collapsed="false">
      <c r="A1695" s="131" t="n">
        <v>1408924800</v>
      </c>
      <c r="B1695" s="330" t="n">
        <f aca="false">(A1695/(24*60*60))+DATE(1970,1,1)</f>
        <v>41876</v>
      </c>
      <c r="C1695" s="331" t="n">
        <f aca="false">YEAR(B1695)</f>
        <v>2014</v>
      </c>
      <c r="D1695" s="331" t="n">
        <f aca="false">MONTH(B1695)</f>
        <v>8</v>
      </c>
      <c r="E1695" s="331" t="n">
        <f aca="false">DAY(B1695)</f>
        <v>25</v>
      </c>
      <c r="F1695" s="132" t="n">
        <v>511.41</v>
      </c>
      <c r="G1695" s="132" t="n">
        <v>511.41</v>
      </c>
      <c r="H1695" s="132" t="n">
        <v>497.55</v>
      </c>
      <c r="I1695" s="132" t="n">
        <v>501.76</v>
      </c>
      <c r="J1695" s="132" t="n">
        <f aca="false">LARGE($G$1:G1695,1)</f>
        <v>1242</v>
      </c>
      <c r="K1695" s="192" t="n">
        <f aca="false">IF(J1695&gt;J1694,0,K1694+1)</f>
        <v>269</v>
      </c>
      <c r="L1695" s="134" t="n">
        <f aca="false">I1695/J1695-1</f>
        <v>-0.596006441223833</v>
      </c>
      <c r="O1695" s="131"/>
      <c r="P1695" s="330"/>
      <c r="Q1695" s="132"/>
      <c r="R1695" s="132"/>
      <c r="S1695" s="132"/>
      <c r="T1695" s="132"/>
    </row>
    <row r="1696" customFormat="false" ht="12.8" hidden="true" customHeight="false" outlineLevel="0" collapsed="false">
      <c r="A1696" s="131" t="n">
        <v>1409011200</v>
      </c>
      <c r="B1696" s="330" t="n">
        <f aca="false">(A1696/(24*60*60))+DATE(1970,1,1)</f>
        <v>41877</v>
      </c>
      <c r="C1696" s="331" t="n">
        <f aca="false">YEAR(B1696)</f>
        <v>2014</v>
      </c>
      <c r="D1696" s="331" t="n">
        <f aca="false">MONTH(B1696)</f>
        <v>8</v>
      </c>
      <c r="E1696" s="331" t="n">
        <f aca="false">DAY(B1696)</f>
        <v>26</v>
      </c>
      <c r="F1696" s="132" t="n">
        <v>501.49</v>
      </c>
      <c r="G1696" s="132" t="n">
        <v>517.47</v>
      </c>
      <c r="H1696" s="132" t="n">
        <v>497.75</v>
      </c>
      <c r="I1696" s="132" t="n">
        <v>513.34</v>
      </c>
      <c r="J1696" s="132" t="n">
        <f aca="false">LARGE($G$1:G1696,1)</f>
        <v>1242</v>
      </c>
      <c r="K1696" s="192" t="n">
        <f aca="false">IF(J1696&gt;J1695,0,K1695+1)</f>
        <v>270</v>
      </c>
      <c r="L1696" s="134" t="n">
        <f aca="false">I1696/J1696-1</f>
        <v>-0.586682769726248</v>
      </c>
      <c r="O1696" s="131"/>
      <c r="P1696" s="330"/>
      <c r="Q1696" s="132"/>
      <c r="R1696" s="132"/>
      <c r="S1696" s="132"/>
      <c r="T1696" s="132"/>
    </row>
    <row r="1697" customFormat="false" ht="12.8" hidden="true" customHeight="false" outlineLevel="0" collapsed="false">
      <c r="A1697" s="131" t="n">
        <v>1409097600</v>
      </c>
      <c r="B1697" s="330" t="n">
        <f aca="false">(A1697/(24*60*60))+DATE(1970,1,1)</f>
        <v>41878</v>
      </c>
      <c r="C1697" s="331" t="n">
        <f aca="false">YEAR(B1697)</f>
        <v>2014</v>
      </c>
      <c r="D1697" s="331" t="n">
        <f aca="false">MONTH(B1697)</f>
        <v>8</v>
      </c>
      <c r="E1697" s="331" t="n">
        <f aca="false">DAY(B1697)</f>
        <v>27</v>
      </c>
      <c r="F1697" s="132" t="n">
        <v>512.3</v>
      </c>
      <c r="G1697" s="132" t="n">
        <v>522.8</v>
      </c>
      <c r="H1697" s="132" t="n">
        <v>508.1</v>
      </c>
      <c r="I1697" s="132" t="n">
        <v>508.35</v>
      </c>
      <c r="J1697" s="132" t="n">
        <f aca="false">LARGE($G$1:G1697,1)</f>
        <v>1242</v>
      </c>
      <c r="K1697" s="192" t="n">
        <f aca="false">IF(J1697&gt;J1696,0,K1696+1)</f>
        <v>271</v>
      </c>
      <c r="L1697" s="134" t="n">
        <f aca="false">I1697/J1697-1</f>
        <v>-0.590700483091788</v>
      </c>
      <c r="O1697" s="131"/>
      <c r="P1697" s="330"/>
      <c r="Q1697" s="132"/>
      <c r="R1697" s="132"/>
      <c r="S1697" s="132"/>
      <c r="T1697" s="132"/>
    </row>
    <row r="1698" customFormat="false" ht="12.8" hidden="true" customHeight="false" outlineLevel="0" collapsed="false">
      <c r="A1698" s="131" t="n">
        <v>1409184000</v>
      </c>
      <c r="B1698" s="330" t="n">
        <f aca="false">(A1698/(24*60*60))+DATE(1970,1,1)</f>
        <v>41879</v>
      </c>
      <c r="C1698" s="331" t="n">
        <f aca="false">YEAR(B1698)</f>
        <v>2014</v>
      </c>
      <c r="D1698" s="331" t="n">
        <f aca="false">MONTH(B1698)</f>
        <v>8</v>
      </c>
      <c r="E1698" s="331" t="n">
        <f aca="false">DAY(B1698)</f>
        <v>28</v>
      </c>
      <c r="F1698" s="132" t="n">
        <v>508.3</v>
      </c>
      <c r="G1698" s="132" t="n">
        <v>514.77</v>
      </c>
      <c r="H1698" s="132" t="n">
        <v>503.86</v>
      </c>
      <c r="I1698" s="132" t="n">
        <v>505.87</v>
      </c>
      <c r="J1698" s="132" t="n">
        <f aca="false">LARGE($G$1:G1698,1)</f>
        <v>1242</v>
      </c>
      <c r="K1698" s="192" t="n">
        <f aca="false">IF(J1698&gt;J1697,0,K1697+1)</f>
        <v>272</v>
      </c>
      <c r="L1698" s="134" t="n">
        <f aca="false">I1698/J1698-1</f>
        <v>-0.592697262479871</v>
      </c>
      <c r="O1698" s="131"/>
      <c r="P1698" s="330"/>
      <c r="Q1698" s="132"/>
      <c r="R1698" s="132"/>
      <c r="S1698" s="132"/>
      <c r="T1698" s="132"/>
    </row>
    <row r="1699" customFormat="false" ht="12.8" hidden="true" customHeight="false" outlineLevel="0" collapsed="false">
      <c r="A1699" s="131" t="n">
        <v>1409270400</v>
      </c>
      <c r="B1699" s="330" t="n">
        <f aca="false">(A1699/(24*60*60))+DATE(1970,1,1)</f>
        <v>41880</v>
      </c>
      <c r="C1699" s="331" t="n">
        <f aca="false">YEAR(B1699)</f>
        <v>2014</v>
      </c>
      <c r="D1699" s="331" t="n">
        <f aca="false">MONTH(B1699)</f>
        <v>8</v>
      </c>
      <c r="E1699" s="331" t="n">
        <f aca="false">DAY(B1699)</f>
        <v>29</v>
      </c>
      <c r="F1699" s="132" t="n">
        <v>505.87</v>
      </c>
      <c r="G1699" s="132" t="n">
        <v>513.99</v>
      </c>
      <c r="H1699" s="132" t="n">
        <v>498.8</v>
      </c>
      <c r="I1699" s="132" t="n">
        <v>508.52</v>
      </c>
      <c r="J1699" s="132" t="n">
        <f aca="false">LARGE($G$1:G1699,1)</f>
        <v>1242</v>
      </c>
      <c r="K1699" s="192" t="n">
        <f aca="false">IF(J1699&gt;J1698,0,K1698+1)</f>
        <v>273</v>
      </c>
      <c r="L1699" s="134" t="n">
        <f aca="false">I1699/J1699-1</f>
        <v>-0.590563607085346</v>
      </c>
      <c r="O1699" s="131"/>
      <c r="P1699" s="330"/>
      <c r="Q1699" s="132"/>
      <c r="R1699" s="132"/>
      <c r="S1699" s="132"/>
      <c r="T1699" s="132"/>
    </row>
    <row r="1700" customFormat="false" ht="12.8" hidden="true" customHeight="false" outlineLevel="0" collapsed="false">
      <c r="A1700" s="131" t="n">
        <v>1409356800</v>
      </c>
      <c r="B1700" s="330" t="n">
        <f aca="false">(A1700/(24*60*60))+DATE(1970,1,1)</f>
        <v>41881</v>
      </c>
      <c r="C1700" s="331" t="n">
        <f aca="false">YEAR(B1700)</f>
        <v>2014</v>
      </c>
      <c r="D1700" s="331" t="n">
        <f aca="false">MONTH(B1700)</f>
        <v>8</v>
      </c>
      <c r="E1700" s="331" t="n">
        <f aca="false">DAY(B1700)</f>
        <v>30</v>
      </c>
      <c r="F1700" s="132" t="n">
        <v>508.34</v>
      </c>
      <c r="G1700" s="132" t="n">
        <v>508.37</v>
      </c>
      <c r="H1700" s="132" t="n">
        <v>495.5</v>
      </c>
      <c r="I1700" s="132" t="n">
        <v>499.15</v>
      </c>
      <c r="J1700" s="132" t="n">
        <f aca="false">LARGE($G$1:G1700,1)</f>
        <v>1242</v>
      </c>
      <c r="K1700" s="192" t="n">
        <f aca="false">IF(J1700&gt;J1699,0,K1699+1)</f>
        <v>274</v>
      </c>
      <c r="L1700" s="134" t="n">
        <f aca="false">I1700/J1700-1</f>
        <v>-0.598107890499195</v>
      </c>
      <c r="O1700" s="131"/>
      <c r="P1700" s="330"/>
      <c r="Q1700" s="132"/>
      <c r="R1700" s="132"/>
      <c r="S1700" s="132"/>
      <c r="T1700" s="132"/>
    </row>
    <row r="1701" customFormat="false" ht="12.8" hidden="true" customHeight="false" outlineLevel="0" collapsed="false">
      <c r="A1701" s="131" t="n">
        <v>1409443200</v>
      </c>
      <c r="B1701" s="330" t="n">
        <f aca="false">(A1701/(24*60*60))+DATE(1970,1,1)</f>
        <v>41882</v>
      </c>
      <c r="C1701" s="331" t="n">
        <f aca="false">YEAR(B1701)</f>
        <v>2014</v>
      </c>
      <c r="D1701" s="331" t="n">
        <f aca="false">MONTH(B1701)</f>
        <v>8</v>
      </c>
      <c r="E1701" s="331" t="n">
        <f aca="false">DAY(B1701)</f>
        <v>31</v>
      </c>
      <c r="F1701" s="132" t="n">
        <v>499.08</v>
      </c>
      <c r="G1701" s="132" t="n">
        <v>500.27</v>
      </c>
      <c r="H1701" s="132" t="n">
        <v>471.65</v>
      </c>
      <c r="I1701" s="132" t="n">
        <v>477.81</v>
      </c>
      <c r="J1701" s="132" t="n">
        <f aca="false">LARGE($G$1:G1701,1)</f>
        <v>1242</v>
      </c>
      <c r="K1701" s="192" t="n">
        <f aca="false">IF(J1701&gt;J1700,0,K1700+1)</f>
        <v>275</v>
      </c>
      <c r="L1701" s="134" t="n">
        <f aca="false">I1701/J1701-1</f>
        <v>-0.615289855072464</v>
      </c>
      <c r="O1701" s="131"/>
      <c r="P1701" s="330"/>
      <c r="Q1701" s="132"/>
      <c r="R1701" s="132"/>
      <c r="S1701" s="132"/>
      <c r="T1701" s="132"/>
    </row>
    <row r="1702" customFormat="false" ht="12.8" hidden="true" customHeight="false" outlineLevel="0" collapsed="false">
      <c r="A1702" s="131" t="n">
        <v>1409529600</v>
      </c>
      <c r="B1702" s="330" t="n">
        <f aca="false">(A1702/(24*60*60))+DATE(1970,1,1)</f>
        <v>41883</v>
      </c>
      <c r="C1702" s="331" t="n">
        <f aca="false">YEAR(B1702)</f>
        <v>2014</v>
      </c>
      <c r="D1702" s="331" t="n">
        <f aca="false">MONTH(B1702)</f>
        <v>9</v>
      </c>
      <c r="E1702" s="331" t="n">
        <f aca="false">DAY(B1702)</f>
        <v>1</v>
      </c>
      <c r="F1702" s="132" t="n">
        <v>477.84</v>
      </c>
      <c r="G1702" s="132" t="n">
        <v>484.9</v>
      </c>
      <c r="H1702" s="132" t="n">
        <v>471.01</v>
      </c>
      <c r="I1702" s="132" t="n">
        <v>472.6</v>
      </c>
      <c r="J1702" s="132" t="n">
        <f aca="false">LARGE($G$1:G1702,1)</f>
        <v>1242</v>
      </c>
      <c r="K1702" s="192" t="n">
        <f aca="false">IF(J1702&gt;J1701,0,K1701+1)</f>
        <v>276</v>
      </c>
      <c r="L1702" s="134" t="n">
        <f aca="false">I1702/J1702-1</f>
        <v>-0.619484702093398</v>
      </c>
      <c r="O1702" s="131"/>
      <c r="P1702" s="330"/>
      <c r="Q1702" s="132"/>
      <c r="R1702" s="132"/>
      <c r="S1702" s="132"/>
      <c r="T1702" s="132"/>
    </row>
    <row r="1703" customFormat="false" ht="12.8" hidden="true" customHeight="false" outlineLevel="0" collapsed="false">
      <c r="A1703" s="131" t="n">
        <v>1409616000</v>
      </c>
      <c r="B1703" s="330" t="n">
        <f aca="false">(A1703/(24*60*60))+DATE(1970,1,1)</f>
        <v>41884</v>
      </c>
      <c r="C1703" s="331" t="n">
        <f aca="false">YEAR(B1703)</f>
        <v>2014</v>
      </c>
      <c r="D1703" s="331" t="n">
        <f aca="false">MONTH(B1703)</f>
        <v>9</v>
      </c>
      <c r="E1703" s="331" t="n">
        <f aca="false">DAY(B1703)</f>
        <v>2</v>
      </c>
      <c r="F1703" s="132" t="n">
        <v>472.97</v>
      </c>
      <c r="G1703" s="132" t="n">
        <v>484</v>
      </c>
      <c r="H1703" s="132" t="n">
        <v>468.82</v>
      </c>
      <c r="I1703" s="132" t="n">
        <v>475.45</v>
      </c>
      <c r="J1703" s="132" t="n">
        <f aca="false">LARGE($G$1:G1703,1)</f>
        <v>1242</v>
      </c>
      <c r="K1703" s="192" t="n">
        <f aca="false">IF(J1703&gt;J1702,0,K1702+1)</f>
        <v>277</v>
      </c>
      <c r="L1703" s="134" t="n">
        <f aca="false">I1703/J1703-1</f>
        <v>-0.61719001610306</v>
      </c>
      <c r="O1703" s="131"/>
      <c r="P1703" s="330"/>
      <c r="Q1703" s="132"/>
      <c r="R1703" s="132"/>
      <c r="S1703" s="132"/>
      <c r="T1703" s="132"/>
    </row>
    <row r="1704" customFormat="false" ht="12.8" hidden="true" customHeight="false" outlineLevel="0" collapsed="false">
      <c r="A1704" s="131" t="n">
        <v>1409702400</v>
      </c>
      <c r="B1704" s="330" t="n">
        <f aca="false">(A1704/(24*60*60))+DATE(1970,1,1)</f>
        <v>41885</v>
      </c>
      <c r="C1704" s="331" t="n">
        <f aca="false">YEAR(B1704)</f>
        <v>2014</v>
      </c>
      <c r="D1704" s="331" t="n">
        <f aca="false">MONTH(B1704)</f>
        <v>9</v>
      </c>
      <c r="E1704" s="331" t="n">
        <f aca="false">DAY(B1704)</f>
        <v>3</v>
      </c>
      <c r="F1704" s="132" t="n">
        <v>475.46</v>
      </c>
      <c r="G1704" s="132" t="n">
        <v>479.9</v>
      </c>
      <c r="H1704" s="132" t="n">
        <v>472.99</v>
      </c>
      <c r="I1704" s="132" t="n">
        <v>474.14</v>
      </c>
      <c r="J1704" s="132" t="n">
        <f aca="false">LARGE($G$1:G1704,1)</f>
        <v>1242</v>
      </c>
      <c r="K1704" s="192" t="n">
        <f aca="false">IF(J1704&gt;J1703,0,K1703+1)</f>
        <v>278</v>
      </c>
      <c r="L1704" s="134" t="n">
        <f aca="false">I1704/J1704-1</f>
        <v>-0.618244766505636</v>
      </c>
      <c r="O1704" s="131"/>
      <c r="P1704" s="330"/>
      <c r="Q1704" s="132"/>
      <c r="R1704" s="132"/>
      <c r="S1704" s="132"/>
      <c r="T1704" s="132"/>
    </row>
    <row r="1705" customFormat="false" ht="12.8" hidden="true" customHeight="false" outlineLevel="0" collapsed="false">
      <c r="A1705" s="131" t="n">
        <v>1409788800</v>
      </c>
      <c r="B1705" s="330" t="n">
        <f aca="false">(A1705/(24*60*60))+DATE(1970,1,1)</f>
        <v>41886</v>
      </c>
      <c r="C1705" s="331" t="n">
        <f aca="false">YEAR(B1705)</f>
        <v>2014</v>
      </c>
      <c r="D1705" s="331" t="n">
        <f aca="false">MONTH(B1705)</f>
        <v>9</v>
      </c>
      <c r="E1705" s="331" t="n">
        <f aca="false">DAY(B1705)</f>
        <v>4</v>
      </c>
      <c r="F1705" s="132" t="n">
        <v>474.14</v>
      </c>
      <c r="G1705" s="132" t="n">
        <v>497.24</v>
      </c>
      <c r="H1705" s="132" t="n">
        <v>473.1</v>
      </c>
      <c r="I1705" s="132" t="n">
        <v>489.68</v>
      </c>
      <c r="J1705" s="132" t="n">
        <f aca="false">LARGE($G$1:G1705,1)</f>
        <v>1242</v>
      </c>
      <c r="K1705" s="192" t="n">
        <f aca="false">IF(J1705&gt;J1704,0,K1704+1)</f>
        <v>279</v>
      </c>
      <c r="L1705" s="134" t="n">
        <f aca="false">I1705/J1705-1</f>
        <v>-0.60573268921095</v>
      </c>
      <c r="O1705" s="131"/>
      <c r="P1705" s="330"/>
      <c r="Q1705" s="132"/>
      <c r="R1705" s="132"/>
      <c r="S1705" s="132"/>
      <c r="T1705" s="132"/>
    </row>
    <row r="1706" customFormat="false" ht="12.8" hidden="true" customHeight="false" outlineLevel="0" collapsed="false">
      <c r="A1706" s="131" t="n">
        <v>1409875200</v>
      </c>
      <c r="B1706" s="330" t="n">
        <f aca="false">(A1706/(24*60*60))+DATE(1970,1,1)</f>
        <v>41887</v>
      </c>
      <c r="C1706" s="331" t="n">
        <f aca="false">YEAR(B1706)</f>
        <v>2014</v>
      </c>
      <c r="D1706" s="331" t="n">
        <f aca="false">MONTH(B1706)</f>
        <v>9</v>
      </c>
      <c r="E1706" s="331" t="n">
        <f aca="false">DAY(B1706)</f>
        <v>5</v>
      </c>
      <c r="F1706" s="132" t="n">
        <v>489.69</v>
      </c>
      <c r="G1706" s="132" t="n">
        <v>491.42</v>
      </c>
      <c r="H1706" s="132" t="n">
        <v>478.1</v>
      </c>
      <c r="I1706" s="132" t="n">
        <v>481.9</v>
      </c>
      <c r="J1706" s="132" t="n">
        <f aca="false">LARGE($G$1:G1706,1)</f>
        <v>1242</v>
      </c>
      <c r="K1706" s="192" t="n">
        <f aca="false">IF(J1706&gt;J1705,0,K1705+1)</f>
        <v>280</v>
      </c>
      <c r="L1706" s="134" t="n">
        <f aca="false">I1706/J1706-1</f>
        <v>-0.611996779388084</v>
      </c>
      <c r="O1706" s="131"/>
      <c r="P1706" s="330"/>
      <c r="Q1706" s="132"/>
      <c r="R1706" s="132"/>
      <c r="S1706" s="132"/>
      <c r="T1706" s="132"/>
    </row>
    <row r="1707" customFormat="false" ht="12.8" hidden="true" customHeight="false" outlineLevel="0" collapsed="false">
      <c r="A1707" s="131" t="n">
        <v>1409961600</v>
      </c>
      <c r="B1707" s="330" t="n">
        <f aca="false">(A1707/(24*60*60))+DATE(1970,1,1)</f>
        <v>41888</v>
      </c>
      <c r="C1707" s="331" t="n">
        <f aca="false">YEAR(B1707)</f>
        <v>2014</v>
      </c>
      <c r="D1707" s="331" t="n">
        <f aca="false">MONTH(B1707)</f>
        <v>9</v>
      </c>
      <c r="E1707" s="331" t="n">
        <f aca="false">DAY(B1707)</f>
        <v>6</v>
      </c>
      <c r="F1707" s="132" t="n">
        <v>480.62</v>
      </c>
      <c r="G1707" s="132" t="n">
        <v>486.9</v>
      </c>
      <c r="H1707" s="132" t="n">
        <v>480.1</v>
      </c>
      <c r="I1707" s="132" t="n">
        <v>482.61</v>
      </c>
      <c r="J1707" s="132" t="n">
        <f aca="false">LARGE($G$1:G1707,1)</f>
        <v>1242</v>
      </c>
      <c r="K1707" s="192" t="n">
        <f aca="false">IF(J1707&gt;J1706,0,K1706+1)</f>
        <v>281</v>
      </c>
      <c r="L1707" s="134" t="n">
        <f aca="false">I1707/J1707-1</f>
        <v>-0.611425120772947</v>
      </c>
      <c r="O1707" s="131"/>
      <c r="P1707" s="330"/>
      <c r="Q1707" s="132"/>
      <c r="R1707" s="132"/>
      <c r="S1707" s="132"/>
      <c r="T1707" s="132"/>
    </row>
    <row r="1708" customFormat="false" ht="12.8" hidden="true" customHeight="false" outlineLevel="0" collapsed="false">
      <c r="A1708" s="131" t="n">
        <v>1410048000</v>
      </c>
      <c r="B1708" s="330" t="n">
        <f aca="false">(A1708/(24*60*60))+DATE(1970,1,1)</f>
        <v>41889</v>
      </c>
      <c r="C1708" s="331" t="n">
        <f aca="false">YEAR(B1708)</f>
        <v>2014</v>
      </c>
      <c r="D1708" s="331" t="n">
        <f aca="false">MONTH(B1708)</f>
        <v>9</v>
      </c>
      <c r="E1708" s="331" t="n">
        <f aca="false">DAY(B1708)</f>
        <v>7</v>
      </c>
      <c r="F1708" s="132" t="n">
        <v>483.08</v>
      </c>
      <c r="G1708" s="132" t="n">
        <v>487.1</v>
      </c>
      <c r="H1708" s="132" t="n">
        <v>479.88</v>
      </c>
      <c r="I1708" s="132" t="n">
        <v>479.88</v>
      </c>
      <c r="J1708" s="132" t="n">
        <f aca="false">LARGE($G$1:G1708,1)</f>
        <v>1242</v>
      </c>
      <c r="K1708" s="192" t="n">
        <f aca="false">IF(J1708&gt;J1707,0,K1707+1)</f>
        <v>282</v>
      </c>
      <c r="L1708" s="134" t="n">
        <f aca="false">I1708/J1708-1</f>
        <v>-0.613623188405797</v>
      </c>
      <c r="O1708" s="131"/>
      <c r="P1708" s="330"/>
      <c r="Q1708" s="132"/>
      <c r="R1708" s="132"/>
      <c r="S1708" s="132"/>
      <c r="T1708" s="132"/>
    </row>
    <row r="1709" customFormat="false" ht="12.8" hidden="true" customHeight="false" outlineLevel="0" collapsed="false">
      <c r="A1709" s="131" t="n">
        <v>1410134400</v>
      </c>
      <c r="B1709" s="330" t="n">
        <f aca="false">(A1709/(24*60*60))+DATE(1970,1,1)</f>
        <v>41890</v>
      </c>
      <c r="C1709" s="331" t="n">
        <f aca="false">YEAR(B1709)</f>
        <v>2014</v>
      </c>
      <c r="D1709" s="331" t="n">
        <f aca="false">MONTH(B1709)</f>
        <v>9</v>
      </c>
      <c r="E1709" s="331" t="n">
        <f aca="false">DAY(B1709)</f>
        <v>8</v>
      </c>
      <c r="F1709" s="132" t="n">
        <v>479.88</v>
      </c>
      <c r="G1709" s="132" t="n">
        <v>480.9</v>
      </c>
      <c r="H1709" s="132" t="n">
        <v>464.22</v>
      </c>
      <c r="I1709" s="132" t="n">
        <v>471.1</v>
      </c>
      <c r="J1709" s="132" t="n">
        <f aca="false">LARGE($G$1:G1709,1)</f>
        <v>1242</v>
      </c>
      <c r="K1709" s="192" t="n">
        <f aca="false">IF(J1709&gt;J1708,0,K1708+1)</f>
        <v>283</v>
      </c>
      <c r="L1709" s="134" t="n">
        <f aca="false">I1709/J1709-1</f>
        <v>-0.620692431561997</v>
      </c>
      <c r="O1709" s="131"/>
      <c r="P1709" s="330"/>
      <c r="Q1709" s="132"/>
      <c r="R1709" s="132"/>
      <c r="S1709" s="132"/>
      <c r="T1709" s="132"/>
    </row>
    <row r="1710" customFormat="false" ht="12.8" hidden="true" customHeight="false" outlineLevel="0" collapsed="false">
      <c r="A1710" s="131" t="n">
        <v>1410220800</v>
      </c>
      <c r="B1710" s="330" t="n">
        <f aca="false">(A1710/(24*60*60))+DATE(1970,1,1)</f>
        <v>41891</v>
      </c>
      <c r="C1710" s="331" t="n">
        <f aca="false">YEAR(B1710)</f>
        <v>2014</v>
      </c>
      <c r="D1710" s="331" t="n">
        <f aca="false">MONTH(B1710)</f>
        <v>9</v>
      </c>
      <c r="E1710" s="331" t="n">
        <f aca="false">DAY(B1710)</f>
        <v>9</v>
      </c>
      <c r="F1710" s="132" t="n">
        <v>471.16</v>
      </c>
      <c r="G1710" s="132" t="n">
        <v>479.7</v>
      </c>
      <c r="H1710" s="132" t="n">
        <v>463</v>
      </c>
      <c r="I1710" s="132" t="n">
        <v>473.06</v>
      </c>
      <c r="J1710" s="132" t="n">
        <f aca="false">LARGE($G$1:G1710,1)</f>
        <v>1242</v>
      </c>
      <c r="K1710" s="192" t="n">
        <f aca="false">IF(J1710&gt;J1709,0,K1709+1)</f>
        <v>284</v>
      </c>
      <c r="L1710" s="134" t="n">
        <f aca="false">I1710/J1710-1</f>
        <v>-0.619114331723027</v>
      </c>
      <c r="O1710" s="131"/>
      <c r="P1710" s="330"/>
      <c r="Q1710" s="132"/>
      <c r="R1710" s="132"/>
      <c r="S1710" s="132"/>
      <c r="T1710" s="132"/>
    </row>
    <row r="1711" customFormat="false" ht="12.8" hidden="true" customHeight="false" outlineLevel="0" collapsed="false">
      <c r="A1711" s="131" t="n">
        <v>1410307200</v>
      </c>
      <c r="B1711" s="330" t="n">
        <f aca="false">(A1711/(24*60*60))+DATE(1970,1,1)</f>
        <v>41892</v>
      </c>
      <c r="C1711" s="331" t="n">
        <f aca="false">YEAR(B1711)</f>
        <v>2014</v>
      </c>
      <c r="D1711" s="331" t="n">
        <f aca="false">MONTH(B1711)</f>
        <v>9</v>
      </c>
      <c r="E1711" s="331" t="n">
        <f aca="false">DAY(B1711)</f>
        <v>10</v>
      </c>
      <c r="F1711" s="132" t="n">
        <v>473.09</v>
      </c>
      <c r="G1711" s="132" t="n">
        <v>489.99</v>
      </c>
      <c r="H1711" s="132" t="n">
        <v>472</v>
      </c>
      <c r="I1711" s="132" t="n">
        <v>478.12</v>
      </c>
      <c r="J1711" s="132" t="n">
        <f aca="false">LARGE($G$1:G1711,1)</f>
        <v>1242</v>
      </c>
      <c r="K1711" s="192" t="n">
        <f aca="false">IF(J1711&gt;J1710,0,K1710+1)</f>
        <v>285</v>
      </c>
      <c r="L1711" s="134" t="n">
        <f aca="false">I1711/J1711-1</f>
        <v>-0.615040257648953</v>
      </c>
      <c r="O1711" s="131"/>
      <c r="P1711" s="330"/>
      <c r="Q1711" s="132"/>
      <c r="R1711" s="132"/>
      <c r="S1711" s="132"/>
      <c r="T1711" s="132"/>
    </row>
    <row r="1712" customFormat="false" ht="12.8" hidden="true" customHeight="false" outlineLevel="0" collapsed="false">
      <c r="A1712" s="131" t="n">
        <v>1410393600</v>
      </c>
      <c r="B1712" s="330" t="n">
        <f aca="false">(A1712/(24*60*60))+DATE(1970,1,1)</f>
        <v>41893</v>
      </c>
      <c r="C1712" s="331" t="n">
        <f aca="false">YEAR(B1712)</f>
        <v>2014</v>
      </c>
      <c r="D1712" s="331" t="n">
        <f aca="false">MONTH(B1712)</f>
        <v>9</v>
      </c>
      <c r="E1712" s="331" t="n">
        <f aca="false">DAY(B1712)</f>
        <v>11</v>
      </c>
      <c r="F1712" s="132" t="n">
        <v>478.1</v>
      </c>
      <c r="G1712" s="132" t="n">
        <v>480.6</v>
      </c>
      <c r="H1712" s="132" t="n">
        <v>472.2</v>
      </c>
      <c r="I1712" s="132" t="n">
        <v>477.38</v>
      </c>
      <c r="J1712" s="132" t="n">
        <f aca="false">LARGE($G$1:G1712,1)</f>
        <v>1242</v>
      </c>
      <c r="K1712" s="192" t="n">
        <f aca="false">IF(J1712&gt;J1711,0,K1711+1)</f>
        <v>286</v>
      </c>
      <c r="L1712" s="134" t="n">
        <f aca="false">I1712/J1712-1</f>
        <v>-0.615636070853462</v>
      </c>
      <c r="O1712" s="131"/>
      <c r="P1712" s="330"/>
      <c r="Q1712" s="132"/>
      <c r="R1712" s="132"/>
      <c r="S1712" s="132"/>
      <c r="T1712" s="132"/>
    </row>
    <row r="1713" customFormat="false" ht="12.8" hidden="true" customHeight="false" outlineLevel="0" collapsed="false">
      <c r="A1713" s="131" t="n">
        <v>1410480000</v>
      </c>
      <c r="B1713" s="330" t="n">
        <f aca="false">(A1713/(24*60*60))+DATE(1970,1,1)</f>
        <v>41894</v>
      </c>
      <c r="C1713" s="331" t="n">
        <f aca="false">YEAR(B1713)</f>
        <v>2014</v>
      </c>
      <c r="D1713" s="331" t="n">
        <f aca="false">MONTH(B1713)</f>
        <v>9</v>
      </c>
      <c r="E1713" s="331" t="n">
        <f aca="false">DAY(B1713)</f>
        <v>12</v>
      </c>
      <c r="F1713" s="132" t="n">
        <v>477.04</v>
      </c>
      <c r="G1713" s="132" t="n">
        <v>477.98</v>
      </c>
      <c r="H1713" s="132" t="n">
        <v>467</v>
      </c>
      <c r="I1713" s="132" t="n">
        <v>474.37</v>
      </c>
      <c r="J1713" s="132" t="n">
        <f aca="false">LARGE($G$1:G1713,1)</f>
        <v>1242</v>
      </c>
      <c r="K1713" s="192" t="n">
        <f aca="false">IF(J1713&gt;J1712,0,K1712+1)</f>
        <v>287</v>
      </c>
      <c r="L1713" s="134" t="n">
        <f aca="false">I1713/J1713-1</f>
        <v>-0.618059581320451</v>
      </c>
      <c r="O1713" s="131"/>
      <c r="P1713" s="330"/>
      <c r="Q1713" s="132"/>
      <c r="R1713" s="132"/>
      <c r="S1713" s="132"/>
      <c r="T1713" s="132"/>
    </row>
    <row r="1714" customFormat="false" ht="12.8" hidden="true" customHeight="false" outlineLevel="0" collapsed="false">
      <c r="A1714" s="131" t="n">
        <v>1410566400</v>
      </c>
      <c r="B1714" s="330" t="n">
        <f aca="false">(A1714/(24*60*60))+DATE(1970,1,1)</f>
        <v>41895</v>
      </c>
      <c r="C1714" s="331" t="n">
        <f aca="false">YEAR(B1714)</f>
        <v>2014</v>
      </c>
      <c r="D1714" s="331" t="n">
        <f aca="false">MONTH(B1714)</f>
        <v>9</v>
      </c>
      <c r="E1714" s="331" t="n">
        <f aca="false">DAY(B1714)</f>
        <v>13</v>
      </c>
      <c r="F1714" s="132" t="n">
        <v>474.34</v>
      </c>
      <c r="G1714" s="132" t="n">
        <v>483.93</v>
      </c>
      <c r="H1714" s="132" t="n">
        <v>472.86</v>
      </c>
      <c r="I1714" s="132" t="n">
        <v>478.69</v>
      </c>
      <c r="J1714" s="132" t="n">
        <f aca="false">LARGE($G$1:G1714,1)</f>
        <v>1242</v>
      </c>
      <c r="K1714" s="192" t="n">
        <f aca="false">IF(J1714&gt;J1713,0,K1713+1)</f>
        <v>288</v>
      </c>
      <c r="L1714" s="134" t="n">
        <f aca="false">I1714/J1714-1</f>
        <v>-0.614581320450886</v>
      </c>
      <c r="O1714" s="131"/>
      <c r="P1714" s="330"/>
      <c r="Q1714" s="132"/>
      <c r="R1714" s="132"/>
      <c r="S1714" s="132"/>
      <c r="T1714" s="132"/>
    </row>
    <row r="1715" customFormat="false" ht="12.8" hidden="true" customHeight="false" outlineLevel="0" collapsed="false">
      <c r="A1715" s="131" t="n">
        <v>1410652800</v>
      </c>
      <c r="B1715" s="330" t="n">
        <f aca="false">(A1715/(24*60*60))+DATE(1970,1,1)</f>
        <v>41896</v>
      </c>
      <c r="C1715" s="331" t="n">
        <f aca="false">YEAR(B1715)</f>
        <v>2014</v>
      </c>
      <c r="D1715" s="331" t="n">
        <f aca="false">MONTH(B1715)</f>
        <v>9</v>
      </c>
      <c r="E1715" s="331" t="n">
        <f aca="false">DAY(B1715)</f>
        <v>14</v>
      </c>
      <c r="F1715" s="132" t="n">
        <v>478.69</v>
      </c>
      <c r="G1715" s="132" t="n">
        <v>481.56</v>
      </c>
      <c r="H1715" s="132" t="n">
        <v>475.33</v>
      </c>
      <c r="I1715" s="132" t="n">
        <v>476.5</v>
      </c>
      <c r="J1715" s="132" t="n">
        <f aca="false">LARGE($G$1:G1715,1)</f>
        <v>1242</v>
      </c>
      <c r="K1715" s="192" t="n">
        <f aca="false">IF(J1715&gt;J1714,0,K1714+1)</f>
        <v>289</v>
      </c>
      <c r="L1715" s="134" t="n">
        <f aca="false">I1715/J1715-1</f>
        <v>-0.61634460547504</v>
      </c>
      <c r="O1715" s="131"/>
      <c r="P1715" s="330"/>
      <c r="Q1715" s="132"/>
      <c r="R1715" s="132"/>
      <c r="S1715" s="132"/>
      <c r="T1715" s="132"/>
    </row>
    <row r="1716" customFormat="false" ht="12.8" hidden="true" customHeight="false" outlineLevel="0" collapsed="false">
      <c r="A1716" s="131" t="n">
        <v>1410739200</v>
      </c>
      <c r="B1716" s="330" t="n">
        <f aca="false">(A1716/(24*60*60))+DATE(1970,1,1)</f>
        <v>41897</v>
      </c>
      <c r="C1716" s="331" t="n">
        <f aca="false">YEAR(B1716)</f>
        <v>2014</v>
      </c>
      <c r="D1716" s="331" t="n">
        <f aca="false">MONTH(B1716)</f>
        <v>9</v>
      </c>
      <c r="E1716" s="331" t="n">
        <f aca="false">DAY(B1716)</f>
        <v>15</v>
      </c>
      <c r="F1716" s="132" t="n">
        <v>477.12</v>
      </c>
      <c r="G1716" s="132" t="n">
        <v>480.3</v>
      </c>
      <c r="H1716" s="132" t="n">
        <v>474.77</v>
      </c>
      <c r="I1716" s="132" t="n">
        <v>474.77</v>
      </c>
      <c r="J1716" s="132" t="n">
        <f aca="false">LARGE($G$1:G1716,1)</f>
        <v>1242</v>
      </c>
      <c r="K1716" s="192" t="n">
        <f aca="false">IF(J1716&gt;J1715,0,K1715+1)</f>
        <v>290</v>
      </c>
      <c r="L1716" s="134" t="n">
        <f aca="false">I1716/J1716-1</f>
        <v>-0.617737520128824</v>
      </c>
      <c r="O1716" s="131"/>
      <c r="P1716" s="330"/>
      <c r="Q1716" s="132"/>
      <c r="R1716" s="132"/>
      <c r="S1716" s="132"/>
      <c r="T1716" s="132"/>
    </row>
    <row r="1717" customFormat="false" ht="12.8" hidden="true" customHeight="false" outlineLevel="0" collapsed="false">
      <c r="A1717" s="131" t="n">
        <v>1410825600</v>
      </c>
      <c r="B1717" s="330" t="n">
        <f aca="false">(A1717/(24*60*60))+DATE(1970,1,1)</f>
        <v>41898</v>
      </c>
      <c r="C1717" s="331" t="n">
        <f aca="false">YEAR(B1717)</f>
        <v>2014</v>
      </c>
      <c r="D1717" s="331" t="n">
        <f aca="false">MONTH(B1717)</f>
        <v>9</v>
      </c>
      <c r="E1717" s="331" t="n">
        <f aca="false">DAY(B1717)</f>
        <v>16</v>
      </c>
      <c r="F1717" s="132" t="n">
        <v>474.77</v>
      </c>
      <c r="G1717" s="132" t="n">
        <v>475.5</v>
      </c>
      <c r="H1717" s="132" t="n">
        <v>462.11</v>
      </c>
      <c r="I1717" s="132" t="n">
        <v>466.5</v>
      </c>
      <c r="J1717" s="132" t="n">
        <f aca="false">LARGE($G$1:G1717,1)</f>
        <v>1242</v>
      </c>
      <c r="K1717" s="192" t="n">
        <f aca="false">IF(J1717&gt;J1716,0,K1716+1)</f>
        <v>291</v>
      </c>
      <c r="L1717" s="134" t="n">
        <f aca="false">I1717/J1717-1</f>
        <v>-0.624396135265701</v>
      </c>
      <c r="O1717" s="131"/>
      <c r="P1717" s="330"/>
      <c r="Q1717" s="132"/>
      <c r="R1717" s="132"/>
      <c r="S1717" s="132"/>
      <c r="T1717" s="132"/>
    </row>
    <row r="1718" customFormat="false" ht="12.8" hidden="true" customHeight="false" outlineLevel="0" collapsed="false">
      <c r="A1718" s="131" t="n">
        <v>1410912000</v>
      </c>
      <c r="B1718" s="330" t="n">
        <f aca="false">(A1718/(24*60*60))+DATE(1970,1,1)</f>
        <v>41899</v>
      </c>
      <c r="C1718" s="331" t="n">
        <f aca="false">YEAR(B1718)</f>
        <v>2014</v>
      </c>
      <c r="D1718" s="331" t="n">
        <f aca="false">MONTH(B1718)</f>
        <v>9</v>
      </c>
      <c r="E1718" s="331" t="n">
        <f aca="false">DAY(B1718)</f>
        <v>17</v>
      </c>
      <c r="F1718" s="132" t="n">
        <v>466.65</v>
      </c>
      <c r="G1718" s="132" t="n">
        <v>467.75</v>
      </c>
      <c r="H1718" s="132" t="n">
        <v>451.6</v>
      </c>
      <c r="I1718" s="132" t="n">
        <v>458.3</v>
      </c>
      <c r="J1718" s="132" t="n">
        <f aca="false">LARGE($G$1:G1718,1)</f>
        <v>1242</v>
      </c>
      <c r="K1718" s="192" t="n">
        <f aca="false">IF(J1718&gt;J1717,0,K1717+1)</f>
        <v>292</v>
      </c>
      <c r="L1718" s="134" t="n">
        <f aca="false">I1718/J1718-1</f>
        <v>-0.630998389694042</v>
      </c>
      <c r="O1718" s="131"/>
      <c r="P1718" s="330"/>
      <c r="Q1718" s="132"/>
      <c r="R1718" s="132"/>
      <c r="S1718" s="132"/>
      <c r="T1718" s="132"/>
    </row>
    <row r="1719" customFormat="false" ht="12.8" hidden="true" customHeight="false" outlineLevel="0" collapsed="false">
      <c r="A1719" s="131" t="n">
        <v>1410998400</v>
      </c>
      <c r="B1719" s="330" t="n">
        <f aca="false">(A1719/(24*60*60))+DATE(1970,1,1)</f>
        <v>41900</v>
      </c>
      <c r="C1719" s="331" t="n">
        <f aca="false">YEAR(B1719)</f>
        <v>2014</v>
      </c>
      <c r="D1719" s="331" t="n">
        <f aca="false">MONTH(B1719)</f>
        <v>9</v>
      </c>
      <c r="E1719" s="331" t="n">
        <f aca="false">DAY(B1719)</f>
        <v>18</v>
      </c>
      <c r="F1719" s="132" t="n">
        <v>457.8</v>
      </c>
      <c r="G1719" s="132" t="n">
        <v>458.3</v>
      </c>
      <c r="H1719" s="132" t="n">
        <v>408.8</v>
      </c>
      <c r="I1719" s="132" t="n">
        <v>424.99</v>
      </c>
      <c r="J1719" s="132" t="n">
        <f aca="false">LARGE($G$1:G1719,1)</f>
        <v>1242</v>
      </c>
      <c r="K1719" s="192" t="n">
        <f aca="false">IF(J1719&gt;J1718,0,K1718+1)</f>
        <v>293</v>
      </c>
      <c r="L1719" s="134" t="n">
        <f aca="false">I1719/J1719-1</f>
        <v>-0.657818035426731</v>
      </c>
      <c r="O1719" s="131"/>
      <c r="P1719" s="330"/>
      <c r="Q1719" s="132"/>
      <c r="R1719" s="132"/>
      <c r="S1719" s="132"/>
      <c r="T1719" s="132"/>
    </row>
    <row r="1720" customFormat="false" ht="12.8" hidden="true" customHeight="false" outlineLevel="0" collapsed="false">
      <c r="A1720" s="131" t="n">
        <v>1411084800</v>
      </c>
      <c r="B1720" s="330" t="n">
        <f aca="false">(A1720/(24*60*60))+DATE(1970,1,1)</f>
        <v>41901</v>
      </c>
      <c r="C1720" s="331" t="n">
        <f aca="false">YEAR(B1720)</f>
        <v>2014</v>
      </c>
      <c r="D1720" s="331" t="n">
        <f aca="false">MONTH(B1720)</f>
        <v>9</v>
      </c>
      <c r="E1720" s="331" t="n">
        <f aca="false">DAY(B1720)</f>
        <v>19</v>
      </c>
      <c r="F1720" s="132" t="n">
        <v>425</v>
      </c>
      <c r="G1720" s="132" t="n">
        <v>431.92</v>
      </c>
      <c r="H1720" s="132" t="n">
        <v>381.5</v>
      </c>
      <c r="I1720" s="132" t="n">
        <v>393.3</v>
      </c>
      <c r="J1720" s="132" t="n">
        <f aca="false">LARGE($G$1:G1720,1)</f>
        <v>1242</v>
      </c>
      <c r="K1720" s="192" t="n">
        <f aca="false">IF(J1720&gt;J1719,0,K1719+1)</f>
        <v>294</v>
      </c>
      <c r="L1720" s="134" t="n">
        <f aca="false">I1720/J1720-1</f>
        <v>-0.683333333333333</v>
      </c>
      <c r="O1720" s="131"/>
      <c r="P1720" s="330"/>
      <c r="Q1720" s="132"/>
      <c r="R1720" s="132"/>
      <c r="S1720" s="132"/>
      <c r="T1720" s="132"/>
    </row>
    <row r="1721" customFormat="false" ht="12.8" hidden="true" customHeight="false" outlineLevel="0" collapsed="false">
      <c r="A1721" s="131" t="n">
        <v>1411171200</v>
      </c>
      <c r="B1721" s="330" t="n">
        <f aca="false">(A1721/(24*60*60))+DATE(1970,1,1)</f>
        <v>41902</v>
      </c>
      <c r="C1721" s="331" t="n">
        <f aca="false">YEAR(B1721)</f>
        <v>2014</v>
      </c>
      <c r="D1721" s="331" t="n">
        <f aca="false">MONTH(B1721)</f>
        <v>9</v>
      </c>
      <c r="E1721" s="331" t="n">
        <f aca="false">DAY(B1721)</f>
        <v>20</v>
      </c>
      <c r="F1721" s="132" t="n">
        <v>392.99</v>
      </c>
      <c r="G1721" s="132" t="n">
        <v>426.3</v>
      </c>
      <c r="H1721" s="132" t="n">
        <v>385.5</v>
      </c>
      <c r="I1721" s="132" t="n">
        <v>408.4</v>
      </c>
      <c r="J1721" s="132" t="n">
        <f aca="false">LARGE($G$1:G1721,1)</f>
        <v>1242</v>
      </c>
      <c r="K1721" s="192" t="n">
        <f aca="false">IF(J1721&gt;J1720,0,K1720+1)</f>
        <v>295</v>
      </c>
      <c r="L1721" s="134" t="n">
        <f aca="false">I1721/J1721-1</f>
        <v>-0.671175523349436</v>
      </c>
      <c r="O1721" s="131"/>
      <c r="P1721" s="330"/>
      <c r="Q1721" s="132"/>
      <c r="R1721" s="132"/>
      <c r="S1721" s="132"/>
      <c r="T1721" s="132"/>
    </row>
    <row r="1722" customFormat="false" ht="12.8" hidden="true" customHeight="false" outlineLevel="0" collapsed="false">
      <c r="A1722" s="131" t="n">
        <v>1411257600</v>
      </c>
      <c r="B1722" s="330" t="n">
        <f aca="false">(A1722/(24*60*60))+DATE(1970,1,1)</f>
        <v>41903</v>
      </c>
      <c r="C1722" s="331" t="n">
        <f aca="false">YEAR(B1722)</f>
        <v>2014</v>
      </c>
      <c r="D1722" s="331" t="n">
        <f aca="false">MONTH(B1722)</f>
        <v>9</v>
      </c>
      <c r="E1722" s="331" t="n">
        <f aca="false">DAY(B1722)</f>
        <v>21</v>
      </c>
      <c r="F1722" s="132" t="n">
        <v>408.4</v>
      </c>
      <c r="G1722" s="132" t="n">
        <v>414.14</v>
      </c>
      <c r="H1722" s="132" t="n">
        <v>392.23</v>
      </c>
      <c r="I1722" s="132" t="n">
        <v>399.21</v>
      </c>
      <c r="J1722" s="132" t="n">
        <f aca="false">LARGE($G$1:G1722,1)</f>
        <v>1242</v>
      </c>
      <c r="K1722" s="192" t="n">
        <f aca="false">IF(J1722&gt;J1721,0,K1721+1)</f>
        <v>296</v>
      </c>
      <c r="L1722" s="134" t="n">
        <f aca="false">I1722/J1722-1</f>
        <v>-0.678574879227053</v>
      </c>
      <c r="O1722" s="131"/>
      <c r="P1722" s="330"/>
      <c r="Q1722" s="132"/>
      <c r="R1722" s="132"/>
      <c r="S1722" s="132"/>
      <c r="T1722" s="132"/>
    </row>
    <row r="1723" customFormat="false" ht="12.8" hidden="true" customHeight="false" outlineLevel="0" collapsed="false">
      <c r="A1723" s="131" t="n">
        <v>1411344000</v>
      </c>
      <c r="B1723" s="330" t="n">
        <f aca="false">(A1723/(24*60*60))+DATE(1970,1,1)</f>
        <v>41904</v>
      </c>
      <c r="C1723" s="331" t="n">
        <f aca="false">YEAR(B1723)</f>
        <v>2014</v>
      </c>
      <c r="D1723" s="331" t="n">
        <f aca="false">MONTH(B1723)</f>
        <v>9</v>
      </c>
      <c r="E1723" s="331" t="n">
        <f aca="false">DAY(B1723)</f>
        <v>22</v>
      </c>
      <c r="F1723" s="132" t="n">
        <v>400.03</v>
      </c>
      <c r="G1723" s="132" t="n">
        <v>411.2</v>
      </c>
      <c r="H1723" s="132" t="n">
        <v>397.67</v>
      </c>
      <c r="I1723" s="132" t="n">
        <v>404.99</v>
      </c>
      <c r="J1723" s="132" t="n">
        <f aca="false">LARGE($G$1:G1723,1)</f>
        <v>1242</v>
      </c>
      <c r="K1723" s="192" t="n">
        <f aca="false">IF(J1723&gt;J1722,0,K1722+1)</f>
        <v>297</v>
      </c>
      <c r="L1723" s="134" t="n">
        <f aca="false">I1723/J1723-1</f>
        <v>-0.673921095008052</v>
      </c>
      <c r="O1723" s="131"/>
      <c r="P1723" s="330"/>
      <c r="Q1723" s="132"/>
      <c r="R1723" s="132"/>
      <c r="S1723" s="132"/>
      <c r="T1723" s="132"/>
    </row>
    <row r="1724" customFormat="false" ht="12.8" hidden="true" customHeight="false" outlineLevel="0" collapsed="false">
      <c r="A1724" s="131" t="n">
        <v>1411430400</v>
      </c>
      <c r="B1724" s="330" t="n">
        <f aca="false">(A1724/(24*60*60))+DATE(1970,1,1)</f>
        <v>41905</v>
      </c>
      <c r="C1724" s="331" t="n">
        <f aca="false">YEAR(B1724)</f>
        <v>2014</v>
      </c>
      <c r="D1724" s="331" t="n">
        <f aca="false">MONTH(B1724)</f>
        <v>9</v>
      </c>
      <c r="E1724" s="331" t="n">
        <f aca="false">DAY(B1724)</f>
        <v>23</v>
      </c>
      <c r="F1724" s="132" t="n">
        <v>404.23</v>
      </c>
      <c r="G1724" s="132" t="n">
        <v>447.11</v>
      </c>
      <c r="H1724" s="132" t="n">
        <v>392.15</v>
      </c>
      <c r="I1724" s="132" t="n">
        <v>438.65</v>
      </c>
      <c r="J1724" s="132" t="n">
        <f aca="false">LARGE($G$1:G1724,1)</f>
        <v>1242</v>
      </c>
      <c r="K1724" s="192" t="n">
        <f aca="false">IF(J1724&gt;J1723,0,K1723+1)</f>
        <v>298</v>
      </c>
      <c r="L1724" s="134" t="n">
        <f aca="false">I1724/J1724-1</f>
        <v>-0.646819645732689</v>
      </c>
      <c r="O1724" s="131"/>
      <c r="P1724" s="330"/>
      <c r="Q1724" s="132"/>
      <c r="R1724" s="132"/>
      <c r="S1724" s="132"/>
      <c r="T1724" s="132"/>
    </row>
    <row r="1725" customFormat="false" ht="12.8" hidden="true" customHeight="false" outlineLevel="0" collapsed="false">
      <c r="A1725" s="131" t="n">
        <v>1411516800</v>
      </c>
      <c r="B1725" s="330" t="n">
        <f aca="false">(A1725/(24*60*60))+DATE(1970,1,1)</f>
        <v>41906</v>
      </c>
      <c r="C1725" s="331" t="n">
        <f aca="false">YEAR(B1725)</f>
        <v>2014</v>
      </c>
      <c r="D1725" s="331" t="n">
        <f aca="false">MONTH(B1725)</f>
        <v>9</v>
      </c>
      <c r="E1725" s="331" t="n">
        <f aca="false">DAY(B1725)</f>
        <v>24</v>
      </c>
      <c r="F1725" s="132" t="n">
        <v>438.01</v>
      </c>
      <c r="G1725" s="132" t="n">
        <v>440.28</v>
      </c>
      <c r="H1725" s="132" t="n">
        <v>422</v>
      </c>
      <c r="I1725" s="132" t="n">
        <v>424.51</v>
      </c>
      <c r="J1725" s="132" t="n">
        <f aca="false">LARGE($G$1:G1725,1)</f>
        <v>1242</v>
      </c>
      <c r="K1725" s="192" t="n">
        <f aca="false">IF(J1725&gt;J1724,0,K1724+1)</f>
        <v>299</v>
      </c>
      <c r="L1725" s="134" t="n">
        <f aca="false">I1725/J1725-1</f>
        <v>-0.658204508856683</v>
      </c>
      <c r="O1725" s="131"/>
      <c r="P1725" s="330"/>
      <c r="Q1725" s="132"/>
      <c r="R1725" s="132"/>
      <c r="S1725" s="132"/>
      <c r="T1725" s="132"/>
    </row>
    <row r="1726" customFormat="false" ht="12.8" hidden="true" customHeight="false" outlineLevel="0" collapsed="false">
      <c r="A1726" s="131" t="n">
        <v>1411603200</v>
      </c>
      <c r="B1726" s="330" t="n">
        <f aca="false">(A1726/(24*60*60))+DATE(1970,1,1)</f>
        <v>41907</v>
      </c>
      <c r="C1726" s="331" t="n">
        <f aca="false">YEAR(B1726)</f>
        <v>2014</v>
      </c>
      <c r="D1726" s="331" t="n">
        <f aca="false">MONTH(B1726)</f>
        <v>9</v>
      </c>
      <c r="E1726" s="331" t="n">
        <f aca="false">DAY(B1726)</f>
        <v>25</v>
      </c>
      <c r="F1726" s="132" t="n">
        <v>424.51</v>
      </c>
      <c r="G1726" s="132" t="n">
        <v>426.97</v>
      </c>
      <c r="H1726" s="132" t="n">
        <v>402.33</v>
      </c>
      <c r="I1726" s="132" t="n">
        <v>409.86</v>
      </c>
      <c r="J1726" s="132" t="n">
        <f aca="false">LARGE($G$1:G1726,1)</f>
        <v>1242</v>
      </c>
      <c r="K1726" s="192" t="n">
        <f aca="false">IF(J1726&gt;J1725,0,K1725+1)</f>
        <v>300</v>
      </c>
      <c r="L1726" s="134" t="n">
        <f aca="false">I1726/J1726-1</f>
        <v>-0.67</v>
      </c>
      <c r="O1726" s="131"/>
      <c r="P1726" s="330"/>
      <c r="Q1726" s="132"/>
      <c r="R1726" s="132"/>
      <c r="S1726" s="132"/>
      <c r="T1726" s="132"/>
    </row>
    <row r="1727" customFormat="false" ht="12.8" hidden="true" customHeight="false" outlineLevel="0" collapsed="false">
      <c r="A1727" s="131" t="n">
        <v>1411689600</v>
      </c>
      <c r="B1727" s="330" t="n">
        <f aca="false">(A1727/(24*60*60))+DATE(1970,1,1)</f>
        <v>41908</v>
      </c>
      <c r="C1727" s="331" t="n">
        <f aca="false">YEAR(B1727)</f>
        <v>2014</v>
      </c>
      <c r="D1727" s="331" t="n">
        <f aca="false">MONTH(B1727)</f>
        <v>9</v>
      </c>
      <c r="E1727" s="331" t="n">
        <f aca="false">DAY(B1727)</f>
        <v>26</v>
      </c>
      <c r="F1727" s="132" t="n">
        <v>409.67</v>
      </c>
      <c r="G1727" s="132" t="n">
        <v>415</v>
      </c>
      <c r="H1727" s="132" t="n">
        <v>396.2</v>
      </c>
      <c r="I1727" s="132" t="n">
        <v>404.01</v>
      </c>
      <c r="J1727" s="132" t="n">
        <f aca="false">LARGE($G$1:G1727,1)</f>
        <v>1242</v>
      </c>
      <c r="K1727" s="192" t="n">
        <f aca="false">IF(J1727&gt;J1726,0,K1726+1)</f>
        <v>301</v>
      </c>
      <c r="L1727" s="134" t="n">
        <f aca="false">I1727/J1727-1</f>
        <v>-0.674710144927536</v>
      </c>
      <c r="O1727" s="131"/>
      <c r="P1727" s="330"/>
      <c r="Q1727" s="132"/>
      <c r="R1727" s="132"/>
      <c r="S1727" s="132"/>
      <c r="T1727" s="132"/>
    </row>
    <row r="1728" customFormat="false" ht="12.8" hidden="true" customHeight="false" outlineLevel="0" collapsed="false">
      <c r="A1728" s="131" t="n">
        <v>1411776000</v>
      </c>
      <c r="B1728" s="330" t="n">
        <f aca="false">(A1728/(24*60*60))+DATE(1970,1,1)</f>
        <v>41909</v>
      </c>
      <c r="C1728" s="331" t="n">
        <f aca="false">YEAR(B1728)</f>
        <v>2014</v>
      </c>
      <c r="D1728" s="331" t="n">
        <f aca="false">MONTH(B1728)</f>
        <v>9</v>
      </c>
      <c r="E1728" s="331" t="n">
        <f aca="false">DAY(B1728)</f>
        <v>27</v>
      </c>
      <c r="F1728" s="132" t="n">
        <v>404.03</v>
      </c>
      <c r="G1728" s="132" t="n">
        <v>409.04</v>
      </c>
      <c r="H1728" s="132" t="n">
        <v>393.2</v>
      </c>
      <c r="I1728" s="132" t="n">
        <v>399.8</v>
      </c>
      <c r="J1728" s="132" t="n">
        <f aca="false">LARGE($G$1:G1728,1)</f>
        <v>1242</v>
      </c>
      <c r="K1728" s="192" t="n">
        <f aca="false">IF(J1728&gt;J1727,0,K1727+1)</f>
        <v>302</v>
      </c>
      <c r="L1728" s="134" t="n">
        <f aca="false">I1728/J1728-1</f>
        <v>-0.678099838969404</v>
      </c>
      <c r="O1728" s="131"/>
      <c r="P1728" s="330"/>
      <c r="Q1728" s="132"/>
      <c r="R1728" s="132"/>
      <c r="S1728" s="132"/>
      <c r="T1728" s="132"/>
    </row>
    <row r="1729" customFormat="false" ht="12.8" hidden="true" customHeight="false" outlineLevel="0" collapsed="false">
      <c r="A1729" s="131" t="n">
        <v>1411862400</v>
      </c>
      <c r="B1729" s="330" t="n">
        <f aca="false">(A1729/(24*60*60))+DATE(1970,1,1)</f>
        <v>41910</v>
      </c>
      <c r="C1729" s="331" t="n">
        <f aca="false">YEAR(B1729)</f>
        <v>2014</v>
      </c>
      <c r="D1729" s="331" t="n">
        <f aca="false">MONTH(B1729)</f>
        <v>9</v>
      </c>
      <c r="E1729" s="331" t="n">
        <f aca="false">DAY(B1729)</f>
        <v>28</v>
      </c>
      <c r="F1729" s="132" t="n">
        <v>399.8</v>
      </c>
      <c r="G1729" s="132" t="n">
        <v>402.9</v>
      </c>
      <c r="H1729" s="132" t="n">
        <v>365</v>
      </c>
      <c r="I1729" s="132" t="n">
        <v>376.7</v>
      </c>
      <c r="J1729" s="132" t="n">
        <f aca="false">LARGE($G$1:G1729,1)</f>
        <v>1242</v>
      </c>
      <c r="K1729" s="192" t="n">
        <f aca="false">IF(J1729&gt;J1728,0,K1728+1)</f>
        <v>303</v>
      </c>
      <c r="L1729" s="134" t="n">
        <f aca="false">I1729/J1729-1</f>
        <v>-0.696698872785829</v>
      </c>
      <c r="O1729" s="131"/>
      <c r="P1729" s="330"/>
      <c r="Q1729" s="132"/>
      <c r="R1729" s="132"/>
      <c r="S1729" s="132"/>
      <c r="T1729" s="132"/>
    </row>
    <row r="1730" customFormat="false" ht="12.8" hidden="true" customHeight="false" outlineLevel="0" collapsed="false">
      <c r="A1730" s="131" t="n">
        <v>1411948800</v>
      </c>
      <c r="B1730" s="330" t="n">
        <f aca="false">(A1730/(24*60*60))+DATE(1970,1,1)</f>
        <v>41911</v>
      </c>
      <c r="C1730" s="331" t="n">
        <f aca="false">YEAR(B1730)</f>
        <v>2014</v>
      </c>
      <c r="D1730" s="331" t="n">
        <f aca="false">MONTH(B1730)</f>
        <v>9</v>
      </c>
      <c r="E1730" s="331" t="n">
        <f aca="false">DAY(B1730)</f>
        <v>29</v>
      </c>
      <c r="F1730" s="132" t="n">
        <v>375.93</v>
      </c>
      <c r="G1730" s="132" t="n">
        <v>386.56</v>
      </c>
      <c r="H1730" s="132" t="n">
        <v>368</v>
      </c>
      <c r="I1730" s="132" t="n">
        <v>373.64</v>
      </c>
      <c r="J1730" s="132" t="n">
        <f aca="false">LARGE($G$1:G1730,1)</f>
        <v>1242</v>
      </c>
      <c r="K1730" s="192" t="n">
        <f aca="false">IF(J1730&gt;J1729,0,K1729+1)</f>
        <v>304</v>
      </c>
      <c r="L1730" s="134" t="n">
        <f aca="false">I1730/J1730-1</f>
        <v>-0.699162640901771</v>
      </c>
      <c r="O1730" s="131"/>
      <c r="P1730" s="330"/>
      <c r="Q1730" s="132"/>
      <c r="R1730" s="132"/>
      <c r="S1730" s="132"/>
      <c r="T1730" s="132"/>
    </row>
    <row r="1731" customFormat="false" ht="12.8" hidden="true" customHeight="false" outlineLevel="0" collapsed="false">
      <c r="A1731" s="131" t="n">
        <v>1412035200</v>
      </c>
      <c r="B1731" s="330" t="n">
        <f aca="false">(A1731/(24*60*60))+DATE(1970,1,1)</f>
        <v>41912</v>
      </c>
      <c r="C1731" s="331" t="n">
        <f aca="false">YEAR(B1731)</f>
        <v>2014</v>
      </c>
      <c r="D1731" s="331" t="n">
        <f aca="false">MONTH(B1731)</f>
        <v>9</v>
      </c>
      <c r="E1731" s="331" t="n">
        <f aca="false">DAY(B1731)</f>
        <v>30</v>
      </c>
      <c r="F1731" s="132" t="n">
        <v>373.64</v>
      </c>
      <c r="G1731" s="132" t="n">
        <v>398.7</v>
      </c>
      <c r="H1731" s="132" t="n">
        <v>370</v>
      </c>
      <c r="I1731" s="132" t="n">
        <v>387</v>
      </c>
      <c r="J1731" s="132" t="n">
        <f aca="false">LARGE($G$1:G1731,1)</f>
        <v>1242</v>
      </c>
      <c r="K1731" s="192" t="n">
        <f aca="false">IF(J1731&gt;J1730,0,K1730+1)</f>
        <v>305</v>
      </c>
      <c r="L1731" s="134" t="n">
        <f aca="false">I1731/J1731-1</f>
        <v>-0.688405797101449</v>
      </c>
      <c r="O1731" s="131"/>
      <c r="P1731" s="330"/>
      <c r="Q1731" s="132"/>
      <c r="R1731" s="132"/>
      <c r="S1731" s="132"/>
      <c r="T1731" s="132"/>
    </row>
    <row r="1732" customFormat="false" ht="12.8" hidden="true" customHeight="false" outlineLevel="0" collapsed="false">
      <c r="A1732" s="131" t="n">
        <v>1412121600</v>
      </c>
      <c r="B1732" s="330" t="n">
        <f aca="false">(A1732/(24*60*60))+DATE(1970,1,1)</f>
        <v>41913</v>
      </c>
      <c r="C1732" s="331" t="n">
        <f aca="false">YEAR(B1732)</f>
        <v>2014</v>
      </c>
      <c r="D1732" s="331" t="n">
        <f aca="false">MONTH(B1732)</f>
        <v>10</v>
      </c>
      <c r="E1732" s="331" t="n">
        <f aca="false">DAY(B1732)</f>
        <v>1</v>
      </c>
      <c r="F1732" s="132" t="n">
        <v>386.93</v>
      </c>
      <c r="G1732" s="132" t="n">
        <v>391.18</v>
      </c>
      <c r="H1732" s="132" t="n">
        <v>377</v>
      </c>
      <c r="I1732" s="132" t="n">
        <v>383.63</v>
      </c>
      <c r="J1732" s="132" t="n">
        <f aca="false">LARGE($G$1:G1732,1)</f>
        <v>1242</v>
      </c>
      <c r="K1732" s="192" t="n">
        <f aca="false">IF(J1732&gt;J1731,0,K1731+1)</f>
        <v>306</v>
      </c>
      <c r="L1732" s="134" t="n">
        <f aca="false">I1732/J1732-1</f>
        <v>-0.691119162640902</v>
      </c>
      <c r="O1732" s="131"/>
      <c r="P1732" s="330"/>
      <c r="Q1732" s="132"/>
      <c r="R1732" s="132"/>
      <c r="S1732" s="132"/>
      <c r="T1732" s="132"/>
    </row>
    <row r="1733" customFormat="false" ht="12.8" hidden="true" customHeight="false" outlineLevel="0" collapsed="false">
      <c r="A1733" s="131" t="n">
        <v>1412208000</v>
      </c>
      <c r="B1733" s="330" t="n">
        <f aca="false">(A1733/(24*60*60))+DATE(1970,1,1)</f>
        <v>41914</v>
      </c>
      <c r="C1733" s="331" t="n">
        <f aca="false">YEAR(B1733)</f>
        <v>2014</v>
      </c>
      <c r="D1733" s="331" t="n">
        <f aca="false">MONTH(B1733)</f>
        <v>10</v>
      </c>
      <c r="E1733" s="331" t="n">
        <f aca="false">DAY(B1733)</f>
        <v>2</v>
      </c>
      <c r="F1733" s="132" t="n">
        <v>382.72</v>
      </c>
      <c r="G1733" s="132" t="n">
        <v>385.52</v>
      </c>
      <c r="H1733" s="132" t="n">
        <v>367.8</v>
      </c>
      <c r="I1733" s="132" t="n">
        <v>371.39</v>
      </c>
      <c r="J1733" s="132" t="n">
        <f aca="false">LARGE($G$1:G1733,1)</f>
        <v>1242</v>
      </c>
      <c r="K1733" s="192" t="n">
        <f aca="false">IF(J1733&gt;J1732,0,K1732+1)</f>
        <v>307</v>
      </c>
      <c r="L1733" s="134" t="n">
        <f aca="false">I1733/J1733-1</f>
        <v>-0.70097423510467</v>
      </c>
      <c r="O1733" s="131"/>
      <c r="P1733" s="330"/>
      <c r="Q1733" s="132"/>
      <c r="R1733" s="132"/>
      <c r="S1733" s="132"/>
      <c r="T1733" s="132"/>
    </row>
    <row r="1734" customFormat="false" ht="12.8" hidden="true" customHeight="false" outlineLevel="0" collapsed="false">
      <c r="A1734" s="131" t="n">
        <v>1412294400</v>
      </c>
      <c r="B1734" s="330" t="n">
        <f aca="false">(A1734/(24*60*60))+DATE(1970,1,1)</f>
        <v>41915</v>
      </c>
      <c r="C1734" s="331" t="n">
        <f aca="false">YEAR(B1734)</f>
        <v>2014</v>
      </c>
      <c r="D1734" s="331" t="n">
        <f aca="false">MONTH(B1734)</f>
        <v>10</v>
      </c>
      <c r="E1734" s="331" t="n">
        <f aca="false">DAY(B1734)</f>
        <v>3</v>
      </c>
      <c r="F1734" s="132" t="n">
        <v>371.39</v>
      </c>
      <c r="G1734" s="132" t="n">
        <v>376.86</v>
      </c>
      <c r="H1734" s="132" t="n">
        <v>355</v>
      </c>
      <c r="I1734" s="132" t="n">
        <v>359.74</v>
      </c>
      <c r="J1734" s="132" t="n">
        <f aca="false">LARGE($G$1:G1734,1)</f>
        <v>1242</v>
      </c>
      <c r="K1734" s="192" t="n">
        <f aca="false">IF(J1734&gt;J1733,0,K1733+1)</f>
        <v>308</v>
      </c>
      <c r="L1734" s="134" t="n">
        <f aca="false">I1734/J1734-1</f>
        <v>-0.710354267310789</v>
      </c>
      <c r="O1734" s="131"/>
      <c r="P1734" s="330"/>
      <c r="Q1734" s="132"/>
      <c r="R1734" s="132"/>
      <c r="S1734" s="132"/>
      <c r="T1734" s="132"/>
    </row>
    <row r="1735" customFormat="false" ht="12.8" hidden="true" customHeight="false" outlineLevel="0" collapsed="false">
      <c r="A1735" s="131" t="n">
        <v>1412380800</v>
      </c>
      <c r="B1735" s="330" t="n">
        <f aca="false">(A1735/(24*60*60))+DATE(1970,1,1)</f>
        <v>41916</v>
      </c>
      <c r="C1735" s="331" t="n">
        <f aca="false">YEAR(B1735)</f>
        <v>2014</v>
      </c>
      <c r="D1735" s="331" t="n">
        <f aca="false">MONTH(B1735)</f>
        <v>10</v>
      </c>
      <c r="E1735" s="331" t="n">
        <f aca="false">DAY(B1735)</f>
        <v>4</v>
      </c>
      <c r="F1735" s="132" t="n">
        <v>358.93</v>
      </c>
      <c r="G1735" s="132" t="n">
        <v>367.05</v>
      </c>
      <c r="H1735" s="132" t="n">
        <v>321.5</v>
      </c>
      <c r="I1735" s="132" t="n">
        <v>328.25</v>
      </c>
      <c r="J1735" s="132" t="n">
        <f aca="false">LARGE($G$1:G1735,1)</f>
        <v>1242</v>
      </c>
      <c r="K1735" s="192" t="n">
        <f aca="false">IF(J1735&gt;J1734,0,K1734+1)</f>
        <v>309</v>
      </c>
      <c r="L1735" s="134" t="n">
        <f aca="false">I1735/J1735-1</f>
        <v>-0.735708534621578</v>
      </c>
      <c r="O1735" s="131"/>
      <c r="P1735" s="330"/>
      <c r="Q1735" s="132"/>
      <c r="R1735" s="132"/>
      <c r="S1735" s="132"/>
      <c r="T1735" s="132"/>
    </row>
    <row r="1736" customFormat="false" ht="12.8" hidden="true" customHeight="false" outlineLevel="0" collapsed="false">
      <c r="A1736" s="131" t="n">
        <v>1412467200</v>
      </c>
      <c r="B1736" s="330" t="n">
        <f aca="false">(A1736/(24*60*60))+DATE(1970,1,1)</f>
        <v>41917</v>
      </c>
      <c r="C1736" s="331" t="n">
        <f aca="false">YEAR(B1736)</f>
        <v>2014</v>
      </c>
      <c r="D1736" s="331" t="n">
        <f aca="false">MONTH(B1736)</f>
        <v>10</v>
      </c>
      <c r="E1736" s="331" t="n">
        <f aca="false">DAY(B1736)</f>
        <v>5</v>
      </c>
      <c r="F1736" s="132" t="n">
        <v>327.36</v>
      </c>
      <c r="G1736" s="132" t="n">
        <v>346.69</v>
      </c>
      <c r="H1736" s="132" t="n">
        <v>275</v>
      </c>
      <c r="I1736" s="132" t="n">
        <v>319.9</v>
      </c>
      <c r="J1736" s="132" t="n">
        <f aca="false">LARGE($G$1:G1736,1)</f>
        <v>1242</v>
      </c>
      <c r="K1736" s="192" t="n">
        <f aca="false">IF(J1736&gt;J1735,0,K1735+1)</f>
        <v>310</v>
      </c>
      <c r="L1736" s="134" t="n">
        <f aca="false">I1736/J1736-1</f>
        <v>-0.742431561996779</v>
      </c>
      <c r="O1736" s="131"/>
      <c r="P1736" s="330"/>
      <c r="Q1736" s="132"/>
      <c r="R1736" s="132"/>
      <c r="S1736" s="132"/>
      <c r="T1736" s="132"/>
    </row>
    <row r="1737" customFormat="false" ht="12.8" hidden="true" customHeight="false" outlineLevel="0" collapsed="false">
      <c r="A1737" s="131" t="n">
        <v>1412553600</v>
      </c>
      <c r="B1737" s="330" t="n">
        <f aca="false">(A1737/(24*60*60))+DATE(1970,1,1)</f>
        <v>41918</v>
      </c>
      <c r="C1737" s="331" t="n">
        <f aca="false">YEAR(B1737)</f>
        <v>2014</v>
      </c>
      <c r="D1737" s="331" t="n">
        <f aca="false">MONTH(B1737)</f>
        <v>10</v>
      </c>
      <c r="E1737" s="331" t="n">
        <f aca="false">DAY(B1737)</f>
        <v>6</v>
      </c>
      <c r="F1737" s="132" t="n">
        <v>319.9</v>
      </c>
      <c r="G1737" s="132" t="n">
        <v>346.89</v>
      </c>
      <c r="H1737" s="132" t="n">
        <v>301</v>
      </c>
      <c r="I1737" s="132" t="n">
        <v>327.56</v>
      </c>
      <c r="J1737" s="132" t="n">
        <f aca="false">LARGE($G$1:G1737,1)</f>
        <v>1242</v>
      </c>
      <c r="K1737" s="192" t="n">
        <f aca="false">IF(J1737&gt;J1736,0,K1736+1)</f>
        <v>311</v>
      </c>
      <c r="L1737" s="134" t="n">
        <f aca="false">I1737/J1737-1</f>
        <v>-0.736264090177134</v>
      </c>
      <c r="O1737" s="131"/>
      <c r="P1737" s="330"/>
      <c r="Q1737" s="132"/>
      <c r="R1737" s="132"/>
      <c r="S1737" s="132"/>
      <c r="T1737" s="132"/>
    </row>
    <row r="1738" customFormat="false" ht="12.8" hidden="true" customHeight="false" outlineLevel="0" collapsed="false">
      <c r="A1738" s="131" t="n">
        <v>1412640000</v>
      </c>
      <c r="B1738" s="330" t="n">
        <f aca="false">(A1738/(24*60*60))+DATE(1970,1,1)</f>
        <v>41919</v>
      </c>
      <c r="C1738" s="331" t="n">
        <f aca="false">YEAR(B1738)</f>
        <v>2014</v>
      </c>
      <c r="D1738" s="331" t="n">
        <f aca="false">MONTH(B1738)</f>
        <v>10</v>
      </c>
      <c r="E1738" s="331" t="n">
        <f aca="false">DAY(B1738)</f>
        <v>7</v>
      </c>
      <c r="F1738" s="132" t="n">
        <v>327.59</v>
      </c>
      <c r="G1738" s="132" t="n">
        <v>340</v>
      </c>
      <c r="H1738" s="132" t="n">
        <v>317</v>
      </c>
      <c r="I1738" s="132" t="n">
        <v>335.97</v>
      </c>
      <c r="J1738" s="132" t="n">
        <f aca="false">LARGE($G$1:G1738,1)</f>
        <v>1242</v>
      </c>
      <c r="K1738" s="192" t="n">
        <f aca="false">IF(J1738&gt;J1737,0,K1737+1)</f>
        <v>312</v>
      </c>
      <c r="L1738" s="134" t="n">
        <f aca="false">I1738/J1738-1</f>
        <v>-0.729492753623188</v>
      </c>
      <c r="O1738" s="131"/>
      <c r="P1738" s="330"/>
      <c r="Q1738" s="132"/>
      <c r="R1738" s="132"/>
      <c r="S1738" s="132"/>
      <c r="T1738" s="132"/>
    </row>
    <row r="1739" customFormat="false" ht="12.8" hidden="true" customHeight="false" outlineLevel="0" collapsed="false">
      <c r="A1739" s="131" t="n">
        <v>1412726400</v>
      </c>
      <c r="B1739" s="330" t="n">
        <f aca="false">(A1739/(24*60*60))+DATE(1970,1,1)</f>
        <v>41920</v>
      </c>
      <c r="C1739" s="331" t="n">
        <f aca="false">YEAR(B1739)</f>
        <v>2014</v>
      </c>
      <c r="D1739" s="331" t="n">
        <f aca="false">MONTH(B1739)</f>
        <v>10</v>
      </c>
      <c r="E1739" s="331" t="n">
        <f aca="false">DAY(B1739)</f>
        <v>8</v>
      </c>
      <c r="F1739" s="132" t="n">
        <v>335.97</v>
      </c>
      <c r="G1739" s="132" t="n">
        <v>354.87</v>
      </c>
      <c r="H1739" s="132" t="n">
        <v>323.85</v>
      </c>
      <c r="I1739" s="132" t="n">
        <v>352.9</v>
      </c>
      <c r="J1739" s="132" t="n">
        <f aca="false">LARGE($G$1:G1739,1)</f>
        <v>1242</v>
      </c>
      <c r="K1739" s="192" t="n">
        <f aca="false">IF(J1739&gt;J1738,0,K1738+1)</f>
        <v>313</v>
      </c>
      <c r="L1739" s="134" t="n">
        <f aca="false">I1739/J1739-1</f>
        <v>-0.715861513687601</v>
      </c>
      <c r="O1739" s="131"/>
      <c r="P1739" s="330"/>
      <c r="Q1739" s="132"/>
      <c r="R1739" s="132"/>
      <c r="S1739" s="132"/>
      <c r="T1739" s="132"/>
    </row>
    <row r="1740" customFormat="false" ht="12.8" hidden="true" customHeight="false" outlineLevel="0" collapsed="false">
      <c r="A1740" s="131" t="n">
        <v>1412812800</v>
      </c>
      <c r="B1740" s="330" t="n">
        <f aca="false">(A1740/(24*60*60))+DATE(1970,1,1)</f>
        <v>41921</v>
      </c>
      <c r="C1740" s="331" t="n">
        <f aca="false">YEAR(B1740)</f>
        <v>2014</v>
      </c>
      <c r="D1740" s="331" t="n">
        <f aca="false">MONTH(B1740)</f>
        <v>10</v>
      </c>
      <c r="E1740" s="331" t="n">
        <f aca="false">DAY(B1740)</f>
        <v>9</v>
      </c>
      <c r="F1740" s="132" t="n">
        <v>353</v>
      </c>
      <c r="G1740" s="132" t="n">
        <v>387.13</v>
      </c>
      <c r="H1740" s="132" t="n">
        <v>347.14</v>
      </c>
      <c r="I1740" s="132" t="n">
        <v>364</v>
      </c>
      <c r="J1740" s="132" t="n">
        <f aca="false">LARGE($G$1:G1740,1)</f>
        <v>1242</v>
      </c>
      <c r="K1740" s="192" t="n">
        <f aca="false">IF(J1740&gt;J1739,0,K1739+1)</f>
        <v>314</v>
      </c>
      <c r="L1740" s="134" t="n">
        <f aca="false">I1740/J1740-1</f>
        <v>-0.706924315619968</v>
      </c>
      <c r="O1740" s="131"/>
      <c r="P1740" s="330"/>
      <c r="Q1740" s="132"/>
      <c r="R1740" s="132"/>
      <c r="S1740" s="132"/>
      <c r="T1740" s="132"/>
    </row>
    <row r="1741" customFormat="false" ht="12.8" hidden="true" customHeight="false" outlineLevel="0" collapsed="false">
      <c r="A1741" s="131" t="n">
        <v>1412899200</v>
      </c>
      <c r="B1741" s="330" t="n">
        <f aca="false">(A1741/(24*60*60))+DATE(1970,1,1)</f>
        <v>41922</v>
      </c>
      <c r="C1741" s="331" t="n">
        <f aca="false">YEAR(B1741)</f>
        <v>2014</v>
      </c>
      <c r="D1741" s="331" t="n">
        <f aca="false">MONTH(B1741)</f>
        <v>10</v>
      </c>
      <c r="E1741" s="331" t="n">
        <f aca="false">DAY(B1741)</f>
        <v>10</v>
      </c>
      <c r="F1741" s="132" t="n">
        <v>363.98</v>
      </c>
      <c r="G1741" s="132" t="n">
        <v>379.74</v>
      </c>
      <c r="H1741" s="132" t="n">
        <v>351.15</v>
      </c>
      <c r="I1741" s="132" t="n">
        <v>359.1</v>
      </c>
      <c r="J1741" s="132" t="n">
        <f aca="false">LARGE($G$1:G1741,1)</f>
        <v>1242</v>
      </c>
      <c r="K1741" s="192" t="n">
        <f aca="false">IF(J1741&gt;J1740,0,K1740+1)</f>
        <v>315</v>
      </c>
      <c r="L1741" s="134" t="n">
        <f aca="false">I1741/J1741-1</f>
        <v>-0.710869565217391</v>
      </c>
      <c r="O1741" s="131"/>
      <c r="P1741" s="330"/>
      <c r="Q1741" s="132"/>
      <c r="R1741" s="132"/>
      <c r="S1741" s="132"/>
      <c r="T1741" s="132"/>
    </row>
    <row r="1742" customFormat="false" ht="12.8" hidden="true" customHeight="false" outlineLevel="0" collapsed="false">
      <c r="A1742" s="131" t="n">
        <v>1412985600</v>
      </c>
      <c r="B1742" s="330" t="n">
        <f aca="false">(A1742/(24*60*60))+DATE(1970,1,1)</f>
        <v>41923</v>
      </c>
      <c r="C1742" s="331" t="n">
        <f aca="false">YEAR(B1742)</f>
        <v>2014</v>
      </c>
      <c r="D1742" s="331" t="n">
        <f aca="false">MONTH(B1742)</f>
        <v>10</v>
      </c>
      <c r="E1742" s="331" t="n">
        <f aca="false">DAY(B1742)</f>
        <v>11</v>
      </c>
      <c r="F1742" s="132" t="n">
        <v>359.1</v>
      </c>
      <c r="G1742" s="132" t="n">
        <v>368.5</v>
      </c>
      <c r="H1742" s="132" t="n">
        <v>351</v>
      </c>
      <c r="I1742" s="132" t="n">
        <v>360.66</v>
      </c>
      <c r="J1742" s="132" t="n">
        <f aca="false">LARGE($G$1:G1742,1)</f>
        <v>1242</v>
      </c>
      <c r="K1742" s="192" t="n">
        <f aca="false">IF(J1742&gt;J1741,0,K1741+1)</f>
        <v>316</v>
      </c>
      <c r="L1742" s="134" t="n">
        <f aca="false">I1742/J1742-1</f>
        <v>-0.709613526570048</v>
      </c>
      <c r="O1742" s="131"/>
      <c r="P1742" s="330"/>
      <c r="Q1742" s="132"/>
      <c r="R1742" s="132"/>
      <c r="S1742" s="132"/>
      <c r="T1742" s="132"/>
    </row>
    <row r="1743" customFormat="false" ht="12.8" hidden="true" customHeight="false" outlineLevel="0" collapsed="false">
      <c r="A1743" s="131" t="n">
        <v>1413072000</v>
      </c>
      <c r="B1743" s="330" t="n">
        <f aca="false">(A1743/(24*60*60))+DATE(1970,1,1)</f>
        <v>41924</v>
      </c>
      <c r="C1743" s="331" t="n">
        <f aca="false">YEAR(B1743)</f>
        <v>2014</v>
      </c>
      <c r="D1743" s="331" t="n">
        <f aca="false">MONTH(B1743)</f>
        <v>10</v>
      </c>
      <c r="E1743" s="331" t="n">
        <f aca="false">DAY(B1743)</f>
        <v>12</v>
      </c>
      <c r="F1743" s="132" t="n">
        <v>361.01</v>
      </c>
      <c r="G1743" s="132" t="n">
        <v>382.46</v>
      </c>
      <c r="H1743" s="132" t="n">
        <v>351.86</v>
      </c>
      <c r="I1743" s="132" t="n">
        <v>378.05</v>
      </c>
      <c r="J1743" s="132" t="n">
        <f aca="false">LARGE($G$1:G1743,1)</f>
        <v>1242</v>
      </c>
      <c r="K1743" s="192" t="n">
        <f aca="false">IF(J1743&gt;J1742,0,K1742+1)</f>
        <v>317</v>
      </c>
      <c r="L1743" s="134" t="n">
        <f aca="false">I1743/J1743-1</f>
        <v>-0.69561191626409</v>
      </c>
      <c r="O1743" s="131"/>
      <c r="P1743" s="330"/>
      <c r="Q1743" s="132"/>
      <c r="R1743" s="132"/>
      <c r="S1743" s="132"/>
      <c r="T1743" s="132"/>
    </row>
    <row r="1744" customFormat="false" ht="12.8" hidden="true" customHeight="false" outlineLevel="0" collapsed="false">
      <c r="A1744" s="131" t="n">
        <v>1413158400</v>
      </c>
      <c r="B1744" s="330" t="n">
        <f aca="false">(A1744/(24*60*60))+DATE(1970,1,1)</f>
        <v>41925</v>
      </c>
      <c r="C1744" s="331" t="n">
        <f aca="false">YEAR(B1744)</f>
        <v>2014</v>
      </c>
      <c r="D1744" s="331" t="n">
        <f aca="false">MONTH(B1744)</f>
        <v>10</v>
      </c>
      <c r="E1744" s="331" t="n">
        <f aca="false">DAY(B1744)</f>
        <v>13</v>
      </c>
      <c r="F1744" s="132" t="n">
        <v>378.05</v>
      </c>
      <c r="G1744" s="132" t="n">
        <v>399.89</v>
      </c>
      <c r="H1744" s="132" t="n">
        <v>368.24</v>
      </c>
      <c r="I1744" s="132" t="n">
        <v>391.2</v>
      </c>
      <c r="J1744" s="132" t="n">
        <f aca="false">LARGE($G$1:G1744,1)</f>
        <v>1242</v>
      </c>
      <c r="K1744" s="192" t="n">
        <f aca="false">IF(J1744&gt;J1743,0,K1743+1)</f>
        <v>318</v>
      </c>
      <c r="L1744" s="134" t="n">
        <f aca="false">I1744/J1744-1</f>
        <v>-0.685024154589372</v>
      </c>
      <c r="O1744" s="131"/>
      <c r="P1744" s="330"/>
      <c r="Q1744" s="132"/>
      <c r="R1744" s="132"/>
      <c r="S1744" s="132"/>
      <c r="T1744" s="132"/>
    </row>
    <row r="1745" customFormat="false" ht="12.8" hidden="true" customHeight="false" outlineLevel="0" collapsed="false">
      <c r="A1745" s="131" t="n">
        <v>1413244800</v>
      </c>
      <c r="B1745" s="330" t="n">
        <f aca="false">(A1745/(24*60*60))+DATE(1970,1,1)</f>
        <v>41926</v>
      </c>
      <c r="C1745" s="331" t="n">
        <f aca="false">YEAR(B1745)</f>
        <v>2014</v>
      </c>
      <c r="D1745" s="331" t="n">
        <f aca="false">MONTH(B1745)</f>
        <v>10</v>
      </c>
      <c r="E1745" s="331" t="n">
        <f aca="false">DAY(B1745)</f>
        <v>14</v>
      </c>
      <c r="F1745" s="132" t="n">
        <v>391.5</v>
      </c>
      <c r="G1745" s="132" t="n">
        <v>414.42</v>
      </c>
      <c r="H1745" s="132" t="n">
        <v>391.5</v>
      </c>
      <c r="I1745" s="132" t="n">
        <v>399</v>
      </c>
      <c r="J1745" s="132" t="n">
        <f aca="false">LARGE($G$1:G1745,1)</f>
        <v>1242</v>
      </c>
      <c r="K1745" s="192" t="n">
        <f aca="false">IF(J1745&gt;J1744,0,K1744+1)</f>
        <v>319</v>
      </c>
      <c r="L1745" s="134" t="n">
        <f aca="false">I1745/J1745-1</f>
        <v>-0.678743961352657</v>
      </c>
      <c r="O1745" s="131"/>
      <c r="P1745" s="330"/>
      <c r="Q1745" s="132"/>
      <c r="R1745" s="132"/>
      <c r="S1745" s="132"/>
      <c r="T1745" s="132"/>
    </row>
    <row r="1746" customFormat="false" ht="12.8" hidden="true" customHeight="false" outlineLevel="0" collapsed="false">
      <c r="A1746" s="131" t="n">
        <v>1413331200</v>
      </c>
      <c r="B1746" s="330" t="n">
        <f aca="false">(A1746/(24*60*60))+DATE(1970,1,1)</f>
        <v>41927</v>
      </c>
      <c r="C1746" s="331" t="n">
        <f aca="false">YEAR(B1746)</f>
        <v>2014</v>
      </c>
      <c r="D1746" s="331" t="n">
        <f aca="false">MONTH(B1746)</f>
        <v>10</v>
      </c>
      <c r="E1746" s="331" t="n">
        <f aca="false">DAY(B1746)</f>
        <v>15</v>
      </c>
      <c r="F1746" s="132" t="n">
        <v>399</v>
      </c>
      <c r="G1746" s="132" t="n">
        <v>402.68</v>
      </c>
      <c r="H1746" s="132" t="n">
        <v>384.7</v>
      </c>
      <c r="I1746" s="132" t="n">
        <v>394.2</v>
      </c>
      <c r="J1746" s="132" t="n">
        <f aca="false">LARGE($G$1:G1746,1)</f>
        <v>1242</v>
      </c>
      <c r="K1746" s="192" t="n">
        <f aca="false">IF(J1746&gt;J1745,0,K1745+1)</f>
        <v>320</v>
      </c>
      <c r="L1746" s="134" t="n">
        <f aca="false">I1746/J1746-1</f>
        <v>-0.682608695652174</v>
      </c>
      <c r="O1746" s="131"/>
      <c r="P1746" s="330"/>
      <c r="Q1746" s="132"/>
      <c r="R1746" s="132"/>
      <c r="S1746" s="132"/>
      <c r="T1746" s="132"/>
    </row>
    <row r="1747" customFormat="false" ht="12.8" hidden="true" customHeight="false" outlineLevel="0" collapsed="false">
      <c r="A1747" s="131" t="n">
        <v>1413417600</v>
      </c>
      <c r="B1747" s="330" t="n">
        <f aca="false">(A1747/(24*60*60))+DATE(1970,1,1)</f>
        <v>41928</v>
      </c>
      <c r="C1747" s="331" t="n">
        <f aca="false">YEAR(B1747)</f>
        <v>2014</v>
      </c>
      <c r="D1747" s="331" t="n">
        <f aca="false">MONTH(B1747)</f>
        <v>10</v>
      </c>
      <c r="E1747" s="331" t="n">
        <f aca="false">DAY(B1747)</f>
        <v>16</v>
      </c>
      <c r="F1747" s="132" t="n">
        <v>394.2</v>
      </c>
      <c r="G1747" s="132" t="n">
        <v>400</v>
      </c>
      <c r="H1747" s="132" t="n">
        <v>370.21</v>
      </c>
      <c r="I1747" s="132" t="n">
        <v>381.6</v>
      </c>
      <c r="J1747" s="132" t="n">
        <f aca="false">LARGE($G$1:G1747,1)</f>
        <v>1242</v>
      </c>
      <c r="K1747" s="192" t="n">
        <f aca="false">IF(J1747&gt;J1746,0,K1746+1)</f>
        <v>321</v>
      </c>
      <c r="L1747" s="134" t="n">
        <f aca="false">I1747/J1747-1</f>
        <v>-0.692753623188406</v>
      </c>
      <c r="O1747" s="131"/>
      <c r="P1747" s="330"/>
      <c r="Q1747" s="132"/>
      <c r="R1747" s="132"/>
      <c r="S1747" s="132"/>
      <c r="T1747" s="132"/>
    </row>
    <row r="1748" customFormat="false" ht="12.8" hidden="true" customHeight="false" outlineLevel="0" collapsed="false">
      <c r="A1748" s="131" t="n">
        <v>1413504000</v>
      </c>
      <c r="B1748" s="330" t="n">
        <f aca="false">(A1748/(24*60*60))+DATE(1970,1,1)</f>
        <v>41929</v>
      </c>
      <c r="C1748" s="331" t="n">
        <f aca="false">YEAR(B1748)</f>
        <v>2014</v>
      </c>
      <c r="D1748" s="331" t="n">
        <f aca="false">MONTH(B1748)</f>
        <v>10</v>
      </c>
      <c r="E1748" s="331" t="n">
        <f aca="false">DAY(B1748)</f>
        <v>17</v>
      </c>
      <c r="F1748" s="132" t="n">
        <v>381.55</v>
      </c>
      <c r="G1748" s="132" t="n">
        <v>386.8</v>
      </c>
      <c r="H1748" s="132" t="n">
        <v>372</v>
      </c>
      <c r="I1748" s="132" t="n">
        <v>382.48</v>
      </c>
      <c r="J1748" s="132" t="n">
        <f aca="false">LARGE($G$1:G1748,1)</f>
        <v>1242</v>
      </c>
      <c r="K1748" s="192" t="n">
        <f aca="false">IF(J1748&gt;J1747,0,K1747+1)</f>
        <v>322</v>
      </c>
      <c r="L1748" s="134" t="n">
        <f aca="false">I1748/J1748-1</f>
        <v>-0.692045088566828</v>
      </c>
      <c r="O1748" s="131"/>
      <c r="P1748" s="330"/>
      <c r="Q1748" s="132"/>
      <c r="R1748" s="132"/>
      <c r="S1748" s="132"/>
      <c r="T1748" s="132"/>
    </row>
    <row r="1749" customFormat="false" ht="12.8" hidden="true" customHeight="false" outlineLevel="0" collapsed="false">
      <c r="A1749" s="131" t="n">
        <v>1413590400</v>
      </c>
      <c r="B1749" s="330" t="n">
        <f aca="false">(A1749/(24*60*60))+DATE(1970,1,1)</f>
        <v>41930</v>
      </c>
      <c r="C1749" s="331" t="n">
        <f aca="false">YEAR(B1749)</f>
        <v>2014</v>
      </c>
      <c r="D1749" s="331" t="n">
        <f aca="false">MONTH(B1749)</f>
        <v>10</v>
      </c>
      <c r="E1749" s="331" t="n">
        <f aca="false">DAY(B1749)</f>
        <v>18</v>
      </c>
      <c r="F1749" s="132" t="n">
        <v>381.24</v>
      </c>
      <c r="G1749" s="132" t="n">
        <v>396</v>
      </c>
      <c r="H1749" s="132" t="n">
        <v>376.4</v>
      </c>
      <c r="I1749" s="132" t="n">
        <v>390.9</v>
      </c>
      <c r="J1749" s="132" t="n">
        <f aca="false">LARGE($G$1:G1749,1)</f>
        <v>1242</v>
      </c>
      <c r="K1749" s="192" t="n">
        <f aca="false">IF(J1749&gt;J1748,0,K1748+1)</f>
        <v>323</v>
      </c>
      <c r="L1749" s="134" t="n">
        <f aca="false">I1749/J1749-1</f>
        <v>-0.685265700483092</v>
      </c>
      <c r="O1749" s="131"/>
      <c r="P1749" s="330"/>
      <c r="Q1749" s="132"/>
      <c r="R1749" s="132"/>
      <c r="S1749" s="132"/>
      <c r="T1749" s="132"/>
    </row>
    <row r="1750" customFormat="false" ht="12.8" hidden="true" customHeight="false" outlineLevel="0" collapsed="false">
      <c r="A1750" s="131" t="n">
        <v>1413676800</v>
      </c>
      <c r="B1750" s="330" t="n">
        <f aca="false">(A1750/(24*60*60))+DATE(1970,1,1)</f>
        <v>41931</v>
      </c>
      <c r="C1750" s="331" t="n">
        <f aca="false">YEAR(B1750)</f>
        <v>2014</v>
      </c>
      <c r="D1750" s="331" t="n">
        <f aca="false">MONTH(B1750)</f>
        <v>10</v>
      </c>
      <c r="E1750" s="331" t="n">
        <f aca="false">DAY(B1750)</f>
        <v>19</v>
      </c>
      <c r="F1750" s="132" t="n">
        <v>390.92</v>
      </c>
      <c r="G1750" s="132" t="n">
        <v>394.5</v>
      </c>
      <c r="H1750" s="132" t="n">
        <v>383.5</v>
      </c>
      <c r="I1750" s="132" t="n">
        <v>388.02</v>
      </c>
      <c r="J1750" s="132" t="n">
        <f aca="false">LARGE($G$1:G1750,1)</f>
        <v>1242</v>
      </c>
      <c r="K1750" s="192" t="n">
        <f aca="false">IF(J1750&gt;J1749,0,K1749+1)</f>
        <v>324</v>
      </c>
      <c r="L1750" s="134" t="n">
        <f aca="false">I1750/J1750-1</f>
        <v>-0.687584541062802</v>
      </c>
      <c r="O1750" s="131"/>
      <c r="P1750" s="330"/>
      <c r="Q1750" s="132"/>
      <c r="R1750" s="132"/>
      <c r="S1750" s="132"/>
      <c r="T1750" s="132"/>
    </row>
    <row r="1751" customFormat="false" ht="12.8" hidden="true" customHeight="false" outlineLevel="0" collapsed="false">
      <c r="A1751" s="131" t="n">
        <v>1413763200</v>
      </c>
      <c r="B1751" s="330" t="n">
        <f aca="false">(A1751/(24*60*60))+DATE(1970,1,1)</f>
        <v>41932</v>
      </c>
      <c r="C1751" s="331" t="n">
        <f aca="false">YEAR(B1751)</f>
        <v>2014</v>
      </c>
      <c r="D1751" s="331" t="n">
        <f aca="false">MONTH(B1751)</f>
        <v>10</v>
      </c>
      <c r="E1751" s="331" t="n">
        <f aca="false">DAY(B1751)</f>
        <v>20</v>
      </c>
      <c r="F1751" s="132" t="n">
        <v>388.08</v>
      </c>
      <c r="G1751" s="132" t="n">
        <v>388.25</v>
      </c>
      <c r="H1751" s="132" t="n">
        <v>370.2</v>
      </c>
      <c r="I1751" s="132" t="n">
        <v>380.55</v>
      </c>
      <c r="J1751" s="132" t="n">
        <f aca="false">LARGE($G$1:G1751,1)</f>
        <v>1242</v>
      </c>
      <c r="K1751" s="192" t="n">
        <f aca="false">IF(J1751&gt;J1750,0,K1750+1)</f>
        <v>325</v>
      </c>
      <c r="L1751" s="134" t="n">
        <f aca="false">I1751/J1751-1</f>
        <v>-0.693599033816425</v>
      </c>
      <c r="O1751" s="131"/>
      <c r="P1751" s="330"/>
      <c r="Q1751" s="132"/>
      <c r="R1751" s="132"/>
      <c r="S1751" s="132"/>
      <c r="T1751" s="132"/>
    </row>
    <row r="1752" customFormat="false" ht="12.8" hidden="true" customHeight="false" outlineLevel="0" collapsed="false">
      <c r="A1752" s="131" t="n">
        <v>1413849600</v>
      </c>
      <c r="B1752" s="330" t="n">
        <f aca="false">(A1752/(24*60*60))+DATE(1970,1,1)</f>
        <v>41933</v>
      </c>
      <c r="C1752" s="331" t="n">
        <f aca="false">YEAR(B1752)</f>
        <v>2014</v>
      </c>
      <c r="D1752" s="331" t="n">
        <f aca="false">MONTH(B1752)</f>
        <v>10</v>
      </c>
      <c r="E1752" s="331" t="n">
        <f aca="false">DAY(B1752)</f>
        <v>21</v>
      </c>
      <c r="F1752" s="132" t="n">
        <v>380.86</v>
      </c>
      <c r="G1752" s="132" t="n">
        <v>394</v>
      </c>
      <c r="H1752" s="132" t="n">
        <v>376.66</v>
      </c>
      <c r="I1752" s="132" t="n">
        <v>384</v>
      </c>
      <c r="J1752" s="132" t="n">
        <f aca="false">LARGE($G$1:G1752,1)</f>
        <v>1242</v>
      </c>
      <c r="K1752" s="192" t="n">
        <f aca="false">IF(J1752&gt;J1751,0,K1751+1)</f>
        <v>326</v>
      </c>
      <c r="L1752" s="134" t="n">
        <f aca="false">I1752/J1752-1</f>
        <v>-0.690821256038647</v>
      </c>
      <c r="O1752" s="131"/>
      <c r="P1752" s="330"/>
      <c r="Q1752" s="132"/>
      <c r="R1752" s="132"/>
      <c r="S1752" s="132"/>
      <c r="T1752" s="132"/>
    </row>
    <row r="1753" customFormat="false" ht="12.8" hidden="true" customHeight="false" outlineLevel="0" collapsed="false">
      <c r="A1753" s="131" t="n">
        <v>1413936000</v>
      </c>
      <c r="B1753" s="330" t="n">
        <f aca="false">(A1753/(24*60*60))+DATE(1970,1,1)</f>
        <v>41934</v>
      </c>
      <c r="C1753" s="331" t="n">
        <f aca="false">YEAR(B1753)</f>
        <v>2014</v>
      </c>
      <c r="D1753" s="331" t="n">
        <f aca="false">MONTH(B1753)</f>
        <v>10</v>
      </c>
      <c r="E1753" s="331" t="n">
        <f aca="false">DAY(B1753)</f>
        <v>22</v>
      </c>
      <c r="F1753" s="132" t="n">
        <v>384.01</v>
      </c>
      <c r="G1753" s="132" t="n">
        <v>386.7</v>
      </c>
      <c r="H1753" s="132" t="n">
        <v>377.25</v>
      </c>
      <c r="I1753" s="132" t="n">
        <v>378.8</v>
      </c>
      <c r="J1753" s="132" t="n">
        <f aca="false">LARGE($G$1:G1753,1)</f>
        <v>1242</v>
      </c>
      <c r="K1753" s="192" t="n">
        <f aca="false">IF(J1753&gt;J1752,0,K1752+1)</f>
        <v>327</v>
      </c>
      <c r="L1753" s="134" t="n">
        <f aca="false">I1753/J1753-1</f>
        <v>-0.695008051529791</v>
      </c>
      <c r="O1753" s="131"/>
      <c r="P1753" s="330"/>
      <c r="Q1753" s="132"/>
      <c r="R1753" s="132"/>
      <c r="S1753" s="132"/>
      <c r="T1753" s="132"/>
    </row>
    <row r="1754" customFormat="false" ht="12.8" hidden="true" customHeight="false" outlineLevel="0" collapsed="false">
      <c r="A1754" s="131" t="n">
        <v>1414022400</v>
      </c>
      <c r="B1754" s="330" t="n">
        <f aca="false">(A1754/(24*60*60))+DATE(1970,1,1)</f>
        <v>41935</v>
      </c>
      <c r="C1754" s="331" t="n">
        <f aca="false">YEAR(B1754)</f>
        <v>2014</v>
      </c>
      <c r="D1754" s="331" t="n">
        <f aca="false">MONTH(B1754)</f>
        <v>10</v>
      </c>
      <c r="E1754" s="331" t="n">
        <f aca="false">DAY(B1754)</f>
        <v>23</v>
      </c>
      <c r="F1754" s="132" t="n">
        <v>378.79</v>
      </c>
      <c r="G1754" s="132" t="n">
        <v>383.6</v>
      </c>
      <c r="H1754" s="132" t="n">
        <v>355</v>
      </c>
      <c r="I1754" s="132" t="n">
        <v>357.87</v>
      </c>
      <c r="J1754" s="132" t="n">
        <f aca="false">LARGE($G$1:G1754,1)</f>
        <v>1242</v>
      </c>
      <c r="K1754" s="192" t="n">
        <f aca="false">IF(J1754&gt;J1753,0,K1753+1)</f>
        <v>328</v>
      </c>
      <c r="L1754" s="134" t="n">
        <f aca="false">I1754/J1754-1</f>
        <v>-0.711859903381643</v>
      </c>
      <c r="O1754" s="131"/>
      <c r="P1754" s="330"/>
      <c r="Q1754" s="132"/>
      <c r="R1754" s="132"/>
      <c r="S1754" s="132"/>
      <c r="T1754" s="132"/>
    </row>
    <row r="1755" customFormat="false" ht="12.8" hidden="true" customHeight="false" outlineLevel="0" collapsed="false">
      <c r="A1755" s="131" t="n">
        <v>1414108800</v>
      </c>
      <c r="B1755" s="330" t="n">
        <f aca="false">(A1755/(24*60*60))+DATE(1970,1,1)</f>
        <v>41936</v>
      </c>
      <c r="C1755" s="331" t="n">
        <f aca="false">YEAR(B1755)</f>
        <v>2014</v>
      </c>
      <c r="D1755" s="331" t="n">
        <f aca="false">MONTH(B1755)</f>
        <v>10</v>
      </c>
      <c r="E1755" s="331" t="n">
        <f aca="false">DAY(B1755)</f>
        <v>24</v>
      </c>
      <c r="F1755" s="132" t="n">
        <v>357.87</v>
      </c>
      <c r="G1755" s="132" t="n">
        <v>363.1</v>
      </c>
      <c r="H1755" s="132" t="n">
        <v>351.5</v>
      </c>
      <c r="I1755" s="132" t="n">
        <v>356.58</v>
      </c>
      <c r="J1755" s="132" t="n">
        <f aca="false">LARGE($G$1:G1755,1)</f>
        <v>1242</v>
      </c>
      <c r="K1755" s="192" t="n">
        <f aca="false">IF(J1755&gt;J1754,0,K1754+1)</f>
        <v>329</v>
      </c>
      <c r="L1755" s="134" t="n">
        <f aca="false">I1755/J1755-1</f>
        <v>-0.712898550724638</v>
      </c>
      <c r="O1755" s="131"/>
      <c r="P1755" s="330"/>
      <c r="Q1755" s="132"/>
      <c r="R1755" s="132"/>
      <c r="S1755" s="132"/>
      <c r="T1755" s="132"/>
    </row>
    <row r="1756" customFormat="false" ht="12.8" hidden="true" customHeight="false" outlineLevel="0" collapsed="false">
      <c r="A1756" s="131" t="n">
        <v>1414195200</v>
      </c>
      <c r="B1756" s="330" t="n">
        <f aca="false">(A1756/(24*60*60))+DATE(1970,1,1)</f>
        <v>41937</v>
      </c>
      <c r="C1756" s="331" t="n">
        <f aca="false">YEAR(B1756)</f>
        <v>2014</v>
      </c>
      <c r="D1756" s="331" t="n">
        <f aca="false">MONTH(B1756)</f>
        <v>10</v>
      </c>
      <c r="E1756" s="331" t="n">
        <f aca="false">DAY(B1756)</f>
        <v>25</v>
      </c>
      <c r="F1756" s="132" t="n">
        <v>356.58</v>
      </c>
      <c r="G1756" s="132" t="n">
        <v>358.88</v>
      </c>
      <c r="H1756" s="132" t="n">
        <v>337.65</v>
      </c>
      <c r="I1756" s="132" t="n">
        <v>344.62</v>
      </c>
      <c r="J1756" s="132" t="n">
        <f aca="false">LARGE($G$1:G1756,1)</f>
        <v>1242</v>
      </c>
      <c r="K1756" s="192" t="n">
        <f aca="false">IF(J1756&gt;J1755,0,K1755+1)</f>
        <v>330</v>
      </c>
      <c r="L1756" s="134" t="n">
        <f aca="false">I1756/J1756-1</f>
        <v>-0.722528180354267</v>
      </c>
      <c r="O1756" s="131"/>
      <c r="P1756" s="330"/>
      <c r="Q1756" s="132"/>
      <c r="R1756" s="132"/>
      <c r="S1756" s="132"/>
      <c r="T1756" s="132"/>
    </row>
    <row r="1757" customFormat="false" ht="12.8" hidden="true" customHeight="false" outlineLevel="0" collapsed="false">
      <c r="A1757" s="131" t="n">
        <v>1414281600</v>
      </c>
      <c r="B1757" s="330" t="n">
        <f aca="false">(A1757/(24*60*60))+DATE(1970,1,1)</f>
        <v>41938</v>
      </c>
      <c r="C1757" s="331" t="n">
        <f aca="false">YEAR(B1757)</f>
        <v>2014</v>
      </c>
      <c r="D1757" s="331" t="n">
        <f aca="false">MONTH(B1757)</f>
        <v>10</v>
      </c>
      <c r="E1757" s="331" t="n">
        <f aca="false">DAY(B1757)</f>
        <v>26</v>
      </c>
      <c r="F1757" s="132" t="n">
        <v>344.65</v>
      </c>
      <c r="G1757" s="132" t="n">
        <v>359.9</v>
      </c>
      <c r="H1757" s="132" t="n">
        <v>340.2</v>
      </c>
      <c r="I1757" s="132" t="n">
        <v>353.01</v>
      </c>
      <c r="J1757" s="132" t="n">
        <f aca="false">LARGE($G$1:G1757,1)</f>
        <v>1242</v>
      </c>
      <c r="K1757" s="192" t="n">
        <f aca="false">IF(J1757&gt;J1756,0,K1756+1)</f>
        <v>331</v>
      </c>
      <c r="L1757" s="134" t="n">
        <f aca="false">I1757/J1757-1</f>
        <v>-0.715772946859903</v>
      </c>
      <c r="O1757" s="131"/>
      <c r="P1757" s="330"/>
      <c r="Q1757" s="132"/>
      <c r="R1757" s="132"/>
      <c r="S1757" s="132"/>
      <c r="T1757" s="132"/>
    </row>
    <row r="1758" customFormat="false" ht="12.8" hidden="true" customHeight="false" outlineLevel="0" collapsed="false">
      <c r="A1758" s="131" t="n">
        <v>1414368000</v>
      </c>
      <c r="B1758" s="330" t="n">
        <f aca="false">(A1758/(24*60*60))+DATE(1970,1,1)</f>
        <v>41939</v>
      </c>
      <c r="C1758" s="331" t="n">
        <f aca="false">YEAR(B1758)</f>
        <v>2014</v>
      </c>
      <c r="D1758" s="331" t="n">
        <f aca="false">MONTH(B1758)</f>
        <v>10</v>
      </c>
      <c r="E1758" s="331" t="n">
        <f aca="false">DAY(B1758)</f>
        <v>27</v>
      </c>
      <c r="F1758" s="132" t="n">
        <v>353.07</v>
      </c>
      <c r="G1758" s="132" t="n">
        <v>359.47</v>
      </c>
      <c r="H1758" s="132" t="n">
        <v>346.44</v>
      </c>
      <c r="I1758" s="132" t="n">
        <v>349.01</v>
      </c>
      <c r="J1758" s="132" t="n">
        <f aca="false">LARGE($G$1:G1758,1)</f>
        <v>1242</v>
      </c>
      <c r="K1758" s="192" t="n">
        <f aca="false">IF(J1758&gt;J1757,0,K1757+1)</f>
        <v>332</v>
      </c>
      <c r="L1758" s="134" t="n">
        <f aca="false">I1758/J1758-1</f>
        <v>-0.718993558776168</v>
      </c>
      <c r="O1758" s="131"/>
      <c r="P1758" s="330"/>
      <c r="Q1758" s="132"/>
      <c r="R1758" s="132"/>
      <c r="S1758" s="132"/>
      <c r="T1758" s="132"/>
    </row>
    <row r="1759" customFormat="false" ht="12.8" hidden="true" customHeight="false" outlineLevel="0" collapsed="false">
      <c r="A1759" s="131" t="n">
        <v>1414454400</v>
      </c>
      <c r="B1759" s="330" t="n">
        <f aca="false">(A1759/(24*60*60))+DATE(1970,1,1)</f>
        <v>41940</v>
      </c>
      <c r="C1759" s="331" t="n">
        <f aca="false">YEAR(B1759)</f>
        <v>2014</v>
      </c>
      <c r="D1759" s="331" t="n">
        <f aca="false">MONTH(B1759)</f>
        <v>10</v>
      </c>
      <c r="E1759" s="331" t="n">
        <f aca="false">DAY(B1759)</f>
        <v>28</v>
      </c>
      <c r="F1759" s="132" t="n">
        <v>349.51</v>
      </c>
      <c r="G1759" s="132" t="n">
        <v>355.44</v>
      </c>
      <c r="H1759" s="132" t="n">
        <v>347.44</v>
      </c>
      <c r="I1759" s="132" t="n">
        <v>352.7</v>
      </c>
      <c r="J1759" s="132" t="n">
        <f aca="false">LARGE($G$1:G1759,1)</f>
        <v>1242</v>
      </c>
      <c r="K1759" s="192" t="n">
        <f aca="false">IF(J1759&gt;J1758,0,K1758+1)</f>
        <v>333</v>
      </c>
      <c r="L1759" s="134" t="n">
        <f aca="false">I1759/J1759-1</f>
        <v>-0.716022544283414</v>
      </c>
      <c r="O1759" s="131"/>
      <c r="P1759" s="330"/>
      <c r="Q1759" s="132"/>
      <c r="R1759" s="132"/>
      <c r="S1759" s="132"/>
      <c r="T1759" s="132"/>
    </row>
    <row r="1760" customFormat="false" ht="12.8" hidden="true" customHeight="false" outlineLevel="0" collapsed="false">
      <c r="A1760" s="131" t="n">
        <v>1414540800</v>
      </c>
      <c r="B1760" s="330" t="n">
        <f aca="false">(A1760/(24*60*60))+DATE(1970,1,1)</f>
        <v>41941</v>
      </c>
      <c r="C1760" s="331" t="n">
        <f aca="false">YEAR(B1760)</f>
        <v>2014</v>
      </c>
      <c r="D1760" s="331" t="n">
        <f aca="false">MONTH(B1760)</f>
        <v>10</v>
      </c>
      <c r="E1760" s="331" t="n">
        <f aca="false">DAY(B1760)</f>
        <v>29</v>
      </c>
      <c r="F1760" s="132" t="n">
        <v>352.71</v>
      </c>
      <c r="G1760" s="132" t="n">
        <v>353.78</v>
      </c>
      <c r="H1760" s="132" t="n">
        <v>332</v>
      </c>
      <c r="I1760" s="132" t="n">
        <v>333.58</v>
      </c>
      <c r="J1760" s="132" t="n">
        <f aca="false">LARGE($G$1:G1760,1)</f>
        <v>1242</v>
      </c>
      <c r="K1760" s="192" t="n">
        <f aca="false">IF(J1760&gt;J1759,0,K1759+1)</f>
        <v>334</v>
      </c>
      <c r="L1760" s="134" t="n">
        <f aca="false">I1760/J1760-1</f>
        <v>-0.731417069243156</v>
      </c>
      <c r="O1760" s="131"/>
      <c r="P1760" s="330"/>
      <c r="Q1760" s="132"/>
      <c r="R1760" s="132"/>
      <c r="S1760" s="132"/>
      <c r="T1760" s="132"/>
    </row>
    <row r="1761" customFormat="false" ht="12.8" hidden="true" customHeight="false" outlineLevel="0" collapsed="false">
      <c r="A1761" s="131" t="n">
        <v>1414627200</v>
      </c>
      <c r="B1761" s="330" t="n">
        <f aca="false">(A1761/(24*60*60))+DATE(1970,1,1)</f>
        <v>41942</v>
      </c>
      <c r="C1761" s="331" t="n">
        <f aca="false">YEAR(B1761)</f>
        <v>2014</v>
      </c>
      <c r="D1761" s="331" t="n">
        <f aca="false">MONTH(B1761)</f>
        <v>10</v>
      </c>
      <c r="E1761" s="331" t="n">
        <f aca="false">DAY(B1761)</f>
        <v>30</v>
      </c>
      <c r="F1761" s="132" t="n">
        <v>333.5</v>
      </c>
      <c r="G1761" s="132" t="n">
        <v>351</v>
      </c>
      <c r="H1761" s="132" t="n">
        <v>331</v>
      </c>
      <c r="I1761" s="132" t="n">
        <v>345.08</v>
      </c>
      <c r="J1761" s="132" t="n">
        <f aca="false">LARGE($G$1:G1761,1)</f>
        <v>1242</v>
      </c>
      <c r="K1761" s="192" t="n">
        <f aca="false">IF(J1761&gt;J1760,0,K1760+1)</f>
        <v>335</v>
      </c>
      <c r="L1761" s="134" t="n">
        <f aca="false">I1761/J1761-1</f>
        <v>-0.722157809983897</v>
      </c>
      <c r="O1761" s="131"/>
      <c r="P1761" s="330"/>
      <c r="Q1761" s="132"/>
      <c r="R1761" s="132"/>
      <c r="S1761" s="132"/>
      <c r="T1761" s="132"/>
    </row>
    <row r="1762" customFormat="false" ht="12.8" hidden="true" customHeight="false" outlineLevel="0" collapsed="false">
      <c r="A1762" s="131" t="n">
        <v>1414713600</v>
      </c>
      <c r="B1762" s="330" t="n">
        <f aca="false">(A1762/(24*60*60))+DATE(1970,1,1)</f>
        <v>41943</v>
      </c>
      <c r="C1762" s="331" t="n">
        <f aca="false">YEAR(B1762)</f>
        <v>2014</v>
      </c>
      <c r="D1762" s="331" t="n">
        <f aca="false">MONTH(B1762)</f>
        <v>10</v>
      </c>
      <c r="E1762" s="331" t="n">
        <f aca="false">DAY(B1762)</f>
        <v>31</v>
      </c>
      <c r="F1762" s="132" t="n">
        <v>345.08</v>
      </c>
      <c r="G1762" s="132" t="n">
        <v>347.99</v>
      </c>
      <c r="H1762" s="132" t="n">
        <v>332.14</v>
      </c>
      <c r="I1762" s="132" t="n">
        <v>336.82</v>
      </c>
      <c r="J1762" s="132" t="n">
        <f aca="false">LARGE($G$1:G1762,1)</f>
        <v>1242</v>
      </c>
      <c r="K1762" s="192" t="n">
        <f aca="false">IF(J1762&gt;J1761,0,K1761+1)</f>
        <v>336</v>
      </c>
      <c r="L1762" s="134" t="n">
        <f aca="false">I1762/J1762-1</f>
        <v>-0.728808373590982</v>
      </c>
      <c r="O1762" s="131"/>
      <c r="P1762" s="330"/>
      <c r="Q1762" s="132"/>
      <c r="R1762" s="132"/>
      <c r="S1762" s="132"/>
      <c r="T1762" s="132"/>
    </row>
    <row r="1763" customFormat="false" ht="12.8" hidden="true" customHeight="false" outlineLevel="0" collapsed="false">
      <c r="A1763" s="131" t="n">
        <v>1414800000</v>
      </c>
      <c r="B1763" s="330" t="n">
        <f aca="false">(A1763/(24*60*60))+DATE(1970,1,1)</f>
        <v>41944</v>
      </c>
      <c r="C1763" s="331" t="n">
        <f aca="false">YEAR(B1763)</f>
        <v>2014</v>
      </c>
      <c r="D1763" s="331" t="n">
        <f aca="false">MONTH(B1763)</f>
        <v>11</v>
      </c>
      <c r="E1763" s="331" t="n">
        <f aca="false">DAY(B1763)</f>
        <v>1</v>
      </c>
      <c r="F1763" s="132" t="n">
        <v>336.72</v>
      </c>
      <c r="G1763" s="132" t="n">
        <v>339</v>
      </c>
      <c r="H1763" s="132" t="n">
        <v>315.54</v>
      </c>
      <c r="I1763" s="132" t="n">
        <v>325.9</v>
      </c>
      <c r="J1763" s="132" t="n">
        <f aca="false">LARGE($G$1:G1763,1)</f>
        <v>1242</v>
      </c>
      <c r="K1763" s="192" t="n">
        <f aca="false">IF(J1763&gt;J1762,0,K1762+1)</f>
        <v>337</v>
      </c>
      <c r="L1763" s="134" t="n">
        <f aca="false">I1763/J1763-1</f>
        <v>-0.737600644122383</v>
      </c>
      <c r="O1763" s="131"/>
      <c r="P1763" s="330"/>
      <c r="Q1763" s="132"/>
      <c r="R1763" s="132"/>
      <c r="S1763" s="132"/>
      <c r="T1763" s="132"/>
    </row>
    <row r="1764" customFormat="false" ht="12.8" hidden="true" customHeight="false" outlineLevel="0" collapsed="false">
      <c r="A1764" s="131" t="n">
        <v>1414886400</v>
      </c>
      <c r="B1764" s="330" t="n">
        <f aca="false">(A1764/(24*60*60))+DATE(1970,1,1)</f>
        <v>41945</v>
      </c>
      <c r="C1764" s="331" t="n">
        <f aca="false">YEAR(B1764)</f>
        <v>2014</v>
      </c>
      <c r="D1764" s="331" t="n">
        <f aca="false">MONTH(B1764)</f>
        <v>11</v>
      </c>
      <c r="E1764" s="331" t="n">
        <f aca="false">DAY(B1764)</f>
        <v>2</v>
      </c>
      <c r="F1764" s="132" t="n">
        <v>325.9</v>
      </c>
      <c r="G1764" s="132" t="n">
        <v>329.55</v>
      </c>
      <c r="H1764" s="132" t="n">
        <v>317.7</v>
      </c>
      <c r="I1764" s="132" t="n">
        <v>323.82</v>
      </c>
      <c r="J1764" s="132" t="n">
        <f aca="false">LARGE($G$1:G1764,1)</f>
        <v>1242</v>
      </c>
      <c r="K1764" s="192" t="n">
        <f aca="false">IF(J1764&gt;J1763,0,K1763+1)</f>
        <v>338</v>
      </c>
      <c r="L1764" s="134" t="n">
        <f aca="false">I1764/J1764-1</f>
        <v>-0.739275362318841</v>
      </c>
      <c r="O1764" s="131"/>
      <c r="P1764" s="330"/>
      <c r="Q1764" s="132"/>
      <c r="R1764" s="132"/>
      <c r="S1764" s="132"/>
      <c r="T1764" s="132"/>
    </row>
    <row r="1765" customFormat="false" ht="12.8" hidden="true" customHeight="false" outlineLevel="0" collapsed="false">
      <c r="A1765" s="131" t="n">
        <v>1414972800</v>
      </c>
      <c r="B1765" s="330" t="n">
        <f aca="false">(A1765/(24*60*60))+DATE(1970,1,1)</f>
        <v>41946</v>
      </c>
      <c r="C1765" s="331" t="n">
        <f aca="false">YEAR(B1765)</f>
        <v>2014</v>
      </c>
      <c r="D1765" s="331" t="n">
        <f aca="false">MONTH(B1765)</f>
        <v>11</v>
      </c>
      <c r="E1765" s="331" t="n">
        <f aca="false">DAY(B1765)</f>
        <v>3</v>
      </c>
      <c r="F1765" s="132" t="n">
        <v>323.8</v>
      </c>
      <c r="G1765" s="132" t="n">
        <v>334.14</v>
      </c>
      <c r="H1765" s="132" t="n">
        <v>323.8</v>
      </c>
      <c r="I1765" s="132" t="n">
        <v>325</v>
      </c>
      <c r="J1765" s="132" t="n">
        <f aca="false">LARGE($G$1:G1765,1)</f>
        <v>1242</v>
      </c>
      <c r="K1765" s="192" t="n">
        <f aca="false">IF(J1765&gt;J1764,0,K1764+1)</f>
        <v>339</v>
      </c>
      <c r="L1765" s="134" t="n">
        <f aca="false">I1765/J1765-1</f>
        <v>-0.738325281803543</v>
      </c>
      <c r="O1765" s="131"/>
      <c r="P1765" s="330"/>
      <c r="Q1765" s="132"/>
      <c r="R1765" s="132"/>
      <c r="S1765" s="132"/>
      <c r="T1765" s="132"/>
    </row>
    <row r="1766" customFormat="false" ht="12.8" hidden="true" customHeight="false" outlineLevel="0" collapsed="false">
      <c r="A1766" s="131" t="n">
        <v>1415059200</v>
      </c>
      <c r="B1766" s="330" t="n">
        <f aca="false">(A1766/(24*60*60))+DATE(1970,1,1)</f>
        <v>41947</v>
      </c>
      <c r="C1766" s="331" t="n">
        <f aca="false">YEAR(B1766)</f>
        <v>2014</v>
      </c>
      <c r="D1766" s="331" t="n">
        <f aca="false">MONTH(B1766)</f>
        <v>11</v>
      </c>
      <c r="E1766" s="331" t="n">
        <f aca="false">DAY(B1766)</f>
        <v>4</v>
      </c>
      <c r="F1766" s="132" t="n">
        <v>324.83</v>
      </c>
      <c r="G1766" s="132" t="n">
        <v>331.28</v>
      </c>
      <c r="H1766" s="132" t="n">
        <v>321</v>
      </c>
      <c r="I1766" s="132" t="n">
        <v>329.66</v>
      </c>
      <c r="J1766" s="132" t="n">
        <f aca="false">LARGE($G$1:G1766,1)</f>
        <v>1242</v>
      </c>
      <c r="K1766" s="192" t="n">
        <f aca="false">IF(J1766&gt;J1765,0,K1765+1)</f>
        <v>340</v>
      </c>
      <c r="L1766" s="134" t="n">
        <f aca="false">I1766/J1766-1</f>
        <v>-0.734573268921095</v>
      </c>
      <c r="O1766" s="131"/>
      <c r="P1766" s="330"/>
      <c r="Q1766" s="132"/>
      <c r="R1766" s="132"/>
      <c r="S1766" s="132"/>
      <c r="T1766" s="132"/>
    </row>
    <row r="1767" customFormat="false" ht="12.8" hidden="true" customHeight="false" outlineLevel="0" collapsed="false">
      <c r="A1767" s="131" t="n">
        <v>1415145600</v>
      </c>
      <c r="B1767" s="330" t="n">
        <f aca="false">(A1767/(24*60*60))+DATE(1970,1,1)</f>
        <v>41948</v>
      </c>
      <c r="C1767" s="331" t="n">
        <f aca="false">YEAR(B1767)</f>
        <v>2014</v>
      </c>
      <c r="D1767" s="331" t="n">
        <f aca="false">MONTH(B1767)</f>
        <v>11</v>
      </c>
      <c r="E1767" s="331" t="n">
        <f aca="false">DAY(B1767)</f>
        <v>5</v>
      </c>
      <c r="F1767" s="132" t="n">
        <v>329.75</v>
      </c>
      <c r="G1767" s="132" t="n">
        <v>342.54</v>
      </c>
      <c r="H1767" s="132" t="n">
        <v>329.75</v>
      </c>
      <c r="I1767" s="132" t="n">
        <v>338.62</v>
      </c>
      <c r="J1767" s="132" t="n">
        <f aca="false">LARGE($G$1:G1767,1)</f>
        <v>1242</v>
      </c>
      <c r="K1767" s="192" t="n">
        <f aca="false">IF(J1767&gt;J1766,0,K1766+1)</f>
        <v>341</v>
      </c>
      <c r="L1767" s="134" t="n">
        <f aca="false">I1767/J1767-1</f>
        <v>-0.727359098228664</v>
      </c>
      <c r="O1767" s="131"/>
      <c r="P1767" s="330"/>
      <c r="Q1767" s="132"/>
      <c r="R1767" s="132"/>
      <c r="S1767" s="132"/>
      <c r="T1767" s="132"/>
    </row>
    <row r="1768" customFormat="false" ht="12.8" hidden="true" customHeight="false" outlineLevel="0" collapsed="false">
      <c r="A1768" s="131" t="n">
        <v>1415232000</v>
      </c>
      <c r="B1768" s="330" t="n">
        <f aca="false">(A1768/(24*60*60))+DATE(1970,1,1)</f>
        <v>41949</v>
      </c>
      <c r="C1768" s="331" t="n">
        <f aca="false">YEAR(B1768)</f>
        <v>2014</v>
      </c>
      <c r="D1768" s="331" t="n">
        <f aca="false">MONTH(B1768)</f>
        <v>11</v>
      </c>
      <c r="E1768" s="331" t="n">
        <f aca="false">DAY(B1768)</f>
        <v>6</v>
      </c>
      <c r="F1768" s="132" t="n">
        <v>338.62</v>
      </c>
      <c r="G1768" s="132" t="n">
        <v>354.32</v>
      </c>
      <c r="H1768" s="132" t="n">
        <v>336.32</v>
      </c>
      <c r="I1768" s="132" t="n">
        <v>350.48</v>
      </c>
      <c r="J1768" s="132" t="n">
        <f aca="false">LARGE($G$1:G1768,1)</f>
        <v>1242</v>
      </c>
      <c r="K1768" s="192" t="n">
        <f aca="false">IF(J1768&gt;J1767,0,K1767+1)</f>
        <v>342</v>
      </c>
      <c r="L1768" s="134" t="n">
        <f aca="false">I1768/J1768-1</f>
        <v>-0.71780998389694</v>
      </c>
      <c r="O1768" s="131"/>
      <c r="P1768" s="330"/>
      <c r="Q1768" s="132"/>
      <c r="R1768" s="132"/>
      <c r="S1768" s="132"/>
      <c r="T1768" s="132"/>
    </row>
    <row r="1769" customFormat="false" ht="12.8" hidden="true" customHeight="false" outlineLevel="0" collapsed="false">
      <c r="A1769" s="131" t="n">
        <v>1415318400</v>
      </c>
      <c r="B1769" s="330" t="n">
        <f aca="false">(A1769/(24*60*60))+DATE(1970,1,1)</f>
        <v>41950</v>
      </c>
      <c r="C1769" s="331" t="n">
        <f aca="false">YEAR(B1769)</f>
        <v>2014</v>
      </c>
      <c r="D1769" s="331" t="n">
        <f aca="false">MONTH(B1769)</f>
        <v>11</v>
      </c>
      <c r="E1769" s="331" t="n">
        <f aca="false">DAY(B1769)</f>
        <v>7</v>
      </c>
      <c r="F1769" s="132" t="n">
        <v>350.49</v>
      </c>
      <c r="G1769" s="132" t="n">
        <v>354</v>
      </c>
      <c r="H1769" s="132" t="n">
        <v>338.1</v>
      </c>
      <c r="I1769" s="132" t="n">
        <v>341.84</v>
      </c>
      <c r="J1769" s="132" t="n">
        <f aca="false">LARGE($G$1:G1769,1)</f>
        <v>1242</v>
      </c>
      <c r="K1769" s="192" t="n">
        <f aca="false">IF(J1769&gt;J1768,0,K1768+1)</f>
        <v>343</v>
      </c>
      <c r="L1769" s="134" t="n">
        <f aca="false">I1769/J1769-1</f>
        <v>-0.724766505636071</v>
      </c>
      <c r="O1769" s="131"/>
      <c r="P1769" s="330"/>
      <c r="Q1769" s="132"/>
      <c r="R1769" s="132"/>
      <c r="S1769" s="132"/>
      <c r="T1769" s="132"/>
    </row>
    <row r="1770" customFormat="false" ht="12.8" hidden="true" customHeight="false" outlineLevel="0" collapsed="false">
      <c r="A1770" s="131" t="n">
        <v>1415404800</v>
      </c>
      <c r="B1770" s="330" t="n">
        <f aca="false">(A1770/(24*60*60))+DATE(1970,1,1)</f>
        <v>41951</v>
      </c>
      <c r="C1770" s="331" t="n">
        <f aca="false">YEAR(B1770)</f>
        <v>2014</v>
      </c>
      <c r="D1770" s="331" t="n">
        <f aca="false">MONTH(B1770)</f>
        <v>11</v>
      </c>
      <c r="E1770" s="331" t="n">
        <f aca="false">DAY(B1770)</f>
        <v>8</v>
      </c>
      <c r="F1770" s="132" t="n">
        <v>342.04</v>
      </c>
      <c r="G1770" s="132" t="n">
        <v>348.3</v>
      </c>
      <c r="H1770" s="132" t="n">
        <v>341</v>
      </c>
      <c r="I1770" s="132" t="n">
        <v>345</v>
      </c>
      <c r="J1770" s="132" t="n">
        <f aca="false">LARGE($G$1:G1770,1)</f>
        <v>1242</v>
      </c>
      <c r="K1770" s="192" t="n">
        <f aca="false">IF(J1770&gt;J1769,0,K1769+1)</f>
        <v>344</v>
      </c>
      <c r="L1770" s="134" t="n">
        <f aca="false">I1770/J1770-1</f>
        <v>-0.722222222222222</v>
      </c>
      <c r="O1770" s="131"/>
      <c r="P1770" s="330"/>
      <c r="Q1770" s="132"/>
      <c r="R1770" s="132"/>
      <c r="S1770" s="132"/>
      <c r="T1770" s="132"/>
    </row>
    <row r="1771" customFormat="false" ht="12.8" hidden="true" customHeight="false" outlineLevel="0" collapsed="false">
      <c r="A1771" s="131" t="n">
        <v>1415491200</v>
      </c>
      <c r="B1771" s="330" t="n">
        <f aca="false">(A1771/(24*60*60))+DATE(1970,1,1)</f>
        <v>41952</v>
      </c>
      <c r="C1771" s="331" t="n">
        <f aca="false">YEAR(B1771)</f>
        <v>2014</v>
      </c>
      <c r="D1771" s="331" t="n">
        <f aca="false">MONTH(B1771)</f>
        <v>11</v>
      </c>
      <c r="E1771" s="331" t="n">
        <f aca="false">DAY(B1771)</f>
        <v>9</v>
      </c>
      <c r="F1771" s="132" t="n">
        <v>345.01</v>
      </c>
      <c r="G1771" s="132" t="n">
        <v>364.12</v>
      </c>
      <c r="H1771" s="132" t="n">
        <v>343.41</v>
      </c>
      <c r="I1771" s="132" t="n">
        <v>362.61</v>
      </c>
      <c r="J1771" s="132" t="n">
        <f aca="false">LARGE($G$1:G1771,1)</f>
        <v>1242</v>
      </c>
      <c r="K1771" s="192" t="n">
        <f aca="false">IF(J1771&gt;J1770,0,K1770+1)</f>
        <v>345</v>
      </c>
      <c r="L1771" s="134" t="n">
        <f aca="false">I1771/J1771-1</f>
        <v>-0.70804347826087</v>
      </c>
      <c r="O1771" s="131"/>
      <c r="P1771" s="330"/>
      <c r="Q1771" s="132"/>
      <c r="R1771" s="132"/>
      <c r="S1771" s="132"/>
      <c r="T1771" s="132"/>
    </row>
    <row r="1772" customFormat="false" ht="12.8" hidden="true" customHeight="false" outlineLevel="0" collapsed="false">
      <c r="A1772" s="131" t="n">
        <v>1415577600</v>
      </c>
      <c r="B1772" s="330" t="n">
        <f aca="false">(A1772/(24*60*60))+DATE(1970,1,1)</f>
        <v>41953</v>
      </c>
      <c r="C1772" s="331" t="n">
        <f aca="false">YEAR(B1772)</f>
        <v>2014</v>
      </c>
      <c r="D1772" s="331" t="n">
        <f aca="false">MONTH(B1772)</f>
        <v>11</v>
      </c>
      <c r="E1772" s="331" t="n">
        <f aca="false">DAY(B1772)</f>
        <v>10</v>
      </c>
      <c r="F1772" s="132" t="n">
        <v>362.6</v>
      </c>
      <c r="G1772" s="132" t="n">
        <v>374.26</v>
      </c>
      <c r="H1772" s="132" t="n">
        <v>356.33</v>
      </c>
      <c r="I1772" s="132" t="n">
        <v>366.07</v>
      </c>
      <c r="J1772" s="132" t="n">
        <f aca="false">LARGE($G$1:G1772,1)</f>
        <v>1242</v>
      </c>
      <c r="K1772" s="192" t="n">
        <f aca="false">IF(J1772&gt;J1771,0,K1771+1)</f>
        <v>346</v>
      </c>
      <c r="L1772" s="134" t="n">
        <f aca="false">I1772/J1772-1</f>
        <v>-0.705257648953301</v>
      </c>
      <c r="O1772" s="131"/>
      <c r="P1772" s="330"/>
      <c r="Q1772" s="132"/>
      <c r="R1772" s="132"/>
      <c r="S1772" s="132"/>
      <c r="T1772" s="132"/>
    </row>
    <row r="1773" customFormat="false" ht="12.8" hidden="true" customHeight="false" outlineLevel="0" collapsed="false">
      <c r="A1773" s="131" t="n">
        <v>1415664000</v>
      </c>
      <c r="B1773" s="330" t="n">
        <f aca="false">(A1773/(24*60*60))+DATE(1970,1,1)</f>
        <v>41954</v>
      </c>
      <c r="C1773" s="331" t="n">
        <f aca="false">YEAR(B1773)</f>
        <v>2014</v>
      </c>
      <c r="D1773" s="331" t="n">
        <f aca="false">MONTH(B1773)</f>
        <v>11</v>
      </c>
      <c r="E1773" s="331" t="n">
        <f aca="false">DAY(B1773)</f>
        <v>11</v>
      </c>
      <c r="F1773" s="132" t="n">
        <v>366.17</v>
      </c>
      <c r="G1773" s="132" t="n">
        <v>371.45</v>
      </c>
      <c r="H1773" s="132" t="n">
        <v>360.74</v>
      </c>
      <c r="I1773" s="132" t="n">
        <v>367.65</v>
      </c>
      <c r="J1773" s="132" t="n">
        <f aca="false">LARGE($G$1:G1773,1)</f>
        <v>1242</v>
      </c>
      <c r="K1773" s="192" t="n">
        <f aca="false">IF(J1773&gt;J1772,0,K1772+1)</f>
        <v>347</v>
      </c>
      <c r="L1773" s="134" t="n">
        <f aca="false">I1773/J1773-1</f>
        <v>-0.703985507246377</v>
      </c>
      <c r="O1773" s="131"/>
      <c r="P1773" s="330"/>
      <c r="Q1773" s="132"/>
      <c r="R1773" s="132"/>
      <c r="S1773" s="132"/>
      <c r="T1773" s="132"/>
    </row>
    <row r="1774" customFormat="false" ht="12.8" hidden="true" customHeight="false" outlineLevel="0" collapsed="false">
      <c r="A1774" s="131" t="n">
        <v>1415750400</v>
      </c>
      <c r="B1774" s="330" t="n">
        <f aca="false">(A1774/(24*60*60))+DATE(1970,1,1)</f>
        <v>41955</v>
      </c>
      <c r="C1774" s="331" t="n">
        <f aca="false">YEAR(B1774)</f>
        <v>2014</v>
      </c>
      <c r="D1774" s="331" t="n">
        <f aca="false">MONTH(B1774)</f>
        <v>11</v>
      </c>
      <c r="E1774" s="331" t="n">
        <f aca="false">DAY(B1774)</f>
        <v>12</v>
      </c>
      <c r="F1774" s="132" t="n">
        <v>367.66</v>
      </c>
      <c r="G1774" s="132" t="n">
        <v>436</v>
      </c>
      <c r="H1774" s="132" t="n">
        <v>367.59</v>
      </c>
      <c r="I1774" s="132" t="n">
        <v>433.56</v>
      </c>
      <c r="J1774" s="132" t="n">
        <f aca="false">LARGE($G$1:G1774,1)</f>
        <v>1242</v>
      </c>
      <c r="K1774" s="192" t="n">
        <f aca="false">IF(J1774&gt;J1773,0,K1773+1)</f>
        <v>348</v>
      </c>
      <c r="L1774" s="134" t="n">
        <f aca="false">I1774/J1774-1</f>
        <v>-0.650917874396135</v>
      </c>
      <c r="O1774" s="131"/>
      <c r="P1774" s="330"/>
      <c r="Q1774" s="132"/>
      <c r="R1774" s="132"/>
      <c r="S1774" s="132"/>
      <c r="T1774" s="132"/>
    </row>
    <row r="1775" customFormat="false" ht="12.8" hidden="true" customHeight="false" outlineLevel="0" collapsed="false">
      <c r="A1775" s="131" t="n">
        <v>1415836800</v>
      </c>
      <c r="B1775" s="330" t="n">
        <f aca="false">(A1775/(24*60*60))+DATE(1970,1,1)</f>
        <v>41956</v>
      </c>
      <c r="C1775" s="331" t="n">
        <f aca="false">YEAR(B1775)</f>
        <v>2014</v>
      </c>
      <c r="D1775" s="331" t="n">
        <f aca="false">MONTH(B1775)</f>
        <v>11</v>
      </c>
      <c r="E1775" s="331" t="n">
        <f aca="false">DAY(B1775)</f>
        <v>13</v>
      </c>
      <c r="F1775" s="132" t="n">
        <v>432</v>
      </c>
      <c r="G1775" s="132" t="n">
        <v>475</v>
      </c>
      <c r="H1775" s="132" t="n">
        <v>381.56</v>
      </c>
      <c r="I1775" s="132" t="n">
        <v>417.65</v>
      </c>
      <c r="J1775" s="132" t="n">
        <f aca="false">LARGE($G$1:G1775,1)</f>
        <v>1242</v>
      </c>
      <c r="K1775" s="192" t="n">
        <f aca="false">IF(J1775&gt;J1774,0,K1774+1)</f>
        <v>349</v>
      </c>
      <c r="L1775" s="134" t="n">
        <f aca="false">I1775/J1775-1</f>
        <v>-0.663727858293076</v>
      </c>
      <c r="O1775" s="131"/>
      <c r="P1775" s="330"/>
      <c r="Q1775" s="132"/>
      <c r="R1775" s="132"/>
      <c r="S1775" s="132"/>
      <c r="T1775" s="132"/>
    </row>
    <row r="1776" customFormat="false" ht="12.8" hidden="true" customHeight="false" outlineLevel="0" collapsed="false">
      <c r="A1776" s="131" t="n">
        <v>1415923200</v>
      </c>
      <c r="B1776" s="330" t="n">
        <f aca="false">(A1776/(24*60*60))+DATE(1970,1,1)</f>
        <v>41957</v>
      </c>
      <c r="C1776" s="331" t="n">
        <f aca="false">YEAR(B1776)</f>
        <v>2014</v>
      </c>
      <c r="D1776" s="331" t="n">
        <f aca="false">MONTH(B1776)</f>
        <v>11</v>
      </c>
      <c r="E1776" s="331" t="n">
        <f aca="false">DAY(B1776)</f>
        <v>14</v>
      </c>
      <c r="F1776" s="132" t="n">
        <v>417.65</v>
      </c>
      <c r="G1776" s="132" t="n">
        <v>425.67</v>
      </c>
      <c r="H1776" s="132" t="n">
        <v>382.22</v>
      </c>
      <c r="I1776" s="132" t="n">
        <v>399.99</v>
      </c>
      <c r="J1776" s="132" t="n">
        <f aca="false">LARGE($G$1:G1776,1)</f>
        <v>1242</v>
      </c>
      <c r="K1776" s="192" t="n">
        <f aca="false">IF(J1776&gt;J1775,0,K1775+1)</f>
        <v>350</v>
      </c>
      <c r="L1776" s="134" t="n">
        <f aca="false">I1776/J1776-1</f>
        <v>-0.677946859903382</v>
      </c>
      <c r="O1776" s="131"/>
      <c r="P1776" s="330"/>
      <c r="Q1776" s="132"/>
      <c r="R1776" s="132"/>
      <c r="S1776" s="132"/>
      <c r="T1776" s="132"/>
    </row>
    <row r="1777" customFormat="false" ht="12.8" hidden="true" customHeight="false" outlineLevel="0" collapsed="false">
      <c r="A1777" s="131" t="n">
        <v>1416009600</v>
      </c>
      <c r="B1777" s="330" t="n">
        <f aca="false">(A1777/(24*60*60))+DATE(1970,1,1)</f>
        <v>41958</v>
      </c>
      <c r="C1777" s="331" t="n">
        <f aca="false">YEAR(B1777)</f>
        <v>2014</v>
      </c>
      <c r="D1777" s="331" t="n">
        <f aca="false">MONTH(B1777)</f>
        <v>11</v>
      </c>
      <c r="E1777" s="331" t="n">
        <f aca="false">DAY(B1777)</f>
        <v>15</v>
      </c>
      <c r="F1777" s="132" t="n">
        <v>400</v>
      </c>
      <c r="G1777" s="132" t="n">
        <v>410.1</v>
      </c>
      <c r="H1777" s="132" t="n">
        <v>368</v>
      </c>
      <c r="I1777" s="132" t="n">
        <v>375.34</v>
      </c>
      <c r="J1777" s="132" t="n">
        <f aca="false">LARGE($G$1:G1777,1)</f>
        <v>1242</v>
      </c>
      <c r="K1777" s="192" t="n">
        <f aca="false">IF(J1777&gt;J1776,0,K1776+1)</f>
        <v>351</v>
      </c>
      <c r="L1777" s="134" t="n">
        <f aca="false">I1777/J1777-1</f>
        <v>-0.697793880837359</v>
      </c>
      <c r="O1777" s="131"/>
      <c r="P1777" s="330"/>
      <c r="Q1777" s="132"/>
      <c r="R1777" s="132"/>
      <c r="S1777" s="132"/>
      <c r="T1777" s="132"/>
    </row>
    <row r="1778" customFormat="false" ht="12.8" hidden="true" customHeight="false" outlineLevel="0" collapsed="false">
      <c r="A1778" s="131" t="n">
        <v>1416096000</v>
      </c>
      <c r="B1778" s="330" t="n">
        <f aca="false">(A1778/(24*60*60))+DATE(1970,1,1)</f>
        <v>41959</v>
      </c>
      <c r="C1778" s="331" t="n">
        <f aca="false">YEAR(B1778)</f>
        <v>2014</v>
      </c>
      <c r="D1778" s="331" t="n">
        <f aca="false">MONTH(B1778)</f>
        <v>11</v>
      </c>
      <c r="E1778" s="331" t="n">
        <f aca="false">DAY(B1778)</f>
        <v>16</v>
      </c>
      <c r="F1778" s="132" t="n">
        <v>375.37</v>
      </c>
      <c r="G1778" s="132" t="n">
        <v>399.9</v>
      </c>
      <c r="H1778" s="132" t="n">
        <v>372.5</v>
      </c>
      <c r="I1778" s="132" t="n">
        <v>391.65</v>
      </c>
      <c r="J1778" s="132" t="n">
        <f aca="false">LARGE($G$1:G1778,1)</f>
        <v>1242</v>
      </c>
      <c r="K1778" s="192" t="n">
        <f aca="false">IF(J1778&gt;J1777,0,K1777+1)</f>
        <v>352</v>
      </c>
      <c r="L1778" s="134" t="n">
        <f aca="false">I1778/J1778-1</f>
        <v>-0.684661835748792</v>
      </c>
      <c r="O1778" s="131"/>
      <c r="P1778" s="330"/>
      <c r="Q1778" s="132"/>
      <c r="R1778" s="132"/>
      <c r="S1778" s="132"/>
      <c r="T1778" s="132"/>
    </row>
    <row r="1779" customFormat="false" ht="12.8" hidden="true" customHeight="false" outlineLevel="0" collapsed="false">
      <c r="A1779" s="131" t="n">
        <v>1416182400</v>
      </c>
      <c r="B1779" s="330" t="n">
        <f aca="false">(A1779/(24*60*60))+DATE(1970,1,1)</f>
        <v>41960</v>
      </c>
      <c r="C1779" s="331" t="n">
        <f aca="false">YEAR(B1779)</f>
        <v>2014</v>
      </c>
      <c r="D1779" s="331" t="n">
        <f aca="false">MONTH(B1779)</f>
        <v>11</v>
      </c>
      <c r="E1779" s="331" t="n">
        <f aca="false">DAY(B1779)</f>
        <v>17</v>
      </c>
      <c r="F1779" s="132" t="n">
        <v>391.8</v>
      </c>
      <c r="G1779" s="132" t="n">
        <v>413.48</v>
      </c>
      <c r="H1779" s="132" t="n">
        <v>373</v>
      </c>
      <c r="I1779" s="132" t="n">
        <v>387.5</v>
      </c>
      <c r="J1779" s="132" t="n">
        <f aca="false">LARGE($G$1:G1779,1)</f>
        <v>1242</v>
      </c>
      <c r="K1779" s="192" t="n">
        <f aca="false">IF(J1779&gt;J1778,0,K1778+1)</f>
        <v>353</v>
      </c>
      <c r="L1779" s="134" t="n">
        <f aca="false">I1779/J1779-1</f>
        <v>-0.688003220611916</v>
      </c>
      <c r="O1779" s="131"/>
      <c r="P1779" s="330"/>
      <c r="Q1779" s="132"/>
      <c r="R1779" s="132"/>
      <c r="S1779" s="132"/>
      <c r="T1779" s="132"/>
    </row>
    <row r="1780" customFormat="false" ht="12.8" hidden="true" customHeight="false" outlineLevel="0" collapsed="false">
      <c r="A1780" s="131" t="n">
        <v>1416268800</v>
      </c>
      <c r="B1780" s="330" t="n">
        <f aca="false">(A1780/(24*60*60))+DATE(1970,1,1)</f>
        <v>41961</v>
      </c>
      <c r="C1780" s="331" t="n">
        <f aca="false">YEAR(B1780)</f>
        <v>2014</v>
      </c>
      <c r="D1780" s="331" t="n">
        <f aca="false">MONTH(B1780)</f>
        <v>11</v>
      </c>
      <c r="E1780" s="331" t="n">
        <f aca="false">DAY(B1780)</f>
        <v>18</v>
      </c>
      <c r="F1780" s="132" t="n">
        <v>387.5</v>
      </c>
      <c r="G1780" s="132" t="n">
        <v>393</v>
      </c>
      <c r="H1780" s="132" t="n">
        <v>366.46</v>
      </c>
      <c r="I1780" s="132" t="n">
        <v>372.85</v>
      </c>
      <c r="J1780" s="132" t="n">
        <f aca="false">LARGE($G$1:G1780,1)</f>
        <v>1242</v>
      </c>
      <c r="K1780" s="192" t="n">
        <f aca="false">IF(J1780&gt;J1779,0,K1779+1)</f>
        <v>354</v>
      </c>
      <c r="L1780" s="134" t="n">
        <f aca="false">I1780/J1780-1</f>
        <v>-0.699798711755233</v>
      </c>
      <c r="O1780" s="131"/>
      <c r="P1780" s="330"/>
      <c r="Q1780" s="132"/>
      <c r="R1780" s="132"/>
      <c r="S1780" s="132"/>
      <c r="T1780" s="132"/>
    </row>
    <row r="1781" customFormat="false" ht="12.8" hidden="true" customHeight="false" outlineLevel="0" collapsed="false">
      <c r="A1781" s="131" t="n">
        <v>1416355200</v>
      </c>
      <c r="B1781" s="330" t="n">
        <f aca="false">(A1781/(24*60*60))+DATE(1970,1,1)</f>
        <v>41962</v>
      </c>
      <c r="C1781" s="331" t="n">
        <f aca="false">YEAR(B1781)</f>
        <v>2014</v>
      </c>
      <c r="D1781" s="331" t="n">
        <f aca="false">MONTH(B1781)</f>
        <v>11</v>
      </c>
      <c r="E1781" s="331" t="n">
        <f aca="false">DAY(B1781)</f>
        <v>19</v>
      </c>
      <c r="F1781" s="132" t="n">
        <v>372.89</v>
      </c>
      <c r="G1781" s="132" t="n">
        <v>386</v>
      </c>
      <c r="H1781" s="132" t="n">
        <v>368.55</v>
      </c>
      <c r="I1781" s="132" t="n">
        <v>375.26</v>
      </c>
      <c r="J1781" s="132" t="n">
        <f aca="false">LARGE($G$1:G1781,1)</f>
        <v>1242</v>
      </c>
      <c r="K1781" s="192" t="n">
        <f aca="false">IF(J1781&gt;J1780,0,K1780+1)</f>
        <v>355</v>
      </c>
      <c r="L1781" s="134" t="n">
        <f aca="false">I1781/J1781-1</f>
        <v>-0.697858293075684</v>
      </c>
      <c r="O1781" s="131"/>
      <c r="P1781" s="330"/>
      <c r="Q1781" s="132"/>
      <c r="R1781" s="132"/>
      <c r="S1781" s="132"/>
      <c r="T1781" s="132"/>
    </row>
    <row r="1782" customFormat="false" ht="12.8" hidden="true" customHeight="false" outlineLevel="0" collapsed="false">
      <c r="A1782" s="131" t="n">
        <v>1416441600</v>
      </c>
      <c r="B1782" s="330" t="n">
        <f aca="false">(A1782/(24*60*60))+DATE(1970,1,1)</f>
        <v>41963</v>
      </c>
      <c r="C1782" s="331" t="n">
        <f aca="false">YEAR(B1782)</f>
        <v>2014</v>
      </c>
      <c r="D1782" s="331" t="n">
        <f aca="false">MONTH(B1782)</f>
        <v>11</v>
      </c>
      <c r="E1782" s="331" t="n">
        <f aca="false">DAY(B1782)</f>
        <v>20</v>
      </c>
      <c r="F1782" s="132" t="n">
        <v>376.73</v>
      </c>
      <c r="G1782" s="132" t="n">
        <v>379.5</v>
      </c>
      <c r="H1782" s="132" t="n">
        <v>352.01</v>
      </c>
      <c r="I1782" s="132" t="n">
        <v>356.77</v>
      </c>
      <c r="J1782" s="132" t="n">
        <f aca="false">LARGE($G$1:G1782,1)</f>
        <v>1242</v>
      </c>
      <c r="K1782" s="192" t="n">
        <f aca="false">IF(J1782&gt;J1781,0,K1781+1)</f>
        <v>356</v>
      </c>
      <c r="L1782" s="134" t="n">
        <f aca="false">I1782/J1782-1</f>
        <v>-0.712745571658615</v>
      </c>
      <c r="O1782" s="131"/>
      <c r="P1782" s="330"/>
      <c r="Q1782" s="132"/>
      <c r="R1782" s="132"/>
      <c r="S1782" s="132"/>
      <c r="T1782" s="132"/>
    </row>
    <row r="1783" customFormat="false" ht="12.8" hidden="true" customHeight="false" outlineLevel="0" collapsed="false">
      <c r="A1783" s="131" t="n">
        <v>1416528000</v>
      </c>
      <c r="B1783" s="330" t="n">
        <f aca="false">(A1783/(24*60*60))+DATE(1970,1,1)</f>
        <v>41964</v>
      </c>
      <c r="C1783" s="331" t="n">
        <f aca="false">YEAR(B1783)</f>
        <v>2014</v>
      </c>
      <c r="D1783" s="331" t="n">
        <f aca="false">MONTH(B1783)</f>
        <v>11</v>
      </c>
      <c r="E1783" s="331" t="n">
        <f aca="false">DAY(B1783)</f>
        <v>21</v>
      </c>
      <c r="F1783" s="132" t="n">
        <v>356.59</v>
      </c>
      <c r="G1783" s="132" t="n">
        <v>357.39</v>
      </c>
      <c r="H1783" s="132" t="n">
        <v>340</v>
      </c>
      <c r="I1783" s="132" t="n">
        <v>350.46</v>
      </c>
      <c r="J1783" s="132" t="n">
        <f aca="false">LARGE($G$1:G1783,1)</f>
        <v>1242</v>
      </c>
      <c r="K1783" s="192" t="n">
        <f aca="false">IF(J1783&gt;J1782,0,K1782+1)</f>
        <v>357</v>
      </c>
      <c r="L1783" s="134" t="n">
        <f aca="false">I1783/J1783-1</f>
        <v>-0.717826086956522</v>
      </c>
      <c r="O1783" s="131"/>
      <c r="P1783" s="330"/>
      <c r="Q1783" s="132"/>
      <c r="R1783" s="132"/>
      <c r="S1783" s="132"/>
      <c r="T1783" s="132"/>
    </row>
    <row r="1784" customFormat="false" ht="12.8" hidden="true" customHeight="false" outlineLevel="0" collapsed="false">
      <c r="A1784" s="131" t="n">
        <v>1416614400</v>
      </c>
      <c r="B1784" s="330" t="n">
        <f aca="false">(A1784/(24*60*60))+DATE(1970,1,1)</f>
        <v>41965</v>
      </c>
      <c r="C1784" s="331" t="n">
        <f aca="false">YEAR(B1784)</f>
        <v>2014</v>
      </c>
      <c r="D1784" s="331" t="n">
        <f aca="false">MONTH(B1784)</f>
        <v>11</v>
      </c>
      <c r="E1784" s="331" t="n">
        <f aca="false">DAY(B1784)</f>
        <v>22</v>
      </c>
      <c r="F1784" s="132" t="n">
        <v>350.11</v>
      </c>
      <c r="G1784" s="132" t="n">
        <v>365.3</v>
      </c>
      <c r="H1784" s="132" t="n">
        <v>349.1</v>
      </c>
      <c r="I1784" s="132" t="n">
        <v>352.81</v>
      </c>
      <c r="J1784" s="132" t="n">
        <f aca="false">LARGE($G$1:G1784,1)</f>
        <v>1242</v>
      </c>
      <c r="K1784" s="192" t="n">
        <f aca="false">IF(J1784&gt;J1783,0,K1783+1)</f>
        <v>358</v>
      </c>
      <c r="L1784" s="134" t="n">
        <f aca="false">I1784/J1784-1</f>
        <v>-0.715933977455717</v>
      </c>
      <c r="O1784" s="131"/>
      <c r="P1784" s="330"/>
      <c r="Q1784" s="132"/>
      <c r="R1784" s="132"/>
      <c r="S1784" s="132"/>
      <c r="T1784" s="132"/>
    </row>
    <row r="1785" customFormat="false" ht="12.8" hidden="true" customHeight="false" outlineLevel="0" collapsed="false">
      <c r="A1785" s="131" t="n">
        <v>1416700800</v>
      </c>
      <c r="B1785" s="330" t="n">
        <f aca="false">(A1785/(24*60*60))+DATE(1970,1,1)</f>
        <v>41966</v>
      </c>
      <c r="C1785" s="331" t="n">
        <f aca="false">YEAR(B1785)</f>
        <v>2014</v>
      </c>
      <c r="D1785" s="331" t="n">
        <f aca="false">MONTH(B1785)</f>
        <v>11</v>
      </c>
      <c r="E1785" s="331" t="n">
        <f aca="false">DAY(B1785)</f>
        <v>23</v>
      </c>
      <c r="F1785" s="132" t="n">
        <v>352.44</v>
      </c>
      <c r="G1785" s="132" t="n">
        <v>372.28</v>
      </c>
      <c r="H1785" s="132" t="n">
        <v>351.5</v>
      </c>
      <c r="I1785" s="132" t="n">
        <v>368.25</v>
      </c>
      <c r="J1785" s="132" t="n">
        <f aca="false">LARGE($G$1:G1785,1)</f>
        <v>1242</v>
      </c>
      <c r="K1785" s="192" t="n">
        <f aca="false">IF(J1785&gt;J1784,0,K1784+1)</f>
        <v>359</v>
      </c>
      <c r="L1785" s="134" t="n">
        <f aca="false">I1785/J1785-1</f>
        <v>-0.703502415458937</v>
      </c>
      <c r="O1785" s="131"/>
      <c r="P1785" s="330"/>
      <c r="Q1785" s="132"/>
      <c r="R1785" s="132"/>
      <c r="S1785" s="132"/>
      <c r="T1785" s="132"/>
    </row>
    <row r="1786" customFormat="false" ht="12.8" hidden="true" customHeight="false" outlineLevel="0" collapsed="false">
      <c r="A1786" s="131" t="n">
        <v>1416787200</v>
      </c>
      <c r="B1786" s="330" t="n">
        <f aca="false">(A1786/(24*60*60))+DATE(1970,1,1)</f>
        <v>41967</v>
      </c>
      <c r="C1786" s="331" t="n">
        <f aca="false">YEAR(B1786)</f>
        <v>2014</v>
      </c>
      <c r="D1786" s="331" t="n">
        <f aca="false">MONTH(B1786)</f>
        <v>11</v>
      </c>
      <c r="E1786" s="331" t="n">
        <f aca="false">DAY(B1786)</f>
        <v>24</v>
      </c>
      <c r="F1786" s="132" t="n">
        <v>368</v>
      </c>
      <c r="G1786" s="132" t="n">
        <v>391.92</v>
      </c>
      <c r="H1786" s="132" t="n">
        <v>363.62</v>
      </c>
      <c r="I1786" s="132" t="n">
        <v>376.05</v>
      </c>
      <c r="J1786" s="132" t="n">
        <f aca="false">LARGE($G$1:G1786,1)</f>
        <v>1242</v>
      </c>
      <c r="K1786" s="192" t="n">
        <f aca="false">IF(J1786&gt;J1785,0,K1785+1)</f>
        <v>360</v>
      </c>
      <c r="L1786" s="134" t="n">
        <f aca="false">I1786/J1786-1</f>
        <v>-0.697222222222222</v>
      </c>
      <c r="O1786" s="131"/>
      <c r="P1786" s="330"/>
      <c r="Q1786" s="132"/>
      <c r="R1786" s="132"/>
      <c r="S1786" s="132"/>
      <c r="T1786" s="132"/>
    </row>
    <row r="1787" customFormat="false" ht="12.8" hidden="true" customHeight="false" outlineLevel="0" collapsed="false">
      <c r="A1787" s="131" t="n">
        <v>1416873600</v>
      </c>
      <c r="B1787" s="330" t="n">
        <f aca="false">(A1787/(24*60*60))+DATE(1970,1,1)</f>
        <v>41968</v>
      </c>
      <c r="C1787" s="331" t="n">
        <f aca="false">YEAR(B1787)</f>
        <v>2014</v>
      </c>
      <c r="D1787" s="331" t="n">
        <f aca="false">MONTH(B1787)</f>
        <v>11</v>
      </c>
      <c r="E1787" s="331" t="n">
        <f aca="false">DAY(B1787)</f>
        <v>25</v>
      </c>
      <c r="F1787" s="132" t="n">
        <v>376.06</v>
      </c>
      <c r="G1787" s="132" t="n">
        <v>396.87</v>
      </c>
      <c r="H1787" s="132" t="n">
        <v>375.08</v>
      </c>
      <c r="I1787" s="132" t="n">
        <v>377.02</v>
      </c>
      <c r="J1787" s="132" t="n">
        <f aca="false">LARGE($G$1:G1787,1)</f>
        <v>1242</v>
      </c>
      <c r="K1787" s="192" t="n">
        <f aca="false">IF(J1787&gt;J1786,0,K1786+1)</f>
        <v>361</v>
      </c>
      <c r="L1787" s="134" t="n">
        <f aca="false">I1787/J1787-1</f>
        <v>-0.696441223832528</v>
      </c>
      <c r="O1787" s="131"/>
      <c r="P1787" s="330"/>
      <c r="Q1787" s="132"/>
      <c r="R1787" s="132"/>
      <c r="S1787" s="132"/>
      <c r="T1787" s="132"/>
    </row>
    <row r="1788" customFormat="false" ht="12.8" hidden="true" customHeight="false" outlineLevel="0" collapsed="false">
      <c r="A1788" s="131" t="n">
        <v>1416960000</v>
      </c>
      <c r="B1788" s="330" t="n">
        <f aca="false">(A1788/(24*60*60))+DATE(1970,1,1)</f>
        <v>41969</v>
      </c>
      <c r="C1788" s="331" t="n">
        <f aca="false">YEAR(B1788)</f>
        <v>2014</v>
      </c>
      <c r="D1788" s="331" t="n">
        <f aca="false">MONTH(B1788)</f>
        <v>11</v>
      </c>
      <c r="E1788" s="331" t="n">
        <f aca="false">DAY(B1788)</f>
        <v>26</v>
      </c>
      <c r="F1788" s="132" t="n">
        <v>377</v>
      </c>
      <c r="G1788" s="132" t="n">
        <v>379.26</v>
      </c>
      <c r="H1788" s="132" t="n">
        <v>365.22</v>
      </c>
      <c r="I1788" s="132" t="n">
        <v>369.99</v>
      </c>
      <c r="J1788" s="132" t="n">
        <f aca="false">LARGE($G$1:G1788,1)</f>
        <v>1242</v>
      </c>
      <c r="K1788" s="192" t="n">
        <f aca="false">IF(J1788&gt;J1787,0,K1787+1)</f>
        <v>362</v>
      </c>
      <c r="L1788" s="134" t="n">
        <f aca="false">I1788/J1788-1</f>
        <v>-0.702101449275362</v>
      </c>
      <c r="O1788" s="131"/>
      <c r="P1788" s="330"/>
      <c r="Q1788" s="132"/>
      <c r="R1788" s="132"/>
      <c r="S1788" s="132"/>
      <c r="T1788" s="132"/>
    </row>
    <row r="1789" customFormat="false" ht="12.8" hidden="true" customHeight="false" outlineLevel="0" collapsed="false">
      <c r="A1789" s="131" t="n">
        <v>1417046400</v>
      </c>
      <c r="B1789" s="330" t="n">
        <f aca="false">(A1789/(24*60*60))+DATE(1970,1,1)</f>
        <v>41970</v>
      </c>
      <c r="C1789" s="331" t="n">
        <f aca="false">YEAR(B1789)</f>
        <v>2014</v>
      </c>
      <c r="D1789" s="331" t="n">
        <f aca="false">MONTH(B1789)</f>
        <v>11</v>
      </c>
      <c r="E1789" s="331" t="n">
        <f aca="false">DAY(B1789)</f>
        <v>27</v>
      </c>
      <c r="F1789" s="132" t="n">
        <v>370</v>
      </c>
      <c r="G1789" s="132" t="n">
        <v>375</v>
      </c>
      <c r="H1789" s="132" t="n">
        <v>368.15</v>
      </c>
      <c r="I1789" s="132" t="n">
        <v>370</v>
      </c>
      <c r="J1789" s="132" t="n">
        <f aca="false">LARGE($G$1:G1789,1)</f>
        <v>1242</v>
      </c>
      <c r="K1789" s="192" t="n">
        <f aca="false">IF(J1789&gt;J1788,0,K1788+1)</f>
        <v>363</v>
      </c>
      <c r="L1789" s="134" t="n">
        <f aca="false">I1789/J1789-1</f>
        <v>-0.702093397745572</v>
      </c>
      <c r="O1789" s="131"/>
      <c r="P1789" s="330"/>
      <c r="Q1789" s="132"/>
      <c r="R1789" s="132"/>
      <c r="S1789" s="132"/>
      <c r="T1789" s="132"/>
    </row>
    <row r="1790" customFormat="false" ht="12.8" hidden="true" customHeight="false" outlineLevel="0" collapsed="false">
      <c r="A1790" s="131" t="n">
        <v>1417132800</v>
      </c>
      <c r="B1790" s="330" t="n">
        <f aca="false">(A1790/(24*60*60))+DATE(1970,1,1)</f>
        <v>41971</v>
      </c>
      <c r="C1790" s="331" t="n">
        <f aca="false">YEAR(B1790)</f>
        <v>2014</v>
      </c>
      <c r="D1790" s="331" t="n">
        <f aca="false">MONTH(B1790)</f>
        <v>11</v>
      </c>
      <c r="E1790" s="331" t="n">
        <f aca="false">DAY(B1790)</f>
        <v>28</v>
      </c>
      <c r="F1790" s="132" t="n">
        <v>369.99</v>
      </c>
      <c r="G1790" s="132" t="n">
        <v>387.5</v>
      </c>
      <c r="H1790" s="132" t="n">
        <v>355.51</v>
      </c>
      <c r="I1790" s="132" t="n">
        <v>377.43</v>
      </c>
      <c r="J1790" s="132" t="n">
        <f aca="false">LARGE($G$1:G1790,1)</f>
        <v>1242</v>
      </c>
      <c r="K1790" s="192" t="n">
        <f aca="false">IF(J1790&gt;J1789,0,K1789+1)</f>
        <v>364</v>
      </c>
      <c r="L1790" s="134" t="n">
        <f aca="false">I1790/J1790-1</f>
        <v>-0.696111111111111</v>
      </c>
      <c r="O1790" s="131"/>
      <c r="P1790" s="330"/>
      <c r="Q1790" s="132"/>
      <c r="R1790" s="132"/>
      <c r="S1790" s="132"/>
      <c r="T1790" s="132"/>
    </row>
    <row r="1791" customFormat="false" ht="12.8" hidden="true" customHeight="false" outlineLevel="0" collapsed="false">
      <c r="A1791" s="131" t="n">
        <v>1417219200</v>
      </c>
      <c r="B1791" s="330" t="n">
        <f aca="false">(A1791/(24*60*60))+DATE(1970,1,1)</f>
        <v>41972</v>
      </c>
      <c r="C1791" s="331" t="n">
        <f aca="false">YEAR(B1791)</f>
        <v>2014</v>
      </c>
      <c r="D1791" s="331" t="n">
        <f aca="false">MONTH(B1791)</f>
        <v>11</v>
      </c>
      <c r="E1791" s="331" t="n">
        <f aca="false">DAY(B1791)</f>
        <v>29</v>
      </c>
      <c r="F1791" s="132" t="n">
        <v>377.79</v>
      </c>
      <c r="G1791" s="132" t="n">
        <v>390</v>
      </c>
      <c r="H1791" s="132" t="n">
        <v>371</v>
      </c>
      <c r="I1791" s="132" t="n">
        <v>376.28</v>
      </c>
      <c r="J1791" s="132" t="n">
        <f aca="false">LARGE($G$1:G1791,1)</f>
        <v>1242</v>
      </c>
      <c r="K1791" s="192" t="n">
        <f aca="false">IF(J1791&gt;J1790,0,K1790+1)</f>
        <v>365</v>
      </c>
      <c r="L1791" s="134" t="n">
        <f aca="false">I1791/J1791-1</f>
        <v>-0.697037037037037</v>
      </c>
      <c r="O1791" s="131"/>
      <c r="P1791" s="330"/>
      <c r="Q1791" s="132"/>
      <c r="R1791" s="132"/>
      <c r="S1791" s="132"/>
      <c r="T1791" s="132"/>
    </row>
    <row r="1792" customFormat="false" ht="12.8" hidden="true" customHeight="false" outlineLevel="0" collapsed="false">
      <c r="A1792" s="131" t="n">
        <v>1417305600</v>
      </c>
      <c r="B1792" s="330" t="n">
        <f aca="false">(A1792/(24*60*60))+DATE(1970,1,1)</f>
        <v>41973</v>
      </c>
      <c r="C1792" s="331" t="n">
        <f aca="false">YEAR(B1792)</f>
        <v>2014</v>
      </c>
      <c r="D1792" s="331" t="n">
        <f aca="false">MONTH(B1792)</f>
        <v>11</v>
      </c>
      <c r="E1792" s="331" t="n">
        <f aca="false">DAY(B1792)</f>
        <v>30</v>
      </c>
      <c r="F1792" s="132" t="n">
        <v>376.07</v>
      </c>
      <c r="G1792" s="132" t="n">
        <v>385.59</v>
      </c>
      <c r="H1792" s="132" t="n">
        <v>373.7</v>
      </c>
      <c r="I1792" s="132" t="n">
        <v>379.89</v>
      </c>
      <c r="J1792" s="132" t="n">
        <f aca="false">LARGE($G$1:G1792,1)</f>
        <v>1242</v>
      </c>
      <c r="K1792" s="192" t="n">
        <f aca="false">IF(J1792&gt;J1791,0,K1791+1)</f>
        <v>366</v>
      </c>
      <c r="L1792" s="134" t="n">
        <f aca="false">I1792/J1792-1</f>
        <v>-0.694130434782609</v>
      </c>
      <c r="O1792" s="131"/>
      <c r="P1792" s="330"/>
      <c r="Q1792" s="132"/>
      <c r="R1792" s="132"/>
      <c r="S1792" s="132"/>
      <c r="T1792" s="132"/>
    </row>
    <row r="1793" customFormat="false" ht="12.8" hidden="true" customHeight="false" outlineLevel="0" collapsed="false">
      <c r="A1793" s="131" t="n">
        <v>1417392000</v>
      </c>
      <c r="B1793" s="330" t="n">
        <f aca="false">(A1793/(24*60*60))+DATE(1970,1,1)</f>
        <v>41974</v>
      </c>
      <c r="C1793" s="331" t="n">
        <f aca="false">YEAR(B1793)</f>
        <v>2014</v>
      </c>
      <c r="D1793" s="331" t="n">
        <f aca="false">MONTH(B1793)</f>
        <v>12</v>
      </c>
      <c r="E1793" s="331" t="n">
        <f aca="false">DAY(B1793)</f>
        <v>1</v>
      </c>
      <c r="F1793" s="132" t="n">
        <v>379.67</v>
      </c>
      <c r="G1793" s="132" t="n">
        <v>386.5</v>
      </c>
      <c r="H1793" s="132" t="n">
        <v>377.3</v>
      </c>
      <c r="I1793" s="132" t="n">
        <v>382</v>
      </c>
      <c r="J1793" s="132" t="n">
        <f aca="false">LARGE($G$1:G1793,1)</f>
        <v>1242</v>
      </c>
      <c r="K1793" s="192" t="n">
        <f aca="false">IF(J1793&gt;J1792,0,K1792+1)</f>
        <v>367</v>
      </c>
      <c r="L1793" s="134" t="n">
        <f aca="false">I1793/J1793-1</f>
        <v>-0.692431561996779</v>
      </c>
      <c r="O1793" s="131"/>
      <c r="P1793" s="330"/>
      <c r="Q1793" s="132"/>
      <c r="R1793" s="132"/>
      <c r="S1793" s="132"/>
      <c r="T1793" s="132"/>
    </row>
    <row r="1794" customFormat="false" ht="12.8" hidden="true" customHeight="false" outlineLevel="0" collapsed="false">
      <c r="A1794" s="131" t="n">
        <v>1417478400</v>
      </c>
      <c r="B1794" s="330" t="n">
        <f aca="false">(A1794/(24*60*60))+DATE(1970,1,1)</f>
        <v>41975</v>
      </c>
      <c r="C1794" s="331" t="n">
        <f aca="false">YEAR(B1794)</f>
        <v>2014</v>
      </c>
      <c r="D1794" s="331" t="n">
        <f aca="false">MONTH(B1794)</f>
        <v>12</v>
      </c>
      <c r="E1794" s="331" t="n">
        <f aca="false">DAY(B1794)</f>
        <v>2</v>
      </c>
      <c r="F1794" s="132" t="n">
        <v>382</v>
      </c>
      <c r="G1794" s="132" t="n">
        <v>387.99</v>
      </c>
      <c r="H1794" s="132" t="n">
        <v>379.08</v>
      </c>
      <c r="I1794" s="132" t="n">
        <v>384.5</v>
      </c>
      <c r="J1794" s="132" t="n">
        <f aca="false">LARGE($G$1:G1794,1)</f>
        <v>1242</v>
      </c>
      <c r="K1794" s="192" t="n">
        <f aca="false">IF(J1794&gt;J1793,0,K1793+1)</f>
        <v>368</v>
      </c>
      <c r="L1794" s="134" t="n">
        <f aca="false">I1794/J1794-1</f>
        <v>-0.690418679549114</v>
      </c>
      <c r="O1794" s="131"/>
      <c r="P1794" s="330"/>
      <c r="Q1794" s="132"/>
      <c r="R1794" s="132"/>
      <c r="S1794" s="132"/>
      <c r="T1794" s="132"/>
    </row>
    <row r="1795" customFormat="false" ht="12.8" hidden="true" customHeight="false" outlineLevel="0" collapsed="false">
      <c r="A1795" s="131" t="n">
        <v>1417564800</v>
      </c>
      <c r="B1795" s="330" t="n">
        <f aca="false">(A1795/(24*60*60))+DATE(1970,1,1)</f>
        <v>41976</v>
      </c>
      <c r="C1795" s="331" t="n">
        <f aca="false">YEAR(B1795)</f>
        <v>2014</v>
      </c>
      <c r="D1795" s="331" t="n">
        <f aca="false">MONTH(B1795)</f>
        <v>12</v>
      </c>
      <c r="E1795" s="331" t="n">
        <f aca="false">DAY(B1795)</f>
        <v>3</v>
      </c>
      <c r="F1795" s="132" t="n">
        <v>384.67</v>
      </c>
      <c r="G1795" s="132" t="n">
        <v>386.3</v>
      </c>
      <c r="H1795" s="132" t="n">
        <v>372.64</v>
      </c>
      <c r="I1795" s="132" t="n">
        <v>376</v>
      </c>
      <c r="J1795" s="132" t="n">
        <f aca="false">LARGE($G$1:G1795,1)</f>
        <v>1242</v>
      </c>
      <c r="K1795" s="192" t="n">
        <f aca="false">IF(J1795&gt;J1794,0,K1794+1)</f>
        <v>369</v>
      </c>
      <c r="L1795" s="134" t="n">
        <f aca="false">I1795/J1795-1</f>
        <v>-0.697262479871176</v>
      </c>
      <c r="O1795" s="131"/>
      <c r="P1795" s="330"/>
      <c r="Q1795" s="132"/>
      <c r="R1795" s="132"/>
      <c r="S1795" s="132"/>
      <c r="T1795" s="132"/>
    </row>
    <row r="1796" customFormat="false" ht="12.8" hidden="true" customHeight="false" outlineLevel="0" collapsed="false">
      <c r="A1796" s="131" t="n">
        <v>1417651200</v>
      </c>
      <c r="B1796" s="330" t="n">
        <f aca="false">(A1796/(24*60*60))+DATE(1970,1,1)</f>
        <v>41977</v>
      </c>
      <c r="C1796" s="331" t="n">
        <f aca="false">YEAR(B1796)</f>
        <v>2014</v>
      </c>
      <c r="D1796" s="331" t="n">
        <f aca="false">MONTH(B1796)</f>
        <v>12</v>
      </c>
      <c r="E1796" s="331" t="n">
        <f aca="false">DAY(B1796)</f>
        <v>4</v>
      </c>
      <c r="F1796" s="132" t="n">
        <v>376.24</v>
      </c>
      <c r="G1796" s="132" t="n">
        <v>380.33</v>
      </c>
      <c r="H1796" s="132" t="n">
        <v>367.8</v>
      </c>
      <c r="I1796" s="132" t="n">
        <v>370.99</v>
      </c>
      <c r="J1796" s="132" t="n">
        <f aca="false">LARGE($G$1:G1796,1)</f>
        <v>1242</v>
      </c>
      <c r="K1796" s="192" t="n">
        <f aca="false">IF(J1796&gt;J1795,0,K1795+1)</f>
        <v>370</v>
      </c>
      <c r="L1796" s="134" t="n">
        <f aca="false">I1796/J1796-1</f>
        <v>-0.701296296296296</v>
      </c>
      <c r="O1796" s="131"/>
      <c r="P1796" s="330"/>
      <c r="Q1796" s="132"/>
      <c r="R1796" s="132"/>
      <c r="S1796" s="132"/>
      <c r="T1796" s="132"/>
    </row>
    <row r="1797" customFormat="false" ht="12.8" hidden="true" customHeight="false" outlineLevel="0" collapsed="false">
      <c r="A1797" s="131" t="n">
        <v>1417737600</v>
      </c>
      <c r="B1797" s="330" t="n">
        <f aca="false">(A1797/(24*60*60))+DATE(1970,1,1)</f>
        <v>41978</v>
      </c>
      <c r="C1797" s="331" t="n">
        <f aca="false">YEAR(B1797)</f>
        <v>2014</v>
      </c>
      <c r="D1797" s="331" t="n">
        <f aca="false">MONTH(B1797)</f>
        <v>12</v>
      </c>
      <c r="E1797" s="331" t="n">
        <f aca="false">DAY(B1797)</f>
        <v>5</v>
      </c>
      <c r="F1797" s="132" t="n">
        <v>370.74</v>
      </c>
      <c r="G1797" s="132" t="n">
        <v>382.51</v>
      </c>
      <c r="H1797" s="132" t="n">
        <v>366.1</v>
      </c>
      <c r="I1797" s="132" t="n">
        <v>378.18</v>
      </c>
      <c r="J1797" s="132" t="n">
        <f aca="false">LARGE($G$1:G1797,1)</f>
        <v>1242</v>
      </c>
      <c r="K1797" s="192" t="n">
        <f aca="false">IF(J1797&gt;J1796,0,K1796+1)</f>
        <v>371</v>
      </c>
      <c r="L1797" s="134" t="n">
        <f aca="false">I1797/J1797-1</f>
        <v>-0.695507246376812</v>
      </c>
      <c r="O1797" s="131"/>
      <c r="P1797" s="330"/>
      <c r="Q1797" s="132"/>
      <c r="R1797" s="132"/>
      <c r="S1797" s="132"/>
      <c r="T1797" s="132"/>
    </row>
    <row r="1798" customFormat="false" ht="12.8" hidden="true" customHeight="false" outlineLevel="0" collapsed="false">
      <c r="A1798" s="131" t="n">
        <v>1417824000</v>
      </c>
      <c r="B1798" s="330" t="n">
        <f aca="false">(A1798/(24*60*60))+DATE(1970,1,1)</f>
        <v>41979</v>
      </c>
      <c r="C1798" s="331" t="n">
        <f aca="false">YEAR(B1798)</f>
        <v>2014</v>
      </c>
      <c r="D1798" s="331" t="n">
        <f aca="false">MONTH(B1798)</f>
        <v>12</v>
      </c>
      <c r="E1798" s="331" t="n">
        <f aca="false">DAY(B1798)</f>
        <v>6</v>
      </c>
      <c r="F1798" s="132" t="n">
        <v>378.3</v>
      </c>
      <c r="G1798" s="132" t="n">
        <v>381.19</v>
      </c>
      <c r="H1798" s="132" t="n">
        <v>370.11</v>
      </c>
      <c r="I1798" s="132" t="n">
        <v>376.69</v>
      </c>
      <c r="J1798" s="132" t="n">
        <f aca="false">LARGE($G$1:G1798,1)</f>
        <v>1242</v>
      </c>
      <c r="K1798" s="192" t="n">
        <f aca="false">IF(J1798&gt;J1797,0,K1797+1)</f>
        <v>372</v>
      </c>
      <c r="L1798" s="134" t="n">
        <f aca="false">I1798/J1798-1</f>
        <v>-0.69670692431562</v>
      </c>
      <c r="O1798" s="131"/>
      <c r="P1798" s="330"/>
      <c r="Q1798" s="132"/>
      <c r="R1798" s="132"/>
      <c r="S1798" s="132"/>
      <c r="T1798" s="132"/>
    </row>
    <row r="1799" customFormat="false" ht="12.8" hidden="true" customHeight="false" outlineLevel="0" collapsed="false">
      <c r="A1799" s="131" t="n">
        <v>1417910400</v>
      </c>
      <c r="B1799" s="330" t="n">
        <f aca="false">(A1799/(24*60*60))+DATE(1970,1,1)</f>
        <v>41980</v>
      </c>
      <c r="C1799" s="331" t="n">
        <f aca="false">YEAR(B1799)</f>
        <v>2014</v>
      </c>
      <c r="D1799" s="331" t="n">
        <f aca="false">MONTH(B1799)</f>
        <v>12</v>
      </c>
      <c r="E1799" s="331" t="n">
        <f aca="false">DAY(B1799)</f>
        <v>7</v>
      </c>
      <c r="F1799" s="132" t="n">
        <v>376.59</v>
      </c>
      <c r="G1799" s="132" t="n">
        <v>379.8</v>
      </c>
      <c r="H1799" s="132" t="n">
        <v>373.01</v>
      </c>
      <c r="I1799" s="132" t="n">
        <v>376.02</v>
      </c>
      <c r="J1799" s="132" t="n">
        <f aca="false">LARGE($G$1:G1799,1)</f>
        <v>1242</v>
      </c>
      <c r="K1799" s="192" t="n">
        <f aca="false">IF(J1799&gt;J1798,0,K1798+1)</f>
        <v>373</v>
      </c>
      <c r="L1799" s="134" t="n">
        <f aca="false">I1799/J1799-1</f>
        <v>-0.697246376811594</v>
      </c>
      <c r="O1799" s="131"/>
      <c r="P1799" s="330"/>
      <c r="Q1799" s="132"/>
      <c r="R1799" s="132"/>
      <c r="S1799" s="132"/>
      <c r="T1799" s="132"/>
    </row>
    <row r="1800" customFormat="false" ht="12.8" hidden="true" customHeight="false" outlineLevel="0" collapsed="false">
      <c r="A1800" s="131" t="n">
        <v>1417996800</v>
      </c>
      <c r="B1800" s="330" t="n">
        <f aca="false">(A1800/(24*60*60))+DATE(1970,1,1)</f>
        <v>41981</v>
      </c>
      <c r="C1800" s="331" t="n">
        <f aca="false">YEAR(B1800)</f>
        <v>2014</v>
      </c>
      <c r="D1800" s="331" t="n">
        <f aca="false">MONTH(B1800)</f>
        <v>12</v>
      </c>
      <c r="E1800" s="331" t="n">
        <f aca="false">DAY(B1800)</f>
        <v>8</v>
      </c>
      <c r="F1800" s="132" t="n">
        <v>376.29</v>
      </c>
      <c r="G1800" s="132" t="n">
        <v>378.34</v>
      </c>
      <c r="H1800" s="132" t="n">
        <v>362.11</v>
      </c>
      <c r="I1800" s="132" t="n">
        <v>362.11</v>
      </c>
      <c r="J1800" s="132" t="n">
        <f aca="false">LARGE($G$1:G1800,1)</f>
        <v>1242</v>
      </c>
      <c r="K1800" s="192" t="n">
        <f aca="false">IF(J1800&gt;J1799,0,K1799+1)</f>
        <v>374</v>
      </c>
      <c r="L1800" s="134" t="n">
        <f aca="false">I1800/J1800-1</f>
        <v>-0.708446054750403</v>
      </c>
      <c r="O1800" s="131"/>
      <c r="P1800" s="330"/>
      <c r="Q1800" s="132"/>
      <c r="R1800" s="132"/>
      <c r="S1800" s="132"/>
      <c r="T1800" s="132"/>
    </row>
    <row r="1801" customFormat="false" ht="12.8" hidden="true" customHeight="false" outlineLevel="0" collapsed="false">
      <c r="A1801" s="131" t="n">
        <v>1418083200</v>
      </c>
      <c r="B1801" s="330" t="n">
        <f aca="false">(A1801/(24*60*60))+DATE(1970,1,1)</f>
        <v>41982</v>
      </c>
      <c r="C1801" s="331" t="n">
        <f aca="false">YEAR(B1801)</f>
        <v>2014</v>
      </c>
      <c r="D1801" s="331" t="n">
        <f aca="false">MONTH(B1801)</f>
        <v>12</v>
      </c>
      <c r="E1801" s="331" t="n">
        <f aca="false">DAY(B1801)</f>
        <v>9</v>
      </c>
      <c r="F1801" s="132" t="n">
        <v>362.1</v>
      </c>
      <c r="G1801" s="132" t="n">
        <v>363.91</v>
      </c>
      <c r="H1801" s="132" t="n">
        <v>343</v>
      </c>
      <c r="I1801" s="132" t="n">
        <v>351.99</v>
      </c>
      <c r="J1801" s="132" t="n">
        <f aca="false">LARGE($G$1:G1801,1)</f>
        <v>1242</v>
      </c>
      <c r="K1801" s="192" t="n">
        <f aca="false">IF(J1801&gt;J1800,0,K1800+1)</f>
        <v>375</v>
      </c>
      <c r="L1801" s="134" t="n">
        <f aca="false">I1801/J1801-1</f>
        <v>-0.716594202898551</v>
      </c>
      <c r="O1801" s="131"/>
      <c r="P1801" s="330"/>
      <c r="Q1801" s="132"/>
      <c r="R1801" s="132"/>
      <c r="S1801" s="132"/>
      <c r="T1801" s="132"/>
    </row>
    <row r="1802" customFormat="false" ht="12.8" hidden="true" customHeight="false" outlineLevel="0" collapsed="false">
      <c r="A1802" s="131" t="n">
        <v>1418169600</v>
      </c>
      <c r="B1802" s="330" t="n">
        <f aca="false">(A1802/(24*60*60))+DATE(1970,1,1)</f>
        <v>41983</v>
      </c>
      <c r="C1802" s="331" t="n">
        <f aca="false">YEAR(B1802)</f>
        <v>2014</v>
      </c>
      <c r="D1802" s="331" t="n">
        <f aca="false">MONTH(B1802)</f>
        <v>12</v>
      </c>
      <c r="E1802" s="331" t="n">
        <f aca="false">DAY(B1802)</f>
        <v>10</v>
      </c>
      <c r="F1802" s="132" t="n">
        <v>352</v>
      </c>
      <c r="G1802" s="132" t="n">
        <v>352.5</v>
      </c>
      <c r="H1802" s="132" t="n">
        <v>345</v>
      </c>
      <c r="I1802" s="132" t="n">
        <v>345.08</v>
      </c>
      <c r="J1802" s="132" t="n">
        <f aca="false">LARGE($G$1:G1802,1)</f>
        <v>1242</v>
      </c>
      <c r="K1802" s="192" t="n">
        <f aca="false">IF(J1802&gt;J1801,0,K1801+1)</f>
        <v>376</v>
      </c>
      <c r="L1802" s="134" t="n">
        <f aca="false">I1802/J1802-1</f>
        <v>-0.722157809983897</v>
      </c>
      <c r="O1802" s="131"/>
      <c r="P1802" s="330"/>
      <c r="Q1802" s="132"/>
      <c r="R1802" s="132"/>
      <c r="S1802" s="132"/>
      <c r="T1802" s="132"/>
    </row>
    <row r="1803" customFormat="false" ht="12.8" hidden="true" customHeight="false" outlineLevel="0" collapsed="false">
      <c r="A1803" s="131" t="n">
        <v>1418256000</v>
      </c>
      <c r="B1803" s="330" t="n">
        <f aca="false">(A1803/(24*60*60))+DATE(1970,1,1)</f>
        <v>41984</v>
      </c>
      <c r="C1803" s="331" t="n">
        <f aca="false">YEAR(B1803)</f>
        <v>2014</v>
      </c>
      <c r="D1803" s="331" t="n">
        <f aca="false">MONTH(B1803)</f>
        <v>12</v>
      </c>
      <c r="E1803" s="331" t="n">
        <f aca="false">DAY(B1803)</f>
        <v>11</v>
      </c>
      <c r="F1803" s="132" t="n">
        <v>345.12</v>
      </c>
      <c r="G1803" s="132" t="n">
        <v>362.99</v>
      </c>
      <c r="H1803" s="132" t="n">
        <v>335.7</v>
      </c>
      <c r="I1803" s="132" t="n">
        <v>348.53</v>
      </c>
      <c r="J1803" s="132" t="n">
        <f aca="false">LARGE($G$1:G1803,1)</f>
        <v>1242</v>
      </c>
      <c r="K1803" s="192" t="n">
        <f aca="false">IF(J1803&gt;J1802,0,K1802+1)</f>
        <v>377</v>
      </c>
      <c r="L1803" s="134" t="n">
        <f aca="false">I1803/J1803-1</f>
        <v>-0.719380032206119</v>
      </c>
      <c r="O1803" s="131"/>
      <c r="P1803" s="330"/>
      <c r="Q1803" s="132"/>
      <c r="R1803" s="132"/>
      <c r="S1803" s="132"/>
      <c r="T1803" s="132"/>
    </row>
    <row r="1804" customFormat="false" ht="12.8" hidden="true" customHeight="false" outlineLevel="0" collapsed="false">
      <c r="A1804" s="131" t="n">
        <v>1418342400</v>
      </c>
      <c r="B1804" s="330" t="n">
        <f aca="false">(A1804/(24*60*60))+DATE(1970,1,1)</f>
        <v>41985</v>
      </c>
      <c r="C1804" s="331" t="n">
        <f aca="false">YEAR(B1804)</f>
        <v>2014</v>
      </c>
      <c r="D1804" s="331" t="n">
        <f aca="false">MONTH(B1804)</f>
        <v>12</v>
      </c>
      <c r="E1804" s="331" t="n">
        <f aca="false">DAY(B1804)</f>
        <v>12</v>
      </c>
      <c r="F1804" s="132" t="n">
        <v>348.06</v>
      </c>
      <c r="G1804" s="132" t="n">
        <v>354.9</v>
      </c>
      <c r="H1804" s="132" t="n">
        <v>346.11</v>
      </c>
      <c r="I1804" s="132" t="n">
        <v>352.29</v>
      </c>
      <c r="J1804" s="132" t="n">
        <f aca="false">LARGE($G$1:G1804,1)</f>
        <v>1242</v>
      </c>
      <c r="K1804" s="192" t="n">
        <f aca="false">IF(J1804&gt;J1803,0,K1803+1)</f>
        <v>378</v>
      </c>
      <c r="L1804" s="134" t="n">
        <f aca="false">I1804/J1804-1</f>
        <v>-0.716352657004831</v>
      </c>
      <c r="O1804" s="131"/>
      <c r="P1804" s="330"/>
      <c r="Q1804" s="132"/>
      <c r="R1804" s="132"/>
      <c r="S1804" s="132"/>
      <c r="T1804" s="132"/>
    </row>
    <row r="1805" customFormat="false" ht="12.8" hidden="true" customHeight="false" outlineLevel="0" collapsed="false">
      <c r="A1805" s="131" t="n">
        <v>1418428800</v>
      </c>
      <c r="B1805" s="330" t="n">
        <f aca="false">(A1805/(24*60*60))+DATE(1970,1,1)</f>
        <v>41986</v>
      </c>
      <c r="C1805" s="331" t="n">
        <f aca="false">YEAR(B1805)</f>
        <v>2014</v>
      </c>
      <c r="D1805" s="331" t="n">
        <f aca="false">MONTH(B1805)</f>
        <v>12</v>
      </c>
      <c r="E1805" s="331" t="n">
        <f aca="false">DAY(B1805)</f>
        <v>13</v>
      </c>
      <c r="F1805" s="132" t="n">
        <v>352.49</v>
      </c>
      <c r="G1805" s="132" t="n">
        <v>352.49</v>
      </c>
      <c r="H1805" s="132" t="n">
        <v>344.11</v>
      </c>
      <c r="I1805" s="132" t="n">
        <v>346.56</v>
      </c>
      <c r="J1805" s="132" t="n">
        <f aca="false">LARGE($G$1:G1805,1)</f>
        <v>1242</v>
      </c>
      <c r="K1805" s="192" t="n">
        <f aca="false">IF(J1805&gt;J1804,0,K1804+1)</f>
        <v>379</v>
      </c>
      <c r="L1805" s="134" t="n">
        <f aca="false">I1805/J1805-1</f>
        <v>-0.720966183574879</v>
      </c>
      <c r="O1805" s="131"/>
      <c r="P1805" s="330"/>
      <c r="Q1805" s="132"/>
      <c r="R1805" s="132"/>
      <c r="S1805" s="132"/>
      <c r="T1805" s="132"/>
    </row>
    <row r="1806" customFormat="false" ht="12.8" hidden="true" customHeight="false" outlineLevel="0" collapsed="false">
      <c r="A1806" s="131" t="n">
        <v>1418515200</v>
      </c>
      <c r="B1806" s="330" t="n">
        <f aca="false">(A1806/(24*60*60))+DATE(1970,1,1)</f>
        <v>41987</v>
      </c>
      <c r="C1806" s="331" t="n">
        <f aca="false">YEAR(B1806)</f>
        <v>2014</v>
      </c>
      <c r="D1806" s="331" t="n">
        <f aca="false">MONTH(B1806)</f>
        <v>12</v>
      </c>
      <c r="E1806" s="331" t="n">
        <f aca="false">DAY(B1806)</f>
        <v>14</v>
      </c>
      <c r="F1806" s="132" t="n">
        <v>346.56</v>
      </c>
      <c r="G1806" s="132" t="n">
        <v>358</v>
      </c>
      <c r="H1806" s="132" t="n">
        <v>345.04</v>
      </c>
      <c r="I1806" s="132" t="n">
        <v>353.65</v>
      </c>
      <c r="J1806" s="132" t="n">
        <f aca="false">LARGE($G$1:G1806,1)</f>
        <v>1242</v>
      </c>
      <c r="K1806" s="192" t="n">
        <f aca="false">IF(J1806&gt;J1805,0,K1805+1)</f>
        <v>380</v>
      </c>
      <c r="L1806" s="134" t="n">
        <f aca="false">I1806/J1806-1</f>
        <v>-0.715257648953301</v>
      </c>
      <c r="O1806" s="131"/>
      <c r="P1806" s="330"/>
      <c r="Q1806" s="132"/>
      <c r="R1806" s="132"/>
      <c r="S1806" s="132"/>
      <c r="T1806" s="132"/>
    </row>
    <row r="1807" customFormat="false" ht="12.8" hidden="true" customHeight="false" outlineLevel="0" collapsed="false">
      <c r="A1807" s="131" t="n">
        <v>1418601600</v>
      </c>
      <c r="B1807" s="330" t="n">
        <f aca="false">(A1807/(24*60*60))+DATE(1970,1,1)</f>
        <v>41988</v>
      </c>
      <c r="C1807" s="331" t="n">
        <f aca="false">YEAR(B1807)</f>
        <v>2014</v>
      </c>
      <c r="D1807" s="331" t="n">
        <f aca="false">MONTH(B1807)</f>
        <v>12</v>
      </c>
      <c r="E1807" s="331" t="n">
        <f aca="false">DAY(B1807)</f>
        <v>15</v>
      </c>
      <c r="F1807" s="132" t="n">
        <v>353.7</v>
      </c>
      <c r="G1807" s="132" t="n">
        <v>354.6</v>
      </c>
      <c r="H1807" s="132" t="n">
        <v>345.45</v>
      </c>
      <c r="I1807" s="132" t="n">
        <v>346.01</v>
      </c>
      <c r="J1807" s="132" t="n">
        <f aca="false">LARGE($G$1:G1807,1)</f>
        <v>1242</v>
      </c>
      <c r="K1807" s="192" t="n">
        <f aca="false">IF(J1807&gt;J1806,0,K1806+1)</f>
        <v>381</v>
      </c>
      <c r="L1807" s="134" t="n">
        <f aca="false">I1807/J1807-1</f>
        <v>-0.721409017713366</v>
      </c>
      <c r="O1807" s="131"/>
      <c r="P1807" s="330"/>
      <c r="Q1807" s="132"/>
      <c r="R1807" s="132"/>
      <c r="S1807" s="132"/>
      <c r="T1807" s="132"/>
    </row>
    <row r="1808" customFormat="false" ht="12.8" hidden="true" customHeight="false" outlineLevel="0" collapsed="false">
      <c r="A1808" s="131" t="n">
        <v>1418688000</v>
      </c>
      <c r="B1808" s="330" t="n">
        <f aca="false">(A1808/(24*60*60))+DATE(1970,1,1)</f>
        <v>41989</v>
      </c>
      <c r="C1808" s="331" t="n">
        <f aca="false">YEAR(B1808)</f>
        <v>2014</v>
      </c>
      <c r="D1808" s="331" t="n">
        <f aca="false">MONTH(B1808)</f>
        <v>12</v>
      </c>
      <c r="E1808" s="331" t="n">
        <f aca="false">DAY(B1808)</f>
        <v>16</v>
      </c>
      <c r="F1808" s="132" t="n">
        <v>346.34</v>
      </c>
      <c r="G1808" s="132" t="n">
        <v>346.93</v>
      </c>
      <c r="H1808" s="132" t="n">
        <v>325.1</v>
      </c>
      <c r="I1808" s="132" t="n">
        <v>325.1</v>
      </c>
      <c r="J1808" s="132" t="n">
        <f aca="false">LARGE($G$1:G1808,1)</f>
        <v>1242</v>
      </c>
      <c r="K1808" s="192" t="n">
        <f aca="false">IF(J1808&gt;J1807,0,K1807+1)</f>
        <v>382</v>
      </c>
      <c r="L1808" s="134" t="n">
        <f aca="false">I1808/J1808-1</f>
        <v>-0.738244766505636</v>
      </c>
      <c r="O1808" s="131"/>
      <c r="P1808" s="330"/>
      <c r="Q1808" s="132"/>
      <c r="R1808" s="132"/>
      <c r="S1808" s="132"/>
      <c r="T1808" s="132"/>
    </row>
    <row r="1809" customFormat="false" ht="12.8" hidden="true" customHeight="false" outlineLevel="0" collapsed="false">
      <c r="A1809" s="131" t="n">
        <v>1418774400</v>
      </c>
      <c r="B1809" s="330" t="n">
        <f aca="false">(A1809/(24*60*60))+DATE(1970,1,1)</f>
        <v>41990</v>
      </c>
      <c r="C1809" s="331" t="n">
        <f aca="false">YEAR(B1809)</f>
        <v>2014</v>
      </c>
      <c r="D1809" s="331" t="n">
        <f aca="false">MONTH(B1809)</f>
        <v>12</v>
      </c>
      <c r="E1809" s="331" t="n">
        <f aca="false">DAY(B1809)</f>
        <v>17</v>
      </c>
      <c r="F1809" s="132" t="n">
        <v>325.13</v>
      </c>
      <c r="G1809" s="132" t="n">
        <v>335</v>
      </c>
      <c r="H1809" s="132" t="n">
        <v>314.21</v>
      </c>
      <c r="I1809" s="132" t="n">
        <v>318.86</v>
      </c>
      <c r="J1809" s="132" t="n">
        <f aca="false">LARGE($G$1:G1809,1)</f>
        <v>1242</v>
      </c>
      <c r="K1809" s="192" t="n">
        <f aca="false">IF(J1809&gt;J1808,0,K1808+1)</f>
        <v>383</v>
      </c>
      <c r="L1809" s="134" t="n">
        <f aca="false">I1809/J1809-1</f>
        <v>-0.743268921095008</v>
      </c>
      <c r="O1809" s="131"/>
      <c r="P1809" s="330"/>
      <c r="Q1809" s="132"/>
      <c r="R1809" s="132"/>
      <c r="S1809" s="132"/>
      <c r="T1809" s="132"/>
    </row>
    <row r="1810" customFormat="false" ht="12.8" hidden="true" customHeight="false" outlineLevel="0" collapsed="false">
      <c r="A1810" s="131" t="n">
        <v>1418860800</v>
      </c>
      <c r="B1810" s="330" t="n">
        <f aca="false">(A1810/(24*60*60))+DATE(1970,1,1)</f>
        <v>41991</v>
      </c>
      <c r="C1810" s="331" t="n">
        <f aca="false">YEAR(B1810)</f>
        <v>2014</v>
      </c>
      <c r="D1810" s="331" t="n">
        <f aca="false">MONTH(B1810)</f>
        <v>12</v>
      </c>
      <c r="E1810" s="331" t="n">
        <f aca="false">DAY(B1810)</f>
        <v>18</v>
      </c>
      <c r="F1810" s="132" t="n">
        <v>319.5</v>
      </c>
      <c r="G1810" s="132" t="n">
        <v>325</v>
      </c>
      <c r="H1810" s="132" t="n">
        <v>302.32</v>
      </c>
      <c r="I1810" s="132" t="n">
        <v>311.77</v>
      </c>
      <c r="J1810" s="132" t="n">
        <f aca="false">LARGE($G$1:G1810,1)</f>
        <v>1242</v>
      </c>
      <c r="K1810" s="192" t="n">
        <f aca="false">IF(J1810&gt;J1809,0,K1809+1)</f>
        <v>384</v>
      </c>
      <c r="L1810" s="134" t="n">
        <f aca="false">I1810/J1810-1</f>
        <v>-0.748977455716586</v>
      </c>
      <c r="O1810" s="131"/>
      <c r="P1810" s="330"/>
      <c r="Q1810" s="132"/>
      <c r="R1810" s="132"/>
      <c r="S1810" s="132"/>
      <c r="T1810" s="132"/>
    </row>
    <row r="1811" customFormat="false" ht="12.8" hidden="true" customHeight="false" outlineLevel="0" collapsed="false">
      <c r="A1811" s="131" t="n">
        <v>1418947200</v>
      </c>
      <c r="B1811" s="330" t="n">
        <f aca="false">(A1811/(24*60*60))+DATE(1970,1,1)</f>
        <v>41992</v>
      </c>
      <c r="C1811" s="331" t="n">
        <f aca="false">YEAR(B1811)</f>
        <v>2014</v>
      </c>
      <c r="D1811" s="331" t="n">
        <f aca="false">MONTH(B1811)</f>
        <v>12</v>
      </c>
      <c r="E1811" s="331" t="n">
        <f aca="false">DAY(B1811)</f>
        <v>19</v>
      </c>
      <c r="F1811" s="132" t="n">
        <v>311.76</v>
      </c>
      <c r="G1811" s="132" t="n">
        <v>319.97</v>
      </c>
      <c r="H1811" s="132" t="n">
        <v>305.6</v>
      </c>
      <c r="I1811" s="132" t="n">
        <v>318.47</v>
      </c>
      <c r="J1811" s="132" t="n">
        <f aca="false">LARGE($G$1:G1811,1)</f>
        <v>1242</v>
      </c>
      <c r="K1811" s="192" t="n">
        <f aca="false">IF(J1811&gt;J1810,0,K1810+1)</f>
        <v>385</v>
      </c>
      <c r="L1811" s="134" t="n">
        <f aca="false">I1811/J1811-1</f>
        <v>-0.743582930756844</v>
      </c>
      <c r="O1811" s="131"/>
      <c r="P1811" s="330"/>
      <c r="Q1811" s="132"/>
      <c r="R1811" s="132"/>
      <c r="S1811" s="132"/>
      <c r="T1811" s="132"/>
    </row>
    <row r="1812" customFormat="false" ht="12.8" hidden="true" customHeight="false" outlineLevel="0" collapsed="false">
      <c r="A1812" s="131" t="n">
        <v>1419033600</v>
      </c>
      <c r="B1812" s="330" t="n">
        <f aca="false">(A1812/(24*60*60))+DATE(1970,1,1)</f>
        <v>41993</v>
      </c>
      <c r="C1812" s="331" t="n">
        <f aca="false">YEAR(B1812)</f>
        <v>2014</v>
      </c>
      <c r="D1812" s="331" t="n">
        <f aca="false">MONTH(B1812)</f>
        <v>12</v>
      </c>
      <c r="E1812" s="331" t="n">
        <f aca="false">DAY(B1812)</f>
        <v>20</v>
      </c>
      <c r="F1812" s="132" t="n">
        <v>318.47</v>
      </c>
      <c r="G1812" s="132" t="n">
        <v>330</v>
      </c>
      <c r="H1812" s="132" t="n">
        <v>315.3</v>
      </c>
      <c r="I1812" s="132" t="n">
        <v>329.66</v>
      </c>
      <c r="J1812" s="132" t="n">
        <f aca="false">LARGE($G$1:G1812,1)</f>
        <v>1242</v>
      </c>
      <c r="K1812" s="192" t="n">
        <f aca="false">IF(J1812&gt;J1811,0,K1811+1)</f>
        <v>386</v>
      </c>
      <c r="L1812" s="134" t="n">
        <f aca="false">I1812/J1812-1</f>
        <v>-0.734573268921095</v>
      </c>
      <c r="O1812" s="131"/>
      <c r="P1812" s="330"/>
      <c r="Q1812" s="132"/>
      <c r="R1812" s="132"/>
      <c r="S1812" s="132"/>
      <c r="T1812" s="132"/>
    </row>
    <row r="1813" customFormat="false" ht="12.8" hidden="true" customHeight="false" outlineLevel="0" collapsed="false">
      <c r="A1813" s="131" t="n">
        <v>1419120000</v>
      </c>
      <c r="B1813" s="330" t="n">
        <f aca="false">(A1813/(24*60*60))+DATE(1970,1,1)</f>
        <v>41994</v>
      </c>
      <c r="C1813" s="331" t="n">
        <f aca="false">YEAR(B1813)</f>
        <v>2014</v>
      </c>
      <c r="D1813" s="331" t="n">
        <f aca="false">MONTH(B1813)</f>
        <v>12</v>
      </c>
      <c r="E1813" s="331" t="n">
        <f aca="false">DAY(B1813)</f>
        <v>21</v>
      </c>
      <c r="F1813" s="132" t="n">
        <v>329.69</v>
      </c>
      <c r="G1813" s="132" t="n">
        <v>329.73</v>
      </c>
      <c r="H1813" s="132" t="n">
        <v>316.85</v>
      </c>
      <c r="I1813" s="132" t="n">
        <v>320.79</v>
      </c>
      <c r="J1813" s="132" t="n">
        <f aca="false">LARGE($G$1:G1813,1)</f>
        <v>1242</v>
      </c>
      <c r="K1813" s="192" t="n">
        <f aca="false">IF(J1813&gt;J1812,0,K1812+1)</f>
        <v>387</v>
      </c>
      <c r="L1813" s="134" t="n">
        <f aca="false">I1813/J1813-1</f>
        <v>-0.741714975845411</v>
      </c>
      <c r="O1813" s="131"/>
      <c r="P1813" s="330"/>
      <c r="Q1813" s="132"/>
      <c r="R1813" s="132"/>
      <c r="S1813" s="132"/>
      <c r="T1813" s="132"/>
    </row>
    <row r="1814" customFormat="false" ht="12.8" hidden="true" customHeight="false" outlineLevel="0" collapsed="false">
      <c r="A1814" s="131" t="n">
        <v>1419206400</v>
      </c>
      <c r="B1814" s="330" t="n">
        <f aca="false">(A1814/(24*60*60))+DATE(1970,1,1)</f>
        <v>41995</v>
      </c>
      <c r="C1814" s="331" t="n">
        <f aca="false">YEAR(B1814)</f>
        <v>2014</v>
      </c>
      <c r="D1814" s="331" t="n">
        <f aca="false">MONTH(B1814)</f>
        <v>12</v>
      </c>
      <c r="E1814" s="331" t="n">
        <f aca="false">DAY(B1814)</f>
        <v>22</v>
      </c>
      <c r="F1814" s="132" t="n">
        <v>321.19</v>
      </c>
      <c r="G1814" s="132" t="n">
        <v>336.85</v>
      </c>
      <c r="H1814" s="132" t="n">
        <v>319.64</v>
      </c>
      <c r="I1814" s="132" t="n">
        <v>332.63</v>
      </c>
      <c r="J1814" s="132" t="n">
        <f aca="false">LARGE($G$1:G1814,1)</f>
        <v>1242</v>
      </c>
      <c r="K1814" s="192" t="n">
        <f aca="false">IF(J1814&gt;J1813,0,K1813+1)</f>
        <v>388</v>
      </c>
      <c r="L1814" s="134" t="n">
        <f aca="false">I1814/J1814-1</f>
        <v>-0.732181964573269</v>
      </c>
      <c r="O1814" s="131"/>
      <c r="P1814" s="330"/>
      <c r="Q1814" s="132"/>
      <c r="R1814" s="132"/>
      <c r="S1814" s="132"/>
      <c r="T1814" s="132"/>
    </row>
    <row r="1815" customFormat="false" ht="12.8" hidden="true" customHeight="false" outlineLevel="0" collapsed="false">
      <c r="A1815" s="131" t="n">
        <v>1419292800</v>
      </c>
      <c r="B1815" s="330" t="n">
        <f aca="false">(A1815/(24*60*60))+DATE(1970,1,1)</f>
        <v>41996</v>
      </c>
      <c r="C1815" s="331" t="n">
        <f aca="false">YEAR(B1815)</f>
        <v>2014</v>
      </c>
      <c r="D1815" s="331" t="n">
        <f aca="false">MONTH(B1815)</f>
        <v>12</v>
      </c>
      <c r="E1815" s="331" t="n">
        <f aca="false">DAY(B1815)</f>
        <v>23</v>
      </c>
      <c r="F1815" s="132" t="n">
        <v>332.41</v>
      </c>
      <c r="G1815" s="132" t="n">
        <v>337.79</v>
      </c>
      <c r="H1815" s="132" t="n">
        <v>330</v>
      </c>
      <c r="I1815" s="132" t="n">
        <v>335.7</v>
      </c>
      <c r="J1815" s="132" t="n">
        <f aca="false">LARGE($G$1:G1815,1)</f>
        <v>1242</v>
      </c>
      <c r="K1815" s="192" t="n">
        <f aca="false">IF(J1815&gt;J1814,0,K1814+1)</f>
        <v>389</v>
      </c>
      <c r="L1815" s="134" t="n">
        <f aca="false">I1815/J1815-1</f>
        <v>-0.729710144927536</v>
      </c>
      <c r="O1815" s="131"/>
      <c r="P1815" s="330"/>
      <c r="Q1815" s="132"/>
      <c r="R1815" s="132"/>
      <c r="S1815" s="132"/>
      <c r="T1815" s="132"/>
    </row>
    <row r="1816" customFormat="false" ht="12.8" hidden="true" customHeight="false" outlineLevel="0" collapsed="false">
      <c r="A1816" s="131" t="n">
        <v>1419379200</v>
      </c>
      <c r="B1816" s="330" t="n">
        <f aca="false">(A1816/(24*60*60))+DATE(1970,1,1)</f>
        <v>41997</v>
      </c>
      <c r="C1816" s="331" t="n">
        <f aca="false">YEAR(B1816)</f>
        <v>2014</v>
      </c>
      <c r="D1816" s="331" t="n">
        <f aca="false">MONTH(B1816)</f>
        <v>12</v>
      </c>
      <c r="E1816" s="331" t="n">
        <f aca="false">DAY(B1816)</f>
        <v>24</v>
      </c>
      <c r="F1816" s="132" t="n">
        <v>335.69</v>
      </c>
      <c r="G1816" s="132" t="n">
        <v>335.93</v>
      </c>
      <c r="H1816" s="132" t="n">
        <v>320</v>
      </c>
      <c r="I1816" s="132" t="n">
        <v>322.61</v>
      </c>
      <c r="J1816" s="132" t="n">
        <f aca="false">LARGE($G$1:G1816,1)</f>
        <v>1242</v>
      </c>
      <c r="K1816" s="192" t="n">
        <f aca="false">IF(J1816&gt;J1815,0,K1815+1)</f>
        <v>390</v>
      </c>
      <c r="L1816" s="134" t="n">
        <f aca="false">I1816/J1816-1</f>
        <v>-0.74024959742351</v>
      </c>
      <c r="O1816" s="131"/>
      <c r="P1816" s="330"/>
      <c r="Q1816" s="132"/>
      <c r="R1816" s="132"/>
      <c r="S1816" s="132"/>
      <c r="T1816" s="132"/>
    </row>
    <row r="1817" customFormat="false" ht="12.8" hidden="true" customHeight="false" outlineLevel="0" collapsed="false">
      <c r="A1817" s="131" t="n">
        <v>1419465600</v>
      </c>
      <c r="B1817" s="330" t="n">
        <f aca="false">(A1817/(24*60*60))+DATE(1970,1,1)</f>
        <v>41998</v>
      </c>
      <c r="C1817" s="331" t="n">
        <f aca="false">YEAR(B1817)</f>
        <v>2014</v>
      </c>
      <c r="D1817" s="331" t="n">
        <f aca="false">MONTH(B1817)</f>
        <v>12</v>
      </c>
      <c r="E1817" s="331" t="n">
        <f aca="false">DAY(B1817)</f>
        <v>25</v>
      </c>
      <c r="F1817" s="132" t="n">
        <v>322.62</v>
      </c>
      <c r="G1817" s="132" t="n">
        <v>323.4</v>
      </c>
      <c r="H1817" s="132" t="n">
        <v>315.5</v>
      </c>
      <c r="I1817" s="132" t="n">
        <v>318.5</v>
      </c>
      <c r="J1817" s="132" t="n">
        <f aca="false">LARGE($G$1:G1817,1)</f>
        <v>1242</v>
      </c>
      <c r="K1817" s="192" t="n">
        <f aca="false">IF(J1817&gt;J1816,0,K1816+1)</f>
        <v>391</v>
      </c>
      <c r="L1817" s="134" t="n">
        <f aca="false">I1817/J1817-1</f>
        <v>-0.743558776167472</v>
      </c>
      <c r="O1817" s="131"/>
      <c r="P1817" s="330"/>
      <c r="Q1817" s="132"/>
      <c r="R1817" s="132"/>
      <c r="S1817" s="132"/>
      <c r="T1817" s="132"/>
    </row>
    <row r="1818" customFormat="false" ht="12.8" hidden="true" customHeight="false" outlineLevel="0" collapsed="false">
      <c r="A1818" s="131" t="n">
        <v>1419552000</v>
      </c>
      <c r="B1818" s="330" t="n">
        <f aca="false">(A1818/(24*60*60))+DATE(1970,1,1)</f>
        <v>41999</v>
      </c>
      <c r="C1818" s="331" t="n">
        <f aca="false">YEAR(B1818)</f>
        <v>2014</v>
      </c>
      <c r="D1818" s="331" t="n">
        <f aca="false">MONTH(B1818)</f>
        <v>12</v>
      </c>
      <c r="E1818" s="331" t="n">
        <f aca="false">DAY(B1818)</f>
        <v>26</v>
      </c>
      <c r="F1818" s="132" t="n">
        <v>318.49</v>
      </c>
      <c r="G1818" s="132" t="n">
        <v>332.4</v>
      </c>
      <c r="H1818" s="132" t="n">
        <v>316.17</v>
      </c>
      <c r="I1818" s="132" t="n">
        <v>327.2</v>
      </c>
      <c r="J1818" s="132" t="n">
        <f aca="false">LARGE($G$1:G1818,1)</f>
        <v>1242</v>
      </c>
      <c r="K1818" s="192" t="n">
        <f aca="false">IF(J1818&gt;J1817,0,K1817+1)</f>
        <v>392</v>
      </c>
      <c r="L1818" s="134" t="n">
        <f aca="false">I1818/J1818-1</f>
        <v>-0.736553945249598</v>
      </c>
      <c r="O1818" s="131"/>
      <c r="P1818" s="330"/>
      <c r="Q1818" s="132"/>
      <c r="R1818" s="132"/>
      <c r="S1818" s="132"/>
      <c r="T1818" s="132"/>
    </row>
    <row r="1819" customFormat="false" ht="12.8" hidden="true" customHeight="false" outlineLevel="0" collapsed="false">
      <c r="A1819" s="131" t="n">
        <v>1419638400</v>
      </c>
      <c r="B1819" s="330" t="n">
        <f aca="false">(A1819/(24*60*60))+DATE(1970,1,1)</f>
        <v>42000</v>
      </c>
      <c r="C1819" s="331" t="n">
        <f aca="false">YEAR(B1819)</f>
        <v>2014</v>
      </c>
      <c r="D1819" s="331" t="n">
        <f aca="false">MONTH(B1819)</f>
        <v>12</v>
      </c>
      <c r="E1819" s="331" t="n">
        <f aca="false">DAY(B1819)</f>
        <v>27</v>
      </c>
      <c r="F1819" s="132" t="n">
        <v>327.79</v>
      </c>
      <c r="G1819" s="132" t="n">
        <v>330.6</v>
      </c>
      <c r="H1819" s="132" t="n">
        <v>310</v>
      </c>
      <c r="I1819" s="132" t="n">
        <v>315.89</v>
      </c>
      <c r="J1819" s="132" t="n">
        <f aca="false">LARGE($G$1:G1819,1)</f>
        <v>1242</v>
      </c>
      <c r="K1819" s="192" t="n">
        <f aca="false">IF(J1819&gt;J1818,0,K1818+1)</f>
        <v>393</v>
      </c>
      <c r="L1819" s="134" t="n">
        <f aca="false">I1819/J1819-1</f>
        <v>-0.745660225442834</v>
      </c>
      <c r="O1819" s="131"/>
      <c r="P1819" s="330"/>
      <c r="Q1819" s="132"/>
      <c r="R1819" s="132"/>
      <c r="S1819" s="132"/>
      <c r="T1819" s="132"/>
    </row>
    <row r="1820" customFormat="false" ht="12.8" hidden="true" customHeight="false" outlineLevel="0" collapsed="false">
      <c r="A1820" s="131" t="n">
        <v>1419724800</v>
      </c>
      <c r="B1820" s="330" t="n">
        <f aca="false">(A1820/(24*60*60))+DATE(1970,1,1)</f>
        <v>42001</v>
      </c>
      <c r="C1820" s="331" t="n">
        <f aca="false">YEAR(B1820)</f>
        <v>2014</v>
      </c>
      <c r="D1820" s="331" t="n">
        <f aca="false">MONTH(B1820)</f>
        <v>12</v>
      </c>
      <c r="E1820" s="331" t="n">
        <f aca="false">DAY(B1820)</f>
        <v>28</v>
      </c>
      <c r="F1820" s="132" t="n">
        <v>315.9</v>
      </c>
      <c r="G1820" s="132" t="n">
        <v>319.79</v>
      </c>
      <c r="H1820" s="132" t="n">
        <v>310.08</v>
      </c>
      <c r="I1820" s="132" t="n">
        <v>316.94</v>
      </c>
      <c r="J1820" s="132" t="n">
        <f aca="false">LARGE($G$1:G1820,1)</f>
        <v>1242</v>
      </c>
      <c r="K1820" s="192" t="n">
        <f aca="false">IF(J1820&gt;J1819,0,K1819+1)</f>
        <v>394</v>
      </c>
      <c r="L1820" s="134" t="n">
        <f aca="false">I1820/J1820-1</f>
        <v>-0.744814814814815</v>
      </c>
      <c r="O1820" s="131"/>
      <c r="P1820" s="330"/>
      <c r="Q1820" s="132"/>
      <c r="R1820" s="132"/>
      <c r="S1820" s="132"/>
      <c r="T1820" s="132"/>
    </row>
    <row r="1821" customFormat="false" ht="12.8" hidden="true" customHeight="false" outlineLevel="0" collapsed="false">
      <c r="A1821" s="131" t="n">
        <v>1419811200</v>
      </c>
      <c r="B1821" s="330" t="n">
        <f aca="false">(A1821/(24*60*60))+DATE(1970,1,1)</f>
        <v>42002</v>
      </c>
      <c r="C1821" s="331" t="n">
        <f aca="false">YEAR(B1821)</f>
        <v>2014</v>
      </c>
      <c r="D1821" s="331" t="n">
        <f aca="false">MONTH(B1821)</f>
        <v>12</v>
      </c>
      <c r="E1821" s="331" t="n">
        <f aca="false">DAY(B1821)</f>
        <v>29</v>
      </c>
      <c r="F1821" s="132" t="n">
        <v>316.96</v>
      </c>
      <c r="G1821" s="132" t="n">
        <v>320.5</v>
      </c>
      <c r="H1821" s="132" t="n">
        <v>312.51</v>
      </c>
      <c r="I1821" s="132" t="n">
        <v>312.64</v>
      </c>
      <c r="J1821" s="132" t="n">
        <f aca="false">LARGE($G$1:G1821,1)</f>
        <v>1242</v>
      </c>
      <c r="K1821" s="192" t="n">
        <f aca="false">IF(J1821&gt;J1820,0,K1820+1)</f>
        <v>395</v>
      </c>
      <c r="L1821" s="134" t="n">
        <f aca="false">I1821/J1821-1</f>
        <v>-0.748276972624799</v>
      </c>
      <c r="O1821" s="131"/>
      <c r="P1821" s="330"/>
      <c r="Q1821" s="132"/>
      <c r="R1821" s="132"/>
      <c r="S1821" s="132"/>
      <c r="T1821" s="132"/>
    </row>
    <row r="1822" customFormat="false" ht="12.8" hidden="true" customHeight="false" outlineLevel="0" collapsed="false">
      <c r="A1822" s="131" t="n">
        <v>1419897600</v>
      </c>
      <c r="B1822" s="330" t="n">
        <f aca="false">(A1822/(24*60*60))+DATE(1970,1,1)</f>
        <v>42003</v>
      </c>
      <c r="C1822" s="331" t="n">
        <f aca="false">YEAR(B1822)</f>
        <v>2014</v>
      </c>
      <c r="D1822" s="331" t="n">
        <f aca="false">MONTH(B1822)</f>
        <v>12</v>
      </c>
      <c r="E1822" s="331" t="n">
        <f aca="false">DAY(B1822)</f>
        <v>30</v>
      </c>
      <c r="F1822" s="132" t="n">
        <v>312.86</v>
      </c>
      <c r="G1822" s="132" t="n">
        <v>315.93</v>
      </c>
      <c r="H1822" s="132" t="n">
        <v>307.1</v>
      </c>
      <c r="I1822" s="132" t="n">
        <v>310.8</v>
      </c>
      <c r="J1822" s="132" t="n">
        <f aca="false">LARGE($G$1:G1822,1)</f>
        <v>1242</v>
      </c>
      <c r="K1822" s="192" t="n">
        <f aca="false">IF(J1822&gt;J1821,0,K1821+1)</f>
        <v>396</v>
      </c>
      <c r="L1822" s="134" t="n">
        <f aca="false">I1822/J1822-1</f>
        <v>-0.74975845410628</v>
      </c>
      <c r="O1822" s="131"/>
      <c r="P1822" s="330"/>
      <c r="Q1822" s="132"/>
      <c r="R1822" s="132"/>
      <c r="S1822" s="132"/>
      <c r="T1822" s="132"/>
    </row>
    <row r="1823" customFormat="false" ht="12.8" hidden="true" customHeight="false" outlineLevel="0" collapsed="false">
      <c r="A1823" s="131" t="n">
        <v>1419984000</v>
      </c>
      <c r="B1823" s="330" t="n">
        <f aca="false">(A1823/(24*60*60))+DATE(1970,1,1)</f>
        <v>42004</v>
      </c>
      <c r="C1823" s="331" t="n">
        <f aca="false">YEAR(B1823)</f>
        <v>2014</v>
      </c>
      <c r="D1823" s="331" t="n">
        <f aca="false">MONTH(B1823)</f>
        <v>12</v>
      </c>
      <c r="E1823" s="331" t="n">
        <f aca="false">DAY(B1823)</f>
        <v>31</v>
      </c>
      <c r="F1823" s="132" t="n">
        <v>310.81</v>
      </c>
      <c r="G1823" s="132" t="n">
        <v>322.79</v>
      </c>
      <c r="H1823" s="132" t="n">
        <v>309.39</v>
      </c>
      <c r="I1823" s="132" t="n">
        <v>322.3</v>
      </c>
      <c r="J1823" s="132" t="n">
        <f aca="false">LARGE($G$1:G1823,1)</f>
        <v>1242</v>
      </c>
      <c r="K1823" s="192" t="n">
        <f aca="false">IF(J1823&gt;J1822,0,K1822+1)</f>
        <v>397</v>
      </c>
      <c r="L1823" s="134" t="n">
        <f aca="false">I1823/J1823-1</f>
        <v>-0.740499194847021</v>
      </c>
      <c r="O1823" s="131"/>
      <c r="P1823" s="330"/>
      <c r="Q1823" s="132"/>
      <c r="R1823" s="132"/>
      <c r="S1823" s="132"/>
      <c r="T1823" s="132"/>
    </row>
    <row r="1824" customFormat="false" ht="12.8" hidden="true" customHeight="false" outlineLevel="0" collapsed="false">
      <c r="A1824" s="131" t="n">
        <v>1420070400</v>
      </c>
      <c r="B1824" s="330" t="n">
        <f aca="false">(A1824/(24*60*60))+DATE(1970,1,1)</f>
        <v>42005</v>
      </c>
      <c r="C1824" s="331" t="n">
        <f aca="false">YEAR(B1824)</f>
        <v>2015</v>
      </c>
      <c r="D1824" s="331" t="n">
        <f aca="false">MONTH(B1824)</f>
        <v>1</v>
      </c>
      <c r="E1824" s="331" t="n">
        <f aca="false">DAY(B1824)</f>
        <v>1</v>
      </c>
      <c r="F1824" s="132" t="n">
        <v>322.31</v>
      </c>
      <c r="G1824" s="132" t="n">
        <v>322.9</v>
      </c>
      <c r="H1824" s="132" t="n">
        <v>313.81</v>
      </c>
      <c r="I1824" s="132" t="n">
        <v>314.96</v>
      </c>
      <c r="J1824" s="132" t="n">
        <f aca="false">LARGE($G$1:G1824,1)</f>
        <v>1242</v>
      </c>
      <c r="K1824" s="192" t="n">
        <f aca="false">IF(J1824&gt;J1823,0,K1823+1)</f>
        <v>398</v>
      </c>
      <c r="L1824" s="134" t="n">
        <f aca="false">I1824/J1824-1</f>
        <v>-0.746409017713366</v>
      </c>
      <c r="O1824" s="131"/>
      <c r="P1824" s="330"/>
      <c r="Q1824" s="132"/>
      <c r="R1824" s="132"/>
      <c r="S1824" s="132"/>
      <c r="T1824" s="132"/>
    </row>
    <row r="1825" customFormat="false" ht="12.8" hidden="true" customHeight="false" outlineLevel="0" collapsed="false">
      <c r="A1825" s="131" t="n">
        <v>1420156800</v>
      </c>
      <c r="B1825" s="330" t="n">
        <f aca="false">(A1825/(24*60*60))+DATE(1970,1,1)</f>
        <v>42006</v>
      </c>
      <c r="C1825" s="331" t="n">
        <f aca="false">YEAR(B1825)</f>
        <v>2015</v>
      </c>
      <c r="D1825" s="331" t="n">
        <f aca="false">MONTH(B1825)</f>
        <v>1</v>
      </c>
      <c r="E1825" s="331" t="n">
        <f aca="false">DAY(B1825)</f>
        <v>2</v>
      </c>
      <c r="F1825" s="132" t="n">
        <v>314.54</v>
      </c>
      <c r="G1825" s="132" t="n">
        <v>316.74</v>
      </c>
      <c r="H1825" s="132" t="n">
        <v>313.28</v>
      </c>
      <c r="I1825" s="132" t="n">
        <v>315.81</v>
      </c>
      <c r="J1825" s="132" t="n">
        <f aca="false">LARGE($G$1:G1825,1)</f>
        <v>1242</v>
      </c>
      <c r="K1825" s="192" t="n">
        <f aca="false">IF(J1825&gt;J1824,0,K1824+1)</f>
        <v>399</v>
      </c>
      <c r="L1825" s="134" t="n">
        <f aca="false">I1825/J1825-1</f>
        <v>-0.74572463768116</v>
      </c>
      <c r="O1825" s="131"/>
      <c r="P1825" s="330"/>
      <c r="Q1825" s="132"/>
      <c r="R1825" s="132"/>
      <c r="S1825" s="132"/>
      <c r="T1825" s="132"/>
    </row>
    <row r="1826" customFormat="false" ht="12.8" hidden="true" customHeight="false" outlineLevel="0" collapsed="false">
      <c r="A1826" s="131" t="n">
        <v>1420243200</v>
      </c>
      <c r="B1826" s="330" t="n">
        <f aca="false">(A1826/(24*60*60))+DATE(1970,1,1)</f>
        <v>42007</v>
      </c>
      <c r="C1826" s="331" t="n">
        <f aca="false">YEAR(B1826)</f>
        <v>2015</v>
      </c>
      <c r="D1826" s="331" t="n">
        <f aca="false">MONTH(B1826)</f>
        <v>1</v>
      </c>
      <c r="E1826" s="331" t="n">
        <f aca="false">DAY(B1826)</f>
        <v>3</v>
      </c>
      <c r="F1826" s="132" t="n">
        <v>315.8</v>
      </c>
      <c r="G1826" s="132" t="n">
        <v>315.99</v>
      </c>
      <c r="H1826" s="132" t="n">
        <v>277.5</v>
      </c>
      <c r="I1826" s="132" t="n">
        <v>278.22</v>
      </c>
      <c r="J1826" s="132" t="n">
        <f aca="false">LARGE($G$1:G1826,1)</f>
        <v>1242</v>
      </c>
      <c r="K1826" s="192" t="n">
        <f aca="false">IF(J1826&gt;J1825,0,K1825+1)</f>
        <v>400</v>
      </c>
      <c r="L1826" s="134" t="n">
        <f aca="false">I1826/J1826-1</f>
        <v>-0.775990338164251</v>
      </c>
      <c r="O1826" s="131"/>
      <c r="P1826" s="330"/>
      <c r="Q1826" s="132"/>
      <c r="R1826" s="132"/>
      <c r="S1826" s="132"/>
      <c r="T1826" s="132"/>
    </row>
    <row r="1827" customFormat="false" ht="12.8" hidden="true" customHeight="false" outlineLevel="0" collapsed="false">
      <c r="A1827" s="131" t="n">
        <v>1420329600</v>
      </c>
      <c r="B1827" s="330" t="n">
        <f aca="false">(A1827/(24*60*60))+DATE(1970,1,1)</f>
        <v>42008</v>
      </c>
      <c r="C1827" s="331" t="n">
        <f aca="false">YEAR(B1827)</f>
        <v>2015</v>
      </c>
      <c r="D1827" s="331" t="n">
        <f aca="false">MONTH(B1827)</f>
        <v>1</v>
      </c>
      <c r="E1827" s="331" t="n">
        <f aca="false">DAY(B1827)</f>
        <v>4</v>
      </c>
      <c r="F1827" s="132" t="n">
        <v>278.04</v>
      </c>
      <c r="G1827" s="132" t="n">
        <v>288.74</v>
      </c>
      <c r="H1827" s="132" t="n">
        <v>255.03</v>
      </c>
      <c r="I1827" s="132" t="n">
        <v>264.19</v>
      </c>
      <c r="J1827" s="132" t="n">
        <f aca="false">LARGE($G$1:G1827,1)</f>
        <v>1242</v>
      </c>
      <c r="K1827" s="192" t="n">
        <f aca="false">IF(J1827&gt;J1826,0,K1826+1)</f>
        <v>401</v>
      </c>
      <c r="L1827" s="134" t="n">
        <f aca="false">I1827/J1827-1</f>
        <v>-0.787286634460548</v>
      </c>
      <c r="O1827" s="131"/>
      <c r="P1827" s="330"/>
      <c r="Q1827" s="132"/>
      <c r="R1827" s="132"/>
      <c r="S1827" s="132"/>
      <c r="T1827" s="132"/>
    </row>
    <row r="1828" customFormat="false" ht="12.8" hidden="true" customHeight="false" outlineLevel="0" collapsed="false">
      <c r="A1828" s="131" t="n">
        <v>1420416000</v>
      </c>
      <c r="B1828" s="330" t="n">
        <f aca="false">(A1828/(24*60*60))+DATE(1970,1,1)</f>
        <v>42009</v>
      </c>
      <c r="C1828" s="331" t="n">
        <f aca="false">YEAR(B1828)</f>
        <v>2015</v>
      </c>
      <c r="D1828" s="331" t="n">
        <f aca="false">MONTH(B1828)</f>
        <v>1</v>
      </c>
      <c r="E1828" s="331" t="n">
        <f aca="false">DAY(B1828)</f>
        <v>5</v>
      </c>
      <c r="F1828" s="132" t="n">
        <v>264.04</v>
      </c>
      <c r="G1828" s="132" t="n">
        <v>280.44</v>
      </c>
      <c r="H1828" s="132" t="n">
        <v>263.75</v>
      </c>
      <c r="I1828" s="132" t="n">
        <v>274.84</v>
      </c>
      <c r="J1828" s="132" t="n">
        <f aca="false">LARGE($G$1:G1828,1)</f>
        <v>1242</v>
      </c>
      <c r="K1828" s="192" t="n">
        <f aca="false">IF(J1828&gt;J1827,0,K1827+1)</f>
        <v>402</v>
      </c>
      <c r="L1828" s="134" t="n">
        <f aca="false">I1828/J1828-1</f>
        <v>-0.778711755233494</v>
      </c>
      <c r="O1828" s="131"/>
      <c r="P1828" s="330"/>
      <c r="Q1828" s="132"/>
      <c r="R1828" s="132"/>
      <c r="S1828" s="132"/>
      <c r="T1828" s="132"/>
    </row>
    <row r="1829" customFormat="false" ht="12.8" hidden="true" customHeight="false" outlineLevel="0" collapsed="false">
      <c r="A1829" s="131" t="n">
        <v>1420502400</v>
      </c>
      <c r="B1829" s="330" t="n">
        <f aca="false">(A1829/(24*60*60))+DATE(1970,1,1)</f>
        <v>42010</v>
      </c>
      <c r="C1829" s="331" t="n">
        <f aca="false">YEAR(B1829)</f>
        <v>2015</v>
      </c>
      <c r="D1829" s="331" t="n">
        <f aca="false">MONTH(B1829)</f>
        <v>1</v>
      </c>
      <c r="E1829" s="331" t="n">
        <f aca="false">DAY(B1829)</f>
        <v>6</v>
      </c>
      <c r="F1829" s="132" t="n">
        <v>274.85</v>
      </c>
      <c r="G1829" s="132" t="n">
        <v>291.94</v>
      </c>
      <c r="H1829" s="132" t="n">
        <v>272.1</v>
      </c>
      <c r="I1829" s="132" t="n">
        <v>288.43</v>
      </c>
      <c r="J1829" s="132" t="n">
        <f aca="false">LARGE($G$1:G1829,1)</f>
        <v>1242</v>
      </c>
      <c r="K1829" s="192" t="n">
        <f aca="false">IF(J1829&gt;J1828,0,K1828+1)</f>
        <v>403</v>
      </c>
      <c r="L1829" s="134" t="n">
        <f aca="false">I1829/J1829-1</f>
        <v>-0.767769726247987</v>
      </c>
      <c r="O1829" s="131"/>
      <c r="P1829" s="330"/>
      <c r="Q1829" s="132"/>
      <c r="R1829" s="132"/>
      <c r="S1829" s="132"/>
      <c r="T1829" s="132"/>
    </row>
    <row r="1830" customFormat="false" ht="12.8" hidden="true" customHeight="false" outlineLevel="0" collapsed="false">
      <c r="A1830" s="131" t="n">
        <v>1420588800</v>
      </c>
      <c r="B1830" s="330" t="n">
        <f aca="false">(A1830/(24*60*60))+DATE(1970,1,1)</f>
        <v>42011</v>
      </c>
      <c r="C1830" s="331" t="n">
        <f aca="false">YEAR(B1830)</f>
        <v>2015</v>
      </c>
      <c r="D1830" s="331" t="n">
        <f aca="false">MONTH(B1830)</f>
        <v>1</v>
      </c>
      <c r="E1830" s="331" t="n">
        <f aca="false">DAY(B1830)</f>
        <v>7</v>
      </c>
      <c r="F1830" s="132" t="n">
        <v>288.36</v>
      </c>
      <c r="G1830" s="132" t="n">
        <v>303.33</v>
      </c>
      <c r="H1830" s="132" t="n">
        <v>284</v>
      </c>
      <c r="I1830" s="132" t="n">
        <v>297.99</v>
      </c>
      <c r="J1830" s="132" t="n">
        <f aca="false">LARGE($G$1:G1830,1)</f>
        <v>1242</v>
      </c>
      <c r="K1830" s="192" t="n">
        <f aca="false">IF(J1830&gt;J1829,0,K1829+1)</f>
        <v>404</v>
      </c>
      <c r="L1830" s="134" t="n">
        <f aca="false">I1830/J1830-1</f>
        <v>-0.760072463768116</v>
      </c>
      <c r="O1830" s="131"/>
      <c r="P1830" s="330"/>
      <c r="Q1830" s="132"/>
      <c r="R1830" s="132"/>
      <c r="S1830" s="132"/>
      <c r="T1830" s="132"/>
    </row>
    <row r="1831" customFormat="false" ht="12.8" hidden="true" customHeight="false" outlineLevel="0" collapsed="false">
      <c r="A1831" s="131" t="n">
        <v>1420675200</v>
      </c>
      <c r="B1831" s="330" t="n">
        <f aca="false">(A1831/(24*60*60))+DATE(1970,1,1)</f>
        <v>42012</v>
      </c>
      <c r="C1831" s="331" t="n">
        <f aca="false">YEAR(B1831)</f>
        <v>2015</v>
      </c>
      <c r="D1831" s="331" t="n">
        <f aca="false">MONTH(B1831)</f>
        <v>1</v>
      </c>
      <c r="E1831" s="331" t="n">
        <f aca="false">DAY(B1831)</f>
        <v>8</v>
      </c>
      <c r="F1831" s="132" t="n">
        <v>297.89</v>
      </c>
      <c r="G1831" s="132" t="n">
        <v>298.47</v>
      </c>
      <c r="H1831" s="132" t="n">
        <v>282.01</v>
      </c>
      <c r="I1831" s="132" t="n">
        <v>283.21</v>
      </c>
      <c r="J1831" s="132" t="n">
        <f aca="false">LARGE($G$1:G1831,1)</f>
        <v>1242</v>
      </c>
      <c r="K1831" s="192" t="n">
        <f aca="false">IF(J1831&gt;J1830,0,K1830+1)</f>
        <v>405</v>
      </c>
      <c r="L1831" s="134" t="n">
        <f aca="false">I1831/J1831-1</f>
        <v>-0.771972624798712</v>
      </c>
      <c r="O1831" s="131"/>
      <c r="P1831" s="330"/>
      <c r="Q1831" s="132"/>
      <c r="R1831" s="132"/>
      <c r="S1831" s="132"/>
      <c r="T1831" s="132"/>
    </row>
    <row r="1832" customFormat="false" ht="12.8" hidden="true" customHeight="false" outlineLevel="0" collapsed="false">
      <c r="A1832" s="131" t="n">
        <v>1420761600</v>
      </c>
      <c r="B1832" s="330" t="n">
        <f aca="false">(A1832/(24*60*60))+DATE(1970,1,1)</f>
        <v>42013</v>
      </c>
      <c r="C1832" s="331" t="n">
        <f aca="false">YEAR(B1832)</f>
        <v>2015</v>
      </c>
      <c r="D1832" s="331" t="n">
        <f aca="false">MONTH(B1832)</f>
        <v>1</v>
      </c>
      <c r="E1832" s="331" t="n">
        <f aca="false">DAY(B1832)</f>
        <v>9</v>
      </c>
      <c r="F1832" s="132" t="n">
        <v>283.99</v>
      </c>
      <c r="G1832" s="132" t="n">
        <v>297.32</v>
      </c>
      <c r="H1832" s="132" t="n">
        <v>280.4</v>
      </c>
      <c r="I1832" s="132" t="n">
        <v>290.51</v>
      </c>
      <c r="J1832" s="132" t="n">
        <f aca="false">LARGE($G$1:G1832,1)</f>
        <v>1242</v>
      </c>
      <c r="K1832" s="192" t="n">
        <f aca="false">IF(J1832&gt;J1831,0,K1831+1)</f>
        <v>406</v>
      </c>
      <c r="L1832" s="134" t="n">
        <f aca="false">I1832/J1832-1</f>
        <v>-0.76609500805153</v>
      </c>
      <c r="O1832" s="131"/>
      <c r="P1832" s="330"/>
      <c r="Q1832" s="132"/>
      <c r="R1832" s="132"/>
      <c r="S1832" s="132"/>
      <c r="T1832" s="132"/>
    </row>
    <row r="1833" customFormat="false" ht="12.8" hidden="true" customHeight="false" outlineLevel="0" collapsed="false">
      <c r="A1833" s="131" t="n">
        <v>1420848000</v>
      </c>
      <c r="B1833" s="330" t="n">
        <f aca="false">(A1833/(24*60*60))+DATE(1970,1,1)</f>
        <v>42014</v>
      </c>
      <c r="C1833" s="331" t="n">
        <f aca="false">YEAR(B1833)</f>
        <v>2015</v>
      </c>
      <c r="D1833" s="331" t="n">
        <f aca="false">MONTH(B1833)</f>
        <v>1</v>
      </c>
      <c r="E1833" s="331" t="n">
        <f aca="false">DAY(B1833)</f>
        <v>10</v>
      </c>
      <c r="F1833" s="132" t="n">
        <v>290.58</v>
      </c>
      <c r="G1833" s="132" t="n">
        <v>292.1</v>
      </c>
      <c r="H1833" s="132" t="n">
        <v>275</v>
      </c>
      <c r="I1833" s="132" t="n">
        <v>276.03</v>
      </c>
      <c r="J1833" s="132" t="n">
        <f aca="false">LARGE($G$1:G1833,1)</f>
        <v>1242</v>
      </c>
      <c r="K1833" s="192" t="n">
        <f aca="false">IF(J1833&gt;J1832,0,K1832+1)</f>
        <v>407</v>
      </c>
      <c r="L1833" s="134" t="n">
        <f aca="false">I1833/J1833-1</f>
        <v>-0.777753623188406</v>
      </c>
      <c r="O1833" s="131"/>
      <c r="P1833" s="330"/>
      <c r="Q1833" s="132"/>
      <c r="R1833" s="132"/>
      <c r="S1833" s="132"/>
      <c r="T1833" s="132"/>
    </row>
    <row r="1834" customFormat="false" ht="12.8" hidden="true" customHeight="false" outlineLevel="0" collapsed="false">
      <c r="A1834" s="131" t="n">
        <v>1420934400</v>
      </c>
      <c r="B1834" s="330" t="n">
        <f aca="false">(A1834/(24*60*60))+DATE(1970,1,1)</f>
        <v>42015</v>
      </c>
      <c r="C1834" s="331" t="n">
        <f aca="false">YEAR(B1834)</f>
        <v>2015</v>
      </c>
      <c r="D1834" s="331" t="n">
        <f aca="false">MONTH(B1834)</f>
        <v>1</v>
      </c>
      <c r="E1834" s="331" t="n">
        <f aca="false">DAY(B1834)</f>
        <v>11</v>
      </c>
      <c r="F1834" s="132" t="n">
        <v>276.01</v>
      </c>
      <c r="G1834" s="132" t="n">
        <v>282.86</v>
      </c>
      <c r="H1834" s="132" t="n">
        <v>265.83</v>
      </c>
      <c r="I1834" s="132" t="n">
        <v>267.27</v>
      </c>
      <c r="J1834" s="132" t="n">
        <f aca="false">LARGE($G$1:G1834,1)</f>
        <v>1242</v>
      </c>
      <c r="K1834" s="192" t="n">
        <f aca="false">IF(J1834&gt;J1833,0,K1833+1)</f>
        <v>408</v>
      </c>
      <c r="L1834" s="134" t="n">
        <f aca="false">I1834/J1834-1</f>
        <v>-0.784806763285024</v>
      </c>
      <c r="O1834" s="131"/>
      <c r="P1834" s="330"/>
      <c r="Q1834" s="132"/>
      <c r="R1834" s="132"/>
      <c r="S1834" s="132"/>
      <c r="T1834" s="132"/>
    </row>
    <row r="1835" customFormat="false" ht="12.8" hidden="true" customHeight="false" outlineLevel="0" collapsed="false">
      <c r="A1835" s="131" t="n">
        <v>1421020800</v>
      </c>
      <c r="B1835" s="330" t="n">
        <f aca="false">(A1835/(24*60*60))+DATE(1970,1,1)</f>
        <v>42016</v>
      </c>
      <c r="C1835" s="331" t="n">
        <f aca="false">YEAR(B1835)</f>
        <v>2015</v>
      </c>
      <c r="D1835" s="331" t="n">
        <f aca="false">MONTH(B1835)</f>
        <v>1</v>
      </c>
      <c r="E1835" s="331" t="n">
        <f aca="false">DAY(B1835)</f>
        <v>12</v>
      </c>
      <c r="F1835" s="132" t="n">
        <v>267.54</v>
      </c>
      <c r="G1835" s="132" t="n">
        <v>274.44</v>
      </c>
      <c r="H1835" s="132" t="n">
        <v>266.24</v>
      </c>
      <c r="I1835" s="132" t="n">
        <v>268.75</v>
      </c>
      <c r="J1835" s="132" t="n">
        <f aca="false">LARGE($G$1:G1835,1)</f>
        <v>1242</v>
      </c>
      <c r="K1835" s="192" t="n">
        <f aca="false">IF(J1835&gt;J1834,0,K1834+1)</f>
        <v>409</v>
      </c>
      <c r="L1835" s="134" t="n">
        <f aca="false">I1835/J1835-1</f>
        <v>-0.783615136876007</v>
      </c>
      <c r="O1835" s="131"/>
      <c r="P1835" s="330"/>
      <c r="Q1835" s="132"/>
      <c r="R1835" s="132"/>
      <c r="S1835" s="132"/>
      <c r="T1835" s="132"/>
    </row>
    <row r="1836" customFormat="false" ht="12.8" hidden="true" customHeight="false" outlineLevel="0" collapsed="false">
      <c r="A1836" s="131" t="n">
        <v>1421107200</v>
      </c>
      <c r="B1836" s="330" t="n">
        <f aca="false">(A1836/(24*60*60))+DATE(1970,1,1)</f>
        <v>42017</v>
      </c>
      <c r="C1836" s="331" t="n">
        <f aca="false">YEAR(B1836)</f>
        <v>2015</v>
      </c>
      <c r="D1836" s="331" t="n">
        <f aca="false">MONTH(B1836)</f>
        <v>1</v>
      </c>
      <c r="E1836" s="331" t="n">
        <f aca="false">DAY(B1836)</f>
        <v>13</v>
      </c>
      <c r="F1836" s="132" t="n">
        <v>268.6</v>
      </c>
      <c r="G1836" s="132" t="n">
        <v>269.66</v>
      </c>
      <c r="H1836" s="132" t="n">
        <v>219</v>
      </c>
      <c r="I1836" s="132" t="n">
        <v>228.07</v>
      </c>
      <c r="J1836" s="132" t="n">
        <f aca="false">LARGE($G$1:G1836,1)</f>
        <v>1242</v>
      </c>
      <c r="K1836" s="192" t="n">
        <f aca="false">IF(J1836&gt;J1835,0,K1835+1)</f>
        <v>410</v>
      </c>
      <c r="L1836" s="134" t="n">
        <f aca="false">I1836/J1836-1</f>
        <v>-0.816368760064412</v>
      </c>
      <c r="O1836" s="131"/>
      <c r="P1836" s="330"/>
      <c r="Q1836" s="132"/>
      <c r="R1836" s="132"/>
      <c r="S1836" s="132"/>
      <c r="T1836" s="132"/>
    </row>
    <row r="1837" customFormat="false" ht="12.8" hidden="true" customHeight="false" outlineLevel="0" collapsed="false">
      <c r="A1837" s="131" t="n">
        <v>1421193600</v>
      </c>
      <c r="B1837" s="330" t="n">
        <f aca="false">(A1837/(24*60*60))+DATE(1970,1,1)</f>
        <v>42018</v>
      </c>
      <c r="C1837" s="331" t="n">
        <f aca="false">YEAR(B1837)</f>
        <v>2015</v>
      </c>
      <c r="D1837" s="331" t="n">
        <f aca="false">MONTH(B1837)</f>
        <v>1</v>
      </c>
      <c r="E1837" s="331" t="n">
        <f aca="false">DAY(B1837)</f>
        <v>14</v>
      </c>
      <c r="F1837" s="132" t="n">
        <v>228.49</v>
      </c>
      <c r="G1837" s="132" t="n">
        <v>228.49</v>
      </c>
      <c r="H1837" s="132" t="n">
        <v>166.45</v>
      </c>
      <c r="I1837" s="132" t="n">
        <v>182</v>
      </c>
      <c r="J1837" s="132" t="n">
        <f aca="false">LARGE($G$1:G1837,1)</f>
        <v>1242</v>
      </c>
      <c r="K1837" s="192" t="n">
        <f aca="false">IF(J1837&gt;J1836,0,K1836+1)</f>
        <v>411</v>
      </c>
      <c r="L1837" s="134" t="n">
        <f aca="false">I1837/J1837-1</f>
        <v>-0.853462157809984</v>
      </c>
      <c r="O1837" s="131"/>
      <c r="P1837" s="330"/>
      <c r="Q1837" s="132"/>
      <c r="R1837" s="132"/>
      <c r="S1837" s="132"/>
      <c r="T1837" s="132"/>
    </row>
    <row r="1838" customFormat="false" ht="12.8" hidden="true" customHeight="false" outlineLevel="0" collapsed="false">
      <c r="A1838" s="131" t="n">
        <v>1421280000</v>
      </c>
      <c r="B1838" s="330" t="n">
        <f aca="false">(A1838/(24*60*60))+DATE(1970,1,1)</f>
        <v>42019</v>
      </c>
      <c r="C1838" s="331" t="n">
        <f aca="false">YEAR(B1838)</f>
        <v>2015</v>
      </c>
      <c r="D1838" s="331" t="n">
        <f aca="false">MONTH(B1838)</f>
        <v>1</v>
      </c>
      <c r="E1838" s="331" t="n">
        <f aca="false">DAY(B1838)</f>
        <v>15</v>
      </c>
      <c r="F1838" s="132" t="n">
        <v>181</v>
      </c>
      <c r="G1838" s="132" t="n">
        <v>230.74</v>
      </c>
      <c r="H1838" s="132" t="n">
        <v>179.05</v>
      </c>
      <c r="I1838" s="132" t="n">
        <v>209.81</v>
      </c>
      <c r="J1838" s="132" t="n">
        <f aca="false">LARGE($G$1:G1838,1)</f>
        <v>1242</v>
      </c>
      <c r="K1838" s="192" t="n">
        <f aca="false">IF(J1838&gt;J1837,0,K1837+1)</f>
        <v>412</v>
      </c>
      <c r="L1838" s="134" t="n">
        <f aca="false">I1838/J1838-1</f>
        <v>-0.831070853462158</v>
      </c>
      <c r="O1838" s="131"/>
      <c r="P1838" s="330"/>
      <c r="Q1838" s="132"/>
      <c r="R1838" s="132"/>
      <c r="S1838" s="132"/>
      <c r="T1838" s="132"/>
    </row>
    <row r="1839" customFormat="false" ht="12.8" hidden="true" customHeight="false" outlineLevel="0" collapsed="false">
      <c r="A1839" s="131" t="n">
        <v>1421366400</v>
      </c>
      <c r="B1839" s="330" t="n">
        <f aca="false">(A1839/(24*60*60))+DATE(1970,1,1)</f>
        <v>42020</v>
      </c>
      <c r="C1839" s="331" t="n">
        <f aca="false">YEAR(B1839)</f>
        <v>2015</v>
      </c>
      <c r="D1839" s="331" t="n">
        <f aca="false">MONTH(B1839)</f>
        <v>1</v>
      </c>
      <c r="E1839" s="331" t="n">
        <f aca="false">DAY(B1839)</f>
        <v>16</v>
      </c>
      <c r="F1839" s="132" t="n">
        <v>209.81</v>
      </c>
      <c r="G1839" s="132" t="n">
        <v>223.1</v>
      </c>
      <c r="H1839" s="132" t="n">
        <v>197.72</v>
      </c>
      <c r="I1839" s="132" t="n">
        <v>208.5</v>
      </c>
      <c r="J1839" s="132" t="n">
        <f aca="false">LARGE($G$1:G1839,1)</f>
        <v>1242</v>
      </c>
      <c r="K1839" s="192" t="n">
        <f aca="false">IF(J1839&gt;J1838,0,K1838+1)</f>
        <v>413</v>
      </c>
      <c r="L1839" s="134" t="n">
        <f aca="false">I1839/J1839-1</f>
        <v>-0.832125603864734</v>
      </c>
      <c r="O1839" s="131"/>
      <c r="P1839" s="330"/>
      <c r="Q1839" s="132"/>
      <c r="R1839" s="132"/>
      <c r="S1839" s="132"/>
      <c r="T1839" s="132"/>
    </row>
    <row r="1840" customFormat="false" ht="12.8" hidden="true" customHeight="false" outlineLevel="0" collapsed="false">
      <c r="A1840" s="131" t="n">
        <v>1421452800</v>
      </c>
      <c r="B1840" s="330" t="n">
        <f aca="false">(A1840/(24*60*60))+DATE(1970,1,1)</f>
        <v>42021</v>
      </c>
      <c r="C1840" s="331" t="n">
        <f aca="false">YEAR(B1840)</f>
        <v>2015</v>
      </c>
      <c r="D1840" s="331" t="n">
        <f aca="false">MONTH(B1840)</f>
        <v>1</v>
      </c>
      <c r="E1840" s="331" t="n">
        <f aca="false">DAY(B1840)</f>
        <v>17</v>
      </c>
      <c r="F1840" s="132" t="n">
        <v>208.52</v>
      </c>
      <c r="G1840" s="132" t="n">
        <v>214</v>
      </c>
      <c r="H1840" s="132" t="n">
        <v>192.2</v>
      </c>
      <c r="I1840" s="132" t="n">
        <v>201.09</v>
      </c>
      <c r="J1840" s="132" t="n">
        <f aca="false">LARGE($G$1:G1840,1)</f>
        <v>1242</v>
      </c>
      <c r="K1840" s="192" t="n">
        <f aca="false">IF(J1840&gt;J1839,0,K1839+1)</f>
        <v>414</v>
      </c>
      <c r="L1840" s="134" t="n">
        <f aca="false">I1840/J1840-1</f>
        <v>-0.838091787439614</v>
      </c>
      <c r="O1840" s="131"/>
      <c r="P1840" s="330"/>
      <c r="Q1840" s="132"/>
      <c r="R1840" s="132"/>
      <c r="S1840" s="132"/>
      <c r="T1840" s="132"/>
    </row>
    <row r="1841" customFormat="false" ht="12.8" hidden="true" customHeight="false" outlineLevel="0" collapsed="false">
      <c r="A1841" s="131" t="n">
        <v>1421539200</v>
      </c>
      <c r="B1841" s="330" t="n">
        <f aca="false">(A1841/(24*60*60))+DATE(1970,1,1)</f>
        <v>42022</v>
      </c>
      <c r="C1841" s="331" t="n">
        <f aca="false">YEAR(B1841)</f>
        <v>2015</v>
      </c>
      <c r="D1841" s="331" t="n">
        <f aca="false">MONTH(B1841)</f>
        <v>1</v>
      </c>
      <c r="E1841" s="331" t="n">
        <f aca="false">DAY(B1841)</f>
        <v>18</v>
      </c>
      <c r="F1841" s="132" t="n">
        <v>201.08</v>
      </c>
      <c r="G1841" s="132" t="n">
        <v>222</v>
      </c>
      <c r="H1841" s="132" t="n">
        <v>194</v>
      </c>
      <c r="I1841" s="132" t="n">
        <v>211.03</v>
      </c>
      <c r="J1841" s="132" t="n">
        <f aca="false">LARGE($G$1:G1841,1)</f>
        <v>1242</v>
      </c>
      <c r="K1841" s="192" t="n">
        <f aca="false">IF(J1841&gt;J1840,0,K1840+1)</f>
        <v>415</v>
      </c>
      <c r="L1841" s="134" t="n">
        <f aca="false">I1841/J1841-1</f>
        <v>-0.830088566827697</v>
      </c>
      <c r="O1841" s="131"/>
      <c r="P1841" s="330"/>
      <c r="Q1841" s="132"/>
      <c r="R1841" s="132"/>
      <c r="S1841" s="132"/>
      <c r="T1841" s="132"/>
    </row>
    <row r="1842" customFormat="false" ht="12.8" hidden="true" customHeight="false" outlineLevel="0" collapsed="false">
      <c r="A1842" s="131" t="n">
        <v>1421625600</v>
      </c>
      <c r="B1842" s="330" t="n">
        <f aca="false">(A1842/(24*60*60))+DATE(1970,1,1)</f>
        <v>42023</v>
      </c>
      <c r="C1842" s="331" t="n">
        <f aca="false">YEAR(B1842)</f>
        <v>2015</v>
      </c>
      <c r="D1842" s="331" t="n">
        <f aca="false">MONTH(B1842)</f>
        <v>1</v>
      </c>
      <c r="E1842" s="331" t="n">
        <f aca="false">DAY(B1842)</f>
        <v>19</v>
      </c>
      <c r="F1842" s="132" t="n">
        <v>210.98</v>
      </c>
      <c r="G1842" s="132" t="n">
        <v>219.95</v>
      </c>
      <c r="H1842" s="132" t="n">
        <v>207</v>
      </c>
      <c r="I1842" s="132" t="n">
        <v>216.2</v>
      </c>
      <c r="J1842" s="132" t="n">
        <f aca="false">LARGE($G$1:G1842,1)</f>
        <v>1242</v>
      </c>
      <c r="K1842" s="192" t="n">
        <f aca="false">IF(J1842&gt;J1841,0,K1841+1)</f>
        <v>416</v>
      </c>
      <c r="L1842" s="134" t="n">
        <f aca="false">I1842/J1842-1</f>
        <v>-0.825925925925926</v>
      </c>
      <c r="O1842" s="131"/>
      <c r="P1842" s="330"/>
      <c r="Q1842" s="132"/>
      <c r="R1842" s="132"/>
      <c r="S1842" s="132"/>
      <c r="T1842" s="132"/>
    </row>
    <row r="1843" customFormat="false" ht="12.8" hidden="true" customHeight="false" outlineLevel="0" collapsed="false">
      <c r="A1843" s="131" t="n">
        <v>1421712000</v>
      </c>
      <c r="B1843" s="330" t="n">
        <f aca="false">(A1843/(24*60*60))+DATE(1970,1,1)</f>
        <v>42024</v>
      </c>
      <c r="C1843" s="331" t="n">
        <f aca="false">YEAR(B1843)</f>
        <v>2015</v>
      </c>
      <c r="D1843" s="331" t="n">
        <f aca="false">MONTH(B1843)</f>
        <v>1</v>
      </c>
      <c r="E1843" s="331" t="n">
        <f aca="false">DAY(B1843)</f>
        <v>20</v>
      </c>
      <c r="F1843" s="132" t="n">
        <v>216.14</v>
      </c>
      <c r="G1843" s="132" t="n">
        <v>219.25</v>
      </c>
      <c r="H1843" s="132" t="n">
        <v>203.7</v>
      </c>
      <c r="I1843" s="132" t="n">
        <v>212.11</v>
      </c>
      <c r="J1843" s="132" t="n">
        <f aca="false">LARGE($G$1:G1843,1)</f>
        <v>1242</v>
      </c>
      <c r="K1843" s="192" t="n">
        <f aca="false">IF(J1843&gt;J1842,0,K1842+1)</f>
        <v>417</v>
      </c>
      <c r="L1843" s="134" t="n">
        <f aca="false">I1843/J1843-1</f>
        <v>-0.829219001610306</v>
      </c>
      <c r="O1843" s="131"/>
      <c r="P1843" s="330"/>
      <c r="Q1843" s="132"/>
      <c r="R1843" s="132"/>
      <c r="S1843" s="132"/>
      <c r="T1843" s="132"/>
    </row>
    <row r="1844" customFormat="false" ht="12.8" hidden="true" customHeight="false" outlineLevel="0" collapsed="false">
      <c r="A1844" s="131" t="n">
        <v>1421798400</v>
      </c>
      <c r="B1844" s="330" t="n">
        <f aca="false">(A1844/(24*60*60))+DATE(1970,1,1)</f>
        <v>42025</v>
      </c>
      <c r="C1844" s="331" t="n">
        <f aca="false">YEAR(B1844)</f>
        <v>2015</v>
      </c>
      <c r="D1844" s="331" t="n">
        <f aca="false">MONTH(B1844)</f>
        <v>1</v>
      </c>
      <c r="E1844" s="331" t="n">
        <f aca="false">DAY(B1844)</f>
        <v>21</v>
      </c>
      <c r="F1844" s="132" t="n">
        <v>212.1</v>
      </c>
      <c r="G1844" s="132" t="n">
        <v>230</v>
      </c>
      <c r="H1844" s="132" t="n">
        <v>211</v>
      </c>
      <c r="I1844" s="132" t="n">
        <v>228.08</v>
      </c>
      <c r="J1844" s="132" t="n">
        <f aca="false">LARGE($G$1:G1844,1)</f>
        <v>1242</v>
      </c>
      <c r="K1844" s="192" t="n">
        <f aca="false">IF(J1844&gt;J1843,0,K1843+1)</f>
        <v>418</v>
      </c>
      <c r="L1844" s="134" t="n">
        <f aca="false">I1844/J1844-1</f>
        <v>-0.816360708534622</v>
      </c>
      <c r="O1844" s="131"/>
      <c r="P1844" s="330"/>
      <c r="Q1844" s="132"/>
      <c r="R1844" s="132"/>
      <c r="S1844" s="132"/>
      <c r="T1844" s="132"/>
    </row>
    <row r="1845" customFormat="false" ht="12.8" hidden="true" customHeight="false" outlineLevel="0" collapsed="false">
      <c r="A1845" s="131" t="n">
        <v>1421884800</v>
      </c>
      <c r="B1845" s="330" t="n">
        <f aca="false">(A1845/(24*60*60))+DATE(1970,1,1)</f>
        <v>42026</v>
      </c>
      <c r="C1845" s="331" t="n">
        <f aca="false">YEAR(B1845)</f>
        <v>2015</v>
      </c>
      <c r="D1845" s="331" t="n">
        <f aca="false">MONTH(B1845)</f>
        <v>1</v>
      </c>
      <c r="E1845" s="331" t="n">
        <f aca="false">DAY(B1845)</f>
        <v>22</v>
      </c>
      <c r="F1845" s="132" t="n">
        <v>228.05</v>
      </c>
      <c r="G1845" s="132" t="n">
        <v>242</v>
      </c>
      <c r="H1845" s="132" t="n">
        <v>225.29</v>
      </c>
      <c r="I1845" s="132" t="n">
        <v>234.7</v>
      </c>
      <c r="J1845" s="132" t="n">
        <f aca="false">LARGE($G$1:G1845,1)</f>
        <v>1242</v>
      </c>
      <c r="K1845" s="192" t="n">
        <f aca="false">IF(J1845&gt;J1844,0,K1844+1)</f>
        <v>419</v>
      </c>
      <c r="L1845" s="134" t="n">
        <f aca="false">I1845/J1845-1</f>
        <v>-0.811030595813205</v>
      </c>
      <c r="O1845" s="131"/>
      <c r="P1845" s="330"/>
      <c r="Q1845" s="132"/>
      <c r="R1845" s="132"/>
      <c r="S1845" s="132"/>
      <c r="T1845" s="132"/>
    </row>
    <row r="1846" customFormat="false" ht="12.8" hidden="true" customHeight="false" outlineLevel="0" collapsed="false">
      <c r="A1846" s="131" t="n">
        <v>1421971200</v>
      </c>
      <c r="B1846" s="330" t="n">
        <f aca="false">(A1846/(24*60*60))+DATE(1970,1,1)</f>
        <v>42027</v>
      </c>
      <c r="C1846" s="331" t="n">
        <f aca="false">YEAR(B1846)</f>
        <v>2015</v>
      </c>
      <c r="D1846" s="331" t="n">
        <f aca="false">MONTH(B1846)</f>
        <v>1</v>
      </c>
      <c r="E1846" s="331" t="n">
        <f aca="false">DAY(B1846)</f>
        <v>23</v>
      </c>
      <c r="F1846" s="132" t="n">
        <v>234.7</v>
      </c>
      <c r="G1846" s="132" t="n">
        <v>236.98</v>
      </c>
      <c r="H1846" s="132" t="n">
        <v>225.13</v>
      </c>
      <c r="I1846" s="132" t="n">
        <v>233.12</v>
      </c>
      <c r="J1846" s="132" t="n">
        <f aca="false">LARGE($G$1:G1846,1)</f>
        <v>1242</v>
      </c>
      <c r="K1846" s="192" t="n">
        <f aca="false">IF(J1846&gt;J1845,0,K1845+1)</f>
        <v>420</v>
      </c>
      <c r="L1846" s="134" t="n">
        <f aca="false">I1846/J1846-1</f>
        <v>-0.812302737520129</v>
      </c>
      <c r="O1846" s="131"/>
      <c r="P1846" s="330"/>
      <c r="Q1846" s="132"/>
      <c r="R1846" s="132"/>
      <c r="S1846" s="132"/>
      <c r="T1846" s="132"/>
    </row>
    <row r="1847" customFormat="false" ht="12.8" hidden="true" customHeight="false" outlineLevel="0" collapsed="false">
      <c r="A1847" s="131" t="n">
        <v>1422057600</v>
      </c>
      <c r="B1847" s="330" t="n">
        <f aca="false">(A1847/(24*60*60))+DATE(1970,1,1)</f>
        <v>42028</v>
      </c>
      <c r="C1847" s="331" t="n">
        <f aca="false">YEAR(B1847)</f>
        <v>2015</v>
      </c>
      <c r="D1847" s="331" t="n">
        <f aca="false">MONTH(B1847)</f>
        <v>1</v>
      </c>
      <c r="E1847" s="331" t="n">
        <f aca="false">DAY(B1847)</f>
        <v>24</v>
      </c>
      <c r="F1847" s="132" t="n">
        <v>233.37</v>
      </c>
      <c r="G1847" s="132" t="n">
        <v>249.77</v>
      </c>
      <c r="H1847" s="132" t="n">
        <v>229.03</v>
      </c>
      <c r="I1847" s="132" t="n">
        <v>248.66</v>
      </c>
      <c r="J1847" s="132" t="n">
        <f aca="false">LARGE($G$1:G1847,1)</f>
        <v>1242</v>
      </c>
      <c r="K1847" s="192" t="n">
        <f aca="false">IF(J1847&gt;J1846,0,K1846+1)</f>
        <v>421</v>
      </c>
      <c r="L1847" s="134" t="n">
        <f aca="false">I1847/J1847-1</f>
        <v>-0.799790660225443</v>
      </c>
      <c r="O1847" s="131"/>
      <c r="P1847" s="330"/>
      <c r="Q1847" s="132"/>
      <c r="R1847" s="132"/>
      <c r="S1847" s="132"/>
      <c r="T1847" s="132"/>
    </row>
    <row r="1848" customFormat="false" ht="12.8" hidden="true" customHeight="false" outlineLevel="0" collapsed="false">
      <c r="A1848" s="131" t="n">
        <v>1422144000</v>
      </c>
      <c r="B1848" s="330" t="n">
        <f aca="false">(A1848/(24*60*60))+DATE(1970,1,1)</f>
        <v>42029</v>
      </c>
      <c r="C1848" s="331" t="n">
        <f aca="false">YEAR(B1848)</f>
        <v>2015</v>
      </c>
      <c r="D1848" s="331" t="n">
        <f aca="false">MONTH(B1848)</f>
        <v>1</v>
      </c>
      <c r="E1848" s="331" t="n">
        <f aca="false">DAY(B1848)</f>
        <v>25</v>
      </c>
      <c r="F1848" s="132" t="n">
        <v>248.94</v>
      </c>
      <c r="G1848" s="132" t="n">
        <v>259.39</v>
      </c>
      <c r="H1848" s="132" t="n">
        <v>245</v>
      </c>
      <c r="I1848" s="132" t="n">
        <v>254.73</v>
      </c>
      <c r="J1848" s="132" t="n">
        <f aca="false">LARGE($G$1:G1848,1)</f>
        <v>1242</v>
      </c>
      <c r="K1848" s="192" t="n">
        <f aca="false">IF(J1848&gt;J1847,0,K1847+1)</f>
        <v>422</v>
      </c>
      <c r="L1848" s="134" t="n">
        <f aca="false">I1848/J1848-1</f>
        <v>-0.794903381642512</v>
      </c>
      <c r="O1848" s="131"/>
      <c r="P1848" s="330"/>
      <c r="Q1848" s="132"/>
      <c r="R1848" s="132"/>
      <c r="S1848" s="132"/>
      <c r="T1848" s="132"/>
    </row>
    <row r="1849" customFormat="false" ht="12.8" hidden="true" customHeight="false" outlineLevel="0" collapsed="false">
      <c r="A1849" s="131" t="n">
        <v>1422230400</v>
      </c>
      <c r="B1849" s="330" t="n">
        <f aca="false">(A1849/(24*60*60))+DATE(1970,1,1)</f>
        <v>42030</v>
      </c>
      <c r="C1849" s="331" t="n">
        <f aca="false">YEAR(B1849)</f>
        <v>2015</v>
      </c>
      <c r="D1849" s="331" t="n">
        <f aca="false">MONTH(B1849)</f>
        <v>1</v>
      </c>
      <c r="E1849" s="331" t="n">
        <f aca="false">DAY(B1849)</f>
        <v>26</v>
      </c>
      <c r="F1849" s="132" t="n">
        <v>254.72</v>
      </c>
      <c r="G1849" s="132" t="n">
        <v>315</v>
      </c>
      <c r="H1849" s="132" t="n">
        <v>254.65</v>
      </c>
      <c r="I1849" s="132" t="n">
        <v>276.01</v>
      </c>
      <c r="J1849" s="132" t="n">
        <f aca="false">LARGE($G$1:G1849,1)</f>
        <v>1242</v>
      </c>
      <c r="K1849" s="192" t="n">
        <f aca="false">IF(J1849&gt;J1848,0,K1848+1)</f>
        <v>423</v>
      </c>
      <c r="L1849" s="134" t="n">
        <f aca="false">I1849/J1849-1</f>
        <v>-0.777769726247987</v>
      </c>
      <c r="O1849" s="131"/>
      <c r="P1849" s="330"/>
      <c r="Q1849" s="132"/>
      <c r="R1849" s="132"/>
      <c r="S1849" s="132"/>
      <c r="T1849" s="132"/>
    </row>
    <row r="1850" customFormat="false" ht="12.8" hidden="true" customHeight="false" outlineLevel="0" collapsed="false">
      <c r="A1850" s="131" t="n">
        <v>1422316800</v>
      </c>
      <c r="B1850" s="330" t="n">
        <f aca="false">(A1850/(24*60*60))+DATE(1970,1,1)</f>
        <v>42031</v>
      </c>
      <c r="C1850" s="331" t="n">
        <f aca="false">YEAR(B1850)</f>
        <v>2015</v>
      </c>
      <c r="D1850" s="331" t="n">
        <f aca="false">MONTH(B1850)</f>
        <v>1</v>
      </c>
      <c r="E1850" s="331" t="n">
        <f aca="false">DAY(B1850)</f>
        <v>27</v>
      </c>
      <c r="F1850" s="132" t="n">
        <v>276.01</v>
      </c>
      <c r="G1850" s="132" t="n">
        <v>280.37</v>
      </c>
      <c r="H1850" s="132" t="n">
        <v>250</v>
      </c>
      <c r="I1850" s="132" t="n">
        <v>265.09</v>
      </c>
      <c r="J1850" s="132" t="n">
        <f aca="false">LARGE($G$1:G1850,1)</f>
        <v>1242</v>
      </c>
      <c r="K1850" s="192" t="n">
        <f aca="false">IF(J1850&gt;J1849,0,K1849+1)</f>
        <v>424</v>
      </c>
      <c r="L1850" s="134" t="n">
        <f aca="false">I1850/J1850-1</f>
        <v>-0.786561996779388</v>
      </c>
      <c r="O1850" s="131"/>
      <c r="P1850" s="330"/>
      <c r="Q1850" s="132"/>
      <c r="R1850" s="132"/>
      <c r="S1850" s="132"/>
      <c r="T1850" s="132"/>
    </row>
    <row r="1851" customFormat="false" ht="12.8" hidden="true" customHeight="false" outlineLevel="0" collapsed="false">
      <c r="A1851" s="131" t="n">
        <v>1422403200</v>
      </c>
      <c r="B1851" s="330" t="n">
        <f aca="false">(A1851/(24*60*60))+DATE(1970,1,1)</f>
        <v>42032</v>
      </c>
      <c r="C1851" s="331" t="n">
        <f aca="false">YEAR(B1851)</f>
        <v>2015</v>
      </c>
      <c r="D1851" s="331" t="n">
        <f aca="false">MONTH(B1851)</f>
        <v>1</v>
      </c>
      <c r="E1851" s="331" t="n">
        <f aca="false">DAY(B1851)</f>
        <v>28</v>
      </c>
      <c r="F1851" s="132" t="n">
        <v>265.55</v>
      </c>
      <c r="G1851" s="132" t="n">
        <v>269.97</v>
      </c>
      <c r="H1851" s="132" t="n">
        <v>226.35</v>
      </c>
      <c r="I1851" s="132" t="n">
        <v>234.5</v>
      </c>
      <c r="J1851" s="132" t="n">
        <f aca="false">LARGE($G$1:G1851,1)</f>
        <v>1242</v>
      </c>
      <c r="K1851" s="192" t="n">
        <f aca="false">IF(J1851&gt;J1850,0,K1850+1)</f>
        <v>425</v>
      </c>
      <c r="L1851" s="134" t="n">
        <f aca="false">I1851/J1851-1</f>
        <v>-0.811191626409018</v>
      </c>
      <c r="O1851" s="131"/>
      <c r="P1851" s="330"/>
      <c r="Q1851" s="132"/>
      <c r="R1851" s="132"/>
      <c r="S1851" s="132"/>
      <c r="T1851" s="132"/>
    </row>
    <row r="1852" customFormat="false" ht="12.8" hidden="true" customHeight="false" outlineLevel="0" collapsed="false">
      <c r="A1852" s="131" t="n">
        <v>1422489600</v>
      </c>
      <c r="B1852" s="330" t="n">
        <f aca="false">(A1852/(24*60*60))+DATE(1970,1,1)</f>
        <v>42033</v>
      </c>
      <c r="C1852" s="331" t="n">
        <f aca="false">YEAR(B1852)</f>
        <v>2015</v>
      </c>
      <c r="D1852" s="331" t="n">
        <f aca="false">MONTH(B1852)</f>
        <v>1</v>
      </c>
      <c r="E1852" s="331" t="n">
        <f aca="false">DAY(B1852)</f>
        <v>29</v>
      </c>
      <c r="F1852" s="132" t="n">
        <v>234.49</v>
      </c>
      <c r="G1852" s="132" t="n">
        <v>239.33</v>
      </c>
      <c r="H1852" s="132" t="n">
        <v>220</v>
      </c>
      <c r="I1852" s="132" t="n">
        <v>233.01</v>
      </c>
      <c r="J1852" s="132" t="n">
        <f aca="false">LARGE($G$1:G1852,1)</f>
        <v>1242</v>
      </c>
      <c r="K1852" s="192" t="n">
        <f aca="false">IF(J1852&gt;J1851,0,K1851+1)</f>
        <v>426</v>
      </c>
      <c r="L1852" s="134" t="n">
        <f aca="false">I1852/J1852-1</f>
        <v>-0.812391304347826</v>
      </c>
      <c r="O1852" s="131"/>
      <c r="P1852" s="330"/>
      <c r="Q1852" s="132"/>
      <c r="R1852" s="132"/>
      <c r="S1852" s="132"/>
      <c r="T1852" s="132"/>
    </row>
    <row r="1853" customFormat="false" ht="12.8" hidden="true" customHeight="false" outlineLevel="0" collapsed="false">
      <c r="A1853" s="131" t="n">
        <v>1422576000</v>
      </c>
      <c r="B1853" s="330" t="n">
        <f aca="false">(A1853/(24*60*60))+DATE(1970,1,1)</f>
        <v>42034</v>
      </c>
      <c r="C1853" s="331" t="n">
        <f aca="false">YEAR(B1853)</f>
        <v>2015</v>
      </c>
      <c r="D1853" s="331" t="n">
        <f aca="false">MONTH(B1853)</f>
        <v>1</v>
      </c>
      <c r="E1853" s="331" t="n">
        <f aca="false">DAY(B1853)</f>
        <v>30</v>
      </c>
      <c r="F1853" s="132" t="n">
        <v>233.7</v>
      </c>
      <c r="G1853" s="132" t="n">
        <v>243.89</v>
      </c>
      <c r="H1853" s="132" t="n">
        <v>224.22</v>
      </c>
      <c r="I1853" s="132" t="n">
        <v>226.44</v>
      </c>
      <c r="J1853" s="132" t="n">
        <f aca="false">LARGE($G$1:G1853,1)</f>
        <v>1242</v>
      </c>
      <c r="K1853" s="192" t="n">
        <f aca="false">IF(J1853&gt;J1852,0,K1852+1)</f>
        <v>427</v>
      </c>
      <c r="L1853" s="134" t="n">
        <f aca="false">I1853/J1853-1</f>
        <v>-0.81768115942029</v>
      </c>
      <c r="O1853" s="131"/>
      <c r="P1853" s="330"/>
      <c r="Q1853" s="132"/>
      <c r="R1853" s="132"/>
      <c r="S1853" s="132"/>
      <c r="T1853" s="132"/>
    </row>
    <row r="1854" customFormat="false" ht="12.8" hidden="true" customHeight="false" outlineLevel="0" collapsed="false">
      <c r="A1854" s="131" t="n">
        <v>1422662400</v>
      </c>
      <c r="B1854" s="330" t="n">
        <f aca="false">(A1854/(24*60*60))+DATE(1970,1,1)</f>
        <v>42035</v>
      </c>
      <c r="C1854" s="331" t="n">
        <f aca="false">YEAR(B1854)</f>
        <v>2015</v>
      </c>
      <c r="D1854" s="331" t="n">
        <f aca="false">MONTH(B1854)</f>
        <v>1</v>
      </c>
      <c r="E1854" s="331" t="n">
        <f aca="false">DAY(B1854)</f>
        <v>31</v>
      </c>
      <c r="F1854" s="132" t="n">
        <v>226.45</v>
      </c>
      <c r="G1854" s="132" t="n">
        <v>234.03</v>
      </c>
      <c r="H1854" s="132" t="n">
        <v>213.1</v>
      </c>
      <c r="I1854" s="132" t="n">
        <v>215.8</v>
      </c>
      <c r="J1854" s="132" t="n">
        <f aca="false">LARGE($G$1:G1854,1)</f>
        <v>1242</v>
      </c>
      <c r="K1854" s="192" t="n">
        <f aca="false">IF(J1854&gt;J1853,0,K1853+1)</f>
        <v>428</v>
      </c>
      <c r="L1854" s="134" t="n">
        <f aca="false">I1854/J1854-1</f>
        <v>-0.826247987117552</v>
      </c>
      <c r="O1854" s="131"/>
      <c r="P1854" s="330"/>
      <c r="Q1854" s="132"/>
      <c r="R1854" s="132"/>
      <c r="S1854" s="132"/>
      <c r="T1854" s="132"/>
    </row>
    <row r="1855" customFormat="false" ht="12.8" hidden="true" customHeight="false" outlineLevel="0" collapsed="false">
      <c r="A1855" s="131" t="n">
        <v>1422748800</v>
      </c>
      <c r="B1855" s="330" t="n">
        <f aca="false">(A1855/(24*60*60))+DATE(1970,1,1)</f>
        <v>42036</v>
      </c>
      <c r="C1855" s="331" t="n">
        <f aca="false">YEAR(B1855)</f>
        <v>2015</v>
      </c>
      <c r="D1855" s="331" t="n">
        <f aca="false">MONTH(B1855)</f>
        <v>2</v>
      </c>
      <c r="E1855" s="331" t="n">
        <f aca="false">DAY(B1855)</f>
        <v>1</v>
      </c>
      <c r="F1855" s="132" t="n">
        <v>215.91</v>
      </c>
      <c r="G1855" s="132" t="n">
        <v>233.32</v>
      </c>
      <c r="H1855" s="132" t="n">
        <v>211.02</v>
      </c>
      <c r="I1855" s="132" t="n">
        <v>226.92</v>
      </c>
      <c r="J1855" s="132" t="n">
        <f aca="false">LARGE($G$1:G1855,1)</f>
        <v>1242</v>
      </c>
      <c r="K1855" s="192" t="n">
        <f aca="false">IF(J1855&gt;J1854,0,K1854+1)</f>
        <v>429</v>
      </c>
      <c r="L1855" s="134" t="n">
        <f aca="false">I1855/J1855-1</f>
        <v>-0.817294685990338</v>
      </c>
      <c r="O1855" s="131"/>
      <c r="P1855" s="330"/>
      <c r="Q1855" s="132"/>
      <c r="R1855" s="132"/>
      <c r="S1855" s="132"/>
      <c r="T1855" s="132"/>
    </row>
    <row r="1856" customFormat="false" ht="12.8" hidden="true" customHeight="false" outlineLevel="0" collapsed="false">
      <c r="A1856" s="131" t="n">
        <v>1422835200</v>
      </c>
      <c r="B1856" s="330" t="n">
        <f aca="false">(A1856/(24*60*60))+DATE(1970,1,1)</f>
        <v>42037</v>
      </c>
      <c r="C1856" s="331" t="n">
        <f aca="false">YEAR(B1856)</f>
        <v>2015</v>
      </c>
      <c r="D1856" s="331" t="n">
        <f aca="false">MONTH(B1856)</f>
        <v>2</v>
      </c>
      <c r="E1856" s="331" t="n">
        <f aca="false">DAY(B1856)</f>
        <v>2</v>
      </c>
      <c r="F1856" s="132" t="n">
        <v>226.86</v>
      </c>
      <c r="G1856" s="132" t="n">
        <v>247.5</v>
      </c>
      <c r="H1856" s="132" t="n">
        <v>222.5</v>
      </c>
      <c r="I1856" s="132" t="n">
        <v>238.99</v>
      </c>
      <c r="J1856" s="132" t="n">
        <f aca="false">LARGE($G$1:G1856,1)</f>
        <v>1242</v>
      </c>
      <c r="K1856" s="192" t="n">
        <f aca="false">IF(J1856&gt;J1855,0,K1855+1)</f>
        <v>430</v>
      </c>
      <c r="L1856" s="134" t="n">
        <f aca="false">I1856/J1856-1</f>
        <v>-0.807576489533011</v>
      </c>
      <c r="O1856" s="131"/>
      <c r="P1856" s="330"/>
      <c r="Q1856" s="132"/>
      <c r="R1856" s="132"/>
      <c r="S1856" s="132"/>
      <c r="T1856" s="132"/>
    </row>
    <row r="1857" customFormat="false" ht="12.8" hidden="true" customHeight="false" outlineLevel="0" collapsed="false">
      <c r="A1857" s="131" t="n">
        <v>1422921600</v>
      </c>
      <c r="B1857" s="330" t="n">
        <f aca="false">(A1857/(24*60*60))+DATE(1970,1,1)</f>
        <v>42038</v>
      </c>
      <c r="C1857" s="331" t="n">
        <f aca="false">YEAR(B1857)</f>
        <v>2015</v>
      </c>
      <c r="D1857" s="331" t="n">
        <f aca="false">MONTH(B1857)</f>
        <v>2</v>
      </c>
      <c r="E1857" s="331" t="n">
        <f aca="false">DAY(B1857)</f>
        <v>3</v>
      </c>
      <c r="F1857" s="132" t="n">
        <v>238.86</v>
      </c>
      <c r="G1857" s="132" t="n">
        <v>248.42</v>
      </c>
      <c r="H1857" s="132" t="n">
        <v>222.66</v>
      </c>
      <c r="I1857" s="132" t="n">
        <v>227.96</v>
      </c>
      <c r="J1857" s="132" t="n">
        <f aca="false">LARGE($G$1:G1857,1)</f>
        <v>1242</v>
      </c>
      <c r="K1857" s="192" t="n">
        <f aca="false">IF(J1857&gt;J1856,0,K1856+1)</f>
        <v>431</v>
      </c>
      <c r="L1857" s="134" t="n">
        <f aca="false">I1857/J1857-1</f>
        <v>-0.81645732689211</v>
      </c>
      <c r="O1857" s="131"/>
      <c r="P1857" s="330"/>
      <c r="Q1857" s="132"/>
      <c r="R1857" s="132"/>
      <c r="S1857" s="132"/>
      <c r="T1857" s="132"/>
    </row>
    <row r="1858" customFormat="false" ht="12.8" hidden="true" customHeight="false" outlineLevel="0" collapsed="false">
      <c r="A1858" s="131" t="n">
        <v>1423008000</v>
      </c>
      <c r="B1858" s="330" t="n">
        <f aca="false">(A1858/(24*60*60))+DATE(1970,1,1)</f>
        <v>42039</v>
      </c>
      <c r="C1858" s="331" t="n">
        <f aca="false">YEAR(B1858)</f>
        <v>2015</v>
      </c>
      <c r="D1858" s="331" t="n">
        <f aca="false">MONTH(B1858)</f>
        <v>2</v>
      </c>
      <c r="E1858" s="331" t="n">
        <f aca="false">DAY(B1858)</f>
        <v>4</v>
      </c>
      <c r="F1858" s="132" t="n">
        <v>227.81</v>
      </c>
      <c r="G1858" s="132" t="n">
        <v>233</v>
      </c>
      <c r="H1858" s="132" t="n">
        <v>220.23</v>
      </c>
      <c r="I1858" s="132" t="n">
        <v>227.78</v>
      </c>
      <c r="J1858" s="132" t="n">
        <f aca="false">LARGE($G$1:G1858,1)</f>
        <v>1242</v>
      </c>
      <c r="K1858" s="192" t="n">
        <f aca="false">IF(J1858&gt;J1857,0,K1857+1)</f>
        <v>432</v>
      </c>
      <c r="L1858" s="134" t="n">
        <f aca="false">I1858/J1858-1</f>
        <v>-0.816602254428341</v>
      </c>
      <c r="O1858" s="131"/>
      <c r="P1858" s="330"/>
      <c r="Q1858" s="132"/>
      <c r="R1858" s="132"/>
      <c r="S1858" s="132"/>
      <c r="T1858" s="132"/>
    </row>
    <row r="1859" customFormat="false" ht="12.8" hidden="true" customHeight="false" outlineLevel="0" collapsed="false">
      <c r="A1859" s="131" t="n">
        <v>1423094400</v>
      </c>
      <c r="B1859" s="330" t="n">
        <f aca="false">(A1859/(24*60*60))+DATE(1970,1,1)</f>
        <v>42040</v>
      </c>
      <c r="C1859" s="331" t="n">
        <f aca="false">YEAR(B1859)</f>
        <v>2015</v>
      </c>
      <c r="D1859" s="331" t="n">
        <f aca="false">MONTH(B1859)</f>
        <v>2</v>
      </c>
      <c r="E1859" s="331" t="n">
        <f aca="false">DAY(B1859)</f>
        <v>5</v>
      </c>
      <c r="F1859" s="132" t="n">
        <v>227.78</v>
      </c>
      <c r="G1859" s="132" t="n">
        <v>228.8</v>
      </c>
      <c r="H1859" s="132" t="n">
        <v>210.12</v>
      </c>
      <c r="I1859" s="132" t="n">
        <v>216.47</v>
      </c>
      <c r="J1859" s="132" t="n">
        <f aca="false">LARGE($G$1:G1859,1)</f>
        <v>1242</v>
      </c>
      <c r="K1859" s="192" t="n">
        <f aca="false">IF(J1859&gt;J1858,0,K1858+1)</f>
        <v>433</v>
      </c>
      <c r="L1859" s="134" t="n">
        <f aca="false">I1859/J1859-1</f>
        <v>-0.825708534621578</v>
      </c>
      <c r="O1859" s="131"/>
      <c r="P1859" s="330"/>
      <c r="Q1859" s="132"/>
      <c r="R1859" s="132"/>
      <c r="S1859" s="132"/>
      <c r="T1859" s="132"/>
    </row>
    <row r="1860" customFormat="false" ht="12.8" hidden="true" customHeight="false" outlineLevel="0" collapsed="false">
      <c r="A1860" s="131" t="n">
        <v>1423180800</v>
      </c>
      <c r="B1860" s="330" t="n">
        <f aca="false">(A1860/(24*60*60))+DATE(1970,1,1)</f>
        <v>42041</v>
      </c>
      <c r="C1860" s="331" t="n">
        <f aca="false">YEAR(B1860)</f>
        <v>2015</v>
      </c>
      <c r="D1860" s="331" t="n">
        <f aca="false">MONTH(B1860)</f>
        <v>2</v>
      </c>
      <c r="E1860" s="331" t="n">
        <f aca="false">DAY(B1860)</f>
        <v>6</v>
      </c>
      <c r="F1860" s="132" t="n">
        <v>216.43</v>
      </c>
      <c r="G1860" s="132" t="n">
        <v>225.88</v>
      </c>
      <c r="H1860" s="132" t="n">
        <v>215</v>
      </c>
      <c r="I1860" s="132" t="n">
        <v>222.65</v>
      </c>
      <c r="J1860" s="132" t="n">
        <f aca="false">LARGE($G$1:G1860,1)</f>
        <v>1242</v>
      </c>
      <c r="K1860" s="192" t="n">
        <f aca="false">IF(J1860&gt;J1859,0,K1859+1)</f>
        <v>434</v>
      </c>
      <c r="L1860" s="134" t="n">
        <f aca="false">I1860/J1860-1</f>
        <v>-0.82073268921095</v>
      </c>
      <c r="O1860" s="131"/>
      <c r="P1860" s="330"/>
      <c r="Q1860" s="132"/>
      <c r="R1860" s="132"/>
      <c r="S1860" s="132"/>
      <c r="T1860" s="132"/>
    </row>
    <row r="1861" customFormat="false" ht="12.8" hidden="true" customHeight="false" outlineLevel="0" collapsed="false">
      <c r="A1861" s="131" t="n">
        <v>1423267200</v>
      </c>
      <c r="B1861" s="330" t="n">
        <f aca="false">(A1861/(24*60*60))+DATE(1970,1,1)</f>
        <v>42042</v>
      </c>
      <c r="C1861" s="331" t="n">
        <f aca="false">YEAR(B1861)</f>
        <v>2015</v>
      </c>
      <c r="D1861" s="331" t="n">
        <f aca="false">MONTH(B1861)</f>
        <v>2</v>
      </c>
      <c r="E1861" s="331" t="n">
        <f aca="false">DAY(B1861)</f>
        <v>7</v>
      </c>
      <c r="F1861" s="132" t="n">
        <v>222.66</v>
      </c>
      <c r="G1861" s="132" t="n">
        <v>239.78</v>
      </c>
      <c r="H1861" s="132" t="n">
        <v>222.66</v>
      </c>
      <c r="I1861" s="132" t="n">
        <v>228.8</v>
      </c>
      <c r="J1861" s="132" t="n">
        <f aca="false">LARGE($G$1:G1861,1)</f>
        <v>1242</v>
      </c>
      <c r="K1861" s="192" t="n">
        <f aca="false">IF(J1861&gt;J1860,0,K1860+1)</f>
        <v>435</v>
      </c>
      <c r="L1861" s="134" t="n">
        <f aca="false">I1861/J1861-1</f>
        <v>-0.815780998389694</v>
      </c>
      <c r="O1861" s="131"/>
      <c r="P1861" s="330"/>
      <c r="Q1861" s="132"/>
      <c r="R1861" s="132"/>
      <c r="S1861" s="132"/>
      <c r="T1861" s="132"/>
    </row>
    <row r="1862" customFormat="false" ht="12.8" hidden="true" customHeight="false" outlineLevel="0" collapsed="false">
      <c r="A1862" s="131" t="n">
        <v>1423353600</v>
      </c>
      <c r="B1862" s="330" t="n">
        <f aca="false">(A1862/(24*60*60))+DATE(1970,1,1)</f>
        <v>42043</v>
      </c>
      <c r="C1862" s="331" t="n">
        <f aca="false">YEAR(B1862)</f>
        <v>2015</v>
      </c>
      <c r="D1862" s="331" t="n">
        <f aca="false">MONTH(B1862)</f>
        <v>2</v>
      </c>
      <c r="E1862" s="331" t="n">
        <f aca="false">DAY(B1862)</f>
        <v>8</v>
      </c>
      <c r="F1862" s="132" t="n">
        <v>228.8</v>
      </c>
      <c r="G1862" s="132" t="n">
        <v>232.9</v>
      </c>
      <c r="H1862" s="132" t="n">
        <v>221.1</v>
      </c>
      <c r="I1862" s="132" t="n">
        <v>223.85</v>
      </c>
      <c r="J1862" s="132" t="n">
        <f aca="false">LARGE($G$1:G1862,1)</f>
        <v>1242</v>
      </c>
      <c r="K1862" s="192" t="n">
        <f aca="false">IF(J1862&gt;J1861,0,K1861+1)</f>
        <v>436</v>
      </c>
      <c r="L1862" s="134" t="n">
        <f aca="false">I1862/J1862-1</f>
        <v>-0.819766505636071</v>
      </c>
      <c r="O1862" s="131"/>
      <c r="P1862" s="330"/>
      <c r="Q1862" s="132"/>
      <c r="R1862" s="132"/>
      <c r="S1862" s="132"/>
      <c r="T1862" s="132"/>
    </row>
    <row r="1863" customFormat="false" ht="12.8" hidden="true" customHeight="false" outlineLevel="0" collapsed="false">
      <c r="A1863" s="131" t="n">
        <v>1423440000</v>
      </c>
      <c r="B1863" s="330" t="n">
        <f aca="false">(A1863/(24*60*60))+DATE(1970,1,1)</f>
        <v>42044</v>
      </c>
      <c r="C1863" s="331" t="n">
        <f aca="false">YEAR(B1863)</f>
        <v>2015</v>
      </c>
      <c r="D1863" s="331" t="n">
        <f aca="false">MONTH(B1863)</f>
        <v>2</v>
      </c>
      <c r="E1863" s="331" t="n">
        <f aca="false">DAY(B1863)</f>
        <v>9</v>
      </c>
      <c r="F1863" s="132" t="n">
        <v>224.13</v>
      </c>
      <c r="G1863" s="132" t="n">
        <v>225.98</v>
      </c>
      <c r="H1863" s="132" t="n">
        <v>215.33</v>
      </c>
      <c r="I1863" s="132" t="n">
        <v>220.48</v>
      </c>
      <c r="J1863" s="132" t="n">
        <f aca="false">LARGE($G$1:G1863,1)</f>
        <v>1242</v>
      </c>
      <c r="K1863" s="192" t="n">
        <f aca="false">IF(J1863&gt;J1862,0,K1862+1)</f>
        <v>437</v>
      </c>
      <c r="L1863" s="134" t="n">
        <f aca="false">I1863/J1863-1</f>
        <v>-0.822479871175523</v>
      </c>
      <c r="O1863" s="131"/>
      <c r="P1863" s="330"/>
      <c r="Q1863" s="132"/>
      <c r="R1863" s="132"/>
      <c r="S1863" s="132"/>
      <c r="T1863" s="132"/>
    </row>
    <row r="1864" customFormat="false" ht="12.8" hidden="true" customHeight="false" outlineLevel="0" collapsed="false">
      <c r="A1864" s="131" t="n">
        <v>1423526400</v>
      </c>
      <c r="B1864" s="330" t="n">
        <f aca="false">(A1864/(24*60*60))+DATE(1970,1,1)</f>
        <v>42045</v>
      </c>
      <c r="C1864" s="331" t="n">
        <f aca="false">YEAR(B1864)</f>
        <v>2015</v>
      </c>
      <c r="D1864" s="331" t="n">
        <f aca="false">MONTH(B1864)</f>
        <v>2</v>
      </c>
      <c r="E1864" s="331" t="n">
        <f aca="false">DAY(B1864)</f>
        <v>10</v>
      </c>
      <c r="F1864" s="132" t="n">
        <v>220.48</v>
      </c>
      <c r="G1864" s="132" t="n">
        <v>223.88</v>
      </c>
      <c r="H1864" s="132" t="n">
        <v>214</v>
      </c>
      <c r="I1864" s="132" t="n">
        <v>220.87</v>
      </c>
      <c r="J1864" s="132" t="n">
        <f aca="false">LARGE($G$1:G1864,1)</f>
        <v>1242</v>
      </c>
      <c r="K1864" s="192" t="n">
        <f aca="false">IF(J1864&gt;J1863,0,K1863+1)</f>
        <v>438</v>
      </c>
      <c r="L1864" s="134" t="n">
        <f aca="false">I1864/J1864-1</f>
        <v>-0.822165861513688</v>
      </c>
      <c r="O1864" s="131"/>
      <c r="P1864" s="330"/>
      <c r="Q1864" s="132"/>
      <c r="R1864" s="132"/>
      <c r="S1864" s="132"/>
      <c r="T1864" s="132"/>
    </row>
    <row r="1865" customFormat="false" ht="12.8" hidden="true" customHeight="false" outlineLevel="0" collapsed="false">
      <c r="A1865" s="131" t="n">
        <v>1423612800</v>
      </c>
      <c r="B1865" s="330" t="n">
        <f aca="false">(A1865/(24*60*60))+DATE(1970,1,1)</f>
        <v>42046</v>
      </c>
      <c r="C1865" s="331" t="n">
        <f aca="false">YEAR(B1865)</f>
        <v>2015</v>
      </c>
      <c r="D1865" s="331" t="n">
        <f aca="false">MONTH(B1865)</f>
        <v>2</v>
      </c>
      <c r="E1865" s="331" t="n">
        <f aca="false">DAY(B1865)</f>
        <v>11</v>
      </c>
      <c r="F1865" s="132" t="n">
        <v>220.75</v>
      </c>
      <c r="G1865" s="132" t="n">
        <v>224.4</v>
      </c>
      <c r="H1865" s="132" t="n">
        <v>218.1</v>
      </c>
      <c r="I1865" s="132" t="n">
        <v>219.8</v>
      </c>
      <c r="J1865" s="132" t="n">
        <f aca="false">LARGE($G$1:G1865,1)</f>
        <v>1242</v>
      </c>
      <c r="K1865" s="192" t="n">
        <f aca="false">IF(J1865&gt;J1864,0,K1864+1)</f>
        <v>439</v>
      </c>
      <c r="L1865" s="134" t="n">
        <f aca="false">I1865/J1865-1</f>
        <v>-0.823027375201288</v>
      </c>
      <c r="O1865" s="131"/>
      <c r="P1865" s="330"/>
      <c r="Q1865" s="132"/>
      <c r="R1865" s="132"/>
      <c r="S1865" s="132"/>
      <c r="T1865" s="132"/>
    </row>
    <row r="1866" customFormat="false" ht="12.8" hidden="true" customHeight="false" outlineLevel="0" collapsed="false">
      <c r="A1866" s="131" t="n">
        <v>1423699200</v>
      </c>
      <c r="B1866" s="330" t="n">
        <f aca="false">(A1866/(24*60*60))+DATE(1970,1,1)</f>
        <v>42047</v>
      </c>
      <c r="C1866" s="331" t="n">
        <f aca="false">YEAR(B1866)</f>
        <v>2015</v>
      </c>
      <c r="D1866" s="331" t="n">
        <f aca="false">MONTH(B1866)</f>
        <v>2</v>
      </c>
      <c r="E1866" s="331" t="n">
        <f aca="false">DAY(B1866)</f>
        <v>12</v>
      </c>
      <c r="F1866" s="132" t="n">
        <v>219.8</v>
      </c>
      <c r="G1866" s="132" t="n">
        <v>223.2</v>
      </c>
      <c r="H1866" s="132" t="n">
        <v>217.8</v>
      </c>
      <c r="I1866" s="132" t="n">
        <v>222.55</v>
      </c>
      <c r="J1866" s="132" t="n">
        <f aca="false">LARGE($G$1:G1866,1)</f>
        <v>1242</v>
      </c>
      <c r="K1866" s="192" t="n">
        <f aca="false">IF(J1866&gt;J1865,0,K1865+1)</f>
        <v>440</v>
      </c>
      <c r="L1866" s="134" t="n">
        <f aca="false">I1866/J1866-1</f>
        <v>-0.820813204508857</v>
      </c>
      <c r="O1866" s="131"/>
      <c r="P1866" s="330"/>
      <c r="Q1866" s="132"/>
      <c r="R1866" s="132"/>
      <c r="S1866" s="132"/>
      <c r="T1866" s="132"/>
    </row>
    <row r="1867" customFormat="false" ht="12.8" hidden="true" customHeight="false" outlineLevel="0" collapsed="false">
      <c r="A1867" s="131" t="n">
        <v>1423785600</v>
      </c>
      <c r="B1867" s="330" t="n">
        <f aca="false">(A1867/(24*60*60))+DATE(1970,1,1)</f>
        <v>42048</v>
      </c>
      <c r="C1867" s="331" t="n">
        <f aca="false">YEAR(B1867)</f>
        <v>2015</v>
      </c>
      <c r="D1867" s="331" t="n">
        <f aca="false">MONTH(B1867)</f>
        <v>2</v>
      </c>
      <c r="E1867" s="331" t="n">
        <f aca="false">DAY(B1867)</f>
        <v>13</v>
      </c>
      <c r="F1867" s="132" t="n">
        <v>222.39</v>
      </c>
      <c r="G1867" s="132" t="n">
        <v>242.5</v>
      </c>
      <c r="H1867" s="132" t="n">
        <v>221.46</v>
      </c>
      <c r="I1867" s="132" t="n">
        <v>236.13</v>
      </c>
      <c r="J1867" s="132" t="n">
        <f aca="false">LARGE($G$1:G1867,1)</f>
        <v>1242</v>
      </c>
      <c r="K1867" s="192" t="n">
        <f aca="false">IF(J1867&gt;J1866,0,K1866+1)</f>
        <v>441</v>
      </c>
      <c r="L1867" s="134" t="n">
        <f aca="false">I1867/J1867-1</f>
        <v>-0.80987922705314</v>
      </c>
      <c r="O1867" s="131"/>
      <c r="P1867" s="330"/>
      <c r="Q1867" s="132"/>
      <c r="R1867" s="132"/>
      <c r="S1867" s="132"/>
      <c r="T1867" s="132"/>
    </row>
    <row r="1868" customFormat="false" ht="12.8" hidden="true" customHeight="false" outlineLevel="0" collapsed="false">
      <c r="A1868" s="131" t="n">
        <v>1423872000</v>
      </c>
      <c r="B1868" s="330" t="n">
        <f aca="false">(A1868/(24*60*60))+DATE(1970,1,1)</f>
        <v>42049</v>
      </c>
      <c r="C1868" s="331" t="n">
        <f aca="false">YEAR(B1868)</f>
        <v>2015</v>
      </c>
      <c r="D1868" s="331" t="n">
        <f aca="false">MONTH(B1868)</f>
        <v>2</v>
      </c>
      <c r="E1868" s="331" t="n">
        <f aca="false">DAY(B1868)</f>
        <v>14</v>
      </c>
      <c r="F1868" s="132" t="n">
        <v>235.8</v>
      </c>
      <c r="G1868" s="132" t="n">
        <v>261.3</v>
      </c>
      <c r="H1868" s="132" t="n">
        <v>235.51</v>
      </c>
      <c r="I1868" s="132" t="n">
        <v>257</v>
      </c>
      <c r="J1868" s="132" t="n">
        <f aca="false">LARGE($G$1:G1868,1)</f>
        <v>1242</v>
      </c>
      <c r="K1868" s="192" t="n">
        <f aca="false">IF(J1868&gt;J1867,0,K1867+1)</f>
        <v>442</v>
      </c>
      <c r="L1868" s="134" t="n">
        <f aca="false">I1868/J1868-1</f>
        <v>-0.793075684380032</v>
      </c>
      <c r="O1868" s="131"/>
      <c r="P1868" s="330"/>
      <c r="Q1868" s="132"/>
      <c r="R1868" s="132"/>
      <c r="S1868" s="132"/>
      <c r="T1868" s="132"/>
    </row>
    <row r="1869" customFormat="false" ht="12.8" hidden="true" customHeight="false" outlineLevel="0" collapsed="false">
      <c r="A1869" s="131" t="n">
        <v>1423958400</v>
      </c>
      <c r="B1869" s="330" t="n">
        <f aca="false">(A1869/(24*60*60))+DATE(1970,1,1)</f>
        <v>42050</v>
      </c>
      <c r="C1869" s="331" t="n">
        <f aca="false">YEAR(B1869)</f>
        <v>2015</v>
      </c>
      <c r="D1869" s="331" t="n">
        <f aca="false">MONTH(B1869)</f>
        <v>2</v>
      </c>
      <c r="E1869" s="331" t="n">
        <f aca="false">DAY(B1869)</f>
        <v>15</v>
      </c>
      <c r="F1869" s="132" t="n">
        <v>257.01</v>
      </c>
      <c r="G1869" s="132" t="n">
        <v>268.54</v>
      </c>
      <c r="H1869" s="132" t="n">
        <v>228.2</v>
      </c>
      <c r="I1869" s="132" t="n">
        <v>235.88</v>
      </c>
      <c r="J1869" s="132" t="n">
        <f aca="false">LARGE($G$1:G1869,1)</f>
        <v>1242</v>
      </c>
      <c r="K1869" s="192" t="n">
        <f aca="false">IF(J1869&gt;J1868,0,K1868+1)</f>
        <v>443</v>
      </c>
      <c r="L1869" s="134" t="n">
        <f aca="false">I1869/J1869-1</f>
        <v>-0.810080515297907</v>
      </c>
      <c r="O1869" s="131"/>
      <c r="P1869" s="330"/>
      <c r="Q1869" s="132"/>
      <c r="R1869" s="132"/>
      <c r="S1869" s="132"/>
      <c r="T1869" s="132"/>
    </row>
    <row r="1870" customFormat="false" ht="12.8" hidden="true" customHeight="false" outlineLevel="0" collapsed="false">
      <c r="A1870" s="131" t="n">
        <v>1424044800</v>
      </c>
      <c r="B1870" s="330" t="n">
        <f aca="false">(A1870/(24*60*60))+DATE(1970,1,1)</f>
        <v>42051</v>
      </c>
      <c r="C1870" s="331" t="n">
        <f aca="false">YEAR(B1870)</f>
        <v>2015</v>
      </c>
      <c r="D1870" s="331" t="n">
        <f aca="false">MONTH(B1870)</f>
        <v>2</v>
      </c>
      <c r="E1870" s="331" t="n">
        <f aca="false">DAY(B1870)</f>
        <v>16</v>
      </c>
      <c r="F1870" s="132" t="n">
        <v>235.34</v>
      </c>
      <c r="G1870" s="132" t="n">
        <v>243.65</v>
      </c>
      <c r="H1870" s="132" t="n">
        <v>228.62</v>
      </c>
      <c r="I1870" s="132" t="n">
        <v>233.5</v>
      </c>
      <c r="J1870" s="132" t="n">
        <f aca="false">LARGE($G$1:G1870,1)</f>
        <v>1242</v>
      </c>
      <c r="K1870" s="192" t="n">
        <f aca="false">IF(J1870&gt;J1869,0,K1869+1)</f>
        <v>444</v>
      </c>
      <c r="L1870" s="134" t="n">
        <f aca="false">I1870/J1870-1</f>
        <v>-0.811996779388084</v>
      </c>
      <c r="O1870" s="131"/>
      <c r="P1870" s="330"/>
      <c r="Q1870" s="132"/>
      <c r="R1870" s="132"/>
      <c r="S1870" s="132"/>
      <c r="T1870" s="132"/>
    </row>
    <row r="1871" customFormat="false" ht="12.8" hidden="true" customHeight="false" outlineLevel="0" collapsed="false">
      <c r="A1871" s="131" t="n">
        <v>1424131200</v>
      </c>
      <c r="B1871" s="330" t="n">
        <f aca="false">(A1871/(24*60*60))+DATE(1970,1,1)</f>
        <v>42052</v>
      </c>
      <c r="C1871" s="331" t="n">
        <f aca="false">YEAR(B1871)</f>
        <v>2015</v>
      </c>
      <c r="D1871" s="331" t="n">
        <f aca="false">MONTH(B1871)</f>
        <v>2</v>
      </c>
      <c r="E1871" s="331" t="n">
        <f aca="false">DAY(B1871)</f>
        <v>17</v>
      </c>
      <c r="F1871" s="132" t="n">
        <v>233.5</v>
      </c>
      <c r="G1871" s="132" t="n">
        <v>246.28</v>
      </c>
      <c r="H1871" s="132" t="n">
        <v>231.5</v>
      </c>
      <c r="I1871" s="132" t="n">
        <v>244</v>
      </c>
      <c r="J1871" s="132" t="n">
        <f aca="false">LARGE($G$1:G1871,1)</f>
        <v>1242</v>
      </c>
      <c r="K1871" s="192" t="n">
        <f aca="false">IF(J1871&gt;J1870,0,K1870+1)</f>
        <v>445</v>
      </c>
      <c r="L1871" s="134" t="n">
        <f aca="false">I1871/J1871-1</f>
        <v>-0.803542673107891</v>
      </c>
      <c r="O1871" s="131"/>
      <c r="P1871" s="330"/>
      <c r="Q1871" s="132"/>
      <c r="R1871" s="132"/>
      <c r="S1871" s="132"/>
      <c r="T1871" s="132"/>
    </row>
    <row r="1872" customFormat="false" ht="12.8" hidden="true" customHeight="false" outlineLevel="0" collapsed="false">
      <c r="A1872" s="131" t="n">
        <v>1424217600</v>
      </c>
      <c r="B1872" s="330" t="n">
        <f aca="false">(A1872/(24*60*60))+DATE(1970,1,1)</f>
        <v>42053</v>
      </c>
      <c r="C1872" s="331" t="n">
        <f aca="false">YEAR(B1872)</f>
        <v>2015</v>
      </c>
      <c r="D1872" s="331" t="n">
        <f aca="false">MONTH(B1872)</f>
        <v>2</v>
      </c>
      <c r="E1872" s="331" t="n">
        <f aca="false">DAY(B1872)</f>
        <v>18</v>
      </c>
      <c r="F1872" s="132" t="n">
        <v>243.82</v>
      </c>
      <c r="G1872" s="132" t="n">
        <v>244.99</v>
      </c>
      <c r="H1872" s="132" t="n">
        <v>231.01</v>
      </c>
      <c r="I1872" s="132" t="n">
        <v>236.27</v>
      </c>
      <c r="J1872" s="132" t="n">
        <f aca="false">LARGE($G$1:G1872,1)</f>
        <v>1242</v>
      </c>
      <c r="K1872" s="192" t="n">
        <f aca="false">IF(J1872&gt;J1871,0,K1871+1)</f>
        <v>446</v>
      </c>
      <c r="L1872" s="134" t="n">
        <f aca="false">I1872/J1872-1</f>
        <v>-0.809766505636071</v>
      </c>
      <c r="O1872" s="131"/>
      <c r="P1872" s="330"/>
      <c r="Q1872" s="132"/>
      <c r="R1872" s="132"/>
      <c r="S1872" s="132"/>
      <c r="T1872" s="132"/>
    </row>
    <row r="1873" customFormat="false" ht="12.8" hidden="true" customHeight="false" outlineLevel="0" collapsed="false">
      <c r="A1873" s="131" t="n">
        <v>1424304000</v>
      </c>
      <c r="B1873" s="330" t="n">
        <f aca="false">(A1873/(24*60*60))+DATE(1970,1,1)</f>
        <v>42054</v>
      </c>
      <c r="C1873" s="331" t="n">
        <f aca="false">YEAR(B1873)</f>
        <v>2015</v>
      </c>
      <c r="D1873" s="331" t="n">
        <f aca="false">MONTH(B1873)</f>
        <v>2</v>
      </c>
      <c r="E1873" s="331" t="n">
        <f aca="false">DAY(B1873)</f>
        <v>19</v>
      </c>
      <c r="F1873" s="132" t="n">
        <v>236.26</v>
      </c>
      <c r="G1873" s="132" t="n">
        <v>243.42</v>
      </c>
      <c r="H1873" s="132" t="n">
        <v>234.97</v>
      </c>
      <c r="I1873" s="132" t="n">
        <v>240</v>
      </c>
      <c r="J1873" s="132" t="n">
        <f aca="false">LARGE($G$1:G1873,1)</f>
        <v>1242</v>
      </c>
      <c r="K1873" s="192" t="n">
        <f aca="false">IF(J1873&gt;J1872,0,K1872+1)</f>
        <v>447</v>
      </c>
      <c r="L1873" s="134" t="n">
        <f aca="false">I1873/J1873-1</f>
        <v>-0.806763285024155</v>
      </c>
      <c r="O1873" s="131"/>
      <c r="P1873" s="330"/>
      <c r="Q1873" s="132"/>
      <c r="R1873" s="132"/>
      <c r="S1873" s="132"/>
      <c r="T1873" s="132"/>
    </row>
    <row r="1874" customFormat="false" ht="12.8" hidden="true" customHeight="false" outlineLevel="0" collapsed="false">
      <c r="A1874" s="131" t="n">
        <v>1424390400</v>
      </c>
      <c r="B1874" s="330" t="n">
        <f aca="false">(A1874/(24*60*60))+DATE(1970,1,1)</f>
        <v>42055</v>
      </c>
      <c r="C1874" s="331" t="n">
        <f aca="false">YEAR(B1874)</f>
        <v>2015</v>
      </c>
      <c r="D1874" s="331" t="n">
        <f aca="false">MONTH(B1874)</f>
        <v>2</v>
      </c>
      <c r="E1874" s="331" t="n">
        <f aca="false">DAY(B1874)</f>
        <v>20</v>
      </c>
      <c r="F1874" s="132" t="n">
        <v>240.2</v>
      </c>
      <c r="G1874" s="132" t="n">
        <v>248.98</v>
      </c>
      <c r="H1874" s="132" t="n">
        <v>238.95</v>
      </c>
      <c r="I1874" s="132" t="n">
        <v>244.5</v>
      </c>
      <c r="J1874" s="132" t="n">
        <f aca="false">LARGE($G$1:G1874,1)</f>
        <v>1242</v>
      </c>
      <c r="K1874" s="192" t="n">
        <f aca="false">IF(J1874&gt;J1873,0,K1873+1)</f>
        <v>448</v>
      </c>
      <c r="L1874" s="134" t="n">
        <f aca="false">I1874/J1874-1</f>
        <v>-0.803140096618358</v>
      </c>
      <c r="O1874" s="131"/>
      <c r="P1874" s="330"/>
      <c r="Q1874" s="132"/>
      <c r="R1874" s="132"/>
      <c r="S1874" s="132"/>
      <c r="T1874" s="132"/>
    </row>
    <row r="1875" customFormat="false" ht="12.8" hidden="true" customHeight="false" outlineLevel="0" collapsed="false">
      <c r="A1875" s="131" t="n">
        <v>1424476800</v>
      </c>
      <c r="B1875" s="330" t="n">
        <f aca="false">(A1875/(24*60*60))+DATE(1970,1,1)</f>
        <v>42056</v>
      </c>
      <c r="C1875" s="331" t="n">
        <f aca="false">YEAR(B1875)</f>
        <v>2015</v>
      </c>
      <c r="D1875" s="331" t="n">
        <f aca="false">MONTH(B1875)</f>
        <v>2</v>
      </c>
      <c r="E1875" s="331" t="n">
        <f aca="false">DAY(B1875)</f>
        <v>21</v>
      </c>
      <c r="F1875" s="132" t="n">
        <v>244.51</v>
      </c>
      <c r="G1875" s="132" t="n">
        <v>247.73</v>
      </c>
      <c r="H1875" s="132" t="n">
        <v>243.28</v>
      </c>
      <c r="I1875" s="132" t="n">
        <v>245.54</v>
      </c>
      <c r="J1875" s="132" t="n">
        <f aca="false">LARGE($G$1:G1875,1)</f>
        <v>1242</v>
      </c>
      <c r="K1875" s="192" t="n">
        <f aca="false">IF(J1875&gt;J1874,0,K1874+1)</f>
        <v>449</v>
      </c>
      <c r="L1875" s="134" t="n">
        <f aca="false">I1875/J1875-1</f>
        <v>-0.802302737520129</v>
      </c>
      <c r="O1875" s="131"/>
      <c r="P1875" s="330"/>
      <c r="Q1875" s="132"/>
      <c r="R1875" s="132"/>
      <c r="S1875" s="132"/>
      <c r="T1875" s="132"/>
    </row>
    <row r="1876" customFormat="false" ht="12.8" hidden="true" customHeight="false" outlineLevel="0" collapsed="false">
      <c r="A1876" s="131" t="n">
        <v>1424563200</v>
      </c>
      <c r="B1876" s="330" t="n">
        <f aca="false">(A1876/(24*60*60))+DATE(1970,1,1)</f>
        <v>42057</v>
      </c>
      <c r="C1876" s="331" t="n">
        <f aca="false">YEAR(B1876)</f>
        <v>2015</v>
      </c>
      <c r="D1876" s="331" t="n">
        <f aca="false">MONTH(B1876)</f>
        <v>2</v>
      </c>
      <c r="E1876" s="331" t="n">
        <f aca="false">DAY(B1876)</f>
        <v>22</v>
      </c>
      <c r="F1876" s="132" t="n">
        <v>245.53</v>
      </c>
      <c r="G1876" s="132" t="n">
        <v>247.78</v>
      </c>
      <c r="H1876" s="132" t="n">
        <v>232.1</v>
      </c>
      <c r="I1876" s="132" t="n">
        <v>236.5</v>
      </c>
      <c r="J1876" s="132" t="n">
        <f aca="false">LARGE($G$1:G1876,1)</f>
        <v>1242</v>
      </c>
      <c r="K1876" s="192" t="n">
        <f aca="false">IF(J1876&gt;J1875,0,K1875+1)</f>
        <v>450</v>
      </c>
      <c r="L1876" s="134" t="n">
        <f aca="false">I1876/J1876-1</f>
        <v>-0.809581320450886</v>
      </c>
      <c r="O1876" s="131"/>
      <c r="P1876" s="330"/>
      <c r="Q1876" s="132"/>
      <c r="R1876" s="132"/>
      <c r="S1876" s="132"/>
      <c r="T1876" s="132"/>
    </row>
    <row r="1877" customFormat="false" ht="12.8" hidden="true" customHeight="false" outlineLevel="0" collapsed="false">
      <c r="A1877" s="131" t="n">
        <v>1424649600</v>
      </c>
      <c r="B1877" s="330" t="n">
        <f aca="false">(A1877/(24*60*60))+DATE(1970,1,1)</f>
        <v>42058</v>
      </c>
      <c r="C1877" s="331" t="n">
        <f aca="false">YEAR(B1877)</f>
        <v>2015</v>
      </c>
      <c r="D1877" s="331" t="n">
        <f aca="false">MONTH(B1877)</f>
        <v>2</v>
      </c>
      <c r="E1877" s="331" t="n">
        <f aca="false">DAY(B1877)</f>
        <v>23</v>
      </c>
      <c r="F1877" s="132" t="n">
        <v>236.5</v>
      </c>
      <c r="G1877" s="132" t="n">
        <v>241</v>
      </c>
      <c r="H1877" s="132" t="n">
        <v>232.61</v>
      </c>
      <c r="I1877" s="132" t="n">
        <v>239.4</v>
      </c>
      <c r="J1877" s="132" t="n">
        <f aca="false">LARGE($G$1:G1877,1)</f>
        <v>1242</v>
      </c>
      <c r="K1877" s="192" t="n">
        <f aca="false">IF(J1877&gt;J1876,0,K1876+1)</f>
        <v>451</v>
      </c>
      <c r="L1877" s="134" t="n">
        <f aca="false">I1877/J1877-1</f>
        <v>-0.807246376811594</v>
      </c>
      <c r="O1877" s="131"/>
      <c r="P1877" s="330"/>
      <c r="Q1877" s="132"/>
      <c r="R1877" s="132"/>
      <c r="S1877" s="132"/>
      <c r="T1877" s="132"/>
    </row>
    <row r="1878" customFormat="false" ht="12.8" hidden="true" customHeight="false" outlineLevel="0" collapsed="false">
      <c r="A1878" s="131" t="n">
        <v>1424736000</v>
      </c>
      <c r="B1878" s="330" t="n">
        <f aca="false">(A1878/(24*60*60))+DATE(1970,1,1)</f>
        <v>42059</v>
      </c>
      <c r="C1878" s="331" t="n">
        <f aca="false">YEAR(B1878)</f>
        <v>2015</v>
      </c>
      <c r="D1878" s="331" t="n">
        <f aca="false">MONTH(B1878)</f>
        <v>2</v>
      </c>
      <c r="E1878" s="331" t="n">
        <f aca="false">DAY(B1878)</f>
        <v>24</v>
      </c>
      <c r="F1878" s="132" t="n">
        <v>239.33</v>
      </c>
      <c r="G1878" s="132" t="n">
        <v>240.99</v>
      </c>
      <c r="H1878" s="132" t="n">
        <v>236.7</v>
      </c>
      <c r="I1878" s="132" t="n">
        <v>239.73</v>
      </c>
      <c r="J1878" s="132" t="n">
        <f aca="false">LARGE($G$1:G1878,1)</f>
        <v>1242</v>
      </c>
      <c r="K1878" s="192" t="n">
        <f aca="false">IF(J1878&gt;J1877,0,K1877+1)</f>
        <v>452</v>
      </c>
      <c r="L1878" s="134" t="n">
        <f aca="false">I1878/J1878-1</f>
        <v>-0.806980676328503</v>
      </c>
      <c r="O1878" s="131"/>
      <c r="P1878" s="330"/>
      <c r="Q1878" s="132"/>
      <c r="R1878" s="132"/>
      <c r="S1878" s="132"/>
      <c r="T1878" s="132"/>
    </row>
    <row r="1879" customFormat="false" ht="12.8" hidden="true" customHeight="false" outlineLevel="0" collapsed="false">
      <c r="A1879" s="131" t="n">
        <v>1424822400</v>
      </c>
      <c r="B1879" s="330" t="n">
        <f aca="false">(A1879/(24*60*60))+DATE(1970,1,1)</f>
        <v>42060</v>
      </c>
      <c r="C1879" s="331" t="n">
        <f aca="false">YEAR(B1879)</f>
        <v>2015</v>
      </c>
      <c r="D1879" s="331" t="n">
        <f aca="false">MONTH(B1879)</f>
        <v>2</v>
      </c>
      <c r="E1879" s="331" t="n">
        <f aca="false">DAY(B1879)</f>
        <v>25</v>
      </c>
      <c r="F1879" s="132" t="n">
        <v>239.95</v>
      </c>
      <c r="G1879" s="132" t="n">
        <v>240.83</v>
      </c>
      <c r="H1879" s="132" t="n">
        <v>235.53</v>
      </c>
      <c r="I1879" s="132" t="n">
        <v>237.99</v>
      </c>
      <c r="J1879" s="132" t="n">
        <f aca="false">LARGE($G$1:G1879,1)</f>
        <v>1242</v>
      </c>
      <c r="K1879" s="192" t="n">
        <f aca="false">IF(J1879&gt;J1878,0,K1878+1)</f>
        <v>453</v>
      </c>
      <c r="L1879" s="134" t="n">
        <f aca="false">I1879/J1879-1</f>
        <v>-0.808381642512077</v>
      </c>
      <c r="O1879" s="131"/>
      <c r="P1879" s="330"/>
      <c r="Q1879" s="132"/>
      <c r="R1879" s="132"/>
      <c r="S1879" s="132"/>
      <c r="T1879" s="132"/>
    </row>
    <row r="1880" customFormat="false" ht="12.8" hidden="true" customHeight="false" outlineLevel="0" collapsed="false">
      <c r="A1880" s="131" t="n">
        <v>1424908800</v>
      </c>
      <c r="B1880" s="330" t="n">
        <f aca="false">(A1880/(24*60*60))+DATE(1970,1,1)</f>
        <v>42061</v>
      </c>
      <c r="C1880" s="331" t="n">
        <f aca="false">YEAR(B1880)</f>
        <v>2015</v>
      </c>
      <c r="D1880" s="331" t="n">
        <f aca="false">MONTH(B1880)</f>
        <v>2</v>
      </c>
      <c r="E1880" s="331" t="n">
        <f aca="false">DAY(B1880)</f>
        <v>26</v>
      </c>
      <c r="F1880" s="132" t="n">
        <v>237.98</v>
      </c>
      <c r="G1880" s="132" t="n">
        <v>238.33</v>
      </c>
      <c r="H1880" s="132" t="n">
        <v>233.62</v>
      </c>
      <c r="I1880" s="132" t="n">
        <v>236.93</v>
      </c>
      <c r="J1880" s="132" t="n">
        <f aca="false">LARGE($G$1:G1880,1)</f>
        <v>1242</v>
      </c>
      <c r="K1880" s="192" t="n">
        <f aca="false">IF(J1880&gt;J1879,0,K1879+1)</f>
        <v>454</v>
      </c>
      <c r="L1880" s="134" t="n">
        <f aca="false">I1880/J1880-1</f>
        <v>-0.809235104669887</v>
      </c>
      <c r="O1880" s="131"/>
      <c r="P1880" s="330"/>
      <c r="Q1880" s="132"/>
      <c r="R1880" s="132"/>
      <c r="S1880" s="132"/>
      <c r="T1880" s="132"/>
    </row>
    <row r="1881" customFormat="false" ht="12.8" hidden="true" customHeight="false" outlineLevel="0" collapsed="false">
      <c r="A1881" s="131" t="n">
        <v>1424995200</v>
      </c>
      <c r="B1881" s="330" t="n">
        <f aca="false">(A1881/(24*60*60))+DATE(1970,1,1)</f>
        <v>42062</v>
      </c>
      <c r="C1881" s="331" t="n">
        <f aca="false">YEAR(B1881)</f>
        <v>2015</v>
      </c>
      <c r="D1881" s="331" t="n">
        <f aca="false">MONTH(B1881)</f>
        <v>2</v>
      </c>
      <c r="E1881" s="331" t="n">
        <f aca="false">DAY(B1881)</f>
        <v>27</v>
      </c>
      <c r="F1881" s="132" t="n">
        <v>236.93</v>
      </c>
      <c r="G1881" s="132" t="n">
        <v>262.8</v>
      </c>
      <c r="H1881" s="132" t="n">
        <v>236.64</v>
      </c>
      <c r="I1881" s="132" t="n">
        <v>255.05</v>
      </c>
      <c r="J1881" s="132" t="n">
        <f aca="false">LARGE($G$1:G1881,1)</f>
        <v>1242</v>
      </c>
      <c r="K1881" s="192" t="n">
        <f aca="false">IF(J1881&gt;J1880,0,K1880+1)</f>
        <v>455</v>
      </c>
      <c r="L1881" s="134" t="n">
        <f aca="false">I1881/J1881-1</f>
        <v>-0.794645732689211</v>
      </c>
      <c r="O1881" s="131"/>
      <c r="P1881" s="330"/>
      <c r="Q1881" s="132"/>
      <c r="R1881" s="132"/>
      <c r="S1881" s="132"/>
      <c r="T1881" s="132"/>
    </row>
    <row r="1882" customFormat="false" ht="12.8" hidden="true" customHeight="false" outlineLevel="0" collapsed="false">
      <c r="A1882" s="131" t="n">
        <v>1425081600</v>
      </c>
      <c r="B1882" s="330" t="n">
        <f aca="false">(A1882/(24*60*60))+DATE(1970,1,1)</f>
        <v>42063</v>
      </c>
      <c r="C1882" s="331" t="n">
        <f aca="false">YEAR(B1882)</f>
        <v>2015</v>
      </c>
      <c r="D1882" s="331" t="n">
        <f aca="false">MONTH(B1882)</f>
        <v>2</v>
      </c>
      <c r="E1882" s="331" t="n">
        <f aca="false">DAY(B1882)</f>
        <v>28</v>
      </c>
      <c r="F1882" s="132" t="n">
        <v>255.06</v>
      </c>
      <c r="G1882" s="132" t="n">
        <v>257.4</v>
      </c>
      <c r="H1882" s="132" t="n">
        <v>251.25</v>
      </c>
      <c r="I1882" s="132" t="n">
        <v>255.7</v>
      </c>
      <c r="J1882" s="132" t="n">
        <f aca="false">LARGE($G$1:G1882,1)</f>
        <v>1242</v>
      </c>
      <c r="K1882" s="192" t="n">
        <f aca="false">IF(J1882&gt;J1881,0,K1881+1)</f>
        <v>456</v>
      </c>
      <c r="L1882" s="134" t="n">
        <f aca="false">I1882/J1882-1</f>
        <v>-0.794122383252818</v>
      </c>
      <c r="O1882" s="131"/>
      <c r="P1882" s="330"/>
      <c r="Q1882" s="132"/>
      <c r="R1882" s="132"/>
      <c r="S1882" s="132"/>
      <c r="T1882" s="132"/>
    </row>
    <row r="1883" customFormat="false" ht="12.8" hidden="true" customHeight="false" outlineLevel="0" collapsed="false">
      <c r="A1883" s="131" t="n">
        <v>1425168000</v>
      </c>
      <c r="B1883" s="330" t="n">
        <f aca="false">(A1883/(24*60*60))+DATE(1970,1,1)</f>
        <v>42064</v>
      </c>
      <c r="C1883" s="331" t="n">
        <f aca="false">YEAR(B1883)</f>
        <v>2015</v>
      </c>
      <c r="D1883" s="331" t="n">
        <f aca="false">MONTH(B1883)</f>
        <v>3</v>
      </c>
      <c r="E1883" s="331" t="n">
        <f aca="false">DAY(B1883)</f>
        <v>1</v>
      </c>
      <c r="F1883" s="132" t="n">
        <v>255.7</v>
      </c>
      <c r="G1883" s="132" t="n">
        <v>266.91</v>
      </c>
      <c r="H1883" s="132" t="n">
        <v>245.65</v>
      </c>
      <c r="I1883" s="132" t="n">
        <v>262.4</v>
      </c>
      <c r="J1883" s="132" t="n">
        <f aca="false">LARGE($G$1:G1883,1)</f>
        <v>1242</v>
      </c>
      <c r="K1883" s="192" t="n">
        <f aca="false">IF(J1883&gt;J1882,0,K1882+1)</f>
        <v>457</v>
      </c>
      <c r="L1883" s="134" t="n">
        <f aca="false">I1883/J1883-1</f>
        <v>-0.788727858293076</v>
      </c>
      <c r="O1883" s="131"/>
      <c r="P1883" s="330"/>
      <c r="Q1883" s="132"/>
      <c r="R1883" s="132"/>
      <c r="S1883" s="132"/>
      <c r="T1883" s="132"/>
    </row>
    <row r="1884" customFormat="false" ht="12.8" hidden="true" customHeight="false" outlineLevel="0" collapsed="false">
      <c r="A1884" s="131" t="n">
        <v>1425254400</v>
      </c>
      <c r="B1884" s="330" t="n">
        <f aca="false">(A1884/(24*60*60))+DATE(1970,1,1)</f>
        <v>42065</v>
      </c>
      <c r="C1884" s="331" t="n">
        <f aca="false">YEAR(B1884)</f>
        <v>2015</v>
      </c>
      <c r="D1884" s="331" t="n">
        <f aca="false">MONTH(B1884)</f>
        <v>3</v>
      </c>
      <c r="E1884" s="331" t="n">
        <f aca="false">DAY(B1884)</f>
        <v>2</v>
      </c>
      <c r="F1884" s="132" t="n">
        <v>262.47</v>
      </c>
      <c r="G1884" s="132" t="n">
        <v>279.61</v>
      </c>
      <c r="H1884" s="132" t="n">
        <v>258.98</v>
      </c>
      <c r="I1884" s="132" t="n">
        <v>277.41</v>
      </c>
      <c r="J1884" s="132" t="n">
        <f aca="false">LARGE($G$1:G1884,1)</f>
        <v>1242</v>
      </c>
      <c r="K1884" s="192" t="n">
        <f aca="false">IF(J1884&gt;J1883,0,K1883+1)</f>
        <v>458</v>
      </c>
      <c r="L1884" s="134" t="n">
        <f aca="false">I1884/J1884-1</f>
        <v>-0.776642512077295</v>
      </c>
      <c r="O1884" s="131"/>
      <c r="P1884" s="330"/>
      <c r="Q1884" s="132"/>
      <c r="R1884" s="132"/>
      <c r="S1884" s="132"/>
      <c r="T1884" s="132"/>
    </row>
    <row r="1885" customFormat="false" ht="12.8" hidden="true" customHeight="false" outlineLevel="0" collapsed="false">
      <c r="A1885" s="131" t="n">
        <v>1425340800</v>
      </c>
      <c r="B1885" s="330" t="n">
        <f aca="false">(A1885/(24*60*60))+DATE(1970,1,1)</f>
        <v>42066</v>
      </c>
      <c r="C1885" s="331" t="n">
        <f aca="false">YEAR(B1885)</f>
        <v>2015</v>
      </c>
      <c r="D1885" s="331" t="n">
        <f aca="false">MONTH(B1885)</f>
        <v>3</v>
      </c>
      <c r="E1885" s="331" t="n">
        <f aca="false">DAY(B1885)</f>
        <v>3</v>
      </c>
      <c r="F1885" s="132" t="n">
        <v>277.3</v>
      </c>
      <c r="G1885" s="132" t="n">
        <v>294</v>
      </c>
      <c r="H1885" s="132" t="n">
        <v>267.04</v>
      </c>
      <c r="I1885" s="132" t="n">
        <v>283.75</v>
      </c>
      <c r="J1885" s="132" t="n">
        <f aca="false">LARGE($G$1:G1885,1)</f>
        <v>1242</v>
      </c>
      <c r="K1885" s="192" t="n">
        <f aca="false">IF(J1885&gt;J1884,0,K1884+1)</f>
        <v>459</v>
      </c>
      <c r="L1885" s="134" t="n">
        <f aca="false">I1885/J1885-1</f>
        <v>-0.771537842190016</v>
      </c>
      <c r="O1885" s="131"/>
      <c r="P1885" s="330"/>
      <c r="Q1885" s="132"/>
      <c r="R1885" s="132"/>
      <c r="S1885" s="132"/>
      <c r="T1885" s="132"/>
    </row>
    <row r="1886" customFormat="false" ht="12.8" hidden="true" customHeight="false" outlineLevel="0" collapsed="false">
      <c r="A1886" s="131" t="n">
        <v>1425427200</v>
      </c>
      <c r="B1886" s="330" t="n">
        <f aca="false">(A1886/(24*60*60))+DATE(1970,1,1)</f>
        <v>42067</v>
      </c>
      <c r="C1886" s="331" t="n">
        <f aca="false">YEAR(B1886)</f>
        <v>2015</v>
      </c>
      <c r="D1886" s="331" t="n">
        <f aca="false">MONTH(B1886)</f>
        <v>3</v>
      </c>
      <c r="E1886" s="331" t="n">
        <f aca="false">DAY(B1886)</f>
        <v>4</v>
      </c>
      <c r="F1886" s="132" t="n">
        <v>283.8</v>
      </c>
      <c r="G1886" s="132" t="n">
        <v>285.99</v>
      </c>
      <c r="H1886" s="132" t="n">
        <v>267</v>
      </c>
      <c r="I1886" s="132" t="n">
        <v>273.33</v>
      </c>
      <c r="J1886" s="132" t="n">
        <f aca="false">LARGE($G$1:G1886,1)</f>
        <v>1242</v>
      </c>
      <c r="K1886" s="192" t="n">
        <f aca="false">IF(J1886&gt;J1885,0,K1885+1)</f>
        <v>460</v>
      </c>
      <c r="L1886" s="134" t="n">
        <f aca="false">I1886/J1886-1</f>
        <v>-0.779927536231884</v>
      </c>
      <c r="O1886" s="131"/>
      <c r="P1886" s="330"/>
      <c r="Q1886" s="132"/>
      <c r="R1886" s="132"/>
      <c r="S1886" s="132"/>
      <c r="T1886" s="132"/>
    </row>
    <row r="1887" customFormat="false" ht="12.8" hidden="true" customHeight="false" outlineLevel="0" collapsed="false">
      <c r="A1887" s="131" t="n">
        <v>1425513600</v>
      </c>
      <c r="B1887" s="330" t="n">
        <f aca="false">(A1887/(24*60*60))+DATE(1970,1,1)</f>
        <v>42068</v>
      </c>
      <c r="C1887" s="331" t="n">
        <f aca="false">YEAR(B1887)</f>
        <v>2015</v>
      </c>
      <c r="D1887" s="331" t="n">
        <f aca="false">MONTH(B1887)</f>
        <v>3</v>
      </c>
      <c r="E1887" s="331" t="n">
        <f aca="false">DAY(B1887)</f>
        <v>5</v>
      </c>
      <c r="F1887" s="132" t="n">
        <v>272.92</v>
      </c>
      <c r="G1887" s="132" t="n">
        <v>284.99</v>
      </c>
      <c r="H1887" s="132" t="n">
        <v>262</v>
      </c>
      <c r="I1887" s="132" t="n">
        <v>277.69</v>
      </c>
      <c r="J1887" s="132" t="n">
        <f aca="false">LARGE($G$1:G1887,1)</f>
        <v>1242</v>
      </c>
      <c r="K1887" s="192" t="n">
        <f aca="false">IF(J1887&gt;J1886,0,K1886+1)</f>
        <v>461</v>
      </c>
      <c r="L1887" s="134" t="n">
        <f aca="false">I1887/J1887-1</f>
        <v>-0.776417069243156</v>
      </c>
      <c r="O1887" s="131"/>
      <c r="P1887" s="330"/>
      <c r="Q1887" s="132"/>
      <c r="R1887" s="132"/>
      <c r="S1887" s="132"/>
      <c r="T1887" s="132"/>
    </row>
    <row r="1888" customFormat="false" ht="12.8" hidden="true" customHeight="false" outlineLevel="0" collapsed="false">
      <c r="A1888" s="131" t="n">
        <v>1425600000</v>
      </c>
      <c r="B1888" s="330" t="n">
        <f aca="false">(A1888/(24*60*60))+DATE(1970,1,1)</f>
        <v>42069</v>
      </c>
      <c r="C1888" s="331" t="n">
        <f aca="false">YEAR(B1888)</f>
        <v>2015</v>
      </c>
      <c r="D1888" s="331" t="n">
        <f aca="false">MONTH(B1888)</f>
        <v>3</v>
      </c>
      <c r="E1888" s="331" t="n">
        <f aca="false">DAY(B1888)</f>
        <v>6</v>
      </c>
      <c r="F1888" s="132" t="n">
        <v>277.69</v>
      </c>
      <c r="G1888" s="132" t="n">
        <v>279.75</v>
      </c>
      <c r="H1888" s="132" t="n">
        <v>268.8</v>
      </c>
      <c r="I1888" s="132" t="n">
        <v>273.36</v>
      </c>
      <c r="J1888" s="132" t="n">
        <f aca="false">LARGE($G$1:G1888,1)</f>
        <v>1242</v>
      </c>
      <c r="K1888" s="192" t="n">
        <f aca="false">IF(J1888&gt;J1887,0,K1887+1)</f>
        <v>462</v>
      </c>
      <c r="L1888" s="134" t="n">
        <f aca="false">I1888/J1888-1</f>
        <v>-0.779903381642512</v>
      </c>
      <c r="O1888" s="131"/>
      <c r="P1888" s="330"/>
      <c r="Q1888" s="132"/>
      <c r="R1888" s="132"/>
      <c r="S1888" s="132"/>
      <c r="T1888" s="132"/>
    </row>
    <row r="1889" customFormat="false" ht="12.8" hidden="true" customHeight="false" outlineLevel="0" collapsed="false">
      <c r="A1889" s="131" t="n">
        <v>1425686400</v>
      </c>
      <c r="B1889" s="330" t="n">
        <f aca="false">(A1889/(24*60*60))+DATE(1970,1,1)</f>
        <v>42070</v>
      </c>
      <c r="C1889" s="331" t="n">
        <f aca="false">YEAR(B1889)</f>
        <v>2015</v>
      </c>
      <c r="D1889" s="331" t="n">
        <f aca="false">MONTH(B1889)</f>
        <v>3</v>
      </c>
      <c r="E1889" s="331" t="n">
        <f aca="false">DAY(B1889)</f>
        <v>7</v>
      </c>
      <c r="F1889" s="132" t="n">
        <v>273.27</v>
      </c>
      <c r="G1889" s="132" t="n">
        <v>280.76</v>
      </c>
      <c r="H1889" s="132" t="n">
        <v>270.55</v>
      </c>
      <c r="I1889" s="132" t="n">
        <v>276.97</v>
      </c>
      <c r="J1889" s="132" t="n">
        <f aca="false">LARGE($G$1:G1889,1)</f>
        <v>1242</v>
      </c>
      <c r="K1889" s="192" t="n">
        <f aca="false">IF(J1889&gt;J1888,0,K1888+1)</f>
        <v>463</v>
      </c>
      <c r="L1889" s="134" t="n">
        <f aca="false">I1889/J1889-1</f>
        <v>-0.776996779388084</v>
      </c>
      <c r="O1889" s="131"/>
      <c r="P1889" s="330"/>
      <c r="Q1889" s="132"/>
      <c r="R1889" s="132"/>
      <c r="S1889" s="132"/>
      <c r="T1889" s="132"/>
    </row>
    <row r="1890" customFormat="false" ht="12.8" hidden="true" customHeight="false" outlineLevel="0" collapsed="false">
      <c r="A1890" s="131" t="n">
        <v>1425772800</v>
      </c>
      <c r="B1890" s="330" t="n">
        <f aca="false">(A1890/(24*60*60))+DATE(1970,1,1)</f>
        <v>42071</v>
      </c>
      <c r="C1890" s="331" t="n">
        <f aca="false">YEAR(B1890)</f>
        <v>2015</v>
      </c>
      <c r="D1890" s="331" t="n">
        <f aca="false">MONTH(B1890)</f>
        <v>3</v>
      </c>
      <c r="E1890" s="331" t="n">
        <f aca="false">DAY(B1890)</f>
        <v>8</v>
      </c>
      <c r="F1890" s="132" t="n">
        <v>276.98</v>
      </c>
      <c r="G1890" s="132" t="n">
        <v>278.68</v>
      </c>
      <c r="H1890" s="132" t="n">
        <v>271.61</v>
      </c>
      <c r="I1890" s="132" t="n">
        <v>275.59</v>
      </c>
      <c r="J1890" s="132" t="n">
        <f aca="false">LARGE($G$1:G1890,1)</f>
        <v>1242</v>
      </c>
      <c r="K1890" s="192" t="n">
        <f aca="false">IF(J1890&gt;J1889,0,K1889+1)</f>
        <v>464</v>
      </c>
      <c r="L1890" s="134" t="n">
        <f aca="false">I1890/J1890-1</f>
        <v>-0.778107890499195</v>
      </c>
      <c r="O1890" s="131"/>
      <c r="P1890" s="330"/>
      <c r="Q1890" s="132"/>
      <c r="R1890" s="132"/>
      <c r="S1890" s="132"/>
      <c r="T1890" s="132"/>
    </row>
    <row r="1891" customFormat="false" ht="12.8" hidden="true" customHeight="false" outlineLevel="0" collapsed="false">
      <c r="A1891" s="131" t="n">
        <v>1425859200</v>
      </c>
      <c r="B1891" s="330" t="n">
        <f aca="false">(A1891/(24*60*60))+DATE(1970,1,1)</f>
        <v>42072</v>
      </c>
      <c r="C1891" s="331" t="n">
        <f aca="false">YEAR(B1891)</f>
        <v>2015</v>
      </c>
      <c r="D1891" s="331" t="n">
        <f aca="false">MONTH(B1891)</f>
        <v>3</v>
      </c>
      <c r="E1891" s="331" t="n">
        <f aca="false">DAY(B1891)</f>
        <v>9</v>
      </c>
      <c r="F1891" s="132" t="n">
        <v>275.58</v>
      </c>
      <c r="G1891" s="132" t="n">
        <v>295</v>
      </c>
      <c r="H1891" s="132" t="n">
        <v>275.01</v>
      </c>
      <c r="I1891" s="132" t="n">
        <v>291</v>
      </c>
      <c r="J1891" s="132" t="n">
        <f aca="false">LARGE($G$1:G1891,1)</f>
        <v>1242</v>
      </c>
      <c r="K1891" s="192" t="n">
        <f aca="false">IF(J1891&gt;J1890,0,K1890+1)</f>
        <v>465</v>
      </c>
      <c r="L1891" s="134" t="n">
        <f aca="false">I1891/J1891-1</f>
        <v>-0.765700483091787</v>
      </c>
      <c r="O1891" s="131"/>
      <c r="P1891" s="330"/>
      <c r="Q1891" s="132"/>
      <c r="R1891" s="132"/>
      <c r="S1891" s="132"/>
      <c r="T1891" s="132"/>
    </row>
    <row r="1892" customFormat="false" ht="12.8" hidden="true" customHeight="false" outlineLevel="0" collapsed="false">
      <c r="A1892" s="131" t="n">
        <v>1425945600</v>
      </c>
      <c r="B1892" s="330" t="n">
        <f aca="false">(A1892/(24*60*60))+DATE(1970,1,1)</f>
        <v>42073</v>
      </c>
      <c r="C1892" s="331" t="n">
        <f aca="false">YEAR(B1892)</f>
        <v>2015</v>
      </c>
      <c r="D1892" s="331" t="n">
        <f aca="false">MONTH(B1892)</f>
        <v>3</v>
      </c>
      <c r="E1892" s="331" t="n">
        <f aca="false">DAY(B1892)</f>
        <v>10</v>
      </c>
      <c r="F1892" s="132" t="n">
        <v>291</v>
      </c>
      <c r="G1892" s="132" t="n">
        <v>303.96</v>
      </c>
      <c r="H1892" s="132" t="n">
        <v>289.03</v>
      </c>
      <c r="I1892" s="132" t="n">
        <v>292.62</v>
      </c>
      <c r="J1892" s="132" t="n">
        <f aca="false">LARGE($G$1:G1892,1)</f>
        <v>1242</v>
      </c>
      <c r="K1892" s="192" t="n">
        <f aca="false">IF(J1892&gt;J1891,0,K1891+1)</f>
        <v>466</v>
      </c>
      <c r="L1892" s="134" t="n">
        <f aca="false">I1892/J1892-1</f>
        <v>-0.764396135265701</v>
      </c>
      <c r="O1892" s="131"/>
      <c r="P1892" s="330"/>
      <c r="Q1892" s="132"/>
      <c r="R1892" s="132"/>
      <c r="S1892" s="132"/>
      <c r="T1892" s="132"/>
    </row>
    <row r="1893" customFormat="false" ht="12.8" hidden="true" customHeight="false" outlineLevel="0" collapsed="false">
      <c r="A1893" s="131" t="n">
        <v>1426032000</v>
      </c>
      <c r="B1893" s="330" t="n">
        <f aca="false">(A1893/(24*60*60))+DATE(1970,1,1)</f>
        <v>42074</v>
      </c>
      <c r="C1893" s="331" t="n">
        <f aca="false">YEAR(B1893)</f>
        <v>2015</v>
      </c>
      <c r="D1893" s="331" t="n">
        <f aca="false">MONTH(B1893)</f>
        <v>3</v>
      </c>
      <c r="E1893" s="331" t="n">
        <f aca="false">DAY(B1893)</f>
        <v>11</v>
      </c>
      <c r="F1893" s="132" t="n">
        <v>292.64</v>
      </c>
      <c r="G1893" s="132" t="n">
        <v>298.75</v>
      </c>
      <c r="H1893" s="132" t="n">
        <v>291</v>
      </c>
      <c r="I1893" s="132" t="n">
        <v>296.7</v>
      </c>
      <c r="J1893" s="132" t="n">
        <f aca="false">LARGE($G$1:G1893,1)</f>
        <v>1242</v>
      </c>
      <c r="K1893" s="192" t="n">
        <f aca="false">IF(J1893&gt;J1892,0,K1892+1)</f>
        <v>467</v>
      </c>
      <c r="L1893" s="134" t="n">
        <f aca="false">I1893/J1893-1</f>
        <v>-0.761111111111111</v>
      </c>
      <c r="O1893" s="131"/>
      <c r="P1893" s="330"/>
      <c r="Q1893" s="132"/>
      <c r="R1893" s="132"/>
      <c r="S1893" s="132"/>
      <c r="T1893" s="132"/>
    </row>
    <row r="1894" customFormat="false" ht="12.8" hidden="true" customHeight="false" outlineLevel="0" collapsed="false">
      <c r="A1894" s="131" t="n">
        <v>1426118400</v>
      </c>
      <c r="B1894" s="330" t="n">
        <f aca="false">(A1894/(24*60*60))+DATE(1970,1,1)</f>
        <v>42075</v>
      </c>
      <c r="C1894" s="331" t="n">
        <f aca="false">YEAR(B1894)</f>
        <v>2015</v>
      </c>
      <c r="D1894" s="331" t="n">
        <f aca="false">MONTH(B1894)</f>
        <v>3</v>
      </c>
      <c r="E1894" s="331" t="n">
        <f aca="false">DAY(B1894)</f>
        <v>12</v>
      </c>
      <c r="F1894" s="132" t="n">
        <v>296.6</v>
      </c>
      <c r="G1894" s="132" t="n">
        <v>298.8</v>
      </c>
      <c r="H1894" s="132" t="n">
        <v>291.04</v>
      </c>
      <c r="I1894" s="132" t="n">
        <v>295.5</v>
      </c>
      <c r="J1894" s="132" t="n">
        <f aca="false">LARGE($G$1:G1894,1)</f>
        <v>1242</v>
      </c>
      <c r="K1894" s="192" t="n">
        <f aca="false">IF(J1894&gt;J1893,0,K1893+1)</f>
        <v>468</v>
      </c>
      <c r="L1894" s="134" t="n">
        <f aca="false">I1894/J1894-1</f>
        <v>-0.76207729468599</v>
      </c>
      <c r="O1894" s="131"/>
      <c r="P1894" s="330"/>
      <c r="Q1894" s="132"/>
      <c r="R1894" s="132"/>
      <c r="S1894" s="132"/>
      <c r="T1894" s="132"/>
    </row>
    <row r="1895" customFormat="false" ht="12.8" hidden="true" customHeight="false" outlineLevel="0" collapsed="false">
      <c r="A1895" s="131" t="n">
        <v>1426204800</v>
      </c>
      <c r="B1895" s="330" t="n">
        <f aca="false">(A1895/(24*60*60))+DATE(1970,1,1)</f>
        <v>42076</v>
      </c>
      <c r="C1895" s="331" t="n">
        <f aca="false">YEAR(B1895)</f>
        <v>2015</v>
      </c>
      <c r="D1895" s="331" t="n">
        <f aca="false">MONTH(B1895)</f>
        <v>3</v>
      </c>
      <c r="E1895" s="331" t="n">
        <f aca="false">DAY(B1895)</f>
        <v>13</v>
      </c>
      <c r="F1895" s="132" t="n">
        <v>295.52</v>
      </c>
      <c r="G1895" s="132" t="n">
        <v>295.91</v>
      </c>
      <c r="H1895" s="132" t="n">
        <v>282.13</v>
      </c>
      <c r="I1895" s="132" t="n">
        <v>283.19</v>
      </c>
      <c r="J1895" s="132" t="n">
        <f aca="false">LARGE($G$1:G1895,1)</f>
        <v>1242</v>
      </c>
      <c r="K1895" s="192" t="n">
        <f aca="false">IF(J1895&gt;J1894,0,K1894+1)</f>
        <v>469</v>
      </c>
      <c r="L1895" s="134" t="n">
        <f aca="false">I1895/J1895-1</f>
        <v>-0.771988727858293</v>
      </c>
      <c r="O1895" s="131"/>
      <c r="P1895" s="330"/>
      <c r="Q1895" s="132"/>
      <c r="R1895" s="132"/>
      <c r="S1895" s="132"/>
      <c r="T1895" s="132"/>
    </row>
    <row r="1896" customFormat="false" ht="12.8" hidden="true" customHeight="false" outlineLevel="0" collapsed="false">
      <c r="A1896" s="131" t="n">
        <v>1426291200</v>
      </c>
      <c r="B1896" s="330" t="n">
        <f aca="false">(A1896/(24*60*60))+DATE(1970,1,1)</f>
        <v>42077</v>
      </c>
      <c r="C1896" s="331" t="n">
        <f aca="false">YEAR(B1896)</f>
        <v>2015</v>
      </c>
      <c r="D1896" s="331" t="n">
        <f aca="false">MONTH(B1896)</f>
        <v>3</v>
      </c>
      <c r="E1896" s="331" t="n">
        <f aca="false">DAY(B1896)</f>
        <v>14</v>
      </c>
      <c r="F1896" s="132" t="n">
        <v>283.18</v>
      </c>
      <c r="G1896" s="132" t="n">
        <v>287.6</v>
      </c>
      <c r="H1896" s="132" t="n">
        <v>281.36</v>
      </c>
      <c r="I1896" s="132" t="n">
        <v>282.6</v>
      </c>
      <c r="J1896" s="132" t="n">
        <f aca="false">LARGE($G$1:G1896,1)</f>
        <v>1242</v>
      </c>
      <c r="K1896" s="192" t="n">
        <f aca="false">IF(J1896&gt;J1895,0,K1895+1)</f>
        <v>470</v>
      </c>
      <c r="L1896" s="134" t="n">
        <f aca="false">I1896/J1896-1</f>
        <v>-0.772463768115942</v>
      </c>
      <c r="O1896" s="131"/>
      <c r="P1896" s="330"/>
      <c r="Q1896" s="132"/>
      <c r="R1896" s="132"/>
      <c r="S1896" s="132"/>
      <c r="T1896" s="132"/>
    </row>
    <row r="1897" customFormat="false" ht="12.8" hidden="true" customHeight="false" outlineLevel="0" collapsed="false">
      <c r="A1897" s="131" t="n">
        <v>1426377600</v>
      </c>
      <c r="B1897" s="330" t="n">
        <f aca="false">(A1897/(24*60*60))+DATE(1970,1,1)</f>
        <v>42078</v>
      </c>
      <c r="C1897" s="331" t="n">
        <f aca="false">YEAR(B1897)</f>
        <v>2015</v>
      </c>
      <c r="D1897" s="331" t="n">
        <f aca="false">MONTH(B1897)</f>
        <v>3</v>
      </c>
      <c r="E1897" s="331" t="n">
        <f aca="false">DAY(B1897)</f>
        <v>15</v>
      </c>
      <c r="F1897" s="132" t="n">
        <v>282.54</v>
      </c>
      <c r="G1897" s="132" t="n">
        <v>287.8</v>
      </c>
      <c r="H1897" s="132" t="n">
        <v>281.59</v>
      </c>
      <c r="I1897" s="132" t="n">
        <v>286.9</v>
      </c>
      <c r="J1897" s="132" t="n">
        <f aca="false">LARGE($G$1:G1897,1)</f>
        <v>1242</v>
      </c>
      <c r="K1897" s="192" t="n">
        <f aca="false">IF(J1897&gt;J1896,0,K1896+1)</f>
        <v>471</v>
      </c>
      <c r="L1897" s="134" t="n">
        <f aca="false">I1897/J1897-1</f>
        <v>-0.769001610305958</v>
      </c>
      <c r="O1897" s="131"/>
      <c r="P1897" s="330"/>
      <c r="Q1897" s="132"/>
      <c r="R1897" s="132"/>
      <c r="S1897" s="132"/>
      <c r="T1897" s="132"/>
    </row>
    <row r="1898" customFormat="false" ht="12.8" hidden="true" customHeight="false" outlineLevel="0" collapsed="false">
      <c r="A1898" s="131" t="n">
        <v>1426464000</v>
      </c>
      <c r="B1898" s="330" t="n">
        <f aca="false">(A1898/(24*60*60))+DATE(1970,1,1)</f>
        <v>42079</v>
      </c>
      <c r="C1898" s="331" t="n">
        <f aca="false">YEAR(B1898)</f>
        <v>2015</v>
      </c>
      <c r="D1898" s="331" t="n">
        <f aca="false">MONTH(B1898)</f>
        <v>3</v>
      </c>
      <c r="E1898" s="331" t="n">
        <f aca="false">DAY(B1898)</f>
        <v>16</v>
      </c>
      <c r="F1898" s="132" t="n">
        <v>286.71</v>
      </c>
      <c r="G1898" s="132" t="n">
        <v>295.2</v>
      </c>
      <c r="H1898" s="132" t="n">
        <v>286.45</v>
      </c>
      <c r="I1898" s="132" t="n">
        <v>291.19</v>
      </c>
      <c r="J1898" s="132" t="n">
        <f aca="false">LARGE($G$1:G1898,1)</f>
        <v>1242</v>
      </c>
      <c r="K1898" s="192" t="n">
        <f aca="false">IF(J1898&gt;J1897,0,K1897+1)</f>
        <v>472</v>
      </c>
      <c r="L1898" s="134" t="n">
        <f aca="false">I1898/J1898-1</f>
        <v>-0.765547504025765</v>
      </c>
      <c r="O1898" s="131"/>
      <c r="P1898" s="330"/>
      <c r="Q1898" s="132"/>
      <c r="R1898" s="132"/>
      <c r="S1898" s="132"/>
      <c r="T1898" s="132"/>
    </row>
    <row r="1899" customFormat="false" ht="12.8" hidden="true" customHeight="false" outlineLevel="0" collapsed="false">
      <c r="A1899" s="131" t="n">
        <v>1426550400</v>
      </c>
      <c r="B1899" s="330" t="n">
        <f aca="false">(A1899/(24*60*60))+DATE(1970,1,1)</f>
        <v>42080</v>
      </c>
      <c r="C1899" s="331" t="n">
        <f aca="false">YEAR(B1899)</f>
        <v>2015</v>
      </c>
      <c r="D1899" s="331" t="n">
        <f aca="false">MONTH(B1899)</f>
        <v>3</v>
      </c>
      <c r="E1899" s="331" t="n">
        <f aca="false">DAY(B1899)</f>
        <v>17</v>
      </c>
      <c r="F1899" s="132" t="n">
        <v>292.23</v>
      </c>
      <c r="G1899" s="132" t="n">
        <v>292.9</v>
      </c>
      <c r="H1899" s="132" t="n">
        <v>281.56</v>
      </c>
      <c r="I1899" s="132" t="n">
        <v>285.25</v>
      </c>
      <c r="J1899" s="132" t="n">
        <f aca="false">LARGE($G$1:G1899,1)</f>
        <v>1242</v>
      </c>
      <c r="K1899" s="192" t="n">
        <f aca="false">IF(J1899&gt;J1898,0,K1898+1)</f>
        <v>473</v>
      </c>
      <c r="L1899" s="134" t="n">
        <f aca="false">I1899/J1899-1</f>
        <v>-0.770330112721417</v>
      </c>
      <c r="O1899" s="131"/>
      <c r="P1899" s="330"/>
      <c r="Q1899" s="132"/>
      <c r="R1899" s="132"/>
      <c r="S1899" s="132"/>
      <c r="T1899" s="132"/>
    </row>
    <row r="1900" customFormat="false" ht="12.8" hidden="true" customHeight="false" outlineLevel="0" collapsed="false">
      <c r="A1900" s="131" t="n">
        <v>1426636800</v>
      </c>
      <c r="B1900" s="330" t="n">
        <f aca="false">(A1900/(24*60*60))+DATE(1970,1,1)</f>
        <v>42081</v>
      </c>
      <c r="C1900" s="331" t="n">
        <f aca="false">YEAR(B1900)</f>
        <v>2015</v>
      </c>
      <c r="D1900" s="331" t="n">
        <f aca="false">MONTH(B1900)</f>
        <v>3</v>
      </c>
      <c r="E1900" s="331" t="n">
        <f aca="false">DAY(B1900)</f>
        <v>18</v>
      </c>
      <c r="F1900" s="132" t="n">
        <v>285.11</v>
      </c>
      <c r="G1900" s="132" t="n">
        <v>285.25</v>
      </c>
      <c r="H1900" s="132" t="n">
        <v>248</v>
      </c>
      <c r="I1900" s="132" t="n">
        <v>257.21</v>
      </c>
      <c r="J1900" s="132" t="n">
        <f aca="false">LARGE($G$1:G1900,1)</f>
        <v>1242</v>
      </c>
      <c r="K1900" s="192" t="n">
        <f aca="false">IF(J1900&gt;J1899,0,K1899+1)</f>
        <v>474</v>
      </c>
      <c r="L1900" s="134" t="n">
        <f aca="false">I1900/J1900-1</f>
        <v>-0.792906602254428</v>
      </c>
      <c r="O1900" s="131"/>
      <c r="P1900" s="330"/>
      <c r="Q1900" s="132"/>
      <c r="R1900" s="132"/>
      <c r="S1900" s="132"/>
      <c r="T1900" s="132"/>
    </row>
    <row r="1901" customFormat="false" ht="12.8" hidden="true" customHeight="false" outlineLevel="0" collapsed="false">
      <c r="A1901" s="131" t="n">
        <v>1426723200</v>
      </c>
      <c r="B1901" s="330" t="n">
        <f aca="false">(A1901/(24*60*60))+DATE(1970,1,1)</f>
        <v>42082</v>
      </c>
      <c r="C1901" s="331" t="n">
        <f aca="false">YEAR(B1901)</f>
        <v>2015</v>
      </c>
      <c r="D1901" s="331" t="n">
        <f aca="false">MONTH(B1901)</f>
        <v>3</v>
      </c>
      <c r="E1901" s="331" t="n">
        <f aca="false">DAY(B1901)</f>
        <v>19</v>
      </c>
      <c r="F1901" s="132" t="n">
        <v>257.2</v>
      </c>
      <c r="G1901" s="132" t="n">
        <v>269.5</v>
      </c>
      <c r="H1901" s="132" t="n">
        <v>246.98</v>
      </c>
      <c r="I1901" s="132" t="n">
        <v>261.98</v>
      </c>
      <c r="J1901" s="132" t="n">
        <f aca="false">LARGE($G$1:G1901,1)</f>
        <v>1242</v>
      </c>
      <c r="K1901" s="192" t="n">
        <f aca="false">IF(J1901&gt;J1900,0,K1900+1)</f>
        <v>475</v>
      </c>
      <c r="L1901" s="134" t="n">
        <f aca="false">I1901/J1901-1</f>
        <v>-0.789066022544283</v>
      </c>
      <c r="O1901" s="131"/>
      <c r="P1901" s="330"/>
      <c r="Q1901" s="132"/>
      <c r="R1901" s="132"/>
      <c r="S1901" s="132"/>
      <c r="T1901" s="132"/>
    </row>
    <row r="1902" customFormat="false" ht="12.8" hidden="true" customHeight="false" outlineLevel="0" collapsed="false">
      <c r="A1902" s="131" t="n">
        <v>1426809600</v>
      </c>
      <c r="B1902" s="330" t="n">
        <f aca="false">(A1902/(24*60*60))+DATE(1970,1,1)</f>
        <v>42083</v>
      </c>
      <c r="C1902" s="331" t="n">
        <f aca="false">YEAR(B1902)</f>
        <v>2015</v>
      </c>
      <c r="D1902" s="331" t="n">
        <f aca="false">MONTH(B1902)</f>
        <v>3</v>
      </c>
      <c r="E1902" s="331" t="n">
        <f aca="false">DAY(B1902)</f>
        <v>20</v>
      </c>
      <c r="F1902" s="132" t="n">
        <v>261.7</v>
      </c>
      <c r="G1902" s="132" t="n">
        <v>267</v>
      </c>
      <c r="H1902" s="132" t="n">
        <v>259.36</v>
      </c>
      <c r="I1902" s="132" t="n">
        <v>262.19</v>
      </c>
      <c r="J1902" s="132" t="n">
        <f aca="false">LARGE($G$1:G1902,1)</f>
        <v>1242</v>
      </c>
      <c r="K1902" s="192" t="n">
        <f aca="false">IF(J1902&gt;J1901,0,K1901+1)</f>
        <v>476</v>
      </c>
      <c r="L1902" s="134" t="n">
        <f aca="false">I1902/J1902-1</f>
        <v>-0.78889694041868</v>
      </c>
      <c r="O1902" s="131"/>
      <c r="P1902" s="330"/>
      <c r="Q1902" s="132"/>
      <c r="R1902" s="132"/>
      <c r="S1902" s="132"/>
      <c r="T1902" s="132"/>
    </row>
    <row r="1903" customFormat="false" ht="12.8" hidden="true" customHeight="false" outlineLevel="0" collapsed="false">
      <c r="A1903" s="131" t="n">
        <v>1426896000</v>
      </c>
      <c r="B1903" s="330" t="n">
        <f aca="false">(A1903/(24*60*60))+DATE(1970,1,1)</f>
        <v>42084</v>
      </c>
      <c r="C1903" s="331" t="n">
        <f aca="false">YEAR(B1903)</f>
        <v>2015</v>
      </c>
      <c r="D1903" s="331" t="n">
        <f aca="false">MONTH(B1903)</f>
        <v>3</v>
      </c>
      <c r="E1903" s="331" t="n">
        <f aca="false">DAY(B1903)</f>
        <v>21</v>
      </c>
      <c r="F1903" s="132" t="n">
        <v>262.18</v>
      </c>
      <c r="G1903" s="132" t="n">
        <v>263.01</v>
      </c>
      <c r="H1903" s="132" t="n">
        <v>255.1</v>
      </c>
      <c r="I1903" s="132" t="n">
        <v>260.47</v>
      </c>
      <c r="J1903" s="132" t="n">
        <f aca="false">LARGE($G$1:G1903,1)</f>
        <v>1242</v>
      </c>
      <c r="K1903" s="192" t="n">
        <f aca="false">IF(J1903&gt;J1902,0,K1902+1)</f>
        <v>477</v>
      </c>
      <c r="L1903" s="134" t="n">
        <f aca="false">I1903/J1903-1</f>
        <v>-0.790281803542673</v>
      </c>
      <c r="O1903" s="131"/>
      <c r="P1903" s="330"/>
      <c r="Q1903" s="132"/>
      <c r="R1903" s="132"/>
      <c r="S1903" s="132"/>
      <c r="T1903" s="132"/>
    </row>
    <row r="1904" customFormat="false" ht="12.8" hidden="true" customHeight="false" outlineLevel="0" collapsed="false">
      <c r="A1904" s="131" t="n">
        <v>1426982400</v>
      </c>
      <c r="B1904" s="330" t="n">
        <f aca="false">(A1904/(24*60*60))+DATE(1970,1,1)</f>
        <v>42085</v>
      </c>
      <c r="C1904" s="331" t="n">
        <f aca="false">YEAR(B1904)</f>
        <v>2015</v>
      </c>
      <c r="D1904" s="331" t="n">
        <f aca="false">MONTH(B1904)</f>
        <v>3</v>
      </c>
      <c r="E1904" s="331" t="n">
        <f aca="false">DAY(B1904)</f>
        <v>22</v>
      </c>
      <c r="F1904" s="132" t="n">
        <v>260.6</v>
      </c>
      <c r="G1904" s="132" t="n">
        <v>270.8</v>
      </c>
      <c r="H1904" s="132" t="n">
        <v>259.74</v>
      </c>
      <c r="I1904" s="132" t="n">
        <v>268.82</v>
      </c>
      <c r="J1904" s="132" t="n">
        <f aca="false">LARGE($G$1:G1904,1)</f>
        <v>1242</v>
      </c>
      <c r="K1904" s="192" t="n">
        <f aca="false">IF(J1904&gt;J1903,0,K1903+1)</f>
        <v>478</v>
      </c>
      <c r="L1904" s="134" t="n">
        <f aca="false">I1904/J1904-1</f>
        <v>-0.783558776167472</v>
      </c>
      <c r="O1904" s="131"/>
      <c r="P1904" s="330"/>
      <c r="Q1904" s="132"/>
      <c r="R1904" s="132"/>
      <c r="S1904" s="132"/>
      <c r="T1904" s="132"/>
    </row>
    <row r="1905" customFormat="false" ht="12.8" hidden="true" customHeight="false" outlineLevel="0" collapsed="false">
      <c r="A1905" s="131" t="n">
        <v>1427068800</v>
      </c>
      <c r="B1905" s="330" t="n">
        <f aca="false">(A1905/(24*60*60))+DATE(1970,1,1)</f>
        <v>42086</v>
      </c>
      <c r="C1905" s="331" t="n">
        <f aca="false">YEAR(B1905)</f>
        <v>2015</v>
      </c>
      <c r="D1905" s="331" t="n">
        <f aca="false">MONTH(B1905)</f>
        <v>3</v>
      </c>
      <c r="E1905" s="331" t="n">
        <f aca="false">DAY(B1905)</f>
        <v>23</v>
      </c>
      <c r="F1905" s="132" t="n">
        <v>268.6</v>
      </c>
      <c r="G1905" s="132" t="n">
        <v>271.5</v>
      </c>
      <c r="H1905" s="132" t="n">
        <v>262</v>
      </c>
      <c r="I1905" s="132" t="n">
        <v>267.23</v>
      </c>
      <c r="J1905" s="132" t="n">
        <f aca="false">LARGE($G$1:G1905,1)</f>
        <v>1242</v>
      </c>
      <c r="K1905" s="192" t="n">
        <f aca="false">IF(J1905&gt;J1904,0,K1904+1)</f>
        <v>479</v>
      </c>
      <c r="L1905" s="134" t="n">
        <f aca="false">I1905/J1905-1</f>
        <v>-0.784838969404187</v>
      </c>
      <c r="O1905" s="131"/>
      <c r="P1905" s="330"/>
      <c r="Q1905" s="132"/>
      <c r="R1905" s="132"/>
      <c r="S1905" s="132"/>
      <c r="T1905" s="132"/>
    </row>
    <row r="1906" customFormat="false" ht="12.8" hidden="true" customHeight="false" outlineLevel="0" collapsed="false">
      <c r="A1906" s="131" t="n">
        <v>1427155200</v>
      </c>
      <c r="B1906" s="330" t="n">
        <f aca="false">(A1906/(24*60*60))+DATE(1970,1,1)</f>
        <v>42087</v>
      </c>
      <c r="C1906" s="331" t="n">
        <f aca="false">YEAR(B1906)</f>
        <v>2015</v>
      </c>
      <c r="D1906" s="331" t="n">
        <f aca="false">MONTH(B1906)</f>
        <v>3</v>
      </c>
      <c r="E1906" s="331" t="n">
        <f aca="false">DAY(B1906)</f>
        <v>24</v>
      </c>
      <c r="F1906" s="132" t="n">
        <v>267.31</v>
      </c>
      <c r="G1906" s="132" t="n">
        <v>268.4</v>
      </c>
      <c r="H1906" s="132" t="n">
        <v>241.39</v>
      </c>
      <c r="I1906" s="132" t="n">
        <v>246</v>
      </c>
      <c r="J1906" s="132" t="n">
        <f aca="false">LARGE($G$1:G1906,1)</f>
        <v>1242</v>
      </c>
      <c r="K1906" s="192" t="n">
        <f aca="false">IF(J1906&gt;J1905,0,K1905+1)</f>
        <v>480</v>
      </c>
      <c r="L1906" s="134" t="n">
        <f aca="false">I1906/J1906-1</f>
        <v>-0.801932367149759</v>
      </c>
      <c r="O1906" s="131"/>
      <c r="P1906" s="330"/>
      <c r="Q1906" s="132"/>
      <c r="R1906" s="132"/>
      <c r="S1906" s="132"/>
      <c r="T1906" s="132"/>
    </row>
    <row r="1907" customFormat="false" ht="12.8" hidden="true" customHeight="false" outlineLevel="0" collapsed="false">
      <c r="A1907" s="131" t="n">
        <v>1427241600</v>
      </c>
      <c r="B1907" s="330" t="n">
        <f aca="false">(A1907/(24*60*60))+DATE(1970,1,1)</f>
        <v>42088</v>
      </c>
      <c r="C1907" s="331" t="n">
        <f aca="false">YEAR(B1907)</f>
        <v>2015</v>
      </c>
      <c r="D1907" s="331" t="n">
        <f aca="false">MONTH(B1907)</f>
        <v>3</v>
      </c>
      <c r="E1907" s="331" t="n">
        <f aca="false">DAY(B1907)</f>
        <v>25</v>
      </c>
      <c r="F1907" s="132" t="n">
        <v>246</v>
      </c>
      <c r="G1907" s="132" t="n">
        <v>250.95</v>
      </c>
      <c r="H1907" s="132" t="n">
        <v>235.7</v>
      </c>
      <c r="I1907" s="132" t="n">
        <v>246.29</v>
      </c>
      <c r="J1907" s="132" t="n">
        <f aca="false">LARGE($G$1:G1907,1)</f>
        <v>1242</v>
      </c>
      <c r="K1907" s="192" t="n">
        <f aca="false">IF(J1907&gt;J1906,0,K1906+1)</f>
        <v>481</v>
      </c>
      <c r="L1907" s="134" t="n">
        <f aca="false">I1907/J1907-1</f>
        <v>-0.801698872785829</v>
      </c>
      <c r="O1907" s="131"/>
      <c r="P1907" s="330"/>
      <c r="Q1907" s="132"/>
      <c r="R1907" s="132"/>
      <c r="S1907" s="132"/>
      <c r="T1907" s="132"/>
    </row>
    <row r="1908" customFormat="false" ht="12.8" hidden="true" customHeight="false" outlineLevel="0" collapsed="false">
      <c r="A1908" s="131" t="n">
        <v>1427328000</v>
      </c>
      <c r="B1908" s="330" t="n">
        <f aca="false">(A1908/(24*60*60))+DATE(1970,1,1)</f>
        <v>42089</v>
      </c>
      <c r="C1908" s="331" t="n">
        <f aca="false">YEAR(B1908)</f>
        <v>2015</v>
      </c>
      <c r="D1908" s="331" t="n">
        <f aca="false">MONTH(B1908)</f>
        <v>3</v>
      </c>
      <c r="E1908" s="331" t="n">
        <f aca="false">DAY(B1908)</f>
        <v>26</v>
      </c>
      <c r="F1908" s="132" t="n">
        <v>246.29</v>
      </c>
      <c r="G1908" s="132" t="n">
        <v>255</v>
      </c>
      <c r="H1908" s="132" t="n">
        <v>244.5</v>
      </c>
      <c r="I1908" s="132" t="n">
        <v>249.33</v>
      </c>
      <c r="J1908" s="132" t="n">
        <f aca="false">LARGE($G$1:G1908,1)</f>
        <v>1242</v>
      </c>
      <c r="K1908" s="192" t="n">
        <f aca="false">IF(J1908&gt;J1907,0,K1907+1)</f>
        <v>482</v>
      </c>
      <c r="L1908" s="134" t="n">
        <f aca="false">I1908/J1908-1</f>
        <v>-0.799251207729469</v>
      </c>
      <c r="O1908" s="131"/>
      <c r="P1908" s="330"/>
      <c r="Q1908" s="132"/>
      <c r="R1908" s="132"/>
      <c r="S1908" s="132"/>
      <c r="T1908" s="132"/>
    </row>
    <row r="1909" customFormat="false" ht="12.8" hidden="true" customHeight="false" outlineLevel="0" collapsed="false">
      <c r="A1909" s="131" t="n">
        <v>1427414400</v>
      </c>
      <c r="B1909" s="330" t="n">
        <f aca="false">(A1909/(24*60*60))+DATE(1970,1,1)</f>
        <v>42090</v>
      </c>
      <c r="C1909" s="331" t="n">
        <f aca="false">YEAR(B1909)</f>
        <v>2015</v>
      </c>
      <c r="D1909" s="331" t="n">
        <f aca="false">MONTH(B1909)</f>
        <v>3</v>
      </c>
      <c r="E1909" s="331" t="n">
        <f aca="false">DAY(B1909)</f>
        <v>27</v>
      </c>
      <c r="F1909" s="132" t="n">
        <v>249.21</v>
      </c>
      <c r="G1909" s="132" t="n">
        <v>250.45</v>
      </c>
      <c r="H1909" s="132" t="n">
        <v>245.23</v>
      </c>
      <c r="I1909" s="132" t="n">
        <v>246.5</v>
      </c>
      <c r="J1909" s="132" t="n">
        <f aca="false">LARGE($G$1:G1909,1)</f>
        <v>1242</v>
      </c>
      <c r="K1909" s="192" t="n">
        <f aca="false">IF(J1909&gt;J1908,0,K1908+1)</f>
        <v>483</v>
      </c>
      <c r="L1909" s="134" t="n">
        <f aca="false">I1909/J1909-1</f>
        <v>-0.801529790660225</v>
      </c>
      <c r="O1909" s="131"/>
      <c r="P1909" s="330"/>
      <c r="Q1909" s="132"/>
      <c r="R1909" s="132"/>
      <c r="S1909" s="132"/>
      <c r="T1909" s="132"/>
    </row>
    <row r="1910" customFormat="false" ht="12.8" hidden="true" customHeight="false" outlineLevel="0" collapsed="false">
      <c r="A1910" s="131" t="n">
        <v>1427500800</v>
      </c>
      <c r="B1910" s="330" t="n">
        <f aca="false">(A1910/(24*60*60))+DATE(1970,1,1)</f>
        <v>42091</v>
      </c>
      <c r="C1910" s="331" t="n">
        <f aca="false">YEAR(B1910)</f>
        <v>2015</v>
      </c>
      <c r="D1910" s="331" t="n">
        <f aca="false">MONTH(B1910)</f>
        <v>3</v>
      </c>
      <c r="E1910" s="331" t="n">
        <f aca="false">DAY(B1910)</f>
        <v>28</v>
      </c>
      <c r="F1910" s="132" t="n">
        <v>246.5</v>
      </c>
      <c r="G1910" s="132" t="n">
        <v>255.96</v>
      </c>
      <c r="H1910" s="132" t="n">
        <v>246.49</v>
      </c>
      <c r="I1910" s="132" t="n">
        <v>252.95</v>
      </c>
      <c r="J1910" s="132" t="n">
        <f aca="false">LARGE($G$1:G1910,1)</f>
        <v>1242</v>
      </c>
      <c r="K1910" s="192" t="n">
        <f aca="false">IF(J1910&gt;J1909,0,K1909+1)</f>
        <v>484</v>
      </c>
      <c r="L1910" s="134" t="n">
        <f aca="false">I1910/J1910-1</f>
        <v>-0.79633655394525</v>
      </c>
      <c r="O1910" s="131"/>
      <c r="P1910" s="330"/>
      <c r="Q1910" s="132"/>
      <c r="R1910" s="132"/>
      <c r="S1910" s="132"/>
      <c r="T1910" s="132"/>
    </row>
    <row r="1911" customFormat="false" ht="12.8" hidden="true" customHeight="false" outlineLevel="0" collapsed="false">
      <c r="A1911" s="131" t="n">
        <v>1427587200</v>
      </c>
      <c r="B1911" s="330" t="n">
        <f aca="false">(A1911/(24*60*60))+DATE(1970,1,1)</f>
        <v>42092</v>
      </c>
      <c r="C1911" s="331" t="n">
        <f aca="false">YEAR(B1911)</f>
        <v>2015</v>
      </c>
      <c r="D1911" s="331" t="n">
        <f aca="false">MONTH(B1911)</f>
        <v>3</v>
      </c>
      <c r="E1911" s="331" t="n">
        <f aca="false">DAY(B1911)</f>
        <v>29</v>
      </c>
      <c r="F1911" s="132" t="n">
        <v>252.9</v>
      </c>
      <c r="G1911" s="132" t="n">
        <v>253.01</v>
      </c>
      <c r="H1911" s="132" t="n">
        <v>238.89</v>
      </c>
      <c r="I1911" s="132" t="n">
        <v>242.74</v>
      </c>
      <c r="J1911" s="132" t="n">
        <f aca="false">LARGE($G$1:G1911,1)</f>
        <v>1242</v>
      </c>
      <c r="K1911" s="192" t="n">
        <f aca="false">IF(J1911&gt;J1910,0,K1910+1)</f>
        <v>485</v>
      </c>
      <c r="L1911" s="134" t="n">
        <f aca="false">I1911/J1911-1</f>
        <v>-0.804557165861514</v>
      </c>
      <c r="O1911" s="131"/>
      <c r="P1911" s="330"/>
      <c r="Q1911" s="132"/>
      <c r="R1911" s="132"/>
      <c r="S1911" s="132"/>
      <c r="T1911" s="132"/>
    </row>
    <row r="1912" customFormat="false" ht="12.8" hidden="true" customHeight="false" outlineLevel="0" collapsed="false">
      <c r="A1912" s="131" t="n">
        <v>1427673600</v>
      </c>
      <c r="B1912" s="330" t="n">
        <f aca="false">(A1912/(24*60*60))+DATE(1970,1,1)</f>
        <v>42093</v>
      </c>
      <c r="C1912" s="331" t="n">
        <f aca="false">YEAR(B1912)</f>
        <v>2015</v>
      </c>
      <c r="D1912" s="331" t="n">
        <f aca="false">MONTH(B1912)</f>
        <v>3</v>
      </c>
      <c r="E1912" s="331" t="n">
        <f aca="false">DAY(B1912)</f>
        <v>30</v>
      </c>
      <c r="F1912" s="132" t="n">
        <v>242.9</v>
      </c>
      <c r="G1912" s="132" t="n">
        <v>250.98</v>
      </c>
      <c r="H1912" s="132" t="n">
        <v>236.24</v>
      </c>
      <c r="I1912" s="132" t="n">
        <v>247.93</v>
      </c>
      <c r="J1912" s="132" t="n">
        <f aca="false">LARGE($G$1:G1912,1)</f>
        <v>1242</v>
      </c>
      <c r="K1912" s="192" t="n">
        <f aca="false">IF(J1912&gt;J1911,0,K1911+1)</f>
        <v>486</v>
      </c>
      <c r="L1912" s="134" t="n">
        <f aca="false">I1912/J1912-1</f>
        <v>-0.800378421900161</v>
      </c>
      <c r="O1912" s="131"/>
      <c r="P1912" s="330"/>
      <c r="Q1912" s="132"/>
      <c r="R1912" s="132"/>
      <c r="S1912" s="132"/>
      <c r="T1912" s="132"/>
    </row>
    <row r="1913" customFormat="false" ht="12.8" hidden="true" customHeight="false" outlineLevel="0" collapsed="false">
      <c r="A1913" s="131" t="n">
        <v>1427760000</v>
      </c>
      <c r="B1913" s="330" t="n">
        <f aca="false">(A1913/(24*60*60))+DATE(1970,1,1)</f>
        <v>42094</v>
      </c>
      <c r="C1913" s="331" t="n">
        <f aca="false">YEAR(B1913)</f>
        <v>2015</v>
      </c>
      <c r="D1913" s="331" t="n">
        <f aca="false">MONTH(B1913)</f>
        <v>3</v>
      </c>
      <c r="E1913" s="331" t="n">
        <f aca="false">DAY(B1913)</f>
        <v>31</v>
      </c>
      <c r="F1913" s="132" t="n">
        <v>247.93</v>
      </c>
      <c r="G1913" s="132" t="n">
        <v>248.8</v>
      </c>
      <c r="H1913" s="132" t="n">
        <v>242</v>
      </c>
      <c r="I1913" s="132" t="n">
        <v>244.51</v>
      </c>
      <c r="J1913" s="132" t="n">
        <f aca="false">LARGE($G$1:G1913,1)</f>
        <v>1242</v>
      </c>
      <c r="K1913" s="192" t="n">
        <f aca="false">IF(J1913&gt;J1912,0,K1912+1)</f>
        <v>487</v>
      </c>
      <c r="L1913" s="134" t="n">
        <f aca="false">I1913/J1913-1</f>
        <v>-0.803132045088567</v>
      </c>
      <c r="O1913" s="131"/>
      <c r="P1913" s="330"/>
      <c r="Q1913" s="132"/>
      <c r="R1913" s="132"/>
      <c r="S1913" s="132"/>
      <c r="T1913" s="132"/>
    </row>
    <row r="1914" customFormat="false" ht="12.8" hidden="true" customHeight="false" outlineLevel="0" collapsed="false">
      <c r="A1914" s="131" t="n">
        <v>1427846400</v>
      </c>
      <c r="B1914" s="330" t="n">
        <f aca="false">(A1914/(24*60*60))+DATE(1970,1,1)</f>
        <v>42095</v>
      </c>
      <c r="C1914" s="331" t="n">
        <f aca="false">YEAR(B1914)</f>
        <v>2015</v>
      </c>
      <c r="D1914" s="331" t="n">
        <f aca="false">MONTH(B1914)</f>
        <v>4</v>
      </c>
      <c r="E1914" s="331" t="n">
        <f aca="false">DAY(B1914)</f>
        <v>1</v>
      </c>
      <c r="F1914" s="132" t="n">
        <v>244.56</v>
      </c>
      <c r="G1914" s="132" t="n">
        <v>248.71</v>
      </c>
      <c r="H1914" s="132" t="n">
        <v>239.21</v>
      </c>
      <c r="I1914" s="132" t="n">
        <v>246.93</v>
      </c>
      <c r="J1914" s="132" t="n">
        <f aca="false">LARGE($G$1:G1914,1)</f>
        <v>1242</v>
      </c>
      <c r="K1914" s="192" t="n">
        <f aca="false">IF(J1914&gt;J1913,0,K1913+1)</f>
        <v>488</v>
      </c>
      <c r="L1914" s="134" t="n">
        <f aca="false">I1914/J1914-1</f>
        <v>-0.801183574879227</v>
      </c>
      <c r="O1914" s="131"/>
      <c r="P1914" s="330"/>
      <c r="Q1914" s="132"/>
      <c r="R1914" s="132"/>
      <c r="S1914" s="132"/>
      <c r="T1914" s="132"/>
    </row>
    <row r="1915" customFormat="false" ht="12.8" hidden="true" customHeight="false" outlineLevel="0" collapsed="false">
      <c r="A1915" s="131" t="n">
        <v>1427932800</v>
      </c>
      <c r="B1915" s="330" t="n">
        <f aca="false">(A1915/(24*60*60))+DATE(1970,1,1)</f>
        <v>42096</v>
      </c>
      <c r="C1915" s="331" t="n">
        <f aca="false">YEAR(B1915)</f>
        <v>2015</v>
      </c>
      <c r="D1915" s="331" t="n">
        <f aca="false">MONTH(B1915)</f>
        <v>4</v>
      </c>
      <c r="E1915" s="331" t="n">
        <f aca="false">DAY(B1915)</f>
        <v>2</v>
      </c>
      <c r="F1915" s="132" t="n">
        <v>247.07</v>
      </c>
      <c r="G1915" s="132" t="n">
        <v>254.94</v>
      </c>
      <c r="H1915" s="132" t="n">
        <v>243</v>
      </c>
      <c r="I1915" s="132" t="n">
        <v>253.23</v>
      </c>
      <c r="J1915" s="132" t="n">
        <f aca="false">LARGE($G$1:G1915,1)</f>
        <v>1242</v>
      </c>
      <c r="K1915" s="192" t="n">
        <f aca="false">IF(J1915&gt;J1914,0,K1914+1)</f>
        <v>489</v>
      </c>
      <c r="L1915" s="134" t="n">
        <f aca="false">I1915/J1915-1</f>
        <v>-0.796111111111111</v>
      </c>
      <c r="O1915" s="131"/>
      <c r="P1915" s="330"/>
      <c r="Q1915" s="132"/>
      <c r="R1915" s="132"/>
      <c r="S1915" s="132"/>
      <c r="T1915" s="132"/>
    </row>
    <row r="1916" customFormat="false" ht="12.8" hidden="true" customHeight="false" outlineLevel="0" collapsed="false">
      <c r="A1916" s="131" t="n">
        <v>1428019200</v>
      </c>
      <c r="B1916" s="330" t="n">
        <f aca="false">(A1916/(24*60*60))+DATE(1970,1,1)</f>
        <v>42097</v>
      </c>
      <c r="C1916" s="331" t="n">
        <f aca="false">YEAR(B1916)</f>
        <v>2015</v>
      </c>
      <c r="D1916" s="331" t="n">
        <f aca="false">MONTH(B1916)</f>
        <v>4</v>
      </c>
      <c r="E1916" s="331" t="n">
        <f aca="false">DAY(B1916)</f>
        <v>3</v>
      </c>
      <c r="F1916" s="132" t="n">
        <v>253.33</v>
      </c>
      <c r="G1916" s="132" t="n">
        <v>256.49</v>
      </c>
      <c r="H1916" s="132" t="n">
        <v>250.31</v>
      </c>
      <c r="I1916" s="132" t="n">
        <v>254.24</v>
      </c>
      <c r="J1916" s="132" t="n">
        <f aca="false">LARGE($G$1:G1916,1)</f>
        <v>1242</v>
      </c>
      <c r="K1916" s="192" t="n">
        <f aca="false">IF(J1916&gt;J1915,0,K1915+1)</f>
        <v>490</v>
      </c>
      <c r="L1916" s="134" t="n">
        <f aca="false">I1916/J1916-1</f>
        <v>-0.795297906602254</v>
      </c>
      <c r="O1916" s="131"/>
      <c r="P1916" s="330"/>
      <c r="Q1916" s="132"/>
      <c r="R1916" s="132"/>
      <c r="S1916" s="132"/>
      <c r="T1916" s="132"/>
    </row>
    <row r="1917" customFormat="false" ht="12.8" hidden="true" customHeight="false" outlineLevel="0" collapsed="false">
      <c r="A1917" s="131" t="n">
        <v>1428105600</v>
      </c>
      <c r="B1917" s="330" t="n">
        <f aca="false">(A1917/(24*60*60))+DATE(1970,1,1)</f>
        <v>42098</v>
      </c>
      <c r="C1917" s="331" t="n">
        <f aca="false">YEAR(B1917)</f>
        <v>2015</v>
      </c>
      <c r="D1917" s="331" t="n">
        <f aca="false">MONTH(B1917)</f>
        <v>4</v>
      </c>
      <c r="E1917" s="331" t="n">
        <f aca="false">DAY(B1917)</f>
        <v>4</v>
      </c>
      <c r="F1917" s="132" t="n">
        <v>254.24</v>
      </c>
      <c r="G1917" s="132" t="n">
        <v>255.7</v>
      </c>
      <c r="H1917" s="132" t="n">
        <v>250.32</v>
      </c>
      <c r="I1917" s="132" t="n">
        <v>253.6</v>
      </c>
      <c r="J1917" s="132" t="n">
        <f aca="false">LARGE($G$1:G1917,1)</f>
        <v>1242</v>
      </c>
      <c r="K1917" s="192" t="n">
        <f aca="false">IF(J1917&gt;J1916,0,K1916+1)</f>
        <v>491</v>
      </c>
      <c r="L1917" s="134" t="n">
        <f aca="false">I1917/J1917-1</f>
        <v>-0.795813204508857</v>
      </c>
      <c r="O1917" s="131"/>
      <c r="P1917" s="330"/>
      <c r="Q1917" s="132"/>
      <c r="R1917" s="132"/>
      <c r="S1917" s="132"/>
      <c r="T1917" s="132"/>
    </row>
    <row r="1918" customFormat="false" ht="12.8" hidden="true" customHeight="false" outlineLevel="0" collapsed="false">
      <c r="A1918" s="131" t="n">
        <v>1428192000</v>
      </c>
      <c r="B1918" s="330" t="n">
        <f aca="false">(A1918/(24*60*60))+DATE(1970,1,1)</f>
        <v>42099</v>
      </c>
      <c r="C1918" s="331" t="n">
        <f aca="false">YEAR(B1918)</f>
        <v>2015</v>
      </c>
      <c r="D1918" s="331" t="n">
        <f aca="false">MONTH(B1918)</f>
        <v>4</v>
      </c>
      <c r="E1918" s="331" t="n">
        <f aca="false">DAY(B1918)</f>
        <v>5</v>
      </c>
      <c r="F1918" s="132" t="n">
        <v>253.7</v>
      </c>
      <c r="G1918" s="132" t="n">
        <v>261.25</v>
      </c>
      <c r="H1918" s="132" t="n">
        <v>251.55</v>
      </c>
      <c r="I1918" s="132" t="n">
        <v>260.5</v>
      </c>
      <c r="J1918" s="132" t="n">
        <f aca="false">LARGE($G$1:G1918,1)</f>
        <v>1242</v>
      </c>
      <c r="K1918" s="192" t="n">
        <f aca="false">IF(J1918&gt;J1917,0,K1917+1)</f>
        <v>492</v>
      </c>
      <c r="L1918" s="134" t="n">
        <f aca="false">I1918/J1918-1</f>
        <v>-0.790257648953301</v>
      </c>
      <c r="O1918" s="131"/>
      <c r="P1918" s="330"/>
      <c r="Q1918" s="132"/>
      <c r="R1918" s="132"/>
      <c r="S1918" s="132"/>
      <c r="T1918" s="132"/>
    </row>
    <row r="1919" customFormat="false" ht="12.8" hidden="true" customHeight="false" outlineLevel="0" collapsed="false">
      <c r="A1919" s="131" t="n">
        <v>1428278400</v>
      </c>
      <c r="B1919" s="330" t="n">
        <f aca="false">(A1919/(24*60*60))+DATE(1970,1,1)</f>
        <v>42100</v>
      </c>
      <c r="C1919" s="331" t="n">
        <f aca="false">YEAR(B1919)</f>
        <v>2015</v>
      </c>
      <c r="D1919" s="331" t="n">
        <f aca="false">MONTH(B1919)</f>
        <v>4</v>
      </c>
      <c r="E1919" s="331" t="n">
        <f aca="false">DAY(B1919)</f>
        <v>6</v>
      </c>
      <c r="F1919" s="132" t="n">
        <v>260.75</v>
      </c>
      <c r="G1919" s="132" t="n">
        <v>262.45</v>
      </c>
      <c r="H1919" s="132" t="n">
        <v>253.4</v>
      </c>
      <c r="I1919" s="132" t="n">
        <v>255.73</v>
      </c>
      <c r="J1919" s="132" t="n">
        <f aca="false">LARGE($G$1:G1919,1)</f>
        <v>1242</v>
      </c>
      <c r="K1919" s="192" t="n">
        <f aca="false">IF(J1919&gt;J1918,0,K1918+1)</f>
        <v>493</v>
      </c>
      <c r="L1919" s="134" t="n">
        <f aca="false">I1919/J1919-1</f>
        <v>-0.794098228663446</v>
      </c>
      <c r="O1919" s="131"/>
      <c r="P1919" s="330"/>
      <c r="Q1919" s="132"/>
      <c r="R1919" s="132"/>
      <c r="S1919" s="132"/>
      <c r="T1919" s="132"/>
    </row>
    <row r="1920" customFormat="false" ht="12.8" hidden="true" customHeight="false" outlineLevel="0" collapsed="false">
      <c r="A1920" s="131" t="n">
        <v>1428364800</v>
      </c>
      <c r="B1920" s="330" t="n">
        <f aca="false">(A1920/(24*60*60))+DATE(1970,1,1)</f>
        <v>42101</v>
      </c>
      <c r="C1920" s="331" t="n">
        <f aca="false">YEAR(B1920)</f>
        <v>2015</v>
      </c>
      <c r="D1920" s="331" t="n">
        <f aca="false">MONTH(B1920)</f>
        <v>4</v>
      </c>
      <c r="E1920" s="331" t="n">
        <f aca="false">DAY(B1920)</f>
        <v>7</v>
      </c>
      <c r="F1920" s="132" t="n">
        <v>255.62</v>
      </c>
      <c r="G1920" s="132" t="n">
        <v>257.9</v>
      </c>
      <c r="H1920" s="132" t="n">
        <v>253.01</v>
      </c>
      <c r="I1920" s="132" t="n">
        <v>253.7</v>
      </c>
      <c r="J1920" s="132" t="n">
        <f aca="false">LARGE($G$1:G1920,1)</f>
        <v>1242</v>
      </c>
      <c r="K1920" s="192" t="n">
        <f aca="false">IF(J1920&gt;J1919,0,K1919+1)</f>
        <v>494</v>
      </c>
      <c r="L1920" s="134" t="n">
        <f aca="false">I1920/J1920-1</f>
        <v>-0.79573268921095</v>
      </c>
      <c r="O1920" s="131"/>
      <c r="P1920" s="330"/>
      <c r="Q1920" s="132"/>
      <c r="R1920" s="132"/>
      <c r="S1920" s="132"/>
      <c r="T1920" s="132"/>
    </row>
    <row r="1921" customFormat="false" ht="12.8" hidden="true" customHeight="false" outlineLevel="0" collapsed="false">
      <c r="A1921" s="131" t="n">
        <v>1428451200</v>
      </c>
      <c r="B1921" s="330" t="n">
        <f aca="false">(A1921/(24*60*60))+DATE(1970,1,1)</f>
        <v>42102</v>
      </c>
      <c r="C1921" s="331" t="n">
        <f aca="false">YEAR(B1921)</f>
        <v>2015</v>
      </c>
      <c r="D1921" s="331" t="n">
        <f aca="false">MONTH(B1921)</f>
        <v>4</v>
      </c>
      <c r="E1921" s="331" t="n">
        <f aca="false">DAY(B1921)</f>
        <v>8</v>
      </c>
      <c r="F1921" s="132" t="n">
        <v>253.7</v>
      </c>
      <c r="G1921" s="132" t="n">
        <v>254.99</v>
      </c>
      <c r="H1921" s="132" t="n">
        <v>242.72</v>
      </c>
      <c r="I1921" s="132" t="n">
        <v>244.92</v>
      </c>
      <c r="J1921" s="132" t="n">
        <f aca="false">LARGE($G$1:G1921,1)</f>
        <v>1242</v>
      </c>
      <c r="K1921" s="192" t="n">
        <f aca="false">IF(J1921&gt;J1920,0,K1920+1)</f>
        <v>495</v>
      </c>
      <c r="L1921" s="134" t="n">
        <f aca="false">I1921/J1921-1</f>
        <v>-0.80280193236715</v>
      </c>
      <c r="O1921" s="131"/>
      <c r="P1921" s="330"/>
      <c r="Q1921" s="132"/>
      <c r="R1921" s="132"/>
      <c r="S1921" s="132"/>
      <c r="T1921" s="132"/>
    </row>
    <row r="1922" customFormat="false" ht="12.8" hidden="true" customHeight="false" outlineLevel="0" collapsed="false">
      <c r="A1922" s="131" t="n">
        <v>1428537600</v>
      </c>
      <c r="B1922" s="330" t="n">
        <f aca="false">(A1922/(24*60*60))+DATE(1970,1,1)</f>
        <v>42103</v>
      </c>
      <c r="C1922" s="331" t="n">
        <f aca="false">YEAR(B1922)</f>
        <v>2015</v>
      </c>
      <c r="D1922" s="331" t="n">
        <f aca="false">MONTH(B1922)</f>
        <v>4</v>
      </c>
      <c r="E1922" s="331" t="n">
        <f aca="false">DAY(B1922)</f>
        <v>9</v>
      </c>
      <c r="F1922" s="132" t="n">
        <v>244.94</v>
      </c>
      <c r="G1922" s="132" t="n">
        <v>246.79</v>
      </c>
      <c r="H1922" s="132" t="n">
        <v>236.5</v>
      </c>
      <c r="I1922" s="132" t="n">
        <v>243.58</v>
      </c>
      <c r="J1922" s="132" t="n">
        <f aca="false">LARGE($G$1:G1922,1)</f>
        <v>1242</v>
      </c>
      <c r="K1922" s="192" t="n">
        <f aca="false">IF(J1922&gt;J1921,0,K1921+1)</f>
        <v>496</v>
      </c>
      <c r="L1922" s="134" t="n">
        <f aca="false">I1922/J1922-1</f>
        <v>-0.803880837359098</v>
      </c>
      <c r="O1922" s="131"/>
      <c r="P1922" s="330"/>
      <c r="Q1922" s="132"/>
      <c r="R1922" s="132"/>
      <c r="S1922" s="132"/>
      <c r="T1922" s="132"/>
    </row>
    <row r="1923" customFormat="false" ht="12.8" hidden="true" customHeight="false" outlineLevel="0" collapsed="false">
      <c r="A1923" s="131" t="n">
        <v>1428624000</v>
      </c>
      <c r="B1923" s="330" t="n">
        <f aca="false">(A1923/(24*60*60))+DATE(1970,1,1)</f>
        <v>42104</v>
      </c>
      <c r="C1923" s="331" t="n">
        <f aca="false">YEAR(B1923)</f>
        <v>2015</v>
      </c>
      <c r="D1923" s="331" t="n">
        <f aca="false">MONTH(B1923)</f>
        <v>4</v>
      </c>
      <c r="E1923" s="331" t="n">
        <f aca="false">DAY(B1923)</f>
        <v>10</v>
      </c>
      <c r="F1923" s="132" t="n">
        <v>243.56</v>
      </c>
      <c r="G1923" s="132" t="n">
        <v>243.74</v>
      </c>
      <c r="H1923" s="132" t="n">
        <v>230.75</v>
      </c>
      <c r="I1923" s="132" t="n">
        <v>236.12</v>
      </c>
      <c r="J1923" s="132" t="n">
        <f aca="false">LARGE($G$1:G1923,1)</f>
        <v>1242</v>
      </c>
      <c r="K1923" s="192" t="n">
        <f aca="false">IF(J1923&gt;J1922,0,K1922+1)</f>
        <v>497</v>
      </c>
      <c r="L1923" s="134" t="n">
        <f aca="false">I1923/J1923-1</f>
        <v>-0.809887278582931</v>
      </c>
      <c r="O1923" s="131"/>
      <c r="P1923" s="330"/>
      <c r="Q1923" s="132"/>
      <c r="R1923" s="132"/>
      <c r="S1923" s="132"/>
      <c r="T1923" s="132"/>
    </row>
    <row r="1924" customFormat="false" ht="12.8" hidden="true" customHeight="false" outlineLevel="0" collapsed="false">
      <c r="A1924" s="131" t="n">
        <v>1428710400</v>
      </c>
      <c r="B1924" s="330" t="n">
        <f aca="false">(A1924/(24*60*60))+DATE(1970,1,1)</f>
        <v>42105</v>
      </c>
      <c r="C1924" s="331" t="n">
        <f aca="false">YEAR(B1924)</f>
        <v>2015</v>
      </c>
      <c r="D1924" s="331" t="n">
        <f aca="false">MONTH(B1924)</f>
        <v>4</v>
      </c>
      <c r="E1924" s="331" t="n">
        <f aca="false">DAY(B1924)</f>
        <v>11</v>
      </c>
      <c r="F1924" s="132" t="n">
        <v>236.12</v>
      </c>
      <c r="G1924" s="132" t="n">
        <v>240.58</v>
      </c>
      <c r="H1924" s="132" t="n">
        <v>233.72</v>
      </c>
      <c r="I1924" s="132" t="n">
        <v>236.86</v>
      </c>
      <c r="J1924" s="132" t="n">
        <f aca="false">LARGE($G$1:G1924,1)</f>
        <v>1242</v>
      </c>
      <c r="K1924" s="192" t="n">
        <f aca="false">IF(J1924&gt;J1923,0,K1923+1)</f>
        <v>498</v>
      </c>
      <c r="L1924" s="134" t="n">
        <f aca="false">I1924/J1924-1</f>
        <v>-0.809291465378422</v>
      </c>
      <c r="O1924" s="131"/>
      <c r="P1924" s="330"/>
      <c r="Q1924" s="132"/>
      <c r="R1924" s="132"/>
      <c r="S1924" s="132"/>
      <c r="T1924" s="132"/>
    </row>
    <row r="1925" customFormat="false" ht="12.8" hidden="true" customHeight="false" outlineLevel="0" collapsed="false">
      <c r="A1925" s="131" t="n">
        <v>1428796800</v>
      </c>
      <c r="B1925" s="330" t="n">
        <f aca="false">(A1925/(24*60*60))+DATE(1970,1,1)</f>
        <v>42106</v>
      </c>
      <c r="C1925" s="331" t="n">
        <f aca="false">YEAR(B1925)</f>
        <v>2015</v>
      </c>
      <c r="D1925" s="331" t="n">
        <f aca="false">MONTH(B1925)</f>
        <v>4</v>
      </c>
      <c r="E1925" s="331" t="n">
        <f aca="false">DAY(B1925)</f>
        <v>12</v>
      </c>
      <c r="F1925" s="132" t="n">
        <v>236.83</v>
      </c>
      <c r="G1925" s="132" t="n">
        <v>238.7</v>
      </c>
      <c r="H1925" s="132" t="n">
        <v>232.38</v>
      </c>
      <c r="I1925" s="132" t="n">
        <v>236.38</v>
      </c>
      <c r="J1925" s="132" t="n">
        <f aca="false">LARGE($G$1:G1925,1)</f>
        <v>1242</v>
      </c>
      <c r="K1925" s="192" t="n">
        <f aca="false">IF(J1925&gt;J1924,0,K1924+1)</f>
        <v>499</v>
      </c>
      <c r="L1925" s="134" t="n">
        <f aca="false">I1925/J1925-1</f>
        <v>-0.809677938808374</v>
      </c>
      <c r="O1925" s="131"/>
      <c r="P1925" s="330"/>
      <c r="Q1925" s="132"/>
      <c r="R1925" s="132"/>
      <c r="S1925" s="132"/>
      <c r="T1925" s="132"/>
    </row>
    <row r="1926" customFormat="false" ht="12.8" hidden="true" customHeight="false" outlineLevel="0" collapsed="false">
      <c r="A1926" s="131" t="n">
        <v>1428883200</v>
      </c>
      <c r="B1926" s="330" t="n">
        <f aca="false">(A1926/(24*60*60))+DATE(1970,1,1)</f>
        <v>42107</v>
      </c>
      <c r="C1926" s="331" t="n">
        <f aca="false">YEAR(B1926)</f>
        <v>2015</v>
      </c>
      <c r="D1926" s="331" t="n">
        <f aca="false">MONTH(B1926)</f>
        <v>4</v>
      </c>
      <c r="E1926" s="331" t="n">
        <f aca="false">DAY(B1926)</f>
        <v>13</v>
      </c>
      <c r="F1926" s="132" t="n">
        <v>236.21</v>
      </c>
      <c r="G1926" s="132" t="n">
        <v>237.7</v>
      </c>
      <c r="H1926" s="132" t="n">
        <v>220.14</v>
      </c>
      <c r="I1926" s="132" t="n">
        <v>224.9</v>
      </c>
      <c r="J1926" s="132" t="n">
        <f aca="false">LARGE($G$1:G1926,1)</f>
        <v>1242</v>
      </c>
      <c r="K1926" s="192" t="n">
        <f aca="false">IF(J1926&gt;J1925,0,K1925+1)</f>
        <v>500</v>
      </c>
      <c r="L1926" s="134" t="n">
        <f aca="false">I1926/J1926-1</f>
        <v>-0.818921095008052</v>
      </c>
      <c r="O1926" s="131"/>
      <c r="P1926" s="330"/>
      <c r="Q1926" s="132"/>
      <c r="R1926" s="132"/>
      <c r="S1926" s="132"/>
      <c r="T1926" s="132"/>
    </row>
    <row r="1927" customFormat="false" ht="12.8" hidden="true" customHeight="false" outlineLevel="0" collapsed="false">
      <c r="A1927" s="131" t="n">
        <v>1428969600</v>
      </c>
      <c r="B1927" s="330" t="n">
        <f aca="false">(A1927/(24*60*60))+DATE(1970,1,1)</f>
        <v>42108</v>
      </c>
      <c r="C1927" s="331" t="n">
        <f aca="false">YEAR(B1927)</f>
        <v>2015</v>
      </c>
      <c r="D1927" s="331" t="n">
        <f aca="false">MONTH(B1927)</f>
        <v>4</v>
      </c>
      <c r="E1927" s="331" t="n">
        <f aca="false">DAY(B1927)</f>
        <v>14</v>
      </c>
      <c r="F1927" s="132" t="n">
        <v>224.9</v>
      </c>
      <c r="G1927" s="132" t="n">
        <v>225.75</v>
      </c>
      <c r="H1927" s="132" t="n">
        <v>216.37</v>
      </c>
      <c r="I1927" s="132" t="n">
        <v>220.16</v>
      </c>
      <c r="J1927" s="132" t="n">
        <f aca="false">LARGE($G$1:G1927,1)</f>
        <v>1242</v>
      </c>
      <c r="K1927" s="192" t="n">
        <f aca="false">IF(J1927&gt;J1926,0,K1926+1)</f>
        <v>501</v>
      </c>
      <c r="L1927" s="134" t="n">
        <f aca="false">I1927/J1927-1</f>
        <v>-0.822737520128825</v>
      </c>
      <c r="O1927" s="131"/>
      <c r="P1927" s="330"/>
      <c r="Q1927" s="132"/>
      <c r="R1927" s="132"/>
      <c r="S1927" s="132"/>
      <c r="T1927" s="132"/>
    </row>
    <row r="1928" customFormat="false" ht="12.8" hidden="true" customHeight="false" outlineLevel="0" collapsed="false">
      <c r="A1928" s="131" t="n">
        <v>1429056000</v>
      </c>
      <c r="B1928" s="330" t="n">
        <f aca="false">(A1928/(24*60*60))+DATE(1970,1,1)</f>
        <v>42109</v>
      </c>
      <c r="C1928" s="331" t="n">
        <f aca="false">YEAR(B1928)</f>
        <v>2015</v>
      </c>
      <c r="D1928" s="331" t="n">
        <f aca="false">MONTH(B1928)</f>
        <v>4</v>
      </c>
      <c r="E1928" s="331" t="n">
        <f aca="false">DAY(B1928)</f>
        <v>15</v>
      </c>
      <c r="F1928" s="132" t="n">
        <v>220.1</v>
      </c>
      <c r="G1928" s="132" t="n">
        <v>224.75</v>
      </c>
      <c r="H1928" s="132" t="n">
        <v>219.01</v>
      </c>
      <c r="I1928" s="132" t="n">
        <v>223.98</v>
      </c>
      <c r="J1928" s="132" t="n">
        <f aca="false">LARGE($G$1:G1928,1)</f>
        <v>1242</v>
      </c>
      <c r="K1928" s="192" t="n">
        <f aca="false">IF(J1928&gt;J1927,0,K1927+1)</f>
        <v>502</v>
      </c>
      <c r="L1928" s="134" t="n">
        <f aca="false">I1928/J1928-1</f>
        <v>-0.819661835748792</v>
      </c>
      <c r="O1928" s="131"/>
      <c r="P1928" s="330"/>
      <c r="Q1928" s="132"/>
      <c r="R1928" s="132"/>
      <c r="S1928" s="132"/>
      <c r="T1928" s="132"/>
    </row>
    <row r="1929" customFormat="false" ht="12.8" hidden="true" customHeight="false" outlineLevel="0" collapsed="false">
      <c r="A1929" s="131" t="n">
        <v>1429142400</v>
      </c>
      <c r="B1929" s="330" t="n">
        <f aca="false">(A1929/(24*60*60))+DATE(1970,1,1)</f>
        <v>42110</v>
      </c>
      <c r="C1929" s="331" t="n">
        <f aca="false">YEAR(B1929)</f>
        <v>2015</v>
      </c>
      <c r="D1929" s="331" t="n">
        <f aca="false">MONTH(B1929)</f>
        <v>4</v>
      </c>
      <c r="E1929" s="331" t="n">
        <f aca="false">DAY(B1929)</f>
        <v>16</v>
      </c>
      <c r="F1929" s="132" t="n">
        <v>223.8</v>
      </c>
      <c r="G1929" s="132" t="n">
        <v>230</v>
      </c>
      <c r="H1929" s="132" t="n">
        <v>223.01</v>
      </c>
      <c r="I1929" s="132" t="n">
        <v>228.14</v>
      </c>
      <c r="J1929" s="132" t="n">
        <f aca="false">LARGE($G$1:G1929,1)</f>
        <v>1242</v>
      </c>
      <c r="K1929" s="192" t="n">
        <f aca="false">IF(J1929&gt;J1928,0,K1928+1)</f>
        <v>503</v>
      </c>
      <c r="L1929" s="134" t="n">
        <f aca="false">I1929/J1929-1</f>
        <v>-0.816312399355878</v>
      </c>
      <c r="O1929" s="131"/>
      <c r="P1929" s="330"/>
      <c r="Q1929" s="132"/>
      <c r="R1929" s="132"/>
      <c r="S1929" s="132"/>
      <c r="T1929" s="132"/>
    </row>
    <row r="1930" customFormat="false" ht="12.8" hidden="true" customHeight="false" outlineLevel="0" collapsed="false">
      <c r="A1930" s="131" t="n">
        <v>1429228800</v>
      </c>
      <c r="B1930" s="330" t="n">
        <f aca="false">(A1930/(24*60*60))+DATE(1970,1,1)</f>
        <v>42111</v>
      </c>
      <c r="C1930" s="331" t="n">
        <f aca="false">YEAR(B1930)</f>
        <v>2015</v>
      </c>
      <c r="D1930" s="331" t="n">
        <f aca="false">MONTH(B1930)</f>
        <v>4</v>
      </c>
      <c r="E1930" s="331" t="n">
        <f aca="false">DAY(B1930)</f>
        <v>17</v>
      </c>
      <c r="F1930" s="132" t="n">
        <v>228.23</v>
      </c>
      <c r="G1930" s="132" t="n">
        <v>228.98</v>
      </c>
      <c r="H1930" s="132" t="n">
        <v>219.58</v>
      </c>
      <c r="I1930" s="132" t="n">
        <v>222.4</v>
      </c>
      <c r="J1930" s="132" t="n">
        <f aca="false">LARGE($G$1:G1930,1)</f>
        <v>1242</v>
      </c>
      <c r="K1930" s="192" t="n">
        <f aca="false">IF(J1930&gt;J1929,0,K1929+1)</f>
        <v>504</v>
      </c>
      <c r="L1930" s="134" t="n">
        <f aca="false">I1930/J1930-1</f>
        <v>-0.820933977455717</v>
      </c>
      <c r="O1930" s="131"/>
      <c r="P1930" s="330"/>
      <c r="Q1930" s="132"/>
      <c r="R1930" s="132"/>
      <c r="S1930" s="132"/>
      <c r="T1930" s="132"/>
    </row>
    <row r="1931" customFormat="false" ht="12.8" hidden="true" customHeight="false" outlineLevel="0" collapsed="false">
      <c r="A1931" s="131" t="n">
        <v>1429315200</v>
      </c>
      <c r="B1931" s="330" t="n">
        <f aca="false">(A1931/(24*60*60))+DATE(1970,1,1)</f>
        <v>42112</v>
      </c>
      <c r="C1931" s="331" t="n">
        <f aca="false">YEAR(B1931)</f>
        <v>2015</v>
      </c>
      <c r="D1931" s="331" t="n">
        <f aca="false">MONTH(B1931)</f>
        <v>4</v>
      </c>
      <c r="E1931" s="331" t="n">
        <f aca="false">DAY(B1931)</f>
        <v>18</v>
      </c>
      <c r="F1931" s="132" t="n">
        <v>222.39</v>
      </c>
      <c r="G1931" s="132" t="n">
        <v>224.16</v>
      </c>
      <c r="H1931" s="132" t="n">
        <v>219.94</v>
      </c>
      <c r="I1931" s="132" t="n">
        <v>223.08</v>
      </c>
      <c r="J1931" s="132" t="n">
        <f aca="false">LARGE($G$1:G1931,1)</f>
        <v>1242</v>
      </c>
      <c r="K1931" s="192" t="n">
        <f aca="false">IF(J1931&gt;J1930,0,K1930+1)</f>
        <v>505</v>
      </c>
      <c r="L1931" s="134" t="n">
        <f aca="false">I1931/J1931-1</f>
        <v>-0.820386473429952</v>
      </c>
      <c r="O1931" s="131"/>
      <c r="P1931" s="330"/>
      <c r="Q1931" s="132"/>
      <c r="R1931" s="132"/>
      <c r="S1931" s="132"/>
      <c r="T1931" s="132"/>
    </row>
    <row r="1932" customFormat="false" ht="12.8" hidden="true" customHeight="false" outlineLevel="0" collapsed="false">
      <c r="A1932" s="131" t="n">
        <v>1429401600</v>
      </c>
      <c r="B1932" s="330" t="n">
        <f aca="false">(A1932/(24*60*60))+DATE(1970,1,1)</f>
        <v>42113</v>
      </c>
      <c r="C1932" s="331" t="n">
        <f aca="false">YEAR(B1932)</f>
        <v>2015</v>
      </c>
      <c r="D1932" s="331" t="n">
        <f aca="false">MONTH(B1932)</f>
        <v>4</v>
      </c>
      <c r="E1932" s="331" t="n">
        <f aca="false">DAY(B1932)</f>
        <v>19</v>
      </c>
      <c r="F1932" s="132" t="n">
        <v>223.23</v>
      </c>
      <c r="G1932" s="132" t="n">
        <v>227</v>
      </c>
      <c r="H1932" s="132" t="n">
        <v>222.1</v>
      </c>
      <c r="I1932" s="132" t="n">
        <v>222.16</v>
      </c>
      <c r="J1932" s="132" t="n">
        <f aca="false">LARGE($G$1:G1932,1)</f>
        <v>1242</v>
      </c>
      <c r="K1932" s="192" t="n">
        <f aca="false">IF(J1932&gt;J1931,0,K1931+1)</f>
        <v>506</v>
      </c>
      <c r="L1932" s="134" t="n">
        <f aca="false">I1932/J1932-1</f>
        <v>-0.821127214170693</v>
      </c>
      <c r="O1932" s="131"/>
      <c r="P1932" s="330"/>
      <c r="Q1932" s="132"/>
      <c r="R1932" s="132"/>
      <c r="S1932" s="132"/>
      <c r="T1932" s="132"/>
    </row>
    <row r="1933" customFormat="false" ht="12.8" hidden="true" customHeight="false" outlineLevel="0" collapsed="false">
      <c r="A1933" s="131" t="n">
        <v>1429488000</v>
      </c>
      <c r="B1933" s="330" t="n">
        <f aca="false">(A1933/(24*60*60))+DATE(1970,1,1)</f>
        <v>42114</v>
      </c>
      <c r="C1933" s="331" t="n">
        <f aca="false">YEAR(B1933)</f>
        <v>2015</v>
      </c>
      <c r="D1933" s="331" t="n">
        <f aca="false">MONTH(B1933)</f>
        <v>4</v>
      </c>
      <c r="E1933" s="331" t="n">
        <f aca="false">DAY(B1933)</f>
        <v>20</v>
      </c>
      <c r="F1933" s="132" t="n">
        <v>222.28</v>
      </c>
      <c r="G1933" s="132" t="n">
        <v>227</v>
      </c>
      <c r="H1933" s="132" t="n">
        <v>221.24</v>
      </c>
      <c r="I1933" s="132" t="n">
        <v>224.21</v>
      </c>
      <c r="J1933" s="132" t="n">
        <f aca="false">LARGE($G$1:G1933,1)</f>
        <v>1242</v>
      </c>
      <c r="K1933" s="192" t="n">
        <f aca="false">IF(J1933&gt;J1932,0,K1932+1)</f>
        <v>507</v>
      </c>
      <c r="L1933" s="134" t="n">
        <f aca="false">I1933/J1933-1</f>
        <v>-0.819476650563607</v>
      </c>
      <c r="O1933" s="131"/>
      <c r="P1933" s="330"/>
      <c r="Q1933" s="132"/>
      <c r="R1933" s="132"/>
      <c r="S1933" s="132"/>
      <c r="T1933" s="132"/>
    </row>
    <row r="1934" customFormat="false" ht="12.8" hidden="true" customHeight="false" outlineLevel="0" collapsed="false">
      <c r="A1934" s="131" t="n">
        <v>1429574400</v>
      </c>
      <c r="B1934" s="330" t="n">
        <f aca="false">(A1934/(24*60*60))+DATE(1970,1,1)</f>
        <v>42115</v>
      </c>
      <c r="C1934" s="331" t="n">
        <f aca="false">YEAR(B1934)</f>
        <v>2015</v>
      </c>
      <c r="D1934" s="331" t="n">
        <f aca="false">MONTH(B1934)</f>
        <v>4</v>
      </c>
      <c r="E1934" s="331" t="n">
        <f aca="false">DAY(B1934)</f>
        <v>21</v>
      </c>
      <c r="F1934" s="132" t="n">
        <v>224.21</v>
      </c>
      <c r="G1934" s="132" t="n">
        <v>236.99</v>
      </c>
      <c r="H1934" s="132" t="n">
        <v>224.16</v>
      </c>
      <c r="I1934" s="132" t="n">
        <v>236.96</v>
      </c>
      <c r="J1934" s="132" t="n">
        <f aca="false">LARGE($G$1:G1934,1)</f>
        <v>1242</v>
      </c>
      <c r="K1934" s="192" t="n">
        <f aca="false">IF(J1934&gt;J1933,0,K1933+1)</f>
        <v>508</v>
      </c>
      <c r="L1934" s="134" t="n">
        <f aca="false">I1934/J1934-1</f>
        <v>-0.809210950080515</v>
      </c>
      <c r="O1934" s="131"/>
      <c r="P1934" s="330"/>
      <c r="Q1934" s="132"/>
      <c r="R1934" s="132"/>
      <c r="S1934" s="132"/>
      <c r="T1934" s="132"/>
    </row>
    <row r="1935" customFormat="false" ht="12.8" hidden="true" customHeight="false" outlineLevel="0" collapsed="false">
      <c r="A1935" s="131" t="n">
        <v>1429660800</v>
      </c>
      <c r="B1935" s="330" t="n">
        <f aca="false">(A1935/(24*60*60))+DATE(1970,1,1)</f>
        <v>42116</v>
      </c>
      <c r="C1935" s="331" t="n">
        <f aca="false">YEAR(B1935)</f>
        <v>2015</v>
      </c>
      <c r="D1935" s="331" t="n">
        <f aca="false">MONTH(B1935)</f>
        <v>4</v>
      </c>
      <c r="E1935" s="331" t="n">
        <f aca="false">DAY(B1935)</f>
        <v>22</v>
      </c>
      <c r="F1935" s="132" t="n">
        <v>236.18</v>
      </c>
      <c r="G1935" s="132" t="n">
        <v>238.99</v>
      </c>
      <c r="H1935" s="132" t="n">
        <v>232</v>
      </c>
      <c r="I1935" s="132" t="n">
        <v>234.14</v>
      </c>
      <c r="J1935" s="132" t="n">
        <f aca="false">LARGE($G$1:G1935,1)</f>
        <v>1242</v>
      </c>
      <c r="K1935" s="192" t="n">
        <f aca="false">IF(J1935&gt;J1934,0,K1934+1)</f>
        <v>509</v>
      </c>
      <c r="L1935" s="134" t="n">
        <f aca="false">I1935/J1935-1</f>
        <v>-0.811481481481482</v>
      </c>
      <c r="O1935" s="131"/>
      <c r="P1935" s="330"/>
      <c r="Q1935" s="132"/>
      <c r="R1935" s="132"/>
      <c r="S1935" s="132"/>
      <c r="T1935" s="132"/>
    </row>
    <row r="1936" customFormat="false" ht="12.8" hidden="true" customHeight="false" outlineLevel="0" collapsed="false">
      <c r="A1936" s="131" t="n">
        <v>1429747200</v>
      </c>
      <c r="B1936" s="330" t="n">
        <f aca="false">(A1936/(24*60*60))+DATE(1970,1,1)</f>
        <v>42117</v>
      </c>
      <c r="C1936" s="331" t="n">
        <f aca="false">YEAR(B1936)</f>
        <v>2015</v>
      </c>
      <c r="D1936" s="331" t="n">
        <f aca="false">MONTH(B1936)</f>
        <v>4</v>
      </c>
      <c r="E1936" s="331" t="n">
        <f aca="false">DAY(B1936)</f>
        <v>23</v>
      </c>
      <c r="F1936" s="132" t="n">
        <v>233.65</v>
      </c>
      <c r="G1936" s="132" t="n">
        <v>237.22</v>
      </c>
      <c r="H1936" s="132" t="n">
        <v>233</v>
      </c>
      <c r="I1936" s="132" t="n">
        <v>236.01</v>
      </c>
      <c r="J1936" s="132" t="n">
        <f aca="false">LARGE($G$1:G1936,1)</f>
        <v>1242</v>
      </c>
      <c r="K1936" s="192" t="n">
        <f aca="false">IF(J1936&gt;J1935,0,K1935+1)</f>
        <v>510</v>
      </c>
      <c r="L1936" s="134" t="n">
        <f aca="false">I1936/J1936-1</f>
        <v>-0.809975845410628</v>
      </c>
      <c r="O1936" s="131"/>
      <c r="P1936" s="330"/>
      <c r="Q1936" s="132"/>
      <c r="R1936" s="132"/>
      <c r="S1936" s="132"/>
      <c r="T1936" s="132"/>
    </row>
    <row r="1937" customFormat="false" ht="12.8" hidden="true" customHeight="false" outlineLevel="0" collapsed="false">
      <c r="A1937" s="131" t="n">
        <v>1429833600</v>
      </c>
      <c r="B1937" s="330" t="n">
        <f aca="false">(A1937/(24*60*60))+DATE(1970,1,1)</f>
        <v>42118</v>
      </c>
      <c r="C1937" s="331" t="n">
        <f aca="false">YEAR(B1937)</f>
        <v>2015</v>
      </c>
      <c r="D1937" s="331" t="n">
        <f aca="false">MONTH(B1937)</f>
        <v>4</v>
      </c>
      <c r="E1937" s="331" t="n">
        <f aca="false">DAY(B1937)</f>
        <v>24</v>
      </c>
      <c r="F1937" s="132" t="n">
        <v>235.82</v>
      </c>
      <c r="G1937" s="132" t="n">
        <v>236.51</v>
      </c>
      <c r="H1937" s="132" t="n">
        <v>228.7</v>
      </c>
      <c r="I1937" s="132" t="n">
        <v>231.38</v>
      </c>
      <c r="J1937" s="132" t="n">
        <f aca="false">LARGE($G$1:G1937,1)</f>
        <v>1242</v>
      </c>
      <c r="K1937" s="192" t="n">
        <f aca="false">IF(J1937&gt;J1936,0,K1936+1)</f>
        <v>511</v>
      </c>
      <c r="L1937" s="134" t="n">
        <f aca="false">I1937/J1937-1</f>
        <v>-0.813703703703704</v>
      </c>
      <c r="O1937" s="131"/>
      <c r="P1937" s="330"/>
      <c r="Q1937" s="132"/>
      <c r="R1937" s="132"/>
      <c r="S1937" s="132"/>
      <c r="T1937" s="132"/>
    </row>
    <row r="1938" customFormat="false" ht="12.8" hidden="true" customHeight="false" outlineLevel="0" collapsed="false">
      <c r="A1938" s="131" t="n">
        <v>1429920000</v>
      </c>
      <c r="B1938" s="330" t="n">
        <f aca="false">(A1938/(24*60*60))+DATE(1970,1,1)</f>
        <v>42119</v>
      </c>
      <c r="C1938" s="331" t="n">
        <f aca="false">YEAR(B1938)</f>
        <v>2015</v>
      </c>
      <c r="D1938" s="331" t="n">
        <f aca="false">MONTH(B1938)</f>
        <v>4</v>
      </c>
      <c r="E1938" s="331" t="n">
        <f aca="false">DAY(B1938)</f>
        <v>25</v>
      </c>
      <c r="F1938" s="132" t="n">
        <v>231.21</v>
      </c>
      <c r="G1938" s="132" t="n">
        <v>232.7</v>
      </c>
      <c r="H1938" s="132" t="n">
        <v>225.35</v>
      </c>
      <c r="I1938" s="132" t="n">
        <v>226.01</v>
      </c>
      <c r="J1938" s="132" t="n">
        <f aca="false">LARGE($G$1:G1938,1)</f>
        <v>1242</v>
      </c>
      <c r="K1938" s="192" t="n">
        <f aca="false">IF(J1938&gt;J1937,0,K1937+1)</f>
        <v>512</v>
      </c>
      <c r="L1938" s="134" t="n">
        <f aca="false">I1938/J1938-1</f>
        <v>-0.818027375201288</v>
      </c>
      <c r="O1938" s="131"/>
      <c r="P1938" s="330"/>
      <c r="Q1938" s="132"/>
      <c r="R1938" s="132"/>
      <c r="S1938" s="132"/>
      <c r="T1938" s="132"/>
    </row>
    <row r="1939" customFormat="false" ht="12.8" hidden="true" customHeight="false" outlineLevel="0" collapsed="false">
      <c r="A1939" s="131" t="n">
        <v>1430006400</v>
      </c>
      <c r="B1939" s="330" t="n">
        <f aca="false">(A1939/(24*60*60))+DATE(1970,1,1)</f>
        <v>42120</v>
      </c>
      <c r="C1939" s="331" t="n">
        <f aca="false">YEAR(B1939)</f>
        <v>2015</v>
      </c>
      <c r="D1939" s="331" t="n">
        <f aca="false">MONTH(B1939)</f>
        <v>4</v>
      </c>
      <c r="E1939" s="331" t="n">
        <f aca="false">DAY(B1939)</f>
        <v>26</v>
      </c>
      <c r="F1939" s="132" t="n">
        <v>226.1</v>
      </c>
      <c r="G1939" s="132" t="n">
        <v>226.84</v>
      </c>
      <c r="H1939" s="132" t="n">
        <v>213.92</v>
      </c>
      <c r="I1939" s="132" t="n">
        <v>219.7</v>
      </c>
      <c r="J1939" s="132" t="n">
        <f aca="false">LARGE($G$1:G1939,1)</f>
        <v>1242</v>
      </c>
      <c r="K1939" s="192" t="n">
        <f aca="false">IF(J1939&gt;J1938,0,K1938+1)</f>
        <v>513</v>
      </c>
      <c r="L1939" s="134" t="n">
        <f aca="false">I1939/J1939-1</f>
        <v>-0.823107890499195</v>
      </c>
      <c r="O1939" s="131"/>
      <c r="P1939" s="330"/>
      <c r="Q1939" s="132"/>
      <c r="R1939" s="132"/>
      <c r="S1939" s="132"/>
      <c r="T1939" s="132"/>
    </row>
    <row r="1940" customFormat="false" ht="12.8" hidden="true" customHeight="false" outlineLevel="0" collapsed="false">
      <c r="A1940" s="131" t="n">
        <v>1430092800</v>
      </c>
      <c r="B1940" s="330" t="n">
        <f aca="false">(A1940/(24*60*60))+DATE(1970,1,1)</f>
        <v>42121</v>
      </c>
      <c r="C1940" s="331" t="n">
        <f aca="false">YEAR(B1940)</f>
        <v>2015</v>
      </c>
      <c r="D1940" s="331" t="n">
        <f aca="false">MONTH(B1940)</f>
        <v>4</v>
      </c>
      <c r="E1940" s="331" t="n">
        <f aca="false">DAY(B1940)</f>
        <v>27</v>
      </c>
      <c r="F1940" s="132" t="n">
        <v>219.73</v>
      </c>
      <c r="G1940" s="132" t="n">
        <v>232.49</v>
      </c>
      <c r="H1940" s="132" t="n">
        <v>218.24</v>
      </c>
      <c r="I1940" s="132" t="n">
        <v>227.13</v>
      </c>
      <c r="J1940" s="132" t="n">
        <f aca="false">LARGE($G$1:G1940,1)</f>
        <v>1242</v>
      </c>
      <c r="K1940" s="192" t="n">
        <f aca="false">IF(J1940&gt;J1939,0,K1939+1)</f>
        <v>514</v>
      </c>
      <c r="L1940" s="134" t="n">
        <f aca="false">I1940/J1940-1</f>
        <v>-0.817125603864734</v>
      </c>
      <c r="O1940" s="131"/>
      <c r="P1940" s="330"/>
      <c r="Q1940" s="132"/>
      <c r="R1940" s="132"/>
      <c r="S1940" s="132"/>
      <c r="T1940" s="132"/>
    </row>
    <row r="1941" customFormat="false" ht="12.8" hidden="true" customHeight="false" outlineLevel="0" collapsed="false">
      <c r="A1941" s="131" t="n">
        <v>1430179200</v>
      </c>
      <c r="B1941" s="330" t="n">
        <f aca="false">(A1941/(24*60*60))+DATE(1970,1,1)</f>
        <v>42122</v>
      </c>
      <c r="C1941" s="331" t="n">
        <f aca="false">YEAR(B1941)</f>
        <v>2015</v>
      </c>
      <c r="D1941" s="331" t="n">
        <f aca="false">MONTH(B1941)</f>
        <v>4</v>
      </c>
      <c r="E1941" s="331" t="n">
        <f aca="false">DAY(B1941)</f>
        <v>28</v>
      </c>
      <c r="F1941" s="132" t="n">
        <v>226.91</v>
      </c>
      <c r="G1941" s="132" t="n">
        <v>228.05</v>
      </c>
      <c r="H1941" s="132" t="n">
        <v>222.16</v>
      </c>
      <c r="I1941" s="132" t="n">
        <v>225.3</v>
      </c>
      <c r="J1941" s="132" t="n">
        <f aca="false">LARGE($G$1:G1941,1)</f>
        <v>1242</v>
      </c>
      <c r="K1941" s="192" t="n">
        <f aca="false">IF(J1941&gt;J1940,0,K1940+1)</f>
        <v>515</v>
      </c>
      <c r="L1941" s="134" t="n">
        <f aca="false">I1941/J1941-1</f>
        <v>-0.818599033816425</v>
      </c>
      <c r="O1941" s="131"/>
      <c r="P1941" s="330"/>
      <c r="Q1941" s="132"/>
      <c r="R1941" s="132"/>
      <c r="S1941" s="132"/>
      <c r="T1941" s="132"/>
    </row>
    <row r="1942" customFormat="false" ht="12.8" hidden="true" customHeight="false" outlineLevel="0" collapsed="false">
      <c r="A1942" s="131" t="n">
        <v>1430265600</v>
      </c>
      <c r="B1942" s="330" t="n">
        <f aca="false">(A1942/(24*60*60))+DATE(1970,1,1)</f>
        <v>42123</v>
      </c>
      <c r="C1942" s="331" t="n">
        <f aca="false">YEAR(B1942)</f>
        <v>2015</v>
      </c>
      <c r="D1942" s="331" t="n">
        <f aca="false">MONTH(B1942)</f>
        <v>4</v>
      </c>
      <c r="E1942" s="331" t="n">
        <f aca="false">DAY(B1942)</f>
        <v>29</v>
      </c>
      <c r="F1942" s="132" t="n">
        <v>225.3</v>
      </c>
      <c r="G1942" s="132" t="n">
        <v>227.8</v>
      </c>
      <c r="H1942" s="132" t="n">
        <v>222.66</v>
      </c>
      <c r="I1942" s="132" t="n">
        <v>225.23</v>
      </c>
      <c r="J1942" s="132" t="n">
        <f aca="false">LARGE($G$1:G1942,1)</f>
        <v>1242</v>
      </c>
      <c r="K1942" s="192" t="n">
        <f aca="false">IF(J1942&gt;J1941,0,K1941+1)</f>
        <v>516</v>
      </c>
      <c r="L1942" s="134" t="n">
        <f aca="false">I1942/J1942-1</f>
        <v>-0.81865539452496</v>
      </c>
      <c r="O1942" s="131"/>
      <c r="P1942" s="330"/>
      <c r="Q1942" s="132"/>
      <c r="R1942" s="132"/>
      <c r="S1942" s="132"/>
      <c r="T1942" s="132"/>
    </row>
    <row r="1943" customFormat="false" ht="12.8" hidden="true" customHeight="false" outlineLevel="0" collapsed="false">
      <c r="A1943" s="131" t="n">
        <v>1430352000</v>
      </c>
      <c r="B1943" s="330" t="n">
        <f aca="false">(A1943/(24*60*60))+DATE(1970,1,1)</f>
        <v>42124</v>
      </c>
      <c r="C1943" s="331" t="n">
        <f aca="false">YEAR(B1943)</f>
        <v>2015</v>
      </c>
      <c r="D1943" s="331" t="n">
        <f aca="false">MONTH(B1943)</f>
        <v>4</v>
      </c>
      <c r="E1943" s="331" t="n">
        <f aca="false">DAY(B1943)</f>
        <v>30</v>
      </c>
      <c r="F1943" s="132" t="n">
        <v>225.56</v>
      </c>
      <c r="G1943" s="132" t="n">
        <v>240.89</v>
      </c>
      <c r="H1943" s="132" t="n">
        <v>224.63</v>
      </c>
      <c r="I1943" s="132" t="n">
        <v>236.11</v>
      </c>
      <c r="J1943" s="132" t="n">
        <f aca="false">LARGE($G$1:G1943,1)</f>
        <v>1242</v>
      </c>
      <c r="K1943" s="192" t="n">
        <f aca="false">IF(J1943&gt;J1942,0,K1942+1)</f>
        <v>517</v>
      </c>
      <c r="L1943" s="134" t="n">
        <f aca="false">I1943/J1943-1</f>
        <v>-0.809895330112721</v>
      </c>
      <c r="O1943" s="131"/>
      <c r="P1943" s="330"/>
      <c r="Q1943" s="132"/>
      <c r="R1943" s="132"/>
      <c r="S1943" s="132"/>
      <c r="T1943" s="132"/>
    </row>
    <row r="1944" customFormat="false" ht="12.8" hidden="true" customHeight="false" outlineLevel="0" collapsed="false">
      <c r="A1944" s="131" t="n">
        <v>1430438400</v>
      </c>
      <c r="B1944" s="330" t="n">
        <f aca="false">(A1944/(24*60*60))+DATE(1970,1,1)</f>
        <v>42125</v>
      </c>
      <c r="C1944" s="331" t="n">
        <f aca="false">YEAR(B1944)</f>
        <v>2015</v>
      </c>
      <c r="D1944" s="331" t="n">
        <f aca="false">MONTH(B1944)</f>
        <v>5</v>
      </c>
      <c r="E1944" s="331" t="n">
        <f aca="false">DAY(B1944)</f>
        <v>1</v>
      </c>
      <c r="F1944" s="132" t="n">
        <v>236.18</v>
      </c>
      <c r="G1944" s="132" t="n">
        <v>239.25</v>
      </c>
      <c r="H1944" s="132" t="n">
        <v>231.26</v>
      </c>
      <c r="I1944" s="132" t="n">
        <v>231.78</v>
      </c>
      <c r="J1944" s="132" t="n">
        <f aca="false">LARGE($G$1:G1944,1)</f>
        <v>1242</v>
      </c>
      <c r="K1944" s="192" t="n">
        <f aca="false">IF(J1944&gt;J1943,0,K1943+1)</f>
        <v>518</v>
      </c>
      <c r="L1944" s="134" t="n">
        <f aca="false">I1944/J1944-1</f>
        <v>-0.813381642512077</v>
      </c>
      <c r="O1944" s="131"/>
      <c r="P1944" s="330"/>
      <c r="Q1944" s="132"/>
      <c r="R1944" s="132"/>
      <c r="S1944" s="132"/>
      <c r="T1944" s="132"/>
    </row>
    <row r="1945" customFormat="false" ht="12.8" hidden="true" customHeight="false" outlineLevel="0" collapsed="false">
      <c r="A1945" s="131" t="n">
        <v>1430524800</v>
      </c>
      <c r="B1945" s="330" t="n">
        <f aca="false">(A1945/(24*60*60))+DATE(1970,1,1)</f>
        <v>42126</v>
      </c>
      <c r="C1945" s="331" t="n">
        <f aca="false">YEAR(B1945)</f>
        <v>2015</v>
      </c>
      <c r="D1945" s="331" t="n">
        <f aca="false">MONTH(B1945)</f>
        <v>5</v>
      </c>
      <c r="E1945" s="331" t="n">
        <f aca="false">DAY(B1945)</f>
        <v>2</v>
      </c>
      <c r="F1945" s="132" t="n">
        <v>231.75</v>
      </c>
      <c r="G1945" s="132" t="n">
        <v>235.79</v>
      </c>
      <c r="H1945" s="132" t="n">
        <v>231.75</v>
      </c>
      <c r="I1945" s="132" t="n">
        <v>234.81</v>
      </c>
      <c r="J1945" s="132" t="n">
        <f aca="false">LARGE($G$1:G1945,1)</f>
        <v>1242</v>
      </c>
      <c r="K1945" s="192" t="n">
        <f aca="false">IF(J1945&gt;J1944,0,K1944+1)</f>
        <v>519</v>
      </c>
      <c r="L1945" s="134" t="n">
        <f aca="false">I1945/J1945-1</f>
        <v>-0.810942028985507</v>
      </c>
      <c r="O1945" s="131"/>
      <c r="P1945" s="330"/>
      <c r="Q1945" s="132"/>
      <c r="R1945" s="132"/>
      <c r="S1945" s="132"/>
      <c r="T1945" s="132"/>
    </row>
    <row r="1946" customFormat="false" ht="12.8" hidden="true" customHeight="false" outlineLevel="0" collapsed="false">
      <c r="A1946" s="131" t="n">
        <v>1430611200</v>
      </c>
      <c r="B1946" s="330" t="n">
        <f aca="false">(A1946/(24*60*60))+DATE(1970,1,1)</f>
        <v>42127</v>
      </c>
      <c r="C1946" s="331" t="n">
        <f aca="false">YEAR(B1946)</f>
        <v>2015</v>
      </c>
      <c r="D1946" s="331" t="n">
        <f aca="false">MONTH(B1946)</f>
        <v>5</v>
      </c>
      <c r="E1946" s="331" t="n">
        <f aca="false">DAY(B1946)</f>
        <v>3</v>
      </c>
      <c r="F1946" s="132" t="n">
        <v>234.76</v>
      </c>
      <c r="G1946" s="132" t="n">
        <v>243.73</v>
      </c>
      <c r="H1946" s="132" t="n">
        <v>233.75</v>
      </c>
      <c r="I1946" s="132" t="n">
        <v>240.57</v>
      </c>
      <c r="J1946" s="132" t="n">
        <f aca="false">LARGE($G$1:G1946,1)</f>
        <v>1242</v>
      </c>
      <c r="K1946" s="192" t="n">
        <f aca="false">IF(J1946&gt;J1945,0,K1945+1)</f>
        <v>520</v>
      </c>
      <c r="L1946" s="134" t="n">
        <f aca="false">I1946/J1946-1</f>
        <v>-0.806304347826087</v>
      </c>
      <c r="O1946" s="131"/>
      <c r="P1946" s="330"/>
      <c r="Q1946" s="132"/>
      <c r="R1946" s="132"/>
      <c r="S1946" s="132"/>
      <c r="T1946" s="132"/>
    </row>
    <row r="1947" customFormat="false" ht="12.8" hidden="true" customHeight="false" outlineLevel="0" collapsed="false">
      <c r="A1947" s="131" t="n">
        <v>1430697600</v>
      </c>
      <c r="B1947" s="330" t="n">
        <f aca="false">(A1947/(24*60*60))+DATE(1970,1,1)</f>
        <v>42128</v>
      </c>
      <c r="C1947" s="331" t="n">
        <f aca="false">YEAR(B1947)</f>
        <v>2015</v>
      </c>
      <c r="D1947" s="331" t="n">
        <f aca="false">MONTH(B1947)</f>
        <v>5</v>
      </c>
      <c r="E1947" s="331" t="n">
        <f aca="false">DAY(B1947)</f>
        <v>4</v>
      </c>
      <c r="F1947" s="132" t="n">
        <v>240.69</v>
      </c>
      <c r="G1947" s="132" t="n">
        <v>243.6</v>
      </c>
      <c r="H1947" s="132" t="n">
        <v>236.98</v>
      </c>
      <c r="I1947" s="132" t="n">
        <v>238.54</v>
      </c>
      <c r="J1947" s="132" t="n">
        <f aca="false">LARGE($G$1:G1947,1)</f>
        <v>1242</v>
      </c>
      <c r="K1947" s="192" t="n">
        <f aca="false">IF(J1947&gt;J1946,0,K1946+1)</f>
        <v>521</v>
      </c>
      <c r="L1947" s="134" t="n">
        <f aca="false">I1947/J1947-1</f>
        <v>-0.807938808373591</v>
      </c>
      <c r="O1947" s="131"/>
      <c r="P1947" s="330"/>
      <c r="Q1947" s="132"/>
      <c r="R1947" s="132"/>
      <c r="S1947" s="132"/>
      <c r="T1947" s="132"/>
    </row>
    <row r="1948" customFormat="false" ht="12.8" hidden="true" customHeight="false" outlineLevel="0" collapsed="false">
      <c r="A1948" s="131" t="n">
        <v>1430784000</v>
      </c>
      <c r="B1948" s="330" t="n">
        <f aca="false">(A1948/(24*60*60))+DATE(1970,1,1)</f>
        <v>42129</v>
      </c>
      <c r="C1948" s="331" t="n">
        <f aca="false">YEAR(B1948)</f>
        <v>2015</v>
      </c>
      <c r="D1948" s="331" t="n">
        <f aca="false">MONTH(B1948)</f>
        <v>5</v>
      </c>
      <c r="E1948" s="331" t="n">
        <f aca="false">DAY(B1948)</f>
        <v>5</v>
      </c>
      <c r="F1948" s="132" t="n">
        <v>238.68</v>
      </c>
      <c r="G1948" s="132" t="n">
        <v>239.49</v>
      </c>
      <c r="H1948" s="132" t="n">
        <v>231.05</v>
      </c>
      <c r="I1948" s="132" t="n">
        <v>235.87</v>
      </c>
      <c r="J1948" s="132" t="n">
        <f aca="false">LARGE($G$1:G1948,1)</f>
        <v>1242</v>
      </c>
      <c r="K1948" s="192" t="n">
        <f aca="false">IF(J1948&gt;J1947,0,K1947+1)</f>
        <v>522</v>
      </c>
      <c r="L1948" s="134" t="n">
        <f aca="false">I1948/J1948-1</f>
        <v>-0.810088566827697</v>
      </c>
      <c r="O1948" s="131"/>
      <c r="P1948" s="330"/>
      <c r="Q1948" s="132"/>
      <c r="R1948" s="132"/>
      <c r="S1948" s="132"/>
      <c r="T1948" s="132"/>
    </row>
    <row r="1949" customFormat="false" ht="12.8" hidden="true" customHeight="false" outlineLevel="0" collapsed="false">
      <c r="A1949" s="131" t="n">
        <v>1430870400</v>
      </c>
      <c r="B1949" s="330" t="n">
        <f aca="false">(A1949/(24*60*60))+DATE(1970,1,1)</f>
        <v>42130</v>
      </c>
      <c r="C1949" s="331" t="n">
        <f aca="false">YEAR(B1949)</f>
        <v>2015</v>
      </c>
      <c r="D1949" s="331" t="n">
        <f aca="false">MONTH(B1949)</f>
        <v>5</v>
      </c>
      <c r="E1949" s="331" t="n">
        <f aca="false">DAY(B1949)</f>
        <v>6</v>
      </c>
      <c r="F1949" s="132" t="n">
        <v>235.85</v>
      </c>
      <c r="G1949" s="132" t="n">
        <v>236.75</v>
      </c>
      <c r="H1949" s="132" t="n">
        <v>226.42</v>
      </c>
      <c r="I1949" s="132" t="n">
        <v>229.27</v>
      </c>
      <c r="J1949" s="132" t="n">
        <f aca="false">LARGE($G$1:G1949,1)</f>
        <v>1242</v>
      </c>
      <c r="K1949" s="192" t="n">
        <f aca="false">IF(J1949&gt;J1948,0,K1948+1)</f>
        <v>523</v>
      </c>
      <c r="L1949" s="134" t="n">
        <f aca="false">I1949/J1949-1</f>
        <v>-0.815402576489533</v>
      </c>
      <c r="O1949" s="131"/>
      <c r="P1949" s="330"/>
      <c r="Q1949" s="132"/>
      <c r="R1949" s="132"/>
      <c r="S1949" s="132"/>
      <c r="T1949" s="132"/>
    </row>
    <row r="1950" customFormat="false" ht="12.8" hidden="true" customHeight="false" outlineLevel="0" collapsed="false">
      <c r="A1950" s="131" t="n">
        <v>1430956800</v>
      </c>
      <c r="B1950" s="330" t="n">
        <f aca="false">(A1950/(24*60*60))+DATE(1970,1,1)</f>
        <v>42131</v>
      </c>
      <c r="C1950" s="331" t="n">
        <f aca="false">YEAR(B1950)</f>
        <v>2015</v>
      </c>
      <c r="D1950" s="331" t="n">
        <f aca="false">MONTH(B1950)</f>
        <v>5</v>
      </c>
      <c r="E1950" s="331" t="n">
        <f aca="false">DAY(B1950)</f>
        <v>7</v>
      </c>
      <c r="F1950" s="132" t="n">
        <v>229.04</v>
      </c>
      <c r="G1950" s="132" t="n">
        <v>239.79</v>
      </c>
      <c r="H1950" s="132" t="n">
        <v>227.81</v>
      </c>
      <c r="I1950" s="132" t="n">
        <v>237.3</v>
      </c>
      <c r="J1950" s="132" t="n">
        <f aca="false">LARGE($G$1:G1950,1)</f>
        <v>1242</v>
      </c>
      <c r="K1950" s="192" t="n">
        <f aca="false">IF(J1950&gt;J1949,0,K1949+1)</f>
        <v>524</v>
      </c>
      <c r="L1950" s="134" t="n">
        <f aca="false">I1950/J1950-1</f>
        <v>-0.808937198067633</v>
      </c>
      <c r="O1950" s="131"/>
      <c r="P1950" s="330"/>
      <c r="Q1950" s="132"/>
      <c r="R1950" s="132"/>
      <c r="S1950" s="132"/>
      <c r="T1950" s="132"/>
    </row>
    <row r="1951" customFormat="false" ht="12.8" hidden="true" customHeight="false" outlineLevel="0" collapsed="false">
      <c r="A1951" s="131" t="n">
        <v>1431043200</v>
      </c>
      <c r="B1951" s="330" t="n">
        <f aca="false">(A1951/(24*60*60))+DATE(1970,1,1)</f>
        <v>42132</v>
      </c>
      <c r="C1951" s="331" t="n">
        <f aca="false">YEAR(B1951)</f>
        <v>2015</v>
      </c>
      <c r="D1951" s="331" t="n">
        <f aca="false">MONTH(B1951)</f>
        <v>5</v>
      </c>
      <c r="E1951" s="331" t="n">
        <f aca="false">DAY(B1951)</f>
        <v>8</v>
      </c>
      <c r="F1951" s="132" t="n">
        <v>237.3</v>
      </c>
      <c r="G1951" s="132" t="n">
        <v>249.22</v>
      </c>
      <c r="H1951" s="132" t="n">
        <v>236.2</v>
      </c>
      <c r="I1951" s="132" t="n">
        <v>244.5</v>
      </c>
      <c r="J1951" s="132" t="n">
        <f aca="false">LARGE($G$1:G1951,1)</f>
        <v>1242</v>
      </c>
      <c r="K1951" s="192" t="n">
        <f aca="false">IF(J1951&gt;J1950,0,K1950+1)</f>
        <v>525</v>
      </c>
      <c r="L1951" s="134" t="n">
        <f aca="false">I1951/J1951-1</f>
        <v>-0.803140096618358</v>
      </c>
      <c r="O1951" s="131"/>
      <c r="P1951" s="330"/>
      <c r="Q1951" s="132"/>
      <c r="R1951" s="132"/>
      <c r="S1951" s="132"/>
      <c r="T1951" s="132"/>
    </row>
    <row r="1952" customFormat="false" ht="12.8" hidden="true" customHeight="false" outlineLevel="0" collapsed="false">
      <c r="A1952" s="131" t="n">
        <v>1431129600</v>
      </c>
      <c r="B1952" s="330" t="n">
        <f aca="false">(A1952/(24*60*60))+DATE(1970,1,1)</f>
        <v>42133</v>
      </c>
      <c r="C1952" s="331" t="n">
        <f aca="false">YEAR(B1952)</f>
        <v>2015</v>
      </c>
      <c r="D1952" s="331" t="n">
        <f aca="false">MONTH(B1952)</f>
        <v>5</v>
      </c>
      <c r="E1952" s="331" t="n">
        <f aca="false">DAY(B1952)</f>
        <v>9</v>
      </c>
      <c r="F1952" s="132" t="n">
        <v>244.52</v>
      </c>
      <c r="G1952" s="132" t="n">
        <v>249.21</v>
      </c>
      <c r="H1952" s="132" t="n">
        <v>240.1</v>
      </c>
      <c r="I1952" s="132" t="n">
        <v>242.54</v>
      </c>
      <c r="J1952" s="132" t="n">
        <f aca="false">LARGE($G$1:G1952,1)</f>
        <v>1242</v>
      </c>
      <c r="K1952" s="192" t="n">
        <f aca="false">IF(J1952&gt;J1951,0,K1951+1)</f>
        <v>526</v>
      </c>
      <c r="L1952" s="134" t="n">
        <f aca="false">I1952/J1952-1</f>
        <v>-0.804718196457327</v>
      </c>
      <c r="O1952" s="131"/>
      <c r="P1952" s="330"/>
      <c r="Q1952" s="132"/>
      <c r="R1952" s="132"/>
      <c r="S1952" s="132"/>
      <c r="T1952" s="132"/>
    </row>
    <row r="1953" customFormat="false" ht="12.8" hidden="true" customHeight="false" outlineLevel="0" collapsed="false">
      <c r="A1953" s="131" t="n">
        <v>1431216000</v>
      </c>
      <c r="B1953" s="330" t="n">
        <f aca="false">(A1953/(24*60*60))+DATE(1970,1,1)</f>
        <v>42134</v>
      </c>
      <c r="C1953" s="331" t="n">
        <f aca="false">YEAR(B1953)</f>
        <v>2015</v>
      </c>
      <c r="D1953" s="331" t="n">
        <f aca="false">MONTH(B1953)</f>
        <v>5</v>
      </c>
      <c r="E1953" s="331" t="n">
        <f aca="false">DAY(B1953)</f>
        <v>10</v>
      </c>
      <c r="F1953" s="132" t="n">
        <v>242.53</v>
      </c>
      <c r="G1953" s="132" t="n">
        <v>245.95</v>
      </c>
      <c r="H1953" s="132" t="n">
        <v>238.79</v>
      </c>
      <c r="I1953" s="132" t="n">
        <v>240.73</v>
      </c>
      <c r="J1953" s="132" t="n">
        <f aca="false">LARGE($G$1:G1953,1)</f>
        <v>1242</v>
      </c>
      <c r="K1953" s="192" t="n">
        <f aca="false">IF(J1953&gt;J1952,0,K1952+1)</f>
        <v>527</v>
      </c>
      <c r="L1953" s="134" t="n">
        <f aca="false">I1953/J1953-1</f>
        <v>-0.806175523349436</v>
      </c>
      <c r="O1953" s="131"/>
      <c r="P1953" s="330"/>
      <c r="Q1953" s="132"/>
      <c r="R1953" s="132"/>
      <c r="S1953" s="132"/>
      <c r="T1953" s="132"/>
    </row>
    <row r="1954" customFormat="false" ht="12.8" hidden="true" customHeight="false" outlineLevel="0" collapsed="false">
      <c r="A1954" s="131" t="n">
        <v>1431302400</v>
      </c>
      <c r="B1954" s="330" t="n">
        <f aca="false">(A1954/(24*60*60))+DATE(1970,1,1)</f>
        <v>42135</v>
      </c>
      <c r="C1954" s="331" t="n">
        <f aca="false">YEAR(B1954)</f>
        <v>2015</v>
      </c>
      <c r="D1954" s="331" t="n">
        <f aca="false">MONTH(B1954)</f>
        <v>5</v>
      </c>
      <c r="E1954" s="331" t="n">
        <f aca="false">DAY(B1954)</f>
        <v>11</v>
      </c>
      <c r="F1954" s="132" t="n">
        <v>240.8</v>
      </c>
      <c r="G1954" s="132" t="n">
        <v>245.49</v>
      </c>
      <c r="H1954" s="132" t="n">
        <v>238.5</v>
      </c>
      <c r="I1954" s="132" t="n">
        <v>242.46</v>
      </c>
      <c r="J1954" s="132" t="n">
        <f aca="false">LARGE($G$1:G1954,1)</f>
        <v>1242</v>
      </c>
      <c r="K1954" s="192" t="n">
        <f aca="false">IF(J1954&gt;J1953,0,K1953+1)</f>
        <v>528</v>
      </c>
      <c r="L1954" s="134" t="n">
        <f aca="false">I1954/J1954-1</f>
        <v>-0.804782608695652</v>
      </c>
      <c r="O1954" s="131"/>
      <c r="P1954" s="330"/>
      <c r="Q1954" s="132"/>
      <c r="R1954" s="132"/>
      <c r="S1954" s="132"/>
      <c r="T1954" s="132"/>
    </row>
    <row r="1955" customFormat="false" ht="12.8" hidden="true" customHeight="false" outlineLevel="0" collapsed="false">
      <c r="A1955" s="131" t="n">
        <v>1431388800</v>
      </c>
      <c r="B1955" s="330" t="n">
        <f aca="false">(A1955/(24*60*60))+DATE(1970,1,1)</f>
        <v>42136</v>
      </c>
      <c r="C1955" s="331" t="n">
        <f aca="false">YEAR(B1955)</f>
        <v>2015</v>
      </c>
      <c r="D1955" s="331" t="n">
        <f aca="false">MONTH(B1955)</f>
        <v>5</v>
      </c>
      <c r="E1955" s="331" t="n">
        <f aca="false">DAY(B1955)</f>
        <v>12</v>
      </c>
      <c r="F1955" s="132" t="n">
        <v>242.44</v>
      </c>
      <c r="G1955" s="132" t="n">
        <v>244.67</v>
      </c>
      <c r="H1955" s="132" t="n">
        <v>240.86</v>
      </c>
      <c r="I1955" s="132" t="n">
        <v>241.92</v>
      </c>
      <c r="J1955" s="132" t="n">
        <f aca="false">LARGE($G$1:G1955,1)</f>
        <v>1242</v>
      </c>
      <c r="K1955" s="192" t="n">
        <f aca="false">IF(J1955&gt;J1954,0,K1954+1)</f>
        <v>529</v>
      </c>
      <c r="L1955" s="134" t="n">
        <f aca="false">I1955/J1955-1</f>
        <v>-0.805217391304348</v>
      </c>
      <c r="O1955" s="131"/>
      <c r="P1955" s="330"/>
      <c r="Q1955" s="132"/>
      <c r="R1955" s="132"/>
      <c r="S1955" s="132"/>
      <c r="T1955" s="132"/>
    </row>
    <row r="1956" customFormat="false" ht="12.8" hidden="true" customHeight="false" outlineLevel="0" collapsed="false">
      <c r="A1956" s="131" t="n">
        <v>1431475200</v>
      </c>
      <c r="B1956" s="330" t="n">
        <f aca="false">(A1956/(24*60*60))+DATE(1970,1,1)</f>
        <v>42137</v>
      </c>
      <c r="C1956" s="331" t="n">
        <f aca="false">YEAR(B1956)</f>
        <v>2015</v>
      </c>
      <c r="D1956" s="331" t="n">
        <f aca="false">MONTH(B1956)</f>
        <v>5</v>
      </c>
      <c r="E1956" s="331" t="n">
        <f aca="false">DAY(B1956)</f>
        <v>13</v>
      </c>
      <c r="F1956" s="132" t="n">
        <v>242.01</v>
      </c>
      <c r="G1956" s="132" t="n">
        <v>245</v>
      </c>
      <c r="H1956" s="132" t="n">
        <v>234.22</v>
      </c>
      <c r="I1956" s="132" t="n">
        <v>235.7</v>
      </c>
      <c r="J1956" s="132" t="n">
        <f aca="false">LARGE($G$1:G1956,1)</f>
        <v>1242</v>
      </c>
      <c r="K1956" s="192" t="n">
        <f aca="false">IF(J1956&gt;J1955,0,K1955+1)</f>
        <v>530</v>
      </c>
      <c r="L1956" s="134" t="n">
        <f aca="false">I1956/J1956-1</f>
        <v>-0.810225442834138</v>
      </c>
      <c r="O1956" s="131"/>
      <c r="P1956" s="330"/>
      <c r="Q1956" s="132"/>
      <c r="R1956" s="132"/>
      <c r="S1956" s="132"/>
      <c r="T1956" s="132"/>
    </row>
    <row r="1957" customFormat="false" ht="12.8" hidden="true" customHeight="false" outlineLevel="0" collapsed="false">
      <c r="A1957" s="131" t="n">
        <v>1431561600</v>
      </c>
      <c r="B1957" s="330" t="n">
        <f aca="false">(A1957/(24*60*60))+DATE(1970,1,1)</f>
        <v>42138</v>
      </c>
      <c r="C1957" s="331" t="n">
        <f aca="false">YEAR(B1957)</f>
        <v>2015</v>
      </c>
      <c r="D1957" s="331" t="n">
        <f aca="false">MONTH(B1957)</f>
        <v>5</v>
      </c>
      <c r="E1957" s="331" t="n">
        <f aca="false">DAY(B1957)</f>
        <v>14</v>
      </c>
      <c r="F1957" s="132" t="n">
        <v>235.72</v>
      </c>
      <c r="G1957" s="132" t="n">
        <v>238.39</v>
      </c>
      <c r="H1957" s="132" t="n">
        <v>232.1</v>
      </c>
      <c r="I1957" s="132" t="n">
        <v>236.68</v>
      </c>
      <c r="J1957" s="132" t="n">
        <f aca="false">LARGE($G$1:G1957,1)</f>
        <v>1242</v>
      </c>
      <c r="K1957" s="192" t="n">
        <f aca="false">IF(J1957&gt;J1956,0,K1956+1)</f>
        <v>531</v>
      </c>
      <c r="L1957" s="134" t="n">
        <f aca="false">I1957/J1957-1</f>
        <v>-0.809436392914654</v>
      </c>
      <c r="O1957" s="131"/>
      <c r="P1957" s="330"/>
      <c r="Q1957" s="132"/>
      <c r="R1957" s="132"/>
      <c r="S1957" s="132"/>
      <c r="T1957" s="132"/>
    </row>
    <row r="1958" customFormat="false" ht="12.8" hidden="true" customHeight="false" outlineLevel="0" collapsed="false">
      <c r="A1958" s="131" t="n">
        <v>1431648000</v>
      </c>
      <c r="B1958" s="330" t="n">
        <f aca="false">(A1958/(24*60*60))+DATE(1970,1,1)</f>
        <v>42139</v>
      </c>
      <c r="C1958" s="331" t="n">
        <f aca="false">YEAR(B1958)</f>
        <v>2015</v>
      </c>
      <c r="D1958" s="331" t="n">
        <f aca="false">MONTH(B1958)</f>
        <v>5</v>
      </c>
      <c r="E1958" s="331" t="n">
        <f aca="false">DAY(B1958)</f>
        <v>15</v>
      </c>
      <c r="F1958" s="132" t="n">
        <v>236.7</v>
      </c>
      <c r="G1958" s="132" t="n">
        <v>239</v>
      </c>
      <c r="H1958" s="132" t="n">
        <v>233.88</v>
      </c>
      <c r="I1958" s="132" t="n">
        <v>237.3</v>
      </c>
      <c r="J1958" s="132" t="n">
        <f aca="false">LARGE($G$1:G1958,1)</f>
        <v>1242</v>
      </c>
      <c r="K1958" s="192" t="n">
        <f aca="false">IF(J1958&gt;J1957,0,K1957+1)</f>
        <v>532</v>
      </c>
      <c r="L1958" s="134" t="n">
        <f aca="false">I1958/J1958-1</f>
        <v>-0.808937198067633</v>
      </c>
      <c r="O1958" s="131"/>
      <c r="P1958" s="330"/>
      <c r="Q1958" s="132"/>
      <c r="R1958" s="132"/>
      <c r="S1958" s="132"/>
      <c r="T1958" s="132"/>
    </row>
    <row r="1959" customFormat="false" ht="12.8" hidden="true" customHeight="false" outlineLevel="0" collapsed="false">
      <c r="A1959" s="131" t="n">
        <v>1431734400</v>
      </c>
      <c r="B1959" s="330" t="n">
        <f aca="false">(A1959/(24*60*60))+DATE(1970,1,1)</f>
        <v>42140</v>
      </c>
      <c r="C1959" s="331" t="n">
        <f aca="false">YEAR(B1959)</f>
        <v>2015</v>
      </c>
      <c r="D1959" s="331" t="n">
        <f aca="false">MONTH(B1959)</f>
        <v>5</v>
      </c>
      <c r="E1959" s="331" t="n">
        <f aca="false">DAY(B1959)</f>
        <v>16</v>
      </c>
      <c r="F1959" s="132" t="n">
        <v>237.24</v>
      </c>
      <c r="G1959" s="132" t="n">
        <v>237.58</v>
      </c>
      <c r="H1959" s="132" t="n">
        <v>234</v>
      </c>
      <c r="I1959" s="132" t="n">
        <v>235.7</v>
      </c>
      <c r="J1959" s="132" t="n">
        <f aca="false">LARGE($G$1:G1959,1)</f>
        <v>1242</v>
      </c>
      <c r="K1959" s="192" t="n">
        <f aca="false">IF(J1959&gt;J1958,0,K1958+1)</f>
        <v>533</v>
      </c>
      <c r="L1959" s="134" t="n">
        <f aca="false">I1959/J1959-1</f>
        <v>-0.810225442834138</v>
      </c>
      <c r="O1959" s="131"/>
      <c r="P1959" s="330"/>
      <c r="Q1959" s="132"/>
      <c r="R1959" s="132"/>
      <c r="S1959" s="132"/>
      <c r="T1959" s="132"/>
    </row>
    <row r="1960" customFormat="false" ht="12.8" hidden="true" customHeight="false" outlineLevel="0" collapsed="false">
      <c r="A1960" s="131" t="n">
        <v>1431820800</v>
      </c>
      <c r="B1960" s="330" t="n">
        <f aca="false">(A1960/(24*60*60))+DATE(1970,1,1)</f>
        <v>42141</v>
      </c>
      <c r="C1960" s="331" t="n">
        <f aca="false">YEAR(B1960)</f>
        <v>2015</v>
      </c>
      <c r="D1960" s="331" t="n">
        <f aca="false">MONTH(B1960)</f>
        <v>5</v>
      </c>
      <c r="E1960" s="331" t="n">
        <f aca="false">DAY(B1960)</f>
        <v>17</v>
      </c>
      <c r="F1960" s="132" t="n">
        <v>235.85</v>
      </c>
      <c r="G1960" s="132" t="n">
        <v>238.24</v>
      </c>
      <c r="H1960" s="132" t="n">
        <v>235.6</v>
      </c>
      <c r="I1960" s="132" t="n">
        <v>236.15</v>
      </c>
      <c r="J1960" s="132" t="n">
        <f aca="false">LARGE($G$1:G1960,1)</f>
        <v>1242</v>
      </c>
      <c r="K1960" s="192" t="n">
        <f aca="false">IF(J1960&gt;J1959,0,K1959+1)</f>
        <v>534</v>
      </c>
      <c r="L1960" s="134" t="n">
        <f aca="false">I1960/J1960-1</f>
        <v>-0.809863123993559</v>
      </c>
      <c r="O1960" s="131"/>
      <c r="P1960" s="330"/>
      <c r="Q1960" s="132"/>
      <c r="R1960" s="132"/>
      <c r="S1960" s="132"/>
      <c r="T1960" s="132"/>
    </row>
    <row r="1961" customFormat="false" ht="12.8" hidden="true" customHeight="false" outlineLevel="0" collapsed="false">
      <c r="A1961" s="131" t="n">
        <v>1431907200</v>
      </c>
      <c r="B1961" s="330" t="n">
        <f aca="false">(A1961/(24*60*60))+DATE(1970,1,1)</f>
        <v>42142</v>
      </c>
      <c r="C1961" s="331" t="n">
        <f aca="false">YEAR(B1961)</f>
        <v>2015</v>
      </c>
      <c r="D1961" s="331" t="n">
        <f aca="false">MONTH(B1961)</f>
        <v>5</v>
      </c>
      <c r="E1961" s="331" t="n">
        <f aca="false">DAY(B1961)</f>
        <v>18</v>
      </c>
      <c r="F1961" s="132" t="n">
        <v>236.25</v>
      </c>
      <c r="G1961" s="132" t="n">
        <v>237.25</v>
      </c>
      <c r="H1961" s="132" t="n">
        <v>229</v>
      </c>
      <c r="I1961" s="132" t="n">
        <v>232.82</v>
      </c>
      <c r="J1961" s="132" t="n">
        <f aca="false">LARGE($G$1:G1961,1)</f>
        <v>1242</v>
      </c>
      <c r="K1961" s="192" t="n">
        <f aca="false">IF(J1961&gt;J1960,0,K1960+1)</f>
        <v>535</v>
      </c>
      <c r="L1961" s="134" t="n">
        <f aca="false">I1961/J1961-1</f>
        <v>-0.812544283413849</v>
      </c>
      <c r="O1961" s="131"/>
      <c r="P1961" s="330"/>
      <c r="Q1961" s="132"/>
      <c r="R1961" s="132"/>
      <c r="S1961" s="132"/>
      <c r="T1961" s="132"/>
    </row>
    <row r="1962" customFormat="false" ht="12.8" hidden="true" customHeight="false" outlineLevel="0" collapsed="false">
      <c r="A1962" s="131" t="n">
        <v>1431993600</v>
      </c>
      <c r="B1962" s="330" t="n">
        <f aca="false">(A1962/(24*60*60))+DATE(1970,1,1)</f>
        <v>42143</v>
      </c>
      <c r="C1962" s="331" t="n">
        <f aca="false">YEAR(B1962)</f>
        <v>2015</v>
      </c>
      <c r="D1962" s="331" t="n">
        <f aca="false">MONTH(B1962)</f>
        <v>5</v>
      </c>
      <c r="E1962" s="331" t="n">
        <f aca="false">DAY(B1962)</f>
        <v>19</v>
      </c>
      <c r="F1962" s="132" t="n">
        <v>232.83</v>
      </c>
      <c r="G1962" s="132" t="n">
        <v>236.76</v>
      </c>
      <c r="H1962" s="132" t="n">
        <v>231.19</v>
      </c>
      <c r="I1962" s="132" t="n">
        <v>231.7</v>
      </c>
      <c r="J1962" s="132" t="n">
        <f aca="false">LARGE($G$1:G1962,1)</f>
        <v>1242</v>
      </c>
      <c r="K1962" s="192" t="n">
        <f aca="false">IF(J1962&gt;J1961,0,K1961+1)</f>
        <v>536</v>
      </c>
      <c r="L1962" s="134" t="n">
        <f aca="false">I1962/J1962-1</f>
        <v>-0.813446054750403</v>
      </c>
      <c r="O1962" s="131"/>
      <c r="P1962" s="330"/>
      <c r="Q1962" s="132"/>
      <c r="R1962" s="132"/>
      <c r="S1962" s="132"/>
      <c r="T1962" s="132"/>
    </row>
    <row r="1963" customFormat="false" ht="12.8" hidden="true" customHeight="false" outlineLevel="0" collapsed="false">
      <c r="A1963" s="131" t="n">
        <v>1432080000</v>
      </c>
      <c r="B1963" s="330" t="n">
        <f aca="false">(A1963/(24*60*60))+DATE(1970,1,1)</f>
        <v>42144</v>
      </c>
      <c r="C1963" s="331" t="n">
        <f aca="false">YEAR(B1963)</f>
        <v>2015</v>
      </c>
      <c r="D1963" s="331" t="n">
        <f aca="false">MONTH(B1963)</f>
        <v>5</v>
      </c>
      <c r="E1963" s="331" t="n">
        <f aca="false">DAY(B1963)</f>
        <v>20</v>
      </c>
      <c r="F1963" s="132" t="n">
        <v>231.56</v>
      </c>
      <c r="G1963" s="132" t="n">
        <v>235.24</v>
      </c>
      <c r="H1963" s="132" t="n">
        <v>231.56</v>
      </c>
      <c r="I1963" s="132" t="n">
        <v>234.24</v>
      </c>
      <c r="J1963" s="132" t="n">
        <f aca="false">LARGE($G$1:G1963,1)</f>
        <v>1242</v>
      </c>
      <c r="K1963" s="192" t="n">
        <f aca="false">IF(J1963&gt;J1962,0,K1962+1)</f>
        <v>537</v>
      </c>
      <c r="L1963" s="134" t="n">
        <f aca="false">I1963/J1963-1</f>
        <v>-0.811400966183575</v>
      </c>
      <c r="O1963" s="131"/>
      <c r="P1963" s="330"/>
      <c r="Q1963" s="132"/>
      <c r="R1963" s="132"/>
      <c r="S1963" s="132"/>
      <c r="T1963" s="132"/>
    </row>
    <row r="1964" customFormat="false" ht="12.8" hidden="true" customHeight="false" outlineLevel="0" collapsed="false">
      <c r="A1964" s="131" t="n">
        <v>1432166400</v>
      </c>
      <c r="B1964" s="330" t="n">
        <f aca="false">(A1964/(24*60*60))+DATE(1970,1,1)</f>
        <v>42145</v>
      </c>
      <c r="C1964" s="331" t="n">
        <f aca="false">YEAR(B1964)</f>
        <v>2015</v>
      </c>
      <c r="D1964" s="331" t="n">
        <f aca="false">MONTH(B1964)</f>
        <v>5</v>
      </c>
      <c r="E1964" s="331" t="n">
        <f aca="false">DAY(B1964)</f>
        <v>21</v>
      </c>
      <c r="F1964" s="132" t="n">
        <v>234.26</v>
      </c>
      <c r="G1964" s="132" t="n">
        <v>236.5</v>
      </c>
      <c r="H1964" s="132" t="n">
        <v>233.9</v>
      </c>
      <c r="I1964" s="132" t="n">
        <v>235.27</v>
      </c>
      <c r="J1964" s="132" t="n">
        <f aca="false">LARGE($G$1:G1964,1)</f>
        <v>1242</v>
      </c>
      <c r="K1964" s="192" t="n">
        <f aca="false">IF(J1964&gt;J1963,0,K1963+1)</f>
        <v>538</v>
      </c>
      <c r="L1964" s="134" t="n">
        <f aca="false">I1964/J1964-1</f>
        <v>-0.810571658615137</v>
      </c>
      <c r="O1964" s="131"/>
      <c r="P1964" s="330"/>
      <c r="Q1964" s="132"/>
      <c r="R1964" s="132"/>
      <c r="S1964" s="132"/>
      <c r="T1964" s="132"/>
    </row>
    <row r="1965" customFormat="false" ht="12.8" hidden="true" customHeight="false" outlineLevel="0" collapsed="false">
      <c r="A1965" s="131" t="n">
        <v>1432252800</v>
      </c>
      <c r="B1965" s="330" t="n">
        <f aca="false">(A1965/(24*60*60))+DATE(1970,1,1)</f>
        <v>42146</v>
      </c>
      <c r="C1965" s="331" t="n">
        <f aca="false">YEAR(B1965)</f>
        <v>2015</v>
      </c>
      <c r="D1965" s="331" t="n">
        <f aca="false">MONTH(B1965)</f>
        <v>5</v>
      </c>
      <c r="E1965" s="331" t="n">
        <f aca="false">DAY(B1965)</f>
        <v>22</v>
      </c>
      <c r="F1965" s="132" t="n">
        <v>235.25</v>
      </c>
      <c r="G1965" s="132" t="n">
        <v>241.83</v>
      </c>
      <c r="H1965" s="132" t="n">
        <v>234.59</v>
      </c>
      <c r="I1965" s="132" t="n">
        <v>240.97</v>
      </c>
      <c r="J1965" s="132" t="n">
        <f aca="false">LARGE($G$1:G1965,1)</f>
        <v>1242</v>
      </c>
      <c r="K1965" s="192" t="n">
        <f aca="false">IF(J1965&gt;J1964,0,K1964+1)</f>
        <v>539</v>
      </c>
      <c r="L1965" s="134" t="n">
        <f aca="false">I1965/J1965-1</f>
        <v>-0.805982286634461</v>
      </c>
      <c r="O1965" s="131"/>
      <c r="P1965" s="330"/>
      <c r="Q1965" s="132"/>
      <c r="R1965" s="132"/>
      <c r="S1965" s="132"/>
      <c r="T1965" s="132"/>
    </row>
    <row r="1966" customFormat="false" ht="12.8" hidden="true" customHeight="false" outlineLevel="0" collapsed="false">
      <c r="A1966" s="131" t="n">
        <v>1432339200</v>
      </c>
      <c r="B1966" s="330" t="n">
        <f aca="false">(A1966/(24*60*60))+DATE(1970,1,1)</f>
        <v>42147</v>
      </c>
      <c r="C1966" s="331" t="n">
        <f aca="false">YEAR(B1966)</f>
        <v>2015</v>
      </c>
      <c r="D1966" s="331" t="n">
        <f aca="false">MONTH(B1966)</f>
        <v>5</v>
      </c>
      <c r="E1966" s="331" t="n">
        <f aca="false">DAY(B1966)</f>
        <v>23</v>
      </c>
      <c r="F1966" s="132" t="n">
        <v>240.97</v>
      </c>
      <c r="G1966" s="132" t="n">
        <v>241.2</v>
      </c>
      <c r="H1966" s="132" t="n">
        <v>237.54</v>
      </c>
      <c r="I1966" s="132" t="n">
        <v>238.81</v>
      </c>
      <c r="J1966" s="132" t="n">
        <f aca="false">LARGE($G$1:G1966,1)</f>
        <v>1242</v>
      </c>
      <c r="K1966" s="192" t="n">
        <f aca="false">IF(J1966&gt;J1965,0,K1965+1)</f>
        <v>540</v>
      </c>
      <c r="L1966" s="134" t="n">
        <f aca="false">I1966/J1966-1</f>
        <v>-0.807721417069243</v>
      </c>
      <c r="O1966" s="131"/>
      <c r="P1966" s="330"/>
      <c r="Q1966" s="132"/>
      <c r="R1966" s="132"/>
      <c r="S1966" s="132"/>
      <c r="T1966" s="132"/>
    </row>
    <row r="1967" customFormat="false" ht="12.8" hidden="true" customHeight="false" outlineLevel="0" collapsed="false">
      <c r="A1967" s="131" t="n">
        <v>1432425600</v>
      </c>
      <c r="B1967" s="330" t="n">
        <f aca="false">(A1967/(24*60*60))+DATE(1970,1,1)</f>
        <v>42148</v>
      </c>
      <c r="C1967" s="331" t="n">
        <f aca="false">YEAR(B1967)</f>
        <v>2015</v>
      </c>
      <c r="D1967" s="331" t="n">
        <f aca="false">MONTH(B1967)</f>
        <v>5</v>
      </c>
      <c r="E1967" s="331" t="n">
        <f aca="false">DAY(B1967)</f>
        <v>24</v>
      </c>
      <c r="F1967" s="132" t="n">
        <v>238.86</v>
      </c>
      <c r="G1967" s="132" t="n">
        <v>242.98</v>
      </c>
      <c r="H1967" s="132" t="n">
        <v>238.52</v>
      </c>
      <c r="I1967" s="132" t="n">
        <v>240.96</v>
      </c>
      <c r="J1967" s="132" t="n">
        <f aca="false">LARGE($G$1:G1967,1)</f>
        <v>1242</v>
      </c>
      <c r="K1967" s="192" t="n">
        <f aca="false">IF(J1967&gt;J1966,0,K1966+1)</f>
        <v>541</v>
      </c>
      <c r="L1967" s="134" t="n">
        <f aca="false">I1967/J1967-1</f>
        <v>-0.805990338164251</v>
      </c>
      <c r="O1967" s="131"/>
      <c r="P1967" s="330"/>
      <c r="Q1967" s="132"/>
      <c r="R1967" s="132"/>
      <c r="S1967" s="132"/>
      <c r="T1967" s="132"/>
    </row>
    <row r="1968" customFormat="false" ht="12.8" hidden="true" customHeight="false" outlineLevel="0" collapsed="false">
      <c r="A1968" s="131" t="n">
        <v>1432512000</v>
      </c>
      <c r="B1968" s="330" t="n">
        <f aca="false">(A1968/(24*60*60))+DATE(1970,1,1)</f>
        <v>42149</v>
      </c>
      <c r="C1968" s="331" t="n">
        <f aca="false">YEAR(B1968)</f>
        <v>2015</v>
      </c>
      <c r="D1968" s="331" t="n">
        <f aca="false">MONTH(B1968)</f>
        <v>5</v>
      </c>
      <c r="E1968" s="331" t="n">
        <f aca="false">DAY(B1968)</f>
        <v>25</v>
      </c>
      <c r="F1968" s="132" t="n">
        <v>240.92</v>
      </c>
      <c r="G1968" s="132" t="n">
        <v>241.12</v>
      </c>
      <c r="H1968" s="132" t="n">
        <v>236.1</v>
      </c>
      <c r="I1968" s="132" t="n">
        <v>237.1</v>
      </c>
      <c r="J1968" s="132" t="n">
        <f aca="false">LARGE($G$1:G1968,1)</f>
        <v>1242</v>
      </c>
      <c r="K1968" s="192" t="n">
        <f aca="false">IF(J1968&gt;J1967,0,K1967+1)</f>
        <v>542</v>
      </c>
      <c r="L1968" s="134" t="n">
        <f aca="false">I1968/J1968-1</f>
        <v>-0.809098228663446</v>
      </c>
      <c r="O1968" s="131"/>
      <c r="P1968" s="330"/>
      <c r="Q1968" s="132"/>
      <c r="R1968" s="132"/>
      <c r="S1968" s="132"/>
      <c r="T1968" s="132"/>
    </row>
    <row r="1969" customFormat="false" ht="12.8" hidden="true" customHeight="false" outlineLevel="0" collapsed="false">
      <c r="A1969" s="131" t="n">
        <v>1432598400</v>
      </c>
      <c r="B1969" s="330" t="n">
        <f aca="false">(A1969/(24*60*60))+DATE(1970,1,1)</f>
        <v>42150</v>
      </c>
      <c r="C1969" s="331" t="n">
        <f aca="false">YEAR(B1969)</f>
        <v>2015</v>
      </c>
      <c r="D1969" s="331" t="n">
        <f aca="false">MONTH(B1969)</f>
        <v>5</v>
      </c>
      <c r="E1969" s="331" t="n">
        <f aca="false">DAY(B1969)</f>
        <v>26</v>
      </c>
      <c r="F1969" s="132" t="n">
        <v>237.1</v>
      </c>
      <c r="G1969" s="132" t="n">
        <v>238.5</v>
      </c>
      <c r="H1969" s="132" t="n">
        <v>235.26</v>
      </c>
      <c r="I1969" s="132" t="n">
        <v>237.36</v>
      </c>
      <c r="J1969" s="132" t="n">
        <f aca="false">LARGE($G$1:G1969,1)</f>
        <v>1242</v>
      </c>
      <c r="K1969" s="192" t="n">
        <f aca="false">IF(J1969&gt;J1968,0,K1968+1)</f>
        <v>543</v>
      </c>
      <c r="L1969" s="134" t="n">
        <f aca="false">I1969/J1969-1</f>
        <v>-0.808888888888889</v>
      </c>
      <c r="O1969" s="131"/>
      <c r="P1969" s="330"/>
      <c r="Q1969" s="132"/>
      <c r="R1969" s="132"/>
      <c r="S1969" s="132"/>
      <c r="T1969" s="132"/>
    </row>
    <row r="1970" customFormat="false" ht="12.8" hidden="true" customHeight="false" outlineLevel="0" collapsed="false">
      <c r="A1970" s="131" t="n">
        <v>1432684800</v>
      </c>
      <c r="B1970" s="330" t="n">
        <f aca="false">(A1970/(24*60*60))+DATE(1970,1,1)</f>
        <v>42151</v>
      </c>
      <c r="C1970" s="331" t="n">
        <f aca="false">YEAR(B1970)</f>
        <v>2015</v>
      </c>
      <c r="D1970" s="331" t="n">
        <f aca="false">MONTH(B1970)</f>
        <v>5</v>
      </c>
      <c r="E1970" s="331" t="n">
        <f aca="false">DAY(B1970)</f>
        <v>27</v>
      </c>
      <c r="F1970" s="132" t="n">
        <v>237.37</v>
      </c>
      <c r="G1970" s="132" t="n">
        <v>239.3</v>
      </c>
      <c r="H1970" s="132" t="n">
        <v>235</v>
      </c>
      <c r="I1970" s="132" t="n">
        <v>236.85</v>
      </c>
      <c r="J1970" s="132" t="n">
        <f aca="false">LARGE($G$1:G1970,1)</f>
        <v>1242</v>
      </c>
      <c r="K1970" s="192" t="n">
        <f aca="false">IF(J1970&gt;J1969,0,K1969+1)</f>
        <v>544</v>
      </c>
      <c r="L1970" s="134" t="n">
        <f aca="false">I1970/J1970-1</f>
        <v>-0.809299516908213</v>
      </c>
      <c r="O1970" s="131"/>
      <c r="P1970" s="330"/>
      <c r="Q1970" s="132"/>
      <c r="R1970" s="132"/>
      <c r="S1970" s="132"/>
      <c r="T1970" s="132"/>
    </row>
    <row r="1971" customFormat="false" ht="12.8" hidden="true" customHeight="false" outlineLevel="0" collapsed="false">
      <c r="A1971" s="131" t="n">
        <v>1432771200</v>
      </c>
      <c r="B1971" s="330" t="n">
        <f aca="false">(A1971/(24*60*60))+DATE(1970,1,1)</f>
        <v>42152</v>
      </c>
      <c r="C1971" s="331" t="n">
        <f aca="false">YEAR(B1971)</f>
        <v>2015</v>
      </c>
      <c r="D1971" s="331" t="n">
        <f aca="false">MONTH(B1971)</f>
        <v>5</v>
      </c>
      <c r="E1971" s="331" t="n">
        <f aca="false">DAY(B1971)</f>
        <v>28</v>
      </c>
      <c r="F1971" s="132" t="n">
        <v>236.48</v>
      </c>
      <c r="G1971" s="132" t="n">
        <v>237.5</v>
      </c>
      <c r="H1971" s="132" t="n">
        <v>235.85</v>
      </c>
      <c r="I1971" s="132" t="n">
        <v>236.86</v>
      </c>
      <c r="J1971" s="132" t="n">
        <f aca="false">LARGE($G$1:G1971,1)</f>
        <v>1242</v>
      </c>
      <c r="K1971" s="192" t="n">
        <f aca="false">IF(J1971&gt;J1970,0,K1970+1)</f>
        <v>545</v>
      </c>
      <c r="L1971" s="134" t="n">
        <f aca="false">I1971/J1971-1</f>
        <v>-0.809291465378422</v>
      </c>
      <c r="O1971" s="131"/>
      <c r="P1971" s="330"/>
      <c r="Q1971" s="132"/>
      <c r="R1971" s="132"/>
      <c r="S1971" s="132"/>
      <c r="T1971" s="132"/>
    </row>
    <row r="1972" customFormat="false" ht="12.8" hidden="true" customHeight="false" outlineLevel="0" collapsed="false">
      <c r="A1972" s="131" t="n">
        <v>1432857600</v>
      </c>
      <c r="B1972" s="330" t="n">
        <f aca="false">(A1972/(24*60*60))+DATE(1970,1,1)</f>
        <v>42153</v>
      </c>
      <c r="C1972" s="331" t="n">
        <f aca="false">YEAR(B1972)</f>
        <v>2015</v>
      </c>
      <c r="D1972" s="331" t="n">
        <f aca="false">MONTH(B1972)</f>
        <v>5</v>
      </c>
      <c r="E1972" s="331" t="n">
        <f aca="false">DAY(B1972)</f>
        <v>29</v>
      </c>
      <c r="F1972" s="132" t="n">
        <v>236.83</v>
      </c>
      <c r="G1972" s="132" t="n">
        <v>237.16</v>
      </c>
      <c r="H1972" s="132" t="n">
        <v>235.02</v>
      </c>
      <c r="I1972" s="132" t="n">
        <v>236.52</v>
      </c>
      <c r="J1972" s="132" t="n">
        <f aca="false">LARGE($G$1:G1972,1)</f>
        <v>1242</v>
      </c>
      <c r="K1972" s="192" t="n">
        <f aca="false">IF(J1972&gt;J1971,0,K1971+1)</f>
        <v>546</v>
      </c>
      <c r="L1972" s="134" t="n">
        <f aca="false">I1972/J1972-1</f>
        <v>-0.809565217391304</v>
      </c>
      <c r="O1972" s="131"/>
      <c r="P1972" s="330"/>
      <c r="Q1972" s="132"/>
      <c r="R1972" s="132"/>
      <c r="S1972" s="132"/>
      <c r="T1972" s="132"/>
    </row>
    <row r="1973" customFormat="false" ht="12.8" hidden="true" customHeight="false" outlineLevel="0" collapsed="false">
      <c r="A1973" s="131" t="n">
        <v>1432944000</v>
      </c>
      <c r="B1973" s="330" t="n">
        <f aca="false">(A1973/(24*60*60))+DATE(1970,1,1)</f>
        <v>42154</v>
      </c>
      <c r="C1973" s="331" t="n">
        <f aca="false">YEAR(B1973)</f>
        <v>2015</v>
      </c>
      <c r="D1973" s="331" t="n">
        <f aca="false">MONTH(B1973)</f>
        <v>5</v>
      </c>
      <c r="E1973" s="331" t="n">
        <f aca="false">DAY(B1973)</f>
        <v>30</v>
      </c>
      <c r="F1973" s="132" t="n">
        <v>236.72</v>
      </c>
      <c r="G1973" s="132" t="n">
        <v>236.73</v>
      </c>
      <c r="H1973" s="132" t="n">
        <v>228.2</v>
      </c>
      <c r="I1973" s="132" t="n">
        <v>232.54</v>
      </c>
      <c r="J1973" s="132" t="n">
        <f aca="false">LARGE($G$1:G1973,1)</f>
        <v>1242</v>
      </c>
      <c r="K1973" s="192" t="n">
        <f aca="false">IF(J1973&gt;J1972,0,K1972+1)</f>
        <v>547</v>
      </c>
      <c r="L1973" s="134" t="n">
        <f aca="false">I1973/J1973-1</f>
        <v>-0.812769726247987</v>
      </c>
      <c r="O1973" s="131"/>
      <c r="P1973" s="330"/>
      <c r="Q1973" s="132"/>
      <c r="R1973" s="132"/>
      <c r="S1973" s="132"/>
      <c r="T1973" s="132"/>
    </row>
    <row r="1974" customFormat="false" ht="12.8" hidden="true" customHeight="false" outlineLevel="0" collapsed="false">
      <c r="A1974" s="131" t="n">
        <v>1433030400</v>
      </c>
      <c r="B1974" s="330" t="n">
        <f aca="false">(A1974/(24*60*60))+DATE(1970,1,1)</f>
        <v>42155</v>
      </c>
      <c r="C1974" s="331" t="n">
        <f aca="false">YEAR(B1974)</f>
        <v>2015</v>
      </c>
      <c r="D1974" s="331" t="n">
        <f aca="false">MONTH(B1974)</f>
        <v>5</v>
      </c>
      <c r="E1974" s="331" t="n">
        <f aca="false">DAY(B1974)</f>
        <v>31</v>
      </c>
      <c r="F1974" s="132" t="n">
        <v>232.35</v>
      </c>
      <c r="G1974" s="132" t="n">
        <v>232.69</v>
      </c>
      <c r="H1974" s="132" t="n">
        <v>227</v>
      </c>
      <c r="I1974" s="132" t="n">
        <v>228.7</v>
      </c>
      <c r="J1974" s="132" t="n">
        <f aca="false">LARGE($G$1:G1974,1)</f>
        <v>1242</v>
      </c>
      <c r="K1974" s="192" t="n">
        <f aca="false">IF(J1974&gt;J1973,0,K1973+1)</f>
        <v>548</v>
      </c>
      <c r="L1974" s="134" t="n">
        <f aca="false">I1974/J1974-1</f>
        <v>-0.815861513687601</v>
      </c>
      <c r="O1974" s="131"/>
      <c r="P1974" s="330"/>
      <c r="Q1974" s="132"/>
      <c r="R1974" s="132"/>
      <c r="S1974" s="132"/>
      <c r="T1974" s="132"/>
    </row>
    <row r="1975" customFormat="false" ht="12.8" hidden="true" customHeight="false" outlineLevel="0" collapsed="false">
      <c r="A1975" s="131" t="n">
        <v>1433116800</v>
      </c>
      <c r="B1975" s="330" t="n">
        <f aca="false">(A1975/(24*60*60))+DATE(1970,1,1)</f>
        <v>42156</v>
      </c>
      <c r="C1975" s="331" t="n">
        <f aca="false">YEAR(B1975)</f>
        <v>2015</v>
      </c>
      <c r="D1975" s="331" t="n">
        <f aca="false">MONTH(B1975)</f>
        <v>6</v>
      </c>
      <c r="E1975" s="331" t="n">
        <f aca="false">DAY(B1975)</f>
        <v>1</v>
      </c>
      <c r="F1975" s="132" t="n">
        <v>228.38</v>
      </c>
      <c r="G1975" s="132" t="n">
        <v>230.89</v>
      </c>
      <c r="H1975" s="132" t="n">
        <v>219.71</v>
      </c>
      <c r="I1975" s="132" t="n">
        <v>222</v>
      </c>
      <c r="J1975" s="132" t="n">
        <f aca="false">LARGE($G$1:G1975,1)</f>
        <v>1242</v>
      </c>
      <c r="K1975" s="192" t="n">
        <f aca="false">IF(J1975&gt;J1974,0,K1974+1)</f>
        <v>549</v>
      </c>
      <c r="L1975" s="134" t="n">
        <f aca="false">I1975/J1975-1</f>
        <v>-0.821256038647343</v>
      </c>
      <c r="O1975" s="131"/>
      <c r="P1975" s="330"/>
      <c r="Q1975" s="132"/>
      <c r="R1975" s="132"/>
      <c r="S1975" s="132"/>
      <c r="T1975" s="132"/>
    </row>
    <row r="1976" customFormat="false" ht="12.8" hidden="true" customHeight="false" outlineLevel="0" collapsed="false">
      <c r="A1976" s="131" t="n">
        <v>1433203200</v>
      </c>
      <c r="B1976" s="330" t="n">
        <f aca="false">(A1976/(24*60*60))+DATE(1970,1,1)</f>
        <v>42157</v>
      </c>
      <c r="C1976" s="331" t="n">
        <f aca="false">YEAR(B1976)</f>
        <v>2015</v>
      </c>
      <c r="D1976" s="331" t="n">
        <f aca="false">MONTH(B1976)</f>
        <v>6</v>
      </c>
      <c r="E1976" s="331" t="n">
        <f aca="false">DAY(B1976)</f>
        <v>2</v>
      </c>
      <c r="F1976" s="132" t="n">
        <v>222.01</v>
      </c>
      <c r="G1976" s="132" t="n">
        <v>226</v>
      </c>
      <c r="H1976" s="132" t="n">
        <v>220.97</v>
      </c>
      <c r="I1976" s="132" t="n">
        <v>224.68</v>
      </c>
      <c r="J1976" s="132" t="n">
        <f aca="false">LARGE($G$1:G1976,1)</f>
        <v>1242</v>
      </c>
      <c r="K1976" s="192" t="n">
        <f aca="false">IF(J1976&gt;J1975,0,K1975+1)</f>
        <v>550</v>
      </c>
      <c r="L1976" s="134" t="n">
        <f aca="false">I1976/J1976-1</f>
        <v>-0.819098228663446</v>
      </c>
      <c r="O1976" s="131"/>
      <c r="P1976" s="330"/>
      <c r="Q1976" s="132"/>
      <c r="R1976" s="132"/>
      <c r="S1976" s="132"/>
      <c r="T1976" s="132"/>
    </row>
    <row r="1977" customFormat="false" ht="12.8" hidden="true" customHeight="false" outlineLevel="0" collapsed="false">
      <c r="A1977" s="131" t="n">
        <v>1433289600</v>
      </c>
      <c r="B1977" s="330" t="n">
        <f aca="false">(A1977/(24*60*60))+DATE(1970,1,1)</f>
        <v>42158</v>
      </c>
      <c r="C1977" s="331" t="n">
        <f aca="false">YEAR(B1977)</f>
        <v>2015</v>
      </c>
      <c r="D1977" s="331" t="n">
        <f aca="false">MONTH(B1977)</f>
        <v>6</v>
      </c>
      <c r="E1977" s="331" t="n">
        <f aca="false">DAY(B1977)</f>
        <v>3</v>
      </c>
      <c r="F1977" s="132" t="n">
        <v>224.7</v>
      </c>
      <c r="G1977" s="132" t="n">
        <v>227</v>
      </c>
      <c r="H1977" s="132" t="n">
        <v>222.26</v>
      </c>
      <c r="I1977" s="132" t="n">
        <v>225.11</v>
      </c>
      <c r="J1977" s="132" t="n">
        <f aca="false">LARGE($G$1:G1977,1)</f>
        <v>1242</v>
      </c>
      <c r="K1977" s="192" t="n">
        <f aca="false">IF(J1977&gt;J1976,0,K1976+1)</f>
        <v>551</v>
      </c>
      <c r="L1977" s="134" t="n">
        <f aca="false">I1977/J1977-1</f>
        <v>-0.818752012882448</v>
      </c>
      <c r="O1977" s="131"/>
      <c r="P1977" s="330"/>
      <c r="Q1977" s="132"/>
      <c r="R1977" s="132"/>
      <c r="S1977" s="132"/>
      <c r="T1977" s="132"/>
    </row>
    <row r="1978" customFormat="false" ht="12.8" hidden="true" customHeight="false" outlineLevel="0" collapsed="false">
      <c r="A1978" s="131" t="n">
        <v>1433376000</v>
      </c>
      <c r="B1978" s="330" t="n">
        <f aca="false">(A1978/(24*60*60))+DATE(1970,1,1)</f>
        <v>42159</v>
      </c>
      <c r="C1978" s="331" t="n">
        <f aca="false">YEAR(B1978)</f>
        <v>2015</v>
      </c>
      <c r="D1978" s="331" t="n">
        <f aca="false">MONTH(B1978)</f>
        <v>6</v>
      </c>
      <c r="E1978" s="331" t="n">
        <f aca="false">DAY(B1978)</f>
        <v>4</v>
      </c>
      <c r="F1978" s="132" t="n">
        <v>225.14</v>
      </c>
      <c r="G1978" s="132" t="n">
        <v>225.77</v>
      </c>
      <c r="H1978" s="132" t="n">
        <v>222.64</v>
      </c>
      <c r="I1978" s="132" t="n">
        <v>223.24</v>
      </c>
      <c r="J1978" s="132" t="n">
        <f aca="false">LARGE($G$1:G1978,1)</f>
        <v>1242</v>
      </c>
      <c r="K1978" s="192" t="n">
        <f aca="false">IF(J1978&gt;J1977,0,K1977+1)</f>
        <v>552</v>
      </c>
      <c r="L1978" s="134" t="n">
        <f aca="false">I1978/J1978-1</f>
        <v>-0.820257648953301</v>
      </c>
      <c r="O1978" s="131"/>
      <c r="P1978" s="330"/>
      <c r="Q1978" s="132"/>
      <c r="R1978" s="132"/>
      <c r="S1978" s="132"/>
      <c r="T1978" s="132"/>
    </row>
    <row r="1979" customFormat="false" ht="12.8" hidden="true" customHeight="false" outlineLevel="0" collapsed="false">
      <c r="A1979" s="131" t="n">
        <v>1433462400</v>
      </c>
      <c r="B1979" s="330" t="n">
        <f aca="false">(A1979/(24*60*60))+DATE(1970,1,1)</f>
        <v>42160</v>
      </c>
      <c r="C1979" s="331" t="n">
        <f aca="false">YEAR(B1979)</f>
        <v>2015</v>
      </c>
      <c r="D1979" s="331" t="n">
        <f aca="false">MONTH(B1979)</f>
        <v>6</v>
      </c>
      <c r="E1979" s="331" t="n">
        <f aca="false">DAY(B1979)</f>
        <v>5</v>
      </c>
      <c r="F1979" s="132" t="n">
        <v>223.24</v>
      </c>
      <c r="G1979" s="132" t="n">
        <v>229.23</v>
      </c>
      <c r="H1979" s="132" t="n">
        <v>222.65</v>
      </c>
      <c r="I1979" s="132" t="n">
        <v>224.51</v>
      </c>
      <c r="J1979" s="132" t="n">
        <f aca="false">LARGE($G$1:G1979,1)</f>
        <v>1242</v>
      </c>
      <c r="K1979" s="192" t="n">
        <f aca="false">IF(J1979&gt;J1978,0,K1978+1)</f>
        <v>553</v>
      </c>
      <c r="L1979" s="134" t="n">
        <f aca="false">I1979/J1979-1</f>
        <v>-0.819235104669887</v>
      </c>
      <c r="O1979" s="131"/>
      <c r="P1979" s="330"/>
      <c r="Q1979" s="132"/>
      <c r="R1979" s="132"/>
      <c r="S1979" s="132"/>
      <c r="T1979" s="132"/>
    </row>
    <row r="1980" customFormat="false" ht="12.8" hidden="true" customHeight="false" outlineLevel="0" collapsed="false">
      <c r="A1980" s="131" t="n">
        <v>1433548800</v>
      </c>
      <c r="B1980" s="330" t="n">
        <f aca="false">(A1980/(24*60*60))+DATE(1970,1,1)</f>
        <v>42161</v>
      </c>
      <c r="C1980" s="331" t="n">
        <f aca="false">YEAR(B1980)</f>
        <v>2015</v>
      </c>
      <c r="D1980" s="331" t="n">
        <f aca="false">MONTH(B1980)</f>
        <v>6</v>
      </c>
      <c r="E1980" s="331" t="n">
        <f aca="false">DAY(B1980)</f>
        <v>6</v>
      </c>
      <c r="F1980" s="132" t="n">
        <v>224.7</v>
      </c>
      <c r="G1980" s="132" t="n">
        <v>228</v>
      </c>
      <c r="H1980" s="132" t="n">
        <v>223.9</v>
      </c>
      <c r="I1980" s="132" t="n">
        <v>225.66</v>
      </c>
      <c r="J1980" s="132" t="n">
        <f aca="false">LARGE($G$1:G1980,1)</f>
        <v>1242</v>
      </c>
      <c r="K1980" s="192" t="n">
        <f aca="false">IF(J1980&gt;J1979,0,K1979+1)</f>
        <v>554</v>
      </c>
      <c r="L1980" s="134" t="n">
        <f aca="false">I1980/J1980-1</f>
        <v>-0.818309178743961</v>
      </c>
      <c r="O1980" s="131"/>
      <c r="P1980" s="330"/>
      <c r="Q1980" s="132"/>
      <c r="R1980" s="132"/>
      <c r="S1980" s="132"/>
      <c r="T1980" s="132"/>
    </row>
    <row r="1981" customFormat="false" ht="12.8" hidden="true" customHeight="false" outlineLevel="0" collapsed="false">
      <c r="A1981" s="131" t="n">
        <v>1433635200</v>
      </c>
      <c r="B1981" s="330" t="n">
        <f aca="false">(A1981/(24*60*60))+DATE(1970,1,1)</f>
        <v>42162</v>
      </c>
      <c r="C1981" s="331" t="n">
        <f aca="false">YEAR(B1981)</f>
        <v>2015</v>
      </c>
      <c r="D1981" s="331" t="n">
        <f aca="false">MONTH(B1981)</f>
        <v>6</v>
      </c>
      <c r="E1981" s="331" t="n">
        <f aca="false">DAY(B1981)</f>
        <v>7</v>
      </c>
      <c r="F1981" s="132" t="n">
        <v>225.69</v>
      </c>
      <c r="G1981" s="132" t="n">
        <v>227</v>
      </c>
      <c r="H1981" s="132" t="n">
        <v>222.29</v>
      </c>
      <c r="I1981" s="132" t="n">
        <v>223.26</v>
      </c>
      <c r="J1981" s="132" t="n">
        <f aca="false">LARGE($G$1:G1981,1)</f>
        <v>1242</v>
      </c>
      <c r="K1981" s="192" t="n">
        <f aca="false">IF(J1981&gt;J1980,0,K1980+1)</f>
        <v>555</v>
      </c>
      <c r="L1981" s="134" t="n">
        <f aca="false">I1981/J1981-1</f>
        <v>-0.82024154589372</v>
      </c>
      <c r="O1981" s="131"/>
      <c r="P1981" s="330"/>
      <c r="Q1981" s="132"/>
      <c r="R1981" s="132"/>
      <c r="S1981" s="132"/>
      <c r="T1981" s="132"/>
    </row>
    <row r="1982" customFormat="false" ht="12.8" hidden="true" customHeight="false" outlineLevel="0" collapsed="false">
      <c r="A1982" s="131" t="n">
        <v>1433721600</v>
      </c>
      <c r="B1982" s="330" t="n">
        <f aca="false">(A1982/(24*60*60))+DATE(1970,1,1)</f>
        <v>42163</v>
      </c>
      <c r="C1982" s="331" t="n">
        <f aca="false">YEAR(B1982)</f>
        <v>2015</v>
      </c>
      <c r="D1982" s="331" t="n">
        <f aca="false">MONTH(B1982)</f>
        <v>6</v>
      </c>
      <c r="E1982" s="331" t="n">
        <f aca="false">DAY(B1982)</f>
        <v>8</v>
      </c>
      <c r="F1982" s="132" t="n">
        <v>223.29</v>
      </c>
      <c r="G1982" s="132" t="n">
        <v>230.63</v>
      </c>
      <c r="H1982" s="132" t="n">
        <v>223.25</v>
      </c>
      <c r="I1982" s="132" t="n">
        <v>228.76</v>
      </c>
      <c r="J1982" s="132" t="n">
        <f aca="false">LARGE($G$1:G1982,1)</f>
        <v>1242</v>
      </c>
      <c r="K1982" s="192" t="n">
        <f aca="false">IF(J1982&gt;J1981,0,K1981+1)</f>
        <v>556</v>
      </c>
      <c r="L1982" s="134" t="n">
        <f aca="false">I1982/J1982-1</f>
        <v>-0.815813204508857</v>
      </c>
      <c r="O1982" s="131"/>
      <c r="P1982" s="330"/>
      <c r="Q1982" s="132"/>
      <c r="R1982" s="132"/>
      <c r="S1982" s="132"/>
      <c r="T1982" s="132"/>
    </row>
    <row r="1983" customFormat="false" ht="12.8" hidden="true" customHeight="false" outlineLevel="0" collapsed="false">
      <c r="A1983" s="131" t="n">
        <v>1433808000</v>
      </c>
      <c r="B1983" s="330" t="n">
        <f aca="false">(A1983/(24*60*60))+DATE(1970,1,1)</f>
        <v>42164</v>
      </c>
      <c r="C1983" s="331" t="n">
        <f aca="false">YEAR(B1983)</f>
        <v>2015</v>
      </c>
      <c r="D1983" s="331" t="n">
        <f aca="false">MONTH(B1983)</f>
        <v>6</v>
      </c>
      <c r="E1983" s="331" t="n">
        <f aca="false">DAY(B1983)</f>
        <v>9</v>
      </c>
      <c r="F1983" s="132" t="n">
        <v>228.79</v>
      </c>
      <c r="G1983" s="132" t="n">
        <v>232.07</v>
      </c>
      <c r="H1983" s="132" t="n">
        <v>227.79</v>
      </c>
      <c r="I1983" s="132" t="n">
        <v>229.06</v>
      </c>
      <c r="J1983" s="132" t="n">
        <f aca="false">LARGE($G$1:G1983,1)</f>
        <v>1242</v>
      </c>
      <c r="K1983" s="192" t="n">
        <f aca="false">IF(J1983&gt;J1982,0,K1982+1)</f>
        <v>557</v>
      </c>
      <c r="L1983" s="134" t="n">
        <f aca="false">I1983/J1983-1</f>
        <v>-0.815571658615137</v>
      </c>
      <c r="O1983" s="131"/>
      <c r="P1983" s="330"/>
      <c r="Q1983" s="132"/>
      <c r="R1983" s="132"/>
      <c r="S1983" s="132"/>
      <c r="T1983" s="132"/>
    </row>
    <row r="1984" customFormat="false" ht="12.8" hidden="true" customHeight="false" outlineLevel="0" collapsed="false">
      <c r="A1984" s="131" t="n">
        <v>1433894400</v>
      </c>
      <c r="B1984" s="330" t="n">
        <f aca="false">(A1984/(24*60*60))+DATE(1970,1,1)</f>
        <v>42165</v>
      </c>
      <c r="C1984" s="331" t="n">
        <f aca="false">YEAR(B1984)</f>
        <v>2015</v>
      </c>
      <c r="D1984" s="331" t="n">
        <f aca="false">MONTH(B1984)</f>
        <v>6</v>
      </c>
      <c r="E1984" s="331" t="n">
        <f aca="false">DAY(B1984)</f>
        <v>10</v>
      </c>
      <c r="F1984" s="132" t="n">
        <v>229.06</v>
      </c>
      <c r="G1984" s="132" t="n">
        <v>229.97</v>
      </c>
      <c r="H1984" s="132" t="n">
        <v>227.48</v>
      </c>
      <c r="I1984" s="132" t="n">
        <v>228.6</v>
      </c>
      <c r="J1984" s="132" t="n">
        <f aca="false">LARGE($G$1:G1984,1)</f>
        <v>1242</v>
      </c>
      <c r="K1984" s="192" t="n">
        <f aca="false">IF(J1984&gt;J1983,0,K1983+1)</f>
        <v>558</v>
      </c>
      <c r="L1984" s="134" t="n">
        <f aca="false">I1984/J1984-1</f>
        <v>-0.815942028985507</v>
      </c>
      <c r="O1984" s="131"/>
      <c r="P1984" s="330"/>
      <c r="Q1984" s="132"/>
      <c r="R1984" s="132"/>
      <c r="S1984" s="132"/>
      <c r="T1984" s="132"/>
    </row>
    <row r="1985" customFormat="false" ht="12.8" hidden="true" customHeight="false" outlineLevel="0" collapsed="false">
      <c r="A1985" s="131" t="n">
        <v>1433980800</v>
      </c>
      <c r="B1985" s="330" t="n">
        <f aca="false">(A1985/(24*60*60))+DATE(1970,1,1)</f>
        <v>42166</v>
      </c>
      <c r="C1985" s="331" t="n">
        <f aca="false">YEAR(B1985)</f>
        <v>2015</v>
      </c>
      <c r="D1985" s="331" t="n">
        <f aca="false">MONTH(B1985)</f>
        <v>6</v>
      </c>
      <c r="E1985" s="331" t="n">
        <f aca="false">DAY(B1985)</f>
        <v>11</v>
      </c>
      <c r="F1985" s="132" t="n">
        <v>228.61</v>
      </c>
      <c r="G1985" s="132" t="n">
        <v>230.7</v>
      </c>
      <c r="H1985" s="132" t="n">
        <v>228.6</v>
      </c>
      <c r="I1985" s="132" t="n">
        <v>230</v>
      </c>
      <c r="J1985" s="132" t="n">
        <f aca="false">LARGE($G$1:G1985,1)</f>
        <v>1242</v>
      </c>
      <c r="K1985" s="192" t="n">
        <f aca="false">IF(J1985&gt;J1984,0,K1984+1)</f>
        <v>559</v>
      </c>
      <c r="L1985" s="134" t="n">
        <f aca="false">I1985/J1985-1</f>
        <v>-0.814814814814815</v>
      </c>
      <c r="O1985" s="131"/>
      <c r="P1985" s="330"/>
      <c r="Q1985" s="132"/>
      <c r="R1985" s="132"/>
      <c r="S1985" s="132"/>
      <c r="T1985" s="132"/>
    </row>
    <row r="1986" customFormat="false" ht="12.8" hidden="true" customHeight="false" outlineLevel="0" collapsed="false">
      <c r="A1986" s="131" t="n">
        <v>1434067200</v>
      </c>
      <c r="B1986" s="330" t="n">
        <f aca="false">(A1986/(24*60*60))+DATE(1970,1,1)</f>
        <v>42167</v>
      </c>
      <c r="C1986" s="331" t="n">
        <f aca="false">YEAR(B1986)</f>
        <v>2015</v>
      </c>
      <c r="D1986" s="331" t="n">
        <f aca="false">MONTH(B1986)</f>
        <v>6</v>
      </c>
      <c r="E1986" s="331" t="n">
        <f aca="false">DAY(B1986)</f>
        <v>12</v>
      </c>
      <c r="F1986" s="132" t="n">
        <v>229.99</v>
      </c>
      <c r="G1986" s="132" t="n">
        <v>231.34</v>
      </c>
      <c r="H1986" s="132" t="n">
        <v>229.11</v>
      </c>
      <c r="I1986" s="132" t="n">
        <v>229.55</v>
      </c>
      <c r="J1986" s="132" t="n">
        <f aca="false">LARGE($G$1:G1986,1)</f>
        <v>1242</v>
      </c>
      <c r="K1986" s="192" t="n">
        <f aca="false">IF(J1986&gt;J1985,0,K1985+1)</f>
        <v>560</v>
      </c>
      <c r="L1986" s="134" t="n">
        <f aca="false">I1986/J1986-1</f>
        <v>-0.815177133655395</v>
      </c>
      <c r="O1986" s="131"/>
      <c r="P1986" s="330"/>
      <c r="Q1986" s="132"/>
      <c r="R1986" s="132"/>
      <c r="S1986" s="132"/>
      <c r="T1986" s="132"/>
    </row>
    <row r="1987" customFormat="false" ht="12.8" hidden="true" customHeight="false" outlineLevel="0" collapsed="false">
      <c r="A1987" s="131" t="n">
        <v>1434153600</v>
      </c>
      <c r="B1987" s="330" t="n">
        <f aca="false">(A1987/(24*60*60))+DATE(1970,1,1)</f>
        <v>42168</v>
      </c>
      <c r="C1987" s="331" t="n">
        <f aca="false">YEAR(B1987)</f>
        <v>2015</v>
      </c>
      <c r="D1987" s="331" t="n">
        <f aca="false">MONTH(B1987)</f>
        <v>6</v>
      </c>
      <c r="E1987" s="331" t="n">
        <f aca="false">DAY(B1987)</f>
        <v>13</v>
      </c>
      <c r="F1987" s="132" t="n">
        <v>229.51</v>
      </c>
      <c r="G1987" s="132" t="n">
        <v>234.3</v>
      </c>
      <c r="H1987" s="132" t="n">
        <v>228.4</v>
      </c>
      <c r="I1987" s="132" t="n">
        <v>232.87</v>
      </c>
      <c r="J1987" s="132" t="n">
        <f aca="false">LARGE($G$1:G1987,1)</f>
        <v>1242</v>
      </c>
      <c r="K1987" s="192" t="n">
        <f aca="false">IF(J1987&gt;J1986,0,K1986+1)</f>
        <v>561</v>
      </c>
      <c r="L1987" s="134" t="n">
        <f aca="false">I1987/J1987-1</f>
        <v>-0.812504025764895</v>
      </c>
      <c r="O1987" s="131"/>
      <c r="P1987" s="330"/>
      <c r="Q1987" s="132"/>
      <c r="R1987" s="132"/>
      <c r="S1987" s="132"/>
      <c r="T1987" s="132"/>
    </row>
    <row r="1988" customFormat="false" ht="12.8" hidden="true" customHeight="false" outlineLevel="0" collapsed="false">
      <c r="A1988" s="131" t="n">
        <v>1434240000</v>
      </c>
      <c r="B1988" s="330" t="n">
        <f aca="false">(A1988/(24*60*60))+DATE(1970,1,1)</f>
        <v>42169</v>
      </c>
      <c r="C1988" s="331" t="n">
        <f aca="false">YEAR(B1988)</f>
        <v>2015</v>
      </c>
      <c r="D1988" s="331" t="n">
        <f aca="false">MONTH(B1988)</f>
        <v>6</v>
      </c>
      <c r="E1988" s="331" t="n">
        <f aca="false">DAY(B1988)</f>
        <v>14</v>
      </c>
      <c r="F1988" s="132" t="n">
        <v>232.86</v>
      </c>
      <c r="G1988" s="132" t="n">
        <v>235.44</v>
      </c>
      <c r="H1988" s="132" t="n">
        <v>232.51</v>
      </c>
      <c r="I1988" s="132" t="n">
        <v>233.54</v>
      </c>
      <c r="J1988" s="132" t="n">
        <f aca="false">LARGE($G$1:G1988,1)</f>
        <v>1242</v>
      </c>
      <c r="K1988" s="192" t="n">
        <f aca="false">IF(J1988&gt;J1987,0,K1987+1)</f>
        <v>562</v>
      </c>
      <c r="L1988" s="134" t="n">
        <f aca="false">I1988/J1988-1</f>
        <v>-0.811964573268921</v>
      </c>
      <c r="O1988" s="131"/>
      <c r="P1988" s="330"/>
      <c r="Q1988" s="132"/>
      <c r="R1988" s="132"/>
      <c r="S1988" s="132"/>
      <c r="T1988" s="132"/>
    </row>
    <row r="1989" customFormat="false" ht="12.8" hidden="true" customHeight="false" outlineLevel="0" collapsed="false">
      <c r="A1989" s="131" t="n">
        <v>1434326400</v>
      </c>
      <c r="B1989" s="330" t="n">
        <f aca="false">(A1989/(24*60*60))+DATE(1970,1,1)</f>
        <v>42170</v>
      </c>
      <c r="C1989" s="331" t="n">
        <f aca="false">YEAR(B1989)</f>
        <v>2015</v>
      </c>
      <c r="D1989" s="331" t="n">
        <f aca="false">MONTH(B1989)</f>
        <v>6</v>
      </c>
      <c r="E1989" s="331" t="n">
        <f aca="false">DAY(B1989)</f>
        <v>15</v>
      </c>
      <c r="F1989" s="132" t="n">
        <v>233.5</v>
      </c>
      <c r="G1989" s="132" t="n">
        <v>238.16</v>
      </c>
      <c r="H1989" s="132" t="n">
        <v>233.35</v>
      </c>
      <c r="I1989" s="132" t="n">
        <v>236.98</v>
      </c>
      <c r="J1989" s="132" t="n">
        <f aca="false">LARGE($G$1:G1989,1)</f>
        <v>1242</v>
      </c>
      <c r="K1989" s="192" t="n">
        <f aca="false">IF(J1989&gt;J1988,0,K1988+1)</f>
        <v>563</v>
      </c>
      <c r="L1989" s="134" t="n">
        <f aca="false">I1989/J1989-1</f>
        <v>-0.809194847020934</v>
      </c>
      <c r="O1989" s="131"/>
      <c r="P1989" s="330"/>
      <c r="Q1989" s="132"/>
      <c r="R1989" s="132"/>
      <c r="S1989" s="132"/>
      <c r="T1989" s="132"/>
    </row>
    <row r="1990" customFormat="false" ht="12.8" hidden="true" customHeight="false" outlineLevel="0" collapsed="false">
      <c r="A1990" s="131" t="n">
        <v>1434412800</v>
      </c>
      <c r="B1990" s="330" t="n">
        <f aca="false">(A1990/(24*60*60))+DATE(1970,1,1)</f>
        <v>42171</v>
      </c>
      <c r="C1990" s="331" t="n">
        <f aca="false">YEAR(B1990)</f>
        <v>2015</v>
      </c>
      <c r="D1990" s="331" t="n">
        <f aca="false">MONTH(B1990)</f>
        <v>6</v>
      </c>
      <c r="E1990" s="331" t="n">
        <f aca="false">DAY(B1990)</f>
        <v>16</v>
      </c>
      <c r="F1990" s="132" t="n">
        <v>236.97</v>
      </c>
      <c r="G1990" s="132" t="n">
        <v>254</v>
      </c>
      <c r="H1990" s="132" t="n">
        <v>236</v>
      </c>
      <c r="I1990" s="132" t="n">
        <v>252.17</v>
      </c>
      <c r="J1990" s="132" t="n">
        <f aca="false">LARGE($G$1:G1990,1)</f>
        <v>1242</v>
      </c>
      <c r="K1990" s="192" t="n">
        <f aca="false">IF(J1990&gt;J1989,0,K1989+1)</f>
        <v>564</v>
      </c>
      <c r="L1990" s="134" t="n">
        <f aca="false">I1990/J1990-1</f>
        <v>-0.796964573268921</v>
      </c>
      <c r="O1990" s="131"/>
      <c r="P1990" s="330"/>
      <c r="Q1990" s="132"/>
      <c r="R1990" s="132"/>
      <c r="S1990" s="132"/>
      <c r="T1990" s="132"/>
    </row>
    <row r="1991" customFormat="false" ht="12.8" hidden="true" customHeight="false" outlineLevel="0" collapsed="false">
      <c r="A1991" s="131" t="n">
        <v>1434499200</v>
      </c>
      <c r="B1991" s="330" t="n">
        <f aca="false">(A1991/(24*60*60))+DATE(1970,1,1)</f>
        <v>42172</v>
      </c>
      <c r="C1991" s="331" t="n">
        <f aca="false">YEAR(B1991)</f>
        <v>2015</v>
      </c>
      <c r="D1991" s="331" t="n">
        <f aca="false">MONTH(B1991)</f>
        <v>6</v>
      </c>
      <c r="E1991" s="331" t="n">
        <f aca="false">DAY(B1991)</f>
        <v>17</v>
      </c>
      <c r="F1991" s="132" t="n">
        <v>252.19</v>
      </c>
      <c r="G1991" s="132" t="n">
        <v>259.1</v>
      </c>
      <c r="H1991" s="132" t="n">
        <v>246</v>
      </c>
      <c r="I1991" s="132" t="n">
        <v>248.95</v>
      </c>
      <c r="J1991" s="132" t="n">
        <f aca="false">LARGE($G$1:G1991,1)</f>
        <v>1242</v>
      </c>
      <c r="K1991" s="192" t="n">
        <f aca="false">IF(J1991&gt;J1990,0,K1990+1)</f>
        <v>565</v>
      </c>
      <c r="L1991" s="134" t="n">
        <f aca="false">I1991/J1991-1</f>
        <v>-0.799557165861514</v>
      </c>
      <c r="O1991" s="131"/>
      <c r="P1991" s="330"/>
      <c r="Q1991" s="132"/>
      <c r="R1991" s="132"/>
      <c r="S1991" s="132"/>
      <c r="T1991" s="132"/>
    </row>
    <row r="1992" customFormat="false" ht="12.8" hidden="true" customHeight="false" outlineLevel="0" collapsed="false">
      <c r="A1992" s="131" t="n">
        <v>1434585600</v>
      </c>
      <c r="B1992" s="330" t="n">
        <f aca="false">(A1992/(24*60*60))+DATE(1970,1,1)</f>
        <v>42173</v>
      </c>
      <c r="C1992" s="331" t="n">
        <f aca="false">YEAR(B1992)</f>
        <v>2015</v>
      </c>
      <c r="D1992" s="331" t="n">
        <f aca="false">MONTH(B1992)</f>
        <v>6</v>
      </c>
      <c r="E1992" s="331" t="n">
        <f aca="false">DAY(B1992)</f>
        <v>18</v>
      </c>
      <c r="F1992" s="132" t="n">
        <v>248.96</v>
      </c>
      <c r="G1992" s="132" t="n">
        <v>253.7</v>
      </c>
      <c r="H1992" s="132" t="n">
        <v>243</v>
      </c>
      <c r="I1992" s="132" t="n">
        <v>249.51</v>
      </c>
      <c r="J1992" s="132" t="n">
        <f aca="false">LARGE($G$1:G1992,1)</f>
        <v>1242</v>
      </c>
      <c r="K1992" s="192" t="n">
        <f aca="false">IF(J1992&gt;J1991,0,K1991+1)</f>
        <v>566</v>
      </c>
      <c r="L1992" s="134" t="n">
        <f aca="false">I1992/J1992-1</f>
        <v>-0.799106280193237</v>
      </c>
      <c r="O1992" s="131"/>
      <c r="P1992" s="330"/>
      <c r="Q1992" s="132"/>
      <c r="R1992" s="132"/>
      <c r="S1992" s="132"/>
      <c r="T1992" s="132"/>
    </row>
    <row r="1993" customFormat="false" ht="12.8" hidden="true" customHeight="false" outlineLevel="0" collapsed="false">
      <c r="A1993" s="131" t="n">
        <v>1434672000</v>
      </c>
      <c r="B1993" s="330" t="n">
        <f aca="false">(A1993/(24*60*60))+DATE(1970,1,1)</f>
        <v>42174</v>
      </c>
      <c r="C1993" s="331" t="n">
        <f aca="false">YEAR(B1993)</f>
        <v>2015</v>
      </c>
      <c r="D1993" s="331" t="n">
        <f aca="false">MONTH(B1993)</f>
        <v>6</v>
      </c>
      <c r="E1993" s="331" t="n">
        <f aca="false">DAY(B1993)</f>
        <v>19</v>
      </c>
      <c r="F1993" s="132" t="n">
        <v>249.38</v>
      </c>
      <c r="G1993" s="132" t="n">
        <v>252.13</v>
      </c>
      <c r="H1993" s="132" t="n">
        <v>243.5</v>
      </c>
      <c r="I1993" s="132" t="n">
        <v>244.58</v>
      </c>
      <c r="J1993" s="132" t="n">
        <f aca="false">LARGE($G$1:G1993,1)</f>
        <v>1242</v>
      </c>
      <c r="K1993" s="192" t="n">
        <f aca="false">IF(J1993&gt;J1992,0,K1992+1)</f>
        <v>567</v>
      </c>
      <c r="L1993" s="134" t="n">
        <f aca="false">I1993/J1993-1</f>
        <v>-0.803075684380032</v>
      </c>
      <c r="O1993" s="131"/>
      <c r="P1993" s="330"/>
      <c r="Q1993" s="132"/>
      <c r="R1993" s="132"/>
      <c r="S1993" s="132"/>
      <c r="T1993" s="132"/>
    </row>
    <row r="1994" customFormat="false" ht="12.8" hidden="true" customHeight="false" outlineLevel="0" collapsed="false">
      <c r="A1994" s="131" t="n">
        <v>1434758400</v>
      </c>
      <c r="B1994" s="330" t="n">
        <f aca="false">(A1994/(24*60*60))+DATE(1970,1,1)</f>
        <v>42175</v>
      </c>
      <c r="C1994" s="331" t="n">
        <f aca="false">YEAR(B1994)</f>
        <v>2015</v>
      </c>
      <c r="D1994" s="331" t="n">
        <f aca="false">MONTH(B1994)</f>
        <v>6</v>
      </c>
      <c r="E1994" s="331" t="n">
        <f aca="false">DAY(B1994)</f>
        <v>20</v>
      </c>
      <c r="F1994" s="132" t="n">
        <v>244.56</v>
      </c>
      <c r="G1994" s="132" t="n">
        <v>245.9</v>
      </c>
      <c r="H1994" s="132" t="n">
        <v>240</v>
      </c>
      <c r="I1994" s="132" t="n">
        <v>245.38</v>
      </c>
      <c r="J1994" s="132" t="n">
        <f aca="false">LARGE($G$1:G1994,1)</f>
        <v>1242</v>
      </c>
      <c r="K1994" s="192" t="n">
        <f aca="false">IF(J1994&gt;J1993,0,K1993+1)</f>
        <v>568</v>
      </c>
      <c r="L1994" s="134" t="n">
        <f aca="false">I1994/J1994-1</f>
        <v>-0.80243156199678</v>
      </c>
      <c r="O1994" s="131"/>
      <c r="P1994" s="330"/>
      <c r="Q1994" s="132"/>
      <c r="R1994" s="132"/>
      <c r="S1994" s="132"/>
      <c r="T1994" s="132"/>
    </row>
    <row r="1995" customFormat="false" ht="12.8" hidden="true" customHeight="false" outlineLevel="0" collapsed="false">
      <c r="A1995" s="131" t="n">
        <v>1434844800</v>
      </c>
      <c r="B1995" s="330" t="n">
        <f aca="false">(A1995/(24*60*60))+DATE(1970,1,1)</f>
        <v>42176</v>
      </c>
      <c r="C1995" s="331" t="n">
        <f aca="false">YEAR(B1995)</f>
        <v>2015</v>
      </c>
      <c r="D1995" s="331" t="n">
        <f aca="false">MONTH(B1995)</f>
        <v>6</v>
      </c>
      <c r="E1995" s="331" t="n">
        <f aca="false">DAY(B1995)</f>
        <v>21</v>
      </c>
      <c r="F1995" s="132" t="n">
        <v>245.38</v>
      </c>
      <c r="G1995" s="132" t="n">
        <v>245.69</v>
      </c>
      <c r="H1995" s="132" t="n">
        <v>241.09</v>
      </c>
      <c r="I1995" s="132" t="n">
        <v>244.25</v>
      </c>
      <c r="J1995" s="132" t="n">
        <f aca="false">LARGE($G$1:G1995,1)</f>
        <v>1242</v>
      </c>
      <c r="K1995" s="192" t="n">
        <f aca="false">IF(J1995&gt;J1994,0,K1994+1)</f>
        <v>569</v>
      </c>
      <c r="L1995" s="134" t="n">
        <f aca="false">I1995/J1995-1</f>
        <v>-0.803341384863124</v>
      </c>
      <c r="O1995" s="131"/>
      <c r="P1995" s="330"/>
      <c r="Q1995" s="132"/>
      <c r="R1995" s="132"/>
      <c r="S1995" s="132"/>
      <c r="T1995" s="132"/>
    </row>
    <row r="1996" customFormat="false" ht="12.8" hidden="true" customHeight="false" outlineLevel="0" collapsed="false">
      <c r="A1996" s="131" t="n">
        <v>1434931200</v>
      </c>
      <c r="B1996" s="330" t="n">
        <f aca="false">(A1996/(24*60*60))+DATE(1970,1,1)</f>
        <v>42177</v>
      </c>
      <c r="C1996" s="331" t="n">
        <f aca="false">YEAR(B1996)</f>
        <v>2015</v>
      </c>
      <c r="D1996" s="331" t="n">
        <f aca="false">MONTH(B1996)</f>
        <v>6</v>
      </c>
      <c r="E1996" s="331" t="n">
        <f aca="false">DAY(B1996)</f>
        <v>22</v>
      </c>
      <c r="F1996" s="132" t="n">
        <v>244.25</v>
      </c>
      <c r="G1996" s="132" t="n">
        <v>247.99</v>
      </c>
      <c r="H1996" s="132" t="n">
        <v>243.5</v>
      </c>
      <c r="I1996" s="132" t="n">
        <v>246.67</v>
      </c>
      <c r="J1996" s="132" t="n">
        <f aca="false">LARGE($G$1:G1996,1)</f>
        <v>1242</v>
      </c>
      <c r="K1996" s="192" t="n">
        <f aca="false">IF(J1996&gt;J1995,0,K1995+1)</f>
        <v>570</v>
      </c>
      <c r="L1996" s="134" t="n">
        <f aca="false">I1996/J1996-1</f>
        <v>-0.801392914653784</v>
      </c>
      <c r="O1996" s="131"/>
      <c r="P1996" s="330"/>
      <c r="Q1996" s="132"/>
      <c r="R1996" s="132"/>
      <c r="S1996" s="132"/>
      <c r="T1996" s="132"/>
    </row>
    <row r="1997" customFormat="false" ht="12.8" hidden="true" customHeight="false" outlineLevel="0" collapsed="false">
      <c r="A1997" s="131" t="n">
        <v>1435017600</v>
      </c>
      <c r="B1997" s="330" t="n">
        <f aca="false">(A1997/(24*60*60))+DATE(1970,1,1)</f>
        <v>42178</v>
      </c>
      <c r="C1997" s="331" t="n">
        <f aca="false">YEAR(B1997)</f>
        <v>2015</v>
      </c>
      <c r="D1997" s="331" t="n">
        <f aca="false">MONTH(B1997)</f>
        <v>6</v>
      </c>
      <c r="E1997" s="331" t="n">
        <f aca="false">DAY(B1997)</f>
        <v>23</v>
      </c>
      <c r="F1997" s="132" t="n">
        <v>246.69</v>
      </c>
      <c r="G1997" s="132" t="n">
        <v>247.35</v>
      </c>
      <c r="H1997" s="132" t="n">
        <v>242</v>
      </c>
      <c r="I1997" s="132" t="n">
        <v>244.25</v>
      </c>
      <c r="J1997" s="132" t="n">
        <f aca="false">LARGE($G$1:G1997,1)</f>
        <v>1242</v>
      </c>
      <c r="K1997" s="192" t="n">
        <f aca="false">IF(J1997&gt;J1996,0,K1996+1)</f>
        <v>571</v>
      </c>
      <c r="L1997" s="134" t="n">
        <f aca="false">I1997/J1997-1</f>
        <v>-0.803341384863124</v>
      </c>
      <c r="O1997" s="131"/>
      <c r="P1997" s="330"/>
      <c r="Q1997" s="132"/>
      <c r="R1997" s="132"/>
      <c r="S1997" s="132"/>
      <c r="T1997" s="132"/>
    </row>
    <row r="1998" customFormat="false" ht="12.8" hidden="true" customHeight="false" outlineLevel="0" collapsed="false">
      <c r="A1998" s="131" t="n">
        <v>1435104000</v>
      </c>
      <c r="B1998" s="330" t="n">
        <f aca="false">(A1998/(24*60*60))+DATE(1970,1,1)</f>
        <v>42179</v>
      </c>
      <c r="C1998" s="331" t="n">
        <f aca="false">YEAR(B1998)</f>
        <v>2015</v>
      </c>
      <c r="D1998" s="331" t="n">
        <f aca="false">MONTH(B1998)</f>
        <v>6</v>
      </c>
      <c r="E1998" s="331" t="n">
        <f aca="false">DAY(B1998)</f>
        <v>24</v>
      </c>
      <c r="F1998" s="132" t="n">
        <v>244.19</v>
      </c>
      <c r="G1998" s="132" t="n">
        <v>244.19</v>
      </c>
      <c r="H1998" s="132" t="n">
        <v>239</v>
      </c>
      <c r="I1998" s="132" t="n">
        <v>239.8</v>
      </c>
      <c r="J1998" s="132" t="n">
        <f aca="false">LARGE($G$1:G1998,1)</f>
        <v>1242</v>
      </c>
      <c r="K1998" s="192" t="n">
        <f aca="false">IF(J1998&gt;J1997,0,K1997+1)</f>
        <v>572</v>
      </c>
      <c r="L1998" s="134" t="n">
        <f aca="false">I1998/J1998-1</f>
        <v>-0.806924315619968</v>
      </c>
      <c r="O1998" s="131"/>
      <c r="P1998" s="330"/>
      <c r="Q1998" s="132"/>
      <c r="R1998" s="132"/>
      <c r="S1998" s="132"/>
      <c r="T1998" s="132"/>
    </row>
    <row r="1999" customFormat="false" ht="12.8" hidden="true" customHeight="false" outlineLevel="0" collapsed="false">
      <c r="A1999" s="131" t="n">
        <v>1435190400</v>
      </c>
      <c r="B1999" s="330" t="n">
        <f aca="false">(A1999/(24*60*60))+DATE(1970,1,1)</f>
        <v>42180</v>
      </c>
      <c r="C1999" s="331" t="n">
        <f aca="false">YEAR(B1999)</f>
        <v>2015</v>
      </c>
      <c r="D1999" s="331" t="n">
        <f aca="false">MONTH(B1999)</f>
        <v>6</v>
      </c>
      <c r="E1999" s="331" t="n">
        <f aca="false">DAY(B1999)</f>
        <v>25</v>
      </c>
      <c r="F1999" s="132" t="n">
        <v>239.75</v>
      </c>
      <c r="G1999" s="132" t="n">
        <v>243</v>
      </c>
      <c r="H1999" s="132" t="n">
        <v>239.5</v>
      </c>
      <c r="I1999" s="132" t="n">
        <v>242.05</v>
      </c>
      <c r="J1999" s="132" t="n">
        <f aca="false">LARGE($G$1:G1999,1)</f>
        <v>1242</v>
      </c>
      <c r="K1999" s="192" t="n">
        <f aca="false">IF(J1999&gt;J1998,0,K1998+1)</f>
        <v>573</v>
      </c>
      <c r="L1999" s="134" t="n">
        <f aca="false">I1999/J1999-1</f>
        <v>-0.805112721417069</v>
      </c>
      <c r="O1999" s="131"/>
      <c r="P1999" s="330"/>
      <c r="Q1999" s="132"/>
      <c r="R1999" s="132"/>
      <c r="S1999" s="132"/>
      <c r="T1999" s="132"/>
    </row>
    <row r="2000" customFormat="false" ht="12.8" hidden="true" customHeight="false" outlineLevel="0" collapsed="false">
      <c r="A2000" s="131" t="n">
        <v>1435276800</v>
      </c>
      <c r="B2000" s="330" t="n">
        <f aca="false">(A2000/(24*60*60))+DATE(1970,1,1)</f>
        <v>42181</v>
      </c>
      <c r="C2000" s="331" t="n">
        <f aca="false">YEAR(B2000)</f>
        <v>2015</v>
      </c>
      <c r="D2000" s="331" t="n">
        <f aca="false">MONTH(B2000)</f>
        <v>6</v>
      </c>
      <c r="E2000" s="331" t="n">
        <f aca="false">DAY(B2000)</f>
        <v>26</v>
      </c>
      <c r="F2000" s="132" t="n">
        <v>242.15</v>
      </c>
      <c r="G2000" s="132" t="n">
        <v>243.9</v>
      </c>
      <c r="H2000" s="132" t="n">
        <v>240.61</v>
      </c>
      <c r="I2000" s="132" t="n">
        <v>243.29</v>
      </c>
      <c r="J2000" s="132" t="n">
        <f aca="false">LARGE($G$1:G2000,1)</f>
        <v>1242</v>
      </c>
      <c r="K2000" s="192" t="n">
        <f aca="false">IF(J2000&gt;J1999,0,K1999+1)</f>
        <v>574</v>
      </c>
      <c r="L2000" s="134" t="n">
        <f aca="false">I2000/J2000-1</f>
        <v>-0.804114331723027</v>
      </c>
      <c r="O2000" s="131"/>
      <c r="P2000" s="330"/>
      <c r="Q2000" s="132"/>
      <c r="R2000" s="132"/>
      <c r="S2000" s="132"/>
      <c r="T2000" s="132"/>
    </row>
    <row r="2001" customFormat="false" ht="12.8" hidden="true" customHeight="false" outlineLevel="0" collapsed="false">
      <c r="A2001" s="131" t="n">
        <v>1435363200</v>
      </c>
      <c r="B2001" s="330" t="n">
        <f aca="false">(A2001/(24*60*60))+DATE(1970,1,1)</f>
        <v>42182</v>
      </c>
      <c r="C2001" s="331" t="n">
        <f aca="false">YEAR(B2001)</f>
        <v>2015</v>
      </c>
      <c r="D2001" s="331" t="n">
        <f aca="false">MONTH(B2001)</f>
        <v>6</v>
      </c>
      <c r="E2001" s="331" t="n">
        <f aca="false">DAY(B2001)</f>
        <v>27</v>
      </c>
      <c r="F2001" s="132" t="n">
        <v>243.29</v>
      </c>
      <c r="G2001" s="132" t="n">
        <v>251.77</v>
      </c>
      <c r="H2001" s="132" t="n">
        <v>242.6</v>
      </c>
      <c r="I2001" s="132" t="n">
        <v>251.61</v>
      </c>
      <c r="J2001" s="132" t="n">
        <f aca="false">LARGE($G$1:G2001,1)</f>
        <v>1242</v>
      </c>
      <c r="K2001" s="192" t="n">
        <f aca="false">IF(J2001&gt;J2000,0,K2000+1)</f>
        <v>575</v>
      </c>
      <c r="L2001" s="134" t="n">
        <f aca="false">I2001/J2001-1</f>
        <v>-0.797415458937198</v>
      </c>
      <c r="O2001" s="131"/>
      <c r="P2001" s="330"/>
      <c r="Q2001" s="132"/>
      <c r="R2001" s="132"/>
      <c r="S2001" s="132"/>
      <c r="T2001" s="132"/>
    </row>
    <row r="2002" customFormat="false" ht="12.8" hidden="true" customHeight="false" outlineLevel="0" collapsed="false">
      <c r="A2002" s="131" t="n">
        <v>1435449600</v>
      </c>
      <c r="B2002" s="330" t="n">
        <f aca="false">(A2002/(24*60*60))+DATE(1970,1,1)</f>
        <v>42183</v>
      </c>
      <c r="C2002" s="331" t="n">
        <f aca="false">YEAR(B2002)</f>
        <v>2015</v>
      </c>
      <c r="D2002" s="331" t="n">
        <f aca="false">MONTH(B2002)</f>
        <v>6</v>
      </c>
      <c r="E2002" s="331" t="n">
        <f aca="false">DAY(B2002)</f>
        <v>28</v>
      </c>
      <c r="F2002" s="132" t="n">
        <v>251.6</v>
      </c>
      <c r="G2002" s="132" t="n">
        <v>252.06</v>
      </c>
      <c r="H2002" s="132" t="n">
        <v>247.25</v>
      </c>
      <c r="I2002" s="132" t="n">
        <v>248.71</v>
      </c>
      <c r="J2002" s="132" t="n">
        <f aca="false">LARGE($G$1:G2002,1)</f>
        <v>1242</v>
      </c>
      <c r="K2002" s="192" t="n">
        <f aca="false">IF(J2002&gt;J2001,0,K2001+1)</f>
        <v>576</v>
      </c>
      <c r="L2002" s="134" t="n">
        <f aca="false">I2002/J2002-1</f>
        <v>-0.79975040257649</v>
      </c>
      <c r="O2002" s="131"/>
      <c r="P2002" s="330"/>
      <c r="Q2002" s="132"/>
      <c r="R2002" s="132"/>
      <c r="S2002" s="132"/>
      <c r="T2002" s="132"/>
    </row>
    <row r="2003" customFormat="false" ht="12.8" hidden="true" customHeight="false" outlineLevel="0" collapsed="false">
      <c r="A2003" s="131" t="n">
        <v>1435536000</v>
      </c>
      <c r="B2003" s="330" t="n">
        <f aca="false">(A2003/(24*60*60))+DATE(1970,1,1)</f>
        <v>42184</v>
      </c>
      <c r="C2003" s="331" t="n">
        <f aca="false">YEAR(B2003)</f>
        <v>2015</v>
      </c>
      <c r="D2003" s="331" t="n">
        <f aca="false">MONTH(B2003)</f>
        <v>6</v>
      </c>
      <c r="E2003" s="331" t="n">
        <f aca="false">DAY(B2003)</f>
        <v>29</v>
      </c>
      <c r="F2003" s="132" t="n">
        <v>248.71</v>
      </c>
      <c r="G2003" s="132" t="n">
        <v>257.74</v>
      </c>
      <c r="H2003" s="132" t="n">
        <v>248.57</v>
      </c>
      <c r="I2003" s="132" t="n">
        <v>256.69</v>
      </c>
      <c r="J2003" s="132" t="n">
        <f aca="false">LARGE($G$1:G2003,1)</f>
        <v>1242</v>
      </c>
      <c r="K2003" s="192" t="n">
        <f aca="false">IF(J2003&gt;J2002,0,K2002+1)</f>
        <v>577</v>
      </c>
      <c r="L2003" s="134" t="n">
        <f aca="false">I2003/J2003-1</f>
        <v>-0.793325281803543</v>
      </c>
      <c r="O2003" s="131"/>
      <c r="P2003" s="330"/>
      <c r="Q2003" s="132"/>
      <c r="R2003" s="132"/>
      <c r="S2003" s="132"/>
      <c r="T2003" s="132"/>
    </row>
    <row r="2004" customFormat="false" ht="12.8" hidden="true" customHeight="false" outlineLevel="0" collapsed="false">
      <c r="A2004" s="131" t="n">
        <v>1435622400</v>
      </c>
      <c r="B2004" s="330" t="n">
        <f aca="false">(A2004/(24*60*60))+DATE(1970,1,1)</f>
        <v>42185</v>
      </c>
      <c r="C2004" s="331" t="n">
        <f aca="false">YEAR(B2004)</f>
        <v>2015</v>
      </c>
      <c r="D2004" s="331" t="n">
        <f aca="false">MONTH(B2004)</f>
        <v>6</v>
      </c>
      <c r="E2004" s="331" t="n">
        <f aca="false">DAY(B2004)</f>
        <v>30</v>
      </c>
      <c r="F2004" s="132" t="n">
        <v>256.7</v>
      </c>
      <c r="G2004" s="132" t="n">
        <v>269</v>
      </c>
      <c r="H2004" s="132" t="n">
        <v>253.05</v>
      </c>
      <c r="I2004" s="132" t="n">
        <v>262.89</v>
      </c>
      <c r="J2004" s="132" t="n">
        <f aca="false">LARGE($G$1:G2004,1)</f>
        <v>1242</v>
      </c>
      <c r="K2004" s="192" t="n">
        <f aca="false">IF(J2004&gt;J2003,0,K2003+1)</f>
        <v>578</v>
      </c>
      <c r="L2004" s="134" t="n">
        <f aca="false">I2004/J2004-1</f>
        <v>-0.788333333333333</v>
      </c>
      <c r="O2004" s="131"/>
      <c r="P2004" s="330"/>
      <c r="Q2004" s="132"/>
      <c r="R2004" s="132"/>
      <c r="S2004" s="132"/>
      <c r="T2004" s="132"/>
    </row>
    <row r="2005" customFormat="false" ht="12.8" hidden="true" customHeight="false" outlineLevel="0" collapsed="false">
      <c r="A2005" s="131" t="n">
        <v>1435708800</v>
      </c>
      <c r="B2005" s="330" t="n">
        <f aca="false">(A2005/(24*60*60))+DATE(1970,1,1)</f>
        <v>42186</v>
      </c>
      <c r="C2005" s="331" t="n">
        <f aca="false">YEAR(B2005)</f>
        <v>2015</v>
      </c>
      <c r="D2005" s="331" t="n">
        <f aca="false">MONTH(B2005)</f>
        <v>7</v>
      </c>
      <c r="E2005" s="331" t="n">
        <f aca="false">DAY(B2005)</f>
        <v>1</v>
      </c>
      <c r="F2005" s="132" t="n">
        <v>262.9</v>
      </c>
      <c r="G2005" s="132" t="n">
        <v>264.81</v>
      </c>
      <c r="H2005" s="132" t="n">
        <v>252.77</v>
      </c>
      <c r="I2005" s="132" t="n">
        <v>258.1</v>
      </c>
      <c r="J2005" s="132" t="n">
        <f aca="false">LARGE($G$1:G2005,1)</f>
        <v>1242</v>
      </c>
      <c r="K2005" s="192" t="n">
        <f aca="false">IF(J2005&gt;J2004,0,K2004+1)</f>
        <v>579</v>
      </c>
      <c r="L2005" s="134" t="n">
        <f aca="false">I2005/J2005-1</f>
        <v>-0.79219001610306</v>
      </c>
      <c r="O2005" s="131"/>
      <c r="P2005" s="330"/>
      <c r="Q2005" s="132"/>
      <c r="R2005" s="132"/>
      <c r="S2005" s="132"/>
      <c r="T2005" s="132"/>
    </row>
    <row r="2006" customFormat="false" ht="12.8" hidden="true" customHeight="false" outlineLevel="0" collapsed="false">
      <c r="A2006" s="131" t="n">
        <v>1435795200</v>
      </c>
      <c r="B2006" s="330" t="n">
        <f aca="false">(A2006/(24*60*60))+DATE(1970,1,1)</f>
        <v>42187</v>
      </c>
      <c r="C2006" s="331" t="n">
        <f aca="false">YEAR(B2006)</f>
        <v>2015</v>
      </c>
      <c r="D2006" s="331" t="n">
        <f aca="false">MONTH(B2006)</f>
        <v>7</v>
      </c>
      <c r="E2006" s="331" t="n">
        <f aca="false">DAY(B2006)</f>
        <v>2</v>
      </c>
      <c r="F2006" s="132" t="n">
        <v>258.08</v>
      </c>
      <c r="G2006" s="132" t="n">
        <v>262.61</v>
      </c>
      <c r="H2006" s="132" t="n">
        <v>253</v>
      </c>
      <c r="I2006" s="132" t="n">
        <v>254.52</v>
      </c>
      <c r="J2006" s="132" t="n">
        <f aca="false">LARGE($G$1:G2006,1)</f>
        <v>1242</v>
      </c>
      <c r="K2006" s="192" t="n">
        <f aca="false">IF(J2006&gt;J2005,0,K2005+1)</f>
        <v>580</v>
      </c>
      <c r="L2006" s="134" t="n">
        <f aca="false">I2006/J2006-1</f>
        <v>-0.795072463768116</v>
      </c>
      <c r="O2006" s="131"/>
      <c r="P2006" s="330"/>
      <c r="Q2006" s="132"/>
      <c r="R2006" s="132"/>
      <c r="S2006" s="132"/>
      <c r="T2006" s="132"/>
    </row>
    <row r="2007" customFormat="false" ht="12.8" hidden="true" customHeight="false" outlineLevel="0" collapsed="false">
      <c r="A2007" s="131" t="n">
        <v>1435881600</v>
      </c>
      <c r="B2007" s="330" t="n">
        <f aca="false">(A2007/(24*60*60))+DATE(1970,1,1)</f>
        <v>42188</v>
      </c>
      <c r="C2007" s="331" t="n">
        <f aca="false">YEAR(B2007)</f>
        <v>2015</v>
      </c>
      <c r="D2007" s="331" t="n">
        <f aca="false">MONTH(B2007)</f>
        <v>7</v>
      </c>
      <c r="E2007" s="331" t="n">
        <f aca="false">DAY(B2007)</f>
        <v>3</v>
      </c>
      <c r="F2007" s="132" t="n">
        <v>254.52</v>
      </c>
      <c r="G2007" s="132" t="n">
        <v>256.9</v>
      </c>
      <c r="H2007" s="132" t="n">
        <v>252.11</v>
      </c>
      <c r="I2007" s="132" t="n">
        <v>256.09</v>
      </c>
      <c r="J2007" s="132" t="n">
        <f aca="false">LARGE($G$1:G2007,1)</f>
        <v>1242</v>
      </c>
      <c r="K2007" s="192" t="n">
        <f aca="false">IF(J2007&gt;J2006,0,K2006+1)</f>
        <v>581</v>
      </c>
      <c r="L2007" s="134" t="n">
        <f aca="false">I2007/J2007-1</f>
        <v>-0.793808373590982</v>
      </c>
      <c r="O2007" s="131"/>
      <c r="P2007" s="330"/>
      <c r="Q2007" s="132"/>
      <c r="R2007" s="132"/>
      <c r="S2007" s="132"/>
      <c r="T2007" s="132"/>
    </row>
    <row r="2008" customFormat="false" ht="12.8" hidden="true" customHeight="false" outlineLevel="0" collapsed="false">
      <c r="A2008" s="131" t="n">
        <v>1435968000</v>
      </c>
      <c r="B2008" s="330" t="n">
        <f aca="false">(A2008/(24*60*60))+DATE(1970,1,1)</f>
        <v>42189</v>
      </c>
      <c r="C2008" s="331" t="n">
        <f aca="false">YEAR(B2008)</f>
        <v>2015</v>
      </c>
      <c r="D2008" s="331" t="n">
        <f aca="false">MONTH(B2008)</f>
        <v>7</v>
      </c>
      <c r="E2008" s="331" t="n">
        <f aca="false">DAY(B2008)</f>
        <v>4</v>
      </c>
      <c r="F2008" s="132" t="n">
        <v>256.12</v>
      </c>
      <c r="G2008" s="132" t="n">
        <v>262.64</v>
      </c>
      <c r="H2008" s="132" t="n">
        <v>253.57</v>
      </c>
      <c r="I2008" s="132" t="n">
        <v>260.58</v>
      </c>
      <c r="J2008" s="132" t="n">
        <f aca="false">LARGE($G$1:G2008,1)</f>
        <v>1242</v>
      </c>
      <c r="K2008" s="192" t="n">
        <f aca="false">IF(J2008&gt;J2007,0,K2007+1)</f>
        <v>582</v>
      </c>
      <c r="L2008" s="134" t="n">
        <f aca="false">I2008/J2008-1</f>
        <v>-0.790193236714976</v>
      </c>
      <c r="O2008" s="131"/>
      <c r="P2008" s="330"/>
      <c r="Q2008" s="132"/>
      <c r="R2008" s="132"/>
      <c r="S2008" s="132"/>
      <c r="T2008" s="132"/>
    </row>
    <row r="2009" customFormat="false" ht="12.8" hidden="true" customHeight="false" outlineLevel="0" collapsed="false">
      <c r="A2009" s="131" t="n">
        <v>1436054400</v>
      </c>
      <c r="B2009" s="330" t="n">
        <f aca="false">(A2009/(24*60*60))+DATE(1970,1,1)</f>
        <v>42190</v>
      </c>
      <c r="C2009" s="331" t="n">
        <f aca="false">YEAR(B2009)</f>
        <v>2015</v>
      </c>
      <c r="D2009" s="331" t="n">
        <f aca="false">MONTH(B2009)</f>
        <v>7</v>
      </c>
      <c r="E2009" s="331" t="n">
        <f aca="false">DAY(B2009)</f>
        <v>5</v>
      </c>
      <c r="F2009" s="132" t="n">
        <v>260.57</v>
      </c>
      <c r="G2009" s="132" t="n">
        <v>275.88</v>
      </c>
      <c r="H2009" s="132" t="n">
        <v>258</v>
      </c>
      <c r="I2009" s="132" t="n">
        <v>271.96</v>
      </c>
      <c r="J2009" s="132" t="n">
        <f aca="false">LARGE($G$1:G2009,1)</f>
        <v>1242</v>
      </c>
      <c r="K2009" s="192" t="n">
        <f aca="false">IF(J2009&gt;J2008,0,K2008+1)</f>
        <v>583</v>
      </c>
      <c r="L2009" s="134" t="n">
        <f aca="false">I2009/J2009-1</f>
        <v>-0.781030595813205</v>
      </c>
      <c r="O2009" s="131"/>
      <c r="P2009" s="330"/>
      <c r="Q2009" s="132"/>
      <c r="R2009" s="132"/>
      <c r="S2009" s="132"/>
      <c r="T2009" s="132"/>
    </row>
    <row r="2010" customFormat="false" ht="12.8" hidden="true" customHeight="false" outlineLevel="0" collapsed="false">
      <c r="A2010" s="131" t="n">
        <v>1436140800</v>
      </c>
      <c r="B2010" s="330" t="n">
        <f aca="false">(A2010/(24*60*60))+DATE(1970,1,1)</f>
        <v>42191</v>
      </c>
      <c r="C2010" s="331" t="n">
        <f aca="false">YEAR(B2010)</f>
        <v>2015</v>
      </c>
      <c r="D2010" s="331" t="n">
        <f aca="false">MONTH(B2010)</f>
        <v>7</v>
      </c>
      <c r="E2010" s="331" t="n">
        <f aca="false">DAY(B2010)</f>
        <v>6</v>
      </c>
      <c r="F2010" s="132" t="n">
        <v>271.82</v>
      </c>
      <c r="G2010" s="132" t="n">
        <v>278.69</v>
      </c>
      <c r="H2010" s="132" t="n">
        <v>267.33</v>
      </c>
      <c r="I2010" s="132" t="n">
        <v>269.23</v>
      </c>
      <c r="J2010" s="132" t="n">
        <f aca="false">LARGE($G$1:G2010,1)</f>
        <v>1242</v>
      </c>
      <c r="K2010" s="192" t="n">
        <f aca="false">IF(J2010&gt;J2009,0,K2009+1)</f>
        <v>584</v>
      </c>
      <c r="L2010" s="134" t="n">
        <f aca="false">I2010/J2010-1</f>
        <v>-0.783228663446055</v>
      </c>
      <c r="O2010" s="131"/>
      <c r="P2010" s="330"/>
      <c r="Q2010" s="132"/>
      <c r="R2010" s="132"/>
      <c r="S2010" s="132"/>
      <c r="T2010" s="132"/>
    </row>
    <row r="2011" customFormat="false" ht="12.8" hidden="true" customHeight="false" outlineLevel="0" collapsed="false">
      <c r="A2011" s="131" t="n">
        <v>1436227200</v>
      </c>
      <c r="B2011" s="330" t="n">
        <f aca="false">(A2011/(24*60*60))+DATE(1970,1,1)</f>
        <v>42192</v>
      </c>
      <c r="C2011" s="331" t="n">
        <f aca="false">YEAR(B2011)</f>
        <v>2015</v>
      </c>
      <c r="D2011" s="331" t="n">
        <f aca="false">MONTH(B2011)</f>
        <v>7</v>
      </c>
      <c r="E2011" s="331" t="n">
        <f aca="false">DAY(B2011)</f>
        <v>7</v>
      </c>
      <c r="F2011" s="132" t="n">
        <v>269.24</v>
      </c>
      <c r="G2011" s="132" t="n">
        <v>271.5</v>
      </c>
      <c r="H2011" s="132" t="n">
        <v>262.61</v>
      </c>
      <c r="I2011" s="132" t="n">
        <v>265.72</v>
      </c>
      <c r="J2011" s="132" t="n">
        <f aca="false">LARGE($G$1:G2011,1)</f>
        <v>1242</v>
      </c>
      <c r="K2011" s="192" t="n">
        <f aca="false">IF(J2011&gt;J2010,0,K2010+1)</f>
        <v>585</v>
      </c>
      <c r="L2011" s="134" t="n">
        <f aca="false">I2011/J2011-1</f>
        <v>-0.786054750402576</v>
      </c>
      <c r="O2011" s="131"/>
      <c r="P2011" s="330"/>
      <c r="Q2011" s="132"/>
      <c r="R2011" s="132"/>
      <c r="S2011" s="132"/>
      <c r="T2011" s="132"/>
    </row>
    <row r="2012" customFormat="false" ht="12.8" hidden="true" customHeight="false" outlineLevel="0" collapsed="false">
      <c r="A2012" s="131" t="n">
        <v>1436313600</v>
      </c>
      <c r="B2012" s="330" t="n">
        <f aca="false">(A2012/(24*60*60))+DATE(1970,1,1)</f>
        <v>42193</v>
      </c>
      <c r="C2012" s="331" t="n">
        <f aca="false">YEAR(B2012)</f>
        <v>2015</v>
      </c>
      <c r="D2012" s="331" t="n">
        <f aca="false">MONTH(B2012)</f>
        <v>7</v>
      </c>
      <c r="E2012" s="331" t="n">
        <f aca="false">DAY(B2012)</f>
        <v>8</v>
      </c>
      <c r="F2012" s="132" t="n">
        <v>265.78</v>
      </c>
      <c r="G2012" s="132" t="n">
        <v>274.11</v>
      </c>
      <c r="H2012" s="132" t="n">
        <v>263</v>
      </c>
      <c r="I2012" s="132" t="n">
        <v>270.52</v>
      </c>
      <c r="J2012" s="132" t="n">
        <f aca="false">LARGE($G$1:G2012,1)</f>
        <v>1242</v>
      </c>
      <c r="K2012" s="192" t="n">
        <f aca="false">IF(J2012&gt;J2011,0,K2011+1)</f>
        <v>586</v>
      </c>
      <c r="L2012" s="134" t="n">
        <f aca="false">I2012/J2012-1</f>
        <v>-0.78219001610306</v>
      </c>
      <c r="O2012" s="131"/>
      <c r="P2012" s="330"/>
      <c r="Q2012" s="132"/>
      <c r="R2012" s="132"/>
      <c r="S2012" s="132"/>
      <c r="T2012" s="132"/>
    </row>
    <row r="2013" customFormat="false" ht="12.8" hidden="true" customHeight="false" outlineLevel="0" collapsed="false">
      <c r="A2013" s="131" t="n">
        <v>1436400000</v>
      </c>
      <c r="B2013" s="330" t="n">
        <f aca="false">(A2013/(24*60*60))+DATE(1970,1,1)</f>
        <v>42194</v>
      </c>
      <c r="C2013" s="331" t="n">
        <f aca="false">YEAR(B2013)</f>
        <v>2015</v>
      </c>
      <c r="D2013" s="331" t="n">
        <f aca="false">MONTH(B2013)</f>
        <v>7</v>
      </c>
      <c r="E2013" s="331" t="n">
        <f aca="false">DAY(B2013)</f>
        <v>9</v>
      </c>
      <c r="F2013" s="132" t="n">
        <v>270.49</v>
      </c>
      <c r="G2013" s="132" t="n">
        <v>274</v>
      </c>
      <c r="H2013" s="132" t="n">
        <v>266.22</v>
      </c>
      <c r="I2013" s="132" t="n">
        <v>269.23</v>
      </c>
      <c r="J2013" s="132" t="n">
        <f aca="false">LARGE($G$1:G2013,1)</f>
        <v>1242</v>
      </c>
      <c r="K2013" s="192" t="n">
        <f aca="false">IF(J2013&gt;J2012,0,K2012+1)</f>
        <v>587</v>
      </c>
      <c r="L2013" s="134" t="n">
        <f aca="false">I2013/J2013-1</f>
        <v>-0.783228663446055</v>
      </c>
      <c r="O2013" s="131"/>
      <c r="P2013" s="330"/>
      <c r="Q2013" s="132"/>
      <c r="R2013" s="132"/>
      <c r="S2013" s="132"/>
      <c r="T2013" s="132"/>
    </row>
    <row r="2014" customFormat="false" ht="12.8" hidden="true" customHeight="false" outlineLevel="0" collapsed="false">
      <c r="A2014" s="131" t="n">
        <v>1436486400</v>
      </c>
      <c r="B2014" s="330" t="n">
        <f aca="false">(A2014/(24*60*60))+DATE(1970,1,1)</f>
        <v>42195</v>
      </c>
      <c r="C2014" s="331" t="n">
        <f aca="false">YEAR(B2014)</f>
        <v>2015</v>
      </c>
      <c r="D2014" s="331" t="n">
        <f aca="false">MONTH(B2014)</f>
        <v>7</v>
      </c>
      <c r="E2014" s="331" t="n">
        <f aca="false">DAY(B2014)</f>
        <v>10</v>
      </c>
      <c r="F2014" s="132" t="n">
        <v>269.22</v>
      </c>
      <c r="G2014" s="132" t="n">
        <v>296.1</v>
      </c>
      <c r="H2014" s="132" t="n">
        <v>268.58</v>
      </c>
      <c r="I2014" s="132" t="n">
        <v>285.36</v>
      </c>
      <c r="J2014" s="132" t="n">
        <f aca="false">LARGE($G$1:G2014,1)</f>
        <v>1242</v>
      </c>
      <c r="K2014" s="192" t="n">
        <f aca="false">IF(J2014&gt;J2013,0,K2013+1)</f>
        <v>588</v>
      </c>
      <c r="L2014" s="134" t="n">
        <f aca="false">I2014/J2014-1</f>
        <v>-0.77024154589372</v>
      </c>
      <c r="O2014" s="131"/>
      <c r="P2014" s="330"/>
      <c r="Q2014" s="132"/>
      <c r="R2014" s="132"/>
      <c r="S2014" s="132"/>
      <c r="T2014" s="132"/>
    </row>
    <row r="2015" customFormat="false" ht="12.8" hidden="true" customHeight="false" outlineLevel="0" collapsed="false">
      <c r="A2015" s="131" t="n">
        <v>1436572800</v>
      </c>
      <c r="B2015" s="330" t="n">
        <f aca="false">(A2015/(24*60*60))+DATE(1970,1,1)</f>
        <v>42196</v>
      </c>
      <c r="C2015" s="331" t="n">
        <f aca="false">YEAR(B2015)</f>
        <v>2015</v>
      </c>
      <c r="D2015" s="331" t="n">
        <f aca="false">MONTH(B2015)</f>
        <v>7</v>
      </c>
      <c r="E2015" s="331" t="n">
        <f aca="false">DAY(B2015)</f>
        <v>11</v>
      </c>
      <c r="F2015" s="132" t="n">
        <v>285.35</v>
      </c>
      <c r="G2015" s="132" t="n">
        <v>299.56</v>
      </c>
      <c r="H2015" s="132" t="n">
        <v>283.46</v>
      </c>
      <c r="I2015" s="132" t="n">
        <v>293.18</v>
      </c>
      <c r="J2015" s="132" t="n">
        <f aca="false">LARGE($G$1:G2015,1)</f>
        <v>1242</v>
      </c>
      <c r="K2015" s="192" t="n">
        <f aca="false">IF(J2015&gt;J2014,0,K2014+1)</f>
        <v>589</v>
      </c>
      <c r="L2015" s="134" t="n">
        <f aca="false">I2015/J2015-1</f>
        <v>-0.763945249597424</v>
      </c>
      <c r="O2015" s="131"/>
      <c r="P2015" s="330"/>
      <c r="Q2015" s="132"/>
      <c r="R2015" s="132"/>
      <c r="S2015" s="132"/>
      <c r="T2015" s="132"/>
    </row>
    <row r="2016" customFormat="false" ht="12.8" hidden="true" customHeight="false" outlineLevel="0" collapsed="false">
      <c r="A2016" s="131" t="n">
        <v>1436659200</v>
      </c>
      <c r="B2016" s="330" t="n">
        <f aca="false">(A2016/(24*60*60))+DATE(1970,1,1)</f>
        <v>42197</v>
      </c>
      <c r="C2016" s="331" t="n">
        <f aca="false">YEAR(B2016)</f>
        <v>2015</v>
      </c>
      <c r="D2016" s="331" t="n">
        <f aca="false">MONTH(B2016)</f>
        <v>7</v>
      </c>
      <c r="E2016" s="331" t="n">
        <f aca="false">DAY(B2016)</f>
        <v>12</v>
      </c>
      <c r="F2016" s="132" t="n">
        <v>293.19</v>
      </c>
      <c r="G2016" s="132" t="n">
        <v>316.23</v>
      </c>
      <c r="H2016" s="132" t="n">
        <v>291.81</v>
      </c>
      <c r="I2016" s="132" t="n">
        <v>311.14</v>
      </c>
      <c r="J2016" s="132" t="n">
        <f aca="false">LARGE($G$1:G2016,1)</f>
        <v>1242</v>
      </c>
      <c r="K2016" s="192" t="n">
        <f aca="false">IF(J2016&gt;J2015,0,K2015+1)</f>
        <v>590</v>
      </c>
      <c r="L2016" s="134" t="n">
        <f aca="false">I2016/J2016-1</f>
        <v>-0.749484702093398</v>
      </c>
      <c r="O2016" s="131"/>
      <c r="P2016" s="330"/>
      <c r="Q2016" s="132"/>
      <c r="R2016" s="132"/>
      <c r="S2016" s="132"/>
      <c r="T2016" s="132"/>
    </row>
    <row r="2017" customFormat="false" ht="12.8" hidden="true" customHeight="false" outlineLevel="0" collapsed="false">
      <c r="A2017" s="131" t="n">
        <v>1436745600</v>
      </c>
      <c r="B2017" s="330" t="n">
        <f aca="false">(A2017/(24*60*60))+DATE(1970,1,1)</f>
        <v>42198</v>
      </c>
      <c r="C2017" s="331" t="n">
        <f aca="false">YEAR(B2017)</f>
        <v>2015</v>
      </c>
      <c r="D2017" s="331" t="n">
        <f aca="false">MONTH(B2017)</f>
        <v>7</v>
      </c>
      <c r="E2017" s="331" t="n">
        <f aca="false">DAY(B2017)</f>
        <v>13</v>
      </c>
      <c r="F2017" s="132" t="n">
        <v>311.14</v>
      </c>
      <c r="G2017" s="132" t="n">
        <v>312</v>
      </c>
      <c r="H2017" s="132" t="n">
        <v>281.5</v>
      </c>
      <c r="I2017" s="132" t="n">
        <v>292.65</v>
      </c>
      <c r="J2017" s="132" t="n">
        <f aca="false">LARGE($G$1:G2017,1)</f>
        <v>1242</v>
      </c>
      <c r="K2017" s="192" t="n">
        <f aca="false">IF(J2017&gt;J2016,0,K2016+1)</f>
        <v>591</v>
      </c>
      <c r="L2017" s="134" t="n">
        <f aca="false">I2017/J2017-1</f>
        <v>-0.764371980676329</v>
      </c>
      <c r="O2017" s="131"/>
      <c r="P2017" s="330"/>
      <c r="Q2017" s="132"/>
      <c r="R2017" s="132"/>
      <c r="S2017" s="132"/>
      <c r="T2017" s="132"/>
    </row>
    <row r="2018" customFormat="false" ht="12.8" hidden="true" customHeight="false" outlineLevel="0" collapsed="false">
      <c r="A2018" s="131" t="n">
        <v>1436832000</v>
      </c>
      <c r="B2018" s="330" t="n">
        <f aca="false">(A2018/(24*60*60))+DATE(1970,1,1)</f>
        <v>42199</v>
      </c>
      <c r="C2018" s="331" t="n">
        <f aca="false">YEAR(B2018)</f>
        <v>2015</v>
      </c>
      <c r="D2018" s="331" t="n">
        <f aca="false">MONTH(B2018)</f>
        <v>7</v>
      </c>
      <c r="E2018" s="331" t="n">
        <f aca="false">DAY(B2018)</f>
        <v>14</v>
      </c>
      <c r="F2018" s="132" t="n">
        <v>292.6</v>
      </c>
      <c r="G2018" s="132" t="n">
        <v>297.25</v>
      </c>
      <c r="H2018" s="132" t="n">
        <v>286</v>
      </c>
      <c r="I2018" s="132" t="n">
        <v>286.83</v>
      </c>
      <c r="J2018" s="132" t="n">
        <f aca="false">LARGE($G$1:G2018,1)</f>
        <v>1242</v>
      </c>
      <c r="K2018" s="192" t="n">
        <f aca="false">IF(J2018&gt;J2017,0,K2017+1)</f>
        <v>592</v>
      </c>
      <c r="L2018" s="134" t="n">
        <f aca="false">I2018/J2018-1</f>
        <v>-0.769057971014493</v>
      </c>
      <c r="O2018" s="131"/>
      <c r="P2018" s="330"/>
      <c r="Q2018" s="132"/>
      <c r="R2018" s="132"/>
      <c r="S2018" s="132"/>
      <c r="T2018" s="132"/>
    </row>
    <row r="2019" customFormat="false" ht="12.8" hidden="true" customHeight="false" outlineLevel="0" collapsed="false">
      <c r="A2019" s="131" t="n">
        <v>1436918400</v>
      </c>
      <c r="B2019" s="330" t="n">
        <f aca="false">(A2019/(24*60*60))+DATE(1970,1,1)</f>
        <v>42200</v>
      </c>
      <c r="C2019" s="331" t="n">
        <f aca="false">YEAR(B2019)</f>
        <v>2015</v>
      </c>
      <c r="D2019" s="331" t="n">
        <f aca="false">MONTH(B2019)</f>
        <v>7</v>
      </c>
      <c r="E2019" s="331" t="n">
        <f aca="false">DAY(B2019)</f>
        <v>15</v>
      </c>
      <c r="F2019" s="132" t="n">
        <v>286.87</v>
      </c>
      <c r="G2019" s="132" t="n">
        <v>294.44</v>
      </c>
      <c r="H2019" s="132" t="n">
        <v>283.51</v>
      </c>
      <c r="I2019" s="132" t="n">
        <v>285.42</v>
      </c>
      <c r="J2019" s="132" t="n">
        <f aca="false">LARGE($G$1:G2019,1)</f>
        <v>1242</v>
      </c>
      <c r="K2019" s="192" t="n">
        <f aca="false">IF(J2019&gt;J2018,0,K2018+1)</f>
        <v>593</v>
      </c>
      <c r="L2019" s="134" t="n">
        <f aca="false">I2019/J2019-1</f>
        <v>-0.770193236714976</v>
      </c>
      <c r="O2019" s="131"/>
      <c r="P2019" s="330"/>
      <c r="Q2019" s="132"/>
      <c r="R2019" s="132"/>
      <c r="S2019" s="132"/>
      <c r="T2019" s="132"/>
    </row>
    <row r="2020" customFormat="false" ht="12.8" hidden="true" customHeight="false" outlineLevel="0" collapsed="false">
      <c r="A2020" s="131" t="n">
        <v>1437004800</v>
      </c>
      <c r="B2020" s="330" t="n">
        <f aca="false">(A2020/(24*60*60))+DATE(1970,1,1)</f>
        <v>42201</v>
      </c>
      <c r="C2020" s="331" t="n">
        <f aca="false">YEAR(B2020)</f>
        <v>2015</v>
      </c>
      <c r="D2020" s="331" t="n">
        <f aca="false">MONTH(B2020)</f>
        <v>7</v>
      </c>
      <c r="E2020" s="331" t="n">
        <f aca="false">DAY(B2020)</f>
        <v>16</v>
      </c>
      <c r="F2020" s="132" t="n">
        <v>285.42</v>
      </c>
      <c r="G2020" s="132" t="n">
        <v>295</v>
      </c>
      <c r="H2020" s="132" t="n">
        <v>275.21</v>
      </c>
      <c r="I2020" s="132" t="n">
        <v>278.94</v>
      </c>
      <c r="J2020" s="132" t="n">
        <f aca="false">LARGE($G$1:G2020,1)</f>
        <v>1242</v>
      </c>
      <c r="K2020" s="192" t="n">
        <f aca="false">IF(J2020&gt;J2019,0,K2019+1)</f>
        <v>594</v>
      </c>
      <c r="L2020" s="134" t="n">
        <f aca="false">I2020/J2020-1</f>
        <v>-0.775410628019324</v>
      </c>
      <c r="O2020" s="131"/>
      <c r="P2020" s="330"/>
      <c r="Q2020" s="132"/>
      <c r="R2020" s="132"/>
      <c r="S2020" s="132"/>
      <c r="T2020" s="132"/>
    </row>
    <row r="2021" customFormat="false" ht="12.8" hidden="true" customHeight="false" outlineLevel="0" collapsed="false">
      <c r="A2021" s="131" t="n">
        <v>1437091200</v>
      </c>
      <c r="B2021" s="330" t="n">
        <f aca="false">(A2021/(24*60*60))+DATE(1970,1,1)</f>
        <v>42202</v>
      </c>
      <c r="C2021" s="331" t="n">
        <f aca="false">YEAR(B2021)</f>
        <v>2015</v>
      </c>
      <c r="D2021" s="331" t="n">
        <f aca="false">MONTH(B2021)</f>
        <v>7</v>
      </c>
      <c r="E2021" s="331" t="n">
        <f aca="false">DAY(B2021)</f>
        <v>17</v>
      </c>
      <c r="F2021" s="132" t="n">
        <v>278.93</v>
      </c>
      <c r="G2021" s="132" t="n">
        <v>281.55</v>
      </c>
      <c r="H2021" s="132" t="n">
        <v>272</v>
      </c>
      <c r="I2021" s="132" t="n">
        <v>279.82</v>
      </c>
      <c r="J2021" s="132" t="n">
        <f aca="false">LARGE($G$1:G2021,1)</f>
        <v>1242</v>
      </c>
      <c r="K2021" s="192" t="n">
        <f aca="false">IF(J2021&gt;J2020,0,K2020+1)</f>
        <v>595</v>
      </c>
      <c r="L2021" s="134" t="n">
        <f aca="false">I2021/J2021-1</f>
        <v>-0.774702093397746</v>
      </c>
      <c r="O2021" s="131"/>
      <c r="P2021" s="330"/>
      <c r="Q2021" s="132"/>
      <c r="R2021" s="132"/>
      <c r="S2021" s="132"/>
      <c r="T2021" s="132"/>
    </row>
    <row r="2022" customFormat="false" ht="12.8" hidden="true" customHeight="false" outlineLevel="0" collapsed="false">
      <c r="A2022" s="131" t="n">
        <v>1437177600</v>
      </c>
      <c r="B2022" s="330" t="n">
        <f aca="false">(A2022/(24*60*60))+DATE(1970,1,1)</f>
        <v>42203</v>
      </c>
      <c r="C2022" s="331" t="n">
        <f aca="false">YEAR(B2022)</f>
        <v>2015</v>
      </c>
      <c r="D2022" s="331" t="n">
        <f aca="false">MONTH(B2022)</f>
        <v>7</v>
      </c>
      <c r="E2022" s="331" t="n">
        <f aca="false">DAY(B2022)</f>
        <v>18</v>
      </c>
      <c r="F2022" s="132" t="n">
        <v>279.52</v>
      </c>
      <c r="G2022" s="132" t="n">
        <v>283.33</v>
      </c>
      <c r="H2022" s="132" t="n">
        <v>276.12</v>
      </c>
      <c r="I2022" s="132" t="n">
        <v>277.25</v>
      </c>
      <c r="J2022" s="132" t="n">
        <f aca="false">LARGE($G$1:G2022,1)</f>
        <v>1242</v>
      </c>
      <c r="K2022" s="192" t="n">
        <f aca="false">IF(J2022&gt;J2021,0,K2021+1)</f>
        <v>596</v>
      </c>
      <c r="L2022" s="134" t="n">
        <f aca="false">I2022/J2022-1</f>
        <v>-0.776771336553945</v>
      </c>
      <c r="O2022" s="131"/>
      <c r="P2022" s="330"/>
      <c r="Q2022" s="132"/>
      <c r="R2022" s="132"/>
      <c r="S2022" s="132"/>
      <c r="T2022" s="132"/>
    </row>
    <row r="2023" customFormat="false" ht="12.8" hidden="true" customHeight="false" outlineLevel="0" collapsed="false">
      <c r="A2023" s="131" t="n">
        <v>1437264000</v>
      </c>
      <c r="B2023" s="330" t="n">
        <f aca="false">(A2023/(24*60*60))+DATE(1970,1,1)</f>
        <v>42204</v>
      </c>
      <c r="C2023" s="331" t="n">
        <f aca="false">YEAR(B2023)</f>
        <v>2015</v>
      </c>
      <c r="D2023" s="331" t="n">
        <f aca="false">MONTH(B2023)</f>
        <v>7</v>
      </c>
      <c r="E2023" s="331" t="n">
        <f aca="false">DAY(B2023)</f>
        <v>19</v>
      </c>
      <c r="F2023" s="132" t="n">
        <v>277.25</v>
      </c>
      <c r="G2023" s="132" t="n">
        <v>279.18</v>
      </c>
      <c r="H2023" s="132" t="n">
        <v>274.69</v>
      </c>
      <c r="I2023" s="132" t="n">
        <v>275.04</v>
      </c>
      <c r="J2023" s="132" t="n">
        <f aca="false">LARGE($G$1:G2023,1)</f>
        <v>1242</v>
      </c>
      <c r="K2023" s="192" t="n">
        <f aca="false">IF(J2023&gt;J2022,0,K2022+1)</f>
        <v>597</v>
      </c>
      <c r="L2023" s="134" t="n">
        <f aca="false">I2023/J2023-1</f>
        <v>-0.778550724637681</v>
      </c>
      <c r="O2023" s="131"/>
      <c r="P2023" s="330"/>
      <c r="Q2023" s="132"/>
      <c r="R2023" s="132"/>
      <c r="S2023" s="132"/>
      <c r="T2023" s="132"/>
    </row>
    <row r="2024" customFormat="false" ht="12.8" hidden="true" customHeight="false" outlineLevel="0" collapsed="false">
      <c r="A2024" s="131" t="n">
        <v>1437350400</v>
      </c>
      <c r="B2024" s="330" t="n">
        <f aca="false">(A2024/(24*60*60))+DATE(1970,1,1)</f>
        <v>42205</v>
      </c>
      <c r="C2024" s="331" t="n">
        <f aca="false">YEAR(B2024)</f>
        <v>2015</v>
      </c>
      <c r="D2024" s="331" t="n">
        <f aca="false">MONTH(B2024)</f>
        <v>7</v>
      </c>
      <c r="E2024" s="331" t="n">
        <f aca="false">DAY(B2024)</f>
        <v>20</v>
      </c>
      <c r="F2024" s="132" t="n">
        <v>275.04</v>
      </c>
      <c r="G2024" s="132" t="n">
        <v>280.5</v>
      </c>
      <c r="H2024" s="132" t="n">
        <v>273.5</v>
      </c>
      <c r="I2024" s="132" t="n">
        <v>280.2</v>
      </c>
      <c r="J2024" s="132" t="n">
        <f aca="false">LARGE($G$1:G2024,1)</f>
        <v>1242</v>
      </c>
      <c r="K2024" s="192" t="n">
        <f aca="false">IF(J2024&gt;J2023,0,K2023+1)</f>
        <v>598</v>
      </c>
      <c r="L2024" s="134" t="n">
        <f aca="false">I2024/J2024-1</f>
        <v>-0.774396135265701</v>
      </c>
      <c r="O2024" s="131"/>
      <c r="P2024" s="330"/>
      <c r="Q2024" s="132"/>
      <c r="R2024" s="132"/>
      <c r="S2024" s="132"/>
      <c r="T2024" s="132"/>
    </row>
    <row r="2025" customFormat="false" ht="12.8" hidden="true" customHeight="false" outlineLevel="0" collapsed="false">
      <c r="A2025" s="131" t="n">
        <v>1437436800</v>
      </c>
      <c r="B2025" s="330" t="n">
        <f aca="false">(A2025/(24*60*60))+DATE(1970,1,1)</f>
        <v>42206</v>
      </c>
      <c r="C2025" s="331" t="n">
        <f aca="false">YEAR(B2025)</f>
        <v>2015</v>
      </c>
      <c r="D2025" s="331" t="n">
        <f aca="false">MONTH(B2025)</f>
        <v>7</v>
      </c>
      <c r="E2025" s="331" t="n">
        <f aca="false">DAY(B2025)</f>
        <v>21</v>
      </c>
      <c r="F2025" s="132" t="n">
        <v>280.2</v>
      </c>
      <c r="G2025" s="132" t="n">
        <v>282.1</v>
      </c>
      <c r="H2025" s="132" t="n">
        <v>275.09</v>
      </c>
      <c r="I2025" s="132" t="n">
        <v>275.55</v>
      </c>
      <c r="J2025" s="132" t="n">
        <f aca="false">LARGE($G$1:G2025,1)</f>
        <v>1242</v>
      </c>
      <c r="K2025" s="192" t="n">
        <f aca="false">IF(J2025&gt;J2024,0,K2024+1)</f>
        <v>599</v>
      </c>
      <c r="L2025" s="134" t="n">
        <f aca="false">I2025/J2025-1</f>
        <v>-0.778140096618358</v>
      </c>
      <c r="O2025" s="131"/>
      <c r="P2025" s="330"/>
      <c r="Q2025" s="132"/>
      <c r="R2025" s="132"/>
      <c r="S2025" s="132"/>
      <c r="T2025" s="132"/>
    </row>
    <row r="2026" customFormat="false" ht="12.8" hidden="true" customHeight="false" outlineLevel="0" collapsed="false">
      <c r="A2026" s="131" t="n">
        <v>1437523200</v>
      </c>
      <c r="B2026" s="330" t="n">
        <f aca="false">(A2026/(24*60*60))+DATE(1970,1,1)</f>
        <v>42207</v>
      </c>
      <c r="C2026" s="331" t="n">
        <f aca="false">YEAR(B2026)</f>
        <v>2015</v>
      </c>
      <c r="D2026" s="331" t="n">
        <f aca="false">MONTH(B2026)</f>
        <v>7</v>
      </c>
      <c r="E2026" s="331" t="n">
        <f aca="false">DAY(B2026)</f>
        <v>22</v>
      </c>
      <c r="F2026" s="132" t="n">
        <v>275.55</v>
      </c>
      <c r="G2026" s="132" t="n">
        <v>278.39</v>
      </c>
      <c r="H2026" s="132" t="n">
        <v>274.5</v>
      </c>
      <c r="I2026" s="132" t="n">
        <v>277.99</v>
      </c>
      <c r="J2026" s="132" t="n">
        <f aca="false">LARGE($G$1:G2026,1)</f>
        <v>1242</v>
      </c>
      <c r="K2026" s="192" t="n">
        <f aca="false">IF(J2026&gt;J2025,0,K2025+1)</f>
        <v>600</v>
      </c>
      <c r="L2026" s="134" t="n">
        <f aca="false">I2026/J2026-1</f>
        <v>-0.776175523349436</v>
      </c>
      <c r="O2026" s="131"/>
      <c r="P2026" s="330"/>
      <c r="Q2026" s="132"/>
      <c r="R2026" s="132"/>
      <c r="S2026" s="132"/>
      <c r="T2026" s="132"/>
    </row>
    <row r="2027" customFormat="false" ht="12.8" hidden="true" customHeight="false" outlineLevel="0" collapsed="false">
      <c r="A2027" s="131" t="n">
        <v>1437609600</v>
      </c>
      <c r="B2027" s="330" t="n">
        <f aca="false">(A2027/(24*60*60))+DATE(1970,1,1)</f>
        <v>42208</v>
      </c>
      <c r="C2027" s="331" t="n">
        <f aca="false">YEAR(B2027)</f>
        <v>2015</v>
      </c>
      <c r="D2027" s="331" t="n">
        <f aca="false">MONTH(B2027)</f>
        <v>7</v>
      </c>
      <c r="E2027" s="331" t="n">
        <f aca="false">DAY(B2027)</f>
        <v>23</v>
      </c>
      <c r="F2027" s="132" t="n">
        <v>277.88</v>
      </c>
      <c r="G2027" s="132" t="n">
        <v>278.44</v>
      </c>
      <c r="H2027" s="132" t="n">
        <v>275.56</v>
      </c>
      <c r="I2027" s="132" t="n">
        <v>276.51</v>
      </c>
      <c r="J2027" s="132" t="n">
        <f aca="false">LARGE($G$1:G2027,1)</f>
        <v>1242</v>
      </c>
      <c r="K2027" s="192" t="n">
        <f aca="false">IF(J2027&gt;J2026,0,K2026+1)</f>
        <v>601</v>
      </c>
      <c r="L2027" s="134" t="n">
        <f aca="false">I2027/J2027-1</f>
        <v>-0.777367149758454</v>
      </c>
      <c r="O2027" s="131"/>
      <c r="P2027" s="330"/>
      <c r="Q2027" s="132"/>
      <c r="R2027" s="132"/>
      <c r="S2027" s="132"/>
      <c r="T2027" s="132"/>
    </row>
    <row r="2028" customFormat="false" ht="12.8" hidden="true" customHeight="false" outlineLevel="0" collapsed="false">
      <c r="A2028" s="131" t="n">
        <v>1437696000</v>
      </c>
      <c r="B2028" s="330" t="n">
        <f aca="false">(A2028/(24*60*60))+DATE(1970,1,1)</f>
        <v>42209</v>
      </c>
      <c r="C2028" s="331" t="n">
        <f aca="false">YEAR(B2028)</f>
        <v>2015</v>
      </c>
      <c r="D2028" s="331" t="n">
        <f aca="false">MONTH(B2028)</f>
        <v>7</v>
      </c>
      <c r="E2028" s="331" t="n">
        <f aca="false">DAY(B2028)</f>
        <v>24</v>
      </c>
      <c r="F2028" s="132" t="n">
        <v>276.48</v>
      </c>
      <c r="G2028" s="132" t="n">
        <v>289.93</v>
      </c>
      <c r="H2028" s="132" t="n">
        <v>276.02</v>
      </c>
      <c r="I2028" s="132" t="n">
        <v>288.6</v>
      </c>
      <c r="J2028" s="132" t="n">
        <f aca="false">LARGE($G$1:G2028,1)</f>
        <v>1242</v>
      </c>
      <c r="K2028" s="192" t="n">
        <f aca="false">IF(J2028&gt;J2027,0,K2027+1)</f>
        <v>602</v>
      </c>
      <c r="L2028" s="134" t="n">
        <f aca="false">I2028/J2028-1</f>
        <v>-0.767632850241546</v>
      </c>
      <c r="O2028" s="131"/>
      <c r="P2028" s="330"/>
      <c r="Q2028" s="132"/>
      <c r="R2028" s="132"/>
      <c r="S2028" s="132"/>
      <c r="T2028" s="132"/>
    </row>
    <row r="2029" customFormat="false" ht="12.8" hidden="true" customHeight="false" outlineLevel="0" collapsed="false">
      <c r="A2029" s="131" t="n">
        <v>1437782400</v>
      </c>
      <c r="B2029" s="330" t="n">
        <f aca="false">(A2029/(24*60*60))+DATE(1970,1,1)</f>
        <v>42210</v>
      </c>
      <c r="C2029" s="331" t="n">
        <f aca="false">YEAR(B2029)</f>
        <v>2015</v>
      </c>
      <c r="D2029" s="331" t="n">
        <f aca="false">MONTH(B2029)</f>
        <v>7</v>
      </c>
      <c r="E2029" s="331" t="n">
        <f aca="false">DAY(B2029)</f>
        <v>25</v>
      </c>
      <c r="F2029" s="132" t="n">
        <v>288.58</v>
      </c>
      <c r="G2029" s="132" t="n">
        <v>292.35</v>
      </c>
      <c r="H2029" s="132" t="n">
        <v>286.39</v>
      </c>
      <c r="I2029" s="132" t="n">
        <v>289.37</v>
      </c>
      <c r="J2029" s="132" t="n">
        <f aca="false">LARGE($G$1:G2029,1)</f>
        <v>1242</v>
      </c>
      <c r="K2029" s="192" t="n">
        <f aca="false">IF(J2029&gt;J2028,0,K2028+1)</f>
        <v>603</v>
      </c>
      <c r="L2029" s="134" t="n">
        <f aca="false">I2029/J2029-1</f>
        <v>-0.767012882447665</v>
      </c>
      <c r="O2029" s="131"/>
      <c r="P2029" s="330"/>
      <c r="Q2029" s="132"/>
      <c r="R2029" s="132"/>
      <c r="S2029" s="132"/>
      <c r="T2029" s="132"/>
    </row>
    <row r="2030" customFormat="false" ht="12.8" hidden="true" customHeight="false" outlineLevel="0" collapsed="false">
      <c r="A2030" s="131" t="n">
        <v>1437868800</v>
      </c>
      <c r="B2030" s="330" t="n">
        <f aca="false">(A2030/(24*60*60))+DATE(1970,1,1)</f>
        <v>42211</v>
      </c>
      <c r="C2030" s="331" t="n">
        <f aca="false">YEAR(B2030)</f>
        <v>2015</v>
      </c>
      <c r="D2030" s="331" t="n">
        <f aca="false">MONTH(B2030)</f>
        <v>7</v>
      </c>
      <c r="E2030" s="331" t="n">
        <f aca="false">DAY(B2030)</f>
        <v>26</v>
      </c>
      <c r="F2030" s="132" t="n">
        <v>289.36</v>
      </c>
      <c r="G2030" s="132" t="n">
        <v>294.57</v>
      </c>
      <c r="H2030" s="132" t="n">
        <v>288.12</v>
      </c>
      <c r="I2030" s="132" t="n">
        <v>293.01</v>
      </c>
      <c r="J2030" s="132" t="n">
        <f aca="false">LARGE($G$1:G2030,1)</f>
        <v>1242</v>
      </c>
      <c r="K2030" s="192" t="n">
        <f aca="false">IF(J2030&gt;J2029,0,K2029+1)</f>
        <v>604</v>
      </c>
      <c r="L2030" s="134" t="n">
        <f aca="false">I2030/J2030-1</f>
        <v>-0.764082125603865</v>
      </c>
      <c r="O2030" s="131"/>
      <c r="P2030" s="330"/>
      <c r="Q2030" s="132"/>
      <c r="R2030" s="132"/>
      <c r="S2030" s="132"/>
      <c r="T2030" s="132"/>
    </row>
    <row r="2031" customFormat="false" ht="12.8" hidden="true" customHeight="false" outlineLevel="0" collapsed="false">
      <c r="A2031" s="131" t="n">
        <v>1437955200</v>
      </c>
      <c r="B2031" s="330" t="n">
        <f aca="false">(A2031/(24*60*60))+DATE(1970,1,1)</f>
        <v>42212</v>
      </c>
      <c r="C2031" s="331" t="n">
        <f aca="false">YEAR(B2031)</f>
        <v>2015</v>
      </c>
      <c r="D2031" s="331" t="n">
        <f aca="false">MONTH(B2031)</f>
        <v>7</v>
      </c>
      <c r="E2031" s="331" t="n">
        <f aca="false">DAY(B2031)</f>
        <v>27</v>
      </c>
      <c r="F2031" s="132" t="n">
        <v>293</v>
      </c>
      <c r="G2031" s="132" t="n">
        <v>298.74</v>
      </c>
      <c r="H2031" s="132" t="n">
        <v>286</v>
      </c>
      <c r="I2031" s="132" t="n">
        <v>294.84</v>
      </c>
      <c r="J2031" s="132" t="n">
        <f aca="false">LARGE($G$1:G2031,1)</f>
        <v>1242</v>
      </c>
      <c r="K2031" s="192" t="n">
        <f aca="false">IF(J2031&gt;J2030,0,K2030+1)</f>
        <v>605</v>
      </c>
      <c r="L2031" s="134" t="n">
        <f aca="false">I2031/J2031-1</f>
        <v>-0.762608695652174</v>
      </c>
      <c r="O2031" s="131"/>
      <c r="P2031" s="330"/>
      <c r="Q2031" s="132"/>
      <c r="R2031" s="132"/>
      <c r="S2031" s="132"/>
      <c r="T2031" s="132"/>
    </row>
    <row r="2032" customFormat="false" ht="12.8" hidden="true" customHeight="false" outlineLevel="0" collapsed="false">
      <c r="A2032" s="131" t="n">
        <v>1438041600</v>
      </c>
      <c r="B2032" s="330" t="n">
        <f aca="false">(A2032/(24*60*60))+DATE(1970,1,1)</f>
        <v>42213</v>
      </c>
      <c r="C2032" s="331" t="n">
        <f aca="false">YEAR(B2032)</f>
        <v>2015</v>
      </c>
      <c r="D2032" s="331" t="n">
        <f aca="false">MONTH(B2032)</f>
        <v>7</v>
      </c>
      <c r="E2032" s="331" t="n">
        <f aca="false">DAY(B2032)</f>
        <v>28</v>
      </c>
      <c r="F2032" s="132" t="n">
        <v>294.73</v>
      </c>
      <c r="G2032" s="132" t="n">
        <v>298.93</v>
      </c>
      <c r="H2032" s="132" t="n">
        <v>293.61</v>
      </c>
      <c r="I2032" s="132" t="n">
        <v>295.23</v>
      </c>
      <c r="J2032" s="132" t="n">
        <f aca="false">LARGE($G$1:G2032,1)</f>
        <v>1242</v>
      </c>
      <c r="K2032" s="192" t="n">
        <f aca="false">IF(J2032&gt;J2031,0,K2031+1)</f>
        <v>606</v>
      </c>
      <c r="L2032" s="134" t="n">
        <f aca="false">I2032/J2032-1</f>
        <v>-0.762294685990338</v>
      </c>
      <c r="O2032" s="131"/>
      <c r="P2032" s="330"/>
      <c r="Q2032" s="132"/>
      <c r="R2032" s="132"/>
      <c r="S2032" s="132"/>
      <c r="T2032" s="132"/>
    </row>
    <row r="2033" customFormat="false" ht="12.8" hidden="true" customHeight="false" outlineLevel="0" collapsed="false">
      <c r="A2033" s="131" t="n">
        <v>1438128000</v>
      </c>
      <c r="B2033" s="330" t="n">
        <f aca="false">(A2033/(24*60*60))+DATE(1970,1,1)</f>
        <v>42214</v>
      </c>
      <c r="C2033" s="331" t="n">
        <f aca="false">YEAR(B2033)</f>
        <v>2015</v>
      </c>
      <c r="D2033" s="331" t="n">
        <f aca="false">MONTH(B2033)</f>
        <v>7</v>
      </c>
      <c r="E2033" s="331" t="n">
        <f aca="false">DAY(B2033)</f>
        <v>29</v>
      </c>
      <c r="F2033" s="132" t="n">
        <v>295.24</v>
      </c>
      <c r="G2033" s="132" t="n">
        <v>295.68</v>
      </c>
      <c r="H2033" s="132" t="n">
        <v>286.02</v>
      </c>
      <c r="I2033" s="132" t="n">
        <v>289.92</v>
      </c>
      <c r="J2033" s="132" t="n">
        <f aca="false">LARGE($G$1:G2033,1)</f>
        <v>1242</v>
      </c>
      <c r="K2033" s="192" t="n">
        <f aca="false">IF(J2033&gt;J2032,0,K2032+1)</f>
        <v>607</v>
      </c>
      <c r="L2033" s="134" t="n">
        <f aca="false">I2033/J2033-1</f>
        <v>-0.766570048309179</v>
      </c>
      <c r="O2033" s="131"/>
      <c r="P2033" s="330"/>
      <c r="Q2033" s="132"/>
      <c r="R2033" s="132"/>
      <c r="S2033" s="132"/>
      <c r="T2033" s="132"/>
    </row>
    <row r="2034" customFormat="false" ht="12.8" hidden="true" customHeight="false" outlineLevel="0" collapsed="false">
      <c r="A2034" s="131" t="n">
        <v>1438214400</v>
      </c>
      <c r="B2034" s="330" t="n">
        <f aca="false">(A2034/(24*60*60))+DATE(1970,1,1)</f>
        <v>42215</v>
      </c>
      <c r="C2034" s="331" t="n">
        <f aca="false">YEAR(B2034)</f>
        <v>2015</v>
      </c>
      <c r="D2034" s="331" t="n">
        <f aca="false">MONTH(B2034)</f>
        <v>7</v>
      </c>
      <c r="E2034" s="331" t="n">
        <f aca="false">DAY(B2034)</f>
        <v>30</v>
      </c>
      <c r="F2034" s="132" t="n">
        <v>289.92</v>
      </c>
      <c r="G2034" s="132" t="n">
        <v>291</v>
      </c>
      <c r="H2034" s="132" t="n">
        <v>284.01</v>
      </c>
      <c r="I2034" s="132" t="n">
        <v>288.21</v>
      </c>
      <c r="J2034" s="132" t="n">
        <f aca="false">LARGE($G$1:G2034,1)</f>
        <v>1242</v>
      </c>
      <c r="K2034" s="192" t="n">
        <f aca="false">IF(J2034&gt;J2033,0,K2033+1)</f>
        <v>608</v>
      </c>
      <c r="L2034" s="134" t="n">
        <f aca="false">I2034/J2034-1</f>
        <v>-0.767946859903382</v>
      </c>
      <c r="O2034" s="131"/>
      <c r="P2034" s="330"/>
      <c r="Q2034" s="132"/>
      <c r="R2034" s="132"/>
      <c r="S2034" s="132"/>
      <c r="T2034" s="132"/>
    </row>
    <row r="2035" customFormat="false" ht="12.8" hidden="true" customHeight="false" outlineLevel="0" collapsed="false">
      <c r="A2035" s="131" t="n">
        <v>1438300800</v>
      </c>
      <c r="B2035" s="330" t="n">
        <f aca="false">(A2035/(24*60*60))+DATE(1970,1,1)</f>
        <v>42216</v>
      </c>
      <c r="C2035" s="331" t="n">
        <f aca="false">YEAR(B2035)</f>
        <v>2015</v>
      </c>
      <c r="D2035" s="331" t="n">
        <f aca="false">MONTH(B2035)</f>
        <v>7</v>
      </c>
      <c r="E2035" s="331" t="n">
        <f aca="false">DAY(B2035)</f>
        <v>31</v>
      </c>
      <c r="F2035" s="132" t="n">
        <v>288.02</v>
      </c>
      <c r="G2035" s="132" t="n">
        <v>289.85</v>
      </c>
      <c r="H2035" s="132" t="n">
        <v>281</v>
      </c>
      <c r="I2035" s="132" t="n">
        <v>284.45</v>
      </c>
      <c r="J2035" s="132" t="n">
        <f aca="false">LARGE($G$1:G2035,1)</f>
        <v>1242</v>
      </c>
      <c r="K2035" s="192" t="n">
        <f aca="false">IF(J2035&gt;J2034,0,K2034+1)</f>
        <v>609</v>
      </c>
      <c r="L2035" s="134" t="n">
        <f aca="false">I2035/J2035-1</f>
        <v>-0.77097423510467</v>
      </c>
      <c r="O2035" s="131"/>
      <c r="P2035" s="330"/>
      <c r="Q2035" s="132"/>
      <c r="R2035" s="132"/>
      <c r="S2035" s="132"/>
      <c r="T2035" s="132"/>
    </row>
    <row r="2036" customFormat="false" ht="12.8" hidden="true" customHeight="false" outlineLevel="0" collapsed="false">
      <c r="A2036" s="131" t="n">
        <v>1438387200</v>
      </c>
      <c r="B2036" s="330" t="n">
        <f aca="false">(A2036/(24*60*60))+DATE(1970,1,1)</f>
        <v>42217</v>
      </c>
      <c r="C2036" s="331" t="n">
        <f aca="false">YEAR(B2036)</f>
        <v>2015</v>
      </c>
      <c r="D2036" s="331" t="n">
        <f aca="false">MONTH(B2036)</f>
        <v>8</v>
      </c>
      <c r="E2036" s="331" t="n">
        <f aca="false">DAY(B2036)</f>
        <v>1</v>
      </c>
      <c r="F2036" s="132" t="n">
        <v>284.45</v>
      </c>
      <c r="G2036" s="132" t="n">
        <v>284.99</v>
      </c>
      <c r="H2036" s="132" t="n">
        <v>276.53</v>
      </c>
      <c r="I2036" s="132" t="n">
        <v>280.31</v>
      </c>
      <c r="J2036" s="132" t="n">
        <f aca="false">LARGE($G$1:G2036,1)</f>
        <v>1242</v>
      </c>
      <c r="K2036" s="192" t="n">
        <f aca="false">IF(J2036&gt;J2035,0,K2035+1)</f>
        <v>610</v>
      </c>
      <c r="L2036" s="134" t="n">
        <f aca="false">I2036/J2036-1</f>
        <v>-0.774307568438003</v>
      </c>
      <c r="O2036" s="131"/>
      <c r="P2036" s="330"/>
      <c r="Q2036" s="132"/>
      <c r="R2036" s="132"/>
      <c r="S2036" s="132"/>
      <c r="T2036" s="132"/>
    </row>
    <row r="2037" customFormat="false" ht="12.8" hidden="true" customHeight="false" outlineLevel="0" collapsed="false">
      <c r="A2037" s="131" t="n">
        <v>1438473600</v>
      </c>
      <c r="B2037" s="330" t="n">
        <f aca="false">(A2037/(24*60*60))+DATE(1970,1,1)</f>
        <v>42218</v>
      </c>
      <c r="C2037" s="331" t="n">
        <f aca="false">YEAR(B2037)</f>
        <v>2015</v>
      </c>
      <c r="D2037" s="331" t="n">
        <f aca="false">MONTH(B2037)</f>
        <v>8</v>
      </c>
      <c r="E2037" s="331" t="n">
        <f aca="false">DAY(B2037)</f>
        <v>2</v>
      </c>
      <c r="F2037" s="132" t="n">
        <v>280.31</v>
      </c>
      <c r="G2037" s="132" t="n">
        <v>283.44</v>
      </c>
      <c r="H2037" s="132" t="n">
        <v>276.26</v>
      </c>
      <c r="I2037" s="132" t="n">
        <v>282.44</v>
      </c>
      <c r="J2037" s="132" t="n">
        <f aca="false">LARGE($G$1:G2037,1)</f>
        <v>1242</v>
      </c>
      <c r="K2037" s="192" t="n">
        <f aca="false">IF(J2037&gt;J2036,0,K2036+1)</f>
        <v>611</v>
      </c>
      <c r="L2037" s="134" t="n">
        <f aca="false">I2037/J2037-1</f>
        <v>-0.772592592592593</v>
      </c>
      <c r="O2037" s="131"/>
      <c r="P2037" s="330"/>
      <c r="Q2037" s="132"/>
      <c r="R2037" s="132"/>
      <c r="S2037" s="132"/>
      <c r="T2037" s="132"/>
    </row>
    <row r="2038" customFormat="false" ht="12.8" hidden="true" customHeight="false" outlineLevel="0" collapsed="false">
      <c r="A2038" s="131" t="n">
        <v>1438560000</v>
      </c>
      <c r="B2038" s="330" t="n">
        <f aca="false">(A2038/(24*60*60))+DATE(1970,1,1)</f>
        <v>42219</v>
      </c>
      <c r="C2038" s="331" t="n">
        <f aca="false">YEAR(B2038)</f>
        <v>2015</v>
      </c>
      <c r="D2038" s="331" t="n">
        <f aca="false">MONTH(B2038)</f>
        <v>8</v>
      </c>
      <c r="E2038" s="331" t="n">
        <f aca="false">DAY(B2038)</f>
        <v>3</v>
      </c>
      <c r="F2038" s="132" t="n">
        <v>282.44</v>
      </c>
      <c r="G2038" s="132" t="n">
        <v>287.05</v>
      </c>
      <c r="H2038" s="132" t="n">
        <v>279.7</v>
      </c>
      <c r="I2038" s="132" t="n">
        <v>281.28</v>
      </c>
      <c r="J2038" s="132" t="n">
        <f aca="false">LARGE($G$1:G2038,1)</f>
        <v>1242</v>
      </c>
      <c r="K2038" s="192" t="n">
        <f aca="false">IF(J2038&gt;J2037,0,K2037+1)</f>
        <v>612</v>
      </c>
      <c r="L2038" s="134" t="n">
        <f aca="false">I2038/J2038-1</f>
        <v>-0.773526570048309</v>
      </c>
      <c r="O2038" s="131"/>
      <c r="P2038" s="330"/>
      <c r="Q2038" s="132"/>
      <c r="R2038" s="132"/>
      <c r="S2038" s="132"/>
      <c r="T2038" s="132"/>
    </row>
    <row r="2039" customFormat="false" ht="12.8" hidden="true" customHeight="false" outlineLevel="0" collapsed="false">
      <c r="A2039" s="131" t="n">
        <v>1438646400</v>
      </c>
      <c r="B2039" s="330" t="n">
        <f aca="false">(A2039/(24*60*60))+DATE(1970,1,1)</f>
        <v>42220</v>
      </c>
      <c r="C2039" s="331" t="n">
        <f aca="false">YEAR(B2039)</f>
        <v>2015</v>
      </c>
      <c r="D2039" s="331" t="n">
        <f aca="false">MONTH(B2039)</f>
        <v>8</v>
      </c>
      <c r="E2039" s="331" t="n">
        <f aca="false">DAY(B2039)</f>
        <v>4</v>
      </c>
      <c r="F2039" s="132" t="n">
        <v>281.28</v>
      </c>
      <c r="G2039" s="132" t="n">
        <v>285.94</v>
      </c>
      <c r="H2039" s="132" t="n">
        <v>281.28</v>
      </c>
      <c r="I2039" s="132" t="n">
        <v>285.47</v>
      </c>
      <c r="J2039" s="132" t="n">
        <f aca="false">LARGE($G$1:G2039,1)</f>
        <v>1242</v>
      </c>
      <c r="K2039" s="192" t="n">
        <f aca="false">IF(J2039&gt;J2038,0,K2038+1)</f>
        <v>613</v>
      </c>
      <c r="L2039" s="134" t="n">
        <f aca="false">I2039/J2039-1</f>
        <v>-0.770152979066023</v>
      </c>
      <c r="O2039" s="131"/>
      <c r="P2039" s="330"/>
      <c r="Q2039" s="132"/>
      <c r="R2039" s="132"/>
      <c r="S2039" s="132"/>
      <c r="T2039" s="132"/>
    </row>
    <row r="2040" customFormat="false" ht="12.8" hidden="true" customHeight="false" outlineLevel="0" collapsed="false">
      <c r="A2040" s="131" t="n">
        <v>1438732800</v>
      </c>
      <c r="B2040" s="330" t="n">
        <f aca="false">(A2040/(24*60*60))+DATE(1970,1,1)</f>
        <v>42221</v>
      </c>
      <c r="C2040" s="331" t="n">
        <f aca="false">YEAR(B2040)</f>
        <v>2015</v>
      </c>
      <c r="D2040" s="331" t="n">
        <f aca="false">MONTH(B2040)</f>
        <v>8</v>
      </c>
      <c r="E2040" s="331" t="n">
        <f aca="false">DAY(B2040)</f>
        <v>5</v>
      </c>
      <c r="F2040" s="132" t="n">
        <v>285.47</v>
      </c>
      <c r="G2040" s="132" t="n">
        <v>285.94</v>
      </c>
      <c r="H2040" s="132" t="n">
        <v>281.49</v>
      </c>
      <c r="I2040" s="132" t="n">
        <v>282.61</v>
      </c>
      <c r="J2040" s="132" t="n">
        <f aca="false">LARGE($G$1:G2040,1)</f>
        <v>1242</v>
      </c>
      <c r="K2040" s="192" t="n">
        <f aca="false">IF(J2040&gt;J2039,0,K2039+1)</f>
        <v>614</v>
      </c>
      <c r="L2040" s="134" t="n">
        <f aca="false">I2040/J2040-1</f>
        <v>-0.772455716586151</v>
      </c>
      <c r="O2040" s="131"/>
      <c r="P2040" s="330"/>
      <c r="Q2040" s="132"/>
      <c r="R2040" s="132"/>
      <c r="S2040" s="132"/>
      <c r="T2040" s="132"/>
    </row>
    <row r="2041" customFormat="false" ht="12.8" hidden="true" customHeight="false" outlineLevel="0" collapsed="false">
      <c r="A2041" s="131" t="n">
        <v>1438819200</v>
      </c>
      <c r="B2041" s="330" t="n">
        <f aca="false">(A2041/(24*60*60))+DATE(1970,1,1)</f>
        <v>42222</v>
      </c>
      <c r="C2041" s="331" t="n">
        <f aca="false">YEAR(B2041)</f>
        <v>2015</v>
      </c>
      <c r="D2041" s="331" t="n">
        <f aca="false">MONTH(B2041)</f>
        <v>8</v>
      </c>
      <c r="E2041" s="331" t="n">
        <f aca="false">DAY(B2041)</f>
        <v>6</v>
      </c>
      <c r="F2041" s="132" t="n">
        <v>282.58</v>
      </c>
      <c r="G2041" s="132" t="n">
        <v>282.58</v>
      </c>
      <c r="H2041" s="132" t="n">
        <v>278</v>
      </c>
      <c r="I2041" s="132" t="n">
        <v>279.08</v>
      </c>
      <c r="J2041" s="132" t="n">
        <f aca="false">LARGE($G$1:G2041,1)</f>
        <v>1242</v>
      </c>
      <c r="K2041" s="192" t="n">
        <f aca="false">IF(J2041&gt;J2040,0,K2040+1)</f>
        <v>615</v>
      </c>
      <c r="L2041" s="134" t="n">
        <f aca="false">I2041/J2041-1</f>
        <v>-0.775297906602255</v>
      </c>
      <c r="O2041" s="131"/>
      <c r="P2041" s="330"/>
      <c r="Q2041" s="132"/>
      <c r="R2041" s="132"/>
      <c r="S2041" s="132"/>
      <c r="T2041" s="132"/>
    </row>
    <row r="2042" customFormat="false" ht="12.8" hidden="true" customHeight="false" outlineLevel="0" collapsed="false">
      <c r="A2042" s="131" t="n">
        <v>1438905600</v>
      </c>
      <c r="B2042" s="330" t="n">
        <f aca="false">(A2042/(24*60*60))+DATE(1970,1,1)</f>
        <v>42223</v>
      </c>
      <c r="C2042" s="331" t="n">
        <f aca="false">YEAR(B2042)</f>
        <v>2015</v>
      </c>
      <c r="D2042" s="331" t="n">
        <f aca="false">MONTH(B2042)</f>
        <v>8</v>
      </c>
      <c r="E2042" s="331" t="n">
        <f aca="false">DAY(B2042)</f>
        <v>7</v>
      </c>
      <c r="F2042" s="132" t="n">
        <v>279.08</v>
      </c>
      <c r="G2042" s="132" t="n">
        <v>281</v>
      </c>
      <c r="H2042" s="132" t="n">
        <v>276.07</v>
      </c>
      <c r="I2042" s="132" t="n">
        <v>280.19</v>
      </c>
      <c r="J2042" s="132" t="n">
        <f aca="false">LARGE($G$1:G2042,1)</f>
        <v>1242</v>
      </c>
      <c r="K2042" s="192" t="n">
        <f aca="false">IF(J2042&gt;J2041,0,K2041+1)</f>
        <v>616</v>
      </c>
      <c r="L2042" s="134" t="n">
        <f aca="false">I2042/J2042-1</f>
        <v>-0.774404186795491</v>
      </c>
      <c r="O2042" s="131"/>
      <c r="P2042" s="330"/>
      <c r="Q2042" s="132"/>
      <c r="R2042" s="132"/>
      <c r="S2042" s="132"/>
      <c r="T2042" s="132"/>
    </row>
    <row r="2043" customFormat="false" ht="12.8" hidden="true" customHeight="false" outlineLevel="0" collapsed="false">
      <c r="A2043" s="131" t="n">
        <v>1438992000</v>
      </c>
      <c r="B2043" s="330" t="n">
        <f aca="false">(A2043/(24*60*60))+DATE(1970,1,1)</f>
        <v>42224</v>
      </c>
      <c r="C2043" s="331" t="n">
        <f aca="false">YEAR(B2043)</f>
        <v>2015</v>
      </c>
      <c r="D2043" s="331" t="n">
        <f aca="false">MONTH(B2043)</f>
        <v>8</v>
      </c>
      <c r="E2043" s="331" t="n">
        <f aca="false">DAY(B2043)</f>
        <v>8</v>
      </c>
      <c r="F2043" s="132" t="n">
        <v>280.04</v>
      </c>
      <c r="G2043" s="132" t="n">
        <v>280.32</v>
      </c>
      <c r="H2043" s="132" t="n">
        <v>260.62</v>
      </c>
      <c r="I2043" s="132" t="n">
        <v>261.34</v>
      </c>
      <c r="J2043" s="132" t="n">
        <f aca="false">LARGE($G$1:G2043,1)</f>
        <v>1242</v>
      </c>
      <c r="K2043" s="192" t="n">
        <f aca="false">IF(J2043&gt;J2042,0,K2042+1)</f>
        <v>617</v>
      </c>
      <c r="L2043" s="134" t="n">
        <f aca="false">I2043/J2043-1</f>
        <v>-0.789581320450886</v>
      </c>
      <c r="O2043" s="131"/>
      <c r="P2043" s="330"/>
      <c r="Q2043" s="132"/>
      <c r="R2043" s="132"/>
      <c r="S2043" s="132"/>
      <c r="T2043" s="132"/>
    </row>
    <row r="2044" customFormat="false" ht="12.8" hidden="true" customHeight="false" outlineLevel="0" collapsed="false">
      <c r="A2044" s="131" t="n">
        <v>1439078400</v>
      </c>
      <c r="B2044" s="330" t="n">
        <f aca="false">(A2044/(24*60*60))+DATE(1970,1,1)</f>
        <v>42225</v>
      </c>
      <c r="C2044" s="331" t="n">
        <f aca="false">YEAR(B2044)</f>
        <v>2015</v>
      </c>
      <c r="D2044" s="331" t="n">
        <f aca="false">MONTH(B2044)</f>
        <v>8</v>
      </c>
      <c r="E2044" s="331" t="n">
        <f aca="false">DAY(B2044)</f>
        <v>9</v>
      </c>
      <c r="F2044" s="132" t="n">
        <v>261.34</v>
      </c>
      <c r="G2044" s="132" t="n">
        <v>267.6</v>
      </c>
      <c r="H2044" s="132" t="n">
        <v>260.73</v>
      </c>
      <c r="I2044" s="132" t="n">
        <v>265.58</v>
      </c>
      <c r="J2044" s="132" t="n">
        <f aca="false">LARGE($G$1:G2044,1)</f>
        <v>1242</v>
      </c>
      <c r="K2044" s="192" t="n">
        <f aca="false">IF(J2044&gt;J2043,0,K2043+1)</f>
        <v>618</v>
      </c>
      <c r="L2044" s="134" t="n">
        <f aca="false">I2044/J2044-1</f>
        <v>-0.786167471819646</v>
      </c>
      <c r="O2044" s="131"/>
      <c r="P2044" s="330"/>
      <c r="Q2044" s="132"/>
      <c r="R2044" s="132"/>
      <c r="S2044" s="132"/>
      <c r="T2044" s="132"/>
    </row>
    <row r="2045" customFormat="false" ht="12.8" hidden="true" customHeight="false" outlineLevel="0" collapsed="false">
      <c r="A2045" s="131" t="n">
        <v>1439164800</v>
      </c>
      <c r="B2045" s="330" t="n">
        <f aca="false">(A2045/(24*60*60))+DATE(1970,1,1)</f>
        <v>42226</v>
      </c>
      <c r="C2045" s="331" t="n">
        <f aca="false">YEAR(B2045)</f>
        <v>2015</v>
      </c>
      <c r="D2045" s="331" t="n">
        <f aca="false">MONTH(B2045)</f>
        <v>8</v>
      </c>
      <c r="E2045" s="331" t="n">
        <f aca="false">DAY(B2045)</f>
        <v>10</v>
      </c>
      <c r="F2045" s="132" t="n">
        <v>265.69</v>
      </c>
      <c r="G2045" s="132" t="n">
        <v>267.72</v>
      </c>
      <c r="H2045" s="132" t="n">
        <v>262.17</v>
      </c>
      <c r="I2045" s="132" t="n">
        <v>265.1</v>
      </c>
      <c r="J2045" s="132" t="n">
        <f aca="false">LARGE($G$1:G2045,1)</f>
        <v>1242</v>
      </c>
      <c r="K2045" s="192" t="n">
        <f aca="false">IF(J2045&gt;J2044,0,K2044+1)</f>
        <v>619</v>
      </c>
      <c r="L2045" s="134" t="n">
        <f aca="false">I2045/J2045-1</f>
        <v>-0.786553945249597</v>
      </c>
      <c r="O2045" s="131"/>
      <c r="P2045" s="330"/>
      <c r="Q2045" s="132"/>
      <c r="R2045" s="132"/>
      <c r="S2045" s="132"/>
      <c r="T2045" s="132"/>
    </row>
    <row r="2046" customFormat="false" ht="12.8" hidden="true" customHeight="false" outlineLevel="0" collapsed="false">
      <c r="A2046" s="131" t="n">
        <v>1439251200</v>
      </c>
      <c r="B2046" s="330" t="n">
        <f aca="false">(A2046/(24*60*60))+DATE(1970,1,1)</f>
        <v>42227</v>
      </c>
      <c r="C2046" s="331" t="n">
        <f aca="false">YEAR(B2046)</f>
        <v>2015</v>
      </c>
      <c r="D2046" s="331" t="n">
        <f aca="false">MONTH(B2046)</f>
        <v>8</v>
      </c>
      <c r="E2046" s="331" t="n">
        <f aca="false">DAY(B2046)</f>
        <v>11</v>
      </c>
      <c r="F2046" s="132" t="n">
        <v>265.09</v>
      </c>
      <c r="G2046" s="132" t="n">
        <v>272.99</v>
      </c>
      <c r="H2046" s="132" t="n">
        <v>264.81</v>
      </c>
      <c r="I2046" s="132" t="n">
        <v>271.96</v>
      </c>
      <c r="J2046" s="132" t="n">
        <f aca="false">LARGE($G$1:G2046,1)</f>
        <v>1242</v>
      </c>
      <c r="K2046" s="192" t="n">
        <f aca="false">IF(J2046&gt;J2045,0,K2045+1)</f>
        <v>620</v>
      </c>
      <c r="L2046" s="134" t="n">
        <f aca="false">I2046/J2046-1</f>
        <v>-0.781030595813205</v>
      </c>
      <c r="O2046" s="131"/>
      <c r="P2046" s="330"/>
      <c r="Q2046" s="132"/>
      <c r="R2046" s="132"/>
      <c r="S2046" s="132"/>
      <c r="T2046" s="132"/>
    </row>
    <row r="2047" customFormat="false" ht="12.8" hidden="true" customHeight="false" outlineLevel="0" collapsed="false">
      <c r="A2047" s="131" t="n">
        <v>1439337600</v>
      </c>
      <c r="B2047" s="330" t="n">
        <f aca="false">(A2047/(24*60*60))+DATE(1970,1,1)</f>
        <v>42228</v>
      </c>
      <c r="C2047" s="331" t="n">
        <f aca="false">YEAR(B2047)</f>
        <v>2015</v>
      </c>
      <c r="D2047" s="331" t="n">
        <f aca="false">MONTH(B2047)</f>
        <v>8</v>
      </c>
      <c r="E2047" s="331" t="n">
        <f aca="false">DAY(B2047)</f>
        <v>12</v>
      </c>
      <c r="F2047" s="132" t="n">
        <v>271.97</v>
      </c>
      <c r="G2047" s="132" t="n">
        <v>273.75</v>
      </c>
      <c r="H2047" s="132" t="n">
        <v>265.8</v>
      </c>
      <c r="I2047" s="132" t="n">
        <v>267.1</v>
      </c>
      <c r="J2047" s="132" t="n">
        <f aca="false">LARGE($G$1:G2047,1)</f>
        <v>1242</v>
      </c>
      <c r="K2047" s="192" t="n">
        <f aca="false">IF(J2047&gt;J2046,0,K2046+1)</f>
        <v>621</v>
      </c>
      <c r="L2047" s="134" t="n">
        <f aca="false">I2047/J2047-1</f>
        <v>-0.784943639291465</v>
      </c>
      <c r="O2047" s="131"/>
      <c r="P2047" s="330"/>
      <c r="Q2047" s="132"/>
      <c r="R2047" s="132"/>
      <c r="S2047" s="132"/>
      <c r="T2047" s="132"/>
    </row>
    <row r="2048" customFormat="false" ht="12.8" hidden="true" customHeight="false" outlineLevel="0" collapsed="false">
      <c r="A2048" s="131" t="n">
        <v>1439424000</v>
      </c>
      <c r="B2048" s="330" t="n">
        <f aca="false">(A2048/(24*60*60))+DATE(1970,1,1)</f>
        <v>42229</v>
      </c>
      <c r="C2048" s="331" t="n">
        <f aca="false">YEAR(B2048)</f>
        <v>2015</v>
      </c>
      <c r="D2048" s="331" t="n">
        <f aca="false">MONTH(B2048)</f>
        <v>8</v>
      </c>
      <c r="E2048" s="331" t="n">
        <f aca="false">DAY(B2048)</f>
        <v>13</v>
      </c>
      <c r="F2048" s="132" t="n">
        <v>267.09</v>
      </c>
      <c r="G2048" s="132" t="n">
        <v>268</v>
      </c>
      <c r="H2048" s="132" t="n">
        <v>263.33</v>
      </c>
      <c r="I2048" s="132" t="n">
        <v>264.47</v>
      </c>
      <c r="J2048" s="132" t="n">
        <f aca="false">LARGE($G$1:G2048,1)</f>
        <v>1242</v>
      </c>
      <c r="K2048" s="192" t="n">
        <f aca="false">IF(J2048&gt;J2047,0,K2047+1)</f>
        <v>622</v>
      </c>
      <c r="L2048" s="134" t="n">
        <f aca="false">I2048/J2048-1</f>
        <v>-0.787061191626409</v>
      </c>
      <c r="O2048" s="131"/>
      <c r="P2048" s="330"/>
      <c r="Q2048" s="132"/>
      <c r="R2048" s="132"/>
      <c r="S2048" s="132"/>
      <c r="T2048" s="132"/>
    </row>
    <row r="2049" customFormat="false" ht="12.8" hidden="true" customHeight="false" outlineLevel="0" collapsed="false">
      <c r="A2049" s="131" t="n">
        <v>1439510400</v>
      </c>
      <c r="B2049" s="330" t="n">
        <f aca="false">(A2049/(24*60*60))+DATE(1970,1,1)</f>
        <v>42230</v>
      </c>
      <c r="C2049" s="331" t="n">
        <f aca="false">YEAR(B2049)</f>
        <v>2015</v>
      </c>
      <c r="D2049" s="331" t="n">
        <f aca="false">MONTH(B2049)</f>
        <v>8</v>
      </c>
      <c r="E2049" s="331" t="n">
        <f aca="false">DAY(B2049)</f>
        <v>14</v>
      </c>
      <c r="F2049" s="132" t="n">
        <v>264.47</v>
      </c>
      <c r="G2049" s="132" t="n">
        <v>268.97</v>
      </c>
      <c r="H2049" s="132" t="n">
        <v>262.13</v>
      </c>
      <c r="I2049" s="132" t="n">
        <v>266.09</v>
      </c>
      <c r="J2049" s="132" t="n">
        <f aca="false">LARGE($G$1:G2049,1)</f>
        <v>1242</v>
      </c>
      <c r="K2049" s="192" t="n">
        <f aca="false">IF(J2049&gt;J2048,0,K2048+1)</f>
        <v>623</v>
      </c>
      <c r="L2049" s="134" t="n">
        <f aca="false">I2049/J2049-1</f>
        <v>-0.785756843800322</v>
      </c>
      <c r="O2049" s="131"/>
      <c r="P2049" s="330"/>
      <c r="Q2049" s="132"/>
      <c r="R2049" s="132"/>
      <c r="S2049" s="132"/>
      <c r="T2049" s="132"/>
    </row>
    <row r="2050" customFormat="false" ht="12.8" hidden="true" customHeight="false" outlineLevel="0" collapsed="false">
      <c r="A2050" s="131" t="n">
        <v>1439596800</v>
      </c>
      <c r="B2050" s="330" t="n">
        <f aca="false">(A2050/(24*60*60))+DATE(1970,1,1)</f>
        <v>42231</v>
      </c>
      <c r="C2050" s="331" t="n">
        <f aca="false">YEAR(B2050)</f>
        <v>2015</v>
      </c>
      <c r="D2050" s="331" t="n">
        <f aca="false">MONTH(B2050)</f>
        <v>8</v>
      </c>
      <c r="E2050" s="331" t="n">
        <f aca="false">DAY(B2050)</f>
        <v>15</v>
      </c>
      <c r="F2050" s="132" t="n">
        <v>266.32</v>
      </c>
      <c r="G2050" s="132" t="n">
        <v>267.76</v>
      </c>
      <c r="H2050" s="132" t="n">
        <v>260.96</v>
      </c>
      <c r="I2050" s="132" t="n">
        <v>262.2</v>
      </c>
      <c r="J2050" s="132" t="n">
        <f aca="false">LARGE($G$1:G2050,1)</f>
        <v>1242</v>
      </c>
      <c r="K2050" s="192" t="n">
        <f aca="false">IF(J2050&gt;J2049,0,K2049+1)</f>
        <v>624</v>
      </c>
      <c r="L2050" s="134" t="n">
        <f aca="false">I2050/J2050-1</f>
        <v>-0.788888888888889</v>
      </c>
      <c r="O2050" s="131"/>
      <c r="P2050" s="330"/>
      <c r="Q2050" s="132"/>
      <c r="R2050" s="132"/>
      <c r="S2050" s="132"/>
      <c r="T2050" s="132"/>
    </row>
    <row r="2051" customFormat="false" ht="12.8" hidden="true" customHeight="false" outlineLevel="0" collapsed="false">
      <c r="A2051" s="131" t="n">
        <v>1439683200</v>
      </c>
      <c r="B2051" s="330" t="n">
        <f aca="false">(A2051/(24*60*60))+DATE(1970,1,1)</f>
        <v>42232</v>
      </c>
      <c r="C2051" s="331" t="n">
        <f aca="false">YEAR(B2051)</f>
        <v>2015</v>
      </c>
      <c r="D2051" s="331" t="n">
        <f aca="false">MONTH(B2051)</f>
        <v>8</v>
      </c>
      <c r="E2051" s="331" t="n">
        <f aca="false">DAY(B2051)</f>
        <v>16</v>
      </c>
      <c r="F2051" s="132" t="n">
        <v>262.04</v>
      </c>
      <c r="G2051" s="132" t="n">
        <v>262.9</v>
      </c>
      <c r="H2051" s="132" t="n">
        <v>256.5</v>
      </c>
      <c r="I2051" s="132" t="n">
        <v>259.9</v>
      </c>
      <c r="J2051" s="132" t="n">
        <f aca="false">LARGE($G$1:G2051,1)</f>
        <v>1242</v>
      </c>
      <c r="K2051" s="192" t="n">
        <f aca="false">IF(J2051&gt;J2050,0,K2050+1)</f>
        <v>625</v>
      </c>
      <c r="L2051" s="134" t="n">
        <f aca="false">I2051/J2051-1</f>
        <v>-0.790740740740741</v>
      </c>
      <c r="O2051" s="131"/>
      <c r="P2051" s="330"/>
      <c r="Q2051" s="132"/>
      <c r="R2051" s="132"/>
      <c r="S2051" s="132"/>
      <c r="T2051" s="132"/>
    </row>
    <row r="2052" customFormat="false" ht="12.8" hidden="true" customHeight="false" outlineLevel="0" collapsed="false">
      <c r="A2052" s="131" t="n">
        <v>1439769600</v>
      </c>
      <c r="B2052" s="330" t="n">
        <f aca="false">(A2052/(24*60*60))+DATE(1970,1,1)</f>
        <v>42233</v>
      </c>
      <c r="C2052" s="331" t="n">
        <f aca="false">YEAR(B2052)</f>
        <v>2015</v>
      </c>
      <c r="D2052" s="331" t="n">
        <f aca="false">MONTH(B2052)</f>
        <v>8</v>
      </c>
      <c r="E2052" s="331" t="n">
        <f aca="false">DAY(B2052)</f>
        <v>17</v>
      </c>
      <c r="F2052" s="132" t="n">
        <v>259.9</v>
      </c>
      <c r="G2052" s="132" t="n">
        <v>262.37</v>
      </c>
      <c r="H2052" s="132" t="n">
        <v>257.4</v>
      </c>
      <c r="I2052" s="132" t="n">
        <v>258.49</v>
      </c>
      <c r="J2052" s="132" t="n">
        <f aca="false">LARGE($G$1:G2052,1)</f>
        <v>1242</v>
      </c>
      <c r="K2052" s="192" t="n">
        <f aca="false">IF(J2052&gt;J2051,0,K2051+1)</f>
        <v>626</v>
      </c>
      <c r="L2052" s="134" t="n">
        <f aca="false">I2052/J2052-1</f>
        <v>-0.791876006441224</v>
      </c>
      <c r="O2052" s="131"/>
      <c r="P2052" s="330"/>
      <c r="Q2052" s="132"/>
      <c r="R2052" s="132"/>
      <c r="S2052" s="132"/>
      <c r="T2052" s="132"/>
    </row>
    <row r="2053" customFormat="false" ht="12.8" hidden="true" customHeight="false" outlineLevel="0" collapsed="false">
      <c r="A2053" s="131" t="n">
        <v>1439856000</v>
      </c>
      <c r="B2053" s="330" t="n">
        <f aca="false">(A2053/(24*60*60))+DATE(1970,1,1)</f>
        <v>42234</v>
      </c>
      <c r="C2053" s="331" t="n">
        <f aca="false">YEAR(B2053)</f>
        <v>2015</v>
      </c>
      <c r="D2053" s="331" t="n">
        <f aca="false">MONTH(B2053)</f>
        <v>8</v>
      </c>
      <c r="E2053" s="331" t="n">
        <f aca="false">DAY(B2053)</f>
        <v>18</v>
      </c>
      <c r="F2053" s="132" t="n">
        <v>258.5</v>
      </c>
      <c r="G2053" s="132" t="n">
        <v>258.5</v>
      </c>
      <c r="H2053" s="132" t="n">
        <v>162</v>
      </c>
      <c r="I2053" s="132" t="n">
        <v>194.52381</v>
      </c>
      <c r="J2053" s="132" t="n">
        <f aca="false">LARGE($G$1:G2053,1)</f>
        <v>1242</v>
      </c>
      <c r="K2053" s="192" t="n">
        <f aca="false">IF(J2053&gt;J2052,0,K2052+1)</f>
        <v>627</v>
      </c>
      <c r="L2053" s="134" t="n">
        <f aca="false">I2053/J2053-1</f>
        <v>-0.843378574879227</v>
      </c>
      <c r="O2053" s="131"/>
      <c r="P2053" s="330"/>
      <c r="Q2053" s="132"/>
      <c r="R2053" s="132"/>
      <c r="S2053" s="132"/>
      <c r="T2053" s="132"/>
    </row>
    <row r="2054" customFormat="false" ht="12.8" hidden="true" customHeight="false" outlineLevel="0" collapsed="false">
      <c r="A2054" s="131" t="n">
        <v>1439942400</v>
      </c>
      <c r="B2054" s="330" t="n">
        <f aca="false">(A2054/(24*60*60))+DATE(1970,1,1)</f>
        <v>42235</v>
      </c>
      <c r="C2054" s="331" t="n">
        <f aca="false">YEAR(B2054)</f>
        <v>2015</v>
      </c>
      <c r="D2054" s="331" t="n">
        <f aca="false">MONTH(B2054)</f>
        <v>8</v>
      </c>
      <c r="E2054" s="331" t="n">
        <f aca="false">DAY(B2054)</f>
        <v>19</v>
      </c>
      <c r="F2054" s="132" t="n">
        <v>194.52381</v>
      </c>
      <c r="G2054" s="132" t="n">
        <v>255.08</v>
      </c>
      <c r="H2054" s="132" t="n">
        <v>178.12</v>
      </c>
      <c r="I2054" s="132" t="n">
        <v>226.32</v>
      </c>
      <c r="J2054" s="132" t="n">
        <f aca="false">LARGE($G$1:G2054,1)</f>
        <v>1242</v>
      </c>
      <c r="K2054" s="192" t="n">
        <f aca="false">IF(J2054&gt;J2053,0,K2053+1)</f>
        <v>628</v>
      </c>
      <c r="L2054" s="134" t="n">
        <f aca="false">I2054/J2054-1</f>
        <v>-0.817777777777778</v>
      </c>
      <c r="O2054" s="131"/>
      <c r="P2054" s="330"/>
      <c r="Q2054" s="132"/>
      <c r="R2054" s="132"/>
      <c r="S2054" s="132"/>
      <c r="T2054" s="132"/>
    </row>
    <row r="2055" customFormat="false" ht="12.8" hidden="true" customHeight="false" outlineLevel="0" collapsed="false">
      <c r="A2055" s="131" t="n">
        <v>1440028800</v>
      </c>
      <c r="B2055" s="330" t="n">
        <f aca="false">(A2055/(24*60*60))+DATE(1970,1,1)</f>
        <v>42236</v>
      </c>
      <c r="C2055" s="331" t="n">
        <f aca="false">YEAR(B2055)</f>
        <v>2015</v>
      </c>
      <c r="D2055" s="331" t="n">
        <f aca="false">MONTH(B2055)</f>
        <v>8</v>
      </c>
      <c r="E2055" s="331" t="n">
        <f aca="false">DAY(B2055)</f>
        <v>20</v>
      </c>
      <c r="F2055" s="132" t="n">
        <v>226.31</v>
      </c>
      <c r="G2055" s="132" t="n">
        <v>237.94</v>
      </c>
      <c r="H2055" s="132" t="n">
        <v>226.27</v>
      </c>
      <c r="I2055" s="132" t="n">
        <v>235.54</v>
      </c>
      <c r="J2055" s="132" t="n">
        <f aca="false">LARGE($G$1:G2055,1)</f>
        <v>1242</v>
      </c>
      <c r="K2055" s="192" t="n">
        <f aca="false">IF(J2055&gt;J2054,0,K2054+1)</f>
        <v>629</v>
      </c>
      <c r="L2055" s="134" t="n">
        <f aca="false">I2055/J2055-1</f>
        <v>-0.810354267310789</v>
      </c>
      <c r="O2055" s="131"/>
      <c r="P2055" s="330"/>
      <c r="Q2055" s="132"/>
      <c r="R2055" s="132"/>
      <c r="S2055" s="132"/>
      <c r="T2055" s="132"/>
    </row>
    <row r="2056" customFormat="false" ht="12.8" hidden="true" customHeight="false" outlineLevel="0" collapsed="false">
      <c r="A2056" s="131" t="n">
        <v>1440115200</v>
      </c>
      <c r="B2056" s="330" t="n">
        <f aca="false">(A2056/(24*60*60))+DATE(1970,1,1)</f>
        <v>42237</v>
      </c>
      <c r="C2056" s="331" t="n">
        <f aca="false">YEAR(B2056)</f>
        <v>2015</v>
      </c>
      <c r="D2056" s="331" t="n">
        <f aca="false">MONTH(B2056)</f>
        <v>8</v>
      </c>
      <c r="E2056" s="331" t="n">
        <f aca="false">DAY(B2056)</f>
        <v>21</v>
      </c>
      <c r="F2056" s="132" t="n">
        <v>235.55</v>
      </c>
      <c r="G2056" s="132" t="n">
        <v>236.43</v>
      </c>
      <c r="H2056" s="132" t="n">
        <v>230.52</v>
      </c>
      <c r="I2056" s="132" t="n">
        <v>232.17</v>
      </c>
      <c r="J2056" s="132" t="n">
        <f aca="false">LARGE($G$1:G2056,1)</f>
        <v>1242</v>
      </c>
      <c r="K2056" s="192" t="n">
        <f aca="false">IF(J2056&gt;J2055,0,K2055+1)</f>
        <v>630</v>
      </c>
      <c r="L2056" s="134" t="n">
        <f aca="false">I2056/J2056-1</f>
        <v>-0.813067632850242</v>
      </c>
      <c r="O2056" s="131"/>
      <c r="P2056" s="330"/>
      <c r="Q2056" s="132"/>
      <c r="R2056" s="132"/>
      <c r="S2056" s="132"/>
      <c r="T2056" s="132"/>
    </row>
    <row r="2057" customFormat="false" ht="12.8" hidden="true" customHeight="false" outlineLevel="0" collapsed="false">
      <c r="A2057" s="131" t="n">
        <v>1440201600</v>
      </c>
      <c r="B2057" s="330" t="n">
        <f aca="false">(A2057/(24*60*60))+DATE(1970,1,1)</f>
        <v>42238</v>
      </c>
      <c r="C2057" s="331" t="n">
        <f aca="false">YEAR(B2057)</f>
        <v>2015</v>
      </c>
      <c r="D2057" s="331" t="n">
        <f aca="false">MONTH(B2057)</f>
        <v>8</v>
      </c>
      <c r="E2057" s="331" t="n">
        <f aca="false">DAY(B2057)</f>
        <v>22</v>
      </c>
      <c r="F2057" s="132" t="n">
        <v>232.46</v>
      </c>
      <c r="G2057" s="132" t="n">
        <v>234.71</v>
      </c>
      <c r="H2057" s="132" t="n">
        <v>221.77</v>
      </c>
      <c r="I2057" s="132" t="n">
        <v>230.27</v>
      </c>
      <c r="J2057" s="132" t="n">
        <f aca="false">LARGE($G$1:G2057,1)</f>
        <v>1242</v>
      </c>
      <c r="K2057" s="192" t="n">
        <f aca="false">IF(J2057&gt;J2056,0,K2056+1)</f>
        <v>631</v>
      </c>
      <c r="L2057" s="134" t="n">
        <f aca="false">I2057/J2057-1</f>
        <v>-0.814597423510467</v>
      </c>
      <c r="O2057" s="131"/>
      <c r="P2057" s="330"/>
      <c r="Q2057" s="132"/>
      <c r="R2057" s="132"/>
      <c r="S2057" s="132"/>
      <c r="T2057" s="132"/>
    </row>
    <row r="2058" customFormat="false" ht="12.8" hidden="true" customHeight="false" outlineLevel="0" collapsed="false">
      <c r="A2058" s="131" t="n">
        <v>1440288000</v>
      </c>
      <c r="B2058" s="330" t="n">
        <f aca="false">(A2058/(24*60*60))+DATE(1970,1,1)</f>
        <v>42239</v>
      </c>
      <c r="C2058" s="331" t="n">
        <f aca="false">YEAR(B2058)</f>
        <v>2015</v>
      </c>
      <c r="D2058" s="331" t="n">
        <f aca="false">MONTH(B2058)</f>
        <v>8</v>
      </c>
      <c r="E2058" s="331" t="n">
        <f aca="false">DAY(B2058)</f>
        <v>23</v>
      </c>
      <c r="F2058" s="132" t="n">
        <v>230.33</v>
      </c>
      <c r="G2058" s="132" t="n">
        <v>232.88</v>
      </c>
      <c r="H2058" s="132" t="n">
        <v>225.58</v>
      </c>
      <c r="I2058" s="132" t="n">
        <v>228.53</v>
      </c>
      <c r="J2058" s="132" t="n">
        <f aca="false">LARGE($G$1:G2058,1)</f>
        <v>1242</v>
      </c>
      <c r="K2058" s="192" t="n">
        <f aca="false">IF(J2058&gt;J2057,0,K2057+1)</f>
        <v>632</v>
      </c>
      <c r="L2058" s="134" t="n">
        <f aca="false">I2058/J2058-1</f>
        <v>-0.815998389694042</v>
      </c>
      <c r="O2058" s="131"/>
      <c r="P2058" s="330"/>
      <c r="Q2058" s="132"/>
      <c r="R2058" s="132"/>
      <c r="S2058" s="132"/>
      <c r="T2058" s="132"/>
    </row>
    <row r="2059" customFormat="false" ht="12.8" hidden="true" customHeight="false" outlineLevel="0" collapsed="false">
      <c r="A2059" s="131" t="n">
        <v>1440374400</v>
      </c>
      <c r="B2059" s="330" t="n">
        <f aca="false">(A2059/(24*60*60))+DATE(1970,1,1)</f>
        <v>42240</v>
      </c>
      <c r="C2059" s="331" t="n">
        <f aca="false">YEAR(B2059)</f>
        <v>2015</v>
      </c>
      <c r="D2059" s="331" t="n">
        <f aca="false">MONTH(B2059)</f>
        <v>8</v>
      </c>
      <c r="E2059" s="331" t="n">
        <f aca="false">DAY(B2059)</f>
        <v>24</v>
      </c>
      <c r="F2059" s="132" t="n">
        <v>228.1</v>
      </c>
      <c r="G2059" s="132" t="n">
        <v>228.69</v>
      </c>
      <c r="H2059" s="132" t="n">
        <v>207.62</v>
      </c>
      <c r="I2059" s="132" t="n">
        <v>210.5</v>
      </c>
      <c r="J2059" s="132" t="n">
        <f aca="false">LARGE($G$1:G2059,1)</f>
        <v>1242</v>
      </c>
      <c r="K2059" s="192" t="n">
        <f aca="false">IF(J2059&gt;J2058,0,K2058+1)</f>
        <v>633</v>
      </c>
      <c r="L2059" s="134" t="n">
        <f aca="false">I2059/J2059-1</f>
        <v>-0.830515297906602</v>
      </c>
      <c r="O2059" s="131"/>
      <c r="P2059" s="330"/>
      <c r="Q2059" s="132"/>
      <c r="R2059" s="132"/>
      <c r="S2059" s="132"/>
      <c r="T2059" s="132"/>
    </row>
    <row r="2060" customFormat="false" ht="12.8" hidden="true" customHeight="false" outlineLevel="0" collapsed="false">
      <c r="A2060" s="131" t="n">
        <v>1440460800</v>
      </c>
      <c r="B2060" s="330" t="n">
        <f aca="false">(A2060/(24*60*60))+DATE(1970,1,1)</f>
        <v>42241</v>
      </c>
      <c r="C2060" s="331" t="n">
        <f aca="false">YEAR(B2060)</f>
        <v>2015</v>
      </c>
      <c r="D2060" s="331" t="n">
        <f aca="false">MONTH(B2060)</f>
        <v>8</v>
      </c>
      <c r="E2060" s="331" t="n">
        <f aca="false">DAY(B2060)</f>
        <v>25</v>
      </c>
      <c r="F2060" s="132" t="n">
        <v>210.49</v>
      </c>
      <c r="G2060" s="132" t="n">
        <v>228.77</v>
      </c>
      <c r="H2060" s="132" t="n">
        <v>196.6</v>
      </c>
      <c r="I2060" s="132" t="n">
        <v>222.03</v>
      </c>
      <c r="J2060" s="132" t="n">
        <f aca="false">LARGE($G$1:G2060,1)</f>
        <v>1242</v>
      </c>
      <c r="K2060" s="192" t="n">
        <f aca="false">IF(J2060&gt;J2059,0,K2059+1)</f>
        <v>634</v>
      </c>
      <c r="L2060" s="134" t="n">
        <f aca="false">I2060/J2060-1</f>
        <v>-0.821231884057971</v>
      </c>
      <c r="O2060" s="131"/>
      <c r="P2060" s="330"/>
      <c r="Q2060" s="132"/>
      <c r="R2060" s="132"/>
      <c r="S2060" s="132"/>
      <c r="T2060" s="132"/>
    </row>
    <row r="2061" customFormat="false" ht="12.8" hidden="true" customHeight="false" outlineLevel="0" collapsed="false">
      <c r="A2061" s="131" t="n">
        <v>1440547200</v>
      </c>
      <c r="B2061" s="330" t="n">
        <f aca="false">(A2061/(24*60*60))+DATE(1970,1,1)</f>
        <v>42242</v>
      </c>
      <c r="C2061" s="331" t="n">
        <f aca="false">YEAR(B2061)</f>
        <v>2015</v>
      </c>
      <c r="D2061" s="331" t="n">
        <f aca="false">MONTH(B2061)</f>
        <v>8</v>
      </c>
      <c r="E2061" s="331" t="n">
        <f aca="false">DAY(B2061)</f>
        <v>26</v>
      </c>
      <c r="F2061" s="132" t="n">
        <v>222.7</v>
      </c>
      <c r="G2061" s="132" t="n">
        <v>232.38</v>
      </c>
      <c r="H2061" s="132" t="n">
        <v>220.1</v>
      </c>
      <c r="I2061" s="132" t="n">
        <v>226.12</v>
      </c>
      <c r="J2061" s="132" t="n">
        <f aca="false">LARGE($G$1:G2061,1)</f>
        <v>1242</v>
      </c>
      <c r="K2061" s="192" t="n">
        <f aca="false">IF(J2061&gt;J2060,0,K2060+1)</f>
        <v>635</v>
      </c>
      <c r="L2061" s="134" t="n">
        <f aca="false">I2061/J2061-1</f>
        <v>-0.817938808373591</v>
      </c>
      <c r="O2061" s="131"/>
      <c r="P2061" s="330"/>
      <c r="Q2061" s="132"/>
      <c r="R2061" s="132"/>
      <c r="S2061" s="132"/>
      <c r="T2061" s="132"/>
    </row>
    <row r="2062" customFormat="false" ht="12.8" hidden="true" customHeight="false" outlineLevel="0" collapsed="false">
      <c r="A2062" s="131" t="n">
        <v>1440633600</v>
      </c>
      <c r="B2062" s="330" t="n">
        <f aca="false">(A2062/(24*60*60))+DATE(1970,1,1)</f>
        <v>42243</v>
      </c>
      <c r="C2062" s="331" t="n">
        <f aca="false">YEAR(B2062)</f>
        <v>2015</v>
      </c>
      <c r="D2062" s="331" t="n">
        <f aca="false">MONTH(B2062)</f>
        <v>8</v>
      </c>
      <c r="E2062" s="331" t="n">
        <f aca="false">DAY(B2062)</f>
        <v>27</v>
      </c>
      <c r="F2062" s="132" t="n">
        <v>226.13</v>
      </c>
      <c r="G2062" s="132" t="n">
        <v>229.5</v>
      </c>
      <c r="H2062" s="132" t="n">
        <v>224</v>
      </c>
      <c r="I2062" s="132" t="n">
        <v>225.8</v>
      </c>
      <c r="J2062" s="132" t="n">
        <f aca="false">LARGE($G$1:G2062,1)</f>
        <v>1242</v>
      </c>
      <c r="K2062" s="192" t="n">
        <f aca="false">IF(J2062&gt;J2061,0,K2061+1)</f>
        <v>636</v>
      </c>
      <c r="L2062" s="134" t="n">
        <f aca="false">I2062/J2062-1</f>
        <v>-0.818196457326892</v>
      </c>
      <c r="O2062" s="131"/>
      <c r="P2062" s="330"/>
      <c r="Q2062" s="132"/>
      <c r="R2062" s="132"/>
      <c r="S2062" s="132"/>
      <c r="T2062" s="132"/>
    </row>
    <row r="2063" customFormat="false" ht="12.8" hidden="true" customHeight="false" outlineLevel="0" collapsed="false">
      <c r="A2063" s="131" t="n">
        <v>1440720000</v>
      </c>
      <c r="B2063" s="330" t="n">
        <f aca="false">(A2063/(24*60*60))+DATE(1970,1,1)</f>
        <v>42244</v>
      </c>
      <c r="C2063" s="331" t="n">
        <f aca="false">YEAR(B2063)</f>
        <v>2015</v>
      </c>
      <c r="D2063" s="331" t="n">
        <f aca="false">MONTH(B2063)</f>
        <v>8</v>
      </c>
      <c r="E2063" s="331" t="n">
        <f aca="false">DAY(B2063)</f>
        <v>28</v>
      </c>
      <c r="F2063" s="132" t="n">
        <v>225.66</v>
      </c>
      <c r="G2063" s="132" t="n">
        <v>238.9</v>
      </c>
      <c r="H2063" s="132" t="n">
        <v>220.11</v>
      </c>
      <c r="I2063" s="132" t="n">
        <v>231.83</v>
      </c>
      <c r="J2063" s="132" t="n">
        <f aca="false">LARGE($G$1:G2063,1)</f>
        <v>1242</v>
      </c>
      <c r="K2063" s="192" t="n">
        <f aca="false">IF(J2063&gt;J2062,0,K2062+1)</f>
        <v>637</v>
      </c>
      <c r="L2063" s="134" t="n">
        <f aca="false">I2063/J2063-1</f>
        <v>-0.813341384863124</v>
      </c>
      <c r="O2063" s="131"/>
      <c r="P2063" s="330"/>
      <c r="Q2063" s="132"/>
      <c r="R2063" s="132"/>
      <c r="S2063" s="132"/>
      <c r="T2063" s="132"/>
    </row>
    <row r="2064" customFormat="false" ht="12.8" hidden="true" customHeight="false" outlineLevel="0" collapsed="false">
      <c r="A2064" s="131" t="n">
        <v>1440806400</v>
      </c>
      <c r="B2064" s="330" t="n">
        <f aca="false">(A2064/(24*60*60))+DATE(1970,1,1)</f>
        <v>42245</v>
      </c>
      <c r="C2064" s="331" t="n">
        <f aca="false">YEAR(B2064)</f>
        <v>2015</v>
      </c>
      <c r="D2064" s="331" t="n">
        <f aca="false">MONTH(B2064)</f>
        <v>8</v>
      </c>
      <c r="E2064" s="331" t="n">
        <f aca="false">DAY(B2064)</f>
        <v>29</v>
      </c>
      <c r="F2064" s="132" t="n">
        <v>232.08</v>
      </c>
      <c r="G2064" s="132" t="n">
        <v>234.03</v>
      </c>
      <c r="H2064" s="132" t="n">
        <v>227.16</v>
      </c>
      <c r="I2064" s="132" t="n">
        <v>230.75</v>
      </c>
      <c r="J2064" s="132" t="n">
        <f aca="false">LARGE($G$1:G2064,1)</f>
        <v>1242</v>
      </c>
      <c r="K2064" s="192" t="n">
        <f aca="false">IF(J2064&gt;J2063,0,K2063+1)</f>
        <v>638</v>
      </c>
      <c r="L2064" s="134" t="n">
        <f aca="false">I2064/J2064-1</f>
        <v>-0.814210950080515</v>
      </c>
      <c r="O2064" s="131"/>
      <c r="P2064" s="330"/>
      <c r="Q2064" s="132"/>
      <c r="R2064" s="132"/>
      <c r="S2064" s="132"/>
      <c r="T2064" s="132"/>
    </row>
    <row r="2065" customFormat="false" ht="12.8" hidden="true" customHeight="false" outlineLevel="0" collapsed="false">
      <c r="A2065" s="131" t="n">
        <v>1440892800</v>
      </c>
      <c r="B2065" s="330" t="n">
        <f aca="false">(A2065/(24*60*60))+DATE(1970,1,1)</f>
        <v>42246</v>
      </c>
      <c r="C2065" s="331" t="n">
        <f aca="false">YEAR(B2065)</f>
        <v>2015</v>
      </c>
      <c r="D2065" s="331" t="n">
        <f aca="false">MONTH(B2065)</f>
        <v>8</v>
      </c>
      <c r="E2065" s="331" t="n">
        <f aca="false">DAY(B2065)</f>
        <v>30</v>
      </c>
      <c r="F2065" s="132" t="n">
        <v>230.9</v>
      </c>
      <c r="G2065" s="132" t="n">
        <v>233.96</v>
      </c>
      <c r="H2065" s="132" t="n">
        <v>225.2</v>
      </c>
      <c r="I2065" s="132" t="n">
        <v>229.99</v>
      </c>
      <c r="J2065" s="132" t="n">
        <f aca="false">LARGE($G$1:G2065,1)</f>
        <v>1242</v>
      </c>
      <c r="K2065" s="192" t="n">
        <f aca="false">IF(J2065&gt;J2064,0,K2064+1)</f>
        <v>639</v>
      </c>
      <c r="L2065" s="134" t="n">
        <f aca="false">I2065/J2065-1</f>
        <v>-0.814822866344605</v>
      </c>
      <c r="O2065" s="131"/>
      <c r="P2065" s="330"/>
      <c r="Q2065" s="132"/>
      <c r="R2065" s="132"/>
      <c r="S2065" s="132"/>
      <c r="T2065" s="132"/>
    </row>
    <row r="2066" customFormat="false" ht="12.8" hidden="true" customHeight="false" outlineLevel="0" collapsed="false">
      <c r="A2066" s="131" t="n">
        <v>1440979200</v>
      </c>
      <c r="B2066" s="330" t="n">
        <f aca="false">(A2066/(24*60*60))+DATE(1970,1,1)</f>
        <v>42247</v>
      </c>
      <c r="C2066" s="331" t="n">
        <f aca="false">YEAR(B2066)</f>
        <v>2015</v>
      </c>
      <c r="D2066" s="331" t="n">
        <f aca="false">MONTH(B2066)</f>
        <v>8</v>
      </c>
      <c r="E2066" s="331" t="n">
        <f aca="false">DAY(B2066)</f>
        <v>31</v>
      </c>
      <c r="F2066" s="132" t="n">
        <v>229.99</v>
      </c>
      <c r="G2066" s="132" t="n">
        <v>233.69</v>
      </c>
      <c r="H2066" s="132" t="n">
        <v>225.31</v>
      </c>
      <c r="I2066" s="132" t="n">
        <v>231.35</v>
      </c>
      <c r="J2066" s="132" t="n">
        <f aca="false">LARGE($G$1:G2066,1)</f>
        <v>1242</v>
      </c>
      <c r="K2066" s="192" t="n">
        <f aca="false">IF(J2066&gt;J2065,0,K2065+1)</f>
        <v>640</v>
      </c>
      <c r="L2066" s="134" t="n">
        <f aca="false">I2066/J2066-1</f>
        <v>-0.813727858293076</v>
      </c>
      <c r="O2066" s="131"/>
      <c r="P2066" s="330"/>
      <c r="Q2066" s="132"/>
      <c r="R2066" s="132"/>
      <c r="S2066" s="132"/>
      <c r="T2066" s="132"/>
    </row>
    <row r="2067" customFormat="false" ht="12.8" hidden="true" customHeight="false" outlineLevel="0" collapsed="false">
      <c r="A2067" s="131" t="n">
        <v>1441065600</v>
      </c>
      <c r="B2067" s="330" t="n">
        <f aca="false">(A2067/(24*60*60))+DATE(1970,1,1)</f>
        <v>42248</v>
      </c>
      <c r="C2067" s="331" t="n">
        <f aca="false">YEAR(B2067)</f>
        <v>2015</v>
      </c>
      <c r="D2067" s="331" t="n">
        <f aca="false">MONTH(B2067)</f>
        <v>9</v>
      </c>
      <c r="E2067" s="331" t="n">
        <f aca="false">DAY(B2067)</f>
        <v>1</v>
      </c>
      <c r="F2067" s="132" t="n">
        <v>231.06</v>
      </c>
      <c r="G2067" s="132" t="n">
        <v>232.39</v>
      </c>
      <c r="H2067" s="132" t="n">
        <v>226.55</v>
      </c>
      <c r="I2067" s="132" t="n">
        <v>228.24</v>
      </c>
      <c r="J2067" s="132" t="n">
        <f aca="false">LARGE($G$1:G2067,1)</f>
        <v>1242</v>
      </c>
      <c r="K2067" s="192" t="n">
        <f aca="false">IF(J2067&gt;J2066,0,K2066+1)</f>
        <v>641</v>
      </c>
      <c r="L2067" s="134" t="n">
        <f aca="false">I2067/J2067-1</f>
        <v>-0.816231884057971</v>
      </c>
      <c r="O2067" s="131"/>
      <c r="P2067" s="330"/>
      <c r="Q2067" s="132"/>
      <c r="R2067" s="132"/>
      <c r="S2067" s="132"/>
      <c r="T2067" s="132"/>
    </row>
    <row r="2068" customFormat="false" ht="12.8" hidden="true" customHeight="false" outlineLevel="0" collapsed="false">
      <c r="A2068" s="131" t="n">
        <v>1441152000</v>
      </c>
      <c r="B2068" s="330" t="n">
        <f aca="false">(A2068/(24*60*60))+DATE(1970,1,1)</f>
        <v>42249</v>
      </c>
      <c r="C2068" s="331" t="n">
        <f aca="false">YEAR(B2068)</f>
        <v>2015</v>
      </c>
      <c r="D2068" s="331" t="n">
        <f aca="false">MONTH(B2068)</f>
        <v>9</v>
      </c>
      <c r="E2068" s="331" t="n">
        <f aca="false">DAY(B2068)</f>
        <v>2</v>
      </c>
      <c r="F2068" s="132" t="n">
        <v>228.24</v>
      </c>
      <c r="G2068" s="132" t="n">
        <v>231.89</v>
      </c>
      <c r="H2068" s="132" t="n">
        <v>226.51</v>
      </c>
      <c r="I2068" s="132" t="n">
        <v>229.71</v>
      </c>
      <c r="J2068" s="132" t="n">
        <f aca="false">LARGE($G$1:G2068,1)</f>
        <v>1242</v>
      </c>
      <c r="K2068" s="192" t="n">
        <f aca="false">IF(J2068&gt;J2067,0,K2067+1)</f>
        <v>642</v>
      </c>
      <c r="L2068" s="134" t="n">
        <f aca="false">I2068/J2068-1</f>
        <v>-0.815048309178744</v>
      </c>
      <c r="O2068" s="131"/>
      <c r="P2068" s="330"/>
      <c r="Q2068" s="132"/>
      <c r="R2068" s="132"/>
      <c r="S2068" s="132"/>
      <c r="T2068" s="132"/>
    </row>
    <row r="2069" customFormat="false" ht="12.8" hidden="true" customHeight="false" outlineLevel="0" collapsed="false">
      <c r="A2069" s="131" t="n">
        <v>1441238400</v>
      </c>
      <c r="B2069" s="330" t="n">
        <f aca="false">(A2069/(24*60*60))+DATE(1970,1,1)</f>
        <v>42250</v>
      </c>
      <c r="C2069" s="331" t="n">
        <f aca="false">YEAR(B2069)</f>
        <v>2015</v>
      </c>
      <c r="D2069" s="331" t="n">
        <f aca="false">MONTH(B2069)</f>
        <v>9</v>
      </c>
      <c r="E2069" s="331" t="n">
        <f aca="false">DAY(B2069)</f>
        <v>3</v>
      </c>
      <c r="F2069" s="132" t="n">
        <v>229.71</v>
      </c>
      <c r="G2069" s="132" t="n">
        <v>229.96</v>
      </c>
      <c r="H2069" s="132" t="n">
        <v>226.1</v>
      </c>
      <c r="I2069" s="132" t="n">
        <v>227.25</v>
      </c>
      <c r="J2069" s="132" t="n">
        <f aca="false">LARGE($G$1:G2069,1)</f>
        <v>1242</v>
      </c>
      <c r="K2069" s="192" t="n">
        <f aca="false">IF(J2069&gt;J2068,0,K2068+1)</f>
        <v>643</v>
      </c>
      <c r="L2069" s="134" t="n">
        <f aca="false">I2069/J2069-1</f>
        <v>-0.817028985507246</v>
      </c>
      <c r="O2069" s="131"/>
      <c r="P2069" s="330"/>
      <c r="Q2069" s="132"/>
      <c r="R2069" s="132"/>
      <c r="S2069" s="132"/>
      <c r="T2069" s="132"/>
    </row>
    <row r="2070" customFormat="false" ht="12.8" hidden="true" customHeight="false" outlineLevel="0" collapsed="false">
      <c r="A2070" s="131" t="n">
        <v>1441324800</v>
      </c>
      <c r="B2070" s="330" t="n">
        <f aca="false">(A2070/(24*60*60))+DATE(1970,1,1)</f>
        <v>42251</v>
      </c>
      <c r="C2070" s="331" t="n">
        <f aca="false">YEAR(B2070)</f>
        <v>2015</v>
      </c>
      <c r="D2070" s="331" t="n">
        <f aca="false">MONTH(B2070)</f>
        <v>9</v>
      </c>
      <c r="E2070" s="331" t="n">
        <f aca="false">DAY(B2070)</f>
        <v>4</v>
      </c>
      <c r="F2070" s="132" t="n">
        <v>227.29</v>
      </c>
      <c r="G2070" s="132" t="n">
        <v>231.66</v>
      </c>
      <c r="H2070" s="132" t="n">
        <v>227.01</v>
      </c>
      <c r="I2070" s="132" t="n">
        <v>230.89</v>
      </c>
      <c r="J2070" s="132" t="n">
        <f aca="false">LARGE($G$1:G2070,1)</f>
        <v>1242</v>
      </c>
      <c r="K2070" s="192" t="n">
        <f aca="false">IF(J2070&gt;J2069,0,K2069+1)</f>
        <v>644</v>
      </c>
      <c r="L2070" s="134" t="n">
        <f aca="false">I2070/J2070-1</f>
        <v>-0.814098228663446</v>
      </c>
      <c r="O2070" s="131"/>
      <c r="P2070" s="330"/>
      <c r="Q2070" s="132"/>
      <c r="R2070" s="132"/>
      <c r="S2070" s="132"/>
      <c r="T2070" s="132"/>
    </row>
    <row r="2071" customFormat="false" ht="12.8" hidden="true" customHeight="false" outlineLevel="0" collapsed="false">
      <c r="A2071" s="131" t="n">
        <v>1441411200</v>
      </c>
      <c r="B2071" s="330" t="n">
        <f aca="false">(A2071/(24*60*60))+DATE(1970,1,1)</f>
        <v>42252</v>
      </c>
      <c r="C2071" s="331" t="n">
        <f aca="false">YEAR(B2071)</f>
        <v>2015</v>
      </c>
      <c r="D2071" s="331" t="n">
        <f aca="false">MONTH(B2071)</f>
        <v>9</v>
      </c>
      <c r="E2071" s="331" t="n">
        <f aca="false">DAY(B2071)</f>
        <v>5</v>
      </c>
      <c r="F2071" s="132" t="n">
        <v>230.88</v>
      </c>
      <c r="G2071" s="132" t="n">
        <v>239.76</v>
      </c>
      <c r="H2071" s="132" t="n">
        <v>230.01</v>
      </c>
      <c r="I2071" s="132" t="n">
        <v>235.84</v>
      </c>
      <c r="J2071" s="132" t="n">
        <f aca="false">LARGE($G$1:G2071,1)</f>
        <v>1242</v>
      </c>
      <c r="K2071" s="192" t="n">
        <f aca="false">IF(J2071&gt;J2070,0,K2070+1)</f>
        <v>645</v>
      </c>
      <c r="L2071" s="134" t="n">
        <f aca="false">I2071/J2071-1</f>
        <v>-0.810112721417069</v>
      </c>
      <c r="O2071" s="131"/>
      <c r="P2071" s="330"/>
      <c r="Q2071" s="132"/>
      <c r="R2071" s="132"/>
      <c r="S2071" s="132"/>
      <c r="T2071" s="132"/>
    </row>
    <row r="2072" customFormat="false" ht="12.8" hidden="true" customHeight="false" outlineLevel="0" collapsed="false">
      <c r="A2072" s="131" t="n">
        <v>1441497600</v>
      </c>
      <c r="B2072" s="330" t="n">
        <f aca="false">(A2072/(24*60*60))+DATE(1970,1,1)</f>
        <v>42253</v>
      </c>
      <c r="C2072" s="331" t="n">
        <f aca="false">YEAR(B2072)</f>
        <v>2015</v>
      </c>
      <c r="D2072" s="331" t="n">
        <f aca="false">MONTH(B2072)</f>
        <v>9</v>
      </c>
      <c r="E2072" s="331" t="n">
        <f aca="false">DAY(B2072)</f>
        <v>6</v>
      </c>
      <c r="F2072" s="132" t="n">
        <v>235.84</v>
      </c>
      <c r="G2072" s="132" t="n">
        <v>248.48</v>
      </c>
      <c r="H2072" s="132" t="n">
        <v>235.5</v>
      </c>
      <c r="I2072" s="132" t="n">
        <v>240.97</v>
      </c>
      <c r="J2072" s="132" t="n">
        <f aca="false">LARGE($G$1:G2072,1)</f>
        <v>1242</v>
      </c>
      <c r="K2072" s="192" t="n">
        <f aca="false">IF(J2072&gt;J2071,0,K2071+1)</f>
        <v>646</v>
      </c>
      <c r="L2072" s="134" t="n">
        <f aca="false">I2072/J2072-1</f>
        <v>-0.805982286634461</v>
      </c>
      <c r="O2072" s="131"/>
      <c r="P2072" s="330"/>
      <c r="Q2072" s="132"/>
      <c r="R2072" s="132"/>
      <c r="S2072" s="132"/>
      <c r="T2072" s="132"/>
    </row>
    <row r="2073" customFormat="false" ht="12.8" hidden="true" customHeight="false" outlineLevel="0" collapsed="false">
      <c r="A2073" s="131" t="n">
        <v>1441584000</v>
      </c>
      <c r="B2073" s="330" t="n">
        <f aca="false">(A2073/(24*60*60))+DATE(1970,1,1)</f>
        <v>42254</v>
      </c>
      <c r="C2073" s="331" t="n">
        <f aca="false">YEAR(B2073)</f>
        <v>2015</v>
      </c>
      <c r="D2073" s="331" t="n">
        <f aca="false">MONTH(B2073)</f>
        <v>9</v>
      </c>
      <c r="E2073" s="331" t="n">
        <f aca="false">DAY(B2073)</f>
        <v>7</v>
      </c>
      <c r="F2073" s="132" t="n">
        <v>241</v>
      </c>
      <c r="G2073" s="132" t="n">
        <v>243</v>
      </c>
      <c r="H2073" s="132" t="n">
        <v>239.03</v>
      </c>
      <c r="I2073" s="132" t="n">
        <v>240.85</v>
      </c>
      <c r="J2073" s="132" t="n">
        <f aca="false">LARGE($G$1:G2073,1)</f>
        <v>1242</v>
      </c>
      <c r="K2073" s="192" t="n">
        <f aca="false">IF(J2073&gt;J2072,0,K2072+1)</f>
        <v>647</v>
      </c>
      <c r="L2073" s="134" t="n">
        <f aca="false">I2073/J2073-1</f>
        <v>-0.806078904991949</v>
      </c>
      <c r="O2073" s="131"/>
      <c r="P2073" s="330"/>
      <c r="Q2073" s="132"/>
      <c r="R2073" s="132"/>
      <c r="S2073" s="132"/>
      <c r="T2073" s="132"/>
    </row>
    <row r="2074" customFormat="false" ht="12.8" hidden="true" customHeight="false" outlineLevel="0" collapsed="false">
      <c r="A2074" s="131" t="n">
        <v>1441670400</v>
      </c>
      <c r="B2074" s="330" t="n">
        <f aca="false">(A2074/(24*60*60))+DATE(1970,1,1)</f>
        <v>42255</v>
      </c>
      <c r="C2074" s="331" t="n">
        <f aca="false">YEAR(B2074)</f>
        <v>2015</v>
      </c>
      <c r="D2074" s="331" t="n">
        <f aca="false">MONTH(B2074)</f>
        <v>9</v>
      </c>
      <c r="E2074" s="331" t="n">
        <f aca="false">DAY(B2074)</f>
        <v>8</v>
      </c>
      <c r="F2074" s="132" t="n">
        <v>240.91</v>
      </c>
      <c r="G2074" s="132" t="n">
        <v>247.68</v>
      </c>
      <c r="H2074" s="132" t="n">
        <v>240.27</v>
      </c>
      <c r="I2074" s="132" t="n">
        <v>244.2</v>
      </c>
      <c r="J2074" s="132" t="n">
        <f aca="false">LARGE($G$1:G2074,1)</f>
        <v>1242</v>
      </c>
      <c r="K2074" s="192" t="n">
        <f aca="false">IF(J2074&gt;J2073,0,K2073+1)</f>
        <v>648</v>
      </c>
      <c r="L2074" s="134" t="n">
        <f aca="false">I2074/J2074-1</f>
        <v>-0.803381642512077</v>
      </c>
      <c r="O2074" s="131"/>
      <c r="P2074" s="330"/>
      <c r="Q2074" s="132"/>
      <c r="R2074" s="132"/>
      <c r="S2074" s="132"/>
      <c r="T2074" s="132"/>
    </row>
    <row r="2075" customFormat="false" ht="12.8" hidden="true" customHeight="false" outlineLevel="0" collapsed="false">
      <c r="A2075" s="131" t="n">
        <v>1441756800</v>
      </c>
      <c r="B2075" s="330" t="n">
        <f aca="false">(A2075/(24*60*60))+DATE(1970,1,1)</f>
        <v>42256</v>
      </c>
      <c r="C2075" s="331" t="n">
        <f aca="false">YEAR(B2075)</f>
        <v>2015</v>
      </c>
      <c r="D2075" s="331" t="n">
        <f aca="false">MONTH(B2075)</f>
        <v>9</v>
      </c>
      <c r="E2075" s="331" t="n">
        <f aca="false">DAY(B2075)</f>
        <v>9</v>
      </c>
      <c r="F2075" s="132" t="n">
        <v>244.2</v>
      </c>
      <c r="G2075" s="132" t="n">
        <v>245.57</v>
      </c>
      <c r="H2075" s="132" t="n">
        <v>238.38</v>
      </c>
      <c r="I2075" s="132" t="n">
        <v>239.07</v>
      </c>
      <c r="J2075" s="132" t="n">
        <f aca="false">LARGE($G$1:G2075,1)</f>
        <v>1242</v>
      </c>
      <c r="K2075" s="192" t="n">
        <f aca="false">IF(J2075&gt;J2074,0,K2074+1)</f>
        <v>649</v>
      </c>
      <c r="L2075" s="134" t="n">
        <f aca="false">I2075/J2075-1</f>
        <v>-0.807512077294686</v>
      </c>
      <c r="O2075" s="131"/>
      <c r="P2075" s="330"/>
      <c r="Q2075" s="132"/>
      <c r="R2075" s="132"/>
      <c r="S2075" s="132"/>
      <c r="T2075" s="132"/>
    </row>
    <row r="2076" customFormat="false" ht="12.8" hidden="true" customHeight="false" outlineLevel="0" collapsed="false">
      <c r="A2076" s="131" t="n">
        <v>1441843200</v>
      </c>
      <c r="B2076" s="330" t="n">
        <f aca="false">(A2076/(24*60*60))+DATE(1970,1,1)</f>
        <v>42257</v>
      </c>
      <c r="C2076" s="331" t="n">
        <f aca="false">YEAR(B2076)</f>
        <v>2015</v>
      </c>
      <c r="D2076" s="331" t="n">
        <f aca="false">MONTH(B2076)</f>
        <v>9</v>
      </c>
      <c r="E2076" s="331" t="n">
        <f aca="false">DAY(B2076)</f>
        <v>10</v>
      </c>
      <c r="F2076" s="132" t="n">
        <v>238.97</v>
      </c>
      <c r="G2076" s="132" t="n">
        <v>241.9</v>
      </c>
      <c r="H2076" s="132" t="n">
        <v>237.01</v>
      </c>
      <c r="I2076" s="132" t="n">
        <v>239.49</v>
      </c>
      <c r="J2076" s="132" t="n">
        <f aca="false">LARGE($G$1:G2076,1)</f>
        <v>1242</v>
      </c>
      <c r="K2076" s="192" t="n">
        <f aca="false">IF(J2076&gt;J2075,0,K2075+1)</f>
        <v>650</v>
      </c>
      <c r="L2076" s="134" t="n">
        <f aca="false">I2076/J2076-1</f>
        <v>-0.807173913043478</v>
      </c>
      <c r="O2076" s="131"/>
      <c r="P2076" s="330"/>
      <c r="Q2076" s="132"/>
      <c r="R2076" s="132"/>
      <c r="S2076" s="132"/>
      <c r="T2076" s="132"/>
    </row>
    <row r="2077" customFormat="false" ht="12.8" hidden="true" customHeight="false" outlineLevel="0" collapsed="false">
      <c r="A2077" s="131" t="n">
        <v>1441929600</v>
      </c>
      <c r="B2077" s="330" t="n">
        <f aca="false">(A2077/(24*60*60))+DATE(1970,1,1)</f>
        <v>42258</v>
      </c>
      <c r="C2077" s="331" t="n">
        <f aca="false">YEAR(B2077)</f>
        <v>2015</v>
      </c>
      <c r="D2077" s="331" t="n">
        <f aca="false">MONTH(B2077)</f>
        <v>9</v>
      </c>
      <c r="E2077" s="331" t="n">
        <f aca="false">DAY(B2077)</f>
        <v>11</v>
      </c>
      <c r="F2077" s="132" t="n">
        <v>239.4</v>
      </c>
      <c r="G2077" s="132" t="n">
        <v>242.78</v>
      </c>
      <c r="H2077" s="132" t="n">
        <v>239.39</v>
      </c>
      <c r="I2077" s="132" t="n">
        <v>240.6</v>
      </c>
      <c r="J2077" s="132" t="n">
        <f aca="false">LARGE($G$1:G2077,1)</f>
        <v>1242</v>
      </c>
      <c r="K2077" s="192" t="n">
        <f aca="false">IF(J2077&gt;J2076,0,K2076+1)</f>
        <v>651</v>
      </c>
      <c r="L2077" s="134" t="n">
        <f aca="false">I2077/J2077-1</f>
        <v>-0.806280193236715</v>
      </c>
      <c r="O2077" s="131"/>
      <c r="P2077" s="330"/>
      <c r="Q2077" s="132"/>
      <c r="R2077" s="132"/>
      <c r="S2077" s="132"/>
      <c r="T2077" s="132"/>
    </row>
    <row r="2078" customFormat="false" ht="12.8" hidden="true" customHeight="false" outlineLevel="0" collapsed="false">
      <c r="A2078" s="131" t="n">
        <v>1442016000</v>
      </c>
      <c r="B2078" s="330" t="n">
        <f aca="false">(A2078/(24*60*60))+DATE(1970,1,1)</f>
        <v>42259</v>
      </c>
      <c r="C2078" s="331" t="n">
        <f aca="false">YEAR(B2078)</f>
        <v>2015</v>
      </c>
      <c r="D2078" s="331" t="n">
        <f aca="false">MONTH(B2078)</f>
        <v>9</v>
      </c>
      <c r="E2078" s="331" t="n">
        <f aca="false">DAY(B2078)</f>
        <v>12</v>
      </c>
      <c r="F2078" s="132" t="n">
        <v>240.9</v>
      </c>
      <c r="G2078" s="132" t="n">
        <v>241</v>
      </c>
      <c r="H2078" s="132" t="n">
        <v>235.33</v>
      </c>
      <c r="I2078" s="132" t="n">
        <v>235.77</v>
      </c>
      <c r="J2078" s="132" t="n">
        <f aca="false">LARGE($G$1:G2078,1)</f>
        <v>1242</v>
      </c>
      <c r="K2078" s="192" t="n">
        <f aca="false">IF(J2078&gt;J2077,0,K2077+1)</f>
        <v>652</v>
      </c>
      <c r="L2078" s="134" t="n">
        <f aca="false">I2078/J2078-1</f>
        <v>-0.810169082125604</v>
      </c>
      <c r="O2078" s="131"/>
      <c r="P2078" s="330"/>
      <c r="Q2078" s="132"/>
      <c r="R2078" s="132"/>
      <c r="S2078" s="132"/>
      <c r="T2078" s="132"/>
    </row>
    <row r="2079" customFormat="false" ht="12.8" hidden="true" customHeight="false" outlineLevel="0" collapsed="false">
      <c r="A2079" s="131" t="n">
        <v>1442102400</v>
      </c>
      <c r="B2079" s="330" t="n">
        <f aca="false">(A2079/(24*60*60))+DATE(1970,1,1)</f>
        <v>42260</v>
      </c>
      <c r="C2079" s="331" t="n">
        <f aca="false">YEAR(B2079)</f>
        <v>2015</v>
      </c>
      <c r="D2079" s="331" t="n">
        <f aca="false">MONTH(B2079)</f>
        <v>9</v>
      </c>
      <c r="E2079" s="331" t="n">
        <f aca="false">DAY(B2079)</f>
        <v>13</v>
      </c>
      <c r="F2079" s="132" t="n">
        <v>235.86</v>
      </c>
      <c r="G2079" s="132" t="n">
        <v>236.85</v>
      </c>
      <c r="H2079" s="132" t="n">
        <v>228.95</v>
      </c>
      <c r="I2079" s="132" t="n">
        <v>230.96</v>
      </c>
      <c r="J2079" s="132" t="n">
        <f aca="false">LARGE($G$1:G2079,1)</f>
        <v>1242</v>
      </c>
      <c r="K2079" s="192" t="n">
        <f aca="false">IF(J2079&gt;J2078,0,K2078+1)</f>
        <v>653</v>
      </c>
      <c r="L2079" s="134" t="n">
        <f aca="false">I2079/J2079-1</f>
        <v>-0.814041867954911</v>
      </c>
      <c r="O2079" s="131"/>
      <c r="P2079" s="330"/>
      <c r="Q2079" s="132"/>
      <c r="R2079" s="132"/>
      <c r="S2079" s="132"/>
      <c r="T2079" s="132"/>
    </row>
    <row r="2080" customFormat="false" ht="12.8" hidden="true" customHeight="false" outlineLevel="0" collapsed="false">
      <c r="A2080" s="131" t="n">
        <v>1442188800</v>
      </c>
      <c r="B2080" s="330" t="n">
        <f aca="false">(A2080/(24*60*60))+DATE(1970,1,1)</f>
        <v>42261</v>
      </c>
      <c r="C2080" s="331" t="n">
        <f aca="false">YEAR(B2080)</f>
        <v>2015</v>
      </c>
      <c r="D2080" s="331" t="n">
        <f aca="false">MONTH(B2080)</f>
        <v>9</v>
      </c>
      <c r="E2080" s="331" t="n">
        <f aca="false">DAY(B2080)</f>
        <v>14</v>
      </c>
      <c r="F2080" s="132" t="n">
        <v>231.11</v>
      </c>
      <c r="G2080" s="132" t="n">
        <v>233.9</v>
      </c>
      <c r="H2080" s="132" t="n">
        <v>228.4</v>
      </c>
      <c r="I2080" s="132" t="n">
        <v>230.89</v>
      </c>
      <c r="J2080" s="132" t="n">
        <f aca="false">LARGE($G$1:G2080,1)</f>
        <v>1242</v>
      </c>
      <c r="K2080" s="192" t="n">
        <f aca="false">IF(J2080&gt;J2079,0,K2079+1)</f>
        <v>654</v>
      </c>
      <c r="L2080" s="134" t="n">
        <f aca="false">I2080/J2080-1</f>
        <v>-0.814098228663446</v>
      </c>
      <c r="O2080" s="131"/>
      <c r="P2080" s="330"/>
      <c r="Q2080" s="132"/>
      <c r="R2080" s="132"/>
      <c r="S2080" s="132"/>
      <c r="T2080" s="132"/>
    </row>
    <row r="2081" customFormat="false" ht="12.8" hidden="true" customHeight="false" outlineLevel="0" collapsed="false">
      <c r="A2081" s="131" t="n">
        <v>1442275200</v>
      </c>
      <c r="B2081" s="330" t="n">
        <f aca="false">(A2081/(24*60*60))+DATE(1970,1,1)</f>
        <v>42262</v>
      </c>
      <c r="C2081" s="331" t="n">
        <f aca="false">YEAR(B2081)</f>
        <v>2015</v>
      </c>
      <c r="D2081" s="331" t="n">
        <f aca="false">MONTH(B2081)</f>
        <v>9</v>
      </c>
      <c r="E2081" s="331" t="n">
        <f aca="false">DAY(B2081)</f>
        <v>15</v>
      </c>
      <c r="F2081" s="132" t="n">
        <v>231.07</v>
      </c>
      <c r="G2081" s="132" t="n">
        <v>232.93</v>
      </c>
      <c r="H2081" s="132" t="n">
        <v>229.5</v>
      </c>
      <c r="I2081" s="132" t="n">
        <v>230.93</v>
      </c>
      <c r="J2081" s="132" t="n">
        <f aca="false">LARGE($G$1:G2081,1)</f>
        <v>1242</v>
      </c>
      <c r="K2081" s="192" t="n">
        <f aca="false">IF(J2081&gt;J2080,0,K2080+1)</f>
        <v>655</v>
      </c>
      <c r="L2081" s="134" t="n">
        <f aca="false">I2081/J2081-1</f>
        <v>-0.814066022544283</v>
      </c>
      <c r="O2081" s="131"/>
      <c r="P2081" s="330"/>
      <c r="Q2081" s="132"/>
      <c r="R2081" s="132"/>
      <c r="S2081" s="132"/>
      <c r="T2081" s="132"/>
    </row>
    <row r="2082" customFormat="false" ht="12.8" hidden="true" customHeight="false" outlineLevel="0" collapsed="false">
      <c r="A2082" s="131" t="n">
        <v>1442361600</v>
      </c>
      <c r="B2082" s="330" t="n">
        <f aca="false">(A2082/(24*60*60))+DATE(1970,1,1)</f>
        <v>42263</v>
      </c>
      <c r="C2082" s="331" t="n">
        <f aca="false">YEAR(B2082)</f>
        <v>2015</v>
      </c>
      <c r="D2082" s="331" t="n">
        <f aca="false">MONTH(B2082)</f>
        <v>9</v>
      </c>
      <c r="E2082" s="331" t="n">
        <f aca="false">DAY(B2082)</f>
        <v>16</v>
      </c>
      <c r="F2082" s="132" t="n">
        <v>230.91</v>
      </c>
      <c r="G2082" s="132" t="n">
        <v>232.12</v>
      </c>
      <c r="H2082" s="132" t="n">
        <v>227.33</v>
      </c>
      <c r="I2082" s="132" t="n">
        <v>228.99</v>
      </c>
      <c r="J2082" s="132" t="n">
        <f aca="false">LARGE($G$1:G2082,1)</f>
        <v>1242</v>
      </c>
      <c r="K2082" s="192" t="n">
        <f aca="false">IF(J2082&gt;J2081,0,K2081+1)</f>
        <v>656</v>
      </c>
      <c r="L2082" s="134" t="n">
        <f aca="false">I2082/J2082-1</f>
        <v>-0.815628019323672</v>
      </c>
      <c r="O2082" s="131"/>
      <c r="P2082" s="330"/>
      <c r="Q2082" s="132"/>
      <c r="R2082" s="132"/>
      <c r="S2082" s="132"/>
      <c r="T2082" s="132"/>
    </row>
    <row r="2083" customFormat="false" ht="12.8" hidden="true" customHeight="false" outlineLevel="0" collapsed="false">
      <c r="A2083" s="131" t="n">
        <v>1442448000</v>
      </c>
      <c r="B2083" s="330" t="n">
        <f aca="false">(A2083/(24*60*60))+DATE(1970,1,1)</f>
        <v>42264</v>
      </c>
      <c r="C2083" s="331" t="n">
        <f aca="false">YEAR(B2083)</f>
        <v>2015</v>
      </c>
      <c r="D2083" s="331" t="n">
        <f aca="false">MONTH(B2083)</f>
        <v>9</v>
      </c>
      <c r="E2083" s="331" t="n">
        <f aca="false">DAY(B2083)</f>
        <v>17</v>
      </c>
      <c r="F2083" s="132" t="n">
        <v>228.99</v>
      </c>
      <c r="G2083" s="132" t="n">
        <v>235.71</v>
      </c>
      <c r="H2083" s="132" t="n">
        <v>228.99</v>
      </c>
      <c r="I2083" s="132" t="n">
        <v>233.61</v>
      </c>
      <c r="J2083" s="132" t="n">
        <f aca="false">LARGE($G$1:G2083,1)</f>
        <v>1242</v>
      </c>
      <c r="K2083" s="192" t="n">
        <f aca="false">IF(J2083&gt;J2082,0,K2082+1)</f>
        <v>657</v>
      </c>
      <c r="L2083" s="134" t="n">
        <f aca="false">I2083/J2083-1</f>
        <v>-0.811908212560387</v>
      </c>
      <c r="O2083" s="131"/>
      <c r="P2083" s="330"/>
      <c r="Q2083" s="132"/>
      <c r="R2083" s="132"/>
      <c r="S2083" s="132"/>
      <c r="T2083" s="132"/>
    </row>
    <row r="2084" customFormat="false" ht="12.8" hidden="true" customHeight="false" outlineLevel="0" collapsed="false">
      <c r="A2084" s="131" t="n">
        <v>1442534400</v>
      </c>
      <c r="B2084" s="330" t="n">
        <f aca="false">(A2084/(24*60*60))+DATE(1970,1,1)</f>
        <v>42265</v>
      </c>
      <c r="C2084" s="331" t="n">
        <f aca="false">YEAR(B2084)</f>
        <v>2015</v>
      </c>
      <c r="D2084" s="331" t="n">
        <f aca="false">MONTH(B2084)</f>
        <v>9</v>
      </c>
      <c r="E2084" s="331" t="n">
        <f aca="false">DAY(B2084)</f>
        <v>18</v>
      </c>
      <c r="F2084" s="132" t="n">
        <v>233.65</v>
      </c>
      <c r="G2084" s="132" t="n">
        <v>236.26</v>
      </c>
      <c r="H2084" s="132" t="n">
        <v>232.52</v>
      </c>
      <c r="I2084" s="132" t="n">
        <v>233.78</v>
      </c>
      <c r="J2084" s="132" t="n">
        <f aca="false">LARGE($G$1:G2084,1)</f>
        <v>1242</v>
      </c>
      <c r="K2084" s="192" t="n">
        <f aca="false">IF(J2084&gt;J2083,0,K2083+1)</f>
        <v>658</v>
      </c>
      <c r="L2084" s="134" t="n">
        <f aca="false">I2084/J2084-1</f>
        <v>-0.811771336553945</v>
      </c>
      <c r="O2084" s="131"/>
      <c r="P2084" s="330"/>
      <c r="Q2084" s="132"/>
      <c r="R2084" s="132"/>
      <c r="S2084" s="132"/>
      <c r="T2084" s="132"/>
    </row>
    <row r="2085" customFormat="false" ht="12.8" hidden="true" customHeight="false" outlineLevel="0" collapsed="false">
      <c r="A2085" s="131" t="n">
        <v>1442620800</v>
      </c>
      <c r="B2085" s="330" t="n">
        <f aca="false">(A2085/(24*60*60))+DATE(1970,1,1)</f>
        <v>42266</v>
      </c>
      <c r="C2085" s="331" t="n">
        <f aca="false">YEAR(B2085)</f>
        <v>2015</v>
      </c>
      <c r="D2085" s="331" t="n">
        <f aca="false">MONTH(B2085)</f>
        <v>9</v>
      </c>
      <c r="E2085" s="331" t="n">
        <f aca="false">DAY(B2085)</f>
        <v>19</v>
      </c>
      <c r="F2085" s="132" t="n">
        <v>233.79</v>
      </c>
      <c r="G2085" s="132" t="n">
        <v>234.19</v>
      </c>
      <c r="H2085" s="132" t="n">
        <v>231.4</v>
      </c>
      <c r="I2085" s="132" t="n">
        <v>232.09</v>
      </c>
      <c r="J2085" s="132" t="n">
        <f aca="false">LARGE($G$1:G2085,1)</f>
        <v>1242</v>
      </c>
      <c r="K2085" s="192" t="n">
        <f aca="false">IF(J2085&gt;J2084,0,K2084+1)</f>
        <v>659</v>
      </c>
      <c r="L2085" s="134" t="n">
        <f aca="false">I2085/J2085-1</f>
        <v>-0.813132045088567</v>
      </c>
      <c r="O2085" s="131"/>
      <c r="P2085" s="330"/>
      <c r="Q2085" s="132"/>
      <c r="R2085" s="132"/>
      <c r="S2085" s="132"/>
      <c r="T2085" s="132"/>
    </row>
    <row r="2086" customFormat="false" ht="12.8" hidden="true" customHeight="false" outlineLevel="0" collapsed="false">
      <c r="A2086" s="131" t="n">
        <v>1442707200</v>
      </c>
      <c r="B2086" s="330" t="n">
        <f aca="false">(A2086/(24*60*60))+DATE(1970,1,1)</f>
        <v>42267</v>
      </c>
      <c r="C2086" s="331" t="n">
        <f aca="false">YEAR(B2086)</f>
        <v>2015</v>
      </c>
      <c r="D2086" s="331" t="n">
        <f aca="false">MONTH(B2086)</f>
        <v>9</v>
      </c>
      <c r="E2086" s="331" t="n">
        <f aca="false">DAY(B2086)</f>
        <v>20</v>
      </c>
      <c r="F2086" s="132" t="n">
        <v>232.01</v>
      </c>
      <c r="G2086" s="132" t="n">
        <v>233.38</v>
      </c>
      <c r="H2086" s="132" t="n">
        <v>231.4</v>
      </c>
      <c r="I2086" s="132" t="n">
        <v>232.12</v>
      </c>
      <c r="J2086" s="132" t="n">
        <f aca="false">LARGE($G$1:G2086,1)</f>
        <v>1242</v>
      </c>
      <c r="K2086" s="192" t="n">
        <f aca="false">IF(J2086&gt;J2085,0,K2085+1)</f>
        <v>660</v>
      </c>
      <c r="L2086" s="134" t="n">
        <f aca="false">I2086/J2086-1</f>
        <v>-0.813107890499195</v>
      </c>
      <c r="O2086" s="131"/>
      <c r="P2086" s="330"/>
      <c r="Q2086" s="132"/>
      <c r="R2086" s="132"/>
      <c r="S2086" s="132"/>
      <c r="T2086" s="132"/>
    </row>
    <row r="2087" customFormat="false" ht="12.8" hidden="true" customHeight="false" outlineLevel="0" collapsed="false">
      <c r="A2087" s="131" t="n">
        <v>1442793600</v>
      </c>
      <c r="B2087" s="330" t="n">
        <f aca="false">(A2087/(24*60*60))+DATE(1970,1,1)</f>
        <v>42268</v>
      </c>
      <c r="C2087" s="331" t="n">
        <f aca="false">YEAR(B2087)</f>
        <v>2015</v>
      </c>
      <c r="D2087" s="331" t="n">
        <f aca="false">MONTH(B2087)</f>
        <v>9</v>
      </c>
      <c r="E2087" s="331" t="n">
        <f aca="false">DAY(B2087)</f>
        <v>21</v>
      </c>
      <c r="F2087" s="132" t="n">
        <v>232.11</v>
      </c>
      <c r="G2087" s="132" t="n">
        <v>232.97</v>
      </c>
      <c r="H2087" s="132" t="n">
        <v>226.38</v>
      </c>
      <c r="I2087" s="132" t="n">
        <v>227.22</v>
      </c>
      <c r="J2087" s="132" t="n">
        <f aca="false">LARGE($G$1:G2087,1)</f>
        <v>1242</v>
      </c>
      <c r="K2087" s="192" t="n">
        <f aca="false">IF(J2087&gt;J2086,0,K2086+1)</f>
        <v>661</v>
      </c>
      <c r="L2087" s="134" t="n">
        <f aca="false">I2087/J2087-1</f>
        <v>-0.817053140096618</v>
      </c>
      <c r="O2087" s="131"/>
      <c r="P2087" s="330"/>
      <c r="Q2087" s="132"/>
      <c r="R2087" s="132"/>
      <c r="S2087" s="132"/>
      <c r="T2087" s="132"/>
    </row>
    <row r="2088" customFormat="false" ht="12.8" hidden="true" customHeight="false" outlineLevel="0" collapsed="false">
      <c r="A2088" s="131" t="n">
        <v>1442880000</v>
      </c>
      <c r="B2088" s="330" t="n">
        <f aca="false">(A2088/(24*60*60))+DATE(1970,1,1)</f>
        <v>42269</v>
      </c>
      <c r="C2088" s="331" t="n">
        <f aca="false">YEAR(B2088)</f>
        <v>2015</v>
      </c>
      <c r="D2088" s="331" t="n">
        <f aca="false">MONTH(B2088)</f>
        <v>9</v>
      </c>
      <c r="E2088" s="331" t="n">
        <f aca="false">DAY(B2088)</f>
        <v>22</v>
      </c>
      <c r="F2088" s="132" t="n">
        <v>227.25</v>
      </c>
      <c r="G2088" s="132" t="n">
        <v>233.95</v>
      </c>
      <c r="H2088" s="132" t="n">
        <v>224.25</v>
      </c>
      <c r="I2088" s="132" t="n">
        <v>231.11</v>
      </c>
      <c r="J2088" s="132" t="n">
        <f aca="false">LARGE($G$1:G2088,1)</f>
        <v>1242</v>
      </c>
      <c r="K2088" s="192" t="n">
        <f aca="false">IF(J2088&gt;J2087,0,K2087+1)</f>
        <v>662</v>
      </c>
      <c r="L2088" s="134" t="n">
        <f aca="false">I2088/J2088-1</f>
        <v>-0.813921095008052</v>
      </c>
      <c r="O2088" s="131"/>
      <c r="P2088" s="330"/>
      <c r="Q2088" s="132"/>
      <c r="R2088" s="132"/>
      <c r="S2088" s="132"/>
      <c r="T2088" s="132"/>
    </row>
    <row r="2089" customFormat="false" ht="12.8" hidden="true" customHeight="false" outlineLevel="0" collapsed="false">
      <c r="A2089" s="131" t="n">
        <v>1442966400</v>
      </c>
      <c r="B2089" s="330" t="n">
        <f aca="false">(A2089/(24*60*60))+DATE(1970,1,1)</f>
        <v>42270</v>
      </c>
      <c r="C2089" s="331" t="n">
        <f aca="false">YEAR(B2089)</f>
        <v>2015</v>
      </c>
      <c r="D2089" s="331" t="n">
        <f aca="false">MONTH(B2089)</f>
        <v>9</v>
      </c>
      <c r="E2089" s="331" t="n">
        <f aca="false">DAY(B2089)</f>
        <v>23</v>
      </c>
      <c r="F2089" s="132" t="n">
        <v>231.43</v>
      </c>
      <c r="G2089" s="132" t="n">
        <v>233</v>
      </c>
      <c r="H2089" s="132" t="n">
        <v>230.03</v>
      </c>
      <c r="I2089" s="132" t="n">
        <v>230.54</v>
      </c>
      <c r="J2089" s="132" t="n">
        <f aca="false">LARGE($G$1:G2089,1)</f>
        <v>1242</v>
      </c>
      <c r="K2089" s="192" t="n">
        <f aca="false">IF(J2089&gt;J2088,0,K2088+1)</f>
        <v>663</v>
      </c>
      <c r="L2089" s="134" t="n">
        <f aca="false">I2089/J2089-1</f>
        <v>-0.814380032206119</v>
      </c>
      <c r="O2089" s="131"/>
      <c r="P2089" s="330"/>
      <c r="Q2089" s="132"/>
      <c r="R2089" s="132"/>
      <c r="S2089" s="132"/>
      <c r="T2089" s="132"/>
    </row>
    <row r="2090" customFormat="false" ht="12.8" hidden="true" customHeight="false" outlineLevel="0" collapsed="false">
      <c r="A2090" s="131" t="n">
        <v>1443052800</v>
      </c>
      <c r="B2090" s="330" t="n">
        <f aca="false">(A2090/(24*60*60))+DATE(1970,1,1)</f>
        <v>42271</v>
      </c>
      <c r="C2090" s="331" t="n">
        <f aca="false">YEAR(B2090)</f>
        <v>2015</v>
      </c>
      <c r="D2090" s="331" t="n">
        <f aca="false">MONTH(B2090)</f>
        <v>9</v>
      </c>
      <c r="E2090" s="331" t="n">
        <f aca="false">DAY(B2090)</f>
        <v>24</v>
      </c>
      <c r="F2090" s="132" t="n">
        <v>230.57</v>
      </c>
      <c r="G2090" s="132" t="n">
        <v>236.25</v>
      </c>
      <c r="H2090" s="132" t="n">
        <v>230.54</v>
      </c>
      <c r="I2090" s="132" t="n">
        <v>234.65</v>
      </c>
      <c r="J2090" s="132" t="n">
        <f aca="false">LARGE($G$1:G2090,1)</f>
        <v>1242</v>
      </c>
      <c r="K2090" s="192" t="n">
        <f aca="false">IF(J2090&gt;J2089,0,K2089+1)</f>
        <v>664</v>
      </c>
      <c r="L2090" s="134" t="n">
        <f aca="false">I2090/J2090-1</f>
        <v>-0.811070853462158</v>
      </c>
      <c r="O2090" s="131"/>
      <c r="P2090" s="330"/>
      <c r="Q2090" s="132"/>
      <c r="R2090" s="132"/>
      <c r="S2090" s="132"/>
      <c r="T2090" s="132"/>
    </row>
    <row r="2091" customFormat="false" ht="12.8" hidden="true" customHeight="false" outlineLevel="0" collapsed="false">
      <c r="A2091" s="131" t="n">
        <v>1443139200</v>
      </c>
      <c r="B2091" s="330" t="n">
        <f aca="false">(A2091/(24*60*60))+DATE(1970,1,1)</f>
        <v>42272</v>
      </c>
      <c r="C2091" s="331" t="n">
        <f aca="false">YEAR(B2091)</f>
        <v>2015</v>
      </c>
      <c r="D2091" s="331" t="n">
        <f aca="false">MONTH(B2091)</f>
        <v>9</v>
      </c>
      <c r="E2091" s="331" t="n">
        <f aca="false">DAY(B2091)</f>
        <v>25</v>
      </c>
      <c r="F2091" s="132" t="n">
        <v>234.65</v>
      </c>
      <c r="G2091" s="132" t="n">
        <v>237.7</v>
      </c>
      <c r="H2091" s="132" t="n">
        <v>233.05</v>
      </c>
      <c r="I2091" s="132" t="n">
        <v>235.26</v>
      </c>
      <c r="J2091" s="132" t="n">
        <f aca="false">LARGE($G$1:G2091,1)</f>
        <v>1242</v>
      </c>
      <c r="K2091" s="192" t="n">
        <f aca="false">IF(J2091&gt;J2090,0,K2090+1)</f>
        <v>665</v>
      </c>
      <c r="L2091" s="134" t="n">
        <f aca="false">I2091/J2091-1</f>
        <v>-0.810579710144928</v>
      </c>
      <c r="O2091" s="131"/>
      <c r="P2091" s="330"/>
      <c r="Q2091" s="132"/>
      <c r="R2091" s="132"/>
      <c r="S2091" s="132"/>
      <c r="T2091" s="132"/>
    </row>
    <row r="2092" customFormat="false" ht="12.8" hidden="true" customHeight="false" outlineLevel="0" collapsed="false">
      <c r="A2092" s="131" t="n">
        <v>1443225600</v>
      </c>
      <c r="B2092" s="330" t="n">
        <f aca="false">(A2092/(24*60*60))+DATE(1970,1,1)</f>
        <v>42273</v>
      </c>
      <c r="C2092" s="331" t="n">
        <f aca="false">YEAR(B2092)</f>
        <v>2015</v>
      </c>
      <c r="D2092" s="331" t="n">
        <f aca="false">MONTH(B2092)</f>
        <v>9</v>
      </c>
      <c r="E2092" s="331" t="n">
        <f aca="false">DAY(B2092)</f>
        <v>26</v>
      </c>
      <c r="F2092" s="132" t="n">
        <v>235.39</v>
      </c>
      <c r="G2092" s="132" t="n">
        <v>235.95</v>
      </c>
      <c r="H2092" s="132" t="n">
        <v>233.75</v>
      </c>
      <c r="I2092" s="132" t="n">
        <v>234.63</v>
      </c>
      <c r="J2092" s="132" t="n">
        <f aca="false">LARGE($G$1:G2092,1)</f>
        <v>1242</v>
      </c>
      <c r="K2092" s="192" t="n">
        <f aca="false">IF(J2092&gt;J2091,0,K2091+1)</f>
        <v>666</v>
      </c>
      <c r="L2092" s="134" t="n">
        <f aca="false">I2092/J2092-1</f>
        <v>-0.811086956521739</v>
      </c>
      <c r="O2092" s="131"/>
      <c r="P2092" s="330"/>
      <c r="Q2092" s="132"/>
      <c r="R2092" s="132"/>
      <c r="S2092" s="132"/>
      <c r="T2092" s="132"/>
    </row>
    <row r="2093" customFormat="false" ht="12.8" hidden="true" customHeight="false" outlineLevel="0" collapsed="false">
      <c r="A2093" s="131" t="n">
        <v>1443312000</v>
      </c>
      <c r="B2093" s="330" t="n">
        <f aca="false">(A2093/(24*60*60))+DATE(1970,1,1)</f>
        <v>42274</v>
      </c>
      <c r="C2093" s="331" t="n">
        <f aca="false">YEAR(B2093)</f>
        <v>2015</v>
      </c>
      <c r="D2093" s="331" t="n">
        <f aca="false">MONTH(B2093)</f>
        <v>9</v>
      </c>
      <c r="E2093" s="331" t="n">
        <f aca="false">DAY(B2093)</f>
        <v>27</v>
      </c>
      <c r="F2093" s="132" t="n">
        <v>234.63</v>
      </c>
      <c r="G2093" s="132" t="n">
        <v>234.78</v>
      </c>
      <c r="H2093" s="132" t="n">
        <v>233</v>
      </c>
      <c r="I2093" s="132" t="n">
        <v>233.37</v>
      </c>
      <c r="J2093" s="132" t="n">
        <f aca="false">LARGE($G$1:G2093,1)</f>
        <v>1242</v>
      </c>
      <c r="K2093" s="192" t="n">
        <f aca="false">IF(J2093&gt;J2092,0,K2092+1)</f>
        <v>667</v>
      </c>
      <c r="L2093" s="134" t="n">
        <f aca="false">I2093/J2093-1</f>
        <v>-0.812101449275362</v>
      </c>
      <c r="O2093" s="131"/>
      <c r="P2093" s="330"/>
      <c r="Q2093" s="132"/>
      <c r="R2093" s="132"/>
      <c r="S2093" s="132"/>
      <c r="T2093" s="132"/>
    </row>
    <row r="2094" customFormat="false" ht="12.8" hidden="true" customHeight="false" outlineLevel="0" collapsed="false">
      <c r="A2094" s="131" t="n">
        <v>1443398400</v>
      </c>
      <c r="B2094" s="330" t="n">
        <f aca="false">(A2094/(24*60*60))+DATE(1970,1,1)</f>
        <v>42275</v>
      </c>
      <c r="C2094" s="331" t="n">
        <f aca="false">YEAR(B2094)</f>
        <v>2015</v>
      </c>
      <c r="D2094" s="331" t="n">
        <f aca="false">MONTH(B2094)</f>
        <v>9</v>
      </c>
      <c r="E2094" s="331" t="n">
        <f aca="false">DAY(B2094)</f>
        <v>28</v>
      </c>
      <c r="F2094" s="132" t="n">
        <v>233.37</v>
      </c>
      <c r="G2094" s="132" t="n">
        <v>241.44</v>
      </c>
      <c r="H2094" s="132" t="n">
        <v>233.37</v>
      </c>
      <c r="I2094" s="132" t="n">
        <v>240.43</v>
      </c>
      <c r="J2094" s="132" t="n">
        <f aca="false">LARGE($G$1:G2094,1)</f>
        <v>1242</v>
      </c>
      <c r="K2094" s="192" t="n">
        <f aca="false">IF(J2094&gt;J2093,0,K2093+1)</f>
        <v>668</v>
      </c>
      <c r="L2094" s="134" t="n">
        <f aca="false">I2094/J2094-1</f>
        <v>-0.806417069243156</v>
      </c>
      <c r="O2094" s="131"/>
      <c r="P2094" s="330"/>
      <c r="Q2094" s="132"/>
      <c r="R2094" s="132"/>
      <c r="S2094" s="132"/>
      <c r="T2094" s="132"/>
    </row>
    <row r="2095" customFormat="false" ht="12.8" hidden="true" customHeight="false" outlineLevel="0" collapsed="false">
      <c r="A2095" s="131" t="n">
        <v>1443484800</v>
      </c>
      <c r="B2095" s="330" t="n">
        <f aca="false">(A2095/(24*60*60))+DATE(1970,1,1)</f>
        <v>42276</v>
      </c>
      <c r="C2095" s="331" t="n">
        <f aca="false">YEAR(B2095)</f>
        <v>2015</v>
      </c>
      <c r="D2095" s="331" t="n">
        <f aca="false">MONTH(B2095)</f>
        <v>9</v>
      </c>
      <c r="E2095" s="331" t="n">
        <f aca="false">DAY(B2095)</f>
        <v>29</v>
      </c>
      <c r="F2095" s="132" t="n">
        <v>240.43</v>
      </c>
      <c r="G2095" s="132" t="n">
        <v>241.5</v>
      </c>
      <c r="H2095" s="132" t="n">
        <v>236.61</v>
      </c>
      <c r="I2095" s="132" t="n">
        <v>236.8</v>
      </c>
      <c r="J2095" s="132" t="n">
        <f aca="false">LARGE($G$1:G2095,1)</f>
        <v>1242</v>
      </c>
      <c r="K2095" s="192" t="n">
        <f aca="false">IF(J2095&gt;J2094,0,K2094+1)</f>
        <v>669</v>
      </c>
      <c r="L2095" s="134" t="n">
        <f aca="false">I2095/J2095-1</f>
        <v>-0.809339774557166</v>
      </c>
      <c r="O2095" s="131"/>
      <c r="P2095" s="330"/>
      <c r="Q2095" s="132"/>
      <c r="R2095" s="132"/>
      <c r="S2095" s="132"/>
      <c r="T2095" s="132"/>
    </row>
    <row r="2096" customFormat="false" ht="12.8" hidden="true" customHeight="false" outlineLevel="0" collapsed="false">
      <c r="A2096" s="131" t="n">
        <v>1443571200</v>
      </c>
      <c r="B2096" s="330" t="n">
        <f aca="false">(A2096/(24*60*60))+DATE(1970,1,1)</f>
        <v>42277</v>
      </c>
      <c r="C2096" s="331" t="n">
        <f aca="false">YEAR(B2096)</f>
        <v>2015</v>
      </c>
      <c r="D2096" s="331" t="n">
        <f aca="false">MONTH(B2096)</f>
        <v>9</v>
      </c>
      <c r="E2096" s="331" t="n">
        <f aca="false">DAY(B2096)</f>
        <v>30</v>
      </c>
      <c r="F2096" s="132" t="n">
        <v>236.9</v>
      </c>
      <c r="G2096" s="132" t="n">
        <v>238.78</v>
      </c>
      <c r="H2096" s="132" t="n">
        <v>235.11</v>
      </c>
      <c r="I2096" s="132" t="n">
        <v>236.49</v>
      </c>
      <c r="J2096" s="132" t="n">
        <f aca="false">LARGE($G$1:G2096,1)</f>
        <v>1242</v>
      </c>
      <c r="K2096" s="192" t="n">
        <f aca="false">IF(J2096&gt;J2095,0,K2095+1)</f>
        <v>670</v>
      </c>
      <c r="L2096" s="134" t="n">
        <f aca="false">I2096/J2096-1</f>
        <v>-0.809589371980676</v>
      </c>
      <c r="O2096" s="131"/>
      <c r="P2096" s="330"/>
      <c r="Q2096" s="132"/>
      <c r="R2096" s="132"/>
      <c r="S2096" s="132"/>
      <c r="T2096" s="132"/>
    </row>
    <row r="2097" customFormat="false" ht="12.8" hidden="true" customHeight="false" outlineLevel="0" collapsed="false">
      <c r="A2097" s="131" t="n">
        <v>1443657600</v>
      </c>
      <c r="B2097" s="330" t="n">
        <f aca="false">(A2097/(24*60*60))+DATE(1970,1,1)</f>
        <v>42278</v>
      </c>
      <c r="C2097" s="331" t="n">
        <f aca="false">YEAR(B2097)</f>
        <v>2015</v>
      </c>
      <c r="D2097" s="331" t="n">
        <f aca="false">MONTH(B2097)</f>
        <v>10</v>
      </c>
      <c r="E2097" s="331" t="n">
        <f aca="false">DAY(B2097)</f>
        <v>1</v>
      </c>
      <c r="F2097" s="132" t="n">
        <v>236.72</v>
      </c>
      <c r="G2097" s="132" t="n">
        <v>240.09</v>
      </c>
      <c r="H2097" s="132" t="n">
        <v>236.19</v>
      </c>
      <c r="I2097" s="132" t="n">
        <v>238.48</v>
      </c>
      <c r="J2097" s="132" t="n">
        <f aca="false">LARGE($G$1:G2097,1)</f>
        <v>1242</v>
      </c>
      <c r="K2097" s="192" t="n">
        <f aca="false">IF(J2097&gt;J2096,0,K2096+1)</f>
        <v>671</v>
      </c>
      <c r="L2097" s="134" t="n">
        <f aca="false">I2097/J2097-1</f>
        <v>-0.807987117552335</v>
      </c>
      <c r="O2097" s="131"/>
      <c r="P2097" s="330"/>
      <c r="Q2097" s="132"/>
      <c r="R2097" s="132"/>
      <c r="S2097" s="132"/>
      <c r="T2097" s="132"/>
    </row>
    <row r="2098" customFormat="false" ht="12.8" hidden="true" customHeight="false" outlineLevel="0" collapsed="false">
      <c r="A2098" s="131" t="n">
        <v>1443744000</v>
      </c>
      <c r="B2098" s="330" t="n">
        <f aca="false">(A2098/(24*60*60))+DATE(1970,1,1)</f>
        <v>42279</v>
      </c>
      <c r="C2098" s="331" t="n">
        <f aca="false">YEAR(B2098)</f>
        <v>2015</v>
      </c>
      <c r="D2098" s="331" t="n">
        <f aca="false">MONTH(B2098)</f>
        <v>10</v>
      </c>
      <c r="E2098" s="331" t="n">
        <f aca="false">DAY(B2098)</f>
        <v>2</v>
      </c>
      <c r="F2098" s="132" t="n">
        <v>238.25</v>
      </c>
      <c r="G2098" s="132" t="n">
        <v>240</v>
      </c>
      <c r="H2098" s="132" t="n">
        <v>237.33</v>
      </c>
      <c r="I2098" s="132" t="n">
        <v>237.86</v>
      </c>
      <c r="J2098" s="132" t="n">
        <f aca="false">LARGE($G$1:G2098,1)</f>
        <v>1242</v>
      </c>
      <c r="K2098" s="192" t="n">
        <f aca="false">IF(J2098&gt;J2097,0,K2097+1)</f>
        <v>672</v>
      </c>
      <c r="L2098" s="134" t="n">
        <f aca="false">I2098/J2098-1</f>
        <v>-0.808486312399356</v>
      </c>
      <c r="O2098" s="131"/>
      <c r="P2098" s="330"/>
      <c r="Q2098" s="132"/>
      <c r="R2098" s="132"/>
      <c r="S2098" s="132"/>
      <c r="T2098" s="132"/>
    </row>
    <row r="2099" customFormat="false" ht="12.8" hidden="true" customHeight="false" outlineLevel="0" collapsed="false">
      <c r="A2099" s="131" t="n">
        <v>1443830400</v>
      </c>
      <c r="B2099" s="330" t="n">
        <f aca="false">(A2099/(24*60*60))+DATE(1970,1,1)</f>
        <v>42280</v>
      </c>
      <c r="C2099" s="331" t="n">
        <f aca="false">YEAR(B2099)</f>
        <v>2015</v>
      </c>
      <c r="D2099" s="331" t="n">
        <f aca="false">MONTH(B2099)</f>
        <v>10</v>
      </c>
      <c r="E2099" s="331" t="n">
        <f aca="false">DAY(B2099)</f>
        <v>3</v>
      </c>
      <c r="F2099" s="132" t="n">
        <v>237.84</v>
      </c>
      <c r="G2099" s="132" t="n">
        <v>241.11</v>
      </c>
      <c r="H2099" s="132" t="n">
        <v>237.68</v>
      </c>
      <c r="I2099" s="132" t="n">
        <v>239.79</v>
      </c>
      <c r="J2099" s="132" t="n">
        <f aca="false">LARGE($G$1:G2099,1)</f>
        <v>1242</v>
      </c>
      <c r="K2099" s="192" t="n">
        <f aca="false">IF(J2099&gt;J2098,0,K2098+1)</f>
        <v>673</v>
      </c>
      <c r="L2099" s="134" t="n">
        <f aca="false">I2099/J2099-1</f>
        <v>-0.806932367149759</v>
      </c>
      <c r="O2099" s="131"/>
      <c r="P2099" s="330"/>
      <c r="Q2099" s="132"/>
      <c r="R2099" s="132"/>
      <c r="S2099" s="132"/>
      <c r="T2099" s="132"/>
    </row>
    <row r="2100" customFormat="false" ht="12.8" hidden="true" customHeight="false" outlineLevel="0" collapsed="false">
      <c r="A2100" s="131" t="n">
        <v>1443916800</v>
      </c>
      <c r="B2100" s="330" t="n">
        <f aca="false">(A2100/(24*60*60))+DATE(1970,1,1)</f>
        <v>42281</v>
      </c>
      <c r="C2100" s="331" t="n">
        <f aca="false">YEAR(B2100)</f>
        <v>2015</v>
      </c>
      <c r="D2100" s="331" t="n">
        <f aca="false">MONTH(B2100)</f>
        <v>10</v>
      </c>
      <c r="E2100" s="331" t="n">
        <f aca="false">DAY(B2100)</f>
        <v>4</v>
      </c>
      <c r="F2100" s="132" t="n">
        <v>239.73</v>
      </c>
      <c r="G2100" s="132" t="n">
        <v>240.93</v>
      </c>
      <c r="H2100" s="132" t="n">
        <v>239.29</v>
      </c>
      <c r="I2100" s="132" t="n">
        <v>239.5</v>
      </c>
      <c r="J2100" s="132" t="n">
        <f aca="false">LARGE($G$1:G2100,1)</f>
        <v>1242</v>
      </c>
      <c r="K2100" s="192" t="n">
        <f aca="false">IF(J2100&gt;J2099,0,K2099+1)</f>
        <v>674</v>
      </c>
      <c r="L2100" s="134" t="n">
        <f aca="false">I2100/J2100-1</f>
        <v>-0.807165861513688</v>
      </c>
      <c r="O2100" s="131"/>
      <c r="P2100" s="330"/>
      <c r="Q2100" s="132"/>
      <c r="R2100" s="132"/>
      <c r="S2100" s="132"/>
      <c r="T2100" s="132"/>
    </row>
    <row r="2101" customFormat="false" ht="12.8" hidden="true" customHeight="false" outlineLevel="0" collapsed="false">
      <c r="A2101" s="131" t="n">
        <v>1444003200</v>
      </c>
      <c r="B2101" s="330" t="n">
        <f aca="false">(A2101/(24*60*60))+DATE(1970,1,1)</f>
        <v>42282</v>
      </c>
      <c r="C2101" s="331" t="n">
        <f aca="false">YEAR(B2101)</f>
        <v>2015</v>
      </c>
      <c r="D2101" s="331" t="n">
        <f aca="false">MONTH(B2101)</f>
        <v>10</v>
      </c>
      <c r="E2101" s="331" t="n">
        <f aca="false">DAY(B2101)</f>
        <v>5</v>
      </c>
      <c r="F2101" s="132" t="n">
        <v>239.47</v>
      </c>
      <c r="G2101" s="132" t="n">
        <v>242.89</v>
      </c>
      <c r="H2101" s="132" t="n">
        <v>236.24</v>
      </c>
      <c r="I2101" s="132" t="n">
        <v>242</v>
      </c>
      <c r="J2101" s="132" t="n">
        <f aca="false">LARGE($G$1:G2101,1)</f>
        <v>1242</v>
      </c>
      <c r="K2101" s="192" t="n">
        <f aca="false">IF(J2101&gt;J2100,0,K2100+1)</f>
        <v>675</v>
      </c>
      <c r="L2101" s="134" t="n">
        <f aca="false">I2101/J2101-1</f>
        <v>-0.805152979066023</v>
      </c>
      <c r="O2101" s="131"/>
      <c r="P2101" s="330"/>
      <c r="Q2101" s="132"/>
      <c r="R2101" s="132"/>
      <c r="S2101" s="132"/>
      <c r="T2101" s="132"/>
    </row>
    <row r="2102" customFormat="false" ht="12.8" hidden="true" customHeight="false" outlineLevel="0" collapsed="false">
      <c r="A2102" s="131" t="n">
        <v>1444089600</v>
      </c>
      <c r="B2102" s="330" t="n">
        <f aca="false">(A2102/(24*60*60))+DATE(1970,1,1)</f>
        <v>42283</v>
      </c>
      <c r="C2102" s="331" t="n">
        <f aca="false">YEAR(B2102)</f>
        <v>2015</v>
      </c>
      <c r="D2102" s="331" t="n">
        <f aca="false">MONTH(B2102)</f>
        <v>10</v>
      </c>
      <c r="E2102" s="331" t="n">
        <f aca="false">DAY(B2102)</f>
        <v>6</v>
      </c>
      <c r="F2102" s="132" t="n">
        <v>242.01</v>
      </c>
      <c r="G2102" s="132" t="n">
        <v>249.01</v>
      </c>
      <c r="H2102" s="132" t="n">
        <v>241.51</v>
      </c>
      <c r="I2102" s="132" t="n">
        <v>247.36</v>
      </c>
      <c r="J2102" s="132" t="n">
        <f aca="false">LARGE($G$1:G2102,1)</f>
        <v>1242</v>
      </c>
      <c r="K2102" s="192" t="n">
        <f aca="false">IF(J2102&gt;J2101,0,K2101+1)</f>
        <v>676</v>
      </c>
      <c r="L2102" s="134" t="n">
        <f aca="false">I2102/J2102-1</f>
        <v>-0.800837359098229</v>
      </c>
      <c r="O2102" s="131"/>
      <c r="P2102" s="330"/>
      <c r="Q2102" s="132"/>
      <c r="R2102" s="132"/>
      <c r="S2102" s="132"/>
      <c r="T2102" s="132"/>
    </row>
    <row r="2103" customFormat="false" ht="12.8" hidden="true" customHeight="false" outlineLevel="0" collapsed="false">
      <c r="A2103" s="131" t="n">
        <v>1444176000</v>
      </c>
      <c r="B2103" s="330" t="n">
        <f aca="false">(A2103/(24*60*60))+DATE(1970,1,1)</f>
        <v>42284</v>
      </c>
      <c r="C2103" s="331" t="n">
        <f aca="false">YEAR(B2103)</f>
        <v>2015</v>
      </c>
      <c r="D2103" s="331" t="n">
        <f aca="false">MONTH(B2103)</f>
        <v>10</v>
      </c>
      <c r="E2103" s="331" t="n">
        <f aca="false">DAY(B2103)</f>
        <v>7</v>
      </c>
      <c r="F2103" s="132" t="n">
        <v>247.35</v>
      </c>
      <c r="G2103" s="132" t="n">
        <v>247.93</v>
      </c>
      <c r="H2103" s="132" t="n">
        <v>243.5</v>
      </c>
      <c r="I2103" s="132" t="n">
        <v>244</v>
      </c>
      <c r="J2103" s="132" t="n">
        <f aca="false">LARGE($G$1:G2103,1)</f>
        <v>1242</v>
      </c>
      <c r="K2103" s="192" t="n">
        <f aca="false">IF(J2103&gt;J2102,0,K2102+1)</f>
        <v>677</v>
      </c>
      <c r="L2103" s="134" t="n">
        <f aca="false">I2103/J2103-1</f>
        <v>-0.803542673107891</v>
      </c>
      <c r="O2103" s="131"/>
      <c r="P2103" s="330"/>
      <c r="Q2103" s="132"/>
      <c r="R2103" s="132"/>
      <c r="S2103" s="132"/>
      <c r="T2103" s="132"/>
    </row>
    <row r="2104" customFormat="false" ht="12.8" hidden="true" customHeight="false" outlineLevel="0" collapsed="false">
      <c r="A2104" s="131" t="n">
        <v>1444262400</v>
      </c>
      <c r="B2104" s="330" t="n">
        <f aca="false">(A2104/(24*60*60))+DATE(1970,1,1)</f>
        <v>42285</v>
      </c>
      <c r="C2104" s="331" t="n">
        <f aca="false">YEAR(B2104)</f>
        <v>2015</v>
      </c>
      <c r="D2104" s="331" t="n">
        <f aca="false">MONTH(B2104)</f>
        <v>10</v>
      </c>
      <c r="E2104" s="331" t="n">
        <f aca="false">DAY(B2104)</f>
        <v>8</v>
      </c>
      <c r="F2104" s="132" t="n">
        <v>244</v>
      </c>
      <c r="G2104" s="132" t="n">
        <v>245.65</v>
      </c>
      <c r="H2104" s="132" t="n">
        <v>242.62</v>
      </c>
      <c r="I2104" s="132" t="n">
        <v>243</v>
      </c>
      <c r="J2104" s="132" t="n">
        <f aca="false">LARGE($G$1:G2104,1)</f>
        <v>1242</v>
      </c>
      <c r="K2104" s="192" t="n">
        <f aca="false">IF(J2104&gt;J2103,0,K2103+1)</f>
        <v>678</v>
      </c>
      <c r="L2104" s="134" t="n">
        <f aca="false">I2104/J2104-1</f>
        <v>-0.804347826086957</v>
      </c>
      <c r="O2104" s="131"/>
      <c r="P2104" s="330"/>
      <c r="Q2104" s="132"/>
      <c r="R2104" s="132"/>
      <c r="S2104" s="132"/>
      <c r="T2104" s="132"/>
    </row>
    <row r="2105" customFormat="false" ht="12.8" hidden="true" customHeight="false" outlineLevel="0" collapsed="false">
      <c r="A2105" s="131" t="n">
        <v>1444348800</v>
      </c>
      <c r="B2105" s="330" t="n">
        <f aca="false">(A2105/(24*60*60))+DATE(1970,1,1)</f>
        <v>42286</v>
      </c>
      <c r="C2105" s="331" t="n">
        <f aca="false">YEAR(B2105)</f>
        <v>2015</v>
      </c>
      <c r="D2105" s="331" t="n">
        <f aca="false">MONTH(B2105)</f>
        <v>10</v>
      </c>
      <c r="E2105" s="331" t="n">
        <f aca="false">DAY(B2105)</f>
        <v>9</v>
      </c>
      <c r="F2105" s="132" t="n">
        <v>242.99</v>
      </c>
      <c r="G2105" s="132" t="n">
        <v>245.45</v>
      </c>
      <c r="H2105" s="132" t="n">
        <v>242.63</v>
      </c>
      <c r="I2105" s="132" t="n">
        <v>244.82</v>
      </c>
      <c r="J2105" s="132" t="n">
        <f aca="false">LARGE($G$1:G2105,1)</f>
        <v>1242</v>
      </c>
      <c r="K2105" s="192" t="n">
        <f aca="false">IF(J2105&gt;J2104,0,K2104+1)</f>
        <v>679</v>
      </c>
      <c r="L2105" s="134" t="n">
        <f aca="false">I2105/J2105-1</f>
        <v>-0.802882447665056</v>
      </c>
      <c r="O2105" s="131"/>
      <c r="P2105" s="330"/>
      <c r="Q2105" s="132"/>
      <c r="R2105" s="132"/>
      <c r="S2105" s="132"/>
      <c r="T2105" s="132"/>
    </row>
    <row r="2106" customFormat="false" ht="12.8" hidden="true" customHeight="false" outlineLevel="0" collapsed="false">
      <c r="A2106" s="131" t="n">
        <v>1444435200</v>
      </c>
      <c r="B2106" s="330" t="n">
        <f aca="false">(A2106/(24*60*60))+DATE(1970,1,1)</f>
        <v>42287</v>
      </c>
      <c r="C2106" s="331" t="n">
        <f aca="false">YEAR(B2106)</f>
        <v>2015</v>
      </c>
      <c r="D2106" s="331" t="n">
        <f aca="false">MONTH(B2106)</f>
        <v>10</v>
      </c>
      <c r="E2106" s="331" t="n">
        <f aca="false">DAY(B2106)</f>
        <v>10</v>
      </c>
      <c r="F2106" s="132" t="n">
        <v>244.93</v>
      </c>
      <c r="G2106" s="132" t="n">
        <v>246.41</v>
      </c>
      <c r="H2106" s="132" t="n">
        <v>243.5</v>
      </c>
      <c r="I2106" s="132" t="n">
        <v>246.01</v>
      </c>
      <c r="J2106" s="132" t="n">
        <f aca="false">LARGE($G$1:G2106,1)</f>
        <v>1242</v>
      </c>
      <c r="K2106" s="192" t="n">
        <f aca="false">IF(J2106&gt;J2105,0,K2105+1)</f>
        <v>680</v>
      </c>
      <c r="L2106" s="134" t="n">
        <f aca="false">I2106/J2106-1</f>
        <v>-0.801924315619968</v>
      </c>
      <c r="O2106" s="131"/>
      <c r="P2106" s="330"/>
      <c r="Q2106" s="132"/>
      <c r="R2106" s="132"/>
      <c r="S2106" s="132"/>
      <c r="T2106" s="132"/>
    </row>
    <row r="2107" customFormat="false" ht="12.8" hidden="true" customHeight="false" outlineLevel="0" collapsed="false">
      <c r="A2107" s="131" t="n">
        <v>1444521600</v>
      </c>
      <c r="B2107" s="330" t="n">
        <f aca="false">(A2107/(24*60*60))+DATE(1970,1,1)</f>
        <v>42288</v>
      </c>
      <c r="C2107" s="331" t="n">
        <f aca="false">YEAR(B2107)</f>
        <v>2015</v>
      </c>
      <c r="D2107" s="331" t="n">
        <f aca="false">MONTH(B2107)</f>
        <v>10</v>
      </c>
      <c r="E2107" s="331" t="n">
        <f aca="false">DAY(B2107)</f>
        <v>11</v>
      </c>
      <c r="F2107" s="132" t="n">
        <v>245.93</v>
      </c>
      <c r="G2107" s="132" t="n">
        <v>248.73</v>
      </c>
      <c r="H2107" s="132" t="n">
        <v>243.75</v>
      </c>
      <c r="I2107" s="132" t="n">
        <v>247.99</v>
      </c>
      <c r="J2107" s="132" t="n">
        <f aca="false">LARGE($G$1:G2107,1)</f>
        <v>1242</v>
      </c>
      <c r="K2107" s="192" t="n">
        <f aca="false">IF(J2107&gt;J2106,0,K2106+1)</f>
        <v>681</v>
      </c>
      <c r="L2107" s="134" t="n">
        <f aca="false">I2107/J2107-1</f>
        <v>-0.800330112721417</v>
      </c>
      <c r="O2107" s="131"/>
      <c r="P2107" s="330"/>
      <c r="Q2107" s="132"/>
      <c r="R2107" s="132"/>
      <c r="S2107" s="132"/>
      <c r="T2107" s="132"/>
    </row>
    <row r="2108" customFormat="false" ht="12.8" hidden="true" customHeight="false" outlineLevel="0" collapsed="false">
      <c r="A2108" s="131" t="n">
        <v>1444608000</v>
      </c>
      <c r="B2108" s="330" t="n">
        <f aca="false">(A2108/(24*60*60))+DATE(1970,1,1)</f>
        <v>42289</v>
      </c>
      <c r="C2108" s="331" t="n">
        <f aca="false">YEAR(B2108)</f>
        <v>2015</v>
      </c>
      <c r="D2108" s="331" t="n">
        <f aca="false">MONTH(B2108)</f>
        <v>10</v>
      </c>
      <c r="E2108" s="331" t="n">
        <f aca="false">DAY(B2108)</f>
        <v>12</v>
      </c>
      <c r="F2108" s="132" t="n">
        <v>247.92</v>
      </c>
      <c r="G2108" s="132" t="n">
        <v>248.45</v>
      </c>
      <c r="H2108" s="132" t="n">
        <v>245.21</v>
      </c>
      <c r="I2108" s="132" t="n">
        <v>246.17</v>
      </c>
      <c r="J2108" s="132" t="n">
        <f aca="false">LARGE($G$1:G2108,1)</f>
        <v>1242</v>
      </c>
      <c r="K2108" s="192" t="n">
        <f aca="false">IF(J2108&gt;J2107,0,K2107+1)</f>
        <v>682</v>
      </c>
      <c r="L2108" s="134" t="n">
        <f aca="false">I2108/J2108-1</f>
        <v>-0.801795491143317</v>
      </c>
      <c r="O2108" s="131"/>
      <c r="P2108" s="330"/>
      <c r="Q2108" s="132"/>
      <c r="R2108" s="132"/>
      <c r="S2108" s="132"/>
      <c r="T2108" s="132"/>
    </row>
    <row r="2109" customFormat="false" ht="12.8" hidden="true" customHeight="false" outlineLevel="0" collapsed="false">
      <c r="A2109" s="131" t="n">
        <v>1444694400</v>
      </c>
      <c r="B2109" s="330" t="n">
        <f aca="false">(A2109/(24*60*60))+DATE(1970,1,1)</f>
        <v>42290</v>
      </c>
      <c r="C2109" s="331" t="n">
        <f aca="false">YEAR(B2109)</f>
        <v>2015</v>
      </c>
      <c r="D2109" s="331" t="n">
        <f aca="false">MONTH(B2109)</f>
        <v>10</v>
      </c>
      <c r="E2109" s="331" t="n">
        <f aca="false">DAY(B2109)</f>
        <v>13</v>
      </c>
      <c r="F2109" s="132" t="n">
        <v>246.15</v>
      </c>
      <c r="G2109" s="132" t="n">
        <v>253.43</v>
      </c>
      <c r="H2109" s="132" t="n">
        <v>244</v>
      </c>
      <c r="I2109" s="132" t="n">
        <v>251.25</v>
      </c>
      <c r="J2109" s="132" t="n">
        <f aca="false">LARGE($G$1:G2109,1)</f>
        <v>1242</v>
      </c>
      <c r="K2109" s="192" t="n">
        <f aca="false">IF(J2109&gt;J2108,0,K2108+1)</f>
        <v>683</v>
      </c>
      <c r="L2109" s="134" t="n">
        <f aca="false">I2109/J2109-1</f>
        <v>-0.797705314009662</v>
      </c>
      <c r="O2109" s="131"/>
      <c r="P2109" s="330"/>
      <c r="Q2109" s="132"/>
      <c r="R2109" s="132"/>
      <c r="S2109" s="132"/>
      <c r="T2109" s="132"/>
    </row>
    <row r="2110" customFormat="false" ht="12.8" hidden="true" customHeight="false" outlineLevel="0" collapsed="false">
      <c r="A2110" s="131" t="n">
        <v>1444780800</v>
      </c>
      <c r="B2110" s="330" t="n">
        <f aca="false">(A2110/(24*60*60))+DATE(1970,1,1)</f>
        <v>42291</v>
      </c>
      <c r="C2110" s="331" t="n">
        <f aca="false">YEAR(B2110)</f>
        <v>2015</v>
      </c>
      <c r="D2110" s="331" t="n">
        <f aca="false">MONTH(B2110)</f>
        <v>10</v>
      </c>
      <c r="E2110" s="331" t="n">
        <f aca="false">DAY(B2110)</f>
        <v>14</v>
      </c>
      <c r="F2110" s="132" t="n">
        <v>251.08</v>
      </c>
      <c r="G2110" s="132" t="n">
        <v>255.95</v>
      </c>
      <c r="H2110" s="132" t="n">
        <v>250.1</v>
      </c>
      <c r="I2110" s="132" t="n">
        <v>253.5</v>
      </c>
      <c r="J2110" s="132" t="n">
        <f aca="false">LARGE($G$1:G2110,1)</f>
        <v>1242</v>
      </c>
      <c r="K2110" s="192" t="n">
        <f aca="false">IF(J2110&gt;J2109,0,K2109+1)</f>
        <v>684</v>
      </c>
      <c r="L2110" s="134" t="n">
        <f aca="false">I2110/J2110-1</f>
        <v>-0.795893719806763</v>
      </c>
      <c r="O2110" s="131"/>
      <c r="P2110" s="330"/>
      <c r="Q2110" s="132"/>
      <c r="R2110" s="132"/>
      <c r="S2110" s="132"/>
      <c r="T2110" s="132"/>
    </row>
    <row r="2111" customFormat="false" ht="12.8" hidden="true" customHeight="false" outlineLevel="0" collapsed="false">
      <c r="A2111" s="131" t="n">
        <v>1444867200</v>
      </c>
      <c r="B2111" s="330" t="n">
        <f aca="false">(A2111/(24*60*60))+DATE(1970,1,1)</f>
        <v>42292</v>
      </c>
      <c r="C2111" s="331" t="n">
        <f aca="false">YEAR(B2111)</f>
        <v>2015</v>
      </c>
      <c r="D2111" s="331" t="n">
        <f aca="false">MONTH(B2111)</f>
        <v>10</v>
      </c>
      <c r="E2111" s="331" t="n">
        <f aca="false">DAY(B2111)</f>
        <v>15</v>
      </c>
      <c r="F2111" s="132" t="n">
        <v>253.5</v>
      </c>
      <c r="G2111" s="132" t="n">
        <v>257.5</v>
      </c>
      <c r="H2111" s="132" t="n">
        <v>253.44</v>
      </c>
      <c r="I2111" s="132" t="n">
        <v>255.19</v>
      </c>
      <c r="J2111" s="132" t="n">
        <f aca="false">LARGE($G$1:G2111,1)</f>
        <v>1242</v>
      </c>
      <c r="K2111" s="192" t="n">
        <f aca="false">IF(J2111&gt;J2110,0,K2110+1)</f>
        <v>685</v>
      </c>
      <c r="L2111" s="134" t="n">
        <f aca="false">I2111/J2111-1</f>
        <v>-0.794533011272142</v>
      </c>
      <c r="O2111" s="131"/>
      <c r="P2111" s="330"/>
      <c r="Q2111" s="132"/>
      <c r="R2111" s="132"/>
      <c r="S2111" s="132"/>
      <c r="T2111" s="132"/>
    </row>
    <row r="2112" customFormat="false" ht="12.8" hidden="true" customHeight="false" outlineLevel="0" collapsed="false">
      <c r="A2112" s="131" t="n">
        <v>1444953600</v>
      </c>
      <c r="B2112" s="330" t="n">
        <f aca="false">(A2112/(24*60*60))+DATE(1970,1,1)</f>
        <v>42293</v>
      </c>
      <c r="C2112" s="331" t="n">
        <f aca="false">YEAR(B2112)</f>
        <v>2015</v>
      </c>
      <c r="D2112" s="331" t="n">
        <f aca="false">MONTH(B2112)</f>
        <v>10</v>
      </c>
      <c r="E2112" s="331" t="n">
        <f aca="false">DAY(B2112)</f>
        <v>16</v>
      </c>
      <c r="F2112" s="132" t="n">
        <v>255.19</v>
      </c>
      <c r="G2112" s="132" t="n">
        <v>267.83</v>
      </c>
      <c r="H2112" s="132" t="n">
        <v>254.91</v>
      </c>
      <c r="I2112" s="132" t="n">
        <v>263.45</v>
      </c>
      <c r="J2112" s="132" t="n">
        <f aca="false">LARGE($G$1:G2112,1)</f>
        <v>1242</v>
      </c>
      <c r="K2112" s="192" t="n">
        <f aca="false">IF(J2112&gt;J2111,0,K2111+1)</f>
        <v>686</v>
      </c>
      <c r="L2112" s="134" t="n">
        <f aca="false">I2112/J2112-1</f>
        <v>-0.787882447665056</v>
      </c>
      <c r="O2112" s="131"/>
      <c r="P2112" s="330"/>
      <c r="Q2112" s="132"/>
      <c r="R2112" s="132"/>
      <c r="S2112" s="132"/>
      <c r="T2112" s="132"/>
    </row>
    <row r="2113" customFormat="false" ht="12.8" hidden="true" customHeight="false" outlineLevel="0" collapsed="false">
      <c r="A2113" s="131" t="n">
        <v>1445040000</v>
      </c>
      <c r="B2113" s="330" t="n">
        <f aca="false">(A2113/(24*60*60))+DATE(1970,1,1)</f>
        <v>42294</v>
      </c>
      <c r="C2113" s="331" t="n">
        <f aca="false">YEAR(B2113)</f>
        <v>2015</v>
      </c>
      <c r="D2113" s="331" t="n">
        <f aca="false">MONTH(B2113)</f>
        <v>10</v>
      </c>
      <c r="E2113" s="331" t="n">
        <f aca="false">DAY(B2113)</f>
        <v>17</v>
      </c>
      <c r="F2113" s="132" t="n">
        <v>263.47</v>
      </c>
      <c r="G2113" s="132" t="n">
        <v>275.19</v>
      </c>
      <c r="H2113" s="132" t="n">
        <v>258.32</v>
      </c>
      <c r="I2113" s="132" t="n">
        <v>272.9</v>
      </c>
      <c r="J2113" s="132" t="n">
        <f aca="false">LARGE($G$1:G2113,1)</f>
        <v>1242</v>
      </c>
      <c r="K2113" s="192" t="n">
        <f aca="false">IF(J2113&gt;J2112,0,K2112+1)</f>
        <v>687</v>
      </c>
      <c r="L2113" s="134" t="n">
        <f aca="false">I2113/J2113-1</f>
        <v>-0.780273752012882</v>
      </c>
      <c r="O2113" s="131"/>
      <c r="P2113" s="330"/>
      <c r="Q2113" s="132"/>
      <c r="R2113" s="132"/>
      <c r="S2113" s="132"/>
      <c r="T2113" s="132"/>
    </row>
    <row r="2114" customFormat="false" ht="12.8" hidden="true" customHeight="false" outlineLevel="0" collapsed="false">
      <c r="A2114" s="131" t="n">
        <v>1445126400</v>
      </c>
      <c r="B2114" s="330" t="n">
        <f aca="false">(A2114/(24*60*60))+DATE(1970,1,1)</f>
        <v>42295</v>
      </c>
      <c r="C2114" s="331" t="n">
        <f aca="false">YEAR(B2114)</f>
        <v>2015</v>
      </c>
      <c r="D2114" s="331" t="n">
        <f aca="false">MONTH(B2114)</f>
        <v>10</v>
      </c>
      <c r="E2114" s="331" t="n">
        <f aca="false">DAY(B2114)</f>
        <v>18</v>
      </c>
      <c r="F2114" s="132" t="n">
        <v>272.9</v>
      </c>
      <c r="G2114" s="132" t="n">
        <v>274.66</v>
      </c>
      <c r="H2114" s="132" t="n">
        <v>263.3</v>
      </c>
      <c r="I2114" s="132" t="n">
        <v>265.01</v>
      </c>
      <c r="J2114" s="132" t="n">
        <f aca="false">LARGE($G$1:G2114,1)</f>
        <v>1242</v>
      </c>
      <c r="K2114" s="192" t="n">
        <f aca="false">IF(J2114&gt;J2113,0,K2113+1)</f>
        <v>688</v>
      </c>
      <c r="L2114" s="134" t="n">
        <f aca="false">I2114/J2114-1</f>
        <v>-0.786626409017713</v>
      </c>
      <c r="O2114" s="131"/>
      <c r="P2114" s="330"/>
      <c r="Q2114" s="132"/>
      <c r="R2114" s="132"/>
      <c r="S2114" s="132"/>
      <c r="T2114" s="132"/>
    </row>
    <row r="2115" customFormat="false" ht="12.8" hidden="true" customHeight="false" outlineLevel="0" collapsed="false">
      <c r="A2115" s="131" t="n">
        <v>1445212800</v>
      </c>
      <c r="B2115" s="330" t="n">
        <f aca="false">(A2115/(24*60*60))+DATE(1970,1,1)</f>
        <v>42296</v>
      </c>
      <c r="C2115" s="331" t="n">
        <f aca="false">YEAR(B2115)</f>
        <v>2015</v>
      </c>
      <c r="D2115" s="331" t="n">
        <f aca="false">MONTH(B2115)</f>
        <v>10</v>
      </c>
      <c r="E2115" s="331" t="n">
        <f aca="false">DAY(B2115)</f>
        <v>19</v>
      </c>
      <c r="F2115" s="132" t="n">
        <v>265.29</v>
      </c>
      <c r="G2115" s="132" t="n">
        <v>268.28</v>
      </c>
      <c r="H2115" s="132" t="n">
        <v>262.35</v>
      </c>
      <c r="I2115" s="132" t="n">
        <v>265.1</v>
      </c>
      <c r="J2115" s="132" t="n">
        <f aca="false">LARGE($G$1:G2115,1)</f>
        <v>1242</v>
      </c>
      <c r="K2115" s="192" t="n">
        <f aca="false">IF(J2115&gt;J2114,0,K2114+1)</f>
        <v>689</v>
      </c>
      <c r="L2115" s="134" t="n">
        <f aca="false">I2115/J2115-1</f>
        <v>-0.786553945249597</v>
      </c>
      <c r="O2115" s="131"/>
      <c r="P2115" s="330"/>
      <c r="Q2115" s="132"/>
      <c r="R2115" s="132"/>
      <c r="S2115" s="132"/>
      <c r="T2115" s="132"/>
    </row>
    <row r="2116" customFormat="false" ht="12.8" hidden="true" customHeight="false" outlineLevel="0" collapsed="false">
      <c r="A2116" s="131" t="n">
        <v>1445299200</v>
      </c>
      <c r="B2116" s="330" t="n">
        <f aca="false">(A2116/(24*60*60))+DATE(1970,1,1)</f>
        <v>42297</v>
      </c>
      <c r="C2116" s="331" t="n">
        <f aca="false">YEAR(B2116)</f>
        <v>2015</v>
      </c>
      <c r="D2116" s="331" t="n">
        <f aca="false">MONTH(B2116)</f>
        <v>10</v>
      </c>
      <c r="E2116" s="331" t="n">
        <f aca="false">DAY(B2116)</f>
        <v>20</v>
      </c>
      <c r="F2116" s="132" t="n">
        <v>265.02</v>
      </c>
      <c r="G2116" s="132" t="n">
        <v>273.97</v>
      </c>
      <c r="H2116" s="132" t="n">
        <v>264.39</v>
      </c>
      <c r="I2116" s="132" t="n">
        <v>270.97</v>
      </c>
      <c r="J2116" s="132" t="n">
        <f aca="false">LARGE($G$1:G2116,1)</f>
        <v>1242</v>
      </c>
      <c r="K2116" s="192" t="n">
        <f aca="false">IF(J2116&gt;J2115,0,K2115+1)</f>
        <v>690</v>
      </c>
      <c r="L2116" s="134" t="n">
        <f aca="false">I2116/J2116-1</f>
        <v>-0.78182769726248</v>
      </c>
      <c r="O2116" s="131"/>
      <c r="P2116" s="330"/>
      <c r="Q2116" s="132"/>
      <c r="R2116" s="132"/>
      <c r="S2116" s="132"/>
      <c r="T2116" s="132"/>
    </row>
    <row r="2117" customFormat="false" ht="12.8" hidden="true" customHeight="false" outlineLevel="0" collapsed="false">
      <c r="A2117" s="131" t="n">
        <v>1445385600</v>
      </c>
      <c r="B2117" s="330" t="n">
        <f aca="false">(A2117/(24*60*60))+DATE(1970,1,1)</f>
        <v>42298</v>
      </c>
      <c r="C2117" s="331" t="n">
        <f aca="false">YEAR(B2117)</f>
        <v>2015</v>
      </c>
      <c r="D2117" s="331" t="n">
        <f aca="false">MONTH(B2117)</f>
        <v>10</v>
      </c>
      <c r="E2117" s="331" t="n">
        <f aca="false">DAY(B2117)</f>
        <v>21</v>
      </c>
      <c r="F2117" s="132" t="n">
        <v>270.99</v>
      </c>
      <c r="G2117" s="132" t="n">
        <v>272.28</v>
      </c>
      <c r="H2117" s="132" t="n">
        <v>264.1</v>
      </c>
      <c r="I2117" s="132" t="n">
        <v>267.8</v>
      </c>
      <c r="J2117" s="132" t="n">
        <f aca="false">LARGE($G$1:G2117,1)</f>
        <v>1242</v>
      </c>
      <c r="K2117" s="192" t="n">
        <f aca="false">IF(J2117&gt;J2116,0,K2116+1)</f>
        <v>691</v>
      </c>
      <c r="L2117" s="134" t="n">
        <f aca="false">I2117/J2117-1</f>
        <v>-0.784380032206119</v>
      </c>
      <c r="O2117" s="131"/>
      <c r="P2117" s="330"/>
      <c r="Q2117" s="132"/>
      <c r="R2117" s="132"/>
      <c r="S2117" s="132"/>
      <c r="T2117" s="132"/>
    </row>
    <row r="2118" customFormat="false" ht="12.8" hidden="true" customHeight="false" outlineLevel="0" collapsed="false">
      <c r="A2118" s="131" t="n">
        <v>1445472000</v>
      </c>
      <c r="B2118" s="330" t="n">
        <f aca="false">(A2118/(24*60*60))+DATE(1970,1,1)</f>
        <v>42299</v>
      </c>
      <c r="C2118" s="331" t="n">
        <f aca="false">YEAR(B2118)</f>
        <v>2015</v>
      </c>
      <c r="D2118" s="331" t="n">
        <f aca="false">MONTH(B2118)</f>
        <v>10</v>
      </c>
      <c r="E2118" s="331" t="n">
        <f aca="false">DAY(B2118)</f>
        <v>22</v>
      </c>
      <c r="F2118" s="132" t="n">
        <v>267.99</v>
      </c>
      <c r="G2118" s="132" t="n">
        <v>279.97</v>
      </c>
      <c r="H2118" s="132" t="n">
        <v>267.3</v>
      </c>
      <c r="I2118" s="132" t="n">
        <v>275.83</v>
      </c>
      <c r="J2118" s="132" t="n">
        <f aca="false">LARGE($G$1:G2118,1)</f>
        <v>1242</v>
      </c>
      <c r="K2118" s="192" t="n">
        <f aca="false">IF(J2118&gt;J2117,0,K2117+1)</f>
        <v>692</v>
      </c>
      <c r="L2118" s="134" t="n">
        <f aca="false">I2118/J2118-1</f>
        <v>-0.777914653784219</v>
      </c>
      <c r="O2118" s="131"/>
      <c r="P2118" s="330"/>
      <c r="Q2118" s="132"/>
      <c r="R2118" s="132"/>
      <c r="S2118" s="132"/>
      <c r="T2118" s="132"/>
    </row>
    <row r="2119" customFormat="false" ht="12.8" hidden="true" customHeight="false" outlineLevel="0" collapsed="false">
      <c r="A2119" s="131" t="n">
        <v>1445558400</v>
      </c>
      <c r="B2119" s="330" t="n">
        <f aca="false">(A2119/(24*60*60))+DATE(1970,1,1)</f>
        <v>42300</v>
      </c>
      <c r="C2119" s="331" t="n">
        <f aca="false">YEAR(B2119)</f>
        <v>2015</v>
      </c>
      <c r="D2119" s="331" t="n">
        <f aca="false">MONTH(B2119)</f>
        <v>10</v>
      </c>
      <c r="E2119" s="331" t="n">
        <f aca="false">DAY(B2119)</f>
        <v>23</v>
      </c>
      <c r="F2119" s="132" t="n">
        <v>275.83</v>
      </c>
      <c r="G2119" s="132" t="n">
        <v>280.9</v>
      </c>
      <c r="H2119" s="132" t="n">
        <v>275.15</v>
      </c>
      <c r="I2119" s="132" t="n">
        <v>279.21</v>
      </c>
      <c r="J2119" s="132" t="n">
        <f aca="false">LARGE($G$1:G2119,1)</f>
        <v>1242</v>
      </c>
      <c r="K2119" s="192" t="n">
        <f aca="false">IF(J2119&gt;J2118,0,K2118+1)</f>
        <v>693</v>
      </c>
      <c r="L2119" s="134" t="n">
        <f aca="false">I2119/J2119-1</f>
        <v>-0.775193236714976</v>
      </c>
      <c r="O2119" s="131"/>
      <c r="P2119" s="330"/>
      <c r="Q2119" s="132"/>
      <c r="R2119" s="132"/>
      <c r="S2119" s="132"/>
      <c r="T2119" s="132"/>
    </row>
    <row r="2120" customFormat="false" ht="12.8" hidden="true" customHeight="false" outlineLevel="0" collapsed="false">
      <c r="A2120" s="131" t="n">
        <v>1445644800</v>
      </c>
      <c r="B2120" s="330" t="n">
        <f aca="false">(A2120/(24*60*60))+DATE(1970,1,1)</f>
        <v>42301</v>
      </c>
      <c r="C2120" s="331" t="n">
        <f aca="false">YEAR(B2120)</f>
        <v>2015</v>
      </c>
      <c r="D2120" s="331" t="n">
        <f aca="false">MONTH(B2120)</f>
        <v>10</v>
      </c>
      <c r="E2120" s="331" t="n">
        <f aca="false">DAY(B2120)</f>
        <v>24</v>
      </c>
      <c r="F2120" s="132" t="n">
        <v>279.04</v>
      </c>
      <c r="G2120" s="132" t="n">
        <v>284.47</v>
      </c>
      <c r="H2120" s="132" t="n">
        <v>279</v>
      </c>
      <c r="I2120" s="132" t="n">
        <v>284.19</v>
      </c>
      <c r="J2120" s="132" t="n">
        <f aca="false">LARGE($G$1:G2120,1)</f>
        <v>1242</v>
      </c>
      <c r="K2120" s="192" t="n">
        <f aca="false">IF(J2120&gt;J2119,0,K2119+1)</f>
        <v>694</v>
      </c>
      <c r="L2120" s="134" t="n">
        <f aca="false">I2120/J2120-1</f>
        <v>-0.771183574879227</v>
      </c>
      <c r="O2120" s="131"/>
      <c r="P2120" s="330"/>
      <c r="Q2120" s="132"/>
      <c r="R2120" s="132"/>
      <c r="S2120" s="132"/>
      <c r="T2120" s="132"/>
    </row>
    <row r="2121" customFormat="false" ht="12.8" hidden="true" customHeight="false" outlineLevel="0" collapsed="false">
      <c r="A2121" s="131" t="n">
        <v>1445731200</v>
      </c>
      <c r="B2121" s="330" t="n">
        <f aca="false">(A2121/(24*60*60))+DATE(1970,1,1)</f>
        <v>42302</v>
      </c>
      <c r="C2121" s="331" t="n">
        <f aca="false">YEAR(B2121)</f>
        <v>2015</v>
      </c>
      <c r="D2121" s="331" t="n">
        <f aca="false">MONTH(B2121)</f>
        <v>10</v>
      </c>
      <c r="E2121" s="331" t="n">
        <f aca="false">DAY(B2121)</f>
        <v>25</v>
      </c>
      <c r="F2121" s="132" t="n">
        <v>284.19</v>
      </c>
      <c r="G2121" s="132" t="n">
        <v>295.99</v>
      </c>
      <c r="H2121" s="132" t="n">
        <v>281.2</v>
      </c>
      <c r="I2121" s="132" t="n">
        <v>284.79</v>
      </c>
      <c r="J2121" s="132" t="n">
        <f aca="false">LARGE($G$1:G2121,1)</f>
        <v>1242</v>
      </c>
      <c r="K2121" s="192" t="n">
        <f aca="false">IF(J2121&gt;J2120,0,K2120+1)</f>
        <v>695</v>
      </c>
      <c r="L2121" s="134" t="n">
        <f aca="false">I2121/J2121-1</f>
        <v>-0.770700483091787</v>
      </c>
      <c r="O2121" s="131"/>
      <c r="P2121" s="330"/>
      <c r="Q2121" s="132"/>
      <c r="R2121" s="132"/>
      <c r="S2121" s="132"/>
      <c r="T2121" s="132"/>
    </row>
    <row r="2122" customFormat="false" ht="12.8" hidden="true" customHeight="false" outlineLevel="0" collapsed="false">
      <c r="A2122" s="131" t="n">
        <v>1445817600</v>
      </c>
      <c r="B2122" s="330" t="n">
        <f aca="false">(A2122/(24*60*60))+DATE(1970,1,1)</f>
        <v>42303</v>
      </c>
      <c r="C2122" s="331" t="n">
        <f aca="false">YEAR(B2122)</f>
        <v>2015</v>
      </c>
      <c r="D2122" s="331" t="n">
        <f aca="false">MONTH(B2122)</f>
        <v>10</v>
      </c>
      <c r="E2122" s="331" t="n">
        <f aca="false">DAY(B2122)</f>
        <v>26</v>
      </c>
      <c r="F2122" s="132" t="n">
        <v>284.7</v>
      </c>
      <c r="G2122" s="132" t="n">
        <v>287.92</v>
      </c>
      <c r="H2122" s="132" t="n">
        <v>282.25</v>
      </c>
      <c r="I2122" s="132" t="n">
        <v>287.22</v>
      </c>
      <c r="J2122" s="132" t="n">
        <f aca="false">LARGE($G$1:G2122,1)</f>
        <v>1242</v>
      </c>
      <c r="K2122" s="192" t="n">
        <f aca="false">IF(J2122&gt;J2121,0,K2121+1)</f>
        <v>696</v>
      </c>
      <c r="L2122" s="134" t="n">
        <f aca="false">I2122/J2122-1</f>
        <v>-0.768743961352657</v>
      </c>
      <c r="O2122" s="131"/>
      <c r="P2122" s="330"/>
      <c r="Q2122" s="132"/>
      <c r="R2122" s="132"/>
      <c r="S2122" s="132"/>
      <c r="T2122" s="132"/>
    </row>
    <row r="2123" customFormat="false" ht="12.8" hidden="true" customHeight="false" outlineLevel="0" collapsed="false">
      <c r="A2123" s="131" t="n">
        <v>1445904000</v>
      </c>
      <c r="B2123" s="330" t="n">
        <f aca="false">(A2123/(24*60*60))+DATE(1970,1,1)</f>
        <v>42304</v>
      </c>
      <c r="C2123" s="331" t="n">
        <f aca="false">YEAR(B2123)</f>
        <v>2015</v>
      </c>
      <c r="D2123" s="331" t="n">
        <f aca="false">MONTH(B2123)</f>
        <v>10</v>
      </c>
      <c r="E2123" s="331" t="n">
        <f aca="false">DAY(B2123)</f>
        <v>27</v>
      </c>
      <c r="F2123" s="132" t="n">
        <v>287.22</v>
      </c>
      <c r="G2123" s="132" t="n">
        <v>298.86</v>
      </c>
      <c r="H2123" s="132" t="n">
        <v>286.71</v>
      </c>
      <c r="I2123" s="132" t="n">
        <v>295.29</v>
      </c>
      <c r="J2123" s="132" t="n">
        <f aca="false">LARGE($G$1:G2123,1)</f>
        <v>1242</v>
      </c>
      <c r="K2123" s="192" t="n">
        <f aca="false">IF(J2123&gt;J2122,0,K2122+1)</f>
        <v>697</v>
      </c>
      <c r="L2123" s="134" t="n">
        <f aca="false">I2123/J2123-1</f>
        <v>-0.762246376811594</v>
      </c>
      <c r="O2123" s="131"/>
      <c r="P2123" s="330"/>
      <c r="Q2123" s="132"/>
      <c r="R2123" s="132"/>
      <c r="S2123" s="132"/>
      <c r="T2123" s="132"/>
    </row>
    <row r="2124" customFormat="false" ht="12.8" hidden="true" customHeight="false" outlineLevel="0" collapsed="false">
      <c r="A2124" s="131" t="n">
        <v>1445990400</v>
      </c>
      <c r="B2124" s="330" t="n">
        <f aca="false">(A2124/(24*60*60))+DATE(1970,1,1)</f>
        <v>42305</v>
      </c>
      <c r="C2124" s="331" t="n">
        <f aca="false">YEAR(B2124)</f>
        <v>2015</v>
      </c>
      <c r="D2124" s="331" t="n">
        <f aca="false">MONTH(B2124)</f>
        <v>10</v>
      </c>
      <c r="E2124" s="331" t="n">
        <f aca="false">DAY(B2124)</f>
        <v>28</v>
      </c>
      <c r="F2124" s="132" t="n">
        <v>295.29</v>
      </c>
      <c r="G2124" s="132" t="n">
        <v>307.99</v>
      </c>
      <c r="H2124" s="132" t="n">
        <v>295.29</v>
      </c>
      <c r="I2124" s="132" t="n">
        <v>304.5</v>
      </c>
      <c r="J2124" s="132" t="n">
        <f aca="false">LARGE($G$1:G2124,1)</f>
        <v>1242</v>
      </c>
      <c r="K2124" s="192" t="n">
        <f aca="false">IF(J2124&gt;J2123,0,K2123+1)</f>
        <v>698</v>
      </c>
      <c r="L2124" s="134" t="n">
        <f aca="false">I2124/J2124-1</f>
        <v>-0.754830917874396</v>
      </c>
      <c r="O2124" s="131"/>
      <c r="P2124" s="330"/>
      <c r="Q2124" s="132"/>
      <c r="R2124" s="132"/>
      <c r="S2124" s="132"/>
      <c r="T2124" s="132"/>
    </row>
    <row r="2125" customFormat="false" ht="12.8" hidden="true" customHeight="false" outlineLevel="0" collapsed="false">
      <c r="A2125" s="131" t="n">
        <v>1446076800</v>
      </c>
      <c r="B2125" s="330" t="n">
        <f aca="false">(A2125/(24*60*60))+DATE(1970,1,1)</f>
        <v>42306</v>
      </c>
      <c r="C2125" s="331" t="n">
        <f aca="false">YEAR(B2125)</f>
        <v>2015</v>
      </c>
      <c r="D2125" s="331" t="n">
        <f aca="false">MONTH(B2125)</f>
        <v>10</v>
      </c>
      <c r="E2125" s="331" t="n">
        <f aca="false">DAY(B2125)</f>
        <v>29</v>
      </c>
      <c r="F2125" s="132" t="n">
        <v>304.5</v>
      </c>
      <c r="G2125" s="132" t="n">
        <v>321.53</v>
      </c>
      <c r="H2125" s="132" t="n">
        <v>301.5</v>
      </c>
      <c r="I2125" s="132" t="n">
        <v>314.88</v>
      </c>
      <c r="J2125" s="132" t="n">
        <f aca="false">LARGE($G$1:G2125,1)</f>
        <v>1242</v>
      </c>
      <c r="K2125" s="192" t="n">
        <f aca="false">IF(J2125&gt;J2124,0,K2124+1)</f>
        <v>699</v>
      </c>
      <c r="L2125" s="134" t="n">
        <f aca="false">I2125/J2125-1</f>
        <v>-0.746473429951691</v>
      </c>
      <c r="O2125" s="131"/>
      <c r="P2125" s="330"/>
      <c r="Q2125" s="132"/>
      <c r="R2125" s="132"/>
      <c r="S2125" s="132"/>
      <c r="T2125" s="132"/>
    </row>
    <row r="2126" customFormat="false" ht="12.8" hidden="true" customHeight="false" outlineLevel="0" collapsed="false">
      <c r="A2126" s="131" t="n">
        <v>1446163200</v>
      </c>
      <c r="B2126" s="330" t="n">
        <f aca="false">(A2126/(24*60*60))+DATE(1970,1,1)</f>
        <v>42307</v>
      </c>
      <c r="C2126" s="331" t="n">
        <f aca="false">YEAR(B2126)</f>
        <v>2015</v>
      </c>
      <c r="D2126" s="331" t="n">
        <f aca="false">MONTH(B2126)</f>
        <v>10</v>
      </c>
      <c r="E2126" s="331" t="n">
        <f aca="false">DAY(B2126)</f>
        <v>30</v>
      </c>
      <c r="F2126" s="132" t="n">
        <v>314.23</v>
      </c>
      <c r="G2126" s="132" t="n">
        <v>336</v>
      </c>
      <c r="H2126" s="132" t="n">
        <v>313.82</v>
      </c>
      <c r="I2126" s="132" t="n">
        <v>328.19</v>
      </c>
      <c r="J2126" s="132" t="n">
        <f aca="false">LARGE($G$1:G2126,1)</f>
        <v>1242</v>
      </c>
      <c r="K2126" s="192" t="n">
        <f aca="false">IF(J2126&gt;J2125,0,K2125+1)</f>
        <v>700</v>
      </c>
      <c r="L2126" s="134" t="n">
        <f aca="false">I2126/J2126-1</f>
        <v>-0.735756843800322</v>
      </c>
      <c r="O2126" s="131"/>
      <c r="P2126" s="330"/>
      <c r="Q2126" s="132"/>
      <c r="R2126" s="132"/>
      <c r="S2126" s="132"/>
      <c r="T2126" s="132"/>
    </row>
    <row r="2127" customFormat="false" ht="12.8" hidden="true" customHeight="false" outlineLevel="0" collapsed="false">
      <c r="A2127" s="131" t="n">
        <v>1446249600</v>
      </c>
      <c r="B2127" s="330" t="n">
        <f aca="false">(A2127/(24*60*60))+DATE(1970,1,1)</f>
        <v>42308</v>
      </c>
      <c r="C2127" s="331" t="n">
        <f aca="false">YEAR(B2127)</f>
        <v>2015</v>
      </c>
      <c r="D2127" s="331" t="n">
        <f aca="false">MONTH(B2127)</f>
        <v>10</v>
      </c>
      <c r="E2127" s="331" t="n">
        <f aca="false">DAY(B2127)</f>
        <v>31</v>
      </c>
      <c r="F2127" s="132" t="n">
        <v>328.2</v>
      </c>
      <c r="G2127" s="132" t="n">
        <v>335.87</v>
      </c>
      <c r="H2127" s="132" t="n">
        <v>307.2</v>
      </c>
      <c r="I2127" s="132" t="n">
        <v>316</v>
      </c>
      <c r="J2127" s="132" t="n">
        <f aca="false">LARGE($G$1:G2127,1)</f>
        <v>1242</v>
      </c>
      <c r="K2127" s="192" t="n">
        <f aca="false">IF(J2127&gt;J2126,0,K2126+1)</f>
        <v>701</v>
      </c>
      <c r="L2127" s="134" t="n">
        <f aca="false">I2127/J2127-1</f>
        <v>-0.745571658615137</v>
      </c>
      <c r="O2127" s="131"/>
      <c r="P2127" s="330"/>
      <c r="Q2127" s="132"/>
      <c r="R2127" s="132"/>
      <c r="S2127" s="132"/>
      <c r="T2127" s="132"/>
    </row>
    <row r="2128" customFormat="false" ht="12.8" hidden="true" customHeight="false" outlineLevel="0" collapsed="false">
      <c r="A2128" s="131" t="n">
        <v>1446336000</v>
      </c>
      <c r="B2128" s="330" t="n">
        <f aca="false">(A2128/(24*60*60))+DATE(1970,1,1)</f>
        <v>42309</v>
      </c>
      <c r="C2128" s="331" t="n">
        <f aca="false">YEAR(B2128)</f>
        <v>2015</v>
      </c>
      <c r="D2128" s="331" t="n">
        <f aca="false">MONTH(B2128)</f>
        <v>11</v>
      </c>
      <c r="E2128" s="331" t="n">
        <f aca="false">DAY(B2128)</f>
        <v>1</v>
      </c>
      <c r="F2128" s="132" t="n">
        <v>316</v>
      </c>
      <c r="G2128" s="132" t="n">
        <v>333.49</v>
      </c>
      <c r="H2128" s="132" t="n">
        <v>313.6</v>
      </c>
      <c r="I2128" s="132" t="n">
        <v>330.23</v>
      </c>
      <c r="J2128" s="132" t="n">
        <f aca="false">LARGE($G$1:G2128,1)</f>
        <v>1242</v>
      </c>
      <c r="K2128" s="192" t="n">
        <f aca="false">IF(J2128&gt;J2127,0,K2127+1)</f>
        <v>702</v>
      </c>
      <c r="L2128" s="134" t="n">
        <f aca="false">I2128/J2128-1</f>
        <v>-0.734114331723027</v>
      </c>
      <c r="O2128" s="131"/>
      <c r="P2128" s="330"/>
      <c r="Q2128" s="132"/>
      <c r="R2128" s="132"/>
      <c r="S2128" s="132"/>
      <c r="T2128" s="132"/>
    </row>
    <row r="2129" customFormat="false" ht="12.8" hidden="true" customHeight="false" outlineLevel="0" collapsed="false">
      <c r="A2129" s="131" t="n">
        <v>1446422400</v>
      </c>
      <c r="B2129" s="330" t="n">
        <f aca="false">(A2129/(24*60*60))+DATE(1970,1,1)</f>
        <v>42310</v>
      </c>
      <c r="C2129" s="331" t="n">
        <f aca="false">YEAR(B2129)</f>
        <v>2015</v>
      </c>
      <c r="D2129" s="331" t="n">
        <f aca="false">MONTH(B2129)</f>
        <v>11</v>
      </c>
      <c r="E2129" s="331" t="n">
        <f aca="false">DAY(B2129)</f>
        <v>2</v>
      </c>
      <c r="F2129" s="132" t="n">
        <v>330.23</v>
      </c>
      <c r="G2129" s="132" t="n">
        <v>373.12</v>
      </c>
      <c r="H2129" s="132" t="n">
        <v>326.8</v>
      </c>
      <c r="I2129" s="132" t="n">
        <v>365.33</v>
      </c>
      <c r="J2129" s="132" t="n">
        <f aca="false">LARGE($G$1:G2129,1)</f>
        <v>1242</v>
      </c>
      <c r="K2129" s="192" t="n">
        <f aca="false">IF(J2129&gt;J2128,0,K2128+1)</f>
        <v>703</v>
      </c>
      <c r="L2129" s="134" t="n">
        <f aca="false">I2129/J2129-1</f>
        <v>-0.70585346215781</v>
      </c>
      <c r="O2129" s="131"/>
      <c r="P2129" s="330"/>
      <c r="Q2129" s="132"/>
      <c r="R2129" s="132"/>
      <c r="S2129" s="132"/>
      <c r="T2129" s="132"/>
    </row>
    <row r="2130" customFormat="false" ht="12.8" hidden="true" customHeight="false" outlineLevel="0" collapsed="false">
      <c r="A2130" s="131" t="n">
        <v>1446508800</v>
      </c>
      <c r="B2130" s="330" t="n">
        <f aca="false">(A2130/(24*60*60))+DATE(1970,1,1)</f>
        <v>42311</v>
      </c>
      <c r="C2130" s="331" t="n">
        <f aca="false">YEAR(B2130)</f>
        <v>2015</v>
      </c>
      <c r="D2130" s="331" t="n">
        <f aca="false">MONTH(B2130)</f>
        <v>11</v>
      </c>
      <c r="E2130" s="331" t="n">
        <f aca="false">DAY(B2130)</f>
        <v>3</v>
      </c>
      <c r="F2130" s="132" t="n">
        <v>365.08</v>
      </c>
      <c r="G2130" s="132" t="n">
        <v>423.88</v>
      </c>
      <c r="H2130" s="132" t="n">
        <v>361.11</v>
      </c>
      <c r="I2130" s="132" t="n">
        <v>405</v>
      </c>
      <c r="J2130" s="132" t="n">
        <f aca="false">LARGE($G$1:G2130,1)</f>
        <v>1242</v>
      </c>
      <c r="K2130" s="192" t="n">
        <f aca="false">IF(J2130&gt;J2129,0,K2129+1)</f>
        <v>704</v>
      </c>
      <c r="L2130" s="134" t="n">
        <f aca="false">I2130/J2130-1</f>
        <v>-0.673913043478261</v>
      </c>
      <c r="O2130" s="131"/>
      <c r="P2130" s="330"/>
      <c r="Q2130" s="132"/>
      <c r="R2130" s="132"/>
      <c r="S2130" s="132"/>
      <c r="T2130" s="132"/>
    </row>
    <row r="2131" customFormat="false" ht="12.8" hidden="true" customHeight="false" outlineLevel="0" collapsed="false">
      <c r="A2131" s="131" t="n">
        <v>1446595200</v>
      </c>
      <c r="B2131" s="330" t="n">
        <f aca="false">(A2131/(24*60*60))+DATE(1970,1,1)</f>
        <v>42312</v>
      </c>
      <c r="C2131" s="331" t="n">
        <f aca="false">YEAR(B2131)</f>
        <v>2015</v>
      </c>
      <c r="D2131" s="331" t="n">
        <f aca="false">MONTH(B2131)</f>
        <v>11</v>
      </c>
      <c r="E2131" s="331" t="n">
        <f aca="false">DAY(B2131)</f>
        <v>4</v>
      </c>
      <c r="F2131" s="132" t="n">
        <v>404.98</v>
      </c>
      <c r="G2131" s="132" t="n">
        <v>504</v>
      </c>
      <c r="H2131" s="132" t="n">
        <v>366.66</v>
      </c>
      <c r="I2131" s="132" t="n">
        <v>409.24</v>
      </c>
      <c r="J2131" s="132" t="n">
        <f aca="false">LARGE($G$1:G2131,1)</f>
        <v>1242</v>
      </c>
      <c r="K2131" s="192" t="n">
        <f aca="false">IF(J2131&gt;J2130,0,K2130+1)</f>
        <v>705</v>
      </c>
      <c r="L2131" s="134" t="n">
        <f aca="false">I2131/J2131-1</f>
        <v>-0.670499194847021</v>
      </c>
      <c r="O2131" s="131"/>
      <c r="P2131" s="330"/>
      <c r="Q2131" s="132"/>
      <c r="R2131" s="132"/>
      <c r="S2131" s="132"/>
      <c r="T2131" s="132"/>
    </row>
    <row r="2132" customFormat="false" ht="12.8" hidden="true" customHeight="false" outlineLevel="0" collapsed="false">
      <c r="A2132" s="131" t="n">
        <v>1446681600</v>
      </c>
      <c r="B2132" s="330" t="n">
        <f aca="false">(A2132/(24*60*60))+DATE(1970,1,1)</f>
        <v>42313</v>
      </c>
      <c r="C2132" s="331" t="n">
        <f aca="false">YEAR(B2132)</f>
        <v>2015</v>
      </c>
      <c r="D2132" s="331" t="n">
        <f aca="false">MONTH(B2132)</f>
        <v>11</v>
      </c>
      <c r="E2132" s="331" t="n">
        <f aca="false">DAY(B2132)</f>
        <v>5</v>
      </c>
      <c r="F2132" s="132" t="n">
        <v>409.23</v>
      </c>
      <c r="G2132" s="132" t="n">
        <v>449.95</v>
      </c>
      <c r="H2132" s="132" t="n">
        <v>370</v>
      </c>
      <c r="I2132" s="132" t="n">
        <v>387.14</v>
      </c>
      <c r="J2132" s="132" t="n">
        <f aca="false">LARGE($G$1:G2132,1)</f>
        <v>1242</v>
      </c>
      <c r="K2132" s="192" t="n">
        <f aca="false">IF(J2132&gt;J2131,0,K2131+1)</f>
        <v>706</v>
      </c>
      <c r="L2132" s="134" t="n">
        <f aca="false">I2132/J2132-1</f>
        <v>-0.68829307568438</v>
      </c>
      <c r="O2132" s="131"/>
      <c r="P2132" s="330"/>
      <c r="Q2132" s="132"/>
      <c r="R2132" s="132"/>
      <c r="S2132" s="132"/>
      <c r="T2132" s="132"/>
    </row>
    <row r="2133" customFormat="false" ht="12.8" hidden="true" customHeight="false" outlineLevel="0" collapsed="false">
      <c r="A2133" s="131" t="n">
        <v>1446768000</v>
      </c>
      <c r="B2133" s="330" t="n">
        <f aca="false">(A2133/(24*60*60))+DATE(1970,1,1)</f>
        <v>42314</v>
      </c>
      <c r="C2133" s="331" t="n">
        <f aca="false">YEAR(B2133)</f>
        <v>2015</v>
      </c>
      <c r="D2133" s="331" t="n">
        <f aca="false">MONTH(B2133)</f>
        <v>11</v>
      </c>
      <c r="E2133" s="331" t="n">
        <f aca="false">DAY(B2133)</f>
        <v>6</v>
      </c>
      <c r="F2133" s="132" t="n">
        <v>387.93</v>
      </c>
      <c r="G2133" s="132" t="n">
        <v>396.78</v>
      </c>
      <c r="H2133" s="132" t="n">
        <v>351.2</v>
      </c>
      <c r="I2133" s="132" t="n">
        <v>375.56</v>
      </c>
      <c r="J2133" s="132" t="n">
        <f aca="false">LARGE($G$1:G2133,1)</f>
        <v>1242</v>
      </c>
      <c r="K2133" s="192" t="n">
        <f aca="false">IF(J2133&gt;J2132,0,K2132+1)</f>
        <v>707</v>
      </c>
      <c r="L2133" s="134" t="n">
        <f aca="false">I2133/J2133-1</f>
        <v>-0.697616747181965</v>
      </c>
      <c r="O2133" s="131"/>
      <c r="P2133" s="330"/>
      <c r="Q2133" s="132"/>
      <c r="R2133" s="132"/>
      <c r="S2133" s="132"/>
      <c r="T2133" s="132"/>
    </row>
    <row r="2134" customFormat="false" ht="12.8" hidden="true" customHeight="false" outlineLevel="0" collapsed="false">
      <c r="A2134" s="131" t="n">
        <v>1446854400</v>
      </c>
      <c r="B2134" s="330" t="n">
        <f aca="false">(A2134/(24*60*60))+DATE(1970,1,1)</f>
        <v>42315</v>
      </c>
      <c r="C2134" s="331" t="n">
        <f aca="false">YEAR(B2134)</f>
        <v>2015</v>
      </c>
      <c r="D2134" s="331" t="n">
        <f aca="false">MONTH(B2134)</f>
        <v>11</v>
      </c>
      <c r="E2134" s="331" t="n">
        <f aca="false">DAY(B2134)</f>
        <v>7</v>
      </c>
      <c r="F2134" s="132" t="n">
        <v>375.56</v>
      </c>
      <c r="G2134" s="132" t="n">
        <v>392.23</v>
      </c>
      <c r="H2134" s="132" t="n">
        <v>371.32</v>
      </c>
      <c r="I2134" s="132" t="n">
        <v>384.99</v>
      </c>
      <c r="J2134" s="132" t="n">
        <f aca="false">LARGE($G$1:G2134,1)</f>
        <v>1242</v>
      </c>
      <c r="K2134" s="192" t="n">
        <f aca="false">IF(J2134&gt;J2133,0,K2133+1)</f>
        <v>708</v>
      </c>
      <c r="L2134" s="134" t="n">
        <f aca="false">I2134/J2134-1</f>
        <v>-0.690024154589372</v>
      </c>
      <c r="O2134" s="131"/>
      <c r="P2134" s="330"/>
      <c r="Q2134" s="132"/>
      <c r="R2134" s="132"/>
      <c r="S2134" s="132"/>
      <c r="T2134" s="132"/>
    </row>
    <row r="2135" customFormat="false" ht="12.8" hidden="true" customHeight="false" outlineLevel="0" collapsed="false">
      <c r="A2135" s="131" t="n">
        <v>1446940800</v>
      </c>
      <c r="B2135" s="330" t="n">
        <f aca="false">(A2135/(24*60*60))+DATE(1970,1,1)</f>
        <v>42316</v>
      </c>
      <c r="C2135" s="331" t="n">
        <f aca="false">YEAR(B2135)</f>
        <v>2015</v>
      </c>
      <c r="D2135" s="331" t="n">
        <f aca="false">MONTH(B2135)</f>
        <v>11</v>
      </c>
      <c r="E2135" s="331" t="n">
        <f aca="false">DAY(B2135)</f>
        <v>8</v>
      </c>
      <c r="F2135" s="132" t="n">
        <v>384.28</v>
      </c>
      <c r="G2135" s="132" t="n">
        <v>390.33</v>
      </c>
      <c r="H2135" s="132" t="n">
        <v>365.56</v>
      </c>
      <c r="I2135" s="132" t="n">
        <v>374.1</v>
      </c>
      <c r="J2135" s="132" t="n">
        <f aca="false">LARGE($G$1:G2135,1)</f>
        <v>1242</v>
      </c>
      <c r="K2135" s="192" t="n">
        <f aca="false">IF(J2135&gt;J2134,0,K2134+1)</f>
        <v>709</v>
      </c>
      <c r="L2135" s="134" t="n">
        <f aca="false">I2135/J2135-1</f>
        <v>-0.698792270531401</v>
      </c>
      <c r="O2135" s="131"/>
      <c r="P2135" s="330"/>
      <c r="Q2135" s="132"/>
      <c r="R2135" s="132"/>
      <c r="S2135" s="132"/>
      <c r="T2135" s="132"/>
    </row>
    <row r="2136" customFormat="false" ht="12.8" hidden="true" customHeight="false" outlineLevel="0" collapsed="false">
      <c r="A2136" s="131" t="n">
        <v>1447027200</v>
      </c>
      <c r="B2136" s="330" t="n">
        <f aca="false">(A2136/(24*60*60))+DATE(1970,1,1)</f>
        <v>42317</v>
      </c>
      <c r="C2136" s="331" t="n">
        <f aca="false">YEAR(B2136)</f>
        <v>2015</v>
      </c>
      <c r="D2136" s="331" t="n">
        <f aca="false">MONTH(B2136)</f>
        <v>11</v>
      </c>
      <c r="E2136" s="331" t="n">
        <f aca="false">DAY(B2136)</f>
        <v>9</v>
      </c>
      <c r="F2136" s="132" t="n">
        <v>374.52</v>
      </c>
      <c r="G2136" s="132" t="n">
        <v>388.99</v>
      </c>
      <c r="H2136" s="132" t="n">
        <v>360</v>
      </c>
      <c r="I2136" s="132" t="n">
        <v>381.1</v>
      </c>
      <c r="J2136" s="132" t="n">
        <f aca="false">LARGE($G$1:G2136,1)</f>
        <v>1242</v>
      </c>
      <c r="K2136" s="192" t="n">
        <f aca="false">IF(J2136&gt;J2135,0,K2135+1)</f>
        <v>710</v>
      </c>
      <c r="L2136" s="134" t="n">
        <f aca="false">I2136/J2136-1</f>
        <v>-0.693156199677939</v>
      </c>
      <c r="O2136" s="131"/>
      <c r="P2136" s="330"/>
      <c r="Q2136" s="132"/>
      <c r="R2136" s="132"/>
      <c r="S2136" s="132"/>
      <c r="T2136" s="132"/>
    </row>
    <row r="2137" customFormat="false" ht="12.8" hidden="true" customHeight="false" outlineLevel="0" collapsed="false">
      <c r="A2137" s="131" t="n">
        <v>1447113600</v>
      </c>
      <c r="B2137" s="330" t="n">
        <f aca="false">(A2137/(24*60*60))+DATE(1970,1,1)</f>
        <v>42318</v>
      </c>
      <c r="C2137" s="331" t="n">
        <f aca="false">YEAR(B2137)</f>
        <v>2015</v>
      </c>
      <c r="D2137" s="331" t="n">
        <f aca="false">MONTH(B2137)</f>
        <v>11</v>
      </c>
      <c r="E2137" s="331" t="n">
        <f aca="false">DAY(B2137)</f>
        <v>10</v>
      </c>
      <c r="F2137" s="132" t="n">
        <v>381.1</v>
      </c>
      <c r="G2137" s="132" t="n">
        <v>383.4</v>
      </c>
      <c r="H2137" s="132" t="n">
        <v>327.02</v>
      </c>
      <c r="I2137" s="132" t="n">
        <v>340.18</v>
      </c>
      <c r="J2137" s="132" t="n">
        <f aca="false">LARGE($G$1:G2137,1)</f>
        <v>1242</v>
      </c>
      <c r="K2137" s="192" t="n">
        <f aca="false">IF(J2137&gt;J2136,0,K2136+1)</f>
        <v>711</v>
      </c>
      <c r="L2137" s="134" t="n">
        <f aca="false">I2137/J2137-1</f>
        <v>-0.726103059581321</v>
      </c>
      <c r="O2137" s="131"/>
      <c r="P2137" s="330"/>
      <c r="Q2137" s="132"/>
      <c r="R2137" s="132"/>
      <c r="S2137" s="132"/>
      <c r="T2137" s="132"/>
    </row>
    <row r="2138" customFormat="false" ht="12.8" hidden="true" customHeight="false" outlineLevel="0" collapsed="false">
      <c r="A2138" s="131" t="n">
        <v>1447200000</v>
      </c>
      <c r="B2138" s="330" t="n">
        <f aca="false">(A2138/(24*60*60))+DATE(1970,1,1)</f>
        <v>42319</v>
      </c>
      <c r="C2138" s="331" t="n">
        <f aca="false">YEAR(B2138)</f>
        <v>2015</v>
      </c>
      <c r="D2138" s="331" t="n">
        <f aca="false">MONTH(B2138)</f>
        <v>11</v>
      </c>
      <c r="E2138" s="331" t="n">
        <f aca="false">DAY(B2138)</f>
        <v>11</v>
      </c>
      <c r="F2138" s="132" t="n">
        <v>340.18</v>
      </c>
      <c r="G2138" s="132" t="n">
        <v>343.79</v>
      </c>
      <c r="H2138" s="132" t="n">
        <v>300.28</v>
      </c>
      <c r="I2138" s="132" t="n">
        <v>314.45</v>
      </c>
      <c r="J2138" s="132" t="n">
        <f aca="false">LARGE($G$1:G2138,1)</f>
        <v>1242</v>
      </c>
      <c r="K2138" s="192" t="n">
        <f aca="false">IF(J2138&gt;J2137,0,K2137+1)</f>
        <v>712</v>
      </c>
      <c r="L2138" s="134" t="n">
        <f aca="false">I2138/J2138-1</f>
        <v>-0.746819645732689</v>
      </c>
      <c r="O2138" s="131"/>
      <c r="P2138" s="330"/>
      <c r="Q2138" s="132"/>
      <c r="R2138" s="132"/>
      <c r="S2138" s="132"/>
      <c r="T2138" s="132"/>
    </row>
    <row r="2139" customFormat="false" ht="12.8" hidden="true" customHeight="false" outlineLevel="0" collapsed="false">
      <c r="A2139" s="131" t="n">
        <v>1447286400</v>
      </c>
      <c r="B2139" s="330" t="n">
        <f aca="false">(A2139/(24*60*60))+DATE(1970,1,1)</f>
        <v>42320</v>
      </c>
      <c r="C2139" s="331" t="n">
        <f aca="false">YEAR(B2139)</f>
        <v>2015</v>
      </c>
      <c r="D2139" s="331" t="n">
        <f aca="false">MONTH(B2139)</f>
        <v>11</v>
      </c>
      <c r="E2139" s="331" t="n">
        <f aca="false">DAY(B2139)</f>
        <v>12</v>
      </c>
      <c r="F2139" s="132" t="n">
        <v>314.45</v>
      </c>
      <c r="G2139" s="132" t="n">
        <v>346.44</v>
      </c>
      <c r="H2139" s="132" t="n">
        <v>314.14</v>
      </c>
      <c r="I2139" s="132" t="n">
        <v>336.84</v>
      </c>
      <c r="J2139" s="132" t="n">
        <f aca="false">LARGE($G$1:G2139,1)</f>
        <v>1242</v>
      </c>
      <c r="K2139" s="192" t="n">
        <f aca="false">IF(J2139&gt;J2138,0,K2138+1)</f>
        <v>713</v>
      </c>
      <c r="L2139" s="134" t="n">
        <f aca="false">I2139/J2139-1</f>
        <v>-0.728792270531401</v>
      </c>
      <c r="O2139" s="131"/>
      <c r="P2139" s="330"/>
      <c r="Q2139" s="132"/>
      <c r="R2139" s="132"/>
      <c r="S2139" s="132"/>
      <c r="T2139" s="132"/>
    </row>
    <row r="2140" customFormat="false" ht="12.8" hidden="true" customHeight="false" outlineLevel="0" collapsed="false">
      <c r="A2140" s="131" t="n">
        <v>1447372800</v>
      </c>
      <c r="B2140" s="330" t="n">
        <f aca="false">(A2140/(24*60*60))+DATE(1970,1,1)</f>
        <v>42321</v>
      </c>
      <c r="C2140" s="331" t="n">
        <f aca="false">YEAR(B2140)</f>
        <v>2015</v>
      </c>
      <c r="D2140" s="331" t="n">
        <f aca="false">MONTH(B2140)</f>
        <v>11</v>
      </c>
      <c r="E2140" s="331" t="n">
        <f aca="false">DAY(B2140)</f>
        <v>13</v>
      </c>
      <c r="F2140" s="132" t="n">
        <v>336.86</v>
      </c>
      <c r="G2140" s="132" t="n">
        <v>343.75</v>
      </c>
      <c r="H2140" s="132" t="n">
        <v>326.22</v>
      </c>
      <c r="I2140" s="132" t="n">
        <v>338.53</v>
      </c>
      <c r="J2140" s="132" t="n">
        <f aca="false">LARGE($G$1:G2140,1)</f>
        <v>1242</v>
      </c>
      <c r="K2140" s="192" t="n">
        <f aca="false">IF(J2140&gt;J2139,0,K2139+1)</f>
        <v>714</v>
      </c>
      <c r="L2140" s="134" t="n">
        <f aca="false">I2140/J2140-1</f>
        <v>-0.727431561996779</v>
      </c>
      <c r="O2140" s="131"/>
      <c r="P2140" s="330"/>
      <c r="Q2140" s="132"/>
      <c r="R2140" s="132"/>
      <c r="S2140" s="132"/>
      <c r="T2140" s="132"/>
    </row>
    <row r="2141" customFormat="false" ht="12.8" hidden="true" customHeight="false" outlineLevel="0" collapsed="false">
      <c r="A2141" s="131" t="n">
        <v>1447459200</v>
      </c>
      <c r="B2141" s="330" t="n">
        <f aca="false">(A2141/(24*60*60))+DATE(1970,1,1)</f>
        <v>42322</v>
      </c>
      <c r="C2141" s="331" t="n">
        <f aca="false">YEAR(B2141)</f>
        <v>2015</v>
      </c>
      <c r="D2141" s="331" t="n">
        <f aca="false">MONTH(B2141)</f>
        <v>11</v>
      </c>
      <c r="E2141" s="331" t="n">
        <f aca="false">DAY(B2141)</f>
        <v>14</v>
      </c>
      <c r="F2141" s="132" t="n">
        <v>338.54</v>
      </c>
      <c r="G2141" s="132" t="n">
        <v>340.72</v>
      </c>
      <c r="H2141" s="132" t="n">
        <v>328.5</v>
      </c>
      <c r="I2141" s="132" t="n">
        <v>333.37</v>
      </c>
      <c r="J2141" s="132" t="n">
        <f aca="false">LARGE($G$1:G2141,1)</f>
        <v>1242</v>
      </c>
      <c r="K2141" s="192" t="n">
        <f aca="false">IF(J2141&gt;J2140,0,K2140+1)</f>
        <v>715</v>
      </c>
      <c r="L2141" s="134" t="n">
        <f aca="false">I2141/J2141-1</f>
        <v>-0.73158615136876</v>
      </c>
      <c r="O2141" s="131"/>
      <c r="P2141" s="330"/>
      <c r="Q2141" s="132"/>
      <c r="R2141" s="132"/>
      <c r="S2141" s="132"/>
      <c r="T2141" s="132"/>
    </row>
    <row r="2142" customFormat="false" ht="12.8" hidden="true" customHeight="false" outlineLevel="0" collapsed="false">
      <c r="A2142" s="131" t="n">
        <v>1447545600</v>
      </c>
      <c r="B2142" s="330" t="n">
        <f aca="false">(A2142/(24*60*60))+DATE(1970,1,1)</f>
        <v>42323</v>
      </c>
      <c r="C2142" s="331" t="n">
        <f aca="false">YEAR(B2142)</f>
        <v>2015</v>
      </c>
      <c r="D2142" s="331" t="n">
        <f aca="false">MONTH(B2142)</f>
        <v>11</v>
      </c>
      <c r="E2142" s="331" t="n">
        <f aca="false">DAY(B2142)</f>
        <v>15</v>
      </c>
      <c r="F2142" s="132" t="n">
        <v>333.39</v>
      </c>
      <c r="G2142" s="132" t="n">
        <v>336.6</v>
      </c>
      <c r="H2142" s="132" t="n">
        <v>315</v>
      </c>
      <c r="I2142" s="132" t="n">
        <v>320.52</v>
      </c>
      <c r="J2142" s="132" t="n">
        <f aca="false">LARGE($G$1:G2142,1)</f>
        <v>1242</v>
      </c>
      <c r="K2142" s="192" t="n">
        <f aca="false">IF(J2142&gt;J2141,0,K2141+1)</f>
        <v>716</v>
      </c>
      <c r="L2142" s="134" t="n">
        <f aca="false">I2142/J2142-1</f>
        <v>-0.741932367149758</v>
      </c>
      <c r="O2142" s="131"/>
      <c r="P2142" s="330"/>
      <c r="Q2142" s="132"/>
      <c r="R2142" s="132"/>
      <c r="S2142" s="132"/>
      <c r="T2142" s="132"/>
    </row>
    <row r="2143" customFormat="false" ht="12.8" hidden="true" customHeight="false" outlineLevel="0" collapsed="false">
      <c r="A2143" s="131" t="n">
        <v>1447632000</v>
      </c>
      <c r="B2143" s="330" t="n">
        <f aca="false">(A2143/(24*60*60))+DATE(1970,1,1)</f>
        <v>42324</v>
      </c>
      <c r="C2143" s="331" t="n">
        <f aca="false">YEAR(B2143)</f>
        <v>2015</v>
      </c>
      <c r="D2143" s="331" t="n">
        <f aca="false">MONTH(B2143)</f>
        <v>11</v>
      </c>
      <c r="E2143" s="331" t="n">
        <f aca="false">DAY(B2143)</f>
        <v>16</v>
      </c>
      <c r="F2143" s="132" t="n">
        <v>320.8</v>
      </c>
      <c r="G2143" s="132" t="n">
        <v>335</v>
      </c>
      <c r="H2143" s="132" t="n">
        <v>315.2</v>
      </c>
      <c r="I2143" s="132" t="n">
        <v>332.1</v>
      </c>
      <c r="J2143" s="132" t="n">
        <f aca="false">LARGE($G$1:G2143,1)</f>
        <v>1242</v>
      </c>
      <c r="K2143" s="192" t="n">
        <f aca="false">IF(J2143&gt;J2142,0,K2142+1)</f>
        <v>717</v>
      </c>
      <c r="L2143" s="134" t="n">
        <f aca="false">I2143/J2143-1</f>
        <v>-0.732608695652174</v>
      </c>
      <c r="O2143" s="131"/>
      <c r="P2143" s="330"/>
      <c r="Q2143" s="132"/>
      <c r="R2143" s="132"/>
      <c r="S2143" s="132"/>
      <c r="T2143" s="132"/>
    </row>
    <row r="2144" customFormat="false" ht="12.8" hidden="true" customHeight="false" outlineLevel="0" collapsed="false">
      <c r="A2144" s="131" t="n">
        <v>1447718400</v>
      </c>
      <c r="B2144" s="330" t="n">
        <f aca="false">(A2144/(24*60*60))+DATE(1970,1,1)</f>
        <v>42325</v>
      </c>
      <c r="C2144" s="331" t="n">
        <f aca="false">YEAR(B2144)</f>
        <v>2015</v>
      </c>
      <c r="D2144" s="331" t="n">
        <f aca="false">MONTH(B2144)</f>
        <v>11</v>
      </c>
      <c r="E2144" s="331" t="n">
        <f aca="false">DAY(B2144)</f>
        <v>17</v>
      </c>
      <c r="F2144" s="132" t="n">
        <v>332.16</v>
      </c>
      <c r="G2144" s="132" t="n">
        <v>342.5</v>
      </c>
      <c r="H2144" s="132" t="n">
        <v>331.05</v>
      </c>
      <c r="I2144" s="132" t="n">
        <v>336.29</v>
      </c>
      <c r="J2144" s="132" t="n">
        <f aca="false">LARGE($G$1:G2144,1)</f>
        <v>1242</v>
      </c>
      <c r="K2144" s="192" t="n">
        <f aca="false">IF(J2144&gt;J2143,0,K2143+1)</f>
        <v>718</v>
      </c>
      <c r="L2144" s="134" t="n">
        <f aca="false">I2144/J2144-1</f>
        <v>-0.729235104669887</v>
      </c>
      <c r="O2144" s="131"/>
      <c r="P2144" s="330"/>
      <c r="Q2144" s="132"/>
      <c r="R2144" s="132"/>
      <c r="S2144" s="132"/>
      <c r="T2144" s="132"/>
    </row>
    <row r="2145" customFormat="false" ht="12.8" hidden="true" customHeight="false" outlineLevel="0" collapsed="false">
      <c r="A2145" s="131" t="n">
        <v>1447804800</v>
      </c>
      <c r="B2145" s="330" t="n">
        <f aca="false">(A2145/(24*60*60))+DATE(1970,1,1)</f>
        <v>42326</v>
      </c>
      <c r="C2145" s="331" t="n">
        <f aca="false">YEAR(B2145)</f>
        <v>2015</v>
      </c>
      <c r="D2145" s="331" t="n">
        <f aca="false">MONTH(B2145)</f>
        <v>11</v>
      </c>
      <c r="E2145" s="331" t="n">
        <f aca="false">DAY(B2145)</f>
        <v>18</v>
      </c>
      <c r="F2145" s="132" t="n">
        <v>336.29</v>
      </c>
      <c r="G2145" s="132" t="n">
        <v>338.99</v>
      </c>
      <c r="H2145" s="132" t="n">
        <v>327.91</v>
      </c>
      <c r="I2145" s="132" t="n">
        <v>335.94</v>
      </c>
      <c r="J2145" s="132" t="n">
        <f aca="false">LARGE($G$1:G2145,1)</f>
        <v>1242</v>
      </c>
      <c r="K2145" s="192" t="n">
        <f aca="false">IF(J2145&gt;J2144,0,K2144+1)</f>
        <v>719</v>
      </c>
      <c r="L2145" s="134" t="n">
        <f aca="false">I2145/J2145-1</f>
        <v>-0.72951690821256</v>
      </c>
      <c r="O2145" s="131"/>
      <c r="P2145" s="330"/>
      <c r="Q2145" s="132"/>
      <c r="R2145" s="132"/>
      <c r="S2145" s="132"/>
      <c r="T2145" s="132"/>
    </row>
    <row r="2146" customFormat="false" ht="12.8" hidden="true" customHeight="false" outlineLevel="0" collapsed="false">
      <c r="A2146" s="131" t="n">
        <v>1447891200</v>
      </c>
      <c r="B2146" s="330" t="n">
        <f aca="false">(A2146/(24*60*60))+DATE(1970,1,1)</f>
        <v>42327</v>
      </c>
      <c r="C2146" s="331" t="n">
        <f aca="false">YEAR(B2146)</f>
        <v>2015</v>
      </c>
      <c r="D2146" s="331" t="n">
        <f aca="false">MONTH(B2146)</f>
        <v>11</v>
      </c>
      <c r="E2146" s="331" t="n">
        <f aca="false">DAY(B2146)</f>
        <v>19</v>
      </c>
      <c r="F2146" s="132" t="n">
        <v>335.83</v>
      </c>
      <c r="G2146" s="132" t="n">
        <v>336.57</v>
      </c>
      <c r="H2146" s="132" t="n">
        <v>324.02</v>
      </c>
      <c r="I2146" s="132" t="n">
        <v>326.5</v>
      </c>
      <c r="J2146" s="132" t="n">
        <f aca="false">LARGE($G$1:G2146,1)</f>
        <v>1242</v>
      </c>
      <c r="K2146" s="192" t="n">
        <f aca="false">IF(J2146&gt;J2145,0,K2145+1)</f>
        <v>720</v>
      </c>
      <c r="L2146" s="134" t="n">
        <f aca="false">I2146/J2146-1</f>
        <v>-0.737117552334944</v>
      </c>
      <c r="O2146" s="131"/>
      <c r="P2146" s="330"/>
      <c r="Q2146" s="132"/>
      <c r="R2146" s="132"/>
      <c r="S2146" s="132"/>
      <c r="T2146" s="132"/>
    </row>
    <row r="2147" customFormat="false" ht="12.8" hidden="true" customHeight="false" outlineLevel="0" collapsed="false">
      <c r="A2147" s="131" t="n">
        <v>1447977600</v>
      </c>
      <c r="B2147" s="330" t="n">
        <f aca="false">(A2147/(24*60*60))+DATE(1970,1,1)</f>
        <v>42328</v>
      </c>
      <c r="C2147" s="331" t="n">
        <f aca="false">YEAR(B2147)</f>
        <v>2015</v>
      </c>
      <c r="D2147" s="331" t="n">
        <f aca="false">MONTH(B2147)</f>
        <v>11</v>
      </c>
      <c r="E2147" s="331" t="n">
        <f aca="false">DAY(B2147)</f>
        <v>20</v>
      </c>
      <c r="F2147" s="132" t="n">
        <v>326.49</v>
      </c>
      <c r="G2147" s="132" t="n">
        <v>326.77</v>
      </c>
      <c r="H2147" s="132" t="n">
        <v>309.46</v>
      </c>
      <c r="I2147" s="132" t="n">
        <v>322.2</v>
      </c>
      <c r="J2147" s="132" t="n">
        <f aca="false">LARGE($G$1:G2147,1)</f>
        <v>1242</v>
      </c>
      <c r="K2147" s="192" t="n">
        <f aca="false">IF(J2147&gt;J2146,0,K2146+1)</f>
        <v>721</v>
      </c>
      <c r="L2147" s="134" t="n">
        <f aca="false">I2147/J2147-1</f>
        <v>-0.740579710144928</v>
      </c>
      <c r="O2147" s="131"/>
      <c r="P2147" s="330"/>
      <c r="Q2147" s="132"/>
      <c r="R2147" s="132"/>
      <c r="S2147" s="132"/>
      <c r="T2147" s="132"/>
    </row>
    <row r="2148" customFormat="false" ht="12.8" hidden="true" customHeight="false" outlineLevel="0" collapsed="false">
      <c r="A2148" s="131" t="n">
        <v>1448064000</v>
      </c>
      <c r="B2148" s="330" t="n">
        <f aca="false">(A2148/(24*60*60))+DATE(1970,1,1)</f>
        <v>42329</v>
      </c>
      <c r="C2148" s="331" t="n">
        <f aca="false">YEAR(B2148)</f>
        <v>2015</v>
      </c>
      <c r="D2148" s="331" t="n">
        <f aca="false">MONTH(B2148)</f>
        <v>11</v>
      </c>
      <c r="E2148" s="331" t="n">
        <f aca="false">DAY(B2148)</f>
        <v>21</v>
      </c>
      <c r="F2148" s="132" t="n">
        <v>322.29</v>
      </c>
      <c r="G2148" s="132" t="n">
        <v>329.35</v>
      </c>
      <c r="H2148" s="132" t="n">
        <v>318.95</v>
      </c>
      <c r="I2148" s="132" t="n">
        <v>327.84</v>
      </c>
      <c r="J2148" s="132" t="n">
        <f aca="false">LARGE($G$1:G2148,1)</f>
        <v>1242</v>
      </c>
      <c r="K2148" s="192" t="n">
        <f aca="false">IF(J2148&gt;J2147,0,K2147+1)</f>
        <v>722</v>
      </c>
      <c r="L2148" s="134" t="n">
        <f aca="false">I2148/J2148-1</f>
        <v>-0.736038647342995</v>
      </c>
      <c r="O2148" s="131"/>
      <c r="P2148" s="330"/>
      <c r="Q2148" s="132"/>
      <c r="R2148" s="132"/>
      <c r="S2148" s="132"/>
      <c r="T2148" s="132"/>
    </row>
    <row r="2149" customFormat="false" ht="12.8" hidden="true" customHeight="false" outlineLevel="0" collapsed="false">
      <c r="A2149" s="131" t="n">
        <v>1448150400</v>
      </c>
      <c r="B2149" s="330" t="n">
        <f aca="false">(A2149/(24*60*60))+DATE(1970,1,1)</f>
        <v>42330</v>
      </c>
      <c r="C2149" s="331" t="n">
        <f aca="false">YEAR(B2149)</f>
        <v>2015</v>
      </c>
      <c r="D2149" s="331" t="n">
        <f aca="false">MONTH(B2149)</f>
        <v>11</v>
      </c>
      <c r="E2149" s="331" t="n">
        <f aca="false">DAY(B2149)</f>
        <v>22</v>
      </c>
      <c r="F2149" s="132" t="n">
        <v>327.84</v>
      </c>
      <c r="G2149" s="132" t="n">
        <v>327.85</v>
      </c>
      <c r="H2149" s="132" t="n">
        <v>320.36</v>
      </c>
      <c r="I2149" s="132" t="n">
        <v>324.66</v>
      </c>
      <c r="J2149" s="132" t="n">
        <f aca="false">LARGE($G$1:G2149,1)</f>
        <v>1242</v>
      </c>
      <c r="K2149" s="192" t="n">
        <f aca="false">IF(J2149&gt;J2148,0,K2148+1)</f>
        <v>723</v>
      </c>
      <c r="L2149" s="134" t="n">
        <f aca="false">I2149/J2149-1</f>
        <v>-0.738599033816425</v>
      </c>
      <c r="O2149" s="131"/>
      <c r="P2149" s="330"/>
      <c r="Q2149" s="132"/>
      <c r="R2149" s="132"/>
      <c r="S2149" s="132"/>
      <c r="T2149" s="132"/>
    </row>
    <row r="2150" customFormat="false" ht="12.8" hidden="true" customHeight="false" outlineLevel="0" collapsed="false">
      <c r="A2150" s="131" t="n">
        <v>1448236800</v>
      </c>
      <c r="B2150" s="330" t="n">
        <f aca="false">(A2150/(24*60*60))+DATE(1970,1,1)</f>
        <v>42331</v>
      </c>
      <c r="C2150" s="331" t="n">
        <f aca="false">YEAR(B2150)</f>
        <v>2015</v>
      </c>
      <c r="D2150" s="331" t="n">
        <f aca="false">MONTH(B2150)</f>
        <v>11</v>
      </c>
      <c r="E2150" s="331" t="n">
        <f aca="false">DAY(B2150)</f>
        <v>23</v>
      </c>
      <c r="F2150" s="132" t="n">
        <v>324.66</v>
      </c>
      <c r="G2150" s="132" t="n">
        <v>327.5</v>
      </c>
      <c r="H2150" s="132" t="n">
        <v>320.9</v>
      </c>
      <c r="I2150" s="132" t="n">
        <v>323.63</v>
      </c>
      <c r="J2150" s="132" t="n">
        <f aca="false">LARGE($G$1:G2150,1)</f>
        <v>1242</v>
      </c>
      <c r="K2150" s="192" t="n">
        <f aca="false">IF(J2150&gt;J2149,0,K2149+1)</f>
        <v>724</v>
      </c>
      <c r="L2150" s="134" t="n">
        <f aca="false">I2150/J2150-1</f>
        <v>-0.739428341384863</v>
      </c>
      <c r="O2150" s="131"/>
      <c r="P2150" s="330"/>
      <c r="Q2150" s="132"/>
      <c r="R2150" s="132"/>
      <c r="S2150" s="132"/>
      <c r="T2150" s="132"/>
    </row>
    <row r="2151" customFormat="false" ht="12.8" hidden="true" customHeight="false" outlineLevel="0" collapsed="false">
      <c r="A2151" s="131" t="n">
        <v>1448323200</v>
      </c>
      <c r="B2151" s="330" t="n">
        <f aca="false">(A2151/(24*60*60))+DATE(1970,1,1)</f>
        <v>42332</v>
      </c>
      <c r="C2151" s="331" t="n">
        <f aca="false">YEAR(B2151)</f>
        <v>2015</v>
      </c>
      <c r="D2151" s="331" t="n">
        <f aca="false">MONTH(B2151)</f>
        <v>11</v>
      </c>
      <c r="E2151" s="331" t="n">
        <f aca="false">DAY(B2151)</f>
        <v>24</v>
      </c>
      <c r="F2151" s="132" t="n">
        <v>323.65</v>
      </c>
      <c r="G2151" s="132" t="n">
        <v>323.77</v>
      </c>
      <c r="H2151" s="132" t="n">
        <v>315.55</v>
      </c>
      <c r="I2151" s="132" t="n">
        <v>320.1</v>
      </c>
      <c r="J2151" s="132" t="n">
        <f aca="false">LARGE($G$1:G2151,1)</f>
        <v>1242</v>
      </c>
      <c r="K2151" s="192" t="n">
        <f aca="false">IF(J2151&gt;J2150,0,K2150+1)</f>
        <v>725</v>
      </c>
      <c r="L2151" s="134" t="n">
        <f aca="false">I2151/J2151-1</f>
        <v>-0.742270531400966</v>
      </c>
      <c r="O2151" s="131"/>
      <c r="P2151" s="330"/>
      <c r="Q2151" s="132"/>
      <c r="R2151" s="132"/>
      <c r="S2151" s="132"/>
      <c r="T2151" s="132"/>
    </row>
    <row r="2152" customFormat="false" ht="12.8" hidden="true" customHeight="false" outlineLevel="0" collapsed="false">
      <c r="A2152" s="131" t="n">
        <v>1448409600</v>
      </c>
      <c r="B2152" s="330" t="n">
        <f aca="false">(A2152/(24*60*60))+DATE(1970,1,1)</f>
        <v>42333</v>
      </c>
      <c r="C2152" s="331" t="n">
        <f aca="false">YEAR(B2152)</f>
        <v>2015</v>
      </c>
      <c r="D2152" s="331" t="n">
        <f aca="false">MONTH(B2152)</f>
        <v>11</v>
      </c>
      <c r="E2152" s="331" t="n">
        <f aca="false">DAY(B2152)</f>
        <v>25</v>
      </c>
      <c r="F2152" s="132" t="n">
        <v>320.49</v>
      </c>
      <c r="G2152" s="132" t="n">
        <v>332.43</v>
      </c>
      <c r="H2152" s="132" t="n">
        <v>316.02</v>
      </c>
      <c r="I2152" s="132" t="n">
        <v>329.85</v>
      </c>
      <c r="J2152" s="132" t="n">
        <f aca="false">LARGE($G$1:G2152,1)</f>
        <v>1242</v>
      </c>
      <c r="K2152" s="192" t="n">
        <f aca="false">IF(J2152&gt;J2151,0,K2151+1)</f>
        <v>726</v>
      </c>
      <c r="L2152" s="134" t="n">
        <f aca="false">I2152/J2152-1</f>
        <v>-0.734420289855073</v>
      </c>
      <c r="O2152" s="131"/>
      <c r="P2152" s="330"/>
      <c r="Q2152" s="132"/>
      <c r="R2152" s="132"/>
      <c r="S2152" s="132"/>
      <c r="T2152" s="132"/>
    </row>
    <row r="2153" customFormat="false" ht="12.8" hidden="true" customHeight="false" outlineLevel="0" collapsed="false">
      <c r="A2153" s="131" t="n">
        <v>1448496000</v>
      </c>
      <c r="B2153" s="330" t="n">
        <f aca="false">(A2153/(24*60*60))+DATE(1970,1,1)</f>
        <v>42334</v>
      </c>
      <c r="C2153" s="331" t="n">
        <f aca="false">YEAR(B2153)</f>
        <v>2015</v>
      </c>
      <c r="D2153" s="331" t="n">
        <f aca="false">MONTH(B2153)</f>
        <v>11</v>
      </c>
      <c r="E2153" s="331" t="n">
        <f aca="false">DAY(B2153)</f>
        <v>26</v>
      </c>
      <c r="F2153" s="132" t="n">
        <v>329.85</v>
      </c>
      <c r="G2153" s="132" t="n">
        <v>369.9</v>
      </c>
      <c r="H2153" s="132" t="n">
        <v>329.35</v>
      </c>
      <c r="I2153" s="132" t="n">
        <v>354</v>
      </c>
      <c r="J2153" s="132" t="n">
        <f aca="false">LARGE($G$1:G2153,1)</f>
        <v>1242</v>
      </c>
      <c r="K2153" s="192" t="n">
        <f aca="false">IF(J2153&gt;J2152,0,K2152+1)</f>
        <v>727</v>
      </c>
      <c r="L2153" s="134" t="n">
        <f aca="false">I2153/J2153-1</f>
        <v>-0.714975845410628</v>
      </c>
      <c r="O2153" s="131"/>
      <c r="P2153" s="330"/>
      <c r="Q2153" s="132"/>
      <c r="R2153" s="132"/>
      <c r="S2153" s="132"/>
      <c r="T2153" s="132"/>
    </row>
    <row r="2154" customFormat="false" ht="12.8" hidden="true" customHeight="false" outlineLevel="0" collapsed="false">
      <c r="A2154" s="131" t="n">
        <v>1448582400</v>
      </c>
      <c r="B2154" s="330" t="n">
        <f aca="false">(A2154/(24*60*60))+DATE(1970,1,1)</f>
        <v>42335</v>
      </c>
      <c r="C2154" s="331" t="n">
        <f aca="false">YEAR(B2154)</f>
        <v>2015</v>
      </c>
      <c r="D2154" s="331" t="n">
        <f aca="false">MONTH(B2154)</f>
        <v>11</v>
      </c>
      <c r="E2154" s="331" t="n">
        <f aca="false">DAY(B2154)</f>
        <v>27</v>
      </c>
      <c r="F2154" s="132" t="n">
        <v>354</v>
      </c>
      <c r="G2154" s="132" t="n">
        <v>367</v>
      </c>
      <c r="H2154" s="132" t="n">
        <v>348.18</v>
      </c>
      <c r="I2154" s="132" t="n">
        <v>358.9</v>
      </c>
      <c r="J2154" s="132" t="n">
        <f aca="false">LARGE($G$1:G2154,1)</f>
        <v>1242</v>
      </c>
      <c r="K2154" s="192" t="n">
        <f aca="false">IF(J2154&gt;J2153,0,K2153+1)</f>
        <v>728</v>
      </c>
      <c r="L2154" s="134" t="n">
        <f aca="false">I2154/J2154-1</f>
        <v>-0.711030595813205</v>
      </c>
      <c r="O2154" s="131"/>
      <c r="P2154" s="330"/>
      <c r="Q2154" s="132"/>
      <c r="R2154" s="132"/>
      <c r="S2154" s="132"/>
      <c r="T2154" s="132"/>
    </row>
    <row r="2155" customFormat="false" ht="12.8" hidden="true" customHeight="false" outlineLevel="0" collapsed="false">
      <c r="A2155" s="131" t="n">
        <v>1448668800</v>
      </c>
      <c r="B2155" s="330" t="n">
        <f aca="false">(A2155/(24*60*60))+DATE(1970,1,1)</f>
        <v>42336</v>
      </c>
      <c r="C2155" s="331" t="n">
        <f aca="false">YEAR(B2155)</f>
        <v>2015</v>
      </c>
      <c r="D2155" s="331" t="n">
        <f aca="false">MONTH(B2155)</f>
        <v>11</v>
      </c>
      <c r="E2155" s="331" t="n">
        <f aca="false">DAY(B2155)</f>
        <v>28</v>
      </c>
      <c r="F2155" s="132" t="n">
        <v>359</v>
      </c>
      <c r="G2155" s="132" t="n">
        <v>362.44</v>
      </c>
      <c r="H2155" s="132" t="n">
        <v>351</v>
      </c>
      <c r="I2155" s="132" t="n">
        <v>358.6</v>
      </c>
      <c r="J2155" s="132" t="n">
        <f aca="false">LARGE($G$1:G2155,1)</f>
        <v>1242</v>
      </c>
      <c r="K2155" s="192" t="n">
        <f aca="false">IF(J2155&gt;J2154,0,K2154+1)</f>
        <v>729</v>
      </c>
      <c r="L2155" s="134" t="n">
        <f aca="false">I2155/J2155-1</f>
        <v>-0.711272141706924</v>
      </c>
      <c r="O2155" s="131"/>
      <c r="P2155" s="330"/>
      <c r="Q2155" s="132"/>
      <c r="R2155" s="132"/>
      <c r="S2155" s="132"/>
      <c r="T2155" s="132"/>
    </row>
    <row r="2156" customFormat="false" ht="12.8" hidden="true" customHeight="false" outlineLevel="0" collapsed="false">
      <c r="A2156" s="131" t="n">
        <v>1448755200</v>
      </c>
      <c r="B2156" s="330" t="n">
        <f aca="false">(A2156/(24*60*60))+DATE(1970,1,1)</f>
        <v>42337</v>
      </c>
      <c r="C2156" s="331" t="n">
        <f aca="false">YEAR(B2156)</f>
        <v>2015</v>
      </c>
      <c r="D2156" s="331" t="n">
        <f aca="false">MONTH(B2156)</f>
        <v>11</v>
      </c>
      <c r="E2156" s="331" t="n">
        <f aca="false">DAY(B2156)</f>
        <v>29</v>
      </c>
      <c r="F2156" s="132" t="n">
        <v>358.54</v>
      </c>
      <c r="G2156" s="132" t="n">
        <v>376</v>
      </c>
      <c r="H2156" s="132" t="n">
        <v>355.17</v>
      </c>
      <c r="I2156" s="132" t="n">
        <v>373.89</v>
      </c>
      <c r="J2156" s="132" t="n">
        <f aca="false">LARGE($G$1:G2156,1)</f>
        <v>1242</v>
      </c>
      <c r="K2156" s="192" t="n">
        <f aca="false">IF(J2156&gt;J2155,0,K2155+1)</f>
        <v>730</v>
      </c>
      <c r="L2156" s="134" t="n">
        <f aca="false">I2156/J2156-1</f>
        <v>-0.698961352657005</v>
      </c>
      <c r="O2156" s="131"/>
      <c r="P2156" s="330"/>
      <c r="Q2156" s="132"/>
      <c r="R2156" s="132"/>
      <c r="S2156" s="132"/>
      <c r="T2156" s="132"/>
    </row>
    <row r="2157" customFormat="false" ht="12.8" hidden="true" customHeight="false" outlineLevel="0" collapsed="false">
      <c r="A2157" s="131" t="n">
        <v>1448841600</v>
      </c>
      <c r="B2157" s="330" t="n">
        <f aca="false">(A2157/(24*60*60))+DATE(1970,1,1)</f>
        <v>42338</v>
      </c>
      <c r="C2157" s="331" t="n">
        <f aca="false">YEAR(B2157)</f>
        <v>2015</v>
      </c>
      <c r="D2157" s="331" t="n">
        <f aca="false">MONTH(B2157)</f>
        <v>11</v>
      </c>
      <c r="E2157" s="331" t="n">
        <f aca="false">DAY(B2157)</f>
        <v>30</v>
      </c>
      <c r="F2157" s="132" t="n">
        <v>373.84</v>
      </c>
      <c r="G2157" s="132" t="n">
        <v>384.99</v>
      </c>
      <c r="H2157" s="132" t="n">
        <v>368.11</v>
      </c>
      <c r="I2157" s="132" t="n">
        <v>376.88</v>
      </c>
      <c r="J2157" s="132" t="n">
        <f aca="false">LARGE($G$1:G2157,1)</f>
        <v>1242</v>
      </c>
      <c r="K2157" s="192" t="n">
        <f aca="false">IF(J2157&gt;J2156,0,K2156+1)</f>
        <v>731</v>
      </c>
      <c r="L2157" s="134" t="n">
        <f aca="false">I2157/J2157-1</f>
        <v>-0.696553945249598</v>
      </c>
      <c r="O2157" s="131"/>
      <c r="P2157" s="330"/>
      <c r="Q2157" s="132"/>
      <c r="R2157" s="132"/>
      <c r="S2157" s="132"/>
      <c r="T2157" s="132"/>
    </row>
    <row r="2158" customFormat="false" ht="12.8" hidden="true" customHeight="false" outlineLevel="0" collapsed="false">
      <c r="A2158" s="131" t="n">
        <v>1448928000</v>
      </c>
      <c r="B2158" s="330" t="n">
        <f aca="false">(A2158/(24*60*60))+DATE(1970,1,1)</f>
        <v>42339</v>
      </c>
      <c r="C2158" s="331" t="n">
        <f aca="false">YEAR(B2158)</f>
        <v>2015</v>
      </c>
      <c r="D2158" s="331" t="n">
        <f aca="false">MONTH(B2158)</f>
        <v>12</v>
      </c>
      <c r="E2158" s="331" t="n">
        <f aca="false">DAY(B2158)</f>
        <v>1</v>
      </c>
      <c r="F2158" s="132" t="n">
        <v>376.89</v>
      </c>
      <c r="G2158" s="132" t="n">
        <v>379.99</v>
      </c>
      <c r="H2158" s="132" t="n">
        <v>353.1</v>
      </c>
      <c r="I2158" s="132" t="n">
        <v>362.59</v>
      </c>
      <c r="J2158" s="132" t="n">
        <f aca="false">LARGE($G$1:G2158,1)</f>
        <v>1242</v>
      </c>
      <c r="K2158" s="192" t="n">
        <f aca="false">IF(J2158&gt;J2157,0,K2157+1)</f>
        <v>732</v>
      </c>
      <c r="L2158" s="134" t="n">
        <f aca="false">I2158/J2158-1</f>
        <v>-0.708059581320451</v>
      </c>
      <c r="O2158" s="131"/>
      <c r="P2158" s="330"/>
      <c r="Q2158" s="132"/>
      <c r="R2158" s="132"/>
      <c r="S2158" s="132"/>
      <c r="T2158" s="132"/>
    </row>
    <row r="2159" customFormat="false" ht="12.8" hidden="true" customHeight="false" outlineLevel="0" collapsed="false">
      <c r="A2159" s="131" t="n">
        <v>1449014400</v>
      </c>
      <c r="B2159" s="330" t="n">
        <f aca="false">(A2159/(24*60*60))+DATE(1970,1,1)</f>
        <v>42340</v>
      </c>
      <c r="C2159" s="331" t="n">
        <f aca="false">YEAR(B2159)</f>
        <v>2015</v>
      </c>
      <c r="D2159" s="331" t="n">
        <f aca="false">MONTH(B2159)</f>
        <v>12</v>
      </c>
      <c r="E2159" s="331" t="n">
        <f aca="false">DAY(B2159)</f>
        <v>2</v>
      </c>
      <c r="F2159" s="132" t="n">
        <v>362.59</v>
      </c>
      <c r="G2159" s="132" t="n">
        <v>363.22</v>
      </c>
      <c r="H2159" s="132" t="n">
        <v>346.13</v>
      </c>
      <c r="I2159" s="132" t="n">
        <v>359.12</v>
      </c>
      <c r="J2159" s="132" t="n">
        <f aca="false">LARGE($G$1:G2159,1)</f>
        <v>1242</v>
      </c>
      <c r="K2159" s="192" t="n">
        <f aca="false">IF(J2159&gt;J2158,0,K2158+1)</f>
        <v>733</v>
      </c>
      <c r="L2159" s="134" t="n">
        <f aca="false">I2159/J2159-1</f>
        <v>-0.71085346215781</v>
      </c>
      <c r="O2159" s="131"/>
      <c r="P2159" s="330"/>
      <c r="Q2159" s="132"/>
      <c r="R2159" s="132"/>
      <c r="S2159" s="132"/>
      <c r="T2159" s="132"/>
    </row>
    <row r="2160" customFormat="false" ht="12.8" hidden="true" customHeight="false" outlineLevel="0" collapsed="false">
      <c r="A2160" s="131" t="n">
        <v>1449100800</v>
      </c>
      <c r="B2160" s="330" t="n">
        <f aca="false">(A2160/(24*60*60))+DATE(1970,1,1)</f>
        <v>42341</v>
      </c>
      <c r="C2160" s="331" t="n">
        <f aca="false">YEAR(B2160)</f>
        <v>2015</v>
      </c>
      <c r="D2160" s="331" t="n">
        <f aca="false">MONTH(B2160)</f>
        <v>12</v>
      </c>
      <c r="E2160" s="331" t="n">
        <f aca="false">DAY(B2160)</f>
        <v>3</v>
      </c>
      <c r="F2160" s="132" t="n">
        <v>359.12</v>
      </c>
      <c r="G2160" s="132" t="n">
        <v>371.5</v>
      </c>
      <c r="H2160" s="132" t="n">
        <v>352.25</v>
      </c>
      <c r="I2160" s="132" t="n">
        <v>360.53</v>
      </c>
      <c r="J2160" s="132" t="n">
        <f aca="false">LARGE($G$1:G2160,1)</f>
        <v>1242</v>
      </c>
      <c r="K2160" s="192" t="n">
        <f aca="false">IF(J2160&gt;J2159,0,K2159+1)</f>
        <v>734</v>
      </c>
      <c r="L2160" s="134" t="n">
        <f aca="false">I2160/J2160-1</f>
        <v>-0.709718196457327</v>
      </c>
      <c r="O2160" s="131"/>
      <c r="P2160" s="330"/>
      <c r="Q2160" s="132"/>
      <c r="R2160" s="132"/>
      <c r="S2160" s="132"/>
      <c r="T2160" s="132"/>
    </row>
    <row r="2161" customFormat="false" ht="12.8" hidden="true" customHeight="false" outlineLevel="0" collapsed="false">
      <c r="A2161" s="131" t="n">
        <v>1449187200</v>
      </c>
      <c r="B2161" s="330" t="n">
        <f aca="false">(A2161/(24*60*60))+DATE(1970,1,1)</f>
        <v>42342</v>
      </c>
      <c r="C2161" s="331" t="n">
        <f aca="false">YEAR(B2161)</f>
        <v>2015</v>
      </c>
      <c r="D2161" s="331" t="n">
        <f aca="false">MONTH(B2161)</f>
        <v>12</v>
      </c>
      <c r="E2161" s="331" t="n">
        <f aca="false">DAY(B2161)</f>
        <v>4</v>
      </c>
      <c r="F2161" s="132" t="n">
        <v>360.62</v>
      </c>
      <c r="G2161" s="132" t="n">
        <v>364.4</v>
      </c>
      <c r="H2161" s="132" t="n">
        <v>354.31</v>
      </c>
      <c r="I2161" s="132" t="n">
        <v>363.17</v>
      </c>
      <c r="J2161" s="132" t="n">
        <f aca="false">LARGE($G$1:G2161,1)</f>
        <v>1242</v>
      </c>
      <c r="K2161" s="192" t="n">
        <f aca="false">IF(J2161&gt;J2160,0,K2160+1)</f>
        <v>735</v>
      </c>
      <c r="L2161" s="134" t="n">
        <f aca="false">I2161/J2161-1</f>
        <v>-0.707592592592593</v>
      </c>
      <c r="O2161" s="131"/>
      <c r="P2161" s="330"/>
      <c r="Q2161" s="132"/>
      <c r="R2161" s="132"/>
      <c r="S2161" s="132"/>
      <c r="T2161" s="132"/>
    </row>
    <row r="2162" customFormat="false" ht="12.8" hidden="true" customHeight="false" outlineLevel="0" collapsed="false">
      <c r="A2162" s="131" t="n">
        <v>1449273600</v>
      </c>
      <c r="B2162" s="330" t="n">
        <f aca="false">(A2162/(24*60*60))+DATE(1970,1,1)</f>
        <v>42343</v>
      </c>
      <c r="C2162" s="331" t="n">
        <f aca="false">YEAR(B2162)</f>
        <v>2015</v>
      </c>
      <c r="D2162" s="331" t="n">
        <f aca="false">MONTH(B2162)</f>
        <v>12</v>
      </c>
      <c r="E2162" s="331" t="n">
        <f aca="false">DAY(B2162)</f>
        <v>5</v>
      </c>
      <c r="F2162" s="132" t="n">
        <v>363.04</v>
      </c>
      <c r="G2162" s="132" t="n">
        <v>395</v>
      </c>
      <c r="H2162" s="132" t="n">
        <v>362.08</v>
      </c>
      <c r="I2162" s="132" t="n">
        <v>389.79</v>
      </c>
      <c r="J2162" s="132" t="n">
        <f aca="false">LARGE($G$1:G2162,1)</f>
        <v>1242</v>
      </c>
      <c r="K2162" s="192" t="n">
        <f aca="false">IF(J2162&gt;J2161,0,K2161+1)</f>
        <v>736</v>
      </c>
      <c r="L2162" s="134" t="n">
        <f aca="false">I2162/J2162-1</f>
        <v>-0.686159420289855</v>
      </c>
      <c r="O2162" s="131"/>
      <c r="P2162" s="330"/>
      <c r="Q2162" s="132"/>
      <c r="R2162" s="132"/>
      <c r="S2162" s="132"/>
      <c r="T2162" s="132"/>
    </row>
    <row r="2163" customFormat="false" ht="12.8" hidden="true" customHeight="false" outlineLevel="0" collapsed="false">
      <c r="A2163" s="131" t="n">
        <v>1449360000</v>
      </c>
      <c r="B2163" s="330" t="n">
        <f aca="false">(A2163/(24*60*60))+DATE(1970,1,1)</f>
        <v>42344</v>
      </c>
      <c r="C2163" s="331" t="n">
        <f aca="false">YEAR(B2163)</f>
        <v>2015</v>
      </c>
      <c r="D2163" s="331" t="n">
        <f aca="false">MONTH(B2163)</f>
        <v>12</v>
      </c>
      <c r="E2163" s="331" t="n">
        <f aca="false">DAY(B2163)</f>
        <v>6</v>
      </c>
      <c r="F2163" s="132" t="n">
        <v>390.01</v>
      </c>
      <c r="G2163" s="132" t="n">
        <v>407.57</v>
      </c>
      <c r="H2163" s="132" t="n">
        <v>386.01</v>
      </c>
      <c r="I2163" s="132" t="n">
        <v>390.6</v>
      </c>
      <c r="J2163" s="132" t="n">
        <f aca="false">LARGE($G$1:G2163,1)</f>
        <v>1242</v>
      </c>
      <c r="K2163" s="192" t="n">
        <f aca="false">IF(J2163&gt;J2162,0,K2162+1)</f>
        <v>737</v>
      </c>
      <c r="L2163" s="134" t="n">
        <f aca="false">I2163/J2163-1</f>
        <v>-0.685507246376812</v>
      </c>
      <c r="O2163" s="131"/>
      <c r="P2163" s="330"/>
      <c r="Q2163" s="132"/>
      <c r="R2163" s="132"/>
      <c r="S2163" s="132"/>
      <c r="T2163" s="132"/>
    </row>
    <row r="2164" customFormat="false" ht="12.8" hidden="true" customHeight="false" outlineLevel="0" collapsed="false">
      <c r="A2164" s="131" t="n">
        <v>1449446400</v>
      </c>
      <c r="B2164" s="330" t="n">
        <f aca="false">(A2164/(24*60*60))+DATE(1970,1,1)</f>
        <v>42345</v>
      </c>
      <c r="C2164" s="331" t="n">
        <f aca="false">YEAR(B2164)</f>
        <v>2015</v>
      </c>
      <c r="D2164" s="331" t="n">
        <f aca="false">MONTH(B2164)</f>
        <v>12</v>
      </c>
      <c r="E2164" s="331" t="n">
        <f aca="false">DAY(B2164)</f>
        <v>7</v>
      </c>
      <c r="F2164" s="132" t="n">
        <v>390.88</v>
      </c>
      <c r="G2164" s="132" t="n">
        <v>404.24</v>
      </c>
      <c r="H2164" s="132" t="n">
        <v>384.53</v>
      </c>
      <c r="I2164" s="132" t="n">
        <v>396.7</v>
      </c>
      <c r="J2164" s="132" t="n">
        <f aca="false">LARGE($G$1:G2164,1)</f>
        <v>1242</v>
      </c>
      <c r="K2164" s="192" t="n">
        <f aca="false">IF(J2164&gt;J2163,0,K2163+1)</f>
        <v>738</v>
      </c>
      <c r="L2164" s="134" t="n">
        <f aca="false">I2164/J2164-1</f>
        <v>-0.680595813204509</v>
      </c>
      <c r="O2164" s="131"/>
      <c r="P2164" s="330"/>
      <c r="Q2164" s="132"/>
      <c r="R2164" s="132"/>
      <c r="S2164" s="132"/>
      <c r="T2164" s="132"/>
    </row>
    <row r="2165" customFormat="false" ht="12.8" hidden="true" customHeight="false" outlineLevel="0" collapsed="false">
      <c r="A2165" s="131" t="n">
        <v>1449532800</v>
      </c>
      <c r="B2165" s="330" t="n">
        <f aca="false">(A2165/(24*60*60))+DATE(1970,1,1)</f>
        <v>42346</v>
      </c>
      <c r="C2165" s="331" t="n">
        <f aca="false">YEAR(B2165)</f>
        <v>2015</v>
      </c>
      <c r="D2165" s="331" t="n">
        <f aca="false">MONTH(B2165)</f>
        <v>12</v>
      </c>
      <c r="E2165" s="331" t="n">
        <f aca="false">DAY(B2165)</f>
        <v>8</v>
      </c>
      <c r="F2165" s="132" t="n">
        <v>397</v>
      </c>
      <c r="G2165" s="132" t="n">
        <v>422.39</v>
      </c>
      <c r="H2165" s="132" t="n">
        <v>388.37</v>
      </c>
      <c r="I2165" s="132" t="n">
        <v>422</v>
      </c>
      <c r="J2165" s="132" t="n">
        <f aca="false">LARGE($G$1:G2165,1)</f>
        <v>1242</v>
      </c>
      <c r="K2165" s="192" t="n">
        <f aca="false">IF(J2165&gt;J2164,0,K2164+1)</f>
        <v>739</v>
      </c>
      <c r="L2165" s="134" t="n">
        <f aca="false">I2165/J2165-1</f>
        <v>-0.660225442834139</v>
      </c>
      <c r="O2165" s="131"/>
      <c r="P2165" s="330"/>
      <c r="Q2165" s="132"/>
      <c r="R2165" s="132"/>
      <c r="S2165" s="132"/>
      <c r="T2165" s="132"/>
    </row>
    <row r="2166" customFormat="false" ht="12.8" hidden="true" customHeight="false" outlineLevel="0" collapsed="false">
      <c r="A2166" s="131" t="n">
        <v>1449619200</v>
      </c>
      <c r="B2166" s="330" t="n">
        <f aca="false">(A2166/(24*60*60))+DATE(1970,1,1)</f>
        <v>42347</v>
      </c>
      <c r="C2166" s="331" t="n">
        <f aca="false">YEAR(B2166)</f>
        <v>2015</v>
      </c>
      <c r="D2166" s="331" t="n">
        <f aca="false">MONTH(B2166)</f>
        <v>12</v>
      </c>
      <c r="E2166" s="331" t="n">
        <f aca="false">DAY(B2166)</f>
        <v>9</v>
      </c>
      <c r="F2166" s="132" t="n">
        <v>422</v>
      </c>
      <c r="G2166" s="132" t="n">
        <v>426.59</v>
      </c>
      <c r="H2166" s="132" t="n">
        <v>405</v>
      </c>
      <c r="I2166" s="132" t="n">
        <v>418.73</v>
      </c>
      <c r="J2166" s="132" t="n">
        <f aca="false">LARGE($G$1:G2166,1)</f>
        <v>1242</v>
      </c>
      <c r="K2166" s="192" t="n">
        <f aca="false">IF(J2166&gt;J2165,0,K2165+1)</f>
        <v>740</v>
      </c>
      <c r="L2166" s="134" t="n">
        <f aca="false">I2166/J2166-1</f>
        <v>-0.662858293075684</v>
      </c>
      <c r="O2166" s="131"/>
      <c r="P2166" s="330"/>
      <c r="Q2166" s="132"/>
      <c r="R2166" s="132"/>
      <c r="S2166" s="132"/>
      <c r="T2166" s="132"/>
    </row>
    <row r="2167" customFormat="false" ht="12.8" hidden="true" customHeight="false" outlineLevel="0" collapsed="false">
      <c r="A2167" s="131" t="n">
        <v>1449705600</v>
      </c>
      <c r="B2167" s="330" t="n">
        <f aca="false">(A2167/(24*60*60))+DATE(1970,1,1)</f>
        <v>42348</v>
      </c>
      <c r="C2167" s="331" t="n">
        <f aca="false">YEAR(B2167)</f>
        <v>2015</v>
      </c>
      <c r="D2167" s="331" t="n">
        <f aca="false">MONTH(B2167)</f>
        <v>12</v>
      </c>
      <c r="E2167" s="331" t="n">
        <f aca="false">DAY(B2167)</f>
        <v>10</v>
      </c>
      <c r="F2167" s="132" t="n">
        <v>418.86</v>
      </c>
      <c r="G2167" s="132" t="n">
        <v>421.82</v>
      </c>
      <c r="H2167" s="132" t="n">
        <v>411.09</v>
      </c>
      <c r="I2167" s="132" t="n">
        <v>414.94</v>
      </c>
      <c r="J2167" s="132" t="n">
        <f aca="false">LARGE($G$1:G2167,1)</f>
        <v>1242</v>
      </c>
      <c r="K2167" s="192" t="n">
        <f aca="false">IF(J2167&gt;J2166,0,K2166+1)</f>
        <v>741</v>
      </c>
      <c r="L2167" s="134" t="n">
        <f aca="false">I2167/J2167-1</f>
        <v>-0.665909822866345</v>
      </c>
      <c r="O2167" s="131"/>
      <c r="P2167" s="330"/>
      <c r="Q2167" s="132"/>
      <c r="R2167" s="132"/>
      <c r="S2167" s="132"/>
      <c r="T2167" s="132"/>
    </row>
    <row r="2168" customFormat="false" ht="12.8" hidden="true" customHeight="false" outlineLevel="0" collapsed="false">
      <c r="A2168" s="131" t="n">
        <v>1449792000</v>
      </c>
      <c r="B2168" s="330" t="n">
        <f aca="false">(A2168/(24*60*60))+DATE(1970,1,1)</f>
        <v>42349</v>
      </c>
      <c r="C2168" s="331" t="n">
        <f aca="false">YEAR(B2168)</f>
        <v>2015</v>
      </c>
      <c r="D2168" s="331" t="n">
        <f aca="false">MONTH(B2168)</f>
        <v>12</v>
      </c>
      <c r="E2168" s="331" t="n">
        <f aca="false">DAY(B2168)</f>
        <v>11</v>
      </c>
      <c r="F2168" s="132" t="n">
        <v>414.88</v>
      </c>
      <c r="G2168" s="132" t="n">
        <v>458.99</v>
      </c>
      <c r="H2168" s="132" t="n">
        <v>414.8</v>
      </c>
      <c r="I2168" s="132" t="n">
        <v>457</v>
      </c>
      <c r="J2168" s="132" t="n">
        <f aca="false">LARGE($G$1:G2168,1)</f>
        <v>1242</v>
      </c>
      <c r="K2168" s="192" t="n">
        <f aca="false">IF(J2168&gt;J2167,0,K2167+1)</f>
        <v>742</v>
      </c>
      <c r="L2168" s="134" t="n">
        <f aca="false">I2168/J2168-1</f>
        <v>-0.632045088566828</v>
      </c>
      <c r="O2168" s="131"/>
      <c r="P2168" s="330"/>
      <c r="Q2168" s="132"/>
      <c r="R2168" s="132"/>
      <c r="S2168" s="132"/>
      <c r="T2168" s="132"/>
    </row>
    <row r="2169" customFormat="false" ht="12.8" hidden="true" customHeight="false" outlineLevel="0" collapsed="false">
      <c r="A2169" s="131" t="n">
        <v>1449878400</v>
      </c>
      <c r="B2169" s="330" t="n">
        <f aca="false">(A2169/(24*60*60))+DATE(1970,1,1)</f>
        <v>42350</v>
      </c>
      <c r="C2169" s="331" t="n">
        <f aca="false">YEAR(B2169)</f>
        <v>2015</v>
      </c>
      <c r="D2169" s="331" t="n">
        <f aca="false">MONTH(B2169)</f>
        <v>12</v>
      </c>
      <c r="E2169" s="331" t="n">
        <f aca="false">DAY(B2169)</f>
        <v>12</v>
      </c>
      <c r="F2169" s="132" t="n">
        <v>456.32</v>
      </c>
      <c r="G2169" s="132" t="n">
        <v>475.04</v>
      </c>
      <c r="H2169" s="132" t="n">
        <v>402.5</v>
      </c>
      <c r="I2169" s="132" t="n">
        <v>435.61</v>
      </c>
      <c r="J2169" s="132" t="n">
        <f aca="false">LARGE($G$1:G2169,1)</f>
        <v>1242</v>
      </c>
      <c r="K2169" s="192" t="n">
        <f aca="false">IF(J2169&gt;J2168,0,K2168+1)</f>
        <v>743</v>
      </c>
      <c r="L2169" s="134" t="n">
        <f aca="false">I2169/J2169-1</f>
        <v>-0.64926731078905</v>
      </c>
      <c r="O2169" s="131"/>
      <c r="P2169" s="330"/>
      <c r="Q2169" s="132"/>
      <c r="R2169" s="132"/>
      <c r="S2169" s="132"/>
      <c r="T2169" s="132"/>
    </row>
    <row r="2170" customFormat="false" ht="12.8" hidden="true" customHeight="false" outlineLevel="0" collapsed="false">
      <c r="A2170" s="131" t="n">
        <v>1449964800</v>
      </c>
      <c r="B2170" s="330" t="n">
        <f aca="false">(A2170/(24*60*60))+DATE(1970,1,1)</f>
        <v>42351</v>
      </c>
      <c r="C2170" s="331" t="n">
        <f aca="false">YEAR(B2170)</f>
        <v>2015</v>
      </c>
      <c r="D2170" s="331" t="n">
        <f aca="false">MONTH(B2170)</f>
        <v>12</v>
      </c>
      <c r="E2170" s="331" t="n">
        <f aca="false">DAY(B2170)</f>
        <v>13</v>
      </c>
      <c r="F2170" s="132" t="n">
        <v>435.61</v>
      </c>
      <c r="G2170" s="132" t="n">
        <v>443.92</v>
      </c>
      <c r="H2170" s="132" t="n">
        <v>415.24</v>
      </c>
      <c r="I2170" s="132" t="n">
        <v>433.36</v>
      </c>
      <c r="J2170" s="132" t="n">
        <f aca="false">LARGE($G$1:G2170,1)</f>
        <v>1242</v>
      </c>
      <c r="K2170" s="192" t="n">
        <f aca="false">IF(J2170&gt;J2169,0,K2169+1)</f>
        <v>744</v>
      </c>
      <c r="L2170" s="134" t="n">
        <f aca="false">I2170/J2170-1</f>
        <v>-0.651078904991949</v>
      </c>
      <c r="O2170" s="131"/>
      <c r="P2170" s="330"/>
      <c r="Q2170" s="132"/>
      <c r="R2170" s="132"/>
      <c r="S2170" s="132"/>
      <c r="T2170" s="132"/>
    </row>
    <row r="2171" customFormat="false" ht="12.8" hidden="true" customHeight="false" outlineLevel="0" collapsed="false">
      <c r="A2171" s="131" t="n">
        <v>1450051200</v>
      </c>
      <c r="B2171" s="330" t="n">
        <f aca="false">(A2171/(24*60*60))+DATE(1970,1,1)</f>
        <v>42352</v>
      </c>
      <c r="C2171" s="331" t="n">
        <f aca="false">YEAR(B2171)</f>
        <v>2015</v>
      </c>
      <c r="D2171" s="331" t="n">
        <f aca="false">MONTH(B2171)</f>
        <v>12</v>
      </c>
      <c r="E2171" s="331" t="n">
        <f aca="false">DAY(B2171)</f>
        <v>14</v>
      </c>
      <c r="F2171" s="132" t="n">
        <v>432.91</v>
      </c>
      <c r="G2171" s="132" t="n">
        <v>450</v>
      </c>
      <c r="H2171" s="132" t="n">
        <v>427.3</v>
      </c>
      <c r="I2171" s="132" t="n">
        <v>442.59</v>
      </c>
      <c r="J2171" s="132" t="n">
        <f aca="false">LARGE($G$1:G2171,1)</f>
        <v>1242</v>
      </c>
      <c r="K2171" s="192" t="n">
        <f aca="false">IF(J2171&gt;J2170,0,K2170+1)</f>
        <v>745</v>
      </c>
      <c r="L2171" s="134" t="n">
        <f aca="false">I2171/J2171-1</f>
        <v>-0.643647342995169</v>
      </c>
      <c r="O2171" s="131"/>
      <c r="P2171" s="330"/>
      <c r="Q2171" s="132"/>
      <c r="R2171" s="132"/>
      <c r="S2171" s="132"/>
      <c r="T2171" s="132"/>
    </row>
    <row r="2172" customFormat="false" ht="12.8" hidden="true" customHeight="false" outlineLevel="0" collapsed="false">
      <c r="A2172" s="131" t="n">
        <v>1450137600</v>
      </c>
      <c r="B2172" s="330" t="n">
        <f aca="false">(A2172/(24*60*60))+DATE(1970,1,1)</f>
        <v>42353</v>
      </c>
      <c r="C2172" s="331" t="n">
        <f aca="false">YEAR(B2172)</f>
        <v>2015</v>
      </c>
      <c r="D2172" s="331" t="n">
        <f aca="false">MONTH(B2172)</f>
        <v>12</v>
      </c>
      <c r="E2172" s="331" t="n">
        <f aca="false">DAY(B2172)</f>
        <v>15</v>
      </c>
      <c r="F2172" s="132" t="n">
        <v>442.55</v>
      </c>
      <c r="G2172" s="132" t="n">
        <v>467.29</v>
      </c>
      <c r="H2172" s="132" t="n">
        <v>442.51</v>
      </c>
      <c r="I2172" s="132" t="n">
        <v>466.01</v>
      </c>
      <c r="J2172" s="132" t="n">
        <f aca="false">LARGE($G$1:G2172,1)</f>
        <v>1242</v>
      </c>
      <c r="K2172" s="192" t="n">
        <f aca="false">IF(J2172&gt;J2171,0,K2171+1)</f>
        <v>746</v>
      </c>
      <c r="L2172" s="134" t="n">
        <f aca="false">I2172/J2172-1</f>
        <v>-0.624790660225443</v>
      </c>
      <c r="O2172" s="131"/>
      <c r="P2172" s="330"/>
      <c r="Q2172" s="132"/>
      <c r="R2172" s="132"/>
      <c r="S2172" s="132"/>
      <c r="T2172" s="132"/>
    </row>
    <row r="2173" customFormat="false" ht="12.8" hidden="true" customHeight="false" outlineLevel="0" collapsed="false">
      <c r="A2173" s="131" t="n">
        <v>1450224000</v>
      </c>
      <c r="B2173" s="330" t="n">
        <f aca="false">(A2173/(24*60*60))+DATE(1970,1,1)</f>
        <v>42354</v>
      </c>
      <c r="C2173" s="331" t="n">
        <f aca="false">YEAR(B2173)</f>
        <v>2015</v>
      </c>
      <c r="D2173" s="331" t="n">
        <f aca="false">MONTH(B2173)</f>
        <v>12</v>
      </c>
      <c r="E2173" s="331" t="n">
        <f aca="false">DAY(B2173)</f>
        <v>16</v>
      </c>
      <c r="F2173" s="132" t="n">
        <v>466.43</v>
      </c>
      <c r="G2173" s="132" t="n">
        <v>469.99</v>
      </c>
      <c r="H2173" s="132" t="n">
        <v>440</v>
      </c>
      <c r="I2173" s="132" t="n">
        <v>454.94</v>
      </c>
      <c r="J2173" s="132" t="n">
        <f aca="false">LARGE($G$1:G2173,1)</f>
        <v>1242</v>
      </c>
      <c r="K2173" s="192" t="n">
        <f aca="false">IF(J2173&gt;J2172,0,K2172+1)</f>
        <v>747</v>
      </c>
      <c r="L2173" s="134" t="n">
        <f aca="false">I2173/J2173-1</f>
        <v>-0.633703703703704</v>
      </c>
      <c r="O2173" s="131"/>
      <c r="P2173" s="330"/>
      <c r="Q2173" s="132"/>
      <c r="R2173" s="132"/>
      <c r="S2173" s="132"/>
      <c r="T2173" s="132"/>
    </row>
    <row r="2174" customFormat="false" ht="12.8" hidden="true" customHeight="false" outlineLevel="0" collapsed="false">
      <c r="A2174" s="131" t="n">
        <v>1450310400</v>
      </c>
      <c r="B2174" s="330" t="n">
        <f aca="false">(A2174/(24*60*60))+DATE(1970,1,1)</f>
        <v>42355</v>
      </c>
      <c r="C2174" s="331" t="n">
        <f aca="false">YEAR(B2174)</f>
        <v>2015</v>
      </c>
      <c r="D2174" s="331" t="n">
        <f aca="false">MONTH(B2174)</f>
        <v>12</v>
      </c>
      <c r="E2174" s="331" t="n">
        <f aca="false">DAY(B2174)</f>
        <v>17</v>
      </c>
      <c r="F2174" s="132" t="n">
        <v>454.94</v>
      </c>
      <c r="G2174" s="132" t="n">
        <v>458.56</v>
      </c>
      <c r="H2174" s="132" t="n">
        <v>446.21</v>
      </c>
      <c r="I2174" s="132" t="n">
        <v>455.57</v>
      </c>
      <c r="J2174" s="132" t="n">
        <f aca="false">LARGE($G$1:G2174,1)</f>
        <v>1242</v>
      </c>
      <c r="K2174" s="192" t="n">
        <f aca="false">IF(J2174&gt;J2173,0,K2173+1)</f>
        <v>748</v>
      </c>
      <c r="L2174" s="134" t="n">
        <f aca="false">I2174/J2174-1</f>
        <v>-0.633196457326892</v>
      </c>
      <c r="O2174" s="131"/>
      <c r="P2174" s="330"/>
      <c r="Q2174" s="132"/>
      <c r="R2174" s="132"/>
      <c r="S2174" s="132"/>
      <c r="T2174" s="132"/>
    </row>
    <row r="2175" customFormat="false" ht="12.8" hidden="true" customHeight="false" outlineLevel="0" collapsed="false">
      <c r="A2175" s="131" t="n">
        <v>1450396800</v>
      </c>
      <c r="B2175" s="330" t="n">
        <f aca="false">(A2175/(24*60*60))+DATE(1970,1,1)</f>
        <v>42356</v>
      </c>
      <c r="C2175" s="331" t="n">
        <f aca="false">YEAR(B2175)</f>
        <v>2015</v>
      </c>
      <c r="D2175" s="331" t="n">
        <f aca="false">MONTH(B2175)</f>
        <v>12</v>
      </c>
      <c r="E2175" s="331" t="n">
        <f aca="false">DAY(B2175)</f>
        <v>18</v>
      </c>
      <c r="F2175" s="132" t="n">
        <v>455.71</v>
      </c>
      <c r="G2175" s="132" t="n">
        <v>466.6</v>
      </c>
      <c r="H2175" s="132" t="n">
        <v>450.1</v>
      </c>
      <c r="I2175" s="132" t="n">
        <v>463.52</v>
      </c>
      <c r="J2175" s="132" t="n">
        <f aca="false">LARGE($G$1:G2175,1)</f>
        <v>1242</v>
      </c>
      <c r="K2175" s="192" t="n">
        <f aca="false">IF(J2175&gt;J2174,0,K2174+1)</f>
        <v>749</v>
      </c>
      <c r="L2175" s="134" t="n">
        <f aca="false">I2175/J2175-1</f>
        <v>-0.626795491143317</v>
      </c>
      <c r="O2175" s="131"/>
      <c r="P2175" s="330"/>
      <c r="Q2175" s="132"/>
      <c r="R2175" s="132"/>
      <c r="S2175" s="132"/>
      <c r="T2175" s="132"/>
    </row>
    <row r="2176" customFormat="false" ht="12.8" hidden="true" customHeight="false" outlineLevel="0" collapsed="false">
      <c r="A2176" s="131" t="n">
        <v>1450483200</v>
      </c>
      <c r="B2176" s="330" t="n">
        <f aca="false">(A2176/(24*60*60))+DATE(1970,1,1)</f>
        <v>42357</v>
      </c>
      <c r="C2176" s="331" t="n">
        <f aca="false">YEAR(B2176)</f>
        <v>2015</v>
      </c>
      <c r="D2176" s="331" t="n">
        <f aca="false">MONTH(B2176)</f>
        <v>12</v>
      </c>
      <c r="E2176" s="331" t="n">
        <f aca="false">DAY(B2176)</f>
        <v>19</v>
      </c>
      <c r="F2176" s="132" t="n">
        <v>463.51</v>
      </c>
      <c r="G2176" s="132" t="n">
        <v>467</v>
      </c>
      <c r="H2176" s="132" t="n">
        <v>452</v>
      </c>
      <c r="I2176" s="132" t="n">
        <v>462.44</v>
      </c>
      <c r="J2176" s="132" t="n">
        <f aca="false">LARGE($G$1:G2176,1)</f>
        <v>1242</v>
      </c>
      <c r="K2176" s="192" t="n">
        <f aca="false">IF(J2176&gt;J2175,0,K2175+1)</f>
        <v>750</v>
      </c>
      <c r="L2176" s="134" t="n">
        <f aca="false">I2176/J2176-1</f>
        <v>-0.627665056360709</v>
      </c>
      <c r="O2176" s="131"/>
      <c r="P2176" s="330"/>
      <c r="Q2176" s="132"/>
      <c r="R2176" s="132"/>
      <c r="S2176" s="132"/>
      <c r="T2176" s="132"/>
    </row>
    <row r="2177" customFormat="false" ht="12.8" hidden="true" customHeight="false" outlineLevel="0" collapsed="false">
      <c r="A2177" s="131" t="n">
        <v>1450569600</v>
      </c>
      <c r="B2177" s="330" t="n">
        <f aca="false">(A2177/(24*60*60))+DATE(1970,1,1)</f>
        <v>42358</v>
      </c>
      <c r="C2177" s="331" t="n">
        <f aca="false">YEAR(B2177)</f>
        <v>2015</v>
      </c>
      <c r="D2177" s="331" t="n">
        <f aca="false">MONTH(B2177)</f>
        <v>12</v>
      </c>
      <c r="E2177" s="331" t="n">
        <f aca="false">DAY(B2177)</f>
        <v>20</v>
      </c>
      <c r="F2177" s="132" t="n">
        <v>462.45</v>
      </c>
      <c r="G2177" s="132" t="n">
        <v>462.78</v>
      </c>
      <c r="H2177" s="132" t="n">
        <v>431.5</v>
      </c>
      <c r="I2177" s="132" t="n">
        <v>442.62</v>
      </c>
      <c r="J2177" s="132" t="n">
        <f aca="false">LARGE($G$1:G2177,1)</f>
        <v>1242</v>
      </c>
      <c r="K2177" s="192" t="n">
        <f aca="false">IF(J2177&gt;J2176,0,K2176+1)</f>
        <v>751</v>
      </c>
      <c r="L2177" s="134" t="n">
        <f aca="false">I2177/J2177-1</f>
        <v>-0.643623188405797</v>
      </c>
      <c r="O2177" s="131"/>
      <c r="P2177" s="330"/>
      <c r="Q2177" s="132"/>
      <c r="R2177" s="132"/>
      <c r="S2177" s="132"/>
      <c r="T2177" s="132"/>
    </row>
    <row r="2178" customFormat="false" ht="12.8" hidden="true" customHeight="false" outlineLevel="0" collapsed="false">
      <c r="A2178" s="131" t="n">
        <v>1450656000</v>
      </c>
      <c r="B2178" s="330" t="n">
        <f aca="false">(A2178/(24*60*60))+DATE(1970,1,1)</f>
        <v>42359</v>
      </c>
      <c r="C2178" s="331" t="n">
        <f aca="false">YEAR(B2178)</f>
        <v>2015</v>
      </c>
      <c r="D2178" s="331" t="n">
        <f aca="false">MONTH(B2178)</f>
        <v>12</v>
      </c>
      <c r="E2178" s="331" t="n">
        <f aca="false">DAY(B2178)</f>
        <v>21</v>
      </c>
      <c r="F2178" s="132" t="n">
        <v>442.62</v>
      </c>
      <c r="G2178" s="132" t="n">
        <v>447.45</v>
      </c>
      <c r="H2178" s="132" t="n">
        <v>424.37</v>
      </c>
      <c r="I2178" s="132" t="n">
        <v>437.52</v>
      </c>
      <c r="J2178" s="132" t="n">
        <f aca="false">LARGE($G$1:G2178,1)</f>
        <v>1242</v>
      </c>
      <c r="K2178" s="192" t="n">
        <f aca="false">IF(J2178&gt;J2177,0,K2177+1)</f>
        <v>752</v>
      </c>
      <c r="L2178" s="134" t="n">
        <f aca="false">I2178/J2178-1</f>
        <v>-0.647729468599034</v>
      </c>
      <c r="O2178" s="131"/>
      <c r="P2178" s="330"/>
      <c r="Q2178" s="132"/>
      <c r="R2178" s="132"/>
      <c r="S2178" s="132"/>
      <c r="T2178" s="132"/>
    </row>
    <row r="2179" customFormat="false" ht="12.8" hidden="true" customHeight="false" outlineLevel="0" collapsed="false">
      <c r="A2179" s="131" t="n">
        <v>1450742400</v>
      </c>
      <c r="B2179" s="330" t="n">
        <f aca="false">(A2179/(24*60*60))+DATE(1970,1,1)</f>
        <v>42360</v>
      </c>
      <c r="C2179" s="331" t="n">
        <f aca="false">YEAR(B2179)</f>
        <v>2015</v>
      </c>
      <c r="D2179" s="331" t="n">
        <f aca="false">MONTH(B2179)</f>
        <v>12</v>
      </c>
      <c r="E2179" s="331" t="n">
        <f aca="false">DAY(B2179)</f>
        <v>22</v>
      </c>
      <c r="F2179" s="132" t="n">
        <v>437.81</v>
      </c>
      <c r="G2179" s="132" t="n">
        <v>443.64</v>
      </c>
      <c r="H2179" s="132" t="n">
        <v>433</v>
      </c>
      <c r="I2179" s="132" t="n">
        <v>435.65</v>
      </c>
      <c r="J2179" s="132" t="n">
        <f aca="false">LARGE($G$1:G2179,1)</f>
        <v>1242</v>
      </c>
      <c r="K2179" s="192" t="n">
        <f aca="false">IF(J2179&gt;J2178,0,K2178+1)</f>
        <v>753</v>
      </c>
      <c r="L2179" s="134" t="n">
        <f aca="false">I2179/J2179-1</f>
        <v>-0.649235104669887</v>
      </c>
      <c r="O2179" s="131"/>
      <c r="P2179" s="330"/>
      <c r="Q2179" s="132"/>
      <c r="R2179" s="132"/>
      <c r="S2179" s="132"/>
      <c r="T2179" s="132"/>
    </row>
    <row r="2180" customFormat="false" ht="12.8" hidden="true" customHeight="false" outlineLevel="0" collapsed="false">
      <c r="A2180" s="131" t="n">
        <v>1450828800</v>
      </c>
      <c r="B2180" s="330" t="n">
        <f aca="false">(A2180/(24*60*60))+DATE(1970,1,1)</f>
        <v>42361</v>
      </c>
      <c r="C2180" s="331" t="n">
        <f aca="false">YEAR(B2180)</f>
        <v>2015</v>
      </c>
      <c r="D2180" s="331" t="n">
        <f aca="false">MONTH(B2180)</f>
        <v>12</v>
      </c>
      <c r="E2180" s="331" t="n">
        <f aca="false">DAY(B2180)</f>
        <v>23</v>
      </c>
      <c r="F2180" s="132" t="n">
        <v>435.05</v>
      </c>
      <c r="G2180" s="132" t="n">
        <v>445.76</v>
      </c>
      <c r="H2180" s="132" t="n">
        <v>433.62</v>
      </c>
      <c r="I2180" s="132" t="n">
        <v>442.62</v>
      </c>
      <c r="J2180" s="132" t="n">
        <f aca="false">LARGE($G$1:G2180,1)</f>
        <v>1242</v>
      </c>
      <c r="K2180" s="192" t="n">
        <f aca="false">IF(J2180&gt;J2179,0,K2179+1)</f>
        <v>754</v>
      </c>
      <c r="L2180" s="134" t="n">
        <f aca="false">I2180/J2180-1</f>
        <v>-0.643623188405797</v>
      </c>
      <c r="O2180" s="131"/>
      <c r="P2180" s="330"/>
      <c r="Q2180" s="132"/>
      <c r="R2180" s="132"/>
      <c r="S2180" s="132"/>
      <c r="T2180" s="132"/>
    </row>
    <row r="2181" customFormat="false" ht="12.8" hidden="true" customHeight="false" outlineLevel="0" collapsed="false">
      <c r="A2181" s="131" t="n">
        <v>1450915200</v>
      </c>
      <c r="B2181" s="330" t="n">
        <f aca="false">(A2181/(24*60*60))+DATE(1970,1,1)</f>
        <v>42362</v>
      </c>
      <c r="C2181" s="331" t="n">
        <f aca="false">YEAR(B2181)</f>
        <v>2015</v>
      </c>
      <c r="D2181" s="331" t="n">
        <f aca="false">MONTH(B2181)</f>
        <v>12</v>
      </c>
      <c r="E2181" s="331" t="n">
        <f aca="false">DAY(B2181)</f>
        <v>24</v>
      </c>
      <c r="F2181" s="132" t="n">
        <v>442.62</v>
      </c>
      <c r="G2181" s="132" t="n">
        <v>459.1</v>
      </c>
      <c r="H2181" s="132" t="n">
        <v>442.45</v>
      </c>
      <c r="I2181" s="132" t="n">
        <v>456.13</v>
      </c>
      <c r="J2181" s="132" t="n">
        <f aca="false">LARGE($G$1:G2181,1)</f>
        <v>1242</v>
      </c>
      <c r="K2181" s="192" t="n">
        <f aca="false">IF(J2181&gt;J2180,0,K2180+1)</f>
        <v>755</v>
      </c>
      <c r="L2181" s="134" t="n">
        <f aca="false">I2181/J2181-1</f>
        <v>-0.632745571658615</v>
      </c>
      <c r="O2181" s="131"/>
      <c r="P2181" s="330"/>
      <c r="Q2181" s="132"/>
      <c r="R2181" s="132"/>
      <c r="S2181" s="132"/>
      <c r="T2181" s="132"/>
    </row>
    <row r="2182" customFormat="false" ht="12.8" hidden="true" customHeight="false" outlineLevel="0" collapsed="false">
      <c r="A2182" s="131" t="n">
        <v>1451001600</v>
      </c>
      <c r="B2182" s="330" t="n">
        <f aca="false">(A2182/(24*60*60))+DATE(1970,1,1)</f>
        <v>42363</v>
      </c>
      <c r="C2182" s="331" t="n">
        <f aca="false">YEAR(B2182)</f>
        <v>2015</v>
      </c>
      <c r="D2182" s="331" t="n">
        <f aca="false">MONTH(B2182)</f>
        <v>12</v>
      </c>
      <c r="E2182" s="331" t="n">
        <f aca="false">DAY(B2182)</f>
        <v>25</v>
      </c>
      <c r="F2182" s="132" t="n">
        <v>456.02</v>
      </c>
      <c r="G2182" s="132" t="n">
        <v>460</v>
      </c>
      <c r="H2182" s="132" t="n">
        <v>445</v>
      </c>
      <c r="I2182" s="132" t="n">
        <v>455.47</v>
      </c>
      <c r="J2182" s="132" t="n">
        <f aca="false">LARGE($G$1:G2182,1)</f>
        <v>1242</v>
      </c>
      <c r="K2182" s="192" t="n">
        <f aca="false">IF(J2182&gt;J2181,0,K2181+1)</f>
        <v>756</v>
      </c>
      <c r="L2182" s="134" t="n">
        <f aca="false">I2182/J2182-1</f>
        <v>-0.633276972624799</v>
      </c>
      <c r="O2182" s="131"/>
      <c r="P2182" s="330"/>
      <c r="Q2182" s="132"/>
      <c r="R2182" s="132"/>
      <c r="S2182" s="132"/>
      <c r="T2182" s="132"/>
    </row>
    <row r="2183" customFormat="false" ht="12.8" hidden="true" customHeight="false" outlineLevel="0" collapsed="false">
      <c r="A2183" s="131" t="n">
        <v>1451088000</v>
      </c>
      <c r="B2183" s="330" t="n">
        <f aca="false">(A2183/(24*60*60))+DATE(1970,1,1)</f>
        <v>42364</v>
      </c>
      <c r="C2183" s="331" t="n">
        <f aca="false">YEAR(B2183)</f>
        <v>2015</v>
      </c>
      <c r="D2183" s="331" t="n">
        <f aca="false">MONTH(B2183)</f>
        <v>12</v>
      </c>
      <c r="E2183" s="331" t="n">
        <f aca="false">DAY(B2183)</f>
        <v>26</v>
      </c>
      <c r="F2183" s="132" t="n">
        <v>455.3</v>
      </c>
      <c r="G2183" s="132" t="n">
        <v>460.05</v>
      </c>
      <c r="H2183" s="132" t="n">
        <v>405.5</v>
      </c>
      <c r="I2183" s="132" t="n">
        <v>416.51</v>
      </c>
      <c r="J2183" s="132" t="n">
        <f aca="false">LARGE($G$1:G2183,1)</f>
        <v>1242</v>
      </c>
      <c r="K2183" s="192" t="n">
        <f aca="false">IF(J2183&gt;J2182,0,K2182+1)</f>
        <v>757</v>
      </c>
      <c r="L2183" s="134" t="n">
        <f aca="false">I2183/J2183-1</f>
        <v>-0.664645732689211</v>
      </c>
      <c r="O2183" s="131"/>
      <c r="P2183" s="330"/>
      <c r="Q2183" s="132"/>
      <c r="R2183" s="132"/>
      <c r="S2183" s="132"/>
      <c r="T2183" s="132"/>
    </row>
    <row r="2184" customFormat="false" ht="12.8" hidden="true" customHeight="false" outlineLevel="0" collapsed="false">
      <c r="A2184" s="131" t="n">
        <v>1451174400</v>
      </c>
      <c r="B2184" s="330" t="n">
        <f aca="false">(A2184/(24*60*60))+DATE(1970,1,1)</f>
        <v>42365</v>
      </c>
      <c r="C2184" s="331" t="n">
        <f aca="false">YEAR(B2184)</f>
        <v>2015</v>
      </c>
      <c r="D2184" s="331" t="n">
        <f aca="false">MONTH(B2184)</f>
        <v>12</v>
      </c>
      <c r="E2184" s="331" t="n">
        <f aca="false">DAY(B2184)</f>
        <v>27</v>
      </c>
      <c r="F2184" s="132" t="n">
        <v>416.35</v>
      </c>
      <c r="G2184" s="132" t="n">
        <v>424.89</v>
      </c>
      <c r="H2184" s="132" t="n">
        <v>407</v>
      </c>
      <c r="I2184" s="132" t="n">
        <v>422.32</v>
      </c>
      <c r="J2184" s="132" t="n">
        <f aca="false">LARGE($G$1:G2184,1)</f>
        <v>1242</v>
      </c>
      <c r="K2184" s="192" t="n">
        <f aca="false">IF(J2184&gt;J2183,0,K2183+1)</f>
        <v>758</v>
      </c>
      <c r="L2184" s="134" t="n">
        <f aca="false">I2184/J2184-1</f>
        <v>-0.659967793880837</v>
      </c>
      <c r="O2184" s="131"/>
      <c r="P2184" s="330"/>
      <c r="Q2184" s="132"/>
      <c r="R2184" s="132"/>
      <c r="S2184" s="132"/>
      <c r="T2184" s="132"/>
    </row>
    <row r="2185" customFormat="false" ht="12.8" hidden="true" customHeight="false" outlineLevel="0" collapsed="false">
      <c r="A2185" s="131" t="n">
        <v>1451260800</v>
      </c>
      <c r="B2185" s="330" t="n">
        <f aca="false">(A2185/(24*60*60))+DATE(1970,1,1)</f>
        <v>42366</v>
      </c>
      <c r="C2185" s="331" t="n">
        <f aca="false">YEAR(B2185)</f>
        <v>2015</v>
      </c>
      <c r="D2185" s="331" t="n">
        <f aca="false">MONTH(B2185)</f>
        <v>12</v>
      </c>
      <c r="E2185" s="331" t="n">
        <f aca="false">DAY(B2185)</f>
        <v>28</v>
      </c>
      <c r="F2185" s="132" t="n">
        <v>421.82</v>
      </c>
      <c r="G2185" s="132" t="n">
        <v>429</v>
      </c>
      <c r="H2185" s="132" t="n">
        <v>417.01</v>
      </c>
      <c r="I2185" s="132" t="n">
        <v>420.24</v>
      </c>
      <c r="J2185" s="132" t="n">
        <f aca="false">LARGE($G$1:G2185,1)</f>
        <v>1242</v>
      </c>
      <c r="K2185" s="192" t="n">
        <f aca="false">IF(J2185&gt;J2184,0,K2184+1)</f>
        <v>759</v>
      </c>
      <c r="L2185" s="134" t="n">
        <f aca="false">I2185/J2185-1</f>
        <v>-0.661642512077295</v>
      </c>
      <c r="O2185" s="131"/>
      <c r="P2185" s="330"/>
      <c r="Q2185" s="132"/>
      <c r="R2185" s="132"/>
      <c r="S2185" s="132"/>
      <c r="T2185" s="132"/>
    </row>
    <row r="2186" customFormat="false" ht="12.8" hidden="true" customHeight="false" outlineLevel="0" collapsed="false">
      <c r="A2186" s="131" t="n">
        <v>1451347200</v>
      </c>
      <c r="B2186" s="330" t="n">
        <f aca="false">(A2186/(24*60*60))+DATE(1970,1,1)</f>
        <v>42367</v>
      </c>
      <c r="C2186" s="331" t="n">
        <f aca="false">YEAR(B2186)</f>
        <v>2015</v>
      </c>
      <c r="D2186" s="331" t="n">
        <f aca="false">MONTH(B2186)</f>
        <v>12</v>
      </c>
      <c r="E2186" s="331" t="n">
        <f aca="false">DAY(B2186)</f>
        <v>29</v>
      </c>
      <c r="F2186" s="132" t="n">
        <v>420.11</v>
      </c>
      <c r="G2186" s="132" t="n">
        <v>433.55</v>
      </c>
      <c r="H2186" s="132" t="n">
        <v>418.01</v>
      </c>
      <c r="I2186" s="132" t="n">
        <v>431.79</v>
      </c>
      <c r="J2186" s="132" t="n">
        <f aca="false">LARGE($G$1:G2186,1)</f>
        <v>1242</v>
      </c>
      <c r="K2186" s="192" t="n">
        <f aca="false">IF(J2186&gt;J2185,0,K2185+1)</f>
        <v>760</v>
      </c>
      <c r="L2186" s="134" t="n">
        <f aca="false">I2186/J2186-1</f>
        <v>-0.652342995169082</v>
      </c>
      <c r="O2186" s="131"/>
      <c r="P2186" s="330"/>
      <c r="Q2186" s="132"/>
      <c r="R2186" s="132"/>
      <c r="S2186" s="132"/>
      <c r="T2186" s="132"/>
    </row>
    <row r="2187" customFormat="false" ht="12.8" hidden="true" customHeight="false" outlineLevel="0" collapsed="false">
      <c r="A2187" s="131" t="n">
        <v>1451433600</v>
      </c>
      <c r="B2187" s="330" t="n">
        <f aca="false">(A2187/(24*60*60))+DATE(1970,1,1)</f>
        <v>42368</v>
      </c>
      <c r="C2187" s="331" t="n">
        <f aca="false">YEAR(B2187)</f>
        <v>2015</v>
      </c>
      <c r="D2187" s="331" t="n">
        <f aca="false">MONTH(B2187)</f>
        <v>12</v>
      </c>
      <c r="E2187" s="331" t="n">
        <f aca="false">DAY(B2187)</f>
        <v>30</v>
      </c>
      <c r="F2187" s="132" t="n">
        <v>431.77</v>
      </c>
      <c r="G2187" s="132" t="n">
        <v>434</v>
      </c>
      <c r="H2187" s="132" t="n">
        <v>420</v>
      </c>
      <c r="I2187" s="132" t="n">
        <v>423.55</v>
      </c>
      <c r="J2187" s="132" t="n">
        <f aca="false">LARGE($G$1:G2187,1)</f>
        <v>1242</v>
      </c>
      <c r="K2187" s="192" t="n">
        <f aca="false">IF(J2187&gt;J2186,0,K2186+1)</f>
        <v>761</v>
      </c>
      <c r="L2187" s="134" t="n">
        <f aca="false">I2187/J2187-1</f>
        <v>-0.658977455716586</v>
      </c>
      <c r="O2187" s="131"/>
      <c r="P2187" s="330"/>
      <c r="Q2187" s="132"/>
      <c r="R2187" s="132"/>
      <c r="S2187" s="132"/>
      <c r="T2187" s="132"/>
    </row>
    <row r="2188" customFormat="false" ht="12.8" hidden="true" customHeight="false" outlineLevel="0" collapsed="false">
      <c r="A2188" s="131" t="n">
        <v>1451520000</v>
      </c>
      <c r="B2188" s="330" t="n">
        <f aca="false">(A2188/(24*60*60))+DATE(1970,1,1)</f>
        <v>42369</v>
      </c>
      <c r="C2188" s="331" t="n">
        <f aca="false">YEAR(B2188)</f>
        <v>2015</v>
      </c>
      <c r="D2188" s="331" t="n">
        <f aca="false">MONTH(B2188)</f>
        <v>12</v>
      </c>
      <c r="E2188" s="331" t="n">
        <f aca="false">DAY(B2188)</f>
        <v>31</v>
      </c>
      <c r="F2188" s="132" t="n">
        <v>423.51</v>
      </c>
      <c r="G2188" s="132" t="n">
        <v>432.59</v>
      </c>
      <c r="H2188" s="132" t="n">
        <v>412.5</v>
      </c>
      <c r="I2188" s="132" t="n">
        <v>429.02</v>
      </c>
      <c r="J2188" s="132" t="n">
        <f aca="false">LARGE($G$1:G2188,1)</f>
        <v>1242</v>
      </c>
      <c r="K2188" s="192" t="n">
        <f aca="false">IF(J2188&gt;J2187,0,K2187+1)</f>
        <v>762</v>
      </c>
      <c r="L2188" s="134" t="n">
        <f aca="false">I2188/J2188-1</f>
        <v>-0.654573268921095</v>
      </c>
      <c r="O2188" s="131"/>
      <c r="P2188" s="330"/>
      <c r="Q2188" s="132"/>
      <c r="R2188" s="132"/>
      <c r="S2188" s="132"/>
      <c r="T2188" s="132"/>
    </row>
    <row r="2189" customFormat="false" ht="12.8" hidden="true" customHeight="false" outlineLevel="0" collapsed="false">
      <c r="A2189" s="131" t="n">
        <v>1451606400</v>
      </c>
      <c r="B2189" s="330" t="n">
        <f aca="false">(A2189/(24*60*60))+DATE(1970,1,1)</f>
        <v>42370</v>
      </c>
      <c r="C2189" s="331" t="n">
        <f aca="false">YEAR(B2189)</f>
        <v>2016</v>
      </c>
      <c r="D2189" s="331" t="n">
        <f aca="false">MONTH(B2189)</f>
        <v>1</v>
      </c>
      <c r="E2189" s="331" t="n">
        <f aca="false">DAY(B2189)</f>
        <v>1</v>
      </c>
      <c r="F2189" s="132" t="n">
        <v>429.17</v>
      </c>
      <c r="G2189" s="132" t="n">
        <v>436.49</v>
      </c>
      <c r="H2189" s="132" t="n">
        <v>426.26</v>
      </c>
      <c r="I2189" s="132" t="n">
        <v>433.98</v>
      </c>
      <c r="J2189" s="132" t="n">
        <f aca="false">LARGE($G$1:G2189,1)</f>
        <v>1242</v>
      </c>
      <c r="K2189" s="192" t="n">
        <f aca="false">IF(J2189&gt;J2188,0,K2188+1)</f>
        <v>763</v>
      </c>
      <c r="L2189" s="134" t="n">
        <f aca="false">I2189/J2189-1</f>
        <v>-0.650579710144928</v>
      </c>
      <c r="O2189" s="131"/>
      <c r="P2189" s="330"/>
      <c r="Q2189" s="132"/>
      <c r="R2189" s="132"/>
      <c r="S2189" s="132"/>
      <c r="T2189" s="132"/>
    </row>
    <row r="2190" customFormat="false" ht="12.8" hidden="true" customHeight="false" outlineLevel="0" collapsed="false">
      <c r="A2190" s="131" t="n">
        <v>1451692800</v>
      </c>
      <c r="B2190" s="330" t="n">
        <f aca="false">(A2190/(24*60*60))+DATE(1970,1,1)</f>
        <v>42371</v>
      </c>
      <c r="C2190" s="331" t="n">
        <f aca="false">YEAR(B2190)</f>
        <v>2016</v>
      </c>
      <c r="D2190" s="331" t="n">
        <f aca="false">MONTH(B2190)</f>
        <v>1</v>
      </c>
      <c r="E2190" s="331" t="n">
        <f aca="false">DAY(B2190)</f>
        <v>2</v>
      </c>
      <c r="F2190" s="132" t="n">
        <v>433.89</v>
      </c>
      <c r="G2190" s="132" t="n">
        <v>435.8</v>
      </c>
      <c r="H2190" s="132" t="n">
        <v>430</v>
      </c>
      <c r="I2190" s="132" t="n">
        <v>432.7</v>
      </c>
      <c r="J2190" s="132" t="n">
        <f aca="false">LARGE($G$1:G2190,1)</f>
        <v>1242</v>
      </c>
      <c r="K2190" s="192" t="n">
        <f aca="false">IF(J2190&gt;J2189,0,K2189+1)</f>
        <v>764</v>
      </c>
      <c r="L2190" s="134" t="n">
        <f aca="false">I2190/J2190-1</f>
        <v>-0.651610305958132</v>
      </c>
      <c r="O2190" s="131"/>
      <c r="P2190" s="330"/>
      <c r="Q2190" s="132"/>
      <c r="R2190" s="132"/>
      <c r="S2190" s="132"/>
      <c r="T2190" s="132"/>
    </row>
    <row r="2191" customFormat="false" ht="12.8" hidden="true" customHeight="false" outlineLevel="0" collapsed="false">
      <c r="A2191" s="131" t="n">
        <v>1451779200</v>
      </c>
      <c r="B2191" s="330" t="n">
        <f aca="false">(A2191/(24*60*60))+DATE(1970,1,1)</f>
        <v>42372</v>
      </c>
      <c r="C2191" s="331" t="n">
        <f aca="false">YEAR(B2191)</f>
        <v>2016</v>
      </c>
      <c r="D2191" s="331" t="n">
        <f aca="false">MONTH(B2191)</f>
        <v>1</v>
      </c>
      <c r="E2191" s="331" t="n">
        <f aca="false">DAY(B2191)</f>
        <v>3</v>
      </c>
      <c r="F2191" s="132" t="n">
        <v>432.66</v>
      </c>
      <c r="G2191" s="132" t="n">
        <v>433.07</v>
      </c>
      <c r="H2191" s="132" t="n">
        <v>421.73</v>
      </c>
      <c r="I2191" s="132" t="n">
        <v>428.39</v>
      </c>
      <c r="J2191" s="132" t="n">
        <f aca="false">LARGE($G$1:G2191,1)</f>
        <v>1242</v>
      </c>
      <c r="K2191" s="192" t="n">
        <f aca="false">IF(J2191&gt;J2190,0,K2190+1)</f>
        <v>765</v>
      </c>
      <c r="L2191" s="134" t="n">
        <f aca="false">I2191/J2191-1</f>
        <v>-0.655080515297907</v>
      </c>
      <c r="O2191" s="131"/>
      <c r="P2191" s="330"/>
      <c r="Q2191" s="132"/>
      <c r="R2191" s="132"/>
      <c r="S2191" s="132"/>
      <c r="T2191" s="132"/>
    </row>
    <row r="2192" customFormat="false" ht="12.8" hidden="true" customHeight="false" outlineLevel="0" collapsed="false">
      <c r="A2192" s="131" t="n">
        <v>1451865600</v>
      </c>
      <c r="B2192" s="330" t="n">
        <f aca="false">(A2192/(24*60*60))+DATE(1970,1,1)</f>
        <v>42373</v>
      </c>
      <c r="C2192" s="331" t="n">
        <f aca="false">YEAR(B2192)</f>
        <v>2016</v>
      </c>
      <c r="D2192" s="331" t="n">
        <f aca="false">MONTH(B2192)</f>
        <v>1</v>
      </c>
      <c r="E2192" s="331" t="n">
        <f aca="false">DAY(B2192)</f>
        <v>4</v>
      </c>
      <c r="F2192" s="132" t="n">
        <v>428.63</v>
      </c>
      <c r="G2192" s="132" t="n">
        <v>435.67</v>
      </c>
      <c r="H2192" s="132" t="n">
        <v>426.97</v>
      </c>
      <c r="I2192" s="132" t="n">
        <v>432.9</v>
      </c>
      <c r="J2192" s="132" t="n">
        <f aca="false">LARGE($G$1:G2192,1)</f>
        <v>1242</v>
      </c>
      <c r="K2192" s="192" t="n">
        <f aca="false">IF(J2192&gt;J2191,0,K2191+1)</f>
        <v>766</v>
      </c>
      <c r="L2192" s="134" t="n">
        <f aca="false">I2192/J2192-1</f>
        <v>-0.651449275362319</v>
      </c>
      <c r="O2192" s="131"/>
      <c r="P2192" s="330"/>
      <c r="Q2192" s="132"/>
      <c r="R2192" s="132"/>
      <c r="S2192" s="132"/>
      <c r="T2192" s="132"/>
    </row>
    <row r="2193" customFormat="false" ht="12.8" hidden="true" customHeight="false" outlineLevel="0" collapsed="false">
      <c r="A2193" s="131" t="n">
        <v>1451952000</v>
      </c>
      <c r="B2193" s="330" t="n">
        <f aca="false">(A2193/(24*60*60))+DATE(1970,1,1)</f>
        <v>42374</v>
      </c>
      <c r="C2193" s="331" t="n">
        <f aca="false">YEAR(B2193)</f>
        <v>2016</v>
      </c>
      <c r="D2193" s="331" t="n">
        <f aca="false">MONTH(B2193)</f>
        <v>1</v>
      </c>
      <c r="E2193" s="331" t="n">
        <f aca="false">DAY(B2193)</f>
        <v>5</v>
      </c>
      <c r="F2193" s="132" t="n">
        <v>432.61</v>
      </c>
      <c r="G2193" s="132" t="n">
        <v>434.91</v>
      </c>
      <c r="H2193" s="132" t="n">
        <v>427.91</v>
      </c>
      <c r="I2193" s="132" t="n">
        <v>431.84</v>
      </c>
      <c r="J2193" s="132" t="n">
        <f aca="false">LARGE($G$1:G2193,1)</f>
        <v>1242</v>
      </c>
      <c r="K2193" s="192" t="n">
        <f aca="false">IF(J2193&gt;J2192,0,K2192+1)</f>
        <v>767</v>
      </c>
      <c r="L2193" s="134" t="n">
        <f aca="false">I2193/J2193-1</f>
        <v>-0.652302737520129</v>
      </c>
      <c r="O2193" s="131"/>
      <c r="P2193" s="330"/>
      <c r="Q2193" s="132"/>
      <c r="R2193" s="132"/>
      <c r="S2193" s="132"/>
      <c r="T2193" s="132"/>
    </row>
    <row r="2194" customFormat="false" ht="12.8" hidden="true" customHeight="false" outlineLevel="0" collapsed="false">
      <c r="A2194" s="131" t="n">
        <v>1452038400</v>
      </c>
      <c r="B2194" s="330" t="n">
        <f aca="false">(A2194/(24*60*60))+DATE(1970,1,1)</f>
        <v>42375</v>
      </c>
      <c r="C2194" s="331" t="n">
        <f aca="false">YEAR(B2194)</f>
        <v>2016</v>
      </c>
      <c r="D2194" s="331" t="n">
        <f aca="false">MONTH(B2194)</f>
        <v>1</v>
      </c>
      <c r="E2194" s="331" t="n">
        <f aca="false">DAY(B2194)</f>
        <v>6</v>
      </c>
      <c r="F2194" s="132" t="n">
        <v>431.99</v>
      </c>
      <c r="G2194" s="132" t="n">
        <v>432.24</v>
      </c>
      <c r="H2194" s="132" t="n">
        <v>425.03</v>
      </c>
      <c r="I2194" s="132" t="n">
        <v>428.89</v>
      </c>
      <c r="J2194" s="132" t="n">
        <f aca="false">LARGE($G$1:G2194,1)</f>
        <v>1242</v>
      </c>
      <c r="K2194" s="192" t="n">
        <f aca="false">IF(J2194&gt;J2193,0,K2193+1)</f>
        <v>768</v>
      </c>
      <c r="L2194" s="134" t="n">
        <f aca="false">I2194/J2194-1</f>
        <v>-0.654677938808374</v>
      </c>
      <c r="O2194" s="131"/>
      <c r="P2194" s="330"/>
      <c r="Q2194" s="132"/>
      <c r="R2194" s="132"/>
      <c r="S2194" s="132"/>
      <c r="T2194" s="132"/>
    </row>
    <row r="2195" customFormat="false" ht="12.8" hidden="true" customHeight="false" outlineLevel="0" collapsed="false">
      <c r="A2195" s="131" t="n">
        <v>1452124800</v>
      </c>
      <c r="B2195" s="330" t="n">
        <f aca="false">(A2195/(24*60*60))+DATE(1970,1,1)</f>
        <v>42376</v>
      </c>
      <c r="C2195" s="331" t="n">
        <f aca="false">YEAR(B2195)</f>
        <v>2016</v>
      </c>
      <c r="D2195" s="331" t="n">
        <f aca="false">MONTH(B2195)</f>
        <v>1</v>
      </c>
      <c r="E2195" s="331" t="n">
        <f aca="false">DAY(B2195)</f>
        <v>7</v>
      </c>
      <c r="F2195" s="132" t="n">
        <v>428.2</v>
      </c>
      <c r="G2195" s="132" t="n">
        <v>462</v>
      </c>
      <c r="H2195" s="132" t="n">
        <v>427.11</v>
      </c>
      <c r="I2195" s="132" t="n">
        <v>458.78</v>
      </c>
      <c r="J2195" s="132" t="n">
        <f aca="false">LARGE($G$1:G2195,1)</f>
        <v>1242</v>
      </c>
      <c r="K2195" s="192" t="n">
        <f aca="false">IF(J2195&gt;J2194,0,K2194+1)</f>
        <v>769</v>
      </c>
      <c r="L2195" s="134" t="n">
        <f aca="false">I2195/J2195-1</f>
        <v>-0.63061191626409</v>
      </c>
      <c r="O2195" s="131"/>
      <c r="P2195" s="330"/>
      <c r="Q2195" s="132"/>
      <c r="R2195" s="132"/>
      <c r="S2195" s="132"/>
      <c r="T2195" s="132"/>
    </row>
    <row r="2196" customFormat="false" ht="12.8" hidden="true" customHeight="false" outlineLevel="0" collapsed="false">
      <c r="A2196" s="131" t="n">
        <v>1452211200</v>
      </c>
      <c r="B2196" s="330" t="n">
        <f aca="false">(A2196/(24*60*60))+DATE(1970,1,1)</f>
        <v>42377</v>
      </c>
      <c r="C2196" s="331" t="n">
        <f aca="false">YEAR(B2196)</f>
        <v>2016</v>
      </c>
      <c r="D2196" s="331" t="n">
        <f aca="false">MONTH(B2196)</f>
        <v>1</v>
      </c>
      <c r="E2196" s="331" t="n">
        <f aca="false">DAY(B2196)</f>
        <v>8</v>
      </c>
      <c r="F2196" s="132" t="n">
        <v>458.41</v>
      </c>
      <c r="G2196" s="132" t="n">
        <v>465</v>
      </c>
      <c r="H2196" s="132" t="n">
        <v>446.55</v>
      </c>
      <c r="I2196" s="132" t="n">
        <v>454</v>
      </c>
      <c r="J2196" s="132" t="n">
        <f aca="false">LARGE($G$1:G2196,1)</f>
        <v>1242</v>
      </c>
      <c r="K2196" s="192" t="n">
        <f aca="false">IF(J2196&gt;J2195,0,K2195+1)</f>
        <v>770</v>
      </c>
      <c r="L2196" s="134" t="n">
        <f aca="false">I2196/J2196-1</f>
        <v>-0.634460547504026</v>
      </c>
      <c r="O2196" s="131"/>
      <c r="P2196" s="330"/>
      <c r="Q2196" s="132"/>
      <c r="R2196" s="132"/>
      <c r="S2196" s="132"/>
      <c r="T2196" s="132"/>
    </row>
    <row r="2197" customFormat="false" ht="12.8" hidden="true" customHeight="false" outlineLevel="0" collapsed="false">
      <c r="A2197" s="131" t="n">
        <v>1452297600</v>
      </c>
      <c r="B2197" s="330" t="n">
        <f aca="false">(A2197/(24*60*60))+DATE(1970,1,1)</f>
        <v>42378</v>
      </c>
      <c r="C2197" s="331" t="n">
        <f aca="false">YEAR(B2197)</f>
        <v>2016</v>
      </c>
      <c r="D2197" s="331" t="n">
        <f aca="false">MONTH(B2197)</f>
        <v>1</v>
      </c>
      <c r="E2197" s="331" t="n">
        <f aca="false">DAY(B2197)</f>
        <v>9</v>
      </c>
      <c r="F2197" s="132" t="n">
        <v>454</v>
      </c>
      <c r="G2197" s="132" t="n">
        <v>456.01</v>
      </c>
      <c r="H2197" s="132" t="n">
        <v>447.07</v>
      </c>
      <c r="I2197" s="132" t="n">
        <v>449.23</v>
      </c>
      <c r="J2197" s="132" t="n">
        <f aca="false">LARGE($G$1:G2197,1)</f>
        <v>1242</v>
      </c>
      <c r="K2197" s="192" t="n">
        <f aca="false">IF(J2197&gt;J2196,0,K2196+1)</f>
        <v>771</v>
      </c>
      <c r="L2197" s="134" t="n">
        <f aca="false">I2197/J2197-1</f>
        <v>-0.638301127214171</v>
      </c>
      <c r="O2197" s="131"/>
      <c r="P2197" s="330"/>
      <c r="Q2197" s="132"/>
      <c r="R2197" s="132"/>
      <c r="S2197" s="132"/>
      <c r="T2197" s="132"/>
    </row>
    <row r="2198" customFormat="false" ht="12.8" hidden="true" customHeight="false" outlineLevel="0" collapsed="false">
      <c r="A2198" s="131" t="n">
        <v>1452384000</v>
      </c>
      <c r="B2198" s="330" t="n">
        <f aca="false">(A2198/(24*60*60))+DATE(1970,1,1)</f>
        <v>42379</v>
      </c>
      <c r="C2198" s="331" t="n">
        <f aca="false">YEAR(B2198)</f>
        <v>2016</v>
      </c>
      <c r="D2198" s="331" t="n">
        <f aca="false">MONTH(B2198)</f>
        <v>1</v>
      </c>
      <c r="E2198" s="331" t="n">
        <f aca="false">DAY(B2198)</f>
        <v>10</v>
      </c>
      <c r="F2198" s="132" t="n">
        <v>449.23</v>
      </c>
      <c r="G2198" s="132" t="n">
        <v>450.26</v>
      </c>
      <c r="H2198" s="132" t="n">
        <v>441.01</v>
      </c>
      <c r="I2198" s="132" t="n">
        <v>449.35</v>
      </c>
      <c r="J2198" s="132" t="n">
        <f aca="false">LARGE($G$1:G2198,1)</f>
        <v>1242</v>
      </c>
      <c r="K2198" s="192" t="n">
        <f aca="false">IF(J2198&gt;J2197,0,K2197+1)</f>
        <v>772</v>
      </c>
      <c r="L2198" s="134" t="n">
        <f aca="false">I2198/J2198-1</f>
        <v>-0.638204508856683</v>
      </c>
      <c r="O2198" s="131"/>
      <c r="P2198" s="330"/>
      <c r="Q2198" s="132"/>
      <c r="R2198" s="132"/>
      <c r="S2198" s="132"/>
      <c r="T2198" s="132"/>
    </row>
    <row r="2199" customFormat="false" ht="12.8" hidden="true" customHeight="false" outlineLevel="0" collapsed="false">
      <c r="A2199" s="131" t="n">
        <v>1452470400</v>
      </c>
      <c r="B2199" s="330" t="n">
        <f aca="false">(A2199/(24*60*60))+DATE(1970,1,1)</f>
        <v>42380</v>
      </c>
      <c r="C2199" s="331" t="n">
        <f aca="false">YEAR(B2199)</f>
        <v>2016</v>
      </c>
      <c r="D2199" s="331" t="n">
        <f aca="false">MONTH(B2199)</f>
        <v>1</v>
      </c>
      <c r="E2199" s="331" t="n">
        <f aca="false">DAY(B2199)</f>
        <v>11</v>
      </c>
      <c r="F2199" s="132" t="n">
        <v>449.34</v>
      </c>
      <c r="G2199" s="132" t="n">
        <v>452.49</v>
      </c>
      <c r="H2199" s="132" t="n">
        <v>443.42</v>
      </c>
      <c r="I2199" s="132" t="n">
        <v>449.26</v>
      </c>
      <c r="J2199" s="132" t="n">
        <f aca="false">LARGE($G$1:G2199,1)</f>
        <v>1242</v>
      </c>
      <c r="K2199" s="192" t="n">
        <f aca="false">IF(J2199&gt;J2198,0,K2198+1)</f>
        <v>773</v>
      </c>
      <c r="L2199" s="134" t="n">
        <f aca="false">I2199/J2199-1</f>
        <v>-0.638276972624799</v>
      </c>
      <c r="O2199" s="131"/>
      <c r="P2199" s="330"/>
      <c r="Q2199" s="132"/>
      <c r="R2199" s="132"/>
      <c r="S2199" s="132"/>
      <c r="T2199" s="132"/>
    </row>
    <row r="2200" customFormat="false" ht="12.8" hidden="true" customHeight="false" outlineLevel="0" collapsed="false">
      <c r="A2200" s="131" t="n">
        <v>1452556800</v>
      </c>
      <c r="B2200" s="330" t="n">
        <f aca="false">(A2200/(24*60*60))+DATE(1970,1,1)</f>
        <v>42381</v>
      </c>
      <c r="C2200" s="331" t="n">
        <f aca="false">YEAR(B2200)</f>
        <v>2016</v>
      </c>
      <c r="D2200" s="331" t="n">
        <f aca="false">MONTH(B2200)</f>
        <v>1</v>
      </c>
      <c r="E2200" s="331" t="n">
        <f aca="false">DAY(B2200)</f>
        <v>12</v>
      </c>
      <c r="F2200" s="132" t="n">
        <v>449.26</v>
      </c>
      <c r="G2200" s="132" t="n">
        <v>449.98</v>
      </c>
      <c r="H2200" s="132" t="n">
        <v>427.01</v>
      </c>
      <c r="I2200" s="132" t="n">
        <v>432.04</v>
      </c>
      <c r="J2200" s="132" t="n">
        <f aca="false">LARGE($G$1:G2200,1)</f>
        <v>1242</v>
      </c>
      <c r="K2200" s="192" t="n">
        <f aca="false">IF(J2200&gt;J2199,0,K2199+1)</f>
        <v>774</v>
      </c>
      <c r="L2200" s="134" t="n">
        <f aca="false">I2200/J2200-1</f>
        <v>-0.652141706924316</v>
      </c>
      <c r="O2200" s="131"/>
      <c r="P2200" s="330"/>
      <c r="Q2200" s="132"/>
      <c r="R2200" s="132"/>
      <c r="S2200" s="132"/>
      <c r="T2200" s="132"/>
    </row>
    <row r="2201" customFormat="false" ht="12.8" hidden="true" customHeight="false" outlineLevel="0" collapsed="false">
      <c r="A2201" s="131" t="n">
        <v>1452643200</v>
      </c>
      <c r="B2201" s="330" t="n">
        <f aca="false">(A2201/(24*60*60))+DATE(1970,1,1)</f>
        <v>42382</v>
      </c>
      <c r="C2201" s="331" t="n">
        <f aca="false">YEAR(B2201)</f>
        <v>2016</v>
      </c>
      <c r="D2201" s="331" t="n">
        <f aca="false">MONTH(B2201)</f>
        <v>1</v>
      </c>
      <c r="E2201" s="331" t="n">
        <f aca="false">DAY(B2201)</f>
        <v>13</v>
      </c>
      <c r="F2201" s="132" t="n">
        <v>431.99</v>
      </c>
      <c r="G2201" s="132" t="n">
        <v>436.36</v>
      </c>
      <c r="H2201" s="132" t="n">
        <v>416</v>
      </c>
      <c r="I2201" s="132" t="n">
        <v>431.11</v>
      </c>
      <c r="J2201" s="132" t="n">
        <f aca="false">LARGE($G$1:G2201,1)</f>
        <v>1242</v>
      </c>
      <c r="K2201" s="192" t="n">
        <f aca="false">IF(J2201&gt;J2200,0,K2200+1)</f>
        <v>775</v>
      </c>
      <c r="L2201" s="134" t="n">
        <f aca="false">I2201/J2201-1</f>
        <v>-0.652890499194847</v>
      </c>
      <c r="O2201" s="131"/>
      <c r="P2201" s="330"/>
      <c r="Q2201" s="132"/>
      <c r="R2201" s="132"/>
      <c r="S2201" s="132"/>
      <c r="T2201" s="132"/>
    </row>
    <row r="2202" customFormat="false" ht="12.8" hidden="true" customHeight="false" outlineLevel="0" collapsed="false">
      <c r="A2202" s="131" t="n">
        <v>1452729600</v>
      </c>
      <c r="B2202" s="330" t="n">
        <f aca="false">(A2202/(24*60*60))+DATE(1970,1,1)</f>
        <v>42383</v>
      </c>
      <c r="C2202" s="331" t="n">
        <f aca="false">YEAR(B2202)</f>
        <v>2016</v>
      </c>
      <c r="D2202" s="331" t="n">
        <f aca="false">MONTH(B2202)</f>
        <v>1</v>
      </c>
      <c r="E2202" s="331" t="n">
        <f aca="false">DAY(B2202)</f>
        <v>14</v>
      </c>
      <c r="F2202" s="132" t="n">
        <v>431.09</v>
      </c>
      <c r="G2202" s="132" t="n">
        <v>435</v>
      </c>
      <c r="H2202" s="132" t="n">
        <v>426</v>
      </c>
      <c r="I2202" s="132" t="n">
        <v>429.25</v>
      </c>
      <c r="J2202" s="132" t="n">
        <f aca="false">LARGE($G$1:G2202,1)</f>
        <v>1242</v>
      </c>
      <c r="K2202" s="192" t="n">
        <f aca="false">IF(J2202&gt;J2201,0,K2201+1)</f>
        <v>776</v>
      </c>
      <c r="L2202" s="134" t="n">
        <f aca="false">I2202/J2202-1</f>
        <v>-0.65438808373591</v>
      </c>
      <c r="O2202" s="131"/>
      <c r="P2202" s="330"/>
      <c r="Q2202" s="132"/>
      <c r="R2202" s="132"/>
      <c r="S2202" s="132"/>
      <c r="T2202" s="132"/>
    </row>
    <row r="2203" customFormat="false" ht="12.8" hidden="true" customHeight="false" outlineLevel="0" collapsed="false">
      <c r="A2203" s="131" t="n">
        <v>1452816000</v>
      </c>
      <c r="B2203" s="330" t="n">
        <f aca="false">(A2203/(24*60*60))+DATE(1970,1,1)</f>
        <v>42384</v>
      </c>
      <c r="C2203" s="331" t="n">
        <f aca="false">YEAR(B2203)</f>
        <v>2016</v>
      </c>
      <c r="D2203" s="331" t="n">
        <f aca="false">MONTH(B2203)</f>
        <v>1</v>
      </c>
      <c r="E2203" s="331" t="n">
        <f aca="false">DAY(B2203)</f>
        <v>15</v>
      </c>
      <c r="F2203" s="132" t="n">
        <v>429.27</v>
      </c>
      <c r="G2203" s="132" t="n">
        <v>429.43</v>
      </c>
      <c r="H2203" s="132" t="n">
        <v>357.02</v>
      </c>
      <c r="I2203" s="132" t="n">
        <v>359.16</v>
      </c>
      <c r="J2203" s="132" t="n">
        <f aca="false">LARGE($G$1:G2203,1)</f>
        <v>1242</v>
      </c>
      <c r="K2203" s="192" t="n">
        <f aca="false">IF(J2203&gt;J2202,0,K2202+1)</f>
        <v>777</v>
      </c>
      <c r="L2203" s="134" t="n">
        <f aca="false">I2203/J2203-1</f>
        <v>-0.710821256038647</v>
      </c>
      <c r="O2203" s="131"/>
      <c r="P2203" s="330"/>
      <c r="Q2203" s="132"/>
      <c r="R2203" s="132"/>
      <c r="S2203" s="132"/>
      <c r="T2203" s="132"/>
    </row>
    <row r="2204" customFormat="false" ht="12.8" hidden="true" customHeight="false" outlineLevel="0" collapsed="false">
      <c r="A2204" s="131" t="n">
        <v>1452902400</v>
      </c>
      <c r="B2204" s="330" t="n">
        <f aca="false">(A2204/(24*60*60))+DATE(1970,1,1)</f>
        <v>42385</v>
      </c>
      <c r="C2204" s="331" t="n">
        <f aca="false">YEAR(B2204)</f>
        <v>2016</v>
      </c>
      <c r="D2204" s="331" t="n">
        <f aca="false">MONTH(B2204)</f>
        <v>1</v>
      </c>
      <c r="E2204" s="331" t="n">
        <f aca="false">DAY(B2204)</f>
        <v>16</v>
      </c>
      <c r="F2204" s="132" t="n">
        <v>359.16</v>
      </c>
      <c r="G2204" s="132" t="n">
        <v>392.5</v>
      </c>
      <c r="H2204" s="132" t="n">
        <v>352.5</v>
      </c>
      <c r="I2204" s="132" t="n">
        <v>388.4</v>
      </c>
      <c r="J2204" s="132" t="n">
        <f aca="false">LARGE($G$1:G2204,1)</f>
        <v>1242</v>
      </c>
      <c r="K2204" s="192" t="n">
        <f aca="false">IF(J2204&gt;J2203,0,K2203+1)</f>
        <v>778</v>
      </c>
      <c r="L2204" s="134" t="n">
        <f aca="false">I2204/J2204-1</f>
        <v>-0.687278582930757</v>
      </c>
      <c r="O2204" s="131"/>
      <c r="P2204" s="330"/>
      <c r="Q2204" s="132"/>
      <c r="R2204" s="132"/>
      <c r="S2204" s="132"/>
      <c r="T2204" s="132"/>
    </row>
    <row r="2205" customFormat="false" ht="12.8" hidden="true" customHeight="false" outlineLevel="0" collapsed="false">
      <c r="A2205" s="131" t="n">
        <v>1452988800</v>
      </c>
      <c r="B2205" s="330" t="n">
        <f aca="false">(A2205/(24*60*60))+DATE(1970,1,1)</f>
        <v>42386</v>
      </c>
      <c r="C2205" s="331" t="n">
        <f aca="false">YEAR(B2205)</f>
        <v>2016</v>
      </c>
      <c r="D2205" s="331" t="n">
        <f aca="false">MONTH(B2205)</f>
        <v>1</v>
      </c>
      <c r="E2205" s="331" t="n">
        <f aca="false">DAY(B2205)</f>
        <v>17</v>
      </c>
      <c r="F2205" s="132" t="n">
        <v>388.43</v>
      </c>
      <c r="G2205" s="132" t="n">
        <v>393.31</v>
      </c>
      <c r="H2205" s="132" t="n">
        <v>378.76</v>
      </c>
      <c r="I2205" s="132" t="n">
        <v>382.02</v>
      </c>
      <c r="J2205" s="132" t="n">
        <f aca="false">LARGE($G$1:G2205,1)</f>
        <v>1242</v>
      </c>
      <c r="K2205" s="192" t="n">
        <f aca="false">IF(J2205&gt;J2204,0,K2204+1)</f>
        <v>779</v>
      </c>
      <c r="L2205" s="134" t="n">
        <f aca="false">I2205/J2205-1</f>
        <v>-0.692415458937198</v>
      </c>
      <c r="O2205" s="131"/>
      <c r="P2205" s="330"/>
      <c r="Q2205" s="132"/>
      <c r="R2205" s="132"/>
      <c r="S2205" s="132"/>
      <c r="T2205" s="132"/>
    </row>
    <row r="2206" customFormat="false" ht="12.8" hidden="true" customHeight="false" outlineLevel="0" collapsed="false">
      <c r="A2206" s="131" t="n">
        <v>1453075200</v>
      </c>
      <c r="B2206" s="330" t="n">
        <f aca="false">(A2206/(24*60*60))+DATE(1970,1,1)</f>
        <v>42387</v>
      </c>
      <c r="C2206" s="331" t="n">
        <f aca="false">YEAR(B2206)</f>
        <v>2016</v>
      </c>
      <c r="D2206" s="331" t="n">
        <f aca="false">MONTH(B2206)</f>
        <v>1</v>
      </c>
      <c r="E2206" s="331" t="n">
        <f aca="false">DAY(B2206)</f>
        <v>18</v>
      </c>
      <c r="F2206" s="132" t="n">
        <v>382.11</v>
      </c>
      <c r="G2206" s="132" t="n">
        <v>390</v>
      </c>
      <c r="H2206" s="132" t="n">
        <v>375.01</v>
      </c>
      <c r="I2206" s="132" t="n">
        <v>387.1</v>
      </c>
      <c r="J2206" s="132" t="n">
        <f aca="false">LARGE($G$1:G2206,1)</f>
        <v>1242</v>
      </c>
      <c r="K2206" s="192" t="n">
        <f aca="false">IF(J2206&gt;J2205,0,K2205+1)</f>
        <v>780</v>
      </c>
      <c r="L2206" s="134" t="n">
        <f aca="false">I2206/J2206-1</f>
        <v>-0.688325281803543</v>
      </c>
      <c r="O2206" s="131"/>
      <c r="P2206" s="330"/>
      <c r="Q2206" s="132"/>
      <c r="R2206" s="132"/>
      <c r="S2206" s="132"/>
      <c r="T2206" s="132"/>
    </row>
    <row r="2207" customFormat="false" ht="12.8" hidden="true" customHeight="false" outlineLevel="0" collapsed="false">
      <c r="A2207" s="131" t="n">
        <v>1453161600</v>
      </c>
      <c r="B2207" s="330" t="n">
        <f aca="false">(A2207/(24*60*60))+DATE(1970,1,1)</f>
        <v>42388</v>
      </c>
      <c r="C2207" s="331" t="n">
        <f aca="false">YEAR(B2207)</f>
        <v>2016</v>
      </c>
      <c r="D2207" s="331" t="n">
        <f aca="false">MONTH(B2207)</f>
        <v>1</v>
      </c>
      <c r="E2207" s="331" t="n">
        <f aca="false">DAY(B2207)</f>
        <v>19</v>
      </c>
      <c r="F2207" s="132" t="n">
        <v>387.04</v>
      </c>
      <c r="G2207" s="132" t="n">
        <v>388.61</v>
      </c>
      <c r="H2207" s="132" t="n">
        <v>377.41</v>
      </c>
      <c r="I2207" s="132" t="n">
        <v>378.93</v>
      </c>
      <c r="J2207" s="132" t="n">
        <f aca="false">LARGE($G$1:G2207,1)</f>
        <v>1242</v>
      </c>
      <c r="K2207" s="192" t="n">
        <f aca="false">IF(J2207&gt;J2206,0,K2206+1)</f>
        <v>781</v>
      </c>
      <c r="L2207" s="134" t="n">
        <f aca="false">I2207/J2207-1</f>
        <v>-0.694903381642512</v>
      </c>
      <c r="O2207" s="131"/>
      <c r="P2207" s="330"/>
      <c r="Q2207" s="132"/>
      <c r="R2207" s="132"/>
      <c r="S2207" s="132"/>
      <c r="T2207" s="132"/>
    </row>
    <row r="2208" customFormat="false" ht="12.8" hidden="true" customHeight="false" outlineLevel="0" collapsed="false">
      <c r="A2208" s="131" t="n">
        <v>1453248000</v>
      </c>
      <c r="B2208" s="330" t="n">
        <f aca="false">(A2208/(24*60*60))+DATE(1970,1,1)</f>
        <v>42389</v>
      </c>
      <c r="C2208" s="331" t="n">
        <f aca="false">YEAR(B2208)</f>
        <v>2016</v>
      </c>
      <c r="D2208" s="331" t="n">
        <f aca="false">MONTH(B2208)</f>
        <v>1</v>
      </c>
      <c r="E2208" s="331" t="n">
        <f aca="false">DAY(B2208)</f>
        <v>20</v>
      </c>
      <c r="F2208" s="132" t="n">
        <v>378.94</v>
      </c>
      <c r="G2208" s="132" t="n">
        <v>428</v>
      </c>
      <c r="H2208" s="132" t="n">
        <v>375.01</v>
      </c>
      <c r="I2208" s="132" t="n">
        <v>419.55</v>
      </c>
      <c r="J2208" s="132" t="n">
        <f aca="false">LARGE($G$1:G2208,1)</f>
        <v>1242</v>
      </c>
      <c r="K2208" s="192" t="n">
        <f aca="false">IF(J2208&gt;J2207,0,K2207+1)</f>
        <v>782</v>
      </c>
      <c r="L2208" s="134" t="n">
        <f aca="false">I2208/J2208-1</f>
        <v>-0.66219806763285</v>
      </c>
      <c r="O2208" s="131"/>
      <c r="P2208" s="330"/>
      <c r="Q2208" s="132"/>
      <c r="R2208" s="132"/>
      <c r="S2208" s="132"/>
      <c r="T2208" s="132"/>
    </row>
    <row r="2209" customFormat="false" ht="12.8" hidden="true" customHeight="false" outlineLevel="0" collapsed="false">
      <c r="A2209" s="131" t="n">
        <v>1453334400</v>
      </c>
      <c r="B2209" s="330" t="n">
        <f aca="false">(A2209/(24*60*60))+DATE(1970,1,1)</f>
        <v>42390</v>
      </c>
      <c r="C2209" s="331" t="n">
        <f aca="false">YEAR(B2209)</f>
        <v>2016</v>
      </c>
      <c r="D2209" s="331" t="n">
        <f aca="false">MONTH(B2209)</f>
        <v>1</v>
      </c>
      <c r="E2209" s="331" t="n">
        <f aca="false">DAY(B2209)</f>
        <v>21</v>
      </c>
      <c r="F2209" s="132" t="n">
        <v>419.65</v>
      </c>
      <c r="G2209" s="132" t="n">
        <v>424.57</v>
      </c>
      <c r="H2209" s="132" t="n">
        <v>405</v>
      </c>
      <c r="I2209" s="132" t="n">
        <v>411.01</v>
      </c>
      <c r="J2209" s="132" t="n">
        <f aca="false">LARGE($G$1:G2209,1)</f>
        <v>1242</v>
      </c>
      <c r="K2209" s="192" t="n">
        <f aca="false">IF(J2209&gt;J2208,0,K2208+1)</f>
        <v>783</v>
      </c>
      <c r="L2209" s="134" t="n">
        <f aca="false">I2209/J2209-1</f>
        <v>-0.669074074074074</v>
      </c>
      <c r="O2209" s="131"/>
      <c r="P2209" s="330"/>
      <c r="Q2209" s="132"/>
      <c r="R2209" s="132"/>
      <c r="S2209" s="132"/>
      <c r="T2209" s="132"/>
    </row>
    <row r="2210" customFormat="false" ht="12.8" hidden="true" customHeight="false" outlineLevel="0" collapsed="false">
      <c r="A2210" s="131" t="n">
        <v>1453420800</v>
      </c>
      <c r="B2210" s="330" t="n">
        <f aca="false">(A2210/(24*60*60))+DATE(1970,1,1)</f>
        <v>42391</v>
      </c>
      <c r="C2210" s="331" t="n">
        <f aca="false">YEAR(B2210)</f>
        <v>2016</v>
      </c>
      <c r="D2210" s="331" t="n">
        <f aca="false">MONTH(B2210)</f>
        <v>1</v>
      </c>
      <c r="E2210" s="331" t="n">
        <f aca="false">DAY(B2210)</f>
        <v>22</v>
      </c>
      <c r="F2210" s="132" t="n">
        <v>411</v>
      </c>
      <c r="G2210" s="132" t="n">
        <v>411.2</v>
      </c>
      <c r="H2210" s="132" t="n">
        <v>371.25</v>
      </c>
      <c r="I2210" s="132" t="n">
        <v>380.96</v>
      </c>
      <c r="J2210" s="132" t="n">
        <f aca="false">LARGE($G$1:G2210,1)</f>
        <v>1242</v>
      </c>
      <c r="K2210" s="192" t="n">
        <f aca="false">IF(J2210&gt;J2209,0,K2209+1)</f>
        <v>784</v>
      </c>
      <c r="L2210" s="134" t="n">
        <f aca="false">I2210/J2210-1</f>
        <v>-0.693268921095008</v>
      </c>
      <c r="O2210" s="131"/>
      <c r="P2210" s="330"/>
      <c r="Q2210" s="132"/>
      <c r="R2210" s="132"/>
      <c r="S2210" s="132"/>
      <c r="T2210" s="132"/>
    </row>
    <row r="2211" customFormat="false" ht="12.8" hidden="true" customHeight="false" outlineLevel="0" collapsed="false">
      <c r="A2211" s="131" t="n">
        <v>1453507200</v>
      </c>
      <c r="B2211" s="330" t="n">
        <f aca="false">(A2211/(24*60*60))+DATE(1970,1,1)</f>
        <v>42392</v>
      </c>
      <c r="C2211" s="331" t="n">
        <f aca="false">YEAR(B2211)</f>
        <v>2016</v>
      </c>
      <c r="D2211" s="331" t="n">
        <f aca="false">MONTH(B2211)</f>
        <v>1</v>
      </c>
      <c r="E2211" s="331" t="n">
        <f aca="false">DAY(B2211)</f>
        <v>23</v>
      </c>
      <c r="F2211" s="132" t="n">
        <v>381</v>
      </c>
      <c r="G2211" s="132" t="n">
        <v>394.81</v>
      </c>
      <c r="H2211" s="132" t="n">
        <v>379.85</v>
      </c>
      <c r="I2211" s="132" t="n">
        <v>385.57</v>
      </c>
      <c r="J2211" s="132" t="n">
        <f aca="false">LARGE($G$1:G2211,1)</f>
        <v>1242</v>
      </c>
      <c r="K2211" s="192" t="n">
        <f aca="false">IF(J2211&gt;J2210,0,K2210+1)</f>
        <v>785</v>
      </c>
      <c r="L2211" s="134" t="n">
        <f aca="false">I2211/J2211-1</f>
        <v>-0.689557165861514</v>
      </c>
      <c r="O2211" s="131"/>
      <c r="P2211" s="330"/>
      <c r="Q2211" s="132"/>
      <c r="R2211" s="132"/>
      <c r="S2211" s="132"/>
      <c r="T2211" s="132"/>
    </row>
    <row r="2212" customFormat="false" ht="12.8" hidden="true" customHeight="false" outlineLevel="0" collapsed="false">
      <c r="A2212" s="131" t="n">
        <v>1453593600</v>
      </c>
      <c r="B2212" s="330" t="n">
        <f aca="false">(A2212/(24*60*60))+DATE(1970,1,1)</f>
        <v>42393</v>
      </c>
      <c r="C2212" s="331" t="n">
        <f aca="false">YEAR(B2212)</f>
        <v>2016</v>
      </c>
      <c r="D2212" s="331" t="n">
        <f aca="false">MONTH(B2212)</f>
        <v>1</v>
      </c>
      <c r="E2212" s="331" t="n">
        <f aca="false">DAY(B2212)</f>
        <v>24</v>
      </c>
      <c r="F2212" s="132" t="n">
        <v>385.55</v>
      </c>
      <c r="G2212" s="132" t="n">
        <v>407.33</v>
      </c>
      <c r="H2212" s="132" t="n">
        <v>385.1</v>
      </c>
      <c r="I2212" s="132" t="n">
        <v>402.77</v>
      </c>
      <c r="J2212" s="132" t="n">
        <f aca="false">LARGE($G$1:G2212,1)</f>
        <v>1242</v>
      </c>
      <c r="K2212" s="192" t="n">
        <f aca="false">IF(J2212&gt;J2211,0,K2211+1)</f>
        <v>786</v>
      </c>
      <c r="L2212" s="134" t="n">
        <f aca="false">I2212/J2212-1</f>
        <v>-0.675708534621578</v>
      </c>
      <c r="O2212" s="131"/>
      <c r="P2212" s="330"/>
      <c r="Q2212" s="132"/>
      <c r="R2212" s="132"/>
      <c r="S2212" s="132"/>
      <c r="T2212" s="132"/>
    </row>
    <row r="2213" customFormat="false" ht="12.8" hidden="true" customHeight="false" outlineLevel="0" collapsed="false">
      <c r="A2213" s="131" t="n">
        <v>1453680000</v>
      </c>
      <c r="B2213" s="330" t="n">
        <f aca="false">(A2213/(24*60*60))+DATE(1970,1,1)</f>
        <v>42394</v>
      </c>
      <c r="C2213" s="331" t="n">
        <f aca="false">YEAR(B2213)</f>
        <v>2016</v>
      </c>
      <c r="D2213" s="331" t="n">
        <f aca="false">MONTH(B2213)</f>
        <v>1</v>
      </c>
      <c r="E2213" s="331" t="n">
        <f aca="false">DAY(B2213)</f>
        <v>25</v>
      </c>
      <c r="F2213" s="132" t="n">
        <v>402.76</v>
      </c>
      <c r="G2213" s="132" t="n">
        <v>402.77</v>
      </c>
      <c r="H2213" s="132" t="n">
        <v>384</v>
      </c>
      <c r="I2213" s="132" t="n">
        <v>390.96</v>
      </c>
      <c r="J2213" s="132" t="n">
        <f aca="false">LARGE($G$1:G2213,1)</f>
        <v>1242</v>
      </c>
      <c r="K2213" s="192" t="n">
        <f aca="false">IF(J2213&gt;J2212,0,K2212+1)</f>
        <v>787</v>
      </c>
      <c r="L2213" s="134" t="n">
        <f aca="false">I2213/J2213-1</f>
        <v>-0.685217391304348</v>
      </c>
      <c r="O2213" s="131"/>
      <c r="P2213" s="330"/>
      <c r="Q2213" s="132"/>
      <c r="R2213" s="132"/>
      <c r="S2213" s="132"/>
      <c r="T2213" s="132"/>
    </row>
    <row r="2214" customFormat="false" ht="12.8" hidden="true" customHeight="false" outlineLevel="0" collapsed="false">
      <c r="A2214" s="131" t="n">
        <v>1453766400</v>
      </c>
      <c r="B2214" s="330" t="n">
        <f aca="false">(A2214/(24*60*60))+DATE(1970,1,1)</f>
        <v>42395</v>
      </c>
      <c r="C2214" s="331" t="n">
        <f aca="false">YEAR(B2214)</f>
        <v>2016</v>
      </c>
      <c r="D2214" s="331" t="n">
        <f aca="false">MONTH(B2214)</f>
        <v>1</v>
      </c>
      <c r="E2214" s="331" t="n">
        <f aca="false">DAY(B2214)</f>
        <v>26</v>
      </c>
      <c r="F2214" s="132" t="n">
        <v>390.91</v>
      </c>
      <c r="G2214" s="132" t="n">
        <v>398</v>
      </c>
      <c r="H2214" s="132" t="n">
        <v>386.66</v>
      </c>
      <c r="I2214" s="132" t="n">
        <v>391.41</v>
      </c>
      <c r="J2214" s="132" t="n">
        <f aca="false">LARGE($G$1:G2214,1)</f>
        <v>1242</v>
      </c>
      <c r="K2214" s="192" t="n">
        <f aca="false">IF(J2214&gt;J2213,0,K2213+1)</f>
        <v>788</v>
      </c>
      <c r="L2214" s="134" t="n">
        <f aca="false">I2214/J2214-1</f>
        <v>-0.684855072463768</v>
      </c>
      <c r="O2214" s="131"/>
      <c r="P2214" s="330"/>
      <c r="Q2214" s="132"/>
      <c r="R2214" s="132"/>
      <c r="S2214" s="132"/>
      <c r="T2214" s="132"/>
    </row>
    <row r="2215" customFormat="false" ht="12.8" hidden="true" customHeight="false" outlineLevel="0" collapsed="false">
      <c r="A2215" s="131" t="n">
        <v>1453852800</v>
      </c>
      <c r="B2215" s="330" t="n">
        <f aca="false">(A2215/(24*60*60))+DATE(1970,1,1)</f>
        <v>42396</v>
      </c>
      <c r="C2215" s="331" t="n">
        <f aca="false">YEAR(B2215)</f>
        <v>2016</v>
      </c>
      <c r="D2215" s="331" t="n">
        <f aca="false">MONTH(B2215)</f>
        <v>1</v>
      </c>
      <c r="E2215" s="331" t="n">
        <f aca="false">DAY(B2215)</f>
        <v>27</v>
      </c>
      <c r="F2215" s="132" t="n">
        <v>391.23</v>
      </c>
      <c r="G2215" s="132" t="n">
        <v>396.99</v>
      </c>
      <c r="H2215" s="132" t="n">
        <v>389.66</v>
      </c>
      <c r="I2215" s="132" t="n">
        <v>394.97</v>
      </c>
      <c r="J2215" s="132" t="n">
        <f aca="false">LARGE($G$1:G2215,1)</f>
        <v>1242</v>
      </c>
      <c r="K2215" s="192" t="n">
        <f aca="false">IF(J2215&gt;J2214,0,K2214+1)</f>
        <v>789</v>
      </c>
      <c r="L2215" s="134" t="n">
        <f aca="false">I2215/J2215-1</f>
        <v>-0.681988727858293</v>
      </c>
      <c r="O2215" s="131"/>
      <c r="P2215" s="330"/>
      <c r="Q2215" s="132"/>
      <c r="R2215" s="132"/>
      <c r="S2215" s="132"/>
      <c r="T2215" s="132"/>
    </row>
    <row r="2216" customFormat="false" ht="12.8" hidden="true" customHeight="false" outlineLevel="0" collapsed="false">
      <c r="A2216" s="131" t="n">
        <v>1453939200</v>
      </c>
      <c r="B2216" s="330" t="n">
        <f aca="false">(A2216/(24*60*60))+DATE(1970,1,1)</f>
        <v>42397</v>
      </c>
      <c r="C2216" s="331" t="n">
        <f aca="false">YEAR(B2216)</f>
        <v>2016</v>
      </c>
      <c r="D2216" s="331" t="n">
        <f aca="false">MONTH(B2216)</f>
        <v>1</v>
      </c>
      <c r="E2216" s="331" t="n">
        <f aca="false">DAY(B2216)</f>
        <v>28</v>
      </c>
      <c r="F2216" s="132" t="n">
        <v>394.7</v>
      </c>
      <c r="G2216" s="132" t="n">
        <v>395.48</v>
      </c>
      <c r="H2216" s="132" t="n">
        <v>375.01</v>
      </c>
      <c r="I2216" s="132" t="n">
        <v>378.39</v>
      </c>
      <c r="J2216" s="132" t="n">
        <f aca="false">LARGE($G$1:G2216,1)</f>
        <v>1242</v>
      </c>
      <c r="K2216" s="192" t="n">
        <f aca="false">IF(J2216&gt;J2215,0,K2215+1)</f>
        <v>790</v>
      </c>
      <c r="L2216" s="134" t="n">
        <f aca="false">I2216/J2216-1</f>
        <v>-0.695338164251208</v>
      </c>
      <c r="O2216" s="131"/>
      <c r="P2216" s="330"/>
      <c r="Q2216" s="132"/>
      <c r="R2216" s="132"/>
      <c r="S2216" s="132"/>
      <c r="T2216" s="132"/>
    </row>
    <row r="2217" customFormat="false" ht="12.8" hidden="true" customHeight="false" outlineLevel="0" collapsed="false">
      <c r="A2217" s="131" t="n">
        <v>1454025600</v>
      </c>
      <c r="B2217" s="330" t="n">
        <f aca="false">(A2217/(24*60*60))+DATE(1970,1,1)</f>
        <v>42398</v>
      </c>
      <c r="C2217" s="331" t="n">
        <f aca="false">YEAR(B2217)</f>
        <v>2016</v>
      </c>
      <c r="D2217" s="331" t="n">
        <f aca="false">MONTH(B2217)</f>
        <v>1</v>
      </c>
      <c r="E2217" s="331" t="n">
        <f aca="false">DAY(B2217)</f>
        <v>29</v>
      </c>
      <c r="F2217" s="132" t="n">
        <v>378.15</v>
      </c>
      <c r="G2217" s="132" t="n">
        <v>386</v>
      </c>
      <c r="H2217" s="132" t="n">
        <v>360.03</v>
      </c>
      <c r="I2217" s="132" t="n">
        <v>377.6</v>
      </c>
      <c r="J2217" s="132" t="n">
        <f aca="false">LARGE($G$1:G2217,1)</f>
        <v>1242</v>
      </c>
      <c r="K2217" s="192" t="n">
        <f aca="false">IF(J2217&gt;J2216,0,K2216+1)</f>
        <v>791</v>
      </c>
      <c r="L2217" s="134" t="n">
        <f aca="false">I2217/J2217-1</f>
        <v>-0.69597423510467</v>
      </c>
      <c r="O2217" s="131"/>
      <c r="P2217" s="330"/>
      <c r="Q2217" s="132"/>
      <c r="R2217" s="132"/>
      <c r="S2217" s="132"/>
      <c r="T2217" s="132"/>
    </row>
    <row r="2218" customFormat="false" ht="12.8" hidden="true" customHeight="false" outlineLevel="0" collapsed="false">
      <c r="A2218" s="131" t="n">
        <v>1454112000</v>
      </c>
      <c r="B2218" s="330" t="n">
        <f aca="false">(A2218/(24*60*60))+DATE(1970,1,1)</f>
        <v>42399</v>
      </c>
      <c r="C2218" s="331" t="n">
        <f aca="false">YEAR(B2218)</f>
        <v>2016</v>
      </c>
      <c r="D2218" s="331" t="n">
        <f aca="false">MONTH(B2218)</f>
        <v>1</v>
      </c>
      <c r="E2218" s="331" t="n">
        <f aca="false">DAY(B2218)</f>
        <v>30</v>
      </c>
      <c r="F2218" s="132" t="n">
        <v>377.4</v>
      </c>
      <c r="G2218" s="132" t="n">
        <v>380.6</v>
      </c>
      <c r="H2218" s="132" t="n">
        <v>374</v>
      </c>
      <c r="I2218" s="132" t="n">
        <v>376.56</v>
      </c>
      <c r="J2218" s="132" t="n">
        <f aca="false">LARGE($G$1:G2218,1)</f>
        <v>1242</v>
      </c>
      <c r="K2218" s="192" t="n">
        <f aca="false">IF(J2218&gt;J2217,0,K2217+1)</f>
        <v>792</v>
      </c>
      <c r="L2218" s="134" t="n">
        <f aca="false">I2218/J2218-1</f>
        <v>-0.696811594202899</v>
      </c>
      <c r="O2218" s="131"/>
      <c r="P2218" s="330"/>
      <c r="Q2218" s="132"/>
      <c r="R2218" s="132"/>
      <c r="S2218" s="132"/>
      <c r="T2218" s="132"/>
    </row>
    <row r="2219" customFormat="false" ht="12.8" hidden="true" customHeight="false" outlineLevel="0" collapsed="false">
      <c r="A2219" s="131" t="n">
        <v>1454198400</v>
      </c>
      <c r="B2219" s="330" t="n">
        <f aca="false">(A2219/(24*60*60))+DATE(1970,1,1)</f>
        <v>42400</v>
      </c>
      <c r="C2219" s="331" t="n">
        <f aca="false">YEAR(B2219)</f>
        <v>2016</v>
      </c>
      <c r="D2219" s="331" t="n">
        <f aca="false">MONTH(B2219)</f>
        <v>1</v>
      </c>
      <c r="E2219" s="331" t="n">
        <f aca="false">DAY(B2219)</f>
        <v>31</v>
      </c>
      <c r="F2219" s="132" t="n">
        <v>376.31</v>
      </c>
      <c r="G2219" s="132" t="n">
        <v>378.9</v>
      </c>
      <c r="H2219" s="132" t="n">
        <v>362.57</v>
      </c>
      <c r="I2219" s="132" t="n">
        <v>365.52</v>
      </c>
      <c r="J2219" s="132" t="n">
        <f aca="false">LARGE($G$1:G2219,1)</f>
        <v>1242</v>
      </c>
      <c r="K2219" s="192" t="n">
        <f aca="false">IF(J2219&gt;J2218,0,K2218+1)</f>
        <v>793</v>
      </c>
      <c r="L2219" s="134" t="n">
        <f aca="false">I2219/J2219-1</f>
        <v>-0.705700483091788</v>
      </c>
      <c r="O2219" s="131"/>
      <c r="P2219" s="330"/>
      <c r="Q2219" s="132"/>
      <c r="R2219" s="132"/>
      <c r="S2219" s="132"/>
      <c r="T2219" s="132"/>
    </row>
    <row r="2220" customFormat="false" ht="12.8" hidden="true" customHeight="false" outlineLevel="0" collapsed="false">
      <c r="A2220" s="131" t="n">
        <v>1454284800</v>
      </c>
      <c r="B2220" s="330" t="n">
        <f aca="false">(A2220/(24*60*60))+DATE(1970,1,1)</f>
        <v>42401</v>
      </c>
      <c r="C2220" s="331" t="n">
        <f aca="false">YEAR(B2220)</f>
        <v>2016</v>
      </c>
      <c r="D2220" s="331" t="n">
        <f aca="false">MONTH(B2220)</f>
        <v>2</v>
      </c>
      <c r="E2220" s="331" t="n">
        <f aca="false">DAY(B2220)</f>
        <v>1</v>
      </c>
      <c r="F2220" s="132" t="n">
        <v>365.58</v>
      </c>
      <c r="G2220" s="132" t="n">
        <v>379.27</v>
      </c>
      <c r="H2220" s="132" t="n">
        <v>363.23</v>
      </c>
      <c r="I2220" s="132" t="n">
        <v>371.42</v>
      </c>
      <c r="J2220" s="132" t="n">
        <f aca="false">LARGE($G$1:G2220,1)</f>
        <v>1242</v>
      </c>
      <c r="K2220" s="192" t="n">
        <f aca="false">IF(J2220&gt;J2219,0,K2219+1)</f>
        <v>794</v>
      </c>
      <c r="L2220" s="134" t="n">
        <f aca="false">I2220/J2220-1</f>
        <v>-0.700950080515298</v>
      </c>
      <c r="O2220" s="131"/>
      <c r="P2220" s="330"/>
      <c r="Q2220" s="132"/>
      <c r="R2220" s="132"/>
      <c r="S2220" s="132"/>
      <c r="T2220" s="132"/>
    </row>
    <row r="2221" customFormat="false" ht="12.8" hidden="true" customHeight="false" outlineLevel="0" collapsed="false">
      <c r="A2221" s="131" t="n">
        <v>1454371200</v>
      </c>
      <c r="B2221" s="330" t="n">
        <f aca="false">(A2221/(24*60*60))+DATE(1970,1,1)</f>
        <v>42402</v>
      </c>
      <c r="C2221" s="331" t="n">
        <f aca="false">YEAR(B2221)</f>
        <v>2016</v>
      </c>
      <c r="D2221" s="331" t="n">
        <f aca="false">MONTH(B2221)</f>
        <v>2</v>
      </c>
      <c r="E2221" s="331" t="n">
        <f aca="false">DAY(B2221)</f>
        <v>2</v>
      </c>
      <c r="F2221" s="132" t="n">
        <v>371.22</v>
      </c>
      <c r="G2221" s="132" t="n">
        <v>374.8</v>
      </c>
      <c r="H2221" s="132" t="n">
        <v>369.69</v>
      </c>
      <c r="I2221" s="132" t="n">
        <v>372.9</v>
      </c>
      <c r="J2221" s="132" t="n">
        <f aca="false">LARGE($G$1:G2221,1)</f>
        <v>1242</v>
      </c>
      <c r="K2221" s="192" t="n">
        <f aca="false">IF(J2221&gt;J2220,0,K2220+1)</f>
        <v>795</v>
      </c>
      <c r="L2221" s="134" t="n">
        <f aca="false">I2221/J2221-1</f>
        <v>-0.69975845410628</v>
      </c>
      <c r="O2221" s="131"/>
      <c r="P2221" s="330"/>
      <c r="Q2221" s="132"/>
      <c r="R2221" s="132"/>
      <c r="S2221" s="132"/>
      <c r="T2221" s="132"/>
    </row>
    <row r="2222" customFormat="false" ht="12.8" hidden="true" customHeight="false" outlineLevel="0" collapsed="false">
      <c r="A2222" s="131" t="n">
        <v>1454457600</v>
      </c>
      <c r="B2222" s="330" t="n">
        <f aca="false">(A2222/(24*60*60))+DATE(1970,1,1)</f>
        <v>42403</v>
      </c>
      <c r="C2222" s="331" t="n">
        <f aca="false">YEAR(B2222)</f>
        <v>2016</v>
      </c>
      <c r="D2222" s="331" t="n">
        <f aca="false">MONTH(B2222)</f>
        <v>2</v>
      </c>
      <c r="E2222" s="331" t="n">
        <f aca="false">DAY(B2222)</f>
        <v>3</v>
      </c>
      <c r="F2222" s="132" t="n">
        <v>372.9</v>
      </c>
      <c r="G2222" s="132" t="n">
        <v>374</v>
      </c>
      <c r="H2222" s="132" t="n">
        <v>365.65</v>
      </c>
      <c r="I2222" s="132" t="n">
        <v>368.98</v>
      </c>
      <c r="J2222" s="132" t="n">
        <f aca="false">LARGE($G$1:G2222,1)</f>
        <v>1242</v>
      </c>
      <c r="K2222" s="192" t="n">
        <f aca="false">IF(J2222&gt;J2221,0,K2221+1)</f>
        <v>796</v>
      </c>
      <c r="L2222" s="134" t="n">
        <f aca="false">I2222/J2222-1</f>
        <v>-0.702914653784219</v>
      </c>
      <c r="O2222" s="131"/>
      <c r="P2222" s="330"/>
      <c r="Q2222" s="132"/>
      <c r="R2222" s="132"/>
      <c r="S2222" s="132"/>
      <c r="T2222" s="132"/>
    </row>
    <row r="2223" customFormat="false" ht="12.8" hidden="true" customHeight="false" outlineLevel="0" collapsed="false">
      <c r="A2223" s="131" t="n">
        <v>1454544000</v>
      </c>
      <c r="B2223" s="330" t="n">
        <f aca="false">(A2223/(24*60*60))+DATE(1970,1,1)</f>
        <v>42404</v>
      </c>
      <c r="C2223" s="331" t="n">
        <f aca="false">YEAR(B2223)</f>
        <v>2016</v>
      </c>
      <c r="D2223" s="331" t="n">
        <f aca="false">MONTH(B2223)</f>
        <v>2</v>
      </c>
      <c r="E2223" s="331" t="n">
        <f aca="false">DAY(B2223)</f>
        <v>4</v>
      </c>
      <c r="F2223" s="132" t="n">
        <v>369</v>
      </c>
      <c r="G2223" s="132" t="n">
        <v>393.89</v>
      </c>
      <c r="H2223" s="132" t="n">
        <v>368.65</v>
      </c>
      <c r="I2223" s="132" t="n">
        <v>389.96</v>
      </c>
      <c r="J2223" s="132" t="n">
        <f aca="false">LARGE($G$1:G2223,1)</f>
        <v>1242</v>
      </c>
      <c r="K2223" s="192" t="n">
        <f aca="false">IF(J2223&gt;J2222,0,K2222+1)</f>
        <v>797</v>
      </c>
      <c r="L2223" s="134" t="n">
        <f aca="false">I2223/J2223-1</f>
        <v>-0.686022544283414</v>
      </c>
      <c r="O2223" s="131"/>
      <c r="P2223" s="330"/>
      <c r="Q2223" s="132"/>
      <c r="R2223" s="132"/>
      <c r="S2223" s="132"/>
      <c r="T2223" s="132"/>
    </row>
    <row r="2224" customFormat="false" ht="12.8" hidden="true" customHeight="false" outlineLevel="0" collapsed="false">
      <c r="A2224" s="131" t="n">
        <v>1454630400</v>
      </c>
      <c r="B2224" s="330" t="n">
        <f aca="false">(A2224/(24*60*60))+DATE(1970,1,1)</f>
        <v>42405</v>
      </c>
      <c r="C2224" s="331" t="n">
        <f aca="false">YEAR(B2224)</f>
        <v>2016</v>
      </c>
      <c r="D2224" s="331" t="n">
        <f aca="false">MONTH(B2224)</f>
        <v>2</v>
      </c>
      <c r="E2224" s="331" t="n">
        <f aca="false">DAY(B2224)</f>
        <v>5</v>
      </c>
      <c r="F2224" s="132" t="n">
        <v>389.98</v>
      </c>
      <c r="G2224" s="132" t="n">
        <v>393</v>
      </c>
      <c r="H2224" s="132" t="n">
        <v>384.19</v>
      </c>
      <c r="I2224" s="132" t="n">
        <v>386.54</v>
      </c>
      <c r="J2224" s="132" t="n">
        <f aca="false">LARGE($G$1:G2224,1)</f>
        <v>1242</v>
      </c>
      <c r="K2224" s="192" t="n">
        <f aca="false">IF(J2224&gt;J2223,0,K2223+1)</f>
        <v>798</v>
      </c>
      <c r="L2224" s="134" t="n">
        <f aca="false">I2224/J2224-1</f>
        <v>-0.68877616747182</v>
      </c>
      <c r="O2224" s="131"/>
      <c r="P2224" s="330"/>
      <c r="Q2224" s="132"/>
      <c r="R2224" s="132"/>
      <c r="S2224" s="132"/>
      <c r="T2224" s="132"/>
    </row>
    <row r="2225" customFormat="false" ht="12.8" hidden="true" customHeight="false" outlineLevel="0" collapsed="false">
      <c r="A2225" s="131" t="n">
        <v>1454716800</v>
      </c>
      <c r="B2225" s="330" t="n">
        <f aca="false">(A2225/(24*60*60))+DATE(1970,1,1)</f>
        <v>42406</v>
      </c>
      <c r="C2225" s="331" t="n">
        <f aca="false">YEAR(B2225)</f>
        <v>2016</v>
      </c>
      <c r="D2225" s="331" t="n">
        <f aca="false">MONTH(B2225)</f>
        <v>2</v>
      </c>
      <c r="E2225" s="331" t="n">
        <f aca="false">DAY(B2225)</f>
        <v>6</v>
      </c>
      <c r="F2225" s="132" t="n">
        <v>386.54</v>
      </c>
      <c r="G2225" s="132" t="n">
        <v>386.54</v>
      </c>
      <c r="H2225" s="132" t="n">
        <v>365</v>
      </c>
      <c r="I2225" s="132" t="n">
        <v>373.75</v>
      </c>
      <c r="J2225" s="132" t="n">
        <f aca="false">LARGE($G$1:G2225,1)</f>
        <v>1242</v>
      </c>
      <c r="K2225" s="192" t="n">
        <f aca="false">IF(J2225&gt;J2224,0,K2224+1)</f>
        <v>799</v>
      </c>
      <c r="L2225" s="134" t="n">
        <f aca="false">I2225/J2225-1</f>
        <v>-0.699074074074074</v>
      </c>
      <c r="O2225" s="131"/>
      <c r="P2225" s="330"/>
      <c r="Q2225" s="132"/>
      <c r="R2225" s="132"/>
      <c r="S2225" s="132"/>
      <c r="T2225" s="132"/>
    </row>
    <row r="2226" customFormat="false" ht="12.8" hidden="true" customHeight="false" outlineLevel="0" collapsed="false">
      <c r="A2226" s="131" t="n">
        <v>1454803200</v>
      </c>
      <c r="B2226" s="330" t="n">
        <f aca="false">(A2226/(24*60*60))+DATE(1970,1,1)</f>
        <v>42407</v>
      </c>
      <c r="C2226" s="331" t="n">
        <f aca="false">YEAR(B2226)</f>
        <v>2016</v>
      </c>
      <c r="D2226" s="331" t="n">
        <f aca="false">MONTH(B2226)</f>
        <v>2</v>
      </c>
      <c r="E2226" s="331" t="n">
        <f aca="false">DAY(B2226)</f>
        <v>7</v>
      </c>
      <c r="F2226" s="132" t="n">
        <v>373.71</v>
      </c>
      <c r="G2226" s="132" t="n">
        <v>377.8</v>
      </c>
      <c r="H2226" s="132" t="n">
        <v>369.17</v>
      </c>
      <c r="I2226" s="132" t="n">
        <v>372.01</v>
      </c>
      <c r="J2226" s="132" t="n">
        <f aca="false">LARGE($G$1:G2226,1)</f>
        <v>1242</v>
      </c>
      <c r="K2226" s="192" t="n">
        <f aca="false">IF(J2226&gt;J2225,0,K2225+1)</f>
        <v>800</v>
      </c>
      <c r="L2226" s="134" t="n">
        <f aca="false">I2226/J2226-1</f>
        <v>-0.700475040257649</v>
      </c>
      <c r="O2226" s="131"/>
      <c r="P2226" s="330"/>
      <c r="Q2226" s="132"/>
      <c r="R2226" s="132"/>
      <c r="S2226" s="132"/>
      <c r="T2226" s="132"/>
    </row>
    <row r="2227" customFormat="false" ht="12.8" hidden="true" customHeight="false" outlineLevel="0" collapsed="false">
      <c r="A2227" s="131" t="n">
        <v>1454889600</v>
      </c>
      <c r="B2227" s="330" t="n">
        <f aca="false">(A2227/(24*60*60))+DATE(1970,1,1)</f>
        <v>42408</v>
      </c>
      <c r="C2227" s="331" t="n">
        <f aca="false">YEAR(B2227)</f>
        <v>2016</v>
      </c>
      <c r="D2227" s="331" t="n">
        <f aca="false">MONTH(B2227)</f>
        <v>2</v>
      </c>
      <c r="E2227" s="331" t="n">
        <f aca="false">DAY(B2227)</f>
        <v>8</v>
      </c>
      <c r="F2227" s="132" t="n">
        <v>372.26</v>
      </c>
      <c r="G2227" s="132" t="n">
        <v>377</v>
      </c>
      <c r="H2227" s="132" t="n">
        <v>369.01</v>
      </c>
      <c r="I2227" s="132" t="n">
        <v>370.49</v>
      </c>
      <c r="J2227" s="132" t="n">
        <f aca="false">LARGE($G$1:G2227,1)</f>
        <v>1242</v>
      </c>
      <c r="K2227" s="192" t="n">
        <f aca="false">IF(J2227&gt;J2226,0,K2226+1)</f>
        <v>801</v>
      </c>
      <c r="L2227" s="134" t="n">
        <f aca="false">I2227/J2227-1</f>
        <v>-0.701698872785829</v>
      </c>
      <c r="O2227" s="131"/>
      <c r="P2227" s="330"/>
      <c r="Q2227" s="132"/>
      <c r="R2227" s="132"/>
      <c r="S2227" s="132"/>
      <c r="T2227" s="132"/>
    </row>
    <row r="2228" customFormat="false" ht="12.8" hidden="true" customHeight="false" outlineLevel="0" collapsed="false">
      <c r="A2228" s="131" t="n">
        <v>1454976000</v>
      </c>
      <c r="B2228" s="330" t="n">
        <f aca="false">(A2228/(24*60*60))+DATE(1970,1,1)</f>
        <v>42409</v>
      </c>
      <c r="C2228" s="331" t="n">
        <f aca="false">YEAR(B2228)</f>
        <v>2016</v>
      </c>
      <c r="D2228" s="331" t="n">
        <f aca="false">MONTH(B2228)</f>
        <v>2</v>
      </c>
      <c r="E2228" s="331" t="n">
        <f aca="false">DAY(B2228)</f>
        <v>9</v>
      </c>
      <c r="F2228" s="132" t="n">
        <v>370.29</v>
      </c>
      <c r="G2228" s="132" t="n">
        <v>377.96</v>
      </c>
      <c r="H2228" s="132" t="n">
        <v>370.04</v>
      </c>
      <c r="I2228" s="132" t="n">
        <v>374.31</v>
      </c>
      <c r="J2228" s="132" t="n">
        <f aca="false">LARGE($G$1:G2228,1)</f>
        <v>1242</v>
      </c>
      <c r="K2228" s="192" t="n">
        <f aca="false">IF(J2228&gt;J2227,0,K2227+1)</f>
        <v>802</v>
      </c>
      <c r="L2228" s="134" t="n">
        <f aca="false">I2228/J2228-1</f>
        <v>-0.698623188405797</v>
      </c>
      <c r="O2228" s="131"/>
      <c r="P2228" s="330"/>
      <c r="Q2228" s="132"/>
      <c r="R2228" s="132"/>
      <c r="S2228" s="132"/>
      <c r="T2228" s="132"/>
    </row>
    <row r="2229" customFormat="false" ht="12.8" hidden="true" customHeight="false" outlineLevel="0" collapsed="false">
      <c r="A2229" s="131" t="n">
        <v>1455062400</v>
      </c>
      <c r="B2229" s="330" t="n">
        <f aca="false">(A2229/(24*60*60))+DATE(1970,1,1)</f>
        <v>42410</v>
      </c>
      <c r="C2229" s="331" t="n">
        <f aca="false">YEAR(B2229)</f>
        <v>2016</v>
      </c>
      <c r="D2229" s="331" t="n">
        <f aca="false">MONTH(B2229)</f>
        <v>2</v>
      </c>
      <c r="E2229" s="331" t="n">
        <f aca="false">DAY(B2229)</f>
        <v>10</v>
      </c>
      <c r="F2229" s="132" t="n">
        <v>374.43</v>
      </c>
      <c r="G2229" s="132" t="n">
        <v>387</v>
      </c>
      <c r="H2229" s="132" t="n">
        <v>373.13</v>
      </c>
      <c r="I2229" s="132" t="n">
        <v>381.17</v>
      </c>
      <c r="J2229" s="132" t="n">
        <f aca="false">LARGE($G$1:G2229,1)</f>
        <v>1242</v>
      </c>
      <c r="K2229" s="192" t="n">
        <f aca="false">IF(J2229&gt;J2228,0,K2228+1)</f>
        <v>803</v>
      </c>
      <c r="L2229" s="134" t="n">
        <f aca="false">I2229/J2229-1</f>
        <v>-0.693099838969404</v>
      </c>
      <c r="O2229" s="131"/>
      <c r="P2229" s="330"/>
      <c r="Q2229" s="132"/>
      <c r="R2229" s="132"/>
      <c r="S2229" s="132"/>
      <c r="T2229" s="132"/>
    </row>
    <row r="2230" customFormat="false" ht="12.8" hidden="true" customHeight="false" outlineLevel="0" collapsed="false">
      <c r="A2230" s="131" t="n">
        <v>1455148800</v>
      </c>
      <c r="B2230" s="330" t="n">
        <f aca="false">(A2230/(24*60*60))+DATE(1970,1,1)</f>
        <v>42411</v>
      </c>
      <c r="C2230" s="331" t="n">
        <f aca="false">YEAR(B2230)</f>
        <v>2016</v>
      </c>
      <c r="D2230" s="331" t="n">
        <f aca="false">MONTH(B2230)</f>
        <v>2</v>
      </c>
      <c r="E2230" s="331" t="n">
        <f aca="false">DAY(B2230)</f>
        <v>11</v>
      </c>
      <c r="F2230" s="132" t="n">
        <v>380.97</v>
      </c>
      <c r="G2230" s="132" t="n">
        <v>383.23</v>
      </c>
      <c r="H2230" s="132" t="n">
        <v>372.25</v>
      </c>
      <c r="I2230" s="132" t="n">
        <v>377.99</v>
      </c>
      <c r="J2230" s="132" t="n">
        <f aca="false">LARGE($G$1:G2230,1)</f>
        <v>1242</v>
      </c>
      <c r="K2230" s="192" t="n">
        <f aca="false">IF(J2230&gt;J2229,0,K2229+1)</f>
        <v>804</v>
      </c>
      <c r="L2230" s="134" t="n">
        <f aca="false">I2230/J2230-1</f>
        <v>-0.695660225442834</v>
      </c>
      <c r="O2230" s="131"/>
      <c r="P2230" s="330"/>
      <c r="Q2230" s="132"/>
      <c r="R2230" s="132"/>
      <c r="S2230" s="132"/>
      <c r="T2230" s="132"/>
    </row>
    <row r="2231" customFormat="false" ht="12.8" hidden="true" customHeight="false" outlineLevel="0" collapsed="false">
      <c r="A2231" s="131" t="n">
        <v>1455235200</v>
      </c>
      <c r="B2231" s="330" t="n">
        <f aca="false">(A2231/(24*60*60))+DATE(1970,1,1)</f>
        <v>42412</v>
      </c>
      <c r="C2231" s="331" t="n">
        <f aca="false">YEAR(B2231)</f>
        <v>2016</v>
      </c>
      <c r="D2231" s="331" t="n">
        <f aca="false">MONTH(B2231)</f>
        <v>2</v>
      </c>
      <c r="E2231" s="331" t="n">
        <f aca="false">DAY(B2231)</f>
        <v>12</v>
      </c>
      <c r="F2231" s="132" t="n">
        <v>378</v>
      </c>
      <c r="G2231" s="132" t="n">
        <v>383.53</v>
      </c>
      <c r="H2231" s="132" t="n">
        <v>377.04</v>
      </c>
      <c r="I2231" s="132" t="n">
        <v>382.94</v>
      </c>
      <c r="J2231" s="132" t="n">
        <f aca="false">LARGE($G$1:G2231,1)</f>
        <v>1242</v>
      </c>
      <c r="K2231" s="192" t="n">
        <f aca="false">IF(J2231&gt;J2230,0,K2230+1)</f>
        <v>805</v>
      </c>
      <c r="L2231" s="134" t="n">
        <f aca="false">I2231/J2231-1</f>
        <v>-0.691674718196457</v>
      </c>
      <c r="O2231" s="131"/>
      <c r="P2231" s="330"/>
      <c r="Q2231" s="132"/>
      <c r="R2231" s="132"/>
      <c r="S2231" s="132"/>
      <c r="T2231" s="132"/>
    </row>
    <row r="2232" customFormat="false" ht="12.8" hidden="true" customHeight="false" outlineLevel="0" collapsed="false">
      <c r="A2232" s="131" t="n">
        <v>1455321600</v>
      </c>
      <c r="B2232" s="330" t="n">
        <f aca="false">(A2232/(24*60*60))+DATE(1970,1,1)</f>
        <v>42413</v>
      </c>
      <c r="C2232" s="331" t="n">
        <f aca="false">YEAR(B2232)</f>
        <v>2016</v>
      </c>
      <c r="D2232" s="331" t="n">
        <f aca="false">MONTH(B2232)</f>
        <v>2</v>
      </c>
      <c r="E2232" s="331" t="n">
        <f aca="false">DAY(B2232)</f>
        <v>13</v>
      </c>
      <c r="F2232" s="132" t="n">
        <v>382.94</v>
      </c>
      <c r="G2232" s="132" t="n">
        <v>393</v>
      </c>
      <c r="H2232" s="132" t="n">
        <v>382.55</v>
      </c>
      <c r="I2232" s="132" t="n">
        <v>393</v>
      </c>
      <c r="J2232" s="132" t="n">
        <f aca="false">LARGE($G$1:G2232,1)</f>
        <v>1242</v>
      </c>
      <c r="K2232" s="192" t="n">
        <f aca="false">IF(J2232&gt;J2231,0,K2231+1)</f>
        <v>806</v>
      </c>
      <c r="L2232" s="134" t="n">
        <f aca="false">I2232/J2232-1</f>
        <v>-0.683574879227053</v>
      </c>
      <c r="O2232" s="131"/>
      <c r="P2232" s="330"/>
      <c r="Q2232" s="132"/>
      <c r="R2232" s="132"/>
      <c r="S2232" s="132"/>
      <c r="T2232" s="132"/>
    </row>
    <row r="2233" customFormat="false" ht="12.8" hidden="true" customHeight="false" outlineLevel="0" collapsed="false">
      <c r="A2233" s="131" t="n">
        <v>1455408000</v>
      </c>
      <c r="B2233" s="330" t="n">
        <f aca="false">(A2233/(24*60*60))+DATE(1970,1,1)</f>
        <v>42414</v>
      </c>
      <c r="C2233" s="331" t="n">
        <f aca="false">YEAR(B2233)</f>
        <v>2016</v>
      </c>
      <c r="D2233" s="331" t="n">
        <f aca="false">MONTH(B2233)</f>
        <v>2</v>
      </c>
      <c r="E2233" s="331" t="n">
        <f aca="false">DAY(B2233)</f>
        <v>14</v>
      </c>
      <c r="F2233" s="132" t="n">
        <v>392.99</v>
      </c>
      <c r="G2233" s="132" t="n">
        <v>408.66</v>
      </c>
      <c r="H2233" s="132" t="n">
        <v>392.93</v>
      </c>
      <c r="I2233" s="132" t="n">
        <v>408.3</v>
      </c>
      <c r="J2233" s="132" t="n">
        <f aca="false">LARGE($G$1:G2233,1)</f>
        <v>1242</v>
      </c>
      <c r="K2233" s="192" t="n">
        <f aca="false">IF(J2233&gt;J2232,0,K2232+1)</f>
        <v>807</v>
      </c>
      <c r="L2233" s="134" t="n">
        <f aca="false">I2233/J2233-1</f>
        <v>-0.671256038647343</v>
      </c>
      <c r="O2233" s="131"/>
      <c r="P2233" s="330"/>
      <c r="Q2233" s="132"/>
      <c r="R2233" s="132"/>
      <c r="S2233" s="132"/>
      <c r="T2233" s="132"/>
    </row>
    <row r="2234" customFormat="false" ht="12.8" hidden="true" customHeight="false" outlineLevel="0" collapsed="false">
      <c r="A2234" s="131" t="n">
        <v>1455494400</v>
      </c>
      <c r="B2234" s="330" t="n">
        <f aca="false">(A2234/(24*60*60))+DATE(1970,1,1)</f>
        <v>42415</v>
      </c>
      <c r="C2234" s="331" t="n">
        <f aca="false">YEAR(B2234)</f>
        <v>2016</v>
      </c>
      <c r="D2234" s="331" t="n">
        <f aca="false">MONTH(B2234)</f>
        <v>2</v>
      </c>
      <c r="E2234" s="331" t="n">
        <f aca="false">DAY(B2234)</f>
        <v>15</v>
      </c>
      <c r="F2234" s="132" t="n">
        <v>408.3</v>
      </c>
      <c r="G2234" s="132" t="n">
        <v>412.5</v>
      </c>
      <c r="H2234" s="132" t="n">
        <v>395.23</v>
      </c>
      <c r="I2234" s="132" t="n">
        <v>399.9</v>
      </c>
      <c r="J2234" s="132" t="n">
        <f aca="false">LARGE($G$1:G2234,1)</f>
        <v>1242</v>
      </c>
      <c r="K2234" s="192" t="n">
        <f aca="false">IF(J2234&gt;J2233,0,K2233+1)</f>
        <v>808</v>
      </c>
      <c r="L2234" s="134" t="n">
        <f aca="false">I2234/J2234-1</f>
        <v>-0.678019323671498</v>
      </c>
      <c r="O2234" s="131"/>
      <c r="P2234" s="330"/>
      <c r="Q2234" s="132"/>
      <c r="R2234" s="132"/>
      <c r="S2234" s="132"/>
      <c r="T2234" s="132"/>
    </row>
    <row r="2235" customFormat="false" ht="12.8" hidden="true" customHeight="false" outlineLevel="0" collapsed="false">
      <c r="A2235" s="131" t="n">
        <v>1455580800</v>
      </c>
      <c r="B2235" s="330" t="n">
        <f aca="false">(A2235/(24*60*60))+DATE(1970,1,1)</f>
        <v>42416</v>
      </c>
      <c r="C2235" s="331" t="n">
        <f aca="false">YEAR(B2235)</f>
        <v>2016</v>
      </c>
      <c r="D2235" s="331" t="n">
        <f aca="false">MONTH(B2235)</f>
        <v>2</v>
      </c>
      <c r="E2235" s="331" t="n">
        <f aca="false">DAY(B2235)</f>
        <v>16</v>
      </c>
      <c r="F2235" s="132" t="n">
        <v>400.08</v>
      </c>
      <c r="G2235" s="132" t="n">
        <v>408.77</v>
      </c>
      <c r="H2235" s="132" t="n">
        <v>398.66</v>
      </c>
      <c r="I2235" s="132" t="n">
        <v>407.27</v>
      </c>
      <c r="J2235" s="132" t="n">
        <f aca="false">LARGE($G$1:G2235,1)</f>
        <v>1242</v>
      </c>
      <c r="K2235" s="192" t="n">
        <f aca="false">IF(J2235&gt;J2234,0,K2234+1)</f>
        <v>809</v>
      </c>
      <c r="L2235" s="134" t="n">
        <f aca="false">I2235/J2235-1</f>
        <v>-0.672085346215781</v>
      </c>
      <c r="O2235" s="131"/>
      <c r="P2235" s="330"/>
      <c r="Q2235" s="132"/>
      <c r="R2235" s="132"/>
      <c r="S2235" s="132"/>
      <c r="T2235" s="132"/>
    </row>
    <row r="2236" customFormat="false" ht="12.8" hidden="true" customHeight="false" outlineLevel="0" collapsed="false">
      <c r="A2236" s="131" t="n">
        <v>1455667200</v>
      </c>
      <c r="B2236" s="330" t="n">
        <f aca="false">(A2236/(24*60*60))+DATE(1970,1,1)</f>
        <v>42417</v>
      </c>
      <c r="C2236" s="331" t="n">
        <f aca="false">YEAR(B2236)</f>
        <v>2016</v>
      </c>
      <c r="D2236" s="331" t="n">
        <f aca="false">MONTH(B2236)</f>
        <v>2</v>
      </c>
      <c r="E2236" s="331" t="n">
        <f aca="false">DAY(B2236)</f>
        <v>17</v>
      </c>
      <c r="F2236" s="132" t="n">
        <v>407.37</v>
      </c>
      <c r="G2236" s="132" t="n">
        <v>421.9</v>
      </c>
      <c r="H2236" s="132" t="n">
        <v>405.16</v>
      </c>
      <c r="I2236" s="132" t="n">
        <v>414.88</v>
      </c>
      <c r="J2236" s="132" t="n">
        <f aca="false">LARGE($G$1:G2236,1)</f>
        <v>1242</v>
      </c>
      <c r="K2236" s="192" t="n">
        <f aca="false">IF(J2236&gt;J2235,0,K2235+1)</f>
        <v>810</v>
      </c>
      <c r="L2236" s="134" t="n">
        <f aca="false">I2236/J2236-1</f>
        <v>-0.665958132045089</v>
      </c>
      <c r="O2236" s="131"/>
      <c r="P2236" s="330"/>
      <c r="Q2236" s="132"/>
      <c r="R2236" s="132"/>
      <c r="S2236" s="132"/>
      <c r="T2236" s="132"/>
    </row>
    <row r="2237" customFormat="false" ht="12.8" hidden="true" customHeight="false" outlineLevel="0" collapsed="false">
      <c r="A2237" s="131" t="n">
        <v>1455753600</v>
      </c>
      <c r="B2237" s="330" t="n">
        <f aca="false">(A2237/(24*60*60))+DATE(1970,1,1)</f>
        <v>42418</v>
      </c>
      <c r="C2237" s="331" t="n">
        <f aca="false">YEAR(B2237)</f>
        <v>2016</v>
      </c>
      <c r="D2237" s="331" t="n">
        <f aca="false">MONTH(B2237)</f>
        <v>2</v>
      </c>
      <c r="E2237" s="331" t="n">
        <f aca="false">DAY(B2237)</f>
        <v>18</v>
      </c>
      <c r="F2237" s="132" t="n">
        <v>414.89</v>
      </c>
      <c r="G2237" s="132" t="n">
        <v>426.21</v>
      </c>
      <c r="H2237" s="132" t="n">
        <v>412.51</v>
      </c>
      <c r="I2237" s="132" t="n">
        <v>421.5</v>
      </c>
      <c r="J2237" s="132" t="n">
        <f aca="false">LARGE($G$1:G2237,1)</f>
        <v>1242</v>
      </c>
      <c r="K2237" s="192" t="n">
        <f aca="false">IF(J2237&gt;J2236,0,K2236+1)</f>
        <v>811</v>
      </c>
      <c r="L2237" s="134" t="n">
        <f aca="false">I2237/J2237-1</f>
        <v>-0.660628019323672</v>
      </c>
      <c r="O2237" s="131"/>
      <c r="P2237" s="330"/>
      <c r="Q2237" s="132"/>
      <c r="R2237" s="132"/>
      <c r="S2237" s="132"/>
      <c r="T2237" s="132"/>
    </row>
    <row r="2238" customFormat="false" ht="12.8" hidden="true" customHeight="false" outlineLevel="0" collapsed="false">
      <c r="A2238" s="131" t="n">
        <v>1455840000</v>
      </c>
      <c r="B2238" s="330" t="n">
        <f aca="false">(A2238/(24*60*60))+DATE(1970,1,1)</f>
        <v>42419</v>
      </c>
      <c r="C2238" s="331" t="n">
        <f aca="false">YEAR(B2238)</f>
        <v>2016</v>
      </c>
      <c r="D2238" s="331" t="n">
        <f aca="false">MONTH(B2238)</f>
        <v>2</v>
      </c>
      <c r="E2238" s="331" t="n">
        <f aca="false">DAY(B2238)</f>
        <v>19</v>
      </c>
      <c r="F2238" s="132" t="n">
        <v>421.51</v>
      </c>
      <c r="G2238" s="132" t="n">
        <v>422.54</v>
      </c>
      <c r="H2238" s="132" t="n">
        <v>412</v>
      </c>
      <c r="I2238" s="132" t="n">
        <v>419.85</v>
      </c>
      <c r="J2238" s="132" t="n">
        <f aca="false">LARGE($G$1:G2238,1)</f>
        <v>1242</v>
      </c>
      <c r="K2238" s="192" t="n">
        <f aca="false">IF(J2238&gt;J2237,0,K2237+1)</f>
        <v>812</v>
      </c>
      <c r="L2238" s="134" t="n">
        <f aca="false">I2238/J2238-1</f>
        <v>-0.66195652173913</v>
      </c>
      <c r="O2238" s="131"/>
      <c r="P2238" s="330"/>
      <c r="Q2238" s="132"/>
      <c r="R2238" s="132"/>
      <c r="S2238" s="132"/>
      <c r="T2238" s="132"/>
    </row>
    <row r="2239" customFormat="false" ht="12.8" hidden="true" customHeight="false" outlineLevel="0" collapsed="false">
      <c r="A2239" s="131" t="n">
        <v>1455926400</v>
      </c>
      <c r="B2239" s="330" t="n">
        <f aca="false">(A2239/(24*60*60))+DATE(1970,1,1)</f>
        <v>42420</v>
      </c>
      <c r="C2239" s="331" t="n">
        <f aca="false">YEAR(B2239)</f>
        <v>2016</v>
      </c>
      <c r="D2239" s="331" t="n">
        <f aca="false">MONTH(B2239)</f>
        <v>2</v>
      </c>
      <c r="E2239" s="331" t="n">
        <f aca="false">DAY(B2239)</f>
        <v>20</v>
      </c>
      <c r="F2239" s="132" t="n">
        <v>419.72</v>
      </c>
      <c r="G2239" s="132" t="n">
        <v>445.96</v>
      </c>
      <c r="H2239" s="132" t="n">
        <v>419.72</v>
      </c>
      <c r="I2239" s="132" t="n">
        <v>438.7</v>
      </c>
      <c r="J2239" s="132" t="n">
        <f aca="false">LARGE($G$1:G2239,1)</f>
        <v>1242</v>
      </c>
      <c r="K2239" s="192" t="n">
        <f aca="false">IF(J2239&gt;J2238,0,K2238+1)</f>
        <v>813</v>
      </c>
      <c r="L2239" s="134" t="n">
        <f aca="false">I2239/J2239-1</f>
        <v>-0.646779388083736</v>
      </c>
      <c r="O2239" s="131"/>
      <c r="P2239" s="330"/>
      <c r="Q2239" s="132"/>
      <c r="R2239" s="132"/>
      <c r="S2239" s="132"/>
      <c r="T2239" s="132"/>
    </row>
    <row r="2240" customFormat="false" ht="12.8" hidden="true" customHeight="false" outlineLevel="0" collapsed="false">
      <c r="A2240" s="131" t="n">
        <v>1456012800</v>
      </c>
      <c r="B2240" s="330" t="n">
        <f aca="false">(A2240/(24*60*60))+DATE(1970,1,1)</f>
        <v>42421</v>
      </c>
      <c r="C2240" s="331" t="n">
        <f aca="false">YEAR(B2240)</f>
        <v>2016</v>
      </c>
      <c r="D2240" s="331" t="n">
        <f aca="false">MONTH(B2240)</f>
        <v>2</v>
      </c>
      <c r="E2240" s="331" t="n">
        <f aca="false">DAY(B2240)</f>
        <v>21</v>
      </c>
      <c r="F2240" s="132" t="n">
        <v>438.73</v>
      </c>
      <c r="G2240" s="132" t="n">
        <v>451.6</v>
      </c>
      <c r="H2240" s="132" t="n">
        <v>428.01</v>
      </c>
      <c r="I2240" s="132" t="n">
        <v>440.49</v>
      </c>
      <c r="J2240" s="132" t="n">
        <f aca="false">LARGE($G$1:G2240,1)</f>
        <v>1242</v>
      </c>
      <c r="K2240" s="192" t="n">
        <f aca="false">IF(J2240&gt;J2239,0,K2239+1)</f>
        <v>814</v>
      </c>
      <c r="L2240" s="134" t="n">
        <f aca="false">I2240/J2240-1</f>
        <v>-0.645338164251208</v>
      </c>
      <c r="O2240" s="131"/>
      <c r="P2240" s="330"/>
      <c r="Q2240" s="132"/>
      <c r="R2240" s="132"/>
      <c r="S2240" s="132"/>
      <c r="T2240" s="132"/>
    </row>
    <row r="2241" customFormat="false" ht="12.8" hidden="true" customHeight="false" outlineLevel="0" collapsed="false">
      <c r="A2241" s="131" t="n">
        <v>1456099200</v>
      </c>
      <c r="B2241" s="330" t="n">
        <f aca="false">(A2241/(24*60*60))+DATE(1970,1,1)</f>
        <v>42422</v>
      </c>
      <c r="C2241" s="331" t="n">
        <f aca="false">YEAR(B2241)</f>
        <v>2016</v>
      </c>
      <c r="D2241" s="331" t="n">
        <f aca="false">MONTH(B2241)</f>
        <v>2</v>
      </c>
      <c r="E2241" s="331" t="n">
        <f aca="false">DAY(B2241)</f>
        <v>22</v>
      </c>
      <c r="F2241" s="132" t="n">
        <v>440.49</v>
      </c>
      <c r="G2241" s="132" t="n">
        <v>442.5</v>
      </c>
      <c r="H2241" s="132" t="n">
        <v>433.01</v>
      </c>
      <c r="I2241" s="132" t="n">
        <v>440.27</v>
      </c>
      <c r="J2241" s="132" t="n">
        <f aca="false">LARGE($G$1:G2241,1)</f>
        <v>1242</v>
      </c>
      <c r="K2241" s="192" t="n">
        <f aca="false">IF(J2241&gt;J2240,0,K2240+1)</f>
        <v>815</v>
      </c>
      <c r="L2241" s="134" t="n">
        <f aca="false">I2241/J2241-1</f>
        <v>-0.645515297906602</v>
      </c>
      <c r="O2241" s="131"/>
      <c r="P2241" s="330"/>
      <c r="Q2241" s="132"/>
      <c r="R2241" s="132"/>
      <c r="S2241" s="132"/>
      <c r="T2241" s="132"/>
    </row>
    <row r="2242" customFormat="false" ht="12.8" hidden="true" customHeight="false" outlineLevel="0" collapsed="false">
      <c r="A2242" s="131" t="n">
        <v>1456185600</v>
      </c>
      <c r="B2242" s="330" t="n">
        <f aca="false">(A2242/(24*60*60))+DATE(1970,1,1)</f>
        <v>42423</v>
      </c>
      <c r="C2242" s="331" t="n">
        <f aca="false">YEAR(B2242)</f>
        <v>2016</v>
      </c>
      <c r="D2242" s="331" t="n">
        <f aca="false">MONTH(B2242)</f>
        <v>2</v>
      </c>
      <c r="E2242" s="331" t="n">
        <f aca="false">DAY(B2242)</f>
        <v>23</v>
      </c>
      <c r="F2242" s="132" t="n">
        <v>440.25</v>
      </c>
      <c r="G2242" s="132" t="n">
        <v>442.67</v>
      </c>
      <c r="H2242" s="132" t="n">
        <v>416.24</v>
      </c>
      <c r="I2242" s="132" t="n">
        <v>421.4</v>
      </c>
      <c r="J2242" s="132" t="n">
        <f aca="false">LARGE($G$1:G2242,1)</f>
        <v>1242</v>
      </c>
      <c r="K2242" s="192" t="n">
        <f aca="false">IF(J2242&gt;J2241,0,K2241+1)</f>
        <v>816</v>
      </c>
      <c r="L2242" s="134" t="n">
        <f aca="false">I2242/J2242-1</f>
        <v>-0.660708534621578</v>
      </c>
      <c r="O2242" s="131"/>
      <c r="P2242" s="330"/>
      <c r="Q2242" s="132"/>
      <c r="R2242" s="132"/>
      <c r="S2242" s="132"/>
      <c r="T2242" s="132"/>
    </row>
    <row r="2243" customFormat="false" ht="12.8" hidden="true" customHeight="false" outlineLevel="0" collapsed="false">
      <c r="A2243" s="131" t="n">
        <v>1456272000</v>
      </c>
      <c r="B2243" s="330" t="n">
        <f aca="false">(A2243/(24*60*60))+DATE(1970,1,1)</f>
        <v>42424</v>
      </c>
      <c r="C2243" s="331" t="n">
        <f aca="false">YEAR(B2243)</f>
        <v>2016</v>
      </c>
      <c r="D2243" s="331" t="n">
        <f aca="false">MONTH(B2243)</f>
        <v>2</v>
      </c>
      <c r="E2243" s="331" t="n">
        <f aca="false">DAY(B2243)</f>
        <v>24</v>
      </c>
      <c r="F2243" s="132" t="n">
        <v>421.5</v>
      </c>
      <c r="G2243" s="132" t="n">
        <v>427.5</v>
      </c>
      <c r="H2243" s="132" t="n">
        <v>409.69</v>
      </c>
      <c r="I2243" s="132" t="n">
        <v>426.36</v>
      </c>
      <c r="J2243" s="132" t="n">
        <f aca="false">LARGE($G$1:G2243,1)</f>
        <v>1242</v>
      </c>
      <c r="K2243" s="192" t="n">
        <f aca="false">IF(J2243&gt;J2242,0,K2242+1)</f>
        <v>817</v>
      </c>
      <c r="L2243" s="134" t="n">
        <f aca="false">I2243/J2243-1</f>
        <v>-0.656714975845411</v>
      </c>
      <c r="O2243" s="131"/>
      <c r="P2243" s="330"/>
      <c r="Q2243" s="132"/>
      <c r="R2243" s="132"/>
      <c r="S2243" s="132"/>
      <c r="T2243" s="132"/>
    </row>
    <row r="2244" customFormat="false" ht="12.8" hidden="true" customHeight="false" outlineLevel="0" collapsed="false">
      <c r="A2244" s="131" t="n">
        <v>1456358400</v>
      </c>
      <c r="B2244" s="330" t="n">
        <f aca="false">(A2244/(24*60*60))+DATE(1970,1,1)</f>
        <v>42425</v>
      </c>
      <c r="C2244" s="331" t="n">
        <f aca="false">YEAR(B2244)</f>
        <v>2016</v>
      </c>
      <c r="D2244" s="331" t="n">
        <f aca="false">MONTH(B2244)</f>
        <v>2</v>
      </c>
      <c r="E2244" s="331" t="n">
        <f aca="false">DAY(B2244)</f>
        <v>25</v>
      </c>
      <c r="F2244" s="132" t="n">
        <v>426.36</v>
      </c>
      <c r="G2244" s="132" t="n">
        <v>430</v>
      </c>
      <c r="H2244" s="132" t="n">
        <v>419.5</v>
      </c>
      <c r="I2244" s="132" t="n">
        <v>424.88</v>
      </c>
      <c r="J2244" s="132" t="n">
        <f aca="false">LARGE($G$1:G2244,1)</f>
        <v>1242</v>
      </c>
      <c r="K2244" s="192" t="n">
        <f aca="false">IF(J2244&gt;J2243,0,K2243+1)</f>
        <v>818</v>
      </c>
      <c r="L2244" s="134" t="n">
        <f aca="false">I2244/J2244-1</f>
        <v>-0.657906602254428</v>
      </c>
      <c r="O2244" s="131"/>
      <c r="P2244" s="330"/>
      <c r="Q2244" s="132"/>
      <c r="R2244" s="132"/>
      <c r="S2244" s="132"/>
      <c r="T2244" s="132"/>
    </row>
    <row r="2245" customFormat="false" ht="12.8" hidden="true" customHeight="false" outlineLevel="0" collapsed="false">
      <c r="A2245" s="131" t="n">
        <v>1456444800</v>
      </c>
      <c r="B2245" s="330" t="n">
        <f aca="false">(A2245/(24*60*60))+DATE(1970,1,1)</f>
        <v>42426</v>
      </c>
      <c r="C2245" s="331" t="n">
        <f aca="false">YEAR(B2245)</f>
        <v>2016</v>
      </c>
      <c r="D2245" s="331" t="n">
        <f aca="false">MONTH(B2245)</f>
        <v>2</v>
      </c>
      <c r="E2245" s="331" t="n">
        <f aca="false">DAY(B2245)</f>
        <v>26</v>
      </c>
      <c r="F2245" s="132" t="n">
        <v>424.89</v>
      </c>
      <c r="G2245" s="132" t="n">
        <v>435.9</v>
      </c>
      <c r="H2245" s="132" t="n">
        <v>419.83</v>
      </c>
      <c r="I2245" s="132" t="n">
        <v>435.49</v>
      </c>
      <c r="J2245" s="132" t="n">
        <f aca="false">LARGE($G$1:G2245,1)</f>
        <v>1242</v>
      </c>
      <c r="K2245" s="192" t="n">
        <f aca="false">IF(J2245&gt;J2244,0,K2244+1)</f>
        <v>819</v>
      </c>
      <c r="L2245" s="134" t="n">
        <f aca="false">I2245/J2245-1</f>
        <v>-0.649363929146538</v>
      </c>
      <c r="O2245" s="131"/>
      <c r="P2245" s="330"/>
      <c r="Q2245" s="132"/>
      <c r="R2245" s="132"/>
      <c r="S2245" s="132"/>
      <c r="T2245" s="132"/>
    </row>
    <row r="2246" customFormat="false" ht="12.8" hidden="true" customHeight="false" outlineLevel="0" collapsed="false">
      <c r="A2246" s="131" t="n">
        <v>1456531200</v>
      </c>
      <c r="B2246" s="330" t="n">
        <f aca="false">(A2246/(24*60*60))+DATE(1970,1,1)</f>
        <v>42427</v>
      </c>
      <c r="C2246" s="331" t="n">
        <f aca="false">YEAR(B2246)</f>
        <v>2016</v>
      </c>
      <c r="D2246" s="331" t="n">
        <f aca="false">MONTH(B2246)</f>
        <v>2</v>
      </c>
      <c r="E2246" s="331" t="n">
        <f aca="false">DAY(B2246)</f>
        <v>27</v>
      </c>
      <c r="F2246" s="132" t="n">
        <v>435.49</v>
      </c>
      <c r="G2246" s="132" t="n">
        <v>438.6</v>
      </c>
      <c r="H2246" s="132" t="n">
        <v>431.81</v>
      </c>
      <c r="I2246" s="132" t="n">
        <v>434.3</v>
      </c>
      <c r="J2246" s="132" t="n">
        <f aca="false">LARGE($G$1:G2246,1)</f>
        <v>1242</v>
      </c>
      <c r="K2246" s="192" t="n">
        <f aca="false">IF(J2246&gt;J2245,0,K2245+1)</f>
        <v>820</v>
      </c>
      <c r="L2246" s="134" t="n">
        <f aca="false">I2246/J2246-1</f>
        <v>-0.650322061191626</v>
      </c>
      <c r="O2246" s="131"/>
      <c r="P2246" s="330"/>
      <c r="Q2246" s="132"/>
      <c r="R2246" s="132"/>
      <c r="S2246" s="132"/>
      <c r="T2246" s="132"/>
    </row>
    <row r="2247" customFormat="false" ht="12.8" hidden="true" customHeight="false" outlineLevel="0" collapsed="false">
      <c r="A2247" s="131" t="n">
        <v>1456617600</v>
      </c>
      <c r="B2247" s="330" t="n">
        <f aca="false">(A2247/(24*60*60))+DATE(1970,1,1)</f>
        <v>42428</v>
      </c>
      <c r="C2247" s="331" t="n">
        <f aca="false">YEAR(B2247)</f>
        <v>2016</v>
      </c>
      <c r="D2247" s="331" t="n">
        <f aca="false">MONTH(B2247)</f>
        <v>2</v>
      </c>
      <c r="E2247" s="331" t="n">
        <f aca="false">DAY(B2247)</f>
        <v>28</v>
      </c>
      <c r="F2247" s="132" t="n">
        <v>434.03</v>
      </c>
      <c r="G2247" s="132" t="n">
        <v>437.89</v>
      </c>
      <c r="H2247" s="132" t="n">
        <v>422.1</v>
      </c>
      <c r="I2247" s="132" t="n">
        <v>434.45</v>
      </c>
      <c r="J2247" s="132" t="n">
        <f aca="false">LARGE($G$1:G2247,1)</f>
        <v>1242</v>
      </c>
      <c r="K2247" s="192" t="n">
        <f aca="false">IF(J2247&gt;J2246,0,K2246+1)</f>
        <v>821</v>
      </c>
      <c r="L2247" s="134" t="n">
        <f aca="false">I2247/J2247-1</f>
        <v>-0.650201288244767</v>
      </c>
      <c r="O2247" s="131"/>
      <c r="P2247" s="330"/>
      <c r="Q2247" s="132"/>
      <c r="R2247" s="132"/>
      <c r="S2247" s="132"/>
      <c r="T2247" s="132"/>
    </row>
    <row r="2248" customFormat="false" ht="12.8" hidden="true" customHeight="false" outlineLevel="0" collapsed="false">
      <c r="A2248" s="131" t="n">
        <v>1456704000</v>
      </c>
      <c r="B2248" s="330" t="n">
        <f aca="false">(A2248/(24*60*60))+DATE(1970,1,1)</f>
        <v>42429</v>
      </c>
      <c r="C2248" s="331" t="n">
        <f aca="false">YEAR(B2248)</f>
        <v>2016</v>
      </c>
      <c r="D2248" s="331" t="n">
        <f aca="false">MONTH(B2248)</f>
        <v>2</v>
      </c>
      <c r="E2248" s="331" t="n">
        <f aca="false">DAY(B2248)</f>
        <v>29</v>
      </c>
      <c r="F2248" s="132" t="n">
        <v>434.46</v>
      </c>
      <c r="G2248" s="132" t="n">
        <v>445</v>
      </c>
      <c r="H2248" s="132" t="n">
        <v>430.51</v>
      </c>
      <c r="I2248" s="132" t="n">
        <v>438.99</v>
      </c>
      <c r="J2248" s="132" t="n">
        <f aca="false">LARGE($G$1:G2248,1)</f>
        <v>1242</v>
      </c>
      <c r="K2248" s="192" t="n">
        <f aca="false">IF(J2248&gt;J2247,0,K2247+1)</f>
        <v>822</v>
      </c>
      <c r="L2248" s="134" t="n">
        <f aca="false">I2248/J2248-1</f>
        <v>-0.646545893719807</v>
      </c>
      <c r="O2248" s="131"/>
      <c r="P2248" s="330"/>
      <c r="Q2248" s="132"/>
      <c r="R2248" s="132"/>
      <c r="S2248" s="132"/>
      <c r="T2248" s="132"/>
    </row>
    <row r="2249" customFormat="false" ht="12.8" hidden="true" customHeight="false" outlineLevel="0" collapsed="false">
      <c r="A2249" s="131" t="n">
        <v>1456790400</v>
      </c>
      <c r="B2249" s="330" t="n">
        <f aca="false">(A2249/(24*60*60))+DATE(1970,1,1)</f>
        <v>42430</v>
      </c>
      <c r="C2249" s="331" t="n">
        <f aca="false">YEAR(B2249)</f>
        <v>2016</v>
      </c>
      <c r="D2249" s="331" t="n">
        <f aca="false">MONTH(B2249)</f>
        <v>3</v>
      </c>
      <c r="E2249" s="331" t="n">
        <f aca="false">DAY(B2249)</f>
        <v>1</v>
      </c>
      <c r="F2249" s="132" t="n">
        <v>439.53</v>
      </c>
      <c r="G2249" s="132" t="n">
        <v>442.79</v>
      </c>
      <c r="H2249" s="132" t="n">
        <v>427.26</v>
      </c>
      <c r="I2249" s="132" t="n">
        <v>434.82</v>
      </c>
      <c r="J2249" s="132" t="n">
        <f aca="false">LARGE($G$1:G2249,1)</f>
        <v>1242</v>
      </c>
      <c r="K2249" s="192" t="n">
        <f aca="false">IF(J2249&gt;J2248,0,K2248+1)</f>
        <v>823</v>
      </c>
      <c r="L2249" s="134" t="n">
        <f aca="false">I2249/J2249-1</f>
        <v>-0.649903381642512</v>
      </c>
      <c r="O2249" s="131"/>
      <c r="P2249" s="330"/>
      <c r="Q2249" s="132"/>
      <c r="R2249" s="132"/>
      <c r="S2249" s="132"/>
      <c r="T2249" s="132"/>
    </row>
    <row r="2250" customFormat="false" ht="12.8" hidden="true" customHeight="false" outlineLevel="0" collapsed="false">
      <c r="A2250" s="131" t="n">
        <v>1456876800</v>
      </c>
      <c r="B2250" s="330" t="n">
        <f aca="false">(A2250/(24*60*60))+DATE(1970,1,1)</f>
        <v>42431</v>
      </c>
      <c r="C2250" s="331" t="n">
        <f aca="false">YEAR(B2250)</f>
        <v>2016</v>
      </c>
      <c r="D2250" s="331" t="n">
        <f aca="false">MONTH(B2250)</f>
        <v>3</v>
      </c>
      <c r="E2250" s="331" t="n">
        <f aca="false">DAY(B2250)</f>
        <v>2</v>
      </c>
      <c r="F2250" s="132" t="n">
        <v>434.99</v>
      </c>
      <c r="G2250" s="132" t="n">
        <v>436.45</v>
      </c>
      <c r="H2250" s="132" t="n">
        <v>421.11</v>
      </c>
      <c r="I2250" s="132" t="n">
        <v>422.09</v>
      </c>
      <c r="J2250" s="132" t="n">
        <f aca="false">LARGE($G$1:G2250,1)</f>
        <v>1242</v>
      </c>
      <c r="K2250" s="192" t="n">
        <f aca="false">IF(J2250&gt;J2249,0,K2249+1)</f>
        <v>824</v>
      </c>
      <c r="L2250" s="134" t="n">
        <f aca="false">I2250/J2250-1</f>
        <v>-0.660152979066023</v>
      </c>
      <c r="O2250" s="131"/>
      <c r="P2250" s="330"/>
      <c r="Q2250" s="132"/>
      <c r="R2250" s="132"/>
      <c r="S2250" s="132"/>
      <c r="T2250" s="132"/>
    </row>
    <row r="2251" customFormat="false" ht="12.8" hidden="true" customHeight="false" outlineLevel="0" collapsed="false">
      <c r="A2251" s="131" t="n">
        <v>1456963200</v>
      </c>
      <c r="B2251" s="330" t="n">
        <f aca="false">(A2251/(24*60*60))+DATE(1970,1,1)</f>
        <v>42432</v>
      </c>
      <c r="C2251" s="331" t="n">
        <f aca="false">YEAR(B2251)</f>
        <v>2016</v>
      </c>
      <c r="D2251" s="331" t="n">
        <f aca="false">MONTH(B2251)</f>
        <v>3</v>
      </c>
      <c r="E2251" s="331" t="n">
        <f aca="false">DAY(B2251)</f>
        <v>3</v>
      </c>
      <c r="F2251" s="132" t="n">
        <v>421.7</v>
      </c>
      <c r="G2251" s="132" t="n">
        <v>424.43</v>
      </c>
      <c r="H2251" s="132" t="n">
        <v>416.4</v>
      </c>
      <c r="I2251" s="132" t="n">
        <v>420.56</v>
      </c>
      <c r="J2251" s="132" t="n">
        <f aca="false">LARGE($G$1:G2251,1)</f>
        <v>1242</v>
      </c>
      <c r="K2251" s="192" t="n">
        <f aca="false">IF(J2251&gt;J2250,0,K2250+1)</f>
        <v>825</v>
      </c>
      <c r="L2251" s="134" t="n">
        <f aca="false">I2251/J2251-1</f>
        <v>-0.661384863123994</v>
      </c>
      <c r="O2251" s="131"/>
      <c r="P2251" s="330"/>
      <c r="Q2251" s="132"/>
      <c r="R2251" s="132"/>
      <c r="S2251" s="132"/>
      <c r="T2251" s="132"/>
    </row>
    <row r="2252" customFormat="false" ht="12.8" hidden="true" customHeight="false" outlineLevel="0" collapsed="false">
      <c r="A2252" s="131" t="n">
        <v>1457049600</v>
      </c>
      <c r="B2252" s="330" t="n">
        <f aca="false">(A2252/(24*60*60))+DATE(1970,1,1)</f>
        <v>42433</v>
      </c>
      <c r="C2252" s="331" t="n">
        <f aca="false">YEAR(B2252)</f>
        <v>2016</v>
      </c>
      <c r="D2252" s="331" t="n">
        <f aca="false">MONTH(B2252)</f>
        <v>3</v>
      </c>
      <c r="E2252" s="331" t="n">
        <f aca="false">DAY(B2252)</f>
        <v>4</v>
      </c>
      <c r="F2252" s="132" t="n">
        <v>420.19</v>
      </c>
      <c r="G2252" s="132" t="n">
        <v>423.99</v>
      </c>
      <c r="H2252" s="132" t="n">
        <v>407.5</v>
      </c>
      <c r="I2252" s="132" t="n">
        <v>408.82</v>
      </c>
      <c r="J2252" s="132" t="n">
        <f aca="false">LARGE($G$1:G2252,1)</f>
        <v>1242</v>
      </c>
      <c r="K2252" s="192" t="n">
        <f aca="false">IF(J2252&gt;J2251,0,K2251+1)</f>
        <v>826</v>
      </c>
      <c r="L2252" s="134" t="n">
        <f aca="false">I2252/J2252-1</f>
        <v>-0.670837359098229</v>
      </c>
      <c r="O2252" s="131"/>
      <c r="P2252" s="330"/>
      <c r="Q2252" s="132"/>
      <c r="R2252" s="132"/>
      <c r="S2252" s="132"/>
      <c r="T2252" s="132"/>
    </row>
    <row r="2253" customFormat="false" ht="12.8" hidden="true" customHeight="false" outlineLevel="0" collapsed="false">
      <c r="A2253" s="131" t="n">
        <v>1457136000</v>
      </c>
      <c r="B2253" s="330" t="n">
        <f aca="false">(A2253/(24*60*60))+DATE(1970,1,1)</f>
        <v>42434</v>
      </c>
      <c r="C2253" s="331" t="n">
        <f aca="false">YEAR(B2253)</f>
        <v>2016</v>
      </c>
      <c r="D2253" s="331" t="n">
        <f aca="false">MONTH(B2253)</f>
        <v>3</v>
      </c>
      <c r="E2253" s="331" t="n">
        <f aca="false">DAY(B2253)</f>
        <v>5</v>
      </c>
      <c r="F2253" s="132" t="n">
        <v>408.71</v>
      </c>
      <c r="G2253" s="132" t="n">
        <v>410.14</v>
      </c>
      <c r="H2253" s="132" t="n">
        <v>389</v>
      </c>
      <c r="I2253" s="132" t="n">
        <v>397.36</v>
      </c>
      <c r="J2253" s="132" t="n">
        <f aca="false">LARGE($G$1:G2253,1)</f>
        <v>1242</v>
      </c>
      <c r="K2253" s="192" t="n">
        <f aca="false">IF(J2253&gt;J2252,0,K2252+1)</f>
        <v>827</v>
      </c>
      <c r="L2253" s="134" t="n">
        <f aca="false">I2253/J2253-1</f>
        <v>-0.680064412238325</v>
      </c>
      <c r="O2253" s="131"/>
      <c r="P2253" s="330"/>
      <c r="Q2253" s="132"/>
      <c r="R2253" s="132"/>
      <c r="S2253" s="132"/>
      <c r="T2253" s="132"/>
    </row>
    <row r="2254" customFormat="false" ht="12.8" hidden="true" customHeight="false" outlineLevel="0" collapsed="false">
      <c r="A2254" s="131" t="n">
        <v>1457222400</v>
      </c>
      <c r="B2254" s="330" t="n">
        <f aca="false">(A2254/(24*60*60))+DATE(1970,1,1)</f>
        <v>42435</v>
      </c>
      <c r="C2254" s="331" t="n">
        <f aca="false">YEAR(B2254)</f>
        <v>2016</v>
      </c>
      <c r="D2254" s="331" t="n">
        <f aca="false">MONTH(B2254)</f>
        <v>3</v>
      </c>
      <c r="E2254" s="331" t="n">
        <f aca="false">DAY(B2254)</f>
        <v>6</v>
      </c>
      <c r="F2254" s="132" t="n">
        <v>397.37</v>
      </c>
      <c r="G2254" s="132" t="n">
        <v>409.5</v>
      </c>
      <c r="H2254" s="132" t="n">
        <v>392.01</v>
      </c>
      <c r="I2254" s="132" t="n">
        <v>403.75</v>
      </c>
      <c r="J2254" s="132" t="n">
        <f aca="false">LARGE($G$1:G2254,1)</f>
        <v>1242</v>
      </c>
      <c r="K2254" s="192" t="n">
        <f aca="false">IF(J2254&gt;J2253,0,K2253+1)</f>
        <v>828</v>
      </c>
      <c r="L2254" s="134" t="n">
        <f aca="false">I2254/J2254-1</f>
        <v>-0.674919484702093</v>
      </c>
      <c r="O2254" s="131"/>
      <c r="P2254" s="330"/>
      <c r="Q2254" s="132"/>
      <c r="R2254" s="132"/>
      <c r="S2254" s="132"/>
      <c r="T2254" s="132"/>
    </row>
    <row r="2255" customFormat="false" ht="12.8" hidden="true" customHeight="false" outlineLevel="0" collapsed="false">
      <c r="A2255" s="131" t="n">
        <v>1457308800</v>
      </c>
      <c r="B2255" s="330" t="n">
        <f aca="false">(A2255/(24*60*60))+DATE(1970,1,1)</f>
        <v>42436</v>
      </c>
      <c r="C2255" s="331" t="n">
        <f aca="false">YEAR(B2255)</f>
        <v>2016</v>
      </c>
      <c r="D2255" s="331" t="n">
        <f aca="false">MONTH(B2255)</f>
        <v>3</v>
      </c>
      <c r="E2255" s="331" t="n">
        <f aca="false">DAY(B2255)</f>
        <v>7</v>
      </c>
      <c r="F2255" s="132" t="n">
        <v>403.77</v>
      </c>
      <c r="G2255" s="132" t="n">
        <v>415.8</v>
      </c>
      <c r="H2255" s="132" t="n">
        <v>401.51</v>
      </c>
      <c r="I2255" s="132" t="n">
        <v>412.7</v>
      </c>
      <c r="J2255" s="132" t="n">
        <f aca="false">LARGE($G$1:G2255,1)</f>
        <v>1242</v>
      </c>
      <c r="K2255" s="192" t="n">
        <f aca="false">IF(J2255&gt;J2254,0,K2254+1)</f>
        <v>829</v>
      </c>
      <c r="L2255" s="134" t="n">
        <f aca="false">I2255/J2255-1</f>
        <v>-0.667713365539453</v>
      </c>
      <c r="O2255" s="131"/>
      <c r="P2255" s="330"/>
      <c r="Q2255" s="132"/>
      <c r="R2255" s="132"/>
      <c r="S2255" s="132"/>
      <c r="T2255" s="132"/>
    </row>
    <row r="2256" customFormat="false" ht="12.8" hidden="true" customHeight="false" outlineLevel="0" collapsed="false">
      <c r="A2256" s="131" t="n">
        <v>1457395200</v>
      </c>
      <c r="B2256" s="330" t="n">
        <f aca="false">(A2256/(24*60*60))+DATE(1970,1,1)</f>
        <v>42437</v>
      </c>
      <c r="C2256" s="331" t="n">
        <f aca="false">YEAR(B2256)</f>
        <v>2016</v>
      </c>
      <c r="D2256" s="331" t="n">
        <f aca="false">MONTH(B2256)</f>
        <v>3</v>
      </c>
      <c r="E2256" s="331" t="n">
        <f aca="false">DAY(B2256)</f>
        <v>8</v>
      </c>
      <c r="F2256" s="132" t="n">
        <v>412.62</v>
      </c>
      <c r="G2256" s="132" t="n">
        <v>416</v>
      </c>
      <c r="H2256" s="132" t="n">
        <v>406</v>
      </c>
      <c r="I2256" s="132" t="n">
        <v>411.35</v>
      </c>
      <c r="J2256" s="132" t="n">
        <f aca="false">LARGE($G$1:G2256,1)</f>
        <v>1242</v>
      </c>
      <c r="K2256" s="192" t="n">
        <f aca="false">IF(J2256&gt;J2255,0,K2255+1)</f>
        <v>830</v>
      </c>
      <c r="L2256" s="134" t="n">
        <f aca="false">I2256/J2256-1</f>
        <v>-0.668800322061192</v>
      </c>
      <c r="O2256" s="131"/>
      <c r="P2256" s="330"/>
      <c r="Q2256" s="132"/>
      <c r="R2256" s="132"/>
      <c r="S2256" s="132"/>
      <c r="T2256" s="132"/>
    </row>
    <row r="2257" customFormat="false" ht="12.8" hidden="true" customHeight="false" outlineLevel="0" collapsed="false">
      <c r="A2257" s="131" t="n">
        <v>1457481600</v>
      </c>
      <c r="B2257" s="330" t="n">
        <f aca="false">(A2257/(24*60*60))+DATE(1970,1,1)</f>
        <v>42438</v>
      </c>
      <c r="C2257" s="331" t="n">
        <f aca="false">YEAR(B2257)</f>
        <v>2016</v>
      </c>
      <c r="D2257" s="331" t="n">
        <f aca="false">MONTH(B2257)</f>
        <v>3</v>
      </c>
      <c r="E2257" s="331" t="n">
        <f aca="false">DAY(B2257)</f>
        <v>9</v>
      </c>
      <c r="F2257" s="132" t="n">
        <v>411.34</v>
      </c>
      <c r="G2257" s="132" t="n">
        <v>414.5</v>
      </c>
      <c r="H2257" s="132" t="n">
        <v>407.47</v>
      </c>
      <c r="I2257" s="132" t="n">
        <v>413.05</v>
      </c>
      <c r="J2257" s="132" t="n">
        <f aca="false">LARGE($G$1:G2257,1)</f>
        <v>1242</v>
      </c>
      <c r="K2257" s="192" t="n">
        <f aca="false">IF(J2257&gt;J2256,0,K2256+1)</f>
        <v>831</v>
      </c>
      <c r="L2257" s="134" t="n">
        <f aca="false">I2257/J2257-1</f>
        <v>-0.667431561996779</v>
      </c>
      <c r="O2257" s="131"/>
      <c r="P2257" s="330"/>
      <c r="Q2257" s="132"/>
      <c r="R2257" s="132"/>
      <c r="S2257" s="132"/>
      <c r="T2257" s="132"/>
    </row>
    <row r="2258" customFormat="false" ht="12.8" hidden="true" customHeight="false" outlineLevel="0" collapsed="false">
      <c r="A2258" s="131" t="n">
        <v>1457568000</v>
      </c>
      <c r="B2258" s="330" t="n">
        <f aca="false">(A2258/(24*60*60))+DATE(1970,1,1)</f>
        <v>42439</v>
      </c>
      <c r="C2258" s="331" t="n">
        <f aca="false">YEAR(B2258)</f>
        <v>2016</v>
      </c>
      <c r="D2258" s="331" t="n">
        <f aca="false">MONTH(B2258)</f>
        <v>3</v>
      </c>
      <c r="E2258" s="331" t="n">
        <f aca="false">DAY(B2258)</f>
        <v>10</v>
      </c>
      <c r="F2258" s="132" t="n">
        <v>412.9</v>
      </c>
      <c r="G2258" s="132" t="n">
        <v>418.24</v>
      </c>
      <c r="H2258" s="132" t="n">
        <v>410.68</v>
      </c>
      <c r="I2258" s="132" t="n">
        <v>416.51</v>
      </c>
      <c r="J2258" s="132" t="n">
        <f aca="false">LARGE($G$1:G2258,1)</f>
        <v>1242</v>
      </c>
      <c r="K2258" s="192" t="n">
        <f aca="false">IF(J2258&gt;J2257,0,K2257+1)</f>
        <v>832</v>
      </c>
      <c r="L2258" s="134" t="n">
        <f aca="false">I2258/J2258-1</f>
        <v>-0.664645732689211</v>
      </c>
      <c r="O2258" s="131"/>
      <c r="P2258" s="330"/>
      <c r="Q2258" s="132"/>
      <c r="R2258" s="132"/>
      <c r="S2258" s="132"/>
      <c r="T2258" s="132"/>
    </row>
    <row r="2259" customFormat="false" ht="12.8" hidden="true" customHeight="false" outlineLevel="0" collapsed="false">
      <c r="A2259" s="131" t="n">
        <v>1457654400</v>
      </c>
      <c r="B2259" s="330" t="n">
        <f aca="false">(A2259/(24*60*60))+DATE(1970,1,1)</f>
        <v>42440</v>
      </c>
      <c r="C2259" s="331" t="n">
        <f aca="false">YEAR(B2259)</f>
        <v>2016</v>
      </c>
      <c r="D2259" s="331" t="n">
        <f aca="false">MONTH(B2259)</f>
        <v>3</v>
      </c>
      <c r="E2259" s="331" t="n">
        <f aca="false">DAY(B2259)</f>
        <v>11</v>
      </c>
      <c r="F2259" s="132" t="n">
        <v>416.64</v>
      </c>
      <c r="G2259" s="132" t="n">
        <v>423.6</v>
      </c>
      <c r="H2259" s="132" t="n">
        <v>415.5</v>
      </c>
      <c r="I2259" s="132" t="n">
        <v>420.47</v>
      </c>
      <c r="J2259" s="132" t="n">
        <f aca="false">LARGE($G$1:G2259,1)</f>
        <v>1242</v>
      </c>
      <c r="K2259" s="192" t="n">
        <f aca="false">IF(J2259&gt;J2258,0,K2258+1)</f>
        <v>833</v>
      </c>
      <c r="L2259" s="134" t="n">
        <f aca="false">I2259/J2259-1</f>
        <v>-0.66145732689211</v>
      </c>
      <c r="O2259" s="131"/>
      <c r="P2259" s="330"/>
      <c r="Q2259" s="132"/>
      <c r="R2259" s="132"/>
      <c r="S2259" s="132"/>
      <c r="T2259" s="132"/>
    </row>
    <row r="2260" customFormat="false" ht="12.8" hidden="true" customHeight="false" outlineLevel="0" collapsed="false">
      <c r="A2260" s="131" t="n">
        <v>1457740800</v>
      </c>
      <c r="B2260" s="330" t="n">
        <f aca="false">(A2260/(24*60*60))+DATE(1970,1,1)</f>
        <v>42441</v>
      </c>
      <c r="C2260" s="331" t="n">
        <f aca="false">YEAR(B2260)</f>
        <v>2016</v>
      </c>
      <c r="D2260" s="331" t="n">
        <f aca="false">MONTH(B2260)</f>
        <v>3</v>
      </c>
      <c r="E2260" s="331" t="n">
        <f aca="false">DAY(B2260)</f>
        <v>12</v>
      </c>
      <c r="F2260" s="132" t="n">
        <v>420.49</v>
      </c>
      <c r="G2260" s="132" t="n">
        <v>421.81</v>
      </c>
      <c r="H2260" s="132" t="n">
        <v>406.38</v>
      </c>
      <c r="I2260" s="132" t="n">
        <v>410.01</v>
      </c>
      <c r="J2260" s="132" t="n">
        <f aca="false">LARGE($G$1:G2260,1)</f>
        <v>1242</v>
      </c>
      <c r="K2260" s="192" t="n">
        <f aca="false">IF(J2260&gt;J2259,0,K2259+1)</f>
        <v>834</v>
      </c>
      <c r="L2260" s="134" t="n">
        <f aca="false">I2260/J2260-1</f>
        <v>-0.66987922705314</v>
      </c>
      <c r="O2260" s="131"/>
      <c r="P2260" s="330"/>
      <c r="Q2260" s="132"/>
      <c r="R2260" s="132"/>
      <c r="S2260" s="132"/>
      <c r="T2260" s="132"/>
    </row>
    <row r="2261" customFormat="false" ht="12.8" hidden="true" customHeight="false" outlineLevel="0" collapsed="false">
      <c r="A2261" s="131" t="n">
        <v>1457827200</v>
      </c>
      <c r="B2261" s="330" t="n">
        <f aca="false">(A2261/(24*60*60))+DATE(1970,1,1)</f>
        <v>42442</v>
      </c>
      <c r="C2261" s="331" t="n">
        <f aca="false">YEAR(B2261)</f>
        <v>2016</v>
      </c>
      <c r="D2261" s="331" t="n">
        <f aca="false">MONTH(B2261)</f>
        <v>3</v>
      </c>
      <c r="E2261" s="331" t="n">
        <f aca="false">DAY(B2261)</f>
        <v>13</v>
      </c>
      <c r="F2261" s="132" t="n">
        <v>410.01</v>
      </c>
      <c r="G2261" s="132" t="n">
        <v>416</v>
      </c>
      <c r="H2261" s="132" t="n">
        <v>410</v>
      </c>
      <c r="I2261" s="132" t="n">
        <v>411.87</v>
      </c>
      <c r="J2261" s="132" t="n">
        <f aca="false">LARGE($G$1:G2261,1)</f>
        <v>1242</v>
      </c>
      <c r="K2261" s="192" t="n">
        <f aca="false">IF(J2261&gt;J2260,0,K2260+1)</f>
        <v>835</v>
      </c>
      <c r="L2261" s="134" t="n">
        <f aca="false">I2261/J2261-1</f>
        <v>-0.668381642512077</v>
      </c>
      <c r="O2261" s="131"/>
      <c r="P2261" s="330"/>
      <c r="Q2261" s="132"/>
      <c r="R2261" s="132"/>
      <c r="S2261" s="132"/>
      <c r="T2261" s="132"/>
    </row>
    <row r="2262" customFormat="false" ht="12.8" hidden="true" customHeight="false" outlineLevel="0" collapsed="false">
      <c r="A2262" s="131" t="n">
        <v>1457913600</v>
      </c>
      <c r="B2262" s="330" t="n">
        <f aca="false">(A2262/(24*60*60))+DATE(1970,1,1)</f>
        <v>42443</v>
      </c>
      <c r="C2262" s="331" t="n">
        <f aca="false">YEAR(B2262)</f>
        <v>2016</v>
      </c>
      <c r="D2262" s="331" t="n">
        <f aca="false">MONTH(B2262)</f>
        <v>3</v>
      </c>
      <c r="E2262" s="331" t="n">
        <f aca="false">DAY(B2262)</f>
        <v>14</v>
      </c>
      <c r="F2262" s="132" t="n">
        <v>412</v>
      </c>
      <c r="G2262" s="132" t="n">
        <v>417.99</v>
      </c>
      <c r="H2262" s="132" t="n">
        <v>411.7</v>
      </c>
      <c r="I2262" s="132" t="n">
        <v>415.91</v>
      </c>
      <c r="J2262" s="132" t="n">
        <f aca="false">LARGE($G$1:G2262,1)</f>
        <v>1242</v>
      </c>
      <c r="K2262" s="192" t="n">
        <f aca="false">IF(J2262&gt;J2261,0,K2261+1)</f>
        <v>836</v>
      </c>
      <c r="L2262" s="134" t="n">
        <f aca="false">I2262/J2262-1</f>
        <v>-0.665128824476651</v>
      </c>
      <c r="O2262" s="131"/>
      <c r="P2262" s="330"/>
      <c r="Q2262" s="132"/>
      <c r="R2262" s="132"/>
      <c r="S2262" s="132"/>
      <c r="T2262" s="132"/>
    </row>
    <row r="2263" customFormat="false" ht="12.8" hidden="true" customHeight="false" outlineLevel="0" collapsed="false">
      <c r="A2263" s="131" t="n">
        <v>1458000000</v>
      </c>
      <c r="B2263" s="330" t="n">
        <f aca="false">(A2263/(24*60*60))+DATE(1970,1,1)</f>
        <v>42444</v>
      </c>
      <c r="C2263" s="331" t="n">
        <f aca="false">YEAR(B2263)</f>
        <v>2016</v>
      </c>
      <c r="D2263" s="331" t="n">
        <f aca="false">MONTH(B2263)</f>
        <v>3</v>
      </c>
      <c r="E2263" s="331" t="n">
        <f aca="false">DAY(B2263)</f>
        <v>15</v>
      </c>
      <c r="F2263" s="132" t="n">
        <v>415.99</v>
      </c>
      <c r="G2263" s="132" t="n">
        <v>418.82</v>
      </c>
      <c r="H2263" s="132" t="n">
        <v>412.78</v>
      </c>
      <c r="I2263" s="132" t="n">
        <v>415.5</v>
      </c>
      <c r="J2263" s="132" t="n">
        <f aca="false">LARGE($G$1:G2263,1)</f>
        <v>1242</v>
      </c>
      <c r="K2263" s="192" t="n">
        <f aca="false">IF(J2263&gt;J2262,0,K2262+1)</f>
        <v>837</v>
      </c>
      <c r="L2263" s="134" t="n">
        <f aca="false">I2263/J2263-1</f>
        <v>-0.665458937198068</v>
      </c>
      <c r="O2263" s="131"/>
      <c r="P2263" s="330"/>
      <c r="Q2263" s="132"/>
      <c r="R2263" s="132"/>
      <c r="S2263" s="132"/>
      <c r="T2263" s="132"/>
    </row>
    <row r="2264" customFormat="false" ht="12.8" hidden="true" customHeight="false" outlineLevel="0" collapsed="false">
      <c r="A2264" s="131" t="n">
        <v>1458086400</v>
      </c>
      <c r="B2264" s="330" t="n">
        <f aca="false">(A2264/(24*60*60))+DATE(1970,1,1)</f>
        <v>42445</v>
      </c>
      <c r="C2264" s="331" t="n">
        <f aca="false">YEAR(B2264)</f>
        <v>2016</v>
      </c>
      <c r="D2264" s="331" t="n">
        <f aca="false">MONTH(B2264)</f>
        <v>3</v>
      </c>
      <c r="E2264" s="331" t="n">
        <f aca="false">DAY(B2264)</f>
        <v>16</v>
      </c>
      <c r="F2264" s="132" t="n">
        <v>415.52</v>
      </c>
      <c r="G2264" s="132" t="n">
        <v>418</v>
      </c>
      <c r="H2264" s="132" t="n">
        <v>413.96</v>
      </c>
      <c r="I2264" s="132" t="n">
        <v>417.28</v>
      </c>
      <c r="J2264" s="132" t="n">
        <f aca="false">LARGE($G$1:G2264,1)</f>
        <v>1242</v>
      </c>
      <c r="K2264" s="192" t="n">
        <f aca="false">IF(J2264&gt;J2263,0,K2263+1)</f>
        <v>838</v>
      </c>
      <c r="L2264" s="134" t="n">
        <f aca="false">I2264/J2264-1</f>
        <v>-0.66402576489533</v>
      </c>
      <c r="O2264" s="131"/>
      <c r="P2264" s="330"/>
      <c r="Q2264" s="132"/>
      <c r="R2264" s="132"/>
      <c r="S2264" s="132"/>
      <c r="T2264" s="132"/>
    </row>
    <row r="2265" customFormat="false" ht="12.8" hidden="true" customHeight="false" outlineLevel="0" collapsed="false">
      <c r="A2265" s="131" t="n">
        <v>1458172800</v>
      </c>
      <c r="B2265" s="330" t="n">
        <f aca="false">(A2265/(24*60*60))+DATE(1970,1,1)</f>
        <v>42446</v>
      </c>
      <c r="C2265" s="331" t="n">
        <f aca="false">YEAR(B2265)</f>
        <v>2016</v>
      </c>
      <c r="D2265" s="331" t="n">
        <f aca="false">MONTH(B2265)</f>
        <v>3</v>
      </c>
      <c r="E2265" s="331" t="n">
        <f aca="false">DAY(B2265)</f>
        <v>17</v>
      </c>
      <c r="F2265" s="132" t="n">
        <v>417.28</v>
      </c>
      <c r="G2265" s="132" t="n">
        <v>420.6</v>
      </c>
      <c r="H2265" s="132" t="n">
        <v>416.67</v>
      </c>
      <c r="I2265" s="132" t="n">
        <v>418.75</v>
      </c>
      <c r="J2265" s="132" t="n">
        <f aca="false">LARGE($G$1:G2265,1)</f>
        <v>1242</v>
      </c>
      <c r="K2265" s="192" t="n">
        <f aca="false">IF(J2265&gt;J2264,0,K2264+1)</f>
        <v>839</v>
      </c>
      <c r="L2265" s="134" t="n">
        <f aca="false">I2265/J2265-1</f>
        <v>-0.662842190016103</v>
      </c>
      <c r="O2265" s="131"/>
      <c r="P2265" s="330"/>
      <c r="Q2265" s="132"/>
      <c r="R2265" s="132"/>
      <c r="S2265" s="132"/>
      <c r="T2265" s="132"/>
    </row>
    <row r="2266" customFormat="false" ht="12.8" hidden="true" customHeight="false" outlineLevel="0" collapsed="false">
      <c r="A2266" s="131" t="n">
        <v>1458259200</v>
      </c>
      <c r="B2266" s="330" t="n">
        <f aca="false">(A2266/(24*60*60))+DATE(1970,1,1)</f>
        <v>42447</v>
      </c>
      <c r="C2266" s="331" t="n">
        <f aca="false">YEAR(B2266)</f>
        <v>2016</v>
      </c>
      <c r="D2266" s="331" t="n">
        <f aca="false">MONTH(B2266)</f>
        <v>3</v>
      </c>
      <c r="E2266" s="331" t="n">
        <f aca="false">DAY(B2266)</f>
        <v>18</v>
      </c>
      <c r="F2266" s="132" t="n">
        <v>418.71</v>
      </c>
      <c r="G2266" s="132" t="n">
        <v>418.86</v>
      </c>
      <c r="H2266" s="132" t="n">
        <v>403.01</v>
      </c>
      <c r="I2266" s="132" t="n">
        <v>407.86</v>
      </c>
      <c r="J2266" s="132" t="n">
        <f aca="false">LARGE($G$1:G2266,1)</f>
        <v>1242</v>
      </c>
      <c r="K2266" s="192" t="n">
        <f aca="false">IF(J2266&gt;J2265,0,K2265+1)</f>
        <v>840</v>
      </c>
      <c r="L2266" s="134" t="n">
        <f aca="false">I2266/J2266-1</f>
        <v>-0.671610305958132</v>
      </c>
      <c r="O2266" s="131"/>
      <c r="P2266" s="330"/>
      <c r="Q2266" s="132"/>
      <c r="R2266" s="132"/>
      <c r="S2266" s="132"/>
      <c r="T2266" s="132"/>
    </row>
    <row r="2267" customFormat="false" ht="12.8" hidden="true" customHeight="false" outlineLevel="0" collapsed="false">
      <c r="A2267" s="131" t="n">
        <v>1458345600</v>
      </c>
      <c r="B2267" s="330" t="n">
        <f aca="false">(A2267/(24*60*60))+DATE(1970,1,1)</f>
        <v>42448</v>
      </c>
      <c r="C2267" s="331" t="n">
        <f aca="false">YEAR(B2267)</f>
        <v>2016</v>
      </c>
      <c r="D2267" s="331" t="n">
        <f aca="false">MONTH(B2267)</f>
        <v>3</v>
      </c>
      <c r="E2267" s="331" t="n">
        <f aca="false">DAY(B2267)</f>
        <v>19</v>
      </c>
      <c r="F2267" s="132" t="n">
        <v>407.5</v>
      </c>
      <c r="G2267" s="132" t="n">
        <v>412</v>
      </c>
      <c r="H2267" s="132" t="n">
        <v>404</v>
      </c>
      <c r="I2267" s="132" t="n">
        <v>408.68</v>
      </c>
      <c r="J2267" s="132" t="n">
        <f aca="false">LARGE($G$1:G2267,1)</f>
        <v>1242</v>
      </c>
      <c r="K2267" s="192" t="n">
        <f aca="false">IF(J2267&gt;J2266,0,K2266+1)</f>
        <v>841</v>
      </c>
      <c r="L2267" s="134" t="n">
        <f aca="false">I2267/J2267-1</f>
        <v>-0.670950080515298</v>
      </c>
      <c r="O2267" s="131"/>
      <c r="P2267" s="330"/>
      <c r="Q2267" s="132"/>
      <c r="R2267" s="132"/>
      <c r="S2267" s="132"/>
      <c r="T2267" s="132"/>
    </row>
    <row r="2268" customFormat="false" ht="12.8" hidden="true" customHeight="false" outlineLevel="0" collapsed="false">
      <c r="A2268" s="131" t="n">
        <v>1458432000</v>
      </c>
      <c r="B2268" s="330" t="n">
        <f aca="false">(A2268/(24*60*60))+DATE(1970,1,1)</f>
        <v>42449</v>
      </c>
      <c r="C2268" s="331" t="n">
        <f aca="false">YEAR(B2268)</f>
        <v>2016</v>
      </c>
      <c r="D2268" s="331" t="n">
        <f aca="false">MONTH(B2268)</f>
        <v>3</v>
      </c>
      <c r="E2268" s="331" t="n">
        <f aca="false">DAY(B2268)</f>
        <v>20</v>
      </c>
      <c r="F2268" s="132" t="n">
        <v>408.7</v>
      </c>
      <c r="G2268" s="132" t="n">
        <v>413.2</v>
      </c>
      <c r="H2268" s="132" t="n">
        <v>407.92</v>
      </c>
      <c r="I2268" s="132" t="n">
        <v>411.25</v>
      </c>
      <c r="J2268" s="132" t="n">
        <f aca="false">LARGE($G$1:G2268,1)</f>
        <v>1242</v>
      </c>
      <c r="K2268" s="192" t="n">
        <f aca="false">IF(J2268&gt;J2267,0,K2267+1)</f>
        <v>842</v>
      </c>
      <c r="L2268" s="134" t="n">
        <f aca="false">I2268/J2268-1</f>
        <v>-0.668880837359098</v>
      </c>
      <c r="O2268" s="131"/>
      <c r="P2268" s="330"/>
      <c r="Q2268" s="132"/>
      <c r="R2268" s="132"/>
      <c r="S2268" s="132"/>
      <c r="T2268" s="132"/>
    </row>
    <row r="2269" customFormat="false" ht="12.8" hidden="true" customHeight="false" outlineLevel="0" collapsed="false">
      <c r="A2269" s="131" t="n">
        <v>1458518400</v>
      </c>
      <c r="B2269" s="330" t="n">
        <f aca="false">(A2269/(24*60*60))+DATE(1970,1,1)</f>
        <v>42450</v>
      </c>
      <c r="C2269" s="331" t="n">
        <f aca="false">YEAR(B2269)</f>
        <v>2016</v>
      </c>
      <c r="D2269" s="331" t="n">
        <f aca="false">MONTH(B2269)</f>
        <v>3</v>
      </c>
      <c r="E2269" s="331" t="n">
        <f aca="false">DAY(B2269)</f>
        <v>21</v>
      </c>
      <c r="F2269" s="132" t="n">
        <v>410.81</v>
      </c>
      <c r="G2269" s="132" t="n">
        <v>412.14</v>
      </c>
      <c r="H2269" s="132" t="n">
        <v>406</v>
      </c>
      <c r="I2269" s="132" t="n">
        <v>411.88</v>
      </c>
      <c r="J2269" s="132" t="n">
        <f aca="false">LARGE($G$1:G2269,1)</f>
        <v>1242</v>
      </c>
      <c r="K2269" s="192" t="n">
        <f aca="false">IF(J2269&gt;J2268,0,K2268+1)</f>
        <v>843</v>
      </c>
      <c r="L2269" s="134" t="n">
        <f aca="false">I2269/J2269-1</f>
        <v>-0.668373590982287</v>
      </c>
      <c r="O2269" s="131"/>
      <c r="P2269" s="330"/>
      <c r="Q2269" s="132"/>
      <c r="R2269" s="132"/>
      <c r="S2269" s="132"/>
      <c r="T2269" s="132"/>
    </row>
    <row r="2270" customFormat="false" ht="12.8" hidden="true" customHeight="false" outlineLevel="0" collapsed="false">
      <c r="A2270" s="131" t="n">
        <v>1458604800</v>
      </c>
      <c r="B2270" s="330" t="n">
        <f aca="false">(A2270/(24*60*60))+DATE(1970,1,1)</f>
        <v>42451</v>
      </c>
      <c r="C2270" s="331" t="n">
        <f aca="false">YEAR(B2270)</f>
        <v>2016</v>
      </c>
      <c r="D2270" s="331" t="n">
        <f aca="false">MONTH(B2270)</f>
        <v>3</v>
      </c>
      <c r="E2270" s="331" t="n">
        <f aca="false">DAY(B2270)</f>
        <v>22</v>
      </c>
      <c r="F2270" s="132" t="n">
        <v>411.85</v>
      </c>
      <c r="G2270" s="132" t="n">
        <v>418.68</v>
      </c>
      <c r="H2270" s="132" t="n">
        <v>409.88</v>
      </c>
      <c r="I2270" s="132" t="n">
        <v>417.7</v>
      </c>
      <c r="J2270" s="132" t="n">
        <f aca="false">LARGE($G$1:G2270,1)</f>
        <v>1242</v>
      </c>
      <c r="K2270" s="192" t="n">
        <f aca="false">IF(J2270&gt;J2269,0,K2269+1)</f>
        <v>844</v>
      </c>
      <c r="L2270" s="134" t="n">
        <f aca="false">I2270/J2270-1</f>
        <v>-0.663687600644122</v>
      </c>
      <c r="O2270" s="131"/>
      <c r="P2270" s="330"/>
      <c r="Q2270" s="132"/>
      <c r="R2270" s="132"/>
      <c r="S2270" s="132"/>
      <c r="T2270" s="132"/>
    </row>
    <row r="2271" customFormat="false" ht="12.8" hidden="true" customHeight="false" outlineLevel="0" collapsed="false">
      <c r="A2271" s="131" t="n">
        <v>1458691200</v>
      </c>
      <c r="B2271" s="330" t="n">
        <f aca="false">(A2271/(24*60*60))+DATE(1970,1,1)</f>
        <v>42452</v>
      </c>
      <c r="C2271" s="331" t="n">
        <f aca="false">YEAR(B2271)</f>
        <v>2016</v>
      </c>
      <c r="D2271" s="331" t="n">
        <f aca="false">MONTH(B2271)</f>
        <v>3</v>
      </c>
      <c r="E2271" s="331" t="n">
        <f aca="false">DAY(B2271)</f>
        <v>23</v>
      </c>
      <c r="F2271" s="132" t="n">
        <v>417.7</v>
      </c>
      <c r="G2271" s="132" t="n">
        <v>419.72</v>
      </c>
      <c r="H2271" s="132" t="n">
        <v>415.83</v>
      </c>
      <c r="I2271" s="132" t="n">
        <v>418.12</v>
      </c>
      <c r="J2271" s="132" t="n">
        <f aca="false">LARGE($G$1:G2271,1)</f>
        <v>1242</v>
      </c>
      <c r="K2271" s="192" t="n">
        <f aca="false">IF(J2271&gt;J2270,0,K2270+1)</f>
        <v>845</v>
      </c>
      <c r="L2271" s="134" t="n">
        <f aca="false">I2271/J2271-1</f>
        <v>-0.663349436392915</v>
      </c>
      <c r="O2271" s="131"/>
      <c r="P2271" s="330"/>
      <c r="Q2271" s="132"/>
      <c r="R2271" s="132"/>
      <c r="S2271" s="132"/>
      <c r="T2271" s="132"/>
    </row>
    <row r="2272" customFormat="false" ht="12.8" hidden="true" customHeight="false" outlineLevel="0" collapsed="false">
      <c r="A2272" s="131" t="n">
        <v>1458777600</v>
      </c>
      <c r="B2272" s="330" t="n">
        <f aca="false">(A2272/(24*60*60))+DATE(1970,1,1)</f>
        <v>42453</v>
      </c>
      <c r="C2272" s="331" t="n">
        <f aca="false">YEAR(B2272)</f>
        <v>2016</v>
      </c>
      <c r="D2272" s="331" t="n">
        <f aca="false">MONTH(B2272)</f>
        <v>3</v>
      </c>
      <c r="E2272" s="331" t="n">
        <f aca="false">DAY(B2272)</f>
        <v>24</v>
      </c>
      <c r="F2272" s="132" t="n">
        <v>418.12</v>
      </c>
      <c r="G2272" s="132" t="n">
        <v>418.13</v>
      </c>
      <c r="H2272" s="132" t="n">
        <v>414</v>
      </c>
      <c r="I2272" s="132" t="n">
        <v>415.3</v>
      </c>
      <c r="J2272" s="132" t="n">
        <f aca="false">LARGE($G$1:G2272,1)</f>
        <v>1242</v>
      </c>
      <c r="K2272" s="192" t="n">
        <f aca="false">IF(J2272&gt;J2271,0,K2271+1)</f>
        <v>846</v>
      </c>
      <c r="L2272" s="134" t="n">
        <f aca="false">I2272/J2272-1</f>
        <v>-0.665619967793881</v>
      </c>
      <c r="O2272" s="131"/>
      <c r="P2272" s="330"/>
      <c r="Q2272" s="132"/>
      <c r="R2272" s="132"/>
      <c r="S2272" s="132"/>
      <c r="T2272" s="132"/>
    </row>
    <row r="2273" customFormat="false" ht="12.8" hidden="true" customHeight="false" outlineLevel="0" collapsed="false">
      <c r="A2273" s="131" t="n">
        <v>1458864000</v>
      </c>
      <c r="B2273" s="330" t="n">
        <f aca="false">(A2273/(24*60*60))+DATE(1970,1,1)</f>
        <v>42454</v>
      </c>
      <c r="C2273" s="331" t="n">
        <f aca="false">YEAR(B2273)</f>
        <v>2016</v>
      </c>
      <c r="D2273" s="331" t="n">
        <f aca="false">MONTH(B2273)</f>
        <v>3</v>
      </c>
      <c r="E2273" s="331" t="n">
        <f aca="false">DAY(B2273)</f>
        <v>25</v>
      </c>
      <c r="F2273" s="132" t="n">
        <v>415.3</v>
      </c>
      <c r="G2273" s="132" t="n">
        <v>417.03</v>
      </c>
      <c r="H2273" s="132" t="n">
        <v>413.03</v>
      </c>
      <c r="I2273" s="132" t="n">
        <v>416</v>
      </c>
      <c r="J2273" s="132" t="n">
        <f aca="false">LARGE($G$1:G2273,1)</f>
        <v>1242</v>
      </c>
      <c r="K2273" s="192" t="n">
        <f aca="false">IF(J2273&gt;J2272,0,K2272+1)</f>
        <v>847</v>
      </c>
      <c r="L2273" s="134" t="n">
        <f aca="false">I2273/J2273-1</f>
        <v>-0.665056360708535</v>
      </c>
      <c r="O2273" s="131"/>
      <c r="P2273" s="330"/>
      <c r="Q2273" s="132"/>
      <c r="R2273" s="132"/>
      <c r="S2273" s="132"/>
      <c r="T2273" s="132"/>
    </row>
    <row r="2274" customFormat="false" ht="12.8" hidden="true" customHeight="false" outlineLevel="0" collapsed="false">
      <c r="A2274" s="131" t="n">
        <v>1458950400</v>
      </c>
      <c r="B2274" s="330" t="n">
        <f aca="false">(A2274/(24*60*60))+DATE(1970,1,1)</f>
        <v>42455</v>
      </c>
      <c r="C2274" s="331" t="n">
        <f aca="false">YEAR(B2274)</f>
        <v>2016</v>
      </c>
      <c r="D2274" s="331" t="n">
        <f aca="false">MONTH(B2274)</f>
        <v>3</v>
      </c>
      <c r="E2274" s="331" t="n">
        <f aca="false">DAY(B2274)</f>
        <v>26</v>
      </c>
      <c r="F2274" s="132" t="n">
        <v>416.02</v>
      </c>
      <c r="G2274" s="132" t="n">
        <v>419.4</v>
      </c>
      <c r="H2274" s="132" t="n">
        <v>413.2</v>
      </c>
      <c r="I2274" s="132" t="n">
        <v>416.71</v>
      </c>
      <c r="J2274" s="132" t="n">
        <f aca="false">LARGE($G$1:G2274,1)</f>
        <v>1242</v>
      </c>
      <c r="K2274" s="192" t="n">
        <f aca="false">IF(J2274&gt;J2273,0,K2273+1)</f>
        <v>848</v>
      </c>
      <c r="L2274" s="134" t="n">
        <f aca="false">I2274/J2274-1</f>
        <v>-0.664484702093398</v>
      </c>
      <c r="O2274" s="131"/>
      <c r="P2274" s="330"/>
      <c r="Q2274" s="132"/>
      <c r="R2274" s="132"/>
      <c r="S2274" s="132"/>
      <c r="T2274" s="132"/>
    </row>
    <row r="2275" customFormat="false" ht="12.8" hidden="true" customHeight="false" outlineLevel="0" collapsed="false">
      <c r="A2275" s="131" t="n">
        <v>1459036800</v>
      </c>
      <c r="B2275" s="330" t="n">
        <f aca="false">(A2275/(24*60*60))+DATE(1970,1,1)</f>
        <v>42456</v>
      </c>
      <c r="C2275" s="331" t="n">
        <f aca="false">YEAR(B2275)</f>
        <v>2016</v>
      </c>
      <c r="D2275" s="331" t="n">
        <f aca="false">MONTH(B2275)</f>
        <v>3</v>
      </c>
      <c r="E2275" s="331" t="n">
        <f aca="false">DAY(B2275)</f>
        <v>27</v>
      </c>
      <c r="F2275" s="132" t="n">
        <v>416.72</v>
      </c>
      <c r="G2275" s="132" t="n">
        <v>431</v>
      </c>
      <c r="H2275" s="132" t="n">
        <v>415.79</v>
      </c>
      <c r="I2275" s="132" t="n">
        <v>427.36</v>
      </c>
      <c r="J2275" s="132" t="n">
        <f aca="false">LARGE($G$1:G2275,1)</f>
        <v>1242</v>
      </c>
      <c r="K2275" s="192" t="n">
        <f aca="false">IF(J2275&gt;J2274,0,K2274+1)</f>
        <v>849</v>
      </c>
      <c r="L2275" s="134" t="n">
        <f aca="false">I2275/J2275-1</f>
        <v>-0.655909822866345</v>
      </c>
      <c r="O2275" s="131"/>
      <c r="P2275" s="330"/>
      <c r="Q2275" s="132"/>
      <c r="R2275" s="132"/>
      <c r="S2275" s="132"/>
      <c r="T2275" s="132"/>
    </row>
    <row r="2276" customFormat="false" ht="12.8" hidden="true" customHeight="false" outlineLevel="0" collapsed="false">
      <c r="A2276" s="131" t="n">
        <v>1459123200</v>
      </c>
      <c r="B2276" s="330" t="n">
        <f aca="false">(A2276/(24*60*60))+DATE(1970,1,1)</f>
        <v>42457</v>
      </c>
      <c r="C2276" s="331" t="n">
        <f aca="false">YEAR(B2276)</f>
        <v>2016</v>
      </c>
      <c r="D2276" s="331" t="n">
        <f aca="false">MONTH(B2276)</f>
        <v>3</v>
      </c>
      <c r="E2276" s="331" t="n">
        <f aca="false">DAY(B2276)</f>
        <v>28</v>
      </c>
      <c r="F2276" s="132" t="n">
        <v>427.34</v>
      </c>
      <c r="G2276" s="132" t="n">
        <v>427.99</v>
      </c>
      <c r="H2276" s="132" t="n">
        <v>422.38</v>
      </c>
      <c r="I2276" s="132" t="n">
        <v>424.06</v>
      </c>
      <c r="J2276" s="132" t="n">
        <f aca="false">LARGE($G$1:G2276,1)</f>
        <v>1242</v>
      </c>
      <c r="K2276" s="192" t="n">
        <f aca="false">IF(J2276&gt;J2275,0,K2275+1)</f>
        <v>850</v>
      </c>
      <c r="L2276" s="134" t="n">
        <f aca="false">I2276/J2276-1</f>
        <v>-0.658566827697263</v>
      </c>
      <c r="O2276" s="131"/>
      <c r="P2276" s="330"/>
      <c r="Q2276" s="132"/>
      <c r="R2276" s="132"/>
      <c r="S2276" s="132"/>
      <c r="T2276" s="132"/>
    </row>
    <row r="2277" customFormat="false" ht="12.8" hidden="true" customHeight="false" outlineLevel="0" collapsed="false">
      <c r="A2277" s="131" t="n">
        <v>1459209600</v>
      </c>
      <c r="B2277" s="330" t="n">
        <f aca="false">(A2277/(24*60*60))+DATE(1970,1,1)</f>
        <v>42458</v>
      </c>
      <c r="C2277" s="331" t="n">
        <f aca="false">YEAR(B2277)</f>
        <v>2016</v>
      </c>
      <c r="D2277" s="331" t="n">
        <f aca="false">MONTH(B2277)</f>
        <v>3</v>
      </c>
      <c r="E2277" s="331" t="n">
        <f aca="false">DAY(B2277)</f>
        <v>29</v>
      </c>
      <c r="F2277" s="132" t="n">
        <v>424.03</v>
      </c>
      <c r="G2277" s="132" t="n">
        <v>426.41</v>
      </c>
      <c r="H2277" s="132" t="n">
        <v>406.51</v>
      </c>
      <c r="I2277" s="132" t="n">
        <v>416</v>
      </c>
      <c r="J2277" s="132" t="n">
        <f aca="false">LARGE($G$1:G2277,1)</f>
        <v>1242</v>
      </c>
      <c r="K2277" s="192" t="n">
        <f aca="false">IF(J2277&gt;J2276,0,K2276+1)</f>
        <v>851</v>
      </c>
      <c r="L2277" s="134" t="n">
        <f aca="false">I2277/J2277-1</f>
        <v>-0.665056360708535</v>
      </c>
      <c r="O2277" s="131"/>
      <c r="P2277" s="330"/>
      <c r="Q2277" s="132"/>
      <c r="R2277" s="132"/>
      <c r="S2277" s="132"/>
      <c r="T2277" s="132"/>
    </row>
    <row r="2278" customFormat="false" ht="12.8" hidden="true" customHeight="false" outlineLevel="0" collapsed="false">
      <c r="A2278" s="131" t="n">
        <v>1459296000</v>
      </c>
      <c r="B2278" s="330" t="n">
        <f aca="false">(A2278/(24*60*60))+DATE(1970,1,1)</f>
        <v>42459</v>
      </c>
      <c r="C2278" s="331" t="n">
        <f aca="false">YEAR(B2278)</f>
        <v>2016</v>
      </c>
      <c r="D2278" s="331" t="n">
        <f aca="false">MONTH(B2278)</f>
        <v>3</v>
      </c>
      <c r="E2278" s="331" t="n">
        <f aca="false">DAY(B2278)</f>
        <v>30</v>
      </c>
      <c r="F2278" s="132" t="n">
        <v>415.87</v>
      </c>
      <c r="G2278" s="132" t="n">
        <v>416</v>
      </c>
      <c r="H2278" s="132" t="n">
        <v>408.58</v>
      </c>
      <c r="I2278" s="132" t="n">
        <v>413.12</v>
      </c>
      <c r="J2278" s="132" t="n">
        <f aca="false">LARGE($G$1:G2278,1)</f>
        <v>1242</v>
      </c>
      <c r="K2278" s="192" t="n">
        <f aca="false">IF(J2278&gt;J2277,0,K2277+1)</f>
        <v>852</v>
      </c>
      <c r="L2278" s="134" t="n">
        <f aca="false">I2278/J2278-1</f>
        <v>-0.667375201288245</v>
      </c>
      <c r="O2278" s="131"/>
      <c r="P2278" s="330"/>
      <c r="Q2278" s="132"/>
      <c r="R2278" s="132"/>
      <c r="S2278" s="132"/>
      <c r="T2278" s="132"/>
    </row>
    <row r="2279" customFormat="false" ht="12.8" hidden="true" customHeight="false" outlineLevel="0" collapsed="false">
      <c r="A2279" s="131" t="n">
        <v>1459382400</v>
      </c>
      <c r="B2279" s="330" t="n">
        <f aca="false">(A2279/(24*60*60))+DATE(1970,1,1)</f>
        <v>42460</v>
      </c>
      <c r="C2279" s="331" t="n">
        <f aca="false">YEAR(B2279)</f>
        <v>2016</v>
      </c>
      <c r="D2279" s="331" t="n">
        <f aca="false">MONTH(B2279)</f>
        <v>3</v>
      </c>
      <c r="E2279" s="331" t="n">
        <f aca="false">DAY(B2279)</f>
        <v>31</v>
      </c>
      <c r="F2279" s="132" t="n">
        <v>413.04</v>
      </c>
      <c r="G2279" s="132" t="n">
        <v>418.25</v>
      </c>
      <c r="H2279" s="132" t="n">
        <v>413.04</v>
      </c>
      <c r="I2279" s="132" t="n">
        <v>416.02</v>
      </c>
      <c r="J2279" s="132" t="n">
        <f aca="false">LARGE($G$1:G2279,1)</f>
        <v>1242</v>
      </c>
      <c r="K2279" s="192" t="n">
        <f aca="false">IF(J2279&gt;J2278,0,K2278+1)</f>
        <v>853</v>
      </c>
      <c r="L2279" s="134" t="n">
        <f aca="false">I2279/J2279-1</f>
        <v>-0.665040257648953</v>
      </c>
      <c r="O2279" s="131"/>
      <c r="P2279" s="330"/>
      <c r="Q2279" s="132"/>
      <c r="R2279" s="132"/>
      <c r="S2279" s="132"/>
      <c r="T2279" s="132"/>
    </row>
    <row r="2280" customFormat="false" ht="12.8" hidden="true" customHeight="false" outlineLevel="0" collapsed="false">
      <c r="A2280" s="131" t="n">
        <v>1459468800</v>
      </c>
      <c r="B2280" s="330" t="n">
        <f aca="false">(A2280/(24*60*60))+DATE(1970,1,1)</f>
        <v>42461</v>
      </c>
      <c r="C2280" s="331" t="n">
        <f aca="false">YEAR(B2280)</f>
        <v>2016</v>
      </c>
      <c r="D2280" s="331" t="n">
        <f aca="false">MONTH(B2280)</f>
        <v>4</v>
      </c>
      <c r="E2280" s="331" t="n">
        <f aca="false">DAY(B2280)</f>
        <v>1</v>
      </c>
      <c r="F2280" s="132" t="n">
        <v>416.34</v>
      </c>
      <c r="G2280" s="132" t="n">
        <v>417.9</v>
      </c>
      <c r="H2280" s="132" t="n">
        <v>414</v>
      </c>
      <c r="I2280" s="132" t="n">
        <v>417.9</v>
      </c>
      <c r="J2280" s="132" t="n">
        <f aca="false">LARGE($G$1:G2280,1)</f>
        <v>1242</v>
      </c>
      <c r="K2280" s="192" t="n">
        <f aca="false">IF(J2280&gt;J2279,0,K2279+1)</f>
        <v>854</v>
      </c>
      <c r="L2280" s="134" t="n">
        <f aca="false">I2280/J2280-1</f>
        <v>-0.663526570048309</v>
      </c>
      <c r="O2280" s="131"/>
      <c r="P2280" s="330"/>
      <c r="Q2280" s="132"/>
      <c r="R2280" s="132"/>
      <c r="S2280" s="132"/>
      <c r="T2280" s="132"/>
    </row>
    <row r="2281" customFormat="false" ht="12.8" hidden="true" customHeight="false" outlineLevel="0" collapsed="false">
      <c r="A2281" s="131" t="n">
        <v>1459555200</v>
      </c>
      <c r="B2281" s="330" t="n">
        <f aca="false">(A2281/(24*60*60))+DATE(1970,1,1)</f>
        <v>42462</v>
      </c>
      <c r="C2281" s="331" t="n">
        <f aca="false">YEAR(B2281)</f>
        <v>2016</v>
      </c>
      <c r="D2281" s="331" t="n">
        <f aca="false">MONTH(B2281)</f>
        <v>4</v>
      </c>
      <c r="E2281" s="331" t="n">
        <f aca="false">DAY(B2281)</f>
        <v>2</v>
      </c>
      <c r="F2281" s="132" t="n">
        <v>417.89</v>
      </c>
      <c r="G2281" s="132" t="n">
        <v>422.8</v>
      </c>
      <c r="H2281" s="132" t="n">
        <v>417.53</v>
      </c>
      <c r="I2281" s="132" t="n">
        <v>420.3</v>
      </c>
      <c r="J2281" s="132" t="n">
        <f aca="false">LARGE($G$1:G2281,1)</f>
        <v>1242</v>
      </c>
      <c r="K2281" s="192" t="n">
        <f aca="false">IF(J2281&gt;J2280,0,K2280+1)</f>
        <v>855</v>
      </c>
      <c r="L2281" s="134" t="n">
        <f aca="false">I2281/J2281-1</f>
        <v>-0.661594202898551</v>
      </c>
      <c r="O2281" s="131"/>
      <c r="P2281" s="330"/>
      <c r="Q2281" s="132"/>
      <c r="R2281" s="132"/>
      <c r="S2281" s="132"/>
      <c r="T2281" s="132"/>
    </row>
    <row r="2282" customFormat="false" ht="12.8" hidden="true" customHeight="false" outlineLevel="0" collapsed="false">
      <c r="A2282" s="131" t="n">
        <v>1459641600</v>
      </c>
      <c r="B2282" s="330" t="n">
        <f aca="false">(A2282/(24*60*60))+DATE(1970,1,1)</f>
        <v>42463</v>
      </c>
      <c r="C2282" s="331" t="n">
        <f aca="false">YEAR(B2282)</f>
        <v>2016</v>
      </c>
      <c r="D2282" s="331" t="n">
        <f aca="false">MONTH(B2282)</f>
        <v>4</v>
      </c>
      <c r="E2282" s="331" t="n">
        <f aca="false">DAY(B2282)</f>
        <v>3</v>
      </c>
      <c r="F2282" s="132" t="n">
        <v>420.31</v>
      </c>
      <c r="G2282" s="132" t="n">
        <v>421.82</v>
      </c>
      <c r="H2282" s="132" t="n">
        <v>416</v>
      </c>
      <c r="I2282" s="132" t="n">
        <v>420.6</v>
      </c>
      <c r="J2282" s="132" t="n">
        <f aca="false">LARGE($G$1:G2282,1)</f>
        <v>1242</v>
      </c>
      <c r="K2282" s="192" t="n">
        <f aca="false">IF(J2282&gt;J2281,0,K2281+1)</f>
        <v>856</v>
      </c>
      <c r="L2282" s="134" t="n">
        <f aca="false">I2282/J2282-1</f>
        <v>-0.661352657004831</v>
      </c>
      <c r="O2282" s="131"/>
      <c r="P2282" s="330"/>
      <c r="Q2282" s="132"/>
      <c r="R2282" s="132"/>
      <c r="S2282" s="132"/>
      <c r="T2282" s="132"/>
    </row>
    <row r="2283" customFormat="false" ht="12.8" hidden="true" customHeight="false" outlineLevel="0" collapsed="false">
      <c r="A2283" s="131" t="n">
        <v>1459728000</v>
      </c>
      <c r="B2283" s="330" t="n">
        <f aca="false">(A2283/(24*60*60))+DATE(1970,1,1)</f>
        <v>42464</v>
      </c>
      <c r="C2283" s="331" t="n">
        <f aca="false">YEAR(B2283)</f>
        <v>2016</v>
      </c>
      <c r="D2283" s="331" t="n">
        <f aca="false">MONTH(B2283)</f>
        <v>4</v>
      </c>
      <c r="E2283" s="331" t="n">
        <f aca="false">DAY(B2283)</f>
        <v>4</v>
      </c>
      <c r="F2283" s="132" t="n">
        <v>420.99</v>
      </c>
      <c r="G2283" s="132" t="n">
        <v>421.2</v>
      </c>
      <c r="H2283" s="132" t="n">
        <v>416.24</v>
      </c>
      <c r="I2283" s="132" t="n">
        <v>420.46</v>
      </c>
      <c r="J2283" s="132" t="n">
        <f aca="false">LARGE($G$1:G2283,1)</f>
        <v>1242</v>
      </c>
      <c r="K2283" s="192" t="n">
        <f aca="false">IF(J2283&gt;J2282,0,K2282+1)</f>
        <v>857</v>
      </c>
      <c r="L2283" s="134" t="n">
        <f aca="false">I2283/J2283-1</f>
        <v>-0.6614653784219</v>
      </c>
      <c r="O2283" s="131"/>
      <c r="P2283" s="330"/>
      <c r="Q2283" s="132"/>
      <c r="R2283" s="132"/>
      <c r="S2283" s="132"/>
      <c r="T2283" s="132"/>
    </row>
    <row r="2284" customFormat="false" ht="12.8" hidden="true" customHeight="false" outlineLevel="0" collapsed="false">
      <c r="A2284" s="131" t="n">
        <v>1459814400</v>
      </c>
      <c r="B2284" s="330" t="n">
        <f aca="false">(A2284/(24*60*60))+DATE(1970,1,1)</f>
        <v>42465</v>
      </c>
      <c r="C2284" s="331" t="n">
        <f aca="false">YEAR(B2284)</f>
        <v>2016</v>
      </c>
      <c r="D2284" s="331" t="n">
        <f aca="false">MONTH(B2284)</f>
        <v>4</v>
      </c>
      <c r="E2284" s="331" t="n">
        <f aca="false">DAY(B2284)</f>
        <v>5</v>
      </c>
      <c r="F2284" s="132" t="n">
        <v>420.46</v>
      </c>
      <c r="G2284" s="132" t="n">
        <v>425</v>
      </c>
      <c r="H2284" s="132" t="n">
        <v>419.61</v>
      </c>
      <c r="I2284" s="132" t="n">
        <v>423.75</v>
      </c>
      <c r="J2284" s="132" t="n">
        <f aca="false">LARGE($G$1:G2284,1)</f>
        <v>1242</v>
      </c>
      <c r="K2284" s="192" t="n">
        <f aca="false">IF(J2284&gt;J2283,0,K2283+1)</f>
        <v>858</v>
      </c>
      <c r="L2284" s="134" t="n">
        <f aca="false">I2284/J2284-1</f>
        <v>-0.658816425120773</v>
      </c>
      <c r="O2284" s="131"/>
      <c r="P2284" s="330"/>
      <c r="Q2284" s="132"/>
      <c r="R2284" s="132"/>
      <c r="S2284" s="132"/>
      <c r="T2284" s="132"/>
    </row>
    <row r="2285" customFormat="false" ht="12.8" hidden="true" customHeight="false" outlineLevel="0" collapsed="false">
      <c r="A2285" s="131" t="n">
        <v>1459900800</v>
      </c>
      <c r="B2285" s="330" t="n">
        <f aca="false">(A2285/(24*60*60))+DATE(1970,1,1)</f>
        <v>42466</v>
      </c>
      <c r="C2285" s="331" t="n">
        <f aca="false">YEAR(B2285)</f>
        <v>2016</v>
      </c>
      <c r="D2285" s="331" t="n">
        <f aca="false">MONTH(B2285)</f>
        <v>4</v>
      </c>
      <c r="E2285" s="331" t="n">
        <f aca="false">DAY(B2285)</f>
        <v>6</v>
      </c>
      <c r="F2285" s="132" t="n">
        <v>423.75</v>
      </c>
      <c r="G2285" s="132" t="n">
        <v>424.68</v>
      </c>
      <c r="H2285" s="132" t="n">
        <v>421.69</v>
      </c>
      <c r="I2285" s="132" t="n">
        <v>422.57</v>
      </c>
      <c r="J2285" s="132" t="n">
        <f aca="false">LARGE($G$1:G2285,1)</f>
        <v>1242</v>
      </c>
      <c r="K2285" s="192" t="n">
        <f aca="false">IF(J2285&gt;J2284,0,K2284+1)</f>
        <v>859</v>
      </c>
      <c r="L2285" s="134" t="n">
        <f aca="false">I2285/J2285-1</f>
        <v>-0.659766505636071</v>
      </c>
      <c r="O2285" s="131"/>
      <c r="P2285" s="330"/>
      <c r="Q2285" s="132"/>
      <c r="R2285" s="132"/>
      <c r="S2285" s="132"/>
      <c r="T2285" s="132"/>
    </row>
    <row r="2286" customFormat="false" ht="12.8" hidden="true" customHeight="false" outlineLevel="0" collapsed="false">
      <c r="A2286" s="131" t="n">
        <v>1459987200</v>
      </c>
      <c r="B2286" s="330" t="n">
        <f aca="false">(A2286/(24*60*60))+DATE(1970,1,1)</f>
        <v>42467</v>
      </c>
      <c r="C2286" s="331" t="n">
        <f aca="false">YEAR(B2286)</f>
        <v>2016</v>
      </c>
      <c r="D2286" s="331" t="n">
        <f aca="false">MONTH(B2286)</f>
        <v>4</v>
      </c>
      <c r="E2286" s="331" t="n">
        <f aca="false">DAY(B2286)</f>
        <v>7</v>
      </c>
      <c r="F2286" s="132" t="n">
        <v>422.52</v>
      </c>
      <c r="G2286" s="132" t="n">
        <v>422.86</v>
      </c>
      <c r="H2286" s="132" t="n">
        <v>417.78</v>
      </c>
      <c r="I2286" s="132" t="n">
        <v>422.28</v>
      </c>
      <c r="J2286" s="132" t="n">
        <f aca="false">LARGE($G$1:G2286,1)</f>
        <v>1242</v>
      </c>
      <c r="K2286" s="192" t="n">
        <f aca="false">IF(J2286&gt;J2285,0,K2285+1)</f>
        <v>860</v>
      </c>
      <c r="L2286" s="134" t="n">
        <f aca="false">I2286/J2286-1</f>
        <v>-0.66</v>
      </c>
      <c r="O2286" s="131"/>
      <c r="P2286" s="330"/>
      <c r="Q2286" s="132"/>
      <c r="R2286" s="132"/>
      <c r="S2286" s="132"/>
      <c r="T2286" s="132"/>
    </row>
    <row r="2287" customFormat="false" ht="12.8" hidden="true" customHeight="false" outlineLevel="0" collapsed="false">
      <c r="A2287" s="131" t="n">
        <v>1460073600</v>
      </c>
      <c r="B2287" s="330" t="n">
        <f aca="false">(A2287/(24*60*60))+DATE(1970,1,1)</f>
        <v>42468</v>
      </c>
      <c r="C2287" s="331" t="n">
        <f aca="false">YEAR(B2287)</f>
        <v>2016</v>
      </c>
      <c r="D2287" s="331" t="n">
        <f aca="false">MONTH(B2287)</f>
        <v>4</v>
      </c>
      <c r="E2287" s="331" t="n">
        <f aca="false">DAY(B2287)</f>
        <v>8</v>
      </c>
      <c r="F2287" s="132" t="n">
        <v>422.29</v>
      </c>
      <c r="G2287" s="132" t="n">
        <v>424.49</v>
      </c>
      <c r="H2287" s="132" t="n">
        <v>415.5</v>
      </c>
      <c r="I2287" s="132" t="n">
        <v>418.5</v>
      </c>
      <c r="J2287" s="132" t="n">
        <f aca="false">LARGE($G$1:G2287,1)</f>
        <v>1242</v>
      </c>
      <c r="K2287" s="192" t="n">
        <f aca="false">IF(J2287&gt;J2286,0,K2286+1)</f>
        <v>861</v>
      </c>
      <c r="L2287" s="134" t="n">
        <f aca="false">I2287/J2287-1</f>
        <v>-0.66304347826087</v>
      </c>
      <c r="O2287" s="131"/>
      <c r="P2287" s="330"/>
      <c r="Q2287" s="132"/>
      <c r="R2287" s="132"/>
      <c r="S2287" s="132"/>
      <c r="T2287" s="132"/>
    </row>
    <row r="2288" customFormat="false" ht="12.8" hidden="true" customHeight="false" outlineLevel="0" collapsed="false">
      <c r="A2288" s="131" t="n">
        <v>1460160000</v>
      </c>
      <c r="B2288" s="330" t="n">
        <f aca="false">(A2288/(24*60*60))+DATE(1970,1,1)</f>
        <v>42469</v>
      </c>
      <c r="C2288" s="331" t="n">
        <f aca="false">YEAR(B2288)</f>
        <v>2016</v>
      </c>
      <c r="D2288" s="331" t="n">
        <f aca="false">MONTH(B2288)</f>
        <v>4</v>
      </c>
      <c r="E2288" s="331" t="n">
        <f aca="false">DAY(B2288)</f>
        <v>9</v>
      </c>
      <c r="F2288" s="132" t="n">
        <v>418.23</v>
      </c>
      <c r="G2288" s="132" t="n">
        <v>418.76</v>
      </c>
      <c r="H2288" s="132" t="n">
        <v>412</v>
      </c>
      <c r="I2288" s="132" t="n">
        <v>418.47</v>
      </c>
      <c r="J2288" s="132" t="n">
        <f aca="false">LARGE($G$1:G2288,1)</f>
        <v>1242</v>
      </c>
      <c r="K2288" s="192" t="n">
        <f aca="false">IF(J2288&gt;J2287,0,K2287+1)</f>
        <v>862</v>
      </c>
      <c r="L2288" s="134" t="n">
        <f aca="false">I2288/J2288-1</f>
        <v>-0.663067632850242</v>
      </c>
      <c r="O2288" s="131"/>
      <c r="P2288" s="330"/>
      <c r="Q2288" s="132"/>
      <c r="R2288" s="132"/>
      <c r="S2288" s="132"/>
      <c r="T2288" s="132"/>
    </row>
    <row r="2289" customFormat="false" ht="12.8" hidden="true" customHeight="false" outlineLevel="0" collapsed="false">
      <c r="A2289" s="131" t="n">
        <v>1460246400</v>
      </c>
      <c r="B2289" s="330" t="n">
        <f aca="false">(A2289/(24*60*60))+DATE(1970,1,1)</f>
        <v>42470</v>
      </c>
      <c r="C2289" s="331" t="n">
        <f aca="false">YEAR(B2289)</f>
        <v>2016</v>
      </c>
      <c r="D2289" s="331" t="n">
        <f aca="false">MONTH(B2289)</f>
        <v>4</v>
      </c>
      <c r="E2289" s="331" t="n">
        <f aca="false">DAY(B2289)</f>
        <v>10</v>
      </c>
      <c r="F2289" s="132" t="n">
        <v>418.48</v>
      </c>
      <c r="G2289" s="132" t="n">
        <v>422.9</v>
      </c>
      <c r="H2289" s="132" t="n">
        <v>417.49</v>
      </c>
      <c r="I2289" s="132" t="n">
        <v>421.32</v>
      </c>
      <c r="J2289" s="132" t="n">
        <f aca="false">LARGE($G$1:G2289,1)</f>
        <v>1242</v>
      </c>
      <c r="K2289" s="192" t="n">
        <f aca="false">IF(J2289&gt;J2288,0,K2288+1)</f>
        <v>863</v>
      </c>
      <c r="L2289" s="134" t="n">
        <f aca="false">I2289/J2289-1</f>
        <v>-0.660772946859903</v>
      </c>
      <c r="O2289" s="131"/>
      <c r="P2289" s="330"/>
      <c r="Q2289" s="132"/>
      <c r="R2289" s="132"/>
      <c r="S2289" s="132"/>
      <c r="T2289" s="132"/>
    </row>
    <row r="2290" customFormat="false" ht="12.8" hidden="true" customHeight="false" outlineLevel="0" collapsed="false">
      <c r="A2290" s="131" t="n">
        <v>1460332800</v>
      </c>
      <c r="B2290" s="330" t="n">
        <f aca="false">(A2290/(24*60*60))+DATE(1970,1,1)</f>
        <v>42471</v>
      </c>
      <c r="C2290" s="331" t="n">
        <f aca="false">YEAR(B2290)</f>
        <v>2016</v>
      </c>
      <c r="D2290" s="331" t="n">
        <f aca="false">MONTH(B2290)</f>
        <v>4</v>
      </c>
      <c r="E2290" s="331" t="n">
        <f aca="false">DAY(B2290)</f>
        <v>11</v>
      </c>
      <c r="F2290" s="132" t="n">
        <v>421.32</v>
      </c>
      <c r="G2290" s="132" t="n">
        <v>423.9</v>
      </c>
      <c r="H2290" s="132" t="n">
        <v>418.8</v>
      </c>
      <c r="I2290" s="132" t="n">
        <v>423.74</v>
      </c>
      <c r="J2290" s="132" t="n">
        <f aca="false">LARGE($G$1:G2290,1)</f>
        <v>1242</v>
      </c>
      <c r="K2290" s="192" t="n">
        <f aca="false">IF(J2290&gt;J2289,0,K2289+1)</f>
        <v>864</v>
      </c>
      <c r="L2290" s="134" t="n">
        <f aca="false">I2290/J2290-1</f>
        <v>-0.658824476650564</v>
      </c>
      <c r="O2290" s="131"/>
      <c r="P2290" s="330"/>
      <c r="Q2290" s="132"/>
      <c r="R2290" s="132"/>
      <c r="S2290" s="132"/>
      <c r="T2290" s="132"/>
    </row>
    <row r="2291" customFormat="false" ht="12.8" hidden="true" customHeight="false" outlineLevel="0" collapsed="false">
      <c r="A2291" s="131" t="n">
        <v>1460419200</v>
      </c>
      <c r="B2291" s="330" t="n">
        <f aca="false">(A2291/(24*60*60))+DATE(1970,1,1)</f>
        <v>42472</v>
      </c>
      <c r="C2291" s="331" t="n">
        <f aca="false">YEAR(B2291)</f>
        <v>2016</v>
      </c>
      <c r="D2291" s="331" t="n">
        <f aca="false">MONTH(B2291)</f>
        <v>4</v>
      </c>
      <c r="E2291" s="331" t="n">
        <f aca="false">DAY(B2291)</f>
        <v>12</v>
      </c>
      <c r="F2291" s="132" t="n">
        <v>423.75</v>
      </c>
      <c r="G2291" s="132" t="n">
        <v>430</v>
      </c>
      <c r="H2291" s="132" t="n">
        <v>423.56</v>
      </c>
      <c r="I2291" s="132" t="n">
        <v>426.59</v>
      </c>
      <c r="J2291" s="132" t="n">
        <f aca="false">LARGE($G$1:G2291,1)</f>
        <v>1242</v>
      </c>
      <c r="K2291" s="192" t="n">
        <f aca="false">IF(J2291&gt;J2290,0,K2290+1)</f>
        <v>865</v>
      </c>
      <c r="L2291" s="134" t="n">
        <f aca="false">I2291/J2291-1</f>
        <v>-0.656529790660225</v>
      </c>
      <c r="O2291" s="131"/>
      <c r="P2291" s="330"/>
      <c r="Q2291" s="132"/>
      <c r="R2291" s="132"/>
      <c r="S2291" s="132"/>
      <c r="T2291" s="132"/>
    </row>
    <row r="2292" customFormat="false" ht="12.8" hidden="true" customHeight="false" outlineLevel="0" collapsed="false">
      <c r="A2292" s="131" t="n">
        <v>1460505600</v>
      </c>
      <c r="B2292" s="330" t="n">
        <f aca="false">(A2292/(24*60*60))+DATE(1970,1,1)</f>
        <v>42473</v>
      </c>
      <c r="C2292" s="331" t="n">
        <f aca="false">YEAR(B2292)</f>
        <v>2016</v>
      </c>
      <c r="D2292" s="331" t="n">
        <f aca="false">MONTH(B2292)</f>
        <v>4</v>
      </c>
      <c r="E2292" s="331" t="n">
        <f aca="false">DAY(B2292)</f>
        <v>13</v>
      </c>
      <c r="F2292" s="132" t="n">
        <v>426.78</v>
      </c>
      <c r="G2292" s="132" t="n">
        <v>427.68</v>
      </c>
      <c r="H2292" s="132" t="n">
        <v>423</v>
      </c>
      <c r="I2292" s="132" t="n">
        <v>424.75</v>
      </c>
      <c r="J2292" s="132" t="n">
        <f aca="false">LARGE($G$1:G2292,1)</f>
        <v>1242</v>
      </c>
      <c r="K2292" s="192" t="n">
        <f aca="false">IF(J2292&gt;J2291,0,K2291+1)</f>
        <v>866</v>
      </c>
      <c r="L2292" s="134" t="n">
        <f aca="false">I2292/J2292-1</f>
        <v>-0.658011272141707</v>
      </c>
      <c r="O2292" s="131"/>
      <c r="P2292" s="330"/>
      <c r="Q2292" s="132"/>
      <c r="R2292" s="132"/>
      <c r="S2292" s="132"/>
      <c r="T2292" s="132"/>
    </row>
    <row r="2293" customFormat="false" ht="12.8" hidden="true" customHeight="false" outlineLevel="0" collapsed="false">
      <c r="A2293" s="131" t="n">
        <v>1460592000</v>
      </c>
      <c r="B2293" s="330" t="n">
        <f aca="false">(A2293/(24*60*60))+DATE(1970,1,1)</f>
        <v>42474</v>
      </c>
      <c r="C2293" s="331" t="n">
        <f aca="false">YEAR(B2293)</f>
        <v>2016</v>
      </c>
      <c r="D2293" s="331" t="n">
        <f aca="false">MONTH(B2293)</f>
        <v>4</v>
      </c>
      <c r="E2293" s="331" t="n">
        <f aca="false">DAY(B2293)</f>
        <v>14</v>
      </c>
      <c r="F2293" s="132" t="n">
        <v>424.77</v>
      </c>
      <c r="G2293" s="132" t="n">
        <v>426.49</v>
      </c>
      <c r="H2293" s="132" t="n">
        <v>424.01</v>
      </c>
      <c r="I2293" s="132" t="n">
        <v>426.01</v>
      </c>
      <c r="J2293" s="132" t="n">
        <f aca="false">LARGE($G$1:G2293,1)</f>
        <v>1242</v>
      </c>
      <c r="K2293" s="192" t="n">
        <f aca="false">IF(J2293&gt;J2292,0,K2292+1)</f>
        <v>867</v>
      </c>
      <c r="L2293" s="134" t="n">
        <f aca="false">I2293/J2293-1</f>
        <v>-0.656996779388084</v>
      </c>
      <c r="O2293" s="131"/>
      <c r="P2293" s="330"/>
      <c r="Q2293" s="132"/>
      <c r="R2293" s="132"/>
      <c r="S2293" s="132"/>
      <c r="T2293" s="132"/>
    </row>
    <row r="2294" customFormat="false" ht="12.8" hidden="true" customHeight="false" outlineLevel="0" collapsed="false">
      <c r="A2294" s="131" t="n">
        <v>1460678400</v>
      </c>
      <c r="B2294" s="330" t="n">
        <f aca="false">(A2294/(24*60*60))+DATE(1970,1,1)</f>
        <v>42475</v>
      </c>
      <c r="C2294" s="331" t="n">
        <f aca="false">YEAR(B2294)</f>
        <v>2016</v>
      </c>
      <c r="D2294" s="331" t="n">
        <f aca="false">MONTH(B2294)</f>
        <v>4</v>
      </c>
      <c r="E2294" s="331" t="n">
        <f aca="false">DAY(B2294)</f>
        <v>15</v>
      </c>
      <c r="F2294" s="132" t="n">
        <v>426.01</v>
      </c>
      <c r="G2294" s="132" t="n">
        <v>432.49</v>
      </c>
      <c r="H2294" s="132" t="n">
        <v>426.01</v>
      </c>
      <c r="I2294" s="132" t="n">
        <v>431.48</v>
      </c>
      <c r="J2294" s="132" t="n">
        <f aca="false">LARGE($G$1:G2294,1)</f>
        <v>1242</v>
      </c>
      <c r="K2294" s="192" t="n">
        <f aca="false">IF(J2294&gt;J2293,0,K2293+1)</f>
        <v>868</v>
      </c>
      <c r="L2294" s="134" t="n">
        <f aca="false">I2294/J2294-1</f>
        <v>-0.652592592592593</v>
      </c>
      <c r="O2294" s="131"/>
      <c r="P2294" s="330"/>
      <c r="Q2294" s="132"/>
      <c r="R2294" s="132"/>
      <c r="S2294" s="132"/>
      <c r="T2294" s="132"/>
    </row>
    <row r="2295" customFormat="false" ht="12.8" hidden="true" customHeight="false" outlineLevel="0" collapsed="false">
      <c r="A2295" s="131" t="n">
        <v>1460764800</v>
      </c>
      <c r="B2295" s="330" t="n">
        <f aca="false">(A2295/(24*60*60))+DATE(1970,1,1)</f>
        <v>42476</v>
      </c>
      <c r="C2295" s="331" t="n">
        <f aca="false">YEAR(B2295)</f>
        <v>2016</v>
      </c>
      <c r="D2295" s="331" t="n">
        <f aca="false">MONTH(B2295)</f>
        <v>4</v>
      </c>
      <c r="E2295" s="331" t="n">
        <f aca="false">DAY(B2295)</f>
        <v>16</v>
      </c>
      <c r="F2295" s="132" t="n">
        <v>431.06</v>
      </c>
      <c r="G2295" s="132" t="n">
        <v>435.67</v>
      </c>
      <c r="H2295" s="132" t="n">
        <v>430.47</v>
      </c>
      <c r="I2295" s="132" t="n">
        <v>432.04</v>
      </c>
      <c r="J2295" s="132" t="n">
        <f aca="false">LARGE($G$1:G2295,1)</f>
        <v>1242</v>
      </c>
      <c r="K2295" s="192" t="n">
        <f aca="false">IF(J2295&gt;J2294,0,K2294+1)</f>
        <v>869</v>
      </c>
      <c r="L2295" s="134" t="n">
        <f aca="false">I2295/J2295-1</f>
        <v>-0.652141706924316</v>
      </c>
      <c r="O2295" s="131"/>
      <c r="P2295" s="330"/>
      <c r="Q2295" s="132"/>
      <c r="R2295" s="132"/>
      <c r="S2295" s="132"/>
      <c r="T2295" s="132"/>
    </row>
    <row r="2296" customFormat="false" ht="12.8" hidden="true" customHeight="false" outlineLevel="0" collapsed="false">
      <c r="A2296" s="131" t="n">
        <v>1460851200</v>
      </c>
      <c r="B2296" s="330" t="n">
        <f aca="false">(A2296/(24*60*60))+DATE(1970,1,1)</f>
        <v>42477</v>
      </c>
      <c r="C2296" s="331" t="n">
        <f aca="false">YEAR(B2296)</f>
        <v>2016</v>
      </c>
      <c r="D2296" s="331" t="n">
        <f aca="false">MONTH(B2296)</f>
        <v>4</v>
      </c>
      <c r="E2296" s="331" t="n">
        <f aca="false">DAY(B2296)</f>
        <v>17</v>
      </c>
      <c r="F2296" s="132" t="n">
        <v>432.52</v>
      </c>
      <c r="G2296" s="132" t="n">
        <v>433.49</v>
      </c>
      <c r="H2296" s="132" t="n">
        <v>426.37</v>
      </c>
      <c r="I2296" s="132" t="n">
        <v>428.51</v>
      </c>
      <c r="J2296" s="132" t="n">
        <f aca="false">LARGE($G$1:G2296,1)</f>
        <v>1242</v>
      </c>
      <c r="K2296" s="192" t="n">
        <f aca="false">IF(J2296&gt;J2295,0,K2295+1)</f>
        <v>870</v>
      </c>
      <c r="L2296" s="134" t="n">
        <f aca="false">I2296/J2296-1</f>
        <v>-0.654983896940419</v>
      </c>
      <c r="O2296" s="131"/>
      <c r="P2296" s="330"/>
      <c r="Q2296" s="132"/>
      <c r="R2296" s="132"/>
      <c r="S2296" s="132"/>
      <c r="T2296" s="132"/>
    </row>
    <row r="2297" customFormat="false" ht="12.8" hidden="true" customHeight="false" outlineLevel="0" collapsed="false">
      <c r="A2297" s="131" t="n">
        <v>1460937600</v>
      </c>
      <c r="B2297" s="330" t="n">
        <f aca="false">(A2297/(24*60*60))+DATE(1970,1,1)</f>
        <v>42478</v>
      </c>
      <c r="C2297" s="331" t="n">
        <f aca="false">YEAR(B2297)</f>
        <v>2016</v>
      </c>
      <c r="D2297" s="331" t="n">
        <f aca="false">MONTH(B2297)</f>
        <v>4</v>
      </c>
      <c r="E2297" s="331" t="n">
        <f aca="false">DAY(B2297)</f>
        <v>18</v>
      </c>
      <c r="F2297" s="132" t="n">
        <v>428.51</v>
      </c>
      <c r="G2297" s="132" t="n">
        <v>430.91</v>
      </c>
      <c r="H2297" s="132" t="n">
        <v>426.52</v>
      </c>
      <c r="I2297" s="132" t="n">
        <v>430.03</v>
      </c>
      <c r="J2297" s="132" t="n">
        <f aca="false">LARGE($G$1:G2297,1)</f>
        <v>1242</v>
      </c>
      <c r="K2297" s="192" t="n">
        <f aca="false">IF(J2297&gt;J2296,0,K2296+1)</f>
        <v>871</v>
      </c>
      <c r="L2297" s="134" t="n">
        <f aca="false">I2297/J2297-1</f>
        <v>-0.653760064412238</v>
      </c>
      <c r="O2297" s="131"/>
      <c r="P2297" s="330"/>
      <c r="Q2297" s="132"/>
      <c r="R2297" s="132"/>
      <c r="S2297" s="132"/>
      <c r="T2297" s="132"/>
    </row>
    <row r="2298" customFormat="false" ht="12.8" hidden="true" customHeight="false" outlineLevel="0" collapsed="false">
      <c r="A2298" s="131" t="n">
        <v>1461024000</v>
      </c>
      <c r="B2298" s="330" t="n">
        <f aca="false">(A2298/(24*60*60))+DATE(1970,1,1)</f>
        <v>42479</v>
      </c>
      <c r="C2298" s="331" t="n">
        <f aca="false">YEAR(B2298)</f>
        <v>2016</v>
      </c>
      <c r="D2298" s="331" t="n">
        <f aca="false">MONTH(B2298)</f>
        <v>4</v>
      </c>
      <c r="E2298" s="331" t="n">
        <f aca="false">DAY(B2298)</f>
        <v>19</v>
      </c>
      <c r="F2298" s="132" t="n">
        <v>430.04</v>
      </c>
      <c r="G2298" s="132" t="n">
        <v>439</v>
      </c>
      <c r="H2298" s="132" t="n">
        <v>428.54</v>
      </c>
      <c r="I2298" s="132" t="n">
        <v>437.76</v>
      </c>
      <c r="J2298" s="132" t="n">
        <f aca="false">LARGE($G$1:G2298,1)</f>
        <v>1242</v>
      </c>
      <c r="K2298" s="192" t="n">
        <f aca="false">IF(J2298&gt;J2297,0,K2297+1)</f>
        <v>872</v>
      </c>
      <c r="L2298" s="134" t="n">
        <f aca="false">I2298/J2298-1</f>
        <v>-0.647536231884058</v>
      </c>
      <c r="O2298" s="131"/>
      <c r="P2298" s="330"/>
      <c r="Q2298" s="132"/>
      <c r="R2298" s="132"/>
      <c r="S2298" s="132"/>
      <c r="T2298" s="132"/>
    </row>
    <row r="2299" customFormat="false" ht="12.8" hidden="true" customHeight="false" outlineLevel="0" collapsed="false">
      <c r="A2299" s="131" t="n">
        <v>1461110400</v>
      </c>
      <c r="B2299" s="330" t="n">
        <f aca="false">(A2299/(24*60*60))+DATE(1970,1,1)</f>
        <v>42480</v>
      </c>
      <c r="C2299" s="331" t="n">
        <f aca="false">YEAR(B2299)</f>
        <v>2016</v>
      </c>
      <c r="D2299" s="331" t="n">
        <f aca="false">MONTH(B2299)</f>
        <v>4</v>
      </c>
      <c r="E2299" s="331" t="n">
        <f aca="false">DAY(B2299)</f>
        <v>20</v>
      </c>
      <c r="F2299" s="132" t="n">
        <v>437.81</v>
      </c>
      <c r="G2299" s="132" t="n">
        <v>446.61</v>
      </c>
      <c r="H2299" s="132" t="n">
        <v>436.6</v>
      </c>
      <c r="I2299" s="132" t="n">
        <v>443.85</v>
      </c>
      <c r="J2299" s="132" t="n">
        <f aca="false">LARGE($G$1:G2299,1)</f>
        <v>1242</v>
      </c>
      <c r="K2299" s="192" t="n">
        <f aca="false">IF(J2299&gt;J2298,0,K2298+1)</f>
        <v>873</v>
      </c>
      <c r="L2299" s="134" t="n">
        <f aca="false">I2299/J2299-1</f>
        <v>-0.642632850241546</v>
      </c>
      <c r="O2299" s="131"/>
      <c r="P2299" s="330"/>
      <c r="Q2299" s="132"/>
      <c r="R2299" s="132"/>
      <c r="S2299" s="132"/>
      <c r="T2299" s="132"/>
    </row>
    <row r="2300" customFormat="false" ht="12.8" hidden="true" customHeight="false" outlineLevel="0" collapsed="false">
      <c r="A2300" s="131" t="n">
        <v>1461196800</v>
      </c>
      <c r="B2300" s="330" t="n">
        <f aca="false">(A2300/(24*60*60))+DATE(1970,1,1)</f>
        <v>42481</v>
      </c>
      <c r="C2300" s="331" t="n">
        <f aca="false">YEAR(B2300)</f>
        <v>2016</v>
      </c>
      <c r="D2300" s="331" t="n">
        <f aca="false">MONTH(B2300)</f>
        <v>4</v>
      </c>
      <c r="E2300" s="331" t="n">
        <f aca="false">DAY(B2300)</f>
        <v>21</v>
      </c>
      <c r="F2300" s="132" t="n">
        <v>443.82</v>
      </c>
      <c r="G2300" s="132" t="n">
        <v>454.5</v>
      </c>
      <c r="H2300" s="132" t="n">
        <v>442.01</v>
      </c>
      <c r="I2300" s="132" t="n">
        <v>452.26</v>
      </c>
      <c r="J2300" s="132" t="n">
        <f aca="false">LARGE($G$1:G2300,1)</f>
        <v>1242</v>
      </c>
      <c r="K2300" s="192" t="n">
        <f aca="false">IF(J2300&gt;J2299,0,K2299+1)</f>
        <v>874</v>
      </c>
      <c r="L2300" s="134" t="n">
        <f aca="false">I2300/J2300-1</f>
        <v>-0.635861513687601</v>
      </c>
      <c r="O2300" s="131"/>
      <c r="P2300" s="330"/>
      <c r="Q2300" s="132"/>
      <c r="R2300" s="132"/>
      <c r="S2300" s="132"/>
      <c r="T2300" s="132"/>
    </row>
    <row r="2301" customFormat="false" ht="12.8" hidden="true" customHeight="false" outlineLevel="0" collapsed="false">
      <c r="A2301" s="131" t="n">
        <v>1461283200</v>
      </c>
      <c r="B2301" s="330" t="n">
        <f aca="false">(A2301/(24*60*60))+DATE(1970,1,1)</f>
        <v>42482</v>
      </c>
      <c r="C2301" s="331" t="n">
        <f aca="false">YEAR(B2301)</f>
        <v>2016</v>
      </c>
      <c r="D2301" s="331" t="n">
        <f aca="false">MONTH(B2301)</f>
        <v>4</v>
      </c>
      <c r="E2301" s="331" t="n">
        <f aca="false">DAY(B2301)</f>
        <v>22</v>
      </c>
      <c r="F2301" s="132" t="n">
        <v>452.01</v>
      </c>
      <c r="G2301" s="132" t="n">
        <v>453.15</v>
      </c>
      <c r="H2301" s="132" t="n">
        <v>444.51</v>
      </c>
      <c r="I2301" s="132" t="n">
        <v>447.8</v>
      </c>
      <c r="J2301" s="132" t="n">
        <f aca="false">LARGE($G$1:G2301,1)</f>
        <v>1242</v>
      </c>
      <c r="K2301" s="192" t="n">
        <f aca="false">IF(J2301&gt;J2300,0,K2300+1)</f>
        <v>875</v>
      </c>
      <c r="L2301" s="134" t="n">
        <f aca="false">I2301/J2301-1</f>
        <v>-0.639452495974235</v>
      </c>
      <c r="O2301" s="131"/>
      <c r="P2301" s="330"/>
      <c r="Q2301" s="132"/>
      <c r="R2301" s="132"/>
      <c r="S2301" s="132"/>
      <c r="T2301" s="132"/>
    </row>
    <row r="2302" customFormat="false" ht="12.8" hidden="true" customHeight="false" outlineLevel="0" collapsed="false">
      <c r="A2302" s="131" t="n">
        <v>1461369600</v>
      </c>
      <c r="B2302" s="330" t="n">
        <f aca="false">(A2302/(24*60*60))+DATE(1970,1,1)</f>
        <v>42483</v>
      </c>
      <c r="C2302" s="331" t="n">
        <f aca="false">YEAR(B2302)</f>
        <v>2016</v>
      </c>
      <c r="D2302" s="331" t="n">
        <f aca="false">MONTH(B2302)</f>
        <v>4</v>
      </c>
      <c r="E2302" s="331" t="n">
        <f aca="false">DAY(B2302)</f>
        <v>23</v>
      </c>
      <c r="F2302" s="132" t="n">
        <v>447.79</v>
      </c>
      <c r="G2302" s="132" t="n">
        <v>454.95</v>
      </c>
      <c r="H2302" s="132" t="n">
        <v>445.67</v>
      </c>
      <c r="I2302" s="132" t="n">
        <v>453.69</v>
      </c>
      <c r="J2302" s="132" t="n">
        <f aca="false">LARGE($G$1:G2302,1)</f>
        <v>1242</v>
      </c>
      <c r="K2302" s="192" t="n">
        <f aca="false">IF(J2302&gt;J2301,0,K2301+1)</f>
        <v>876</v>
      </c>
      <c r="L2302" s="134" t="n">
        <f aca="false">I2302/J2302-1</f>
        <v>-0.634710144927536</v>
      </c>
      <c r="O2302" s="131"/>
      <c r="P2302" s="330"/>
      <c r="Q2302" s="132"/>
      <c r="R2302" s="132"/>
      <c r="S2302" s="132"/>
      <c r="T2302" s="132"/>
    </row>
    <row r="2303" customFormat="false" ht="12.8" hidden="true" customHeight="false" outlineLevel="0" collapsed="false">
      <c r="A2303" s="131" t="n">
        <v>1461456000</v>
      </c>
      <c r="B2303" s="330" t="n">
        <f aca="false">(A2303/(24*60*60))+DATE(1970,1,1)</f>
        <v>42484</v>
      </c>
      <c r="C2303" s="331" t="n">
        <f aca="false">YEAR(B2303)</f>
        <v>2016</v>
      </c>
      <c r="D2303" s="331" t="n">
        <f aca="false">MONTH(B2303)</f>
        <v>4</v>
      </c>
      <c r="E2303" s="331" t="n">
        <f aca="false">DAY(B2303)</f>
        <v>24</v>
      </c>
      <c r="F2303" s="132" t="n">
        <v>453.41</v>
      </c>
      <c r="G2303" s="132" t="n">
        <v>464.99</v>
      </c>
      <c r="H2303" s="132" t="n">
        <v>450.18</v>
      </c>
      <c r="I2303" s="132" t="n">
        <v>463.02</v>
      </c>
      <c r="J2303" s="132" t="n">
        <f aca="false">LARGE($G$1:G2303,1)</f>
        <v>1242</v>
      </c>
      <c r="K2303" s="192" t="n">
        <f aca="false">IF(J2303&gt;J2302,0,K2302+1)</f>
        <v>877</v>
      </c>
      <c r="L2303" s="134" t="n">
        <f aca="false">I2303/J2303-1</f>
        <v>-0.62719806763285</v>
      </c>
      <c r="O2303" s="131"/>
      <c r="P2303" s="330"/>
      <c r="Q2303" s="132"/>
      <c r="R2303" s="132"/>
      <c r="S2303" s="132"/>
      <c r="T2303" s="132"/>
    </row>
    <row r="2304" customFormat="false" ht="12.8" hidden="true" customHeight="false" outlineLevel="0" collapsed="false">
      <c r="A2304" s="131" t="n">
        <v>1461542400</v>
      </c>
      <c r="B2304" s="330" t="n">
        <f aca="false">(A2304/(24*60*60))+DATE(1970,1,1)</f>
        <v>42485</v>
      </c>
      <c r="C2304" s="331" t="n">
        <f aca="false">YEAR(B2304)</f>
        <v>2016</v>
      </c>
      <c r="D2304" s="331" t="n">
        <f aca="false">MONTH(B2304)</f>
        <v>4</v>
      </c>
      <c r="E2304" s="331" t="n">
        <f aca="false">DAY(B2304)</f>
        <v>25</v>
      </c>
      <c r="F2304" s="132" t="n">
        <v>463.33</v>
      </c>
      <c r="G2304" s="132" t="n">
        <v>471.58</v>
      </c>
      <c r="H2304" s="132" t="n">
        <v>455</v>
      </c>
      <c r="I2304" s="132" t="n">
        <v>461.77</v>
      </c>
      <c r="J2304" s="132" t="n">
        <f aca="false">LARGE($G$1:G2304,1)</f>
        <v>1242</v>
      </c>
      <c r="K2304" s="192" t="n">
        <f aca="false">IF(J2304&gt;J2303,0,K2303+1)</f>
        <v>878</v>
      </c>
      <c r="L2304" s="134" t="n">
        <f aca="false">I2304/J2304-1</f>
        <v>-0.628204508856683</v>
      </c>
      <c r="O2304" s="131"/>
      <c r="P2304" s="330"/>
      <c r="Q2304" s="132"/>
      <c r="R2304" s="132"/>
      <c r="S2304" s="132"/>
      <c r="T2304" s="132"/>
    </row>
    <row r="2305" customFormat="false" ht="12.8" hidden="true" customHeight="false" outlineLevel="0" collapsed="false">
      <c r="A2305" s="131" t="n">
        <v>1461628800</v>
      </c>
      <c r="B2305" s="330" t="n">
        <f aca="false">(A2305/(24*60*60))+DATE(1970,1,1)</f>
        <v>42486</v>
      </c>
      <c r="C2305" s="331" t="n">
        <f aca="false">YEAR(B2305)</f>
        <v>2016</v>
      </c>
      <c r="D2305" s="331" t="n">
        <f aca="false">MONTH(B2305)</f>
        <v>4</v>
      </c>
      <c r="E2305" s="331" t="n">
        <f aca="false">DAY(B2305)</f>
        <v>26</v>
      </c>
      <c r="F2305" s="132" t="n">
        <v>461.77</v>
      </c>
      <c r="G2305" s="132" t="n">
        <v>471.99</v>
      </c>
      <c r="H2305" s="132" t="n">
        <v>461.77</v>
      </c>
      <c r="I2305" s="132" t="n">
        <v>468.14</v>
      </c>
      <c r="J2305" s="132" t="n">
        <f aca="false">LARGE($G$1:G2305,1)</f>
        <v>1242</v>
      </c>
      <c r="K2305" s="192" t="n">
        <f aca="false">IF(J2305&gt;J2304,0,K2304+1)</f>
        <v>879</v>
      </c>
      <c r="L2305" s="134" t="n">
        <f aca="false">I2305/J2305-1</f>
        <v>-0.623075684380032</v>
      </c>
      <c r="O2305" s="131"/>
      <c r="P2305" s="330"/>
      <c r="Q2305" s="132"/>
      <c r="R2305" s="132"/>
      <c r="S2305" s="132"/>
      <c r="T2305" s="132"/>
    </row>
    <row r="2306" customFormat="false" ht="12.8" hidden="true" customHeight="false" outlineLevel="0" collapsed="false">
      <c r="A2306" s="131" t="n">
        <v>1461715200</v>
      </c>
      <c r="B2306" s="330" t="n">
        <f aca="false">(A2306/(24*60*60))+DATE(1970,1,1)</f>
        <v>42487</v>
      </c>
      <c r="C2306" s="331" t="n">
        <f aca="false">YEAR(B2306)</f>
        <v>2016</v>
      </c>
      <c r="D2306" s="331" t="n">
        <f aca="false">MONTH(B2306)</f>
        <v>4</v>
      </c>
      <c r="E2306" s="331" t="n">
        <f aca="false">DAY(B2306)</f>
        <v>27</v>
      </c>
      <c r="F2306" s="132" t="n">
        <v>468.14</v>
      </c>
      <c r="G2306" s="132" t="n">
        <v>470.17</v>
      </c>
      <c r="H2306" s="132" t="n">
        <v>443</v>
      </c>
      <c r="I2306" s="132" t="n">
        <v>444.85</v>
      </c>
      <c r="J2306" s="132" t="n">
        <f aca="false">LARGE($G$1:G2306,1)</f>
        <v>1242</v>
      </c>
      <c r="K2306" s="192" t="n">
        <f aca="false">IF(J2306&gt;J2305,0,K2305+1)</f>
        <v>880</v>
      </c>
      <c r="L2306" s="134" t="n">
        <f aca="false">I2306/J2306-1</f>
        <v>-0.64182769726248</v>
      </c>
      <c r="O2306" s="131"/>
      <c r="P2306" s="330"/>
      <c r="Q2306" s="132"/>
      <c r="R2306" s="132"/>
      <c r="S2306" s="132"/>
      <c r="T2306" s="132"/>
    </row>
    <row r="2307" customFormat="false" ht="12.8" hidden="true" customHeight="false" outlineLevel="0" collapsed="false">
      <c r="A2307" s="131" t="n">
        <v>1461801600</v>
      </c>
      <c r="B2307" s="330" t="n">
        <f aca="false">(A2307/(24*60*60))+DATE(1970,1,1)</f>
        <v>42488</v>
      </c>
      <c r="C2307" s="331" t="n">
        <f aca="false">YEAR(B2307)</f>
        <v>2016</v>
      </c>
      <c r="D2307" s="331" t="n">
        <f aca="false">MONTH(B2307)</f>
        <v>4</v>
      </c>
      <c r="E2307" s="331" t="n">
        <f aca="false">DAY(B2307)</f>
        <v>28</v>
      </c>
      <c r="F2307" s="132" t="n">
        <v>445.14</v>
      </c>
      <c r="G2307" s="132" t="n">
        <v>450.83</v>
      </c>
      <c r="H2307" s="132" t="n">
        <v>435</v>
      </c>
      <c r="I2307" s="132" t="n">
        <v>450.46</v>
      </c>
      <c r="J2307" s="132" t="n">
        <f aca="false">LARGE($G$1:G2307,1)</f>
        <v>1242</v>
      </c>
      <c r="K2307" s="192" t="n">
        <f aca="false">IF(J2307&gt;J2306,0,K2306+1)</f>
        <v>881</v>
      </c>
      <c r="L2307" s="134" t="n">
        <f aca="false">I2307/J2307-1</f>
        <v>-0.637310789049919</v>
      </c>
      <c r="O2307" s="131"/>
      <c r="P2307" s="330"/>
      <c r="Q2307" s="132"/>
      <c r="R2307" s="132"/>
      <c r="S2307" s="132"/>
      <c r="T2307" s="132"/>
    </row>
    <row r="2308" customFormat="false" ht="12.8" hidden="true" customHeight="false" outlineLevel="0" collapsed="false">
      <c r="A2308" s="131" t="n">
        <v>1461888000</v>
      </c>
      <c r="B2308" s="330" t="n">
        <f aca="false">(A2308/(24*60*60))+DATE(1970,1,1)</f>
        <v>42489</v>
      </c>
      <c r="C2308" s="331" t="n">
        <f aca="false">YEAR(B2308)</f>
        <v>2016</v>
      </c>
      <c r="D2308" s="331" t="n">
        <f aca="false">MONTH(B2308)</f>
        <v>4</v>
      </c>
      <c r="E2308" s="331" t="n">
        <f aca="false">DAY(B2308)</f>
        <v>29</v>
      </c>
      <c r="F2308" s="132" t="n">
        <v>450.52</v>
      </c>
      <c r="G2308" s="132" t="n">
        <v>457.49</v>
      </c>
      <c r="H2308" s="132" t="n">
        <v>445.8</v>
      </c>
      <c r="I2308" s="132" t="n">
        <v>455.32</v>
      </c>
      <c r="J2308" s="132" t="n">
        <f aca="false">LARGE($G$1:G2308,1)</f>
        <v>1242</v>
      </c>
      <c r="K2308" s="192" t="n">
        <f aca="false">IF(J2308&gt;J2307,0,K2307+1)</f>
        <v>882</v>
      </c>
      <c r="L2308" s="134" t="n">
        <f aca="false">I2308/J2308-1</f>
        <v>-0.633397745571659</v>
      </c>
      <c r="O2308" s="131"/>
      <c r="P2308" s="330"/>
      <c r="Q2308" s="132"/>
      <c r="R2308" s="132"/>
      <c r="S2308" s="132"/>
      <c r="T2308" s="132"/>
    </row>
    <row r="2309" customFormat="false" ht="12.8" hidden="true" customHeight="false" outlineLevel="0" collapsed="false">
      <c r="A2309" s="131" t="n">
        <v>1461974400</v>
      </c>
      <c r="B2309" s="330" t="n">
        <f aca="false">(A2309/(24*60*60))+DATE(1970,1,1)</f>
        <v>42490</v>
      </c>
      <c r="C2309" s="331" t="n">
        <f aca="false">YEAR(B2309)</f>
        <v>2016</v>
      </c>
      <c r="D2309" s="331" t="n">
        <f aca="false">MONTH(B2309)</f>
        <v>4</v>
      </c>
      <c r="E2309" s="331" t="n">
        <f aca="false">DAY(B2309)</f>
        <v>30</v>
      </c>
      <c r="F2309" s="132" t="n">
        <v>455.33</v>
      </c>
      <c r="G2309" s="132" t="n">
        <v>455.98</v>
      </c>
      <c r="H2309" s="132" t="n">
        <v>445.01</v>
      </c>
      <c r="I2309" s="132" t="n">
        <v>446.6</v>
      </c>
      <c r="J2309" s="132" t="n">
        <f aca="false">LARGE($G$1:G2309,1)</f>
        <v>1242</v>
      </c>
      <c r="K2309" s="192" t="n">
        <f aca="false">IF(J2309&gt;J2308,0,K2308+1)</f>
        <v>883</v>
      </c>
      <c r="L2309" s="134" t="n">
        <f aca="false">I2309/J2309-1</f>
        <v>-0.640418679549114</v>
      </c>
      <c r="O2309" s="131"/>
      <c r="P2309" s="330"/>
      <c r="Q2309" s="132"/>
      <c r="R2309" s="132"/>
      <c r="S2309" s="132"/>
      <c r="T2309" s="132"/>
    </row>
    <row r="2310" customFormat="false" ht="12.8" hidden="true" customHeight="false" outlineLevel="0" collapsed="false">
      <c r="A2310" s="131" t="n">
        <v>1462060800</v>
      </c>
      <c r="B2310" s="330" t="n">
        <f aca="false">(A2310/(24*60*60))+DATE(1970,1,1)</f>
        <v>42491</v>
      </c>
      <c r="C2310" s="331" t="n">
        <f aca="false">YEAR(B2310)</f>
        <v>2016</v>
      </c>
      <c r="D2310" s="331" t="n">
        <f aca="false">MONTH(B2310)</f>
        <v>5</v>
      </c>
      <c r="E2310" s="331" t="n">
        <f aca="false">DAY(B2310)</f>
        <v>1</v>
      </c>
      <c r="F2310" s="132" t="n">
        <v>446.79</v>
      </c>
      <c r="G2310" s="132" t="n">
        <v>452.99</v>
      </c>
      <c r="H2310" s="132" t="n">
        <v>445.69</v>
      </c>
      <c r="I2310" s="132" t="n">
        <v>451.11</v>
      </c>
      <c r="J2310" s="132" t="n">
        <f aca="false">LARGE($G$1:G2310,1)</f>
        <v>1242</v>
      </c>
      <c r="K2310" s="192" t="n">
        <f aca="false">IF(J2310&gt;J2309,0,K2309+1)</f>
        <v>884</v>
      </c>
      <c r="L2310" s="134" t="n">
        <f aca="false">I2310/J2310-1</f>
        <v>-0.636787439613527</v>
      </c>
      <c r="O2310" s="131"/>
      <c r="P2310" s="330"/>
      <c r="Q2310" s="132"/>
      <c r="R2310" s="132"/>
      <c r="S2310" s="132"/>
      <c r="T2310" s="132"/>
    </row>
    <row r="2311" customFormat="false" ht="12.8" hidden="true" customHeight="false" outlineLevel="0" collapsed="false">
      <c r="A2311" s="131" t="n">
        <v>1462147200</v>
      </c>
      <c r="B2311" s="330" t="n">
        <f aca="false">(A2311/(24*60*60))+DATE(1970,1,1)</f>
        <v>42492</v>
      </c>
      <c r="C2311" s="331" t="n">
        <f aca="false">YEAR(B2311)</f>
        <v>2016</v>
      </c>
      <c r="D2311" s="331" t="n">
        <f aca="false">MONTH(B2311)</f>
        <v>5</v>
      </c>
      <c r="E2311" s="331" t="n">
        <f aca="false">DAY(B2311)</f>
        <v>2</v>
      </c>
      <c r="F2311" s="132" t="n">
        <v>451.12</v>
      </c>
      <c r="G2311" s="132" t="n">
        <v>452.5</v>
      </c>
      <c r="H2311" s="132" t="n">
        <v>436</v>
      </c>
      <c r="I2311" s="132" t="n">
        <v>443.73</v>
      </c>
      <c r="J2311" s="132" t="n">
        <f aca="false">LARGE($G$1:G2311,1)</f>
        <v>1242</v>
      </c>
      <c r="K2311" s="192" t="n">
        <f aca="false">IF(J2311&gt;J2310,0,K2310+1)</f>
        <v>885</v>
      </c>
      <c r="L2311" s="134" t="n">
        <f aca="false">I2311/J2311-1</f>
        <v>-0.642729468599034</v>
      </c>
      <c r="O2311" s="131"/>
      <c r="P2311" s="330"/>
      <c r="Q2311" s="132"/>
      <c r="R2311" s="132"/>
      <c r="S2311" s="132"/>
      <c r="T2311" s="132"/>
    </row>
    <row r="2312" customFormat="false" ht="12.8" hidden="true" customHeight="false" outlineLevel="0" collapsed="false">
      <c r="A2312" s="131" t="n">
        <v>1462233600</v>
      </c>
      <c r="B2312" s="330" t="n">
        <f aca="false">(A2312/(24*60*60))+DATE(1970,1,1)</f>
        <v>42493</v>
      </c>
      <c r="C2312" s="331" t="n">
        <f aca="false">YEAR(B2312)</f>
        <v>2016</v>
      </c>
      <c r="D2312" s="331" t="n">
        <f aca="false">MONTH(B2312)</f>
        <v>5</v>
      </c>
      <c r="E2312" s="331" t="n">
        <f aca="false">DAY(B2312)</f>
        <v>3</v>
      </c>
      <c r="F2312" s="132" t="n">
        <v>443.99</v>
      </c>
      <c r="G2312" s="132" t="n">
        <v>452</v>
      </c>
      <c r="H2312" s="132" t="n">
        <v>440.1</v>
      </c>
      <c r="I2312" s="132" t="n">
        <v>450.39</v>
      </c>
      <c r="J2312" s="132" t="n">
        <f aca="false">LARGE($G$1:G2312,1)</f>
        <v>1242</v>
      </c>
      <c r="K2312" s="192" t="n">
        <f aca="false">IF(J2312&gt;J2311,0,K2311+1)</f>
        <v>886</v>
      </c>
      <c r="L2312" s="134" t="n">
        <f aca="false">I2312/J2312-1</f>
        <v>-0.637367149758454</v>
      </c>
      <c r="O2312" s="131"/>
      <c r="P2312" s="330"/>
      <c r="Q2312" s="132"/>
      <c r="R2312" s="132"/>
      <c r="S2312" s="132"/>
      <c r="T2312" s="132"/>
    </row>
    <row r="2313" customFormat="false" ht="12.8" hidden="true" customHeight="false" outlineLevel="0" collapsed="false">
      <c r="A2313" s="131" t="n">
        <v>1462320000</v>
      </c>
      <c r="B2313" s="330" t="n">
        <f aca="false">(A2313/(24*60*60))+DATE(1970,1,1)</f>
        <v>42494</v>
      </c>
      <c r="C2313" s="331" t="n">
        <f aca="false">YEAR(B2313)</f>
        <v>2016</v>
      </c>
      <c r="D2313" s="331" t="n">
        <f aca="false">MONTH(B2313)</f>
        <v>5</v>
      </c>
      <c r="E2313" s="331" t="n">
        <f aca="false">DAY(B2313)</f>
        <v>4</v>
      </c>
      <c r="F2313" s="132" t="n">
        <v>450.21</v>
      </c>
      <c r="G2313" s="132" t="n">
        <v>450.98</v>
      </c>
      <c r="H2313" s="132" t="n">
        <v>445.07</v>
      </c>
      <c r="I2313" s="132" t="n">
        <v>447.38</v>
      </c>
      <c r="J2313" s="132" t="n">
        <f aca="false">LARGE($G$1:G2313,1)</f>
        <v>1242</v>
      </c>
      <c r="K2313" s="192" t="n">
        <f aca="false">IF(J2313&gt;J2312,0,K2312+1)</f>
        <v>887</v>
      </c>
      <c r="L2313" s="134" t="n">
        <f aca="false">I2313/J2313-1</f>
        <v>-0.639790660225443</v>
      </c>
      <c r="O2313" s="131"/>
      <c r="P2313" s="330"/>
      <c r="Q2313" s="132"/>
      <c r="R2313" s="132"/>
      <c r="S2313" s="132"/>
      <c r="T2313" s="132"/>
    </row>
    <row r="2314" customFormat="false" ht="12.8" hidden="true" customHeight="false" outlineLevel="0" collapsed="false">
      <c r="A2314" s="131" t="n">
        <v>1462406400</v>
      </c>
      <c r="B2314" s="330" t="n">
        <f aca="false">(A2314/(24*60*60))+DATE(1970,1,1)</f>
        <v>42495</v>
      </c>
      <c r="C2314" s="331" t="n">
        <f aca="false">YEAR(B2314)</f>
        <v>2016</v>
      </c>
      <c r="D2314" s="331" t="n">
        <f aca="false">MONTH(B2314)</f>
        <v>5</v>
      </c>
      <c r="E2314" s="331" t="n">
        <f aca="false">DAY(B2314)</f>
        <v>5</v>
      </c>
      <c r="F2314" s="132" t="n">
        <v>447.22</v>
      </c>
      <c r="G2314" s="132" t="n">
        <v>451.68</v>
      </c>
      <c r="H2314" s="132" t="n">
        <v>445.51</v>
      </c>
      <c r="I2314" s="132" t="n">
        <v>448.4</v>
      </c>
      <c r="J2314" s="132" t="n">
        <f aca="false">LARGE($G$1:G2314,1)</f>
        <v>1242</v>
      </c>
      <c r="K2314" s="192" t="n">
        <f aca="false">IF(J2314&gt;J2313,0,K2313+1)</f>
        <v>888</v>
      </c>
      <c r="L2314" s="134" t="n">
        <f aca="false">I2314/J2314-1</f>
        <v>-0.638969404186796</v>
      </c>
      <c r="O2314" s="131"/>
      <c r="P2314" s="330"/>
      <c r="Q2314" s="132"/>
      <c r="R2314" s="132"/>
      <c r="S2314" s="132"/>
      <c r="T2314" s="132"/>
    </row>
    <row r="2315" customFormat="false" ht="12.8" hidden="true" customHeight="false" outlineLevel="0" collapsed="false">
      <c r="A2315" s="131" t="n">
        <v>1462492800</v>
      </c>
      <c r="B2315" s="330" t="n">
        <f aca="false">(A2315/(24*60*60))+DATE(1970,1,1)</f>
        <v>42496</v>
      </c>
      <c r="C2315" s="331" t="n">
        <f aca="false">YEAR(B2315)</f>
        <v>2016</v>
      </c>
      <c r="D2315" s="331" t="n">
        <f aca="false">MONTH(B2315)</f>
        <v>5</v>
      </c>
      <c r="E2315" s="331" t="n">
        <f aca="false">DAY(B2315)</f>
        <v>6</v>
      </c>
      <c r="F2315" s="132" t="n">
        <v>448.32</v>
      </c>
      <c r="G2315" s="132" t="n">
        <v>466</v>
      </c>
      <c r="H2315" s="132" t="n">
        <v>448</v>
      </c>
      <c r="I2315" s="132" t="n">
        <v>461.18</v>
      </c>
      <c r="J2315" s="132" t="n">
        <f aca="false">LARGE($G$1:G2315,1)</f>
        <v>1242</v>
      </c>
      <c r="K2315" s="192" t="n">
        <f aca="false">IF(J2315&gt;J2314,0,K2314+1)</f>
        <v>889</v>
      </c>
      <c r="L2315" s="134" t="n">
        <f aca="false">I2315/J2315-1</f>
        <v>-0.628679549114332</v>
      </c>
      <c r="O2315" s="131"/>
      <c r="P2315" s="330"/>
      <c r="Q2315" s="132"/>
      <c r="R2315" s="132"/>
      <c r="S2315" s="132"/>
      <c r="T2315" s="132"/>
    </row>
    <row r="2316" customFormat="false" ht="12.8" hidden="true" customHeight="false" outlineLevel="0" collapsed="false">
      <c r="A2316" s="131" t="n">
        <v>1462579200</v>
      </c>
      <c r="B2316" s="330" t="n">
        <f aca="false">(A2316/(24*60*60))+DATE(1970,1,1)</f>
        <v>42497</v>
      </c>
      <c r="C2316" s="331" t="n">
        <f aca="false">YEAR(B2316)</f>
        <v>2016</v>
      </c>
      <c r="D2316" s="331" t="n">
        <f aca="false">MONTH(B2316)</f>
        <v>5</v>
      </c>
      <c r="E2316" s="331" t="n">
        <f aca="false">DAY(B2316)</f>
        <v>7</v>
      </c>
      <c r="F2316" s="132" t="n">
        <v>461.36</v>
      </c>
      <c r="G2316" s="132" t="n">
        <v>463.05</v>
      </c>
      <c r="H2316" s="132" t="n">
        <v>458.3</v>
      </c>
      <c r="I2316" s="132" t="n">
        <v>460.2</v>
      </c>
      <c r="J2316" s="132" t="n">
        <f aca="false">LARGE($G$1:G2316,1)</f>
        <v>1242</v>
      </c>
      <c r="K2316" s="192" t="n">
        <f aca="false">IF(J2316&gt;J2315,0,K2315+1)</f>
        <v>890</v>
      </c>
      <c r="L2316" s="134" t="n">
        <f aca="false">I2316/J2316-1</f>
        <v>-0.629468599033817</v>
      </c>
      <c r="O2316" s="131"/>
      <c r="P2316" s="330"/>
      <c r="Q2316" s="132"/>
      <c r="R2316" s="132"/>
      <c r="S2316" s="132"/>
      <c r="T2316" s="132"/>
    </row>
    <row r="2317" customFormat="false" ht="12.8" hidden="true" customHeight="false" outlineLevel="0" collapsed="false">
      <c r="A2317" s="131" t="n">
        <v>1462665600</v>
      </c>
      <c r="B2317" s="330" t="n">
        <f aca="false">(A2317/(24*60*60))+DATE(1970,1,1)</f>
        <v>42498</v>
      </c>
      <c r="C2317" s="331" t="n">
        <f aca="false">YEAR(B2317)</f>
        <v>2016</v>
      </c>
      <c r="D2317" s="331" t="n">
        <f aca="false">MONTH(B2317)</f>
        <v>5</v>
      </c>
      <c r="E2317" s="331" t="n">
        <f aca="false">DAY(B2317)</f>
        <v>8</v>
      </c>
      <c r="F2317" s="132" t="n">
        <v>460.34</v>
      </c>
      <c r="G2317" s="132" t="n">
        <v>461.62</v>
      </c>
      <c r="H2317" s="132" t="n">
        <v>456.04</v>
      </c>
      <c r="I2317" s="132" t="n">
        <v>459.87</v>
      </c>
      <c r="J2317" s="132" t="n">
        <f aca="false">LARGE($G$1:G2317,1)</f>
        <v>1242</v>
      </c>
      <c r="K2317" s="192" t="n">
        <f aca="false">IF(J2317&gt;J2316,0,K2316+1)</f>
        <v>891</v>
      </c>
      <c r="L2317" s="134" t="n">
        <f aca="false">I2317/J2317-1</f>
        <v>-0.629734299516908</v>
      </c>
      <c r="O2317" s="131"/>
      <c r="P2317" s="330"/>
      <c r="Q2317" s="132"/>
      <c r="R2317" s="132"/>
      <c r="S2317" s="132"/>
      <c r="T2317" s="132"/>
    </row>
    <row r="2318" customFormat="false" ht="12.8" hidden="true" customHeight="false" outlineLevel="0" collapsed="false">
      <c r="A2318" s="131" t="n">
        <v>1462752000</v>
      </c>
      <c r="B2318" s="330" t="n">
        <f aca="false">(A2318/(24*60*60))+DATE(1970,1,1)</f>
        <v>42499</v>
      </c>
      <c r="C2318" s="331" t="n">
        <f aca="false">YEAR(B2318)</f>
        <v>2016</v>
      </c>
      <c r="D2318" s="331" t="n">
        <f aca="false">MONTH(B2318)</f>
        <v>5</v>
      </c>
      <c r="E2318" s="331" t="n">
        <f aca="false">DAY(B2318)</f>
        <v>9</v>
      </c>
      <c r="F2318" s="132" t="n">
        <v>459.88</v>
      </c>
      <c r="G2318" s="132" t="n">
        <v>465.4</v>
      </c>
      <c r="H2318" s="132" t="n">
        <v>457.8</v>
      </c>
      <c r="I2318" s="132" t="n">
        <v>461.56</v>
      </c>
      <c r="J2318" s="132" t="n">
        <f aca="false">LARGE($G$1:G2318,1)</f>
        <v>1242</v>
      </c>
      <c r="K2318" s="192" t="n">
        <f aca="false">IF(J2318&gt;J2317,0,K2317+1)</f>
        <v>892</v>
      </c>
      <c r="L2318" s="134" t="n">
        <f aca="false">I2318/J2318-1</f>
        <v>-0.628373590982287</v>
      </c>
      <c r="O2318" s="131"/>
      <c r="P2318" s="330"/>
      <c r="Q2318" s="132"/>
      <c r="R2318" s="132"/>
      <c r="S2318" s="132"/>
      <c r="T2318" s="132"/>
    </row>
    <row r="2319" customFormat="false" ht="12.8" hidden="true" customHeight="false" outlineLevel="0" collapsed="false">
      <c r="A2319" s="131" t="n">
        <v>1462838400</v>
      </c>
      <c r="B2319" s="330" t="n">
        <f aca="false">(A2319/(24*60*60))+DATE(1970,1,1)</f>
        <v>42500</v>
      </c>
      <c r="C2319" s="331" t="n">
        <f aca="false">YEAR(B2319)</f>
        <v>2016</v>
      </c>
      <c r="D2319" s="331" t="n">
        <f aca="false">MONTH(B2319)</f>
        <v>5</v>
      </c>
      <c r="E2319" s="331" t="n">
        <f aca="false">DAY(B2319)</f>
        <v>10</v>
      </c>
      <c r="F2319" s="132" t="n">
        <v>461.23</v>
      </c>
      <c r="G2319" s="132" t="n">
        <v>465</v>
      </c>
      <c r="H2319" s="132" t="n">
        <v>445.01</v>
      </c>
      <c r="I2319" s="132" t="n">
        <v>450.7</v>
      </c>
      <c r="J2319" s="132" t="n">
        <f aca="false">LARGE($G$1:G2319,1)</f>
        <v>1242</v>
      </c>
      <c r="K2319" s="192" t="n">
        <f aca="false">IF(J2319&gt;J2318,0,K2318+1)</f>
        <v>893</v>
      </c>
      <c r="L2319" s="134" t="n">
        <f aca="false">I2319/J2319-1</f>
        <v>-0.637117552334944</v>
      </c>
      <c r="O2319" s="131"/>
      <c r="P2319" s="330"/>
      <c r="Q2319" s="132"/>
      <c r="R2319" s="132"/>
      <c r="S2319" s="132"/>
      <c r="T2319" s="132"/>
    </row>
    <row r="2320" customFormat="false" ht="12.8" hidden="true" customHeight="false" outlineLevel="0" collapsed="false">
      <c r="A2320" s="131" t="n">
        <v>1462924800</v>
      </c>
      <c r="B2320" s="330" t="n">
        <f aca="false">(A2320/(24*60*60))+DATE(1970,1,1)</f>
        <v>42501</v>
      </c>
      <c r="C2320" s="331" t="n">
        <f aca="false">YEAR(B2320)</f>
        <v>2016</v>
      </c>
      <c r="D2320" s="331" t="n">
        <f aca="false">MONTH(B2320)</f>
        <v>5</v>
      </c>
      <c r="E2320" s="331" t="n">
        <f aca="false">DAY(B2320)</f>
        <v>11</v>
      </c>
      <c r="F2320" s="132" t="n">
        <v>450.7</v>
      </c>
      <c r="G2320" s="132" t="n">
        <v>454.68</v>
      </c>
      <c r="H2320" s="132" t="n">
        <v>450.01</v>
      </c>
      <c r="I2320" s="132" t="n">
        <v>452.28</v>
      </c>
      <c r="J2320" s="132" t="n">
        <f aca="false">LARGE($G$1:G2320,1)</f>
        <v>1242</v>
      </c>
      <c r="K2320" s="192" t="n">
        <f aca="false">IF(J2320&gt;J2319,0,K2319+1)</f>
        <v>894</v>
      </c>
      <c r="L2320" s="134" t="n">
        <f aca="false">I2320/J2320-1</f>
        <v>-0.635845410628019</v>
      </c>
      <c r="O2320" s="131"/>
      <c r="P2320" s="330"/>
      <c r="Q2320" s="132"/>
      <c r="R2320" s="132"/>
      <c r="S2320" s="132"/>
      <c r="T2320" s="132"/>
    </row>
    <row r="2321" customFormat="false" ht="12.8" hidden="true" customHeight="false" outlineLevel="0" collapsed="false">
      <c r="A2321" s="131" t="n">
        <v>1463011200</v>
      </c>
      <c r="B2321" s="330" t="n">
        <f aca="false">(A2321/(24*60*60))+DATE(1970,1,1)</f>
        <v>42502</v>
      </c>
      <c r="C2321" s="331" t="n">
        <f aca="false">YEAR(B2321)</f>
        <v>2016</v>
      </c>
      <c r="D2321" s="331" t="n">
        <f aca="false">MONTH(B2321)</f>
        <v>5</v>
      </c>
      <c r="E2321" s="331" t="n">
        <f aca="false">DAY(B2321)</f>
        <v>12</v>
      </c>
      <c r="F2321" s="132" t="n">
        <v>452.28</v>
      </c>
      <c r="G2321" s="132" t="n">
        <v>456.75</v>
      </c>
      <c r="H2321" s="132" t="n">
        <v>445.91</v>
      </c>
      <c r="I2321" s="132" t="n">
        <v>455.01</v>
      </c>
      <c r="J2321" s="132" t="n">
        <f aca="false">LARGE($G$1:G2321,1)</f>
        <v>1242</v>
      </c>
      <c r="K2321" s="192" t="n">
        <f aca="false">IF(J2321&gt;J2320,0,K2320+1)</f>
        <v>895</v>
      </c>
      <c r="L2321" s="134" t="n">
        <f aca="false">I2321/J2321-1</f>
        <v>-0.633647342995169</v>
      </c>
      <c r="O2321" s="131"/>
      <c r="P2321" s="330"/>
      <c r="Q2321" s="132"/>
      <c r="R2321" s="132"/>
      <c r="S2321" s="132"/>
      <c r="T2321" s="132"/>
    </row>
    <row r="2322" customFormat="false" ht="12.8" hidden="true" customHeight="false" outlineLevel="0" collapsed="false">
      <c r="A2322" s="131" t="n">
        <v>1463097600</v>
      </c>
      <c r="B2322" s="330" t="n">
        <f aca="false">(A2322/(24*60*60))+DATE(1970,1,1)</f>
        <v>42503</v>
      </c>
      <c r="C2322" s="331" t="n">
        <f aca="false">YEAR(B2322)</f>
        <v>2016</v>
      </c>
      <c r="D2322" s="331" t="n">
        <f aca="false">MONTH(B2322)</f>
        <v>5</v>
      </c>
      <c r="E2322" s="331" t="n">
        <f aca="false">DAY(B2322)</f>
        <v>13</v>
      </c>
      <c r="F2322" s="132" t="n">
        <v>455</v>
      </c>
      <c r="G2322" s="132" t="n">
        <v>457.66</v>
      </c>
      <c r="H2322" s="132" t="n">
        <v>452</v>
      </c>
      <c r="I2322" s="132" t="n">
        <v>455.76</v>
      </c>
      <c r="J2322" s="132" t="n">
        <f aca="false">LARGE($G$1:G2322,1)</f>
        <v>1242</v>
      </c>
      <c r="K2322" s="192" t="n">
        <f aca="false">IF(J2322&gt;J2321,0,K2321+1)</f>
        <v>896</v>
      </c>
      <c r="L2322" s="134" t="n">
        <f aca="false">I2322/J2322-1</f>
        <v>-0.63304347826087</v>
      </c>
      <c r="O2322" s="131"/>
      <c r="P2322" s="330"/>
      <c r="Q2322" s="132"/>
      <c r="R2322" s="132"/>
      <c r="S2322" s="132"/>
      <c r="T2322" s="132"/>
    </row>
    <row r="2323" customFormat="false" ht="12.8" hidden="true" customHeight="false" outlineLevel="0" collapsed="false">
      <c r="A2323" s="131" t="n">
        <v>1463184000</v>
      </c>
      <c r="B2323" s="330" t="n">
        <f aca="false">(A2323/(24*60*60))+DATE(1970,1,1)</f>
        <v>42504</v>
      </c>
      <c r="C2323" s="331" t="n">
        <f aca="false">YEAR(B2323)</f>
        <v>2016</v>
      </c>
      <c r="D2323" s="331" t="n">
        <f aca="false">MONTH(B2323)</f>
        <v>5</v>
      </c>
      <c r="E2323" s="331" t="n">
        <f aca="false">DAY(B2323)</f>
        <v>14</v>
      </c>
      <c r="F2323" s="132" t="n">
        <v>455.75</v>
      </c>
      <c r="G2323" s="132" t="n">
        <v>458.86</v>
      </c>
      <c r="H2323" s="132" t="n">
        <v>454</v>
      </c>
      <c r="I2323" s="132" t="n">
        <v>455.8</v>
      </c>
      <c r="J2323" s="132" t="n">
        <f aca="false">LARGE($G$1:G2323,1)</f>
        <v>1242</v>
      </c>
      <c r="K2323" s="192" t="n">
        <f aca="false">IF(J2323&gt;J2322,0,K2322+1)</f>
        <v>897</v>
      </c>
      <c r="L2323" s="134" t="n">
        <f aca="false">I2323/J2323-1</f>
        <v>-0.633011272141707</v>
      </c>
      <c r="O2323" s="131"/>
      <c r="P2323" s="330"/>
      <c r="Q2323" s="132"/>
      <c r="R2323" s="132"/>
      <c r="S2323" s="132"/>
      <c r="T2323" s="132"/>
    </row>
    <row r="2324" customFormat="false" ht="12.8" hidden="true" customHeight="false" outlineLevel="0" collapsed="false">
      <c r="A2324" s="131" t="n">
        <v>1463270400</v>
      </c>
      <c r="B2324" s="330" t="n">
        <f aca="false">(A2324/(24*60*60))+DATE(1970,1,1)</f>
        <v>42505</v>
      </c>
      <c r="C2324" s="331" t="n">
        <f aca="false">YEAR(B2324)</f>
        <v>2016</v>
      </c>
      <c r="D2324" s="331" t="n">
        <f aca="false">MONTH(B2324)</f>
        <v>5</v>
      </c>
      <c r="E2324" s="331" t="n">
        <f aca="false">DAY(B2324)</f>
        <v>15</v>
      </c>
      <c r="F2324" s="132" t="n">
        <v>455.8</v>
      </c>
      <c r="G2324" s="132" t="n">
        <v>460.67</v>
      </c>
      <c r="H2324" s="132" t="n">
        <v>454.31</v>
      </c>
      <c r="I2324" s="132" t="n">
        <v>457.89</v>
      </c>
      <c r="J2324" s="132" t="n">
        <f aca="false">LARGE($G$1:G2324,1)</f>
        <v>1242</v>
      </c>
      <c r="K2324" s="192" t="n">
        <f aca="false">IF(J2324&gt;J2323,0,K2323+1)</f>
        <v>898</v>
      </c>
      <c r="L2324" s="134" t="n">
        <f aca="false">I2324/J2324-1</f>
        <v>-0.631328502415459</v>
      </c>
      <c r="O2324" s="131"/>
      <c r="P2324" s="330"/>
      <c r="Q2324" s="132"/>
      <c r="R2324" s="132"/>
      <c r="S2324" s="132"/>
      <c r="T2324" s="132"/>
    </row>
    <row r="2325" customFormat="false" ht="12.8" hidden="true" customHeight="false" outlineLevel="0" collapsed="false">
      <c r="A2325" s="131" t="n">
        <v>1463356800</v>
      </c>
      <c r="B2325" s="330" t="n">
        <f aca="false">(A2325/(24*60*60))+DATE(1970,1,1)</f>
        <v>42506</v>
      </c>
      <c r="C2325" s="331" t="n">
        <f aca="false">YEAR(B2325)</f>
        <v>2016</v>
      </c>
      <c r="D2325" s="331" t="n">
        <f aca="false">MONTH(B2325)</f>
        <v>5</v>
      </c>
      <c r="E2325" s="331" t="n">
        <f aca="false">DAY(B2325)</f>
        <v>16</v>
      </c>
      <c r="F2325" s="132" t="n">
        <v>457.95</v>
      </c>
      <c r="G2325" s="132" t="n">
        <v>458.95</v>
      </c>
      <c r="H2325" s="132" t="n">
        <v>451</v>
      </c>
      <c r="I2325" s="132" t="n">
        <v>453.01</v>
      </c>
      <c r="J2325" s="132" t="n">
        <f aca="false">LARGE($G$1:G2325,1)</f>
        <v>1242</v>
      </c>
      <c r="K2325" s="192" t="n">
        <f aca="false">IF(J2325&gt;J2324,0,K2324+1)</f>
        <v>899</v>
      </c>
      <c r="L2325" s="134" t="n">
        <f aca="false">I2325/J2325-1</f>
        <v>-0.635257648953301</v>
      </c>
      <c r="O2325" s="131"/>
      <c r="P2325" s="330"/>
      <c r="Q2325" s="132"/>
      <c r="R2325" s="132"/>
      <c r="S2325" s="132"/>
      <c r="T2325" s="132"/>
    </row>
    <row r="2326" customFormat="false" ht="12.8" hidden="true" customHeight="false" outlineLevel="0" collapsed="false">
      <c r="A2326" s="131" t="n">
        <v>1463443200</v>
      </c>
      <c r="B2326" s="330" t="n">
        <f aca="false">(A2326/(24*60*60))+DATE(1970,1,1)</f>
        <v>42507</v>
      </c>
      <c r="C2326" s="331" t="n">
        <f aca="false">YEAR(B2326)</f>
        <v>2016</v>
      </c>
      <c r="D2326" s="331" t="n">
        <f aca="false">MONTH(B2326)</f>
        <v>5</v>
      </c>
      <c r="E2326" s="331" t="n">
        <f aca="false">DAY(B2326)</f>
        <v>17</v>
      </c>
      <c r="F2326" s="132" t="n">
        <v>453</v>
      </c>
      <c r="G2326" s="132" t="n">
        <v>454.91</v>
      </c>
      <c r="H2326" s="132" t="n">
        <v>451</v>
      </c>
      <c r="I2326" s="132" t="n">
        <v>453.24</v>
      </c>
      <c r="J2326" s="132" t="n">
        <f aca="false">LARGE($G$1:G2326,1)</f>
        <v>1242</v>
      </c>
      <c r="K2326" s="192" t="n">
        <f aca="false">IF(J2326&gt;J2325,0,K2325+1)</f>
        <v>900</v>
      </c>
      <c r="L2326" s="134" t="n">
        <f aca="false">I2326/J2326-1</f>
        <v>-0.635072463768116</v>
      </c>
      <c r="O2326" s="131"/>
      <c r="P2326" s="330"/>
      <c r="Q2326" s="132"/>
      <c r="R2326" s="132"/>
      <c r="S2326" s="132"/>
      <c r="T2326" s="132"/>
    </row>
    <row r="2327" customFormat="false" ht="12.8" hidden="true" customHeight="false" outlineLevel="0" collapsed="false">
      <c r="A2327" s="131" t="n">
        <v>1463529600</v>
      </c>
      <c r="B2327" s="330" t="n">
        <f aca="false">(A2327/(24*60*60))+DATE(1970,1,1)</f>
        <v>42508</v>
      </c>
      <c r="C2327" s="331" t="n">
        <f aca="false">YEAR(B2327)</f>
        <v>2016</v>
      </c>
      <c r="D2327" s="331" t="n">
        <f aca="false">MONTH(B2327)</f>
        <v>5</v>
      </c>
      <c r="E2327" s="331" t="n">
        <f aca="false">DAY(B2327)</f>
        <v>18</v>
      </c>
      <c r="F2327" s="132" t="n">
        <v>452.71</v>
      </c>
      <c r="G2327" s="132" t="n">
        <v>457</v>
      </c>
      <c r="H2327" s="132" t="n">
        <v>451.53</v>
      </c>
      <c r="I2327" s="132" t="n">
        <v>453.52</v>
      </c>
      <c r="J2327" s="132" t="n">
        <f aca="false">LARGE($G$1:G2327,1)</f>
        <v>1242</v>
      </c>
      <c r="K2327" s="192" t="n">
        <f aca="false">IF(J2327&gt;J2326,0,K2326+1)</f>
        <v>901</v>
      </c>
      <c r="L2327" s="134" t="n">
        <f aca="false">I2327/J2327-1</f>
        <v>-0.634847020933978</v>
      </c>
      <c r="O2327" s="131"/>
      <c r="P2327" s="330"/>
      <c r="Q2327" s="132"/>
      <c r="R2327" s="132"/>
      <c r="S2327" s="132"/>
      <c r="T2327" s="132"/>
    </row>
    <row r="2328" customFormat="false" ht="12.8" hidden="true" customHeight="false" outlineLevel="0" collapsed="false">
      <c r="A2328" s="131" t="n">
        <v>1463616000</v>
      </c>
      <c r="B2328" s="330" t="n">
        <f aca="false">(A2328/(24*60*60))+DATE(1970,1,1)</f>
        <v>42509</v>
      </c>
      <c r="C2328" s="331" t="n">
        <f aca="false">YEAR(B2328)</f>
        <v>2016</v>
      </c>
      <c r="D2328" s="331" t="n">
        <f aca="false">MONTH(B2328)</f>
        <v>5</v>
      </c>
      <c r="E2328" s="331" t="n">
        <f aca="false">DAY(B2328)</f>
        <v>19</v>
      </c>
      <c r="F2328" s="132" t="n">
        <v>453.52</v>
      </c>
      <c r="G2328" s="132" t="n">
        <v>454.71</v>
      </c>
      <c r="H2328" s="132" t="n">
        <v>433</v>
      </c>
      <c r="I2328" s="132" t="n">
        <v>434.55</v>
      </c>
      <c r="J2328" s="132" t="n">
        <f aca="false">LARGE($G$1:G2328,1)</f>
        <v>1242</v>
      </c>
      <c r="K2328" s="192" t="n">
        <f aca="false">IF(J2328&gt;J2327,0,K2327+1)</f>
        <v>902</v>
      </c>
      <c r="L2328" s="134" t="n">
        <f aca="false">I2328/J2328-1</f>
        <v>-0.65012077294686</v>
      </c>
      <c r="O2328" s="131"/>
      <c r="P2328" s="330"/>
      <c r="Q2328" s="132"/>
      <c r="R2328" s="132"/>
      <c r="S2328" s="132"/>
      <c r="T2328" s="132"/>
    </row>
    <row r="2329" customFormat="false" ht="12.8" hidden="true" customHeight="false" outlineLevel="0" collapsed="false">
      <c r="A2329" s="131" t="n">
        <v>1463702400</v>
      </c>
      <c r="B2329" s="330" t="n">
        <f aca="false">(A2329/(24*60*60))+DATE(1970,1,1)</f>
        <v>42510</v>
      </c>
      <c r="C2329" s="331" t="n">
        <f aca="false">YEAR(B2329)</f>
        <v>2016</v>
      </c>
      <c r="D2329" s="331" t="n">
        <f aca="false">MONTH(B2329)</f>
        <v>5</v>
      </c>
      <c r="E2329" s="331" t="n">
        <f aca="false">DAY(B2329)</f>
        <v>20</v>
      </c>
      <c r="F2329" s="132" t="n">
        <v>434.99</v>
      </c>
      <c r="G2329" s="132" t="n">
        <v>443.14</v>
      </c>
      <c r="H2329" s="132" t="n">
        <v>433</v>
      </c>
      <c r="I2329" s="132" t="n">
        <v>441.57</v>
      </c>
      <c r="J2329" s="132" t="n">
        <f aca="false">LARGE($G$1:G2329,1)</f>
        <v>1242</v>
      </c>
      <c r="K2329" s="192" t="n">
        <f aca="false">IF(J2329&gt;J2328,0,K2328+1)</f>
        <v>903</v>
      </c>
      <c r="L2329" s="134" t="n">
        <f aca="false">I2329/J2329-1</f>
        <v>-0.644468599033816</v>
      </c>
      <c r="O2329" s="131"/>
      <c r="P2329" s="330"/>
      <c r="Q2329" s="132"/>
      <c r="R2329" s="132"/>
      <c r="S2329" s="132"/>
      <c r="T2329" s="132"/>
    </row>
    <row r="2330" customFormat="false" ht="12.8" hidden="true" customHeight="false" outlineLevel="0" collapsed="false">
      <c r="A2330" s="131" t="n">
        <v>1463788800</v>
      </c>
      <c r="B2330" s="330" t="n">
        <f aca="false">(A2330/(24*60*60))+DATE(1970,1,1)</f>
        <v>42511</v>
      </c>
      <c r="C2330" s="331" t="n">
        <f aca="false">YEAR(B2330)</f>
        <v>2016</v>
      </c>
      <c r="D2330" s="331" t="n">
        <f aca="false">MONTH(B2330)</f>
        <v>5</v>
      </c>
      <c r="E2330" s="331" t="n">
        <f aca="false">DAY(B2330)</f>
        <v>21</v>
      </c>
      <c r="F2330" s="132" t="n">
        <v>441.57</v>
      </c>
      <c r="G2330" s="132" t="n">
        <v>442.16</v>
      </c>
      <c r="H2330" s="132" t="n">
        <v>435.3</v>
      </c>
      <c r="I2330" s="132" t="n">
        <v>440.81</v>
      </c>
      <c r="J2330" s="132" t="n">
        <f aca="false">LARGE($G$1:G2330,1)</f>
        <v>1242</v>
      </c>
      <c r="K2330" s="192" t="n">
        <f aca="false">IF(J2330&gt;J2329,0,K2329+1)</f>
        <v>904</v>
      </c>
      <c r="L2330" s="134" t="n">
        <f aca="false">I2330/J2330-1</f>
        <v>-0.645080515297907</v>
      </c>
      <c r="O2330" s="131"/>
      <c r="P2330" s="330"/>
      <c r="Q2330" s="132"/>
      <c r="R2330" s="132"/>
      <c r="S2330" s="132"/>
      <c r="T2330" s="132"/>
    </row>
    <row r="2331" customFormat="false" ht="12.8" hidden="true" customHeight="false" outlineLevel="0" collapsed="false">
      <c r="A2331" s="131" t="n">
        <v>1463875200</v>
      </c>
      <c r="B2331" s="330" t="n">
        <f aca="false">(A2331/(24*60*60))+DATE(1970,1,1)</f>
        <v>42512</v>
      </c>
      <c r="C2331" s="331" t="n">
        <f aca="false">YEAR(B2331)</f>
        <v>2016</v>
      </c>
      <c r="D2331" s="331" t="n">
        <f aca="false">MONTH(B2331)</f>
        <v>5</v>
      </c>
      <c r="E2331" s="331" t="n">
        <f aca="false">DAY(B2331)</f>
        <v>22</v>
      </c>
      <c r="F2331" s="132" t="n">
        <v>440.88</v>
      </c>
      <c r="G2331" s="132" t="n">
        <v>441</v>
      </c>
      <c r="H2331" s="132" t="n">
        <v>435.1</v>
      </c>
      <c r="I2331" s="132" t="n">
        <v>437.48</v>
      </c>
      <c r="J2331" s="132" t="n">
        <f aca="false">LARGE($G$1:G2331,1)</f>
        <v>1242</v>
      </c>
      <c r="K2331" s="192" t="n">
        <f aca="false">IF(J2331&gt;J2330,0,K2330+1)</f>
        <v>905</v>
      </c>
      <c r="L2331" s="134" t="n">
        <f aca="false">I2331/J2331-1</f>
        <v>-0.647761674718197</v>
      </c>
      <c r="O2331" s="131"/>
      <c r="P2331" s="330"/>
      <c r="Q2331" s="132"/>
      <c r="R2331" s="132"/>
      <c r="S2331" s="132"/>
      <c r="T2331" s="132"/>
    </row>
    <row r="2332" customFormat="false" ht="12.8" hidden="true" customHeight="false" outlineLevel="0" collapsed="false">
      <c r="A2332" s="131" t="n">
        <v>1463961600</v>
      </c>
      <c r="B2332" s="330" t="n">
        <f aca="false">(A2332/(24*60*60))+DATE(1970,1,1)</f>
        <v>42513</v>
      </c>
      <c r="C2332" s="331" t="n">
        <f aca="false">YEAR(B2332)</f>
        <v>2016</v>
      </c>
      <c r="D2332" s="331" t="n">
        <f aca="false">MONTH(B2332)</f>
        <v>5</v>
      </c>
      <c r="E2332" s="331" t="n">
        <f aca="false">DAY(B2332)</f>
        <v>23</v>
      </c>
      <c r="F2332" s="132" t="n">
        <v>437.4</v>
      </c>
      <c r="G2332" s="132" t="n">
        <v>444.4</v>
      </c>
      <c r="H2332" s="132" t="n">
        <v>436.51</v>
      </c>
      <c r="I2332" s="132" t="n">
        <v>443.51</v>
      </c>
      <c r="J2332" s="132" t="n">
        <f aca="false">LARGE($G$1:G2332,1)</f>
        <v>1242</v>
      </c>
      <c r="K2332" s="192" t="n">
        <f aca="false">IF(J2332&gt;J2331,0,K2331+1)</f>
        <v>906</v>
      </c>
      <c r="L2332" s="134" t="n">
        <f aca="false">I2332/J2332-1</f>
        <v>-0.642906602254428</v>
      </c>
      <c r="O2332" s="131"/>
      <c r="P2332" s="330"/>
      <c r="Q2332" s="132"/>
      <c r="R2332" s="132"/>
      <c r="S2332" s="132"/>
      <c r="T2332" s="132"/>
    </row>
    <row r="2333" customFormat="false" ht="12.8" hidden="true" customHeight="false" outlineLevel="0" collapsed="false">
      <c r="A2333" s="131" t="n">
        <v>1464048000</v>
      </c>
      <c r="B2333" s="330" t="n">
        <f aca="false">(A2333/(24*60*60))+DATE(1970,1,1)</f>
        <v>42514</v>
      </c>
      <c r="C2333" s="331" t="n">
        <f aca="false">YEAR(B2333)</f>
        <v>2016</v>
      </c>
      <c r="D2333" s="331" t="n">
        <f aca="false">MONTH(B2333)</f>
        <v>5</v>
      </c>
      <c r="E2333" s="331" t="n">
        <f aca="false">DAY(B2333)</f>
        <v>24</v>
      </c>
      <c r="F2333" s="132" t="n">
        <v>443.53</v>
      </c>
      <c r="G2333" s="132" t="n">
        <v>447.85</v>
      </c>
      <c r="H2333" s="132" t="n">
        <v>442.39</v>
      </c>
      <c r="I2333" s="132" t="n">
        <v>445.03</v>
      </c>
      <c r="J2333" s="132" t="n">
        <f aca="false">LARGE($G$1:G2333,1)</f>
        <v>1242</v>
      </c>
      <c r="K2333" s="192" t="n">
        <f aca="false">IF(J2333&gt;J2332,0,K2332+1)</f>
        <v>907</v>
      </c>
      <c r="L2333" s="134" t="n">
        <f aca="false">I2333/J2333-1</f>
        <v>-0.641682769726248</v>
      </c>
      <c r="O2333" s="131"/>
      <c r="P2333" s="330"/>
      <c r="Q2333" s="132"/>
      <c r="R2333" s="132"/>
      <c r="S2333" s="132"/>
      <c r="T2333" s="132"/>
    </row>
    <row r="2334" customFormat="false" ht="12.8" hidden="true" customHeight="false" outlineLevel="0" collapsed="false">
      <c r="A2334" s="131" t="n">
        <v>1464134400</v>
      </c>
      <c r="B2334" s="330" t="n">
        <f aca="false">(A2334/(24*60*60))+DATE(1970,1,1)</f>
        <v>42515</v>
      </c>
      <c r="C2334" s="331" t="n">
        <f aca="false">YEAR(B2334)</f>
        <v>2016</v>
      </c>
      <c r="D2334" s="331" t="n">
        <f aca="false">MONTH(B2334)</f>
        <v>5</v>
      </c>
      <c r="E2334" s="331" t="n">
        <f aca="false">DAY(B2334)</f>
        <v>25</v>
      </c>
      <c r="F2334" s="132" t="n">
        <v>445</v>
      </c>
      <c r="G2334" s="132" t="n">
        <v>450.51</v>
      </c>
      <c r="H2334" s="132" t="n">
        <v>442.5</v>
      </c>
      <c r="I2334" s="132" t="n">
        <v>449.09</v>
      </c>
      <c r="J2334" s="132" t="n">
        <f aca="false">LARGE($G$1:G2334,1)</f>
        <v>1242</v>
      </c>
      <c r="K2334" s="192" t="n">
        <f aca="false">IF(J2334&gt;J2333,0,K2333+1)</f>
        <v>908</v>
      </c>
      <c r="L2334" s="134" t="n">
        <f aca="false">I2334/J2334-1</f>
        <v>-0.63841384863124</v>
      </c>
      <c r="O2334" s="131"/>
      <c r="P2334" s="330"/>
      <c r="Q2334" s="132"/>
      <c r="R2334" s="132"/>
      <c r="S2334" s="132"/>
      <c r="T2334" s="132"/>
    </row>
    <row r="2335" customFormat="false" ht="12.8" hidden="true" customHeight="false" outlineLevel="0" collapsed="false">
      <c r="A2335" s="131" t="n">
        <v>1464220800</v>
      </c>
      <c r="B2335" s="330" t="n">
        <f aca="false">(A2335/(24*60*60))+DATE(1970,1,1)</f>
        <v>42516</v>
      </c>
      <c r="C2335" s="331" t="n">
        <f aca="false">YEAR(B2335)</f>
        <v>2016</v>
      </c>
      <c r="D2335" s="331" t="n">
        <f aca="false">MONTH(B2335)</f>
        <v>5</v>
      </c>
      <c r="E2335" s="331" t="n">
        <f aca="false">DAY(B2335)</f>
        <v>26</v>
      </c>
      <c r="F2335" s="132" t="n">
        <v>449.09</v>
      </c>
      <c r="G2335" s="132" t="n">
        <v>454.8</v>
      </c>
      <c r="H2335" s="132" t="n">
        <v>446.01</v>
      </c>
      <c r="I2335" s="132" t="n">
        <v>453.95</v>
      </c>
      <c r="J2335" s="132" t="n">
        <f aca="false">LARGE($G$1:G2335,1)</f>
        <v>1242</v>
      </c>
      <c r="K2335" s="192" t="n">
        <f aca="false">IF(J2335&gt;J2334,0,K2334+1)</f>
        <v>909</v>
      </c>
      <c r="L2335" s="134" t="n">
        <f aca="false">I2335/J2335-1</f>
        <v>-0.634500805152979</v>
      </c>
      <c r="O2335" s="131"/>
      <c r="P2335" s="330"/>
      <c r="Q2335" s="132"/>
      <c r="R2335" s="132"/>
      <c r="S2335" s="132"/>
      <c r="T2335" s="132"/>
    </row>
    <row r="2336" customFormat="false" ht="12.8" hidden="true" customHeight="false" outlineLevel="0" collapsed="false">
      <c r="A2336" s="131" t="n">
        <v>1464307200</v>
      </c>
      <c r="B2336" s="330" t="n">
        <f aca="false">(A2336/(24*60*60))+DATE(1970,1,1)</f>
        <v>42517</v>
      </c>
      <c r="C2336" s="331" t="n">
        <f aca="false">YEAR(B2336)</f>
        <v>2016</v>
      </c>
      <c r="D2336" s="331" t="n">
        <f aca="false">MONTH(B2336)</f>
        <v>5</v>
      </c>
      <c r="E2336" s="331" t="n">
        <f aca="false">DAY(B2336)</f>
        <v>27</v>
      </c>
      <c r="F2336" s="132" t="n">
        <v>453.58</v>
      </c>
      <c r="G2336" s="132" t="n">
        <v>482.31</v>
      </c>
      <c r="H2336" s="132" t="n">
        <v>453.58</v>
      </c>
      <c r="I2336" s="132" t="n">
        <v>472.01</v>
      </c>
      <c r="J2336" s="132" t="n">
        <f aca="false">LARGE($G$1:G2336,1)</f>
        <v>1242</v>
      </c>
      <c r="K2336" s="192" t="n">
        <f aca="false">IF(J2336&gt;J2335,0,K2335+1)</f>
        <v>910</v>
      </c>
      <c r="L2336" s="134" t="n">
        <f aca="false">I2336/J2336-1</f>
        <v>-0.619959742351047</v>
      </c>
      <c r="O2336" s="131"/>
      <c r="P2336" s="330"/>
      <c r="Q2336" s="132"/>
      <c r="R2336" s="132"/>
      <c r="S2336" s="132"/>
      <c r="T2336" s="132"/>
    </row>
    <row r="2337" customFormat="false" ht="12.8" hidden="true" customHeight="false" outlineLevel="0" collapsed="false">
      <c r="A2337" s="131" t="n">
        <v>1464393600</v>
      </c>
      <c r="B2337" s="330" t="n">
        <f aca="false">(A2337/(24*60*60))+DATE(1970,1,1)</f>
        <v>42518</v>
      </c>
      <c r="C2337" s="331" t="n">
        <f aca="false">YEAR(B2337)</f>
        <v>2016</v>
      </c>
      <c r="D2337" s="331" t="n">
        <f aca="false">MONTH(B2337)</f>
        <v>5</v>
      </c>
      <c r="E2337" s="331" t="n">
        <f aca="false">DAY(B2337)</f>
        <v>28</v>
      </c>
      <c r="F2337" s="132" t="n">
        <v>472.01</v>
      </c>
      <c r="G2337" s="132" t="n">
        <v>543</v>
      </c>
      <c r="H2337" s="132" t="n">
        <v>471</v>
      </c>
      <c r="I2337" s="132" t="n">
        <v>526.02</v>
      </c>
      <c r="J2337" s="132" t="n">
        <f aca="false">LARGE($G$1:G2337,1)</f>
        <v>1242</v>
      </c>
      <c r="K2337" s="192" t="n">
        <f aca="false">IF(J2337&gt;J2336,0,K2336+1)</f>
        <v>911</v>
      </c>
      <c r="L2337" s="134" t="n">
        <f aca="false">I2337/J2337-1</f>
        <v>-0.576473429951691</v>
      </c>
      <c r="O2337" s="131"/>
      <c r="P2337" s="330"/>
      <c r="Q2337" s="132"/>
      <c r="R2337" s="132"/>
      <c r="S2337" s="132"/>
      <c r="T2337" s="132"/>
    </row>
    <row r="2338" customFormat="false" ht="12.8" hidden="true" customHeight="false" outlineLevel="0" collapsed="false">
      <c r="A2338" s="131" t="n">
        <v>1464480000</v>
      </c>
      <c r="B2338" s="330" t="n">
        <f aca="false">(A2338/(24*60*60))+DATE(1970,1,1)</f>
        <v>42519</v>
      </c>
      <c r="C2338" s="331" t="n">
        <f aca="false">YEAR(B2338)</f>
        <v>2016</v>
      </c>
      <c r="D2338" s="331" t="n">
        <f aca="false">MONTH(B2338)</f>
        <v>5</v>
      </c>
      <c r="E2338" s="331" t="n">
        <f aca="false">DAY(B2338)</f>
        <v>29</v>
      </c>
      <c r="F2338" s="132" t="n">
        <v>527</v>
      </c>
      <c r="G2338" s="132" t="n">
        <v>570</v>
      </c>
      <c r="H2338" s="132" t="n">
        <v>512.11</v>
      </c>
      <c r="I2338" s="132" t="n">
        <v>531</v>
      </c>
      <c r="J2338" s="132" t="n">
        <f aca="false">LARGE($G$1:G2338,1)</f>
        <v>1242</v>
      </c>
      <c r="K2338" s="192" t="n">
        <f aca="false">IF(J2338&gt;J2337,0,K2337+1)</f>
        <v>912</v>
      </c>
      <c r="L2338" s="134" t="n">
        <f aca="false">I2338/J2338-1</f>
        <v>-0.572463768115942</v>
      </c>
      <c r="O2338" s="131"/>
      <c r="P2338" s="330"/>
      <c r="Q2338" s="132"/>
      <c r="R2338" s="132"/>
      <c r="S2338" s="132"/>
      <c r="T2338" s="132"/>
    </row>
    <row r="2339" customFormat="false" ht="12.8" hidden="true" customHeight="false" outlineLevel="0" collapsed="false">
      <c r="A2339" s="131" t="n">
        <v>1464566400</v>
      </c>
      <c r="B2339" s="330" t="n">
        <f aca="false">(A2339/(24*60*60))+DATE(1970,1,1)</f>
        <v>42520</v>
      </c>
      <c r="C2339" s="331" t="n">
        <f aca="false">YEAR(B2339)</f>
        <v>2016</v>
      </c>
      <c r="D2339" s="331" t="n">
        <f aca="false">MONTH(B2339)</f>
        <v>5</v>
      </c>
      <c r="E2339" s="331" t="n">
        <f aca="false">DAY(B2339)</f>
        <v>30</v>
      </c>
      <c r="F2339" s="132" t="n">
        <v>529.97</v>
      </c>
      <c r="G2339" s="132" t="n">
        <v>548.5</v>
      </c>
      <c r="H2339" s="132" t="n">
        <v>521.11</v>
      </c>
      <c r="I2339" s="132" t="n">
        <v>532.89</v>
      </c>
      <c r="J2339" s="132" t="n">
        <f aca="false">LARGE($G$1:G2339,1)</f>
        <v>1242</v>
      </c>
      <c r="K2339" s="192" t="n">
        <f aca="false">IF(J2339&gt;J2338,0,K2338+1)</f>
        <v>913</v>
      </c>
      <c r="L2339" s="134" t="n">
        <f aca="false">I2339/J2339-1</f>
        <v>-0.570942028985507</v>
      </c>
      <c r="O2339" s="131"/>
      <c r="P2339" s="330"/>
      <c r="Q2339" s="132"/>
      <c r="R2339" s="132"/>
      <c r="S2339" s="132"/>
      <c r="T2339" s="132"/>
    </row>
    <row r="2340" customFormat="false" ht="12.8" hidden="true" customHeight="false" outlineLevel="0" collapsed="false">
      <c r="A2340" s="131" t="n">
        <v>1464652800</v>
      </c>
      <c r="B2340" s="330" t="n">
        <f aca="false">(A2340/(24*60*60))+DATE(1970,1,1)</f>
        <v>42521</v>
      </c>
      <c r="C2340" s="331" t="n">
        <f aca="false">YEAR(B2340)</f>
        <v>2016</v>
      </c>
      <c r="D2340" s="331" t="n">
        <f aca="false">MONTH(B2340)</f>
        <v>5</v>
      </c>
      <c r="E2340" s="331" t="n">
        <f aca="false">DAY(B2340)</f>
        <v>31</v>
      </c>
      <c r="F2340" s="132" t="n">
        <v>533.14</v>
      </c>
      <c r="G2340" s="132" t="n">
        <v>546.5</v>
      </c>
      <c r="H2340" s="132" t="n">
        <v>518</v>
      </c>
      <c r="I2340" s="132" t="n">
        <v>530.69</v>
      </c>
      <c r="J2340" s="132" t="n">
        <f aca="false">LARGE($G$1:G2340,1)</f>
        <v>1242</v>
      </c>
      <c r="K2340" s="192" t="n">
        <f aca="false">IF(J2340&gt;J2339,0,K2339+1)</f>
        <v>914</v>
      </c>
      <c r="L2340" s="134" t="n">
        <f aca="false">I2340/J2340-1</f>
        <v>-0.572713365539453</v>
      </c>
      <c r="O2340" s="131"/>
      <c r="P2340" s="330"/>
      <c r="Q2340" s="132"/>
      <c r="R2340" s="132"/>
      <c r="S2340" s="132"/>
      <c r="T2340" s="132"/>
    </row>
    <row r="2341" customFormat="false" ht="12.8" hidden="true" customHeight="false" outlineLevel="0" collapsed="false">
      <c r="A2341" s="131" t="n">
        <v>1464739200</v>
      </c>
      <c r="B2341" s="330" t="n">
        <f aca="false">(A2341/(24*60*60))+DATE(1970,1,1)</f>
        <v>42522</v>
      </c>
      <c r="C2341" s="331" t="n">
        <f aca="false">YEAR(B2341)</f>
        <v>2016</v>
      </c>
      <c r="D2341" s="331" t="n">
        <f aca="false">MONTH(B2341)</f>
        <v>6</v>
      </c>
      <c r="E2341" s="331" t="n">
        <f aca="false">DAY(B2341)</f>
        <v>1</v>
      </c>
      <c r="F2341" s="132" t="n">
        <v>530.69</v>
      </c>
      <c r="G2341" s="132" t="n">
        <v>546.12</v>
      </c>
      <c r="H2341" s="132" t="n">
        <v>523.75</v>
      </c>
      <c r="I2341" s="132" t="n">
        <v>536.79</v>
      </c>
      <c r="J2341" s="132" t="n">
        <f aca="false">LARGE($G$1:G2341,1)</f>
        <v>1242</v>
      </c>
      <c r="K2341" s="192" t="n">
        <f aca="false">IF(J2341&gt;J2340,0,K2340+1)</f>
        <v>915</v>
      </c>
      <c r="L2341" s="134" t="n">
        <f aca="false">I2341/J2341-1</f>
        <v>-0.56780193236715</v>
      </c>
      <c r="O2341" s="131"/>
      <c r="P2341" s="330"/>
      <c r="Q2341" s="132"/>
      <c r="R2341" s="132"/>
      <c r="S2341" s="132"/>
      <c r="T2341" s="132"/>
    </row>
    <row r="2342" customFormat="false" ht="12.8" hidden="true" customHeight="false" outlineLevel="0" collapsed="false">
      <c r="A2342" s="131" t="n">
        <v>1464825600</v>
      </c>
      <c r="B2342" s="330" t="n">
        <f aca="false">(A2342/(24*60*60))+DATE(1970,1,1)</f>
        <v>42523</v>
      </c>
      <c r="C2342" s="331" t="n">
        <f aca="false">YEAR(B2342)</f>
        <v>2016</v>
      </c>
      <c r="D2342" s="331" t="n">
        <f aca="false">MONTH(B2342)</f>
        <v>6</v>
      </c>
      <c r="E2342" s="331" t="n">
        <f aca="false">DAY(B2342)</f>
        <v>2</v>
      </c>
      <c r="F2342" s="132" t="n">
        <v>536.91</v>
      </c>
      <c r="G2342" s="132" t="n">
        <v>544</v>
      </c>
      <c r="H2342" s="132" t="n">
        <v>532.37</v>
      </c>
      <c r="I2342" s="132" t="n">
        <v>538.8</v>
      </c>
      <c r="J2342" s="132" t="n">
        <f aca="false">LARGE($G$1:G2342,1)</f>
        <v>1242</v>
      </c>
      <c r="K2342" s="192" t="n">
        <f aca="false">IF(J2342&gt;J2341,0,K2341+1)</f>
        <v>916</v>
      </c>
      <c r="L2342" s="134" t="n">
        <f aca="false">I2342/J2342-1</f>
        <v>-0.566183574879227</v>
      </c>
      <c r="O2342" s="131"/>
      <c r="P2342" s="330"/>
      <c r="Q2342" s="132"/>
      <c r="R2342" s="132"/>
      <c r="S2342" s="132"/>
      <c r="T2342" s="132"/>
    </row>
    <row r="2343" customFormat="false" ht="12.8" hidden="true" customHeight="false" outlineLevel="0" collapsed="false">
      <c r="A2343" s="131" t="n">
        <v>1464912000</v>
      </c>
      <c r="B2343" s="330" t="n">
        <f aca="false">(A2343/(24*60*60))+DATE(1970,1,1)</f>
        <v>42524</v>
      </c>
      <c r="C2343" s="331" t="n">
        <f aca="false">YEAR(B2343)</f>
        <v>2016</v>
      </c>
      <c r="D2343" s="331" t="n">
        <f aca="false">MONTH(B2343)</f>
        <v>6</v>
      </c>
      <c r="E2343" s="331" t="n">
        <f aca="false">DAY(B2343)</f>
        <v>3</v>
      </c>
      <c r="F2343" s="132" t="n">
        <v>538.9</v>
      </c>
      <c r="G2343" s="132" t="n">
        <v>579.94</v>
      </c>
      <c r="H2343" s="132" t="n">
        <v>535.65</v>
      </c>
      <c r="I2343" s="132" t="n">
        <v>570.87</v>
      </c>
      <c r="J2343" s="132" t="n">
        <f aca="false">LARGE($G$1:G2343,1)</f>
        <v>1242</v>
      </c>
      <c r="K2343" s="192" t="n">
        <f aca="false">IF(J2343&gt;J2342,0,K2342+1)</f>
        <v>917</v>
      </c>
      <c r="L2343" s="134" t="n">
        <f aca="false">I2343/J2343-1</f>
        <v>-0.54036231884058</v>
      </c>
      <c r="O2343" s="131"/>
      <c r="P2343" s="330"/>
      <c r="Q2343" s="132"/>
      <c r="R2343" s="132"/>
      <c r="S2343" s="132"/>
      <c r="T2343" s="132"/>
    </row>
    <row r="2344" customFormat="false" ht="12.8" hidden="true" customHeight="false" outlineLevel="0" collapsed="false">
      <c r="A2344" s="131" t="n">
        <v>1464998400</v>
      </c>
      <c r="B2344" s="330" t="n">
        <f aca="false">(A2344/(24*60*60))+DATE(1970,1,1)</f>
        <v>42525</v>
      </c>
      <c r="C2344" s="331" t="n">
        <f aca="false">YEAR(B2344)</f>
        <v>2016</v>
      </c>
      <c r="D2344" s="331" t="n">
        <f aca="false">MONTH(B2344)</f>
        <v>6</v>
      </c>
      <c r="E2344" s="331" t="n">
        <f aca="false">DAY(B2344)</f>
        <v>4</v>
      </c>
      <c r="F2344" s="132" t="n">
        <v>570.82</v>
      </c>
      <c r="G2344" s="132" t="n">
        <v>593.89</v>
      </c>
      <c r="H2344" s="132" t="n">
        <v>560.1</v>
      </c>
      <c r="I2344" s="132" t="n">
        <v>572.87</v>
      </c>
      <c r="J2344" s="132" t="n">
        <f aca="false">LARGE($G$1:G2344,1)</f>
        <v>1242</v>
      </c>
      <c r="K2344" s="192" t="n">
        <f aca="false">IF(J2344&gt;J2343,0,K2343+1)</f>
        <v>918</v>
      </c>
      <c r="L2344" s="134" t="n">
        <f aca="false">I2344/J2344-1</f>
        <v>-0.538752012882448</v>
      </c>
      <c r="O2344" s="131"/>
      <c r="P2344" s="330"/>
      <c r="Q2344" s="132"/>
      <c r="R2344" s="132"/>
      <c r="S2344" s="132"/>
      <c r="T2344" s="132"/>
    </row>
    <row r="2345" customFormat="false" ht="12.8" hidden="true" customHeight="false" outlineLevel="0" collapsed="false">
      <c r="A2345" s="131" t="n">
        <v>1465084800</v>
      </c>
      <c r="B2345" s="330" t="n">
        <f aca="false">(A2345/(24*60*60))+DATE(1970,1,1)</f>
        <v>42526</v>
      </c>
      <c r="C2345" s="331" t="n">
        <f aca="false">YEAR(B2345)</f>
        <v>2016</v>
      </c>
      <c r="D2345" s="331" t="n">
        <f aca="false">MONTH(B2345)</f>
        <v>6</v>
      </c>
      <c r="E2345" s="331" t="n">
        <f aca="false">DAY(B2345)</f>
        <v>5</v>
      </c>
      <c r="F2345" s="132" t="n">
        <v>573.08</v>
      </c>
      <c r="G2345" s="132" t="n">
        <v>586.47</v>
      </c>
      <c r="H2345" s="132" t="n">
        <v>564.64</v>
      </c>
      <c r="I2345" s="132" t="n">
        <v>574.02</v>
      </c>
      <c r="J2345" s="132" t="n">
        <f aca="false">LARGE($G$1:G2345,1)</f>
        <v>1242</v>
      </c>
      <c r="K2345" s="192" t="n">
        <f aca="false">IF(J2345&gt;J2344,0,K2344+1)</f>
        <v>919</v>
      </c>
      <c r="L2345" s="134" t="n">
        <f aca="false">I2345/J2345-1</f>
        <v>-0.537826086956522</v>
      </c>
      <c r="O2345" s="131"/>
      <c r="P2345" s="330"/>
      <c r="Q2345" s="132"/>
      <c r="R2345" s="132"/>
      <c r="S2345" s="132"/>
      <c r="T2345" s="132"/>
    </row>
    <row r="2346" customFormat="false" ht="12.8" hidden="true" customHeight="false" outlineLevel="0" collapsed="false">
      <c r="A2346" s="131" t="n">
        <v>1465171200</v>
      </c>
      <c r="B2346" s="330" t="n">
        <f aca="false">(A2346/(24*60*60))+DATE(1970,1,1)</f>
        <v>42527</v>
      </c>
      <c r="C2346" s="331" t="n">
        <f aca="false">YEAR(B2346)</f>
        <v>2016</v>
      </c>
      <c r="D2346" s="331" t="n">
        <f aca="false">MONTH(B2346)</f>
        <v>6</v>
      </c>
      <c r="E2346" s="331" t="n">
        <f aca="false">DAY(B2346)</f>
        <v>6</v>
      </c>
      <c r="F2346" s="132" t="n">
        <v>574.01</v>
      </c>
      <c r="G2346" s="132" t="n">
        <v>588.6</v>
      </c>
      <c r="H2346" s="132" t="n">
        <v>573.93</v>
      </c>
      <c r="I2346" s="132" t="n">
        <v>585.34</v>
      </c>
      <c r="J2346" s="132" t="n">
        <f aca="false">LARGE($G$1:G2346,1)</f>
        <v>1242</v>
      </c>
      <c r="K2346" s="192" t="n">
        <f aca="false">IF(J2346&gt;J2345,0,K2345+1)</f>
        <v>920</v>
      </c>
      <c r="L2346" s="134" t="n">
        <f aca="false">I2346/J2346-1</f>
        <v>-0.528711755233494</v>
      </c>
      <c r="O2346" s="131"/>
      <c r="P2346" s="330"/>
      <c r="Q2346" s="132"/>
      <c r="R2346" s="132"/>
      <c r="S2346" s="132"/>
      <c r="T2346" s="132"/>
    </row>
    <row r="2347" customFormat="false" ht="12.8" hidden="true" customHeight="false" outlineLevel="0" collapsed="false">
      <c r="A2347" s="131" t="n">
        <v>1465257600</v>
      </c>
      <c r="B2347" s="330" t="n">
        <f aca="false">(A2347/(24*60*60))+DATE(1970,1,1)</f>
        <v>42528</v>
      </c>
      <c r="C2347" s="331" t="n">
        <f aca="false">YEAR(B2347)</f>
        <v>2016</v>
      </c>
      <c r="D2347" s="331" t="n">
        <f aca="false">MONTH(B2347)</f>
        <v>6</v>
      </c>
      <c r="E2347" s="331" t="n">
        <f aca="false">DAY(B2347)</f>
        <v>7</v>
      </c>
      <c r="F2347" s="132" t="n">
        <v>585.59</v>
      </c>
      <c r="G2347" s="132" t="n">
        <v>592.08</v>
      </c>
      <c r="H2347" s="132" t="n">
        <v>561.3</v>
      </c>
      <c r="I2347" s="132" t="n">
        <v>576.88</v>
      </c>
      <c r="J2347" s="132" t="n">
        <f aca="false">LARGE($G$1:G2347,1)</f>
        <v>1242</v>
      </c>
      <c r="K2347" s="192" t="n">
        <f aca="false">IF(J2347&gt;J2346,0,K2346+1)</f>
        <v>921</v>
      </c>
      <c r="L2347" s="134" t="n">
        <f aca="false">I2347/J2347-1</f>
        <v>-0.535523349436393</v>
      </c>
      <c r="O2347" s="131"/>
      <c r="P2347" s="330"/>
      <c r="Q2347" s="132"/>
      <c r="R2347" s="132"/>
      <c r="S2347" s="132"/>
      <c r="T2347" s="132"/>
    </row>
    <row r="2348" customFormat="false" ht="12.8" hidden="true" customHeight="false" outlineLevel="0" collapsed="false">
      <c r="A2348" s="131" t="n">
        <v>1465344000</v>
      </c>
      <c r="B2348" s="330" t="n">
        <f aca="false">(A2348/(24*60*60))+DATE(1970,1,1)</f>
        <v>42529</v>
      </c>
      <c r="C2348" s="331" t="n">
        <f aca="false">YEAR(B2348)</f>
        <v>2016</v>
      </c>
      <c r="D2348" s="331" t="n">
        <f aca="false">MONTH(B2348)</f>
        <v>6</v>
      </c>
      <c r="E2348" s="331" t="n">
        <f aca="false">DAY(B2348)</f>
        <v>8</v>
      </c>
      <c r="F2348" s="132" t="n">
        <v>577.23</v>
      </c>
      <c r="G2348" s="132" t="n">
        <v>585.15</v>
      </c>
      <c r="H2348" s="132" t="n">
        <v>570.62</v>
      </c>
      <c r="I2348" s="132" t="n">
        <v>583.05</v>
      </c>
      <c r="J2348" s="132" t="n">
        <f aca="false">LARGE($G$1:G2348,1)</f>
        <v>1242</v>
      </c>
      <c r="K2348" s="192" t="n">
        <f aca="false">IF(J2348&gt;J2347,0,K2347+1)</f>
        <v>922</v>
      </c>
      <c r="L2348" s="134" t="n">
        <f aca="false">I2348/J2348-1</f>
        <v>-0.530555555555556</v>
      </c>
      <c r="O2348" s="131"/>
      <c r="P2348" s="330"/>
      <c r="Q2348" s="132"/>
      <c r="R2348" s="132"/>
      <c r="S2348" s="132"/>
      <c r="T2348" s="132"/>
    </row>
    <row r="2349" customFormat="false" ht="12.8" hidden="true" customHeight="false" outlineLevel="0" collapsed="false">
      <c r="A2349" s="131" t="n">
        <v>1465430400</v>
      </c>
      <c r="B2349" s="330" t="n">
        <f aca="false">(A2349/(24*60*60))+DATE(1970,1,1)</f>
        <v>42530</v>
      </c>
      <c r="C2349" s="331" t="n">
        <f aca="false">YEAR(B2349)</f>
        <v>2016</v>
      </c>
      <c r="D2349" s="331" t="n">
        <f aca="false">MONTH(B2349)</f>
        <v>6</v>
      </c>
      <c r="E2349" s="331" t="n">
        <f aca="false">DAY(B2349)</f>
        <v>9</v>
      </c>
      <c r="F2349" s="132" t="n">
        <v>583.26</v>
      </c>
      <c r="G2349" s="132" t="n">
        <v>584.05</v>
      </c>
      <c r="H2349" s="132" t="n">
        <v>569.97</v>
      </c>
      <c r="I2349" s="132" t="n">
        <v>575.52</v>
      </c>
      <c r="J2349" s="132" t="n">
        <f aca="false">LARGE($G$1:G2349,1)</f>
        <v>1242</v>
      </c>
      <c r="K2349" s="192" t="n">
        <f aca="false">IF(J2349&gt;J2348,0,K2348+1)</f>
        <v>923</v>
      </c>
      <c r="L2349" s="134" t="n">
        <f aca="false">I2349/J2349-1</f>
        <v>-0.536618357487923</v>
      </c>
      <c r="O2349" s="131"/>
      <c r="P2349" s="330"/>
      <c r="Q2349" s="132"/>
      <c r="R2349" s="132"/>
      <c r="S2349" s="132"/>
      <c r="T2349" s="132"/>
    </row>
    <row r="2350" customFormat="false" ht="12.8" hidden="true" customHeight="false" outlineLevel="0" collapsed="false">
      <c r="A2350" s="131" t="n">
        <v>1465516800</v>
      </c>
      <c r="B2350" s="330" t="n">
        <f aca="false">(A2350/(24*60*60))+DATE(1970,1,1)</f>
        <v>42531</v>
      </c>
      <c r="C2350" s="331" t="n">
        <f aca="false">YEAR(B2350)</f>
        <v>2016</v>
      </c>
      <c r="D2350" s="331" t="n">
        <f aca="false">MONTH(B2350)</f>
        <v>6</v>
      </c>
      <c r="E2350" s="331" t="n">
        <f aca="false">DAY(B2350)</f>
        <v>10</v>
      </c>
      <c r="F2350" s="132" t="n">
        <v>575.52</v>
      </c>
      <c r="G2350" s="132" t="n">
        <v>582.43</v>
      </c>
      <c r="H2350" s="132" t="n">
        <v>572.5</v>
      </c>
      <c r="I2350" s="132" t="n">
        <v>580.09</v>
      </c>
      <c r="J2350" s="132" t="n">
        <f aca="false">LARGE($G$1:G2350,1)</f>
        <v>1242</v>
      </c>
      <c r="K2350" s="192" t="n">
        <f aca="false">IF(J2350&gt;J2349,0,K2349+1)</f>
        <v>924</v>
      </c>
      <c r="L2350" s="134" t="n">
        <f aca="false">I2350/J2350-1</f>
        <v>-0.532938808373591</v>
      </c>
      <c r="O2350" s="131"/>
      <c r="P2350" s="330"/>
      <c r="Q2350" s="132"/>
      <c r="R2350" s="132"/>
      <c r="S2350" s="132"/>
      <c r="T2350" s="132"/>
    </row>
    <row r="2351" customFormat="false" ht="12.8" hidden="true" customHeight="false" outlineLevel="0" collapsed="false">
      <c r="A2351" s="131" t="n">
        <v>1465603200</v>
      </c>
      <c r="B2351" s="330" t="n">
        <f aca="false">(A2351/(24*60*60))+DATE(1970,1,1)</f>
        <v>42532</v>
      </c>
      <c r="C2351" s="331" t="n">
        <f aca="false">YEAR(B2351)</f>
        <v>2016</v>
      </c>
      <c r="D2351" s="331" t="n">
        <f aca="false">MONTH(B2351)</f>
        <v>6</v>
      </c>
      <c r="E2351" s="331" t="n">
        <f aca="false">DAY(B2351)</f>
        <v>11</v>
      </c>
      <c r="F2351" s="132" t="n">
        <v>580.08</v>
      </c>
      <c r="G2351" s="132" t="n">
        <v>615</v>
      </c>
      <c r="H2351" s="132" t="n">
        <v>579.29</v>
      </c>
      <c r="I2351" s="132" t="n">
        <v>614.51</v>
      </c>
      <c r="J2351" s="132" t="n">
        <f aca="false">LARGE($G$1:G2351,1)</f>
        <v>1242</v>
      </c>
      <c r="K2351" s="192" t="n">
        <f aca="false">IF(J2351&gt;J2350,0,K2350+1)</f>
        <v>925</v>
      </c>
      <c r="L2351" s="134" t="n">
        <f aca="false">I2351/J2351-1</f>
        <v>-0.505225442834139</v>
      </c>
      <c r="O2351" s="131"/>
      <c r="P2351" s="330"/>
      <c r="Q2351" s="132"/>
      <c r="R2351" s="132"/>
      <c r="S2351" s="132"/>
      <c r="T2351" s="132"/>
    </row>
    <row r="2352" customFormat="false" ht="12.8" hidden="true" customHeight="false" outlineLevel="0" collapsed="false">
      <c r="A2352" s="131" t="n">
        <v>1465689600</v>
      </c>
      <c r="B2352" s="330" t="n">
        <f aca="false">(A2352/(24*60*60))+DATE(1970,1,1)</f>
        <v>42533</v>
      </c>
      <c r="C2352" s="331" t="n">
        <f aca="false">YEAR(B2352)</f>
        <v>2016</v>
      </c>
      <c r="D2352" s="331" t="n">
        <f aca="false">MONTH(B2352)</f>
        <v>6</v>
      </c>
      <c r="E2352" s="331" t="n">
        <f aca="false">DAY(B2352)</f>
        <v>12</v>
      </c>
      <c r="F2352" s="132" t="n">
        <v>614.51</v>
      </c>
      <c r="G2352" s="132" t="n">
        <v>685</v>
      </c>
      <c r="H2352" s="132" t="n">
        <v>601.34</v>
      </c>
      <c r="I2352" s="132" t="n">
        <v>672</v>
      </c>
      <c r="J2352" s="132" t="n">
        <f aca="false">LARGE($G$1:G2352,1)</f>
        <v>1242</v>
      </c>
      <c r="K2352" s="192" t="n">
        <f aca="false">IF(J2352&gt;J2351,0,K2351+1)</f>
        <v>926</v>
      </c>
      <c r="L2352" s="134" t="n">
        <f aca="false">I2352/J2352-1</f>
        <v>-0.458937198067633</v>
      </c>
      <c r="O2352" s="131"/>
      <c r="P2352" s="330"/>
      <c r="Q2352" s="132"/>
      <c r="R2352" s="132"/>
      <c r="S2352" s="132"/>
      <c r="T2352" s="132"/>
    </row>
    <row r="2353" customFormat="false" ht="12.8" hidden="true" customHeight="false" outlineLevel="0" collapsed="false">
      <c r="A2353" s="131" t="n">
        <v>1465776000</v>
      </c>
      <c r="B2353" s="330" t="n">
        <f aca="false">(A2353/(24*60*60))+DATE(1970,1,1)</f>
        <v>42534</v>
      </c>
      <c r="C2353" s="331" t="n">
        <f aca="false">YEAR(B2353)</f>
        <v>2016</v>
      </c>
      <c r="D2353" s="331" t="n">
        <f aca="false">MONTH(B2353)</f>
        <v>6</v>
      </c>
      <c r="E2353" s="331" t="n">
        <f aca="false">DAY(B2353)</f>
        <v>13</v>
      </c>
      <c r="F2353" s="132" t="n">
        <v>671.98</v>
      </c>
      <c r="G2353" s="132" t="n">
        <v>719</v>
      </c>
      <c r="H2353" s="132" t="n">
        <v>658</v>
      </c>
      <c r="I2353" s="132" t="n">
        <v>705.87</v>
      </c>
      <c r="J2353" s="132" t="n">
        <f aca="false">LARGE($G$1:G2353,1)</f>
        <v>1242</v>
      </c>
      <c r="K2353" s="192" t="n">
        <f aca="false">IF(J2353&gt;J2352,0,K2352+1)</f>
        <v>927</v>
      </c>
      <c r="L2353" s="134" t="n">
        <f aca="false">I2353/J2353-1</f>
        <v>-0.431666666666667</v>
      </c>
      <c r="O2353" s="131"/>
      <c r="P2353" s="330"/>
      <c r="Q2353" s="132"/>
      <c r="R2353" s="132"/>
      <c r="S2353" s="132"/>
      <c r="T2353" s="132"/>
    </row>
    <row r="2354" customFormat="false" ht="12.8" hidden="true" customHeight="false" outlineLevel="0" collapsed="false">
      <c r="A2354" s="131" t="n">
        <v>1465862400</v>
      </c>
      <c r="B2354" s="330" t="n">
        <f aca="false">(A2354/(24*60*60))+DATE(1970,1,1)</f>
        <v>42535</v>
      </c>
      <c r="C2354" s="331" t="n">
        <f aca="false">YEAR(B2354)</f>
        <v>2016</v>
      </c>
      <c r="D2354" s="331" t="n">
        <f aca="false">MONTH(B2354)</f>
        <v>6</v>
      </c>
      <c r="E2354" s="331" t="n">
        <f aca="false">DAY(B2354)</f>
        <v>14</v>
      </c>
      <c r="F2354" s="132" t="n">
        <v>705.87</v>
      </c>
      <c r="G2354" s="132" t="n">
        <v>705.88</v>
      </c>
      <c r="H2354" s="132" t="n">
        <v>656.51</v>
      </c>
      <c r="I2354" s="132" t="n">
        <v>684.5</v>
      </c>
      <c r="J2354" s="132" t="n">
        <f aca="false">LARGE($G$1:G2354,1)</f>
        <v>1242</v>
      </c>
      <c r="K2354" s="192" t="n">
        <f aca="false">IF(J2354&gt;J2353,0,K2353+1)</f>
        <v>928</v>
      </c>
      <c r="L2354" s="134" t="n">
        <f aca="false">I2354/J2354-1</f>
        <v>-0.448872785829308</v>
      </c>
      <c r="O2354" s="131"/>
      <c r="P2354" s="330"/>
      <c r="Q2354" s="132"/>
      <c r="R2354" s="132"/>
      <c r="S2354" s="132"/>
      <c r="T2354" s="132"/>
    </row>
    <row r="2355" customFormat="false" ht="12.8" hidden="true" customHeight="false" outlineLevel="0" collapsed="false">
      <c r="A2355" s="131" t="n">
        <v>1465948800</v>
      </c>
      <c r="B2355" s="330" t="n">
        <f aca="false">(A2355/(24*60*60))+DATE(1970,1,1)</f>
        <v>42536</v>
      </c>
      <c r="C2355" s="331" t="n">
        <f aca="false">YEAR(B2355)</f>
        <v>2016</v>
      </c>
      <c r="D2355" s="331" t="n">
        <f aca="false">MONTH(B2355)</f>
        <v>6</v>
      </c>
      <c r="E2355" s="331" t="n">
        <f aca="false">DAY(B2355)</f>
        <v>15</v>
      </c>
      <c r="F2355" s="132" t="n">
        <v>684.5</v>
      </c>
      <c r="G2355" s="132" t="n">
        <v>699.4</v>
      </c>
      <c r="H2355" s="132" t="n">
        <v>667.89</v>
      </c>
      <c r="I2355" s="132" t="n">
        <v>696.99</v>
      </c>
      <c r="J2355" s="132" t="n">
        <f aca="false">LARGE($G$1:G2355,1)</f>
        <v>1242</v>
      </c>
      <c r="K2355" s="192" t="n">
        <f aca="false">IF(J2355&gt;J2354,0,K2354+1)</f>
        <v>929</v>
      </c>
      <c r="L2355" s="134" t="n">
        <f aca="false">I2355/J2355-1</f>
        <v>-0.438816425120773</v>
      </c>
      <c r="O2355" s="131"/>
      <c r="P2355" s="330"/>
      <c r="Q2355" s="132"/>
      <c r="R2355" s="132"/>
      <c r="S2355" s="132"/>
      <c r="T2355" s="132"/>
    </row>
    <row r="2356" customFormat="false" ht="12.8" hidden="true" customHeight="false" outlineLevel="0" collapsed="false">
      <c r="A2356" s="131" t="n">
        <v>1466035200</v>
      </c>
      <c r="B2356" s="330" t="n">
        <f aca="false">(A2356/(24*60*60))+DATE(1970,1,1)</f>
        <v>42537</v>
      </c>
      <c r="C2356" s="331" t="n">
        <f aca="false">YEAR(B2356)</f>
        <v>2016</v>
      </c>
      <c r="D2356" s="331" t="n">
        <f aca="false">MONTH(B2356)</f>
        <v>6</v>
      </c>
      <c r="E2356" s="331" t="n">
        <f aca="false">DAY(B2356)</f>
        <v>16</v>
      </c>
      <c r="F2356" s="132" t="n">
        <v>698</v>
      </c>
      <c r="G2356" s="132" t="n">
        <v>779</v>
      </c>
      <c r="H2356" s="132" t="n">
        <v>697.31</v>
      </c>
      <c r="I2356" s="132" t="n">
        <v>769.5</v>
      </c>
      <c r="J2356" s="132" t="n">
        <f aca="false">LARGE($G$1:G2356,1)</f>
        <v>1242</v>
      </c>
      <c r="K2356" s="192" t="n">
        <f aca="false">IF(J2356&gt;J2355,0,K2355+1)</f>
        <v>930</v>
      </c>
      <c r="L2356" s="134" t="n">
        <f aca="false">I2356/J2356-1</f>
        <v>-0.380434782608696</v>
      </c>
      <c r="O2356" s="131"/>
      <c r="P2356" s="330"/>
      <c r="Q2356" s="132"/>
      <c r="R2356" s="132"/>
      <c r="S2356" s="132"/>
      <c r="T2356" s="132"/>
    </row>
    <row r="2357" customFormat="false" ht="12.8" hidden="true" customHeight="false" outlineLevel="0" collapsed="false">
      <c r="A2357" s="131" t="n">
        <v>1466121600</v>
      </c>
      <c r="B2357" s="330" t="n">
        <f aca="false">(A2357/(24*60*60))+DATE(1970,1,1)</f>
        <v>42538</v>
      </c>
      <c r="C2357" s="331" t="n">
        <f aca="false">YEAR(B2357)</f>
        <v>2016</v>
      </c>
      <c r="D2357" s="331" t="n">
        <f aca="false">MONTH(B2357)</f>
        <v>6</v>
      </c>
      <c r="E2357" s="331" t="n">
        <f aca="false">DAY(B2357)</f>
        <v>17</v>
      </c>
      <c r="F2357" s="132" t="n">
        <v>769.46</v>
      </c>
      <c r="G2357" s="132" t="n">
        <v>780</v>
      </c>
      <c r="H2357" s="132" t="n">
        <v>702.01</v>
      </c>
      <c r="I2357" s="132" t="n">
        <v>747.95</v>
      </c>
      <c r="J2357" s="132" t="n">
        <f aca="false">LARGE($G$1:G2357,1)</f>
        <v>1242</v>
      </c>
      <c r="K2357" s="192" t="n">
        <f aca="false">IF(J2357&gt;J2356,0,K2356+1)</f>
        <v>931</v>
      </c>
      <c r="L2357" s="134" t="n">
        <f aca="false">I2357/J2357-1</f>
        <v>-0.397785829307568</v>
      </c>
      <c r="O2357" s="131"/>
      <c r="P2357" s="330"/>
      <c r="Q2357" s="132"/>
      <c r="R2357" s="132"/>
      <c r="S2357" s="132"/>
      <c r="T2357" s="132"/>
    </row>
    <row r="2358" customFormat="false" ht="12.8" hidden="true" customHeight="false" outlineLevel="0" collapsed="false">
      <c r="A2358" s="131" t="n">
        <v>1466208000</v>
      </c>
      <c r="B2358" s="330" t="n">
        <f aca="false">(A2358/(24*60*60))+DATE(1970,1,1)</f>
        <v>42539</v>
      </c>
      <c r="C2358" s="331" t="n">
        <f aca="false">YEAR(B2358)</f>
        <v>2016</v>
      </c>
      <c r="D2358" s="331" t="n">
        <f aca="false">MONTH(B2358)</f>
        <v>6</v>
      </c>
      <c r="E2358" s="331" t="n">
        <f aca="false">DAY(B2358)</f>
        <v>18</v>
      </c>
      <c r="F2358" s="132" t="n">
        <v>747.7</v>
      </c>
      <c r="G2358" s="132" t="n">
        <v>789.78</v>
      </c>
      <c r="H2358" s="132" t="n">
        <v>720</v>
      </c>
      <c r="I2358" s="132" t="n">
        <v>757.6</v>
      </c>
      <c r="J2358" s="132" t="n">
        <f aca="false">LARGE($G$1:G2358,1)</f>
        <v>1242</v>
      </c>
      <c r="K2358" s="192" t="n">
        <f aca="false">IF(J2358&gt;J2357,0,K2357+1)</f>
        <v>932</v>
      </c>
      <c r="L2358" s="134" t="n">
        <f aca="false">I2358/J2358-1</f>
        <v>-0.390016103059581</v>
      </c>
      <c r="O2358" s="131"/>
      <c r="P2358" s="330"/>
      <c r="Q2358" s="132"/>
      <c r="R2358" s="132"/>
      <c r="S2358" s="132"/>
      <c r="T2358" s="132"/>
    </row>
    <row r="2359" customFormat="false" ht="12.8" hidden="true" customHeight="false" outlineLevel="0" collapsed="false">
      <c r="A2359" s="131" t="n">
        <v>1466294400</v>
      </c>
      <c r="B2359" s="330" t="n">
        <f aca="false">(A2359/(24*60*60))+DATE(1970,1,1)</f>
        <v>42540</v>
      </c>
      <c r="C2359" s="331" t="n">
        <f aca="false">YEAR(B2359)</f>
        <v>2016</v>
      </c>
      <c r="D2359" s="331" t="n">
        <f aca="false">MONTH(B2359)</f>
        <v>6</v>
      </c>
      <c r="E2359" s="331" t="n">
        <f aca="false">DAY(B2359)</f>
        <v>19</v>
      </c>
      <c r="F2359" s="132" t="n">
        <v>757.63</v>
      </c>
      <c r="G2359" s="132" t="n">
        <v>775</v>
      </c>
      <c r="H2359" s="132" t="n">
        <v>739</v>
      </c>
      <c r="I2359" s="132" t="n">
        <v>767.3</v>
      </c>
      <c r="J2359" s="132" t="n">
        <f aca="false">LARGE($G$1:G2359,1)</f>
        <v>1242</v>
      </c>
      <c r="K2359" s="192" t="n">
        <f aca="false">IF(J2359&gt;J2358,0,K2358+1)</f>
        <v>933</v>
      </c>
      <c r="L2359" s="134" t="n">
        <f aca="false">I2359/J2359-1</f>
        <v>-0.382206119162641</v>
      </c>
      <c r="O2359" s="131"/>
      <c r="P2359" s="330"/>
      <c r="Q2359" s="132"/>
      <c r="R2359" s="132"/>
      <c r="S2359" s="132"/>
      <c r="T2359" s="132"/>
    </row>
    <row r="2360" customFormat="false" ht="12.8" hidden="true" customHeight="false" outlineLevel="0" collapsed="false">
      <c r="A2360" s="131" t="n">
        <v>1466380800</v>
      </c>
      <c r="B2360" s="330" t="n">
        <f aca="false">(A2360/(24*60*60))+DATE(1970,1,1)</f>
        <v>42541</v>
      </c>
      <c r="C2360" s="331" t="n">
        <f aca="false">YEAR(B2360)</f>
        <v>2016</v>
      </c>
      <c r="D2360" s="331" t="n">
        <f aca="false">MONTH(B2360)</f>
        <v>6</v>
      </c>
      <c r="E2360" s="331" t="n">
        <f aca="false">DAY(B2360)</f>
        <v>20</v>
      </c>
      <c r="F2360" s="132" t="n">
        <v>767.31</v>
      </c>
      <c r="G2360" s="132" t="n">
        <v>767.77</v>
      </c>
      <c r="H2360" s="132" t="n">
        <v>721</v>
      </c>
      <c r="I2360" s="132" t="n">
        <v>743.9</v>
      </c>
      <c r="J2360" s="132" t="n">
        <f aca="false">LARGE($G$1:G2360,1)</f>
        <v>1242</v>
      </c>
      <c r="K2360" s="192" t="n">
        <f aca="false">IF(J2360&gt;J2359,0,K2359+1)</f>
        <v>934</v>
      </c>
      <c r="L2360" s="134" t="n">
        <f aca="false">I2360/J2360-1</f>
        <v>-0.401046698872786</v>
      </c>
      <c r="O2360" s="131"/>
      <c r="P2360" s="330"/>
      <c r="Q2360" s="132"/>
      <c r="R2360" s="132"/>
      <c r="S2360" s="132"/>
      <c r="T2360" s="132"/>
    </row>
    <row r="2361" customFormat="false" ht="12.8" hidden="true" customHeight="false" outlineLevel="0" collapsed="false">
      <c r="A2361" s="131" t="n">
        <v>1466467200</v>
      </c>
      <c r="B2361" s="330" t="n">
        <f aca="false">(A2361/(24*60*60))+DATE(1970,1,1)</f>
        <v>42542</v>
      </c>
      <c r="C2361" s="331" t="n">
        <f aca="false">YEAR(B2361)</f>
        <v>2016</v>
      </c>
      <c r="D2361" s="331" t="n">
        <f aca="false">MONTH(B2361)</f>
        <v>6</v>
      </c>
      <c r="E2361" s="331" t="n">
        <f aca="false">DAY(B2361)</f>
        <v>21</v>
      </c>
      <c r="F2361" s="132" t="n">
        <v>742.98</v>
      </c>
      <c r="G2361" s="132" t="n">
        <v>742.98</v>
      </c>
      <c r="H2361" s="132" t="n">
        <v>635.37</v>
      </c>
      <c r="I2361" s="132" t="n">
        <v>668.6</v>
      </c>
      <c r="J2361" s="132" t="n">
        <f aca="false">LARGE($G$1:G2361,1)</f>
        <v>1242</v>
      </c>
      <c r="K2361" s="192" t="n">
        <f aca="false">IF(J2361&gt;J2360,0,K2360+1)</f>
        <v>935</v>
      </c>
      <c r="L2361" s="134" t="n">
        <f aca="false">I2361/J2361-1</f>
        <v>-0.461674718196457</v>
      </c>
      <c r="O2361" s="131"/>
      <c r="P2361" s="330"/>
      <c r="Q2361" s="132"/>
      <c r="R2361" s="132"/>
      <c r="S2361" s="132"/>
      <c r="T2361" s="132"/>
    </row>
    <row r="2362" customFormat="false" ht="12.8" hidden="true" customHeight="false" outlineLevel="0" collapsed="false">
      <c r="A2362" s="131" t="n">
        <v>1466553600</v>
      </c>
      <c r="B2362" s="330" t="n">
        <f aca="false">(A2362/(24*60*60))+DATE(1970,1,1)</f>
        <v>42543</v>
      </c>
      <c r="C2362" s="331" t="n">
        <f aca="false">YEAR(B2362)</f>
        <v>2016</v>
      </c>
      <c r="D2362" s="331" t="n">
        <f aca="false">MONTH(B2362)</f>
        <v>6</v>
      </c>
      <c r="E2362" s="331" t="n">
        <f aca="false">DAY(B2362)</f>
        <v>22</v>
      </c>
      <c r="F2362" s="132" t="n">
        <v>669</v>
      </c>
      <c r="G2362" s="132" t="n">
        <v>688.32</v>
      </c>
      <c r="H2362" s="132" t="n">
        <v>588.88</v>
      </c>
      <c r="I2362" s="132" t="n">
        <v>605.85</v>
      </c>
      <c r="J2362" s="132" t="n">
        <f aca="false">LARGE($G$1:G2362,1)</f>
        <v>1242</v>
      </c>
      <c r="K2362" s="192" t="n">
        <f aca="false">IF(J2362&gt;J2361,0,K2361+1)</f>
        <v>936</v>
      </c>
      <c r="L2362" s="134" t="n">
        <f aca="false">I2362/J2362-1</f>
        <v>-0.51219806763285</v>
      </c>
      <c r="O2362" s="131"/>
      <c r="P2362" s="330"/>
      <c r="Q2362" s="132"/>
      <c r="R2362" s="132"/>
      <c r="S2362" s="132"/>
      <c r="T2362" s="132"/>
    </row>
    <row r="2363" customFormat="false" ht="12.8" hidden="true" customHeight="false" outlineLevel="0" collapsed="false">
      <c r="A2363" s="131" t="n">
        <v>1466640000</v>
      </c>
      <c r="B2363" s="330" t="n">
        <f aca="false">(A2363/(24*60*60))+DATE(1970,1,1)</f>
        <v>42544</v>
      </c>
      <c r="C2363" s="331" t="n">
        <f aca="false">YEAR(B2363)</f>
        <v>2016</v>
      </c>
      <c r="D2363" s="331" t="n">
        <f aca="false">MONTH(B2363)</f>
        <v>6</v>
      </c>
      <c r="E2363" s="331" t="n">
        <f aca="false">DAY(B2363)</f>
        <v>23</v>
      </c>
      <c r="F2363" s="132" t="n">
        <v>605.87</v>
      </c>
      <c r="G2363" s="132" t="n">
        <v>639</v>
      </c>
      <c r="H2363" s="132" t="n">
        <v>555.56</v>
      </c>
      <c r="I2363" s="132" t="n">
        <v>625.8</v>
      </c>
      <c r="J2363" s="132" t="n">
        <f aca="false">LARGE($G$1:G2363,1)</f>
        <v>1242</v>
      </c>
      <c r="K2363" s="192" t="n">
        <f aca="false">IF(J2363&gt;J2362,0,K2362+1)</f>
        <v>937</v>
      </c>
      <c r="L2363" s="134" t="n">
        <f aca="false">I2363/J2363-1</f>
        <v>-0.496135265700483</v>
      </c>
      <c r="O2363" s="131"/>
      <c r="P2363" s="330"/>
      <c r="Q2363" s="132"/>
      <c r="R2363" s="132"/>
      <c r="S2363" s="132"/>
      <c r="T2363" s="132"/>
    </row>
    <row r="2364" customFormat="false" ht="12.8" hidden="true" customHeight="false" outlineLevel="0" collapsed="false">
      <c r="A2364" s="131" t="n">
        <v>1466726400</v>
      </c>
      <c r="B2364" s="330" t="n">
        <f aca="false">(A2364/(24*60*60))+DATE(1970,1,1)</f>
        <v>42545</v>
      </c>
      <c r="C2364" s="331" t="n">
        <f aca="false">YEAR(B2364)</f>
        <v>2016</v>
      </c>
      <c r="D2364" s="331" t="n">
        <f aca="false">MONTH(B2364)</f>
        <v>6</v>
      </c>
      <c r="E2364" s="331" t="n">
        <f aca="false">DAY(B2364)</f>
        <v>24</v>
      </c>
      <c r="F2364" s="132" t="n">
        <v>625.8</v>
      </c>
      <c r="G2364" s="132" t="n">
        <v>679.99</v>
      </c>
      <c r="H2364" s="132" t="n">
        <v>625.79</v>
      </c>
      <c r="I2364" s="132" t="n">
        <v>665.5</v>
      </c>
      <c r="J2364" s="132" t="n">
        <f aca="false">LARGE($G$1:G2364,1)</f>
        <v>1242</v>
      </c>
      <c r="K2364" s="192" t="n">
        <f aca="false">IF(J2364&gt;J2363,0,K2363+1)</f>
        <v>938</v>
      </c>
      <c r="L2364" s="134" t="n">
        <f aca="false">I2364/J2364-1</f>
        <v>-0.464170692431562</v>
      </c>
      <c r="O2364" s="131"/>
      <c r="P2364" s="330"/>
      <c r="Q2364" s="132"/>
      <c r="R2364" s="132"/>
      <c r="S2364" s="132"/>
      <c r="T2364" s="132"/>
    </row>
    <row r="2365" customFormat="false" ht="12.8" hidden="true" customHeight="false" outlineLevel="0" collapsed="false">
      <c r="A2365" s="131" t="n">
        <v>1466812800</v>
      </c>
      <c r="B2365" s="330" t="n">
        <f aca="false">(A2365/(24*60*60))+DATE(1970,1,1)</f>
        <v>42546</v>
      </c>
      <c r="C2365" s="331" t="n">
        <f aca="false">YEAR(B2365)</f>
        <v>2016</v>
      </c>
      <c r="D2365" s="331" t="n">
        <f aca="false">MONTH(B2365)</f>
        <v>6</v>
      </c>
      <c r="E2365" s="331" t="n">
        <f aca="false">DAY(B2365)</f>
        <v>25</v>
      </c>
      <c r="F2365" s="132" t="n">
        <v>665.99</v>
      </c>
      <c r="G2365" s="132" t="n">
        <v>698</v>
      </c>
      <c r="H2365" s="132" t="n">
        <v>647.541</v>
      </c>
      <c r="I2365" s="132" t="n">
        <v>668.15325</v>
      </c>
      <c r="J2365" s="132" t="n">
        <f aca="false">LARGE($G$1:G2365,1)</f>
        <v>1242</v>
      </c>
      <c r="K2365" s="192" t="n">
        <f aca="false">IF(J2365&gt;J2364,0,K2364+1)</f>
        <v>939</v>
      </c>
      <c r="L2365" s="134" t="n">
        <f aca="false">I2365/J2365-1</f>
        <v>-0.462034420289855</v>
      </c>
      <c r="O2365" s="131"/>
      <c r="P2365" s="330"/>
      <c r="Q2365" s="132"/>
      <c r="R2365" s="132"/>
      <c r="S2365" s="132"/>
      <c r="T2365" s="132"/>
    </row>
    <row r="2366" customFormat="false" ht="12.8" hidden="true" customHeight="false" outlineLevel="0" collapsed="false">
      <c r="A2366" s="131" t="n">
        <v>1466899200</v>
      </c>
      <c r="B2366" s="330" t="n">
        <f aca="false">(A2366/(24*60*60))+DATE(1970,1,1)</f>
        <v>42547</v>
      </c>
      <c r="C2366" s="331" t="n">
        <f aca="false">YEAR(B2366)</f>
        <v>2016</v>
      </c>
      <c r="D2366" s="331" t="n">
        <f aca="false">MONTH(B2366)</f>
        <v>6</v>
      </c>
      <c r="E2366" s="331" t="n">
        <f aca="false">DAY(B2366)</f>
        <v>26</v>
      </c>
      <c r="F2366" s="132" t="n">
        <v>667.83475</v>
      </c>
      <c r="G2366" s="132" t="n">
        <v>669.86125</v>
      </c>
      <c r="H2366" s="132" t="n">
        <v>627.61425</v>
      </c>
      <c r="I2366" s="132" t="n">
        <v>639.4175</v>
      </c>
      <c r="J2366" s="132" t="n">
        <f aca="false">LARGE($G$1:G2366,1)</f>
        <v>1242</v>
      </c>
      <c r="K2366" s="192" t="n">
        <f aca="false">IF(J2366&gt;J2365,0,K2365+1)</f>
        <v>940</v>
      </c>
      <c r="L2366" s="134" t="n">
        <f aca="false">I2366/J2366-1</f>
        <v>-0.485171095008052</v>
      </c>
      <c r="O2366" s="131"/>
      <c r="P2366" s="330"/>
      <c r="Q2366" s="132"/>
      <c r="R2366" s="132"/>
      <c r="S2366" s="132"/>
      <c r="T2366" s="132"/>
    </row>
    <row r="2367" customFormat="false" ht="12.8" hidden="true" customHeight="false" outlineLevel="0" collapsed="false">
      <c r="A2367" s="131" t="n">
        <v>1466985600</v>
      </c>
      <c r="B2367" s="330" t="n">
        <f aca="false">(A2367/(24*60*60))+DATE(1970,1,1)</f>
        <v>42548</v>
      </c>
      <c r="C2367" s="331" t="n">
        <f aca="false">YEAR(B2367)</f>
        <v>2016</v>
      </c>
      <c r="D2367" s="331" t="n">
        <f aca="false">MONTH(B2367)</f>
        <v>6</v>
      </c>
      <c r="E2367" s="331" t="n">
        <f aca="false">DAY(B2367)</f>
        <v>27</v>
      </c>
      <c r="F2367" s="132" t="n">
        <v>632.50975</v>
      </c>
      <c r="G2367" s="132" t="n">
        <v>659.264</v>
      </c>
      <c r="H2367" s="132" t="n">
        <v>624.1025</v>
      </c>
      <c r="I2367" s="132" t="n">
        <v>657.24225</v>
      </c>
      <c r="J2367" s="132" t="n">
        <f aca="false">LARGE($G$1:G2367,1)</f>
        <v>1242</v>
      </c>
      <c r="K2367" s="192" t="n">
        <f aca="false">IF(J2367&gt;J2366,0,K2366+1)</f>
        <v>941</v>
      </c>
      <c r="L2367" s="134" t="n">
        <f aca="false">I2367/J2367-1</f>
        <v>-0.470819444444444</v>
      </c>
      <c r="O2367" s="131"/>
      <c r="P2367" s="330"/>
      <c r="Q2367" s="132"/>
      <c r="R2367" s="132"/>
      <c r="S2367" s="132"/>
      <c r="T2367" s="132"/>
    </row>
    <row r="2368" customFormat="false" ht="12.8" hidden="true" customHeight="false" outlineLevel="0" collapsed="false">
      <c r="A2368" s="131" t="n">
        <v>1467072000</v>
      </c>
      <c r="B2368" s="330" t="n">
        <f aca="false">(A2368/(24*60*60))+DATE(1970,1,1)</f>
        <v>42549</v>
      </c>
      <c r="C2368" s="331" t="n">
        <f aca="false">YEAR(B2368)</f>
        <v>2016</v>
      </c>
      <c r="D2368" s="331" t="n">
        <f aca="false">MONTH(B2368)</f>
        <v>6</v>
      </c>
      <c r="E2368" s="331" t="n">
        <f aca="false">DAY(B2368)</f>
        <v>28</v>
      </c>
      <c r="F2368" s="132" t="n">
        <v>657.57675</v>
      </c>
      <c r="G2368" s="132" t="n">
        <v>662.76175</v>
      </c>
      <c r="H2368" s="132" t="n">
        <v>637.4925</v>
      </c>
      <c r="I2368" s="132" t="n">
        <v>648.128</v>
      </c>
      <c r="J2368" s="132" t="n">
        <f aca="false">LARGE($G$1:G2368,1)</f>
        <v>1242</v>
      </c>
      <c r="K2368" s="192" t="n">
        <f aca="false">IF(J2368&gt;J2367,0,K2367+1)</f>
        <v>942</v>
      </c>
      <c r="L2368" s="134" t="n">
        <f aca="false">I2368/J2368-1</f>
        <v>-0.478157809983897</v>
      </c>
      <c r="O2368" s="131"/>
      <c r="P2368" s="330"/>
      <c r="Q2368" s="132"/>
      <c r="R2368" s="132"/>
      <c r="S2368" s="132"/>
      <c r="T2368" s="132"/>
    </row>
    <row r="2369" customFormat="false" ht="12.8" hidden="true" customHeight="false" outlineLevel="0" collapsed="false">
      <c r="A2369" s="131" t="n">
        <v>1467158400</v>
      </c>
      <c r="B2369" s="330" t="n">
        <f aca="false">(A2369/(24*60*60))+DATE(1970,1,1)</f>
        <v>42550</v>
      </c>
      <c r="C2369" s="331" t="n">
        <f aca="false">YEAR(B2369)</f>
        <v>2016</v>
      </c>
      <c r="D2369" s="331" t="n">
        <f aca="false">MONTH(B2369)</f>
        <v>6</v>
      </c>
      <c r="E2369" s="331" t="n">
        <f aca="false">DAY(B2369)</f>
        <v>29</v>
      </c>
      <c r="F2369" s="132" t="n">
        <v>647.235</v>
      </c>
      <c r="G2369" s="132" t="n">
        <v>648.07225</v>
      </c>
      <c r="H2369" s="132" t="n">
        <v>624.5985</v>
      </c>
      <c r="I2369" s="132" t="n">
        <v>639.65975</v>
      </c>
      <c r="J2369" s="132" t="n">
        <f aca="false">LARGE($G$1:G2369,1)</f>
        <v>1242</v>
      </c>
      <c r="K2369" s="192" t="n">
        <f aca="false">IF(J2369&gt;J2368,0,K2368+1)</f>
        <v>943</v>
      </c>
      <c r="L2369" s="134" t="n">
        <f aca="false">I2369/J2369-1</f>
        <v>-0.484976046698873</v>
      </c>
      <c r="O2369" s="131"/>
      <c r="P2369" s="330"/>
      <c r="Q2369" s="132"/>
      <c r="R2369" s="132"/>
      <c r="S2369" s="132"/>
      <c r="T2369" s="132"/>
    </row>
    <row r="2370" customFormat="false" ht="12.8" hidden="true" customHeight="false" outlineLevel="0" collapsed="false">
      <c r="A2370" s="131" t="n">
        <v>1467244800</v>
      </c>
      <c r="B2370" s="330" t="n">
        <f aca="false">(A2370/(24*60*60))+DATE(1970,1,1)</f>
        <v>42551</v>
      </c>
      <c r="C2370" s="331" t="n">
        <f aca="false">YEAR(B2370)</f>
        <v>2016</v>
      </c>
      <c r="D2370" s="331" t="n">
        <f aca="false">MONTH(B2370)</f>
        <v>6</v>
      </c>
      <c r="E2370" s="331" t="n">
        <f aca="false">DAY(B2370)</f>
        <v>30</v>
      </c>
      <c r="F2370" s="132" t="n">
        <v>638.96925</v>
      </c>
      <c r="G2370" s="132" t="n">
        <v>674.125</v>
      </c>
      <c r="H2370" s="132" t="n">
        <v>633.885</v>
      </c>
      <c r="I2370" s="132" t="n">
        <v>671.9135</v>
      </c>
      <c r="J2370" s="132" t="n">
        <f aca="false">LARGE($G$1:G2370,1)</f>
        <v>1242</v>
      </c>
      <c r="K2370" s="192" t="n">
        <f aca="false">IF(J2370&gt;J2369,0,K2369+1)</f>
        <v>944</v>
      </c>
      <c r="L2370" s="134" t="n">
        <f aca="false">I2370/J2370-1</f>
        <v>-0.459006843800322</v>
      </c>
      <c r="O2370" s="131"/>
      <c r="P2370" s="330"/>
      <c r="Q2370" s="132"/>
      <c r="R2370" s="132"/>
      <c r="S2370" s="132"/>
      <c r="T2370" s="132"/>
    </row>
    <row r="2371" customFormat="false" ht="12.8" hidden="true" customHeight="false" outlineLevel="0" collapsed="false">
      <c r="A2371" s="131" t="n">
        <v>1467331200</v>
      </c>
      <c r="B2371" s="330" t="n">
        <f aca="false">(A2371/(24*60*60))+DATE(1970,1,1)</f>
        <v>42552</v>
      </c>
      <c r="C2371" s="331" t="n">
        <f aca="false">YEAR(B2371)</f>
        <v>2016</v>
      </c>
      <c r="D2371" s="331" t="n">
        <f aca="false">MONTH(B2371)</f>
        <v>7</v>
      </c>
      <c r="E2371" s="331" t="n">
        <f aca="false">DAY(B2371)</f>
        <v>1</v>
      </c>
      <c r="F2371" s="132" t="n">
        <v>671.685</v>
      </c>
      <c r="G2371" s="132" t="n">
        <v>689.401</v>
      </c>
      <c r="H2371" s="132" t="n">
        <v>665.29025</v>
      </c>
      <c r="I2371" s="132" t="n">
        <v>676.41</v>
      </c>
      <c r="J2371" s="132" t="n">
        <f aca="false">LARGE($G$1:G2371,1)</f>
        <v>1242</v>
      </c>
      <c r="K2371" s="192" t="n">
        <f aca="false">IF(J2371&gt;J2370,0,K2370+1)</f>
        <v>945</v>
      </c>
      <c r="L2371" s="134" t="n">
        <f aca="false">I2371/J2371-1</f>
        <v>-0.455386473429952</v>
      </c>
      <c r="O2371" s="131"/>
      <c r="P2371" s="330"/>
      <c r="Q2371" s="132"/>
      <c r="R2371" s="132"/>
      <c r="S2371" s="132"/>
      <c r="T2371" s="132"/>
    </row>
    <row r="2372" customFormat="false" ht="12.8" hidden="true" customHeight="false" outlineLevel="0" collapsed="false">
      <c r="A2372" s="131" t="n">
        <v>1467417600</v>
      </c>
      <c r="B2372" s="330" t="n">
        <f aca="false">(A2372/(24*60*60))+DATE(1970,1,1)</f>
        <v>42553</v>
      </c>
      <c r="C2372" s="331" t="n">
        <f aca="false">YEAR(B2372)</f>
        <v>2016</v>
      </c>
      <c r="D2372" s="331" t="n">
        <f aca="false">MONTH(B2372)</f>
        <v>7</v>
      </c>
      <c r="E2372" s="331" t="n">
        <f aca="false">DAY(B2372)</f>
        <v>2</v>
      </c>
      <c r="F2372" s="132" t="n">
        <v>676.475</v>
      </c>
      <c r="G2372" s="132" t="n">
        <v>703.52</v>
      </c>
      <c r="H2372" s="132" t="n">
        <v>675.4825</v>
      </c>
      <c r="I2372" s="132" t="n">
        <v>702.4325</v>
      </c>
      <c r="J2372" s="132" t="n">
        <f aca="false">LARGE($G$1:G2372,1)</f>
        <v>1242</v>
      </c>
      <c r="K2372" s="192" t="n">
        <f aca="false">IF(J2372&gt;J2371,0,K2371+1)</f>
        <v>946</v>
      </c>
      <c r="L2372" s="134" t="n">
        <f aca="false">I2372/J2372-1</f>
        <v>-0.434434380032206</v>
      </c>
      <c r="O2372" s="131"/>
      <c r="P2372" s="330"/>
      <c r="Q2372" s="132"/>
      <c r="R2372" s="132"/>
      <c r="S2372" s="132"/>
      <c r="T2372" s="132"/>
    </row>
    <row r="2373" customFormat="false" ht="12.8" hidden="true" customHeight="false" outlineLevel="0" collapsed="false">
      <c r="A2373" s="131" t="n">
        <v>1467504000</v>
      </c>
      <c r="B2373" s="330" t="n">
        <f aca="false">(A2373/(24*60*60))+DATE(1970,1,1)</f>
        <v>42554</v>
      </c>
      <c r="C2373" s="331" t="n">
        <f aca="false">YEAR(B2373)</f>
        <v>2016</v>
      </c>
      <c r="D2373" s="331" t="n">
        <f aca="false">MONTH(B2373)</f>
        <v>7</v>
      </c>
      <c r="E2373" s="331" t="n">
        <f aca="false">DAY(B2373)</f>
        <v>3</v>
      </c>
      <c r="F2373" s="132" t="n">
        <v>702.92</v>
      </c>
      <c r="G2373" s="132" t="n">
        <v>704.3075</v>
      </c>
      <c r="H2373" s="132" t="n">
        <v>646.95</v>
      </c>
      <c r="I2373" s="132" t="n">
        <v>659.085</v>
      </c>
      <c r="J2373" s="132" t="n">
        <f aca="false">LARGE($G$1:G2373,1)</f>
        <v>1242</v>
      </c>
      <c r="K2373" s="192" t="n">
        <f aca="false">IF(J2373&gt;J2372,0,K2372+1)</f>
        <v>947</v>
      </c>
      <c r="L2373" s="134" t="n">
        <f aca="false">I2373/J2373-1</f>
        <v>-0.46933574879227</v>
      </c>
      <c r="O2373" s="131"/>
      <c r="P2373" s="330"/>
      <c r="Q2373" s="132"/>
      <c r="R2373" s="132"/>
      <c r="S2373" s="132"/>
      <c r="T2373" s="132"/>
    </row>
    <row r="2374" customFormat="false" ht="12.8" hidden="true" customHeight="false" outlineLevel="0" collapsed="false">
      <c r="A2374" s="131" t="n">
        <v>1467590400</v>
      </c>
      <c r="B2374" s="330" t="n">
        <f aca="false">(A2374/(24*60*60))+DATE(1970,1,1)</f>
        <v>42555</v>
      </c>
      <c r="C2374" s="331" t="n">
        <f aca="false">YEAR(B2374)</f>
        <v>2016</v>
      </c>
      <c r="D2374" s="331" t="n">
        <f aca="false">MONTH(B2374)</f>
        <v>7</v>
      </c>
      <c r="E2374" s="331" t="n">
        <f aca="false">DAY(B2374)</f>
        <v>4</v>
      </c>
      <c r="F2374" s="132" t="n">
        <v>659.7</v>
      </c>
      <c r="G2374" s="132" t="n">
        <v>682.665</v>
      </c>
      <c r="H2374" s="132" t="n">
        <v>646.91</v>
      </c>
      <c r="I2374" s="132" t="n">
        <v>679.30525</v>
      </c>
      <c r="J2374" s="132" t="n">
        <f aca="false">LARGE($G$1:G2374,1)</f>
        <v>1242</v>
      </c>
      <c r="K2374" s="192" t="n">
        <f aca="false">IF(J2374&gt;J2373,0,K2373+1)</f>
        <v>948</v>
      </c>
      <c r="L2374" s="134" t="n">
        <f aca="false">I2374/J2374-1</f>
        <v>-0.453055354267311</v>
      </c>
      <c r="O2374" s="131"/>
      <c r="P2374" s="330"/>
      <c r="Q2374" s="132"/>
      <c r="R2374" s="132"/>
      <c r="S2374" s="132"/>
      <c r="T2374" s="132"/>
    </row>
    <row r="2375" customFormat="false" ht="12.8" hidden="true" customHeight="false" outlineLevel="0" collapsed="false">
      <c r="A2375" s="131" t="n">
        <v>1467676800</v>
      </c>
      <c r="B2375" s="330" t="n">
        <f aca="false">(A2375/(24*60*60))+DATE(1970,1,1)</f>
        <v>42556</v>
      </c>
      <c r="C2375" s="331" t="n">
        <f aca="false">YEAR(B2375)</f>
        <v>2016</v>
      </c>
      <c r="D2375" s="331" t="n">
        <f aca="false">MONTH(B2375)</f>
        <v>7</v>
      </c>
      <c r="E2375" s="331" t="n">
        <f aca="false">DAY(B2375)</f>
        <v>5</v>
      </c>
      <c r="F2375" s="132" t="n">
        <v>679.8645</v>
      </c>
      <c r="G2375" s="132" t="n">
        <v>681.846</v>
      </c>
      <c r="H2375" s="132" t="n">
        <v>661.194</v>
      </c>
      <c r="I2375" s="132" t="n">
        <v>668.675</v>
      </c>
      <c r="J2375" s="132" t="n">
        <f aca="false">LARGE($G$1:G2375,1)</f>
        <v>1242</v>
      </c>
      <c r="K2375" s="192" t="n">
        <f aca="false">IF(J2375&gt;J2374,0,K2374+1)</f>
        <v>949</v>
      </c>
      <c r="L2375" s="134" t="n">
        <f aca="false">I2375/J2375-1</f>
        <v>-0.461614331723027</v>
      </c>
      <c r="O2375" s="131"/>
      <c r="P2375" s="330"/>
      <c r="Q2375" s="132"/>
      <c r="R2375" s="132"/>
      <c r="S2375" s="132"/>
      <c r="T2375" s="132"/>
    </row>
    <row r="2376" customFormat="false" ht="12.8" hidden="true" customHeight="false" outlineLevel="0" collapsed="false">
      <c r="A2376" s="131" t="n">
        <v>1467763200</v>
      </c>
      <c r="B2376" s="330" t="n">
        <f aca="false">(A2376/(24*60*60))+DATE(1970,1,1)</f>
        <v>42557</v>
      </c>
      <c r="C2376" s="331" t="n">
        <f aca="false">YEAR(B2376)</f>
        <v>2016</v>
      </c>
      <c r="D2376" s="331" t="n">
        <f aca="false">MONTH(B2376)</f>
        <v>7</v>
      </c>
      <c r="E2376" s="331" t="n">
        <f aca="false">DAY(B2376)</f>
        <v>6</v>
      </c>
      <c r="F2376" s="132" t="n">
        <v>668.7425</v>
      </c>
      <c r="G2376" s="132" t="n">
        <v>680.32</v>
      </c>
      <c r="H2376" s="132" t="n">
        <v>664.955</v>
      </c>
      <c r="I2376" s="132" t="n">
        <v>676.395</v>
      </c>
      <c r="J2376" s="132" t="n">
        <f aca="false">LARGE($G$1:G2376,1)</f>
        <v>1242</v>
      </c>
      <c r="K2376" s="192" t="n">
        <f aca="false">IF(J2376&gt;J2375,0,K2375+1)</f>
        <v>950</v>
      </c>
      <c r="L2376" s="134" t="n">
        <f aca="false">I2376/J2376-1</f>
        <v>-0.455398550724638</v>
      </c>
      <c r="O2376" s="131"/>
      <c r="P2376" s="330"/>
      <c r="Q2376" s="132"/>
      <c r="R2376" s="132"/>
      <c r="S2376" s="132"/>
      <c r="T2376" s="132"/>
    </row>
    <row r="2377" customFormat="false" ht="12.8" hidden="true" customHeight="false" outlineLevel="0" collapsed="false">
      <c r="A2377" s="131" t="n">
        <v>1467849600</v>
      </c>
      <c r="B2377" s="330" t="n">
        <f aca="false">(A2377/(24*60*60))+DATE(1970,1,1)</f>
        <v>42558</v>
      </c>
      <c r="C2377" s="331" t="n">
        <f aca="false">YEAR(B2377)</f>
        <v>2016</v>
      </c>
      <c r="D2377" s="331" t="n">
        <f aca="false">MONTH(B2377)</f>
        <v>7</v>
      </c>
      <c r="E2377" s="331" t="n">
        <f aca="false">DAY(B2377)</f>
        <v>7</v>
      </c>
      <c r="F2377" s="132" t="n">
        <v>676.83</v>
      </c>
      <c r="G2377" s="132" t="n">
        <v>680.8425</v>
      </c>
      <c r="H2377" s="132" t="n">
        <v>609.87225</v>
      </c>
      <c r="I2377" s="132" t="n">
        <v>639.6375</v>
      </c>
      <c r="J2377" s="132" t="n">
        <f aca="false">LARGE($G$1:G2377,1)</f>
        <v>1242</v>
      </c>
      <c r="K2377" s="192" t="n">
        <f aca="false">IF(J2377&gt;J2376,0,K2376+1)</f>
        <v>951</v>
      </c>
      <c r="L2377" s="134" t="n">
        <f aca="false">I2377/J2377-1</f>
        <v>-0.484993961352657</v>
      </c>
      <c r="O2377" s="131"/>
      <c r="P2377" s="330"/>
      <c r="Q2377" s="132"/>
      <c r="R2377" s="132"/>
      <c r="S2377" s="132"/>
      <c r="T2377" s="132"/>
    </row>
    <row r="2378" customFormat="false" ht="12.8" hidden="true" customHeight="false" outlineLevel="0" collapsed="false">
      <c r="A2378" s="131" t="n">
        <v>1467936000</v>
      </c>
      <c r="B2378" s="330" t="n">
        <f aca="false">(A2378/(24*60*60))+DATE(1970,1,1)</f>
        <v>42559</v>
      </c>
      <c r="C2378" s="331" t="n">
        <f aca="false">YEAR(B2378)</f>
        <v>2016</v>
      </c>
      <c r="D2378" s="331" t="n">
        <f aca="false">MONTH(B2378)</f>
        <v>7</v>
      </c>
      <c r="E2378" s="331" t="n">
        <f aca="false">DAY(B2378)</f>
        <v>8</v>
      </c>
      <c r="F2378" s="132" t="n">
        <v>639.8125</v>
      </c>
      <c r="G2378" s="132" t="n">
        <v>666.99075</v>
      </c>
      <c r="H2378" s="132" t="n">
        <v>636.265</v>
      </c>
      <c r="I2378" s="132" t="n">
        <v>665.939</v>
      </c>
      <c r="J2378" s="132" t="n">
        <f aca="false">LARGE($G$1:G2378,1)</f>
        <v>1242</v>
      </c>
      <c r="K2378" s="192" t="n">
        <f aca="false">IF(J2378&gt;J2377,0,K2377+1)</f>
        <v>952</v>
      </c>
      <c r="L2378" s="134" t="n">
        <f aca="false">I2378/J2378-1</f>
        <v>-0.463817230273752</v>
      </c>
      <c r="O2378" s="131"/>
      <c r="P2378" s="330"/>
      <c r="Q2378" s="132"/>
      <c r="R2378" s="132"/>
      <c r="S2378" s="132"/>
      <c r="T2378" s="132"/>
    </row>
    <row r="2379" customFormat="false" ht="12.8" hidden="true" customHeight="false" outlineLevel="0" collapsed="false">
      <c r="A2379" s="131" t="n">
        <v>1468022400</v>
      </c>
      <c r="B2379" s="330" t="n">
        <f aca="false">(A2379/(24*60*60))+DATE(1970,1,1)</f>
        <v>42560</v>
      </c>
      <c r="C2379" s="331" t="n">
        <f aca="false">YEAR(B2379)</f>
        <v>2016</v>
      </c>
      <c r="D2379" s="331" t="n">
        <f aca="false">MONTH(B2379)</f>
        <v>7</v>
      </c>
      <c r="E2379" s="331" t="n">
        <f aca="false">DAY(B2379)</f>
        <v>9</v>
      </c>
      <c r="F2379" s="132" t="n">
        <v>665.998</v>
      </c>
      <c r="G2379" s="132" t="n">
        <v>666.303</v>
      </c>
      <c r="H2379" s="132" t="n">
        <v>620.3325</v>
      </c>
      <c r="I2379" s="132" t="n">
        <v>652.645</v>
      </c>
      <c r="J2379" s="132" t="n">
        <f aca="false">LARGE($G$1:G2379,1)</f>
        <v>1242</v>
      </c>
      <c r="K2379" s="192" t="n">
        <f aca="false">IF(J2379&gt;J2378,0,K2378+1)</f>
        <v>953</v>
      </c>
      <c r="L2379" s="134" t="n">
        <f aca="false">I2379/J2379-1</f>
        <v>-0.474520933977456</v>
      </c>
      <c r="O2379" s="131"/>
      <c r="P2379" s="330"/>
      <c r="Q2379" s="132"/>
      <c r="R2379" s="132"/>
      <c r="S2379" s="132"/>
      <c r="T2379" s="132"/>
    </row>
    <row r="2380" customFormat="false" ht="12.8" hidden="true" customHeight="false" outlineLevel="0" collapsed="false">
      <c r="A2380" s="131" t="n">
        <v>1468108800</v>
      </c>
      <c r="B2380" s="330" t="n">
        <f aca="false">(A2380/(24*60*60))+DATE(1970,1,1)</f>
        <v>42561</v>
      </c>
      <c r="C2380" s="331" t="n">
        <f aca="false">YEAR(B2380)</f>
        <v>2016</v>
      </c>
      <c r="D2380" s="331" t="n">
        <f aca="false">MONTH(B2380)</f>
        <v>7</v>
      </c>
      <c r="E2380" s="331" t="n">
        <f aca="false">DAY(B2380)</f>
        <v>10</v>
      </c>
      <c r="F2380" s="132" t="n">
        <v>652.6425</v>
      </c>
      <c r="G2380" s="132" t="n">
        <v>654.3325</v>
      </c>
      <c r="H2380" s="132" t="n">
        <v>640.15625</v>
      </c>
      <c r="I2380" s="132" t="n">
        <v>650.315</v>
      </c>
      <c r="J2380" s="132" t="n">
        <f aca="false">LARGE($G$1:G2380,1)</f>
        <v>1242</v>
      </c>
      <c r="K2380" s="192" t="n">
        <f aca="false">IF(J2380&gt;J2379,0,K2379+1)</f>
        <v>954</v>
      </c>
      <c r="L2380" s="134" t="n">
        <f aca="false">I2380/J2380-1</f>
        <v>-0.47639694041868</v>
      </c>
      <c r="O2380" s="131"/>
      <c r="P2380" s="330"/>
      <c r="Q2380" s="132"/>
      <c r="R2380" s="132"/>
      <c r="S2380" s="132"/>
      <c r="T2380" s="132"/>
    </row>
    <row r="2381" customFormat="false" ht="12.8" hidden="true" customHeight="false" outlineLevel="0" collapsed="false">
      <c r="A2381" s="131" t="n">
        <v>1468195200</v>
      </c>
      <c r="B2381" s="330" t="n">
        <f aca="false">(A2381/(24*60*60))+DATE(1970,1,1)</f>
        <v>42562</v>
      </c>
      <c r="C2381" s="331" t="n">
        <f aca="false">YEAR(B2381)</f>
        <v>2016</v>
      </c>
      <c r="D2381" s="331" t="n">
        <f aca="false">MONTH(B2381)</f>
        <v>7</v>
      </c>
      <c r="E2381" s="331" t="n">
        <f aca="false">DAY(B2381)</f>
        <v>11</v>
      </c>
      <c r="F2381" s="132" t="n">
        <v>650.9325</v>
      </c>
      <c r="G2381" s="132" t="n">
        <v>661.54375</v>
      </c>
      <c r="H2381" s="132" t="n">
        <v>644.43375</v>
      </c>
      <c r="I2381" s="132" t="n">
        <v>650.4725</v>
      </c>
      <c r="J2381" s="132" t="n">
        <f aca="false">LARGE($G$1:G2381,1)</f>
        <v>1242</v>
      </c>
      <c r="K2381" s="192" t="n">
        <f aca="false">IF(J2381&gt;J2380,0,K2380+1)</f>
        <v>955</v>
      </c>
      <c r="L2381" s="134" t="n">
        <f aca="false">I2381/J2381-1</f>
        <v>-0.476270128824477</v>
      </c>
      <c r="O2381" s="131"/>
      <c r="P2381" s="330"/>
      <c r="Q2381" s="132"/>
      <c r="R2381" s="132"/>
      <c r="S2381" s="132"/>
      <c r="T2381" s="132"/>
    </row>
    <row r="2382" customFormat="false" ht="12.8" hidden="true" customHeight="false" outlineLevel="0" collapsed="false">
      <c r="A2382" s="131" t="n">
        <v>1468281600</v>
      </c>
      <c r="B2382" s="330" t="n">
        <f aca="false">(A2382/(24*60*60))+DATE(1970,1,1)</f>
        <v>42563</v>
      </c>
      <c r="C2382" s="331" t="n">
        <f aca="false">YEAR(B2382)</f>
        <v>2016</v>
      </c>
      <c r="D2382" s="331" t="n">
        <f aca="false">MONTH(B2382)</f>
        <v>7</v>
      </c>
      <c r="E2382" s="331" t="n">
        <f aca="false">DAY(B2382)</f>
        <v>12</v>
      </c>
      <c r="F2382" s="132" t="n">
        <v>650.5275</v>
      </c>
      <c r="G2382" s="132" t="n">
        <v>676.0775</v>
      </c>
      <c r="H2382" s="132" t="n">
        <v>647.38</v>
      </c>
      <c r="I2382" s="132" t="n">
        <v>666.26</v>
      </c>
      <c r="J2382" s="132" t="n">
        <f aca="false">LARGE($G$1:G2382,1)</f>
        <v>1242</v>
      </c>
      <c r="K2382" s="192" t="n">
        <f aca="false">IF(J2382&gt;J2381,0,K2381+1)</f>
        <v>956</v>
      </c>
      <c r="L2382" s="134" t="n">
        <f aca="false">I2382/J2382-1</f>
        <v>-0.463558776167472</v>
      </c>
      <c r="O2382" s="131"/>
      <c r="P2382" s="330"/>
      <c r="Q2382" s="132"/>
      <c r="R2382" s="132"/>
      <c r="S2382" s="132"/>
      <c r="T2382" s="132"/>
    </row>
    <row r="2383" customFormat="false" ht="12.8" hidden="true" customHeight="false" outlineLevel="0" collapsed="false">
      <c r="A2383" s="131" t="n">
        <v>1468368000</v>
      </c>
      <c r="B2383" s="330" t="n">
        <f aca="false">(A2383/(24*60*60))+DATE(1970,1,1)</f>
        <v>42564</v>
      </c>
      <c r="C2383" s="331" t="n">
        <f aca="false">YEAR(B2383)</f>
        <v>2016</v>
      </c>
      <c r="D2383" s="331" t="n">
        <f aca="false">MONTH(B2383)</f>
        <v>7</v>
      </c>
      <c r="E2383" s="331" t="n">
        <f aca="false">DAY(B2383)</f>
        <v>13</v>
      </c>
      <c r="F2383" s="132" t="n">
        <v>666.035</v>
      </c>
      <c r="G2383" s="132" t="n">
        <v>670.04375</v>
      </c>
      <c r="H2383" s="132" t="n">
        <v>653.545</v>
      </c>
      <c r="I2383" s="132" t="n">
        <v>654.6775</v>
      </c>
      <c r="J2383" s="132" t="n">
        <f aca="false">LARGE($G$1:G2383,1)</f>
        <v>1242</v>
      </c>
      <c r="K2383" s="192" t="n">
        <f aca="false">IF(J2383&gt;J2382,0,K2382+1)</f>
        <v>957</v>
      </c>
      <c r="L2383" s="134" t="n">
        <f aca="false">I2383/J2383-1</f>
        <v>-0.472884460547504</v>
      </c>
      <c r="O2383" s="131"/>
      <c r="P2383" s="330"/>
      <c r="Q2383" s="132"/>
      <c r="R2383" s="132"/>
      <c r="S2383" s="132"/>
      <c r="T2383" s="132"/>
    </row>
    <row r="2384" customFormat="false" ht="12.8" hidden="true" customHeight="false" outlineLevel="0" collapsed="false">
      <c r="A2384" s="131" t="n">
        <v>1468454400</v>
      </c>
      <c r="B2384" s="330" t="n">
        <f aca="false">(A2384/(24*60*60))+DATE(1970,1,1)</f>
        <v>42565</v>
      </c>
      <c r="C2384" s="331" t="n">
        <f aca="false">YEAR(B2384)</f>
        <v>2016</v>
      </c>
      <c r="D2384" s="331" t="n">
        <f aca="false">MONTH(B2384)</f>
        <v>7</v>
      </c>
      <c r="E2384" s="331" t="n">
        <f aca="false">DAY(B2384)</f>
        <v>14</v>
      </c>
      <c r="F2384" s="132" t="n">
        <v>653.735</v>
      </c>
      <c r="G2384" s="132" t="n">
        <v>664.579</v>
      </c>
      <c r="H2384" s="132" t="n">
        <v>647.67</v>
      </c>
      <c r="I2384" s="132" t="n">
        <v>660.68</v>
      </c>
      <c r="J2384" s="132" t="n">
        <f aca="false">LARGE($G$1:G2384,1)</f>
        <v>1242</v>
      </c>
      <c r="K2384" s="192" t="n">
        <f aca="false">IF(J2384&gt;J2383,0,K2383+1)</f>
        <v>958</v>
      </c>
      <c r="L2384" s="134" t="n">
        <f aca="false">I2384/J2384-1</f>
        <v>-0.46805152979066</v>
      </c>
      <c r="O2384" s="131"/>
      <c r="P2384" s="330"/>
      <c r="Q2384" s="132"/>
      <c r="R2384" s="132"/>
      <c r="S2384" s="132"/>
      <c r="T2384" s="132"/>
    </row>
    <row r="2385" customFormat="false" ht="12.8" hidden="true" customHeight="false" outlineLevel="0" collapsed="false">
      <c r="A2385" s="131" t="n">
        <v>1468540800</v>
      </c>
      <c r="B2385" s="330" t="n">
        <f aca="false">(A2385/(24*60*60))+DATE(1970,1,1)</f>
        <v>42566</v>
      </c>
      <c r="C2385" s="331" t="n">
        <f aca="false">YEAR(B2385)</f>
        <v>2016</v>
      </c>
      <c r="D2385" s="331" t="n">
        <f aca="false">MONTH(B2385)</f>
        <v>7</v>
      </c>
      <c r="E2385" s="331" t="n">
        <f aca="false">DAY(B2385)</f>
        <v>15</v>
      </c>
      <c r="F2385" s="132" t="n">
        <v>660.4825</v>
      </c>
      <c r="G2385" s="132" t="n">
        <v>669.49975</v>
      </c>
      <c r="H2385" s="132" t="n">
        <v>659.445</v>
      </c>
      <c r="I2385" s="132" t="n">
        <v>665.63</v>
      </c>
      <c r="J2385" s="132" t="n">
        <f aca="false">LARGE($G$1:G2385,1)</f>
        <v>1242</v>
      </c>
      <c r="K2385" s="192" t="n">
        <f aca="false">IF(J2385&gt;J2384,0,K2384+1)</f>
        <v>959</v>
      </c>
      <c r="L2385" s="134" t="n">
        <f aca="false">I2385/J2385-1</f>
        <v>-0.464066022544283</v>
      </c>
      <c r="O2385" s="131"/>
      <c r="P2385" s="330"/>
      <c r="Q2385" s="132"/>
      <c r="R2385" s="132"/>
      <c r="S2385" s="132"/>
      <c r="T2385" s="132"/>
    </row>
    <row r="2386" customFormat="false" ht="12.8" hidden="true" customHeight="false" outlineLevel="0" collapsed="false">
      <c r="A2386" s="131" t="n">
        <v>1468627200</v>
      </c>
      <c r="B2386" s="330" t="n">
        <f aca="false">(A2386/(24*60*60))+DATE(1970,1,1)</f>
        <v>42567</v>
      </c>
      <c r="C2386" s="331" t="n">
        <f aca="false">YEAR(B2386)</f>
        <v>2016</v>
      </c>
      <c r="D2386" s="331" t="n">
        <f aca="false">MONTH(B2386)</f>
        <v>7</v>
      </c>
      <c r="E2386" s="331" t="n">
        <f aca="false">DAY(B2386)</f>
        <v>16</v>
      </c>
      <c r="F2386" s="132" t="n">
        <v>665.85</v>
      </c>
      <c r="G2386" s="132" t="n">
        <v>668.6205</v>
      </c>
      <c r="H2386" s="132" t="n">
        <v>659.5025</v>
      </c>
      <c r="I2386" s="132" t="n">
        <v>664.425</v>
      </c>
      <c r="J2386" s="132" t="n">
        <f aca="false">LARGE($G$1:G2386,1)</f>
        <v>1242</v>
      </c>
      <c r="K2386" s="192" t="n">
        <f aca="false">IF(J2386&gt;J2385,0,K2385+1)</f>
        <v>960</v>
      </c>
      <c r="L2386" s="134" t="n">
        <f aca="false">I2386/J2386-1</f>
        <v>-0.465036231884058</v>
      </c>
      <c r="O2386" s="131"/>
      <c r="P2386" s="330"/>
      <c r="Q2386" s="132"/>
      <c r="R2386" s="132"/>
      <c r="S2386" s="132"/>
      <c r="T2386" s="132"/>
    </row>
    <row r="2387" customFormat="false" ht="12.8" hidden="true" customHeight="false" outlineLevel="0" collapsed="false">
      <c r="A2387" s="131" t="n">
        <v>1468713600</v>
      </c>
      <c r="B2387" s="330" t="n">
        <f aca="false">(A2387/(24*60*60))+DATE(1970,1,1)</f>
        <v>42568</v>
      </c>
      <c r="C2387" s="331" t="n">
        <f aca="false">YEAR(B2387)</f>
        <v>2016</v>
      </c>
      <c r="D2387" s="331" t="n">
        <f aca="false">MONTH(B2387)</f>
        <v>7</v>
      </c>
      <c r="E2387" s="331" t="n">
        <f aca="false">DAY(B2387)</f>
        <v>17</v>
      </c>
      <c r="F2387" s="132" t="n">
        <v>664.7935</v>
      </c>
      <c r="G2387" s="132" t="n">
        <v>684.435</v>
      </c>
      <c r="H2387" s="132" t="n">
        <v>663.1875</v>
      </c>
      <c r="I2387" s="132" t="n">
        <v>680.4525</v>
      </c>
      <c r="J2387" s="132" t="n">
        <f aca="false">LARGE($G$1:G2387,1)</f>
        <v>1242</v>
      </c>
      <c r="K2387" s="192" t="n">
        <f aca="false">IF(J2387&gt;J2386,0,K2386+1)</f>
        <v>961</v>
      </c>
      <c r="L2387" s="134" t="n">
        <f aca="false">I2387/J2387-1</f>
        <v>-0.452131642512077</v>
      </c>
      <c r="O2387" s="131"/>
      <c r="P2387" s="330"/>
      <c r="Q2387" s="132"/>
      <c r="R2387" s="132"/>
      <c r="S2387" s="132"/>
      <c r="T2387" s="132"/>
    </row>
    <row r="2388" customFormat="false" ht="12.8" hidden="true" customHeight="false" outlineLevel="0" collapsed="false">
      <c r="A2388" s="131" t="n">
        <v>1468800000</v>
      </c>
      <c r="B2388" s="330" t="n">
        <f aca="false">(A2388/(24*60*60))+DATE(1970,1,1)</f>
        <v>42569</v>
      </c>
      <c r="C2388" s="331" t="n">
        <f aca="false">YEAR(B2388)</f>
        <v>2016</v>
      </c>
      <c r="D2388" s="331" t="n">
        <f aca="false">MONTH(B2388)</f>
        <v>7</v>
      </c>
      <c r="E2388" s="331" t="n">
        <f aca="false">DAY(B2388)</f>
        <v>18</v>
      </c>
      <c r="F2388" s="132" t="n">
        <v>680.0625</v>
      </c>
      <c r="G2388" s="132" t="n">
        <v>683.965</v>
      </c>
      <c r="H2388" s="132" t="n">
        <v>667.7985</v>
      </c>
      <c r="I2388" s="132" t="n">
        <v>673.9675</v>
      </c>
      <c r="J2388" s="132" t="n">
        <f aca="false">LARGE($G$1:G2388,1)</f>
        <v>1242</v>
      </c>
      <c r="K2388" s="192" t="n">
        <f aca="false">IF(J2388&gt;J2387,0,K2387+1)</f>
        <v>962</v>
      </c>
      <c r="L2388" s="134" t="n">
        <f aca="false">I2388/J2388-1</f>
        <v>-0.45735305958132</v>
      </c>
      <c r="O2388" s="131"/>
      <c r="P2388" s="330"/>
      <c r="Q2388" s="132"/>
      <c r="R2388" s="132"/>
      <c r="S2388" s="132"/>
      <c r="T2388" s="132"/>
    </row>
    <row r="2389" customFormat="false" ht="12.8" hidden="true" customHeight="false" outlineLevel="0" collapsed="false">
      <c r="A2389" s="131" t="n">
        <v>1468886400</v>
      </c>
      <c r="B2389" s="330" t="n">
        <f aca="false">(A2389/(24*60*60))+DATE(1970,1,1)</f>
        <v>42570</v>
      </c>
      <c r="C2389" s="331" t="n">
        <f aca="false">YEAR(B2389)</f>
        <v>2016</v>
      </c>
      <c r="D2389" s="331" t="n">
        <f aca="false">MONTH(B2389)</f>
        <v>7</v>
      </c>
      <c r="E2389" s="331" t="n">
        <f aca="false">DAY(B2389)</f>
        <v>19</v>
      </c>
      <c r="F2389" s="132" t="n">
        <v>674.0925</v>
      </c>
      <c r="G2389" s="132" t="n">
        <v>675.915</v>
      </c>
      <c r="H2389" s="132" t="n">
        <v>666.464</v>
      </c>
      <c r="I2389" s="132" t="n">
        <v>673.3855</v>
      </c>
      <c r="J2389" s="132" t="n">
        <f aca="false">LARGE($G$1:G2389,1)</f>
        <v>1242</v>
      </c>
      <c r="K2389" s="192" t="n">
        <f aca="false">IF(J2389&gt;J2388,0,K2388+1)</f>
        <v>963</v>
      </c>
      <c r="L2389" s="134" t="n">
        <f aca="false">I2389/J2389-1</f>
        <v>-0.457821658615137</v>
      </c>
      <c r="O2389" s="131"/>
      <c r="P2389" s="330"/>
      <c r="Q2389" s="132"/>
      <c r="R2389" s="132"/>
      <c r="S2389" s="132"/>
      <c r="T2389" s="132"/>
    </row>
    <row r="2390" customFormat="false" ht="12.8" hidden="true" customHeight="false" outlineLevel="0" collapsed="false">
      <c r="A2390" s="131" t="n">
        <v>1468972800</v>
      </c>
      <c r="B2390" s="330" t="n">
        <f aca="false">(A2390/(24*60*60))+DATE(1970,1,1)</f>
        <v>42571</v>
      </c>
      <c r="C2390" s="331" t="n">
        <f aca="false">YEAR(B2390)</f>
        <v>2016</v>
      </c>
      <c r="D2390" s="331" t="n">
        <f aca="false">MONTH(B2390)</f>
        <v>7</v>
      </c>
      <c r="E2390" s="331" t="n">
        <f aca="false">DAY(B2390)</f>
        <v>20</v>
      </c>
      <c r="F2390" s="132" t="n">
        <v>673.35</v>
      </c>
      <c r="G2390" s="132" t="n">
        <v>674.9145</v>
      </c>
      <c r="H2390" s="132" t="n">
        <v>661.66</v>
      </c>
      <c r="I2390" s="132" t="n">
        <v>666.16275</v>
      </c>
      <c r="J2390" s="132" t="n">
        <f aca="false">LARGE($G$1:G2390,1)</f>
        <v>1242</v>
      </c>
      <c r="K2390" s="192" t="n">
        <f aca="false">IF(J2390&gt;J2389,0,K2389+1)</f>
        <v>964</v>
      </c>
      <c r="L2390" s="134" t="n">
        <f aca="false">I2390/J2390-1</f>
        <v>-0.463637077294686</v>
      </c>
      <c r="O2390" s="131"/>
      <c r="P2390" s="330"/>
      <c r="Q2390" s="132"/>
      <c r="R2390" s="132"/>
      <c r="S2390" s="132"/>
      <c r="T2390" s="132"/>
    </row>
    <row r="2391" customFormat="false" ht="12.8" hidden="true" customHeight="false" outlineLevel="0" collapsed="false">
      <c r="A2391" s="131" t="n">
        <v>1469059200</v>
      </c>
      <c r="B2391" s="330" t="n">
        <f aca="false">(A2391/(24*60*60))+DATE(1970,1,1)</f>
        <v>42572</v>
      </c>
      <c r="C2391" s="331" t="n">
        <f aca="false">YEAR(B2391)</f>
        <v>2016</v>
      </c>
      <c r="D2391" s="331" t="n">
        <f aca="false">MONTH(B2391)</f>
        <v>7</v>
      </c>
      <c r="E2391" s="331" t="n">
        <f aca="false">DAY(B2391)</f>
        <v>21</v>
      </c>
      <c r="F2391" s="132" t="n">
        <v>666.5475</v>
      </c>
      <c r="G2391" s="132" t="n">
        <v>668.06725</v>
      </c>
      <c r="H2391" s="132" t="n">
        <v>660.05025</v>
      </c>
      <c r="I2391" s="132" t="n">
        <v>665.785</v>
      </c>
      <c r="J2391" s="132" t="n">
        <f aca="false">LARGE($G$1:G2391,1)</f>
        <v>1242</v>
      </c>
      <c r="K2391" s="192" t="n">
        <f aca="false">IF(J2391&gt;J2390,0,K2390+1)</f>
        <v>965</v>
      </c>
      <c r="L2391" s="134" t="n">
        <f aca="false">I2391/J2391-1</f>
        <v>-0.463941223832528</v>
      </c>
      <c r="O2391" s="131"/>
      <c r="P2391" s="330"/>
      <c r="Q2391" s="132"/>
      <c r="R2391" s="132"/>
      <c r="S2391" s="132"/>
      <c r="T2391" s="132"/>
    </row>
    <row r="2392" customFormat="false" ht="12.8" hidden="true" customHeight="false" outlineLevel="0" collapsed="false">
      <c r="A2392" s="131" t="n">
        <v>1469145600</v>
      </c>
      <c r="B2392" s="330" t="n">
        <f aca="false">(A2392/(24*60*60))+DATE(1970,1,1)</f>
        <v>42573</v>
      </c>
      <c r="C2392" s="331" t="n">
        <f aca="false">YEAR(B2392)</f>
        <v>2016</v>
      </c>
      <c r="D2392" s="331" t="n">
        <f aca="false">MONTH(B2392)</f>
        <v>7</v>
      </c>
      <c r="E2392" s="331" t="n">
        <f aca="false">DAY(B2392)</f>
        <v>22</v>
      </c>
      <c r="F2392" s="132" t="n">
        <v>665.51475</v>
      </c>
      <c r="G2392" s="132" t="n">
        <v>668.04975</v>
      </c>
      <c r="H2392" s="132" t="n">
        <v>645.30375</v>
      </c>
      <c r="I2392" s="132" t="n">
        <v>651.52</v>
      </c>
      <c r="J2392" s="132" t="n">
        <f aca="false">LARGE($G$1:G2392,1)</f>
        <v>1242</v>
      </c>
      <c r="K2392" s="192" t="n">
        <f aca="false">IF(J2392&gt;J2391,0,K2391+1)</f>
        <v>966</v>
      </c>
      <c r="L2392" s="134" t="n">
        <f aca="false">I2392/J2392-1</f>
        <v>-0.475426731078905</v>
      </c>
      <c r="O2392" s="131"/>
      <c r="P2392" s="330"/>
      <c r="Q2392" s="132"/>
      <c r="R2392" s="132"/>
      <c r="S2392" s="132"/>
      <c r="T2392" s="132"/>
    </row>
    <row r="2393" customFormat="false" ht="12.8" hidden="true" customHeight="false" outlineLevel="0" collapsed="false">
      <c r="A2393" s="131" t="n">
        <v>1469232000</v>
      </c>
      <c r="B2393" s="330" t="n">
        <f aca="false">(A2393/(24*60*60))+DATE(1970,1,1)</f>
        <v>42574</v>
      </c>
      <c r="C2393" s="331" t="n">
        <f aca="false">YEAR(B2393)</f>
        <v>2016</v>
      </c>
      <c r="D2393" s="331" t="n">
        <f aca="false">MONTH(B2393)</f>
        <v>7</v>
      </c>
      <c r="E2393" s="331" t="n">
        <f aca="false">DAY(B2393)</f>
        <v>23</v>
      </c>
      <c r="F2393" s="132" t="n">
        <v>651.01</v>
      </c>
      <c r="G2393" s="132" t="n">
        <v>658.9925</v>
      </c>
      <c r="H2393" s="132" t="n">
        <v>649.04225</v>
      </c>
      <c r="I2393" s="132" t="n">
        <v>656.7495</v>
      </c>
      <c r="J2393" s="132" t="n">
        <f aca="false">LARGE($G$1:G2393,1)</f>
        <v>1242</v>
      </c>
      <c r="K2393" s="192" t="n">
        <f aca="false">IF(J2393&gt;J2392,0,K2392+1)</f>
        <v>967</v>
      </c>
      <c r="L2393" s="134" t="n">
        <f aca="false">I2393/J2393-1</f>
        <v>-0.471216183574879</v>
      </c>
      <c r="O2393" s="131"/>
      <c r="P2393" s="330"/>
      <c r="Q2393" s="132"/>
      <c r="R2393" s="132"/>
      <c r="S2393" s="132"/>
      <c r="T2393" s="132"/>
    </row>
    <row r="2394" customFormat="false" ht="12.8" hidden="true" customHeight="false" outlineLevel="0" collapsed="false">
      <c r="A2394" s="131" t="n">
        <v>1469318400</v>
      </c>
      <c r="B2394" s="330" t="n">
        <f aca="false">(A2394/(24*60*60))+DATE(1970,1,1)</f>
        <v>42575</v>
      </c>
      <c r="C2394" s="331" t="n">
        <f aca="false">YEAR(B2394)</f>
        <v>2016</v>
      </c>
      <c r="D2394" s="331" t="n">
        <f aca="false">MONTH(B2394)</f>
        <v>7</v>
      </c>
      <c r="E2394" s="331" t="n">
        <f aca="false">DAY(B2394)</f>
        <v>24</v>
      </c>
      <c r="F2394" s="132" t="n">
        <v>656.7945</v>
      </c>
      <c r="G2394" s="132" t="n">
        <v>666.222</v>
      </c>
      <c r="H2394" s="132" t="n">
        <v>652.92</v>
      </c>
      <c r="I2394" s="132" t="n">
        <v>662.4515</v>
      </c>
      <c r="J2394" s="132" t="n">
        <f aca="false">LARGE($G$1:G2394,1)</f>
        <v>1242</v>
      </c>
      <c r="K2394" s="192" t="n">
        <f aca="false">IF(J2394&gt;J2393,0,K2393+1)</f>
        <v>968</v>
      </c>
      <c r="L2394" s="134" t="n">
        <f aca="false">I2394/J2394-1</f>
        <v>-0.466625201288245</v>
      </c>
      <c r="O2394" s="131"/>
      <c r="P2394" s="330"/>
      <c r="Q2394" s="132"/>
      <c r="R2394" s="132"/>
      <c r="S2394" s="132"/>
      <c r="T2394" s="132"/>
    </row>
    <row r="2395" customFormat="false" ht="12.8" hidden="true" customHeight="false" outlineLevel="0" collapsed="false">
      <c r="A2395" s="131" t="n">
        <v>1469404800</v>
      </c>
      <c r="B2395" s="330" t="n">
        <f aca="false">(A2395/(24*60*60))+DATE(1970,1,1)</f>
        <v>42576</v>
      </c>
      <c r="C2395" s="331" t="n">
        <f aca="false">YEAR(B2395)</f>
        <v>2016</v>
      </c>
      <c r="D2395" s="331" t="n">
        <f aca="false">MONTH(B2395)</f>
        <v>7</v>
      </c>
      <c r="E2395" s="331" t="n">
        <f aca="false">DAY(B2395)</f>
        <v>25</v>
      </c>
      <c r="F2395" s="132" t="n">
        <v>661.565</v>
      </c>
      <c r="G2395" s="132" t="n">
        <v>663.69625</v>
      </c>
      <c r="H2395" s="132" t="n">
        <v>652.6315</v>
      </c>
      <c r="I2395" s="132" t="n">
        <v>655.1865</v>
      </c>
      <c r="J2395" s="132" t="n">
        <f aca="false">LARGE($G$1:G2395,1)</f>
        <v>1242</v>
      </c>
      <c r="K2395" s="192" t="n">
        <f aca="false">IF(J2395&gt;J2394,0,K2394+1)</f>
        <v>969</v>
      </c>
      <c r="L2395" s="134" t="n">
        <f aca="false">I2395/J2395-1</f>
        <v>-0.472474637681159</v>
      </c>
      <c r="O2395" s="131"/>
      <c r="P2395" s="330"/>
      <c r="Q2395" s="132"/>
      <c r="R2395" s="132"/>
      <c r="S2395" s="132"/>
      <c r="T2395" s="132"/>
    </row>
    <row r="2396" customFormat="false" ht="12.8" hidden="true" customHeight="false" outlineLevel="0" collapsed="false">
      <c r="A2396" s="131" t="n">
        <v>1469491200</v>
      </c>
      <c r="B2396" s="330" t="n">
        <f aca="false">(A2396/(24*60*60))+DATE(1970,1,1)</f>
        <v>42577</v>
      </c>
      <c r="C2396" s="331" t="n">
        <f aca="false">YEAR(B2396)</f>
        <v>2016</v>
      </c>
      <c r="D2396" s="331" t="n">
        <f aca="false">MONTH(B2396)</f>
        <v>7</v>
      </c>
      <c r="E2396" s="331" t="n">
        <f aca="false">DAY(B2396)</f>
        <v>26</v>
      </c>
      <c r="F2396" s="132" t="n">
        <v>655.60075</v>
      </c>
      <c r="G2396" s="132" t="n">
        <v>658.5325</v>
      </c>
      <c r="H2396" s="132" t="n">
        <v>644.695</v>
      </c>
      <c r="I2396" s="132" t="n">
        <v>651.765</v>
      </c>
      <c r="J2396" s="132" t="n">
        <f aca="false">LARGE($G$1:G2396,1)</f>
        <v>1242</v>
      </c>
      <c r="K2396" s="192" t="n">
        <f aca="false">IF(J2396&gt;J2395,0,K2395+1)</f>
        <v>970</v>
      </c>
      <c r="L2396" s="134" t="n">
        <f aca="false">I2396/J2396-1</f>
        <v>-0.475229468599034</v>
      </c>
      <c r="O2396" s="131"/>
      <c r="P2396" s="330"/>
      <c r="Q2396" s="132"/>
      <c r="R2396" s="132"/>
      <c r="S2396" s="132"/>
      <c r="T2396" s="132"/>
    </row>
    <row r="2397" customFormat="false" ht="12.8" hidden="true" customHeight="false" outlineLevel="0" collapsed="false">
      <c r="A2397" s="131" t="n">
        <v>1469577600</v>
      </c>
      <c r="B2397" s="330" t="n">
        <f aca="false">(A2397/(24*60*60))+DATE(1970,1,1)</f>
        <v>42578</v>
      </c>
      <c r="C2397" s="331" t="n">
        <f aca="false">YEAR(B2397)</f>
        <v>2016</v>
      </c>
      <c r="D2397" s="331" t="n">
        <f aca="false">MONTH(B2397)</f>
        <v>7</v>
      </c>
      <c r="E2397" s="331" t="n">
        <f aca="false">DAY(B2397)</f>
        <v>27</v>
      </c>
      <c r="F2397" s="132" t="n">
        <v>652.215</v>
      </c>
      <c r="G2397" s="132" t="n">
        <v>660.5375</v>
      </c>
      <c r="H2397" s="132" t="n">
        <v>647.785</v>
      </c>
      <c r="I2397" s="132" t="n">
        <v>656.35725</v>
      </c>
      <c r="J2397" s="132" t="n">
        <f aca="false">LARGE($G$1:G2397,1)</f>
        <v>1242</v>
      </c>
      <c r="K2397" s="192" t="n">
        <f aca="false">IF(J2397&gt;J2396,0,K2396+1)</f>
        <v>971</v>
      </c>
      <c r="L2397" s="134" t="n">
        <f aca="false">I2397/J2397-1</f>
        <v>-0.471532004830918</v>
      </c>
      <c r="O2397" s="131"/>
      <c r="P2397" s="330"/>
      <c r="Q2397" s="132"/>
      <c r="R2397" s="132"/>
      <c r="S2397" s="132"/>
      <c r="T2397" s="132"/>
    </row>
    <row r="2398" customFormat="false" ht="12.8" hidden="true" customHeight="false" outlineLevel="0" collapsed="false">
      <c r="A2398" s="131" t="n">
        <v>1469664000</v>
      </c>
      <c r="B2398" s="330" t="n">
        <f aca="false">(A2398/(24*60*60))+DATE(1970,1,1)</f>
        <v>42579</v>
      </c>
      <c r="C2398" s="331" t="n">
        <f aca="false">YEAR(B2398)</f>
        <v>2016</v>
      </c>
      <c r="D2398" s="331" t="n">
        <f aca="false">MONTH(B2398)</f>
        <v>7</v>
      </c>
      <c r="E2398" s="331" t="n">
        <f aca="false">DAY(B2398)</f>
        <v>28</v>
      </c>
      <c r="F2398" s="132" t="n">
        <v>656.68225</v>
      </c>
      <c r="G2398" s="132" t="n">
        <v>659.5</v>
      </c>
      <c r="H2398" s="132" t="n">
        <v>653.209</v>
      </c>
      <c r="I2398" s="132" t="n">
        <v>655.98</v>
      </c>
      <c r="J2398" s="132" t="n">
        <f aca="false">LARGE($G$1:G2398,1)</f>
        <v>1242</v>
      </c>
      <c r="K2398" s="192" t="n">
        <f aca="false">IF(J2398&gt;J2397,0,K2397+1)</f>
        <v>972</v>
      </c>
      <c r="L2398" s="134" t="n">
        <f aca="false">I2398/J2398-1</f>
        <v>-0.471835748792271</v>
      </c>
      <c r="O2398" s="131"/>
      <c r="P2398" s="330"/>
      <c r="Q2398" s="132"/>
      <c r="R2398" s="132"/>
      <c r="S2398" s="132"/>
      <c r="T2398" s="132"/>
    </row>
    <row r="2399" customFormat="false" ht="12.8" hidden="true" customHeight="false" outlineLevel="0" collapsed="false">
      <c r="A2399" s="131" t="n">
        <v>1469750400</v>
      </c>
      <c r="B2399" s="330" t="n">
        <f aca="false">(A2399/(24*60*60))+DATE(1970,1,1)</f>
        <v>42580</v>
      </c>
      <c r="C2399" s="331" t="n">
        <f aca="false">YEAR(B2399)</f>
        <v>2016</v>
      </c>
      <c r="D2399" s="331" t="n">
        <f aca="false">MONTH(B2399)</f>
        <v>7</v>
      </c>
      <c r="E2399" s="331" t="n">
        <f aca="false">DAY(B2399)</f>
        <v>29</v>
      </c>
      <c r="F2399" s="132" t="n">
        <v>656.3975</v>
      </c>
      <c r="G2399" s="132" t="n">
        <v>658.50975</v>
      </c>
      <c r="H2399" s="132" t="n">
        <v>652.89175</v>
      </c>
      <c r="I2399" s="132" t="n">
        <v>656.615</v>
      </c>
      <c r="J2399" s="132" t="n">
        <f aca="false">LARGE($G$1:G2399,1)</f>
        <v>1242</v>
      </c>
      <c r="K2399" s="192" t="n">
        <f aca="false">IF(J2399&gt;J2398,0,K2398+1)</f>
        <v>973</v>
      </c>
      <c r="L2399" s="134" t="n">
        <f aca="false">I2399/J2399-1</f>
        <v>-0.471324476650564</v>
      </c>
      <c r="O2399" s="131"/>
      <c r="P2399" s="330"/>
      <c r="Q2399" s="132"/>
      <c r="R2399" s="132"/>
      <c r="S2399" s="132"/>
      <c r="T2399" s="132"/>
    </row>
    <row r="2400" customFormat="false" ht="12.8" hidden="true" customHeight="false" outlineLevel="0" collapsed="false">
      <c r="A2400" s="131" t="n">
        <v>1469836800</v>
      </c>
      <c r="B2400" s="330" t="n">
        <f aca="false">(A2400/(24*60*60))+DATE(1970,1,1)</f>
        <v>42581</v>
      </c>
      <c r="C2400" s="331" t="n">
        <f aca="false">YEAR(B2400)</f>
        <v>2016</v>
      </c>
      <c r="D2400" s="331" t="n">
        <f aca="false">MONTH(B2400)</f>
        <v>7</v>
      </c>
      <c r="E2400" s="331" t="n">
        <f aca="false">DAY(B2400)</f>
        <v>30</v>
      </c>
      <c r="F2400" s="132" t="n">
        <v>656.72975</v>
      </c>
      <c r="G2400" s="132" t="n">
        <v>658.16175</v>
      </c>
      <c r="H2400" s="132" t="n">
        <v>652.9675</v>
      </c>
      <c r="I2400" s="132" t="n">
        <v>655.3175</v>
      </c>
      <c r="J2400" s="132" t="n">
        <f aca="false">LARGE($G$1:G2400,1)</f>
        <v>1242</v>
      </c>
      <c r="K2400" s="192" t="n">
        <f aca="false">IF(J2400&gt;J2399,0,K2399+1)</f>
        <v>974</v>
      </c>
      <c r="L2400" s="134" t="n">
        <f aca="false">I2400/J2400-1</f>
        <v>-0.472369162640902</v>
      </c>
      <c r="O2400" s="131"/>
      <c r="P2400" s="330"/>
      <c r="Q2400" s="132"/>
      <c r="R2400" s="132"/>
      <c r="S2400" s="132"/>
      <c r="T2400" s="132"/>
    </row>
    <row r="2401" customFormat="false" ht="12.8" hidden="true" customHeight="false" outlineLevel="0" collapsed="false">
      <c r="A2401" s="131" t="n">
        <v>1469923200</v>
      </c>
      <c r="B2401" s="330" t="n">
        <f aca="false">(A2401/(24*60*60))+DATE(1970,1,1)</f>
        <v>42582</v>
      </c>
      <c r="C2401" s="331" t="n">
        <f aca="false">YEAR(B2401)</f>
        <v>2016</v>
      </c>
      <c r="D2401" s="331" t="n">
        <f aca="false">MONTH(B2401)</f>
        <v>7</v>
      </c>
      <c r="E2401" s="331" t="n">
        <f aca="false">DAY(B2401)</f>
        <v>31</v>
      </c>
      <c r="F2401" s="132" t="n">
        <v>654.68</v>
      </c>
      <c r="G2401" s="132" t="n">
        <v>655.62975</v>
      </c>
      <c r="H2401" s="132" t="n">
        <v>619.6275</v>
      </c>
      <c r="I2401" s="132" t="n">
        <v>624.22</v>
      </c>
      <c r="J2401" s="132" t="n">
        <f aca="false">LARGE($G$1:G2401,1)</f>
        <v>1242</v>
      </c>
      <c r="K2401" s="192" t="n">
        <f aca="false">IF(J2401&gt;J2400,0,K2400+1)</f>
        <v>975</v>
      </c>
      <c r="L2401" s="134" t="n">
        <f aca="false">I2401/J2401-1</f>
        <v>-0.497407407407407</v>
      </c>
      <c r="O2401" s="131"/>
      <c r="P2401" s="330"/>
      <c r="Q2401" s="132"/>
      <c r="R2401" s="132"/>
      <c r="S2401" s="132"/>
      <c r="T2401" s="132"/>
    </row>
    <row r="2402" customFormat="false" ht="12.8" hidden="true" customHeight="false" outlineLevel="0" collapsed="false">
      <c r="A2402" s="131" t="n">
        <v>1470009600</v>
      </c>
      <c r="B2402" s="330" t="n">
        <f aca="false">(A2402/(24*60*60))+DATE(1970,1,1)</f>
        <v>42583</v>
      </c>
      <c r="C2402" s="331" t="n">
        <f aca="false">YEAR(B2402)</f>
        <v>2016</v>
      </c>
      <c r="D2402" s="331" t="n">
        <f aca="false">MONTH(B2402)</f>
        <v>8</v>
      </c>
      <c r="E2402" s="331" t="n">
        <f aca="false">DAY(B2402)</f>
        <v>1</v>
      </c>
      <c r="F2402" s="132" t="n">
        <v>624.125</v>
      </c>
      <c r="G2402" s="132" t="n">
        <v>628.249</v>
      </c>
      <c r="H2402" s="132" t="n">
        <v>602.4105</v>
      </c>
      <c r="I2402" s="132" t="n">
        <v>605.16775</v>
      </c>
      <c r="J2402" s="132" t="n">
        <f aca="false">LARGE($G$1:G2402,1)</f>
        <v>1242</v>
      </c>
      <c r="K2402" s="192" t="n">
        <f aca="false">IF(J2402&gt;J2401,0,K2401+1)</f>
        <v>976</v>
      </c>
      <c r="L2402" s="134" t="n">
        <f aca="false">I2402/J2402-1</f>
        <v>-0.512747383252818</v>
      </c>
      <c r="O2402" s="131"/>
      <c r="P2402" s="330"/>
      <c r="Q2402" s="132"/>
      <c r="R2402" s="132"/>
      <c r="S2402" s="132"/>
      <c r="T2402" s="132"/>
    </row>
    <row r="2403" customFormat="false" ht="12.8" hidden="true" customHeight="false" outlineLevel="0" collapsed="false">
      <c r="A2403" s="131" t="n">
        <v>1470096000</v>
      </c>
      <c r="B2403" s="330" t="n">
        <f aca="false">(A2403/(24*60*60))+DATE(1970,1,1)</f>
        <v>42584</v>
      </c>
      <c r="C2403" s="331" t="n">
        <f aca="false">YEAR(B2403)</f>
        <v>2016</v>
      </c>
      <c r="D2403" s="331" t="n">
        <f aca="false">MONTH(B2403)</f>
        <v>8</v>
      </c>
      <c r="E2403" s="331" t="n">
        <f aca="false">DAY(B2403)</f>
        <v>2</v>
      </c>
      <c r="F2403" s="132" t="n">
        <v>605.208</v>
      </c>
      <c r="G2403" s="132" t="n">
        <v>613.0565</v>
      </c>
      <c r="H2403" s="132" t="n">
        <v>470.91</v>
      </c>
      <c r="I2403" s="132" t="n">
        <v>537.445</v>
      </c>
      <c r="J2403" s="132" t="n">
        <f aca="false">LARGE($G$1:G2403,1)</f>
        <v>1242</v>
      </c>
      <c r="K2403" s="192" t="n">
        <f aca="false">IF(J2403&gt;J2402,0,K2402+1)</f>
        <v>977</v>
      </c>
      <c r="L2403" s="134" t="n">
        <f aca="false">I2403/J2403-1</f>
        <v>-0.567274557165862</v>
      </c>
      <c r="O2403" s="131"/>
      <c r="P2403" s="330"/>
      <c r="Q2403" s="132"/>
      <c r="R2403" s="132"/>
      <c r="S2403" s="132"/>
      <c r="T2403" s="132"/>
    </row>
    <row r="2404" customFormat="false" ht="12.8" hidden="true" customHeight="false" outlineLevel="0" collapsed="false">
      <c r="A2404" s="131" t="n">
        <v>1470182400</v>
      </c>
      <c r="B2404" s="330" t="n">
        <f aca="false">(A2404/(24*60*60))+DATE(1970,1,1)</f>
        <v>42585</v>
      </c>
      <c r="C2404" s="331" t="n">
        <f aca="false">YEAR(B2404)</f>
        <v>2016</v>
      </c>
      <c r="D2404" s="331" t="n">
        <f aca="false">MONTH(B2404)</f>
        <v>8</v>
      </c>
      <c r="E2404" s="331" t="n">
        <f aca="false">DAY(B2404)</f>
        <v>3</v>
      </c>
      <c r="F2404" s="132" t="n">
        <v>537.66975</v>
      </c>
      <c r="G2404" s="132" t="n">
        <v>573.585</v>
      </c>
      <c r="H2404" s="132" t="n">
        <v>519.86025</v>
      </c>
      <c r="I2404" s="132" t="n">
        <v>570.15</v>
      </c>
      <c r="J2404" s="132" t="n">
        <f aca="false">LARGE($G$1:G2404,1)</f>
        <v>1242</v>
      </c>
      <c r="K2404" s="192" t="n">
        <f aca="false">IF(J2404&gt;J2403,0,K2403+1)</f>
        <v>978</v>
      </c>
      <c r="L2404" s="134" t="n">
        <f aca="false">I2404/J2404-1</f>
        <v>-0.540942028985507</v>
      </c>
      <c r="O2404" s="131"/>
      <c r="P2404" s="330"/>
      <c r="Q2404" s="132"/>
      <c r="R2404" s="132"/>
      <c r="S2404" s="132"/>
      <c r="T2404" s="132"/>
    </row>
    <row r="2405" customFormat="false" ht="12.8" hidden="true" customHeight="false" outlineLevel="0" collapsed="false">
      <c r="A2405" s="131" t="n">
        <v>1470268800</v>
      </c>
      <c r="B2405" s="330" t="n">
        <f aca="false">(A2405/(24*60*60))+DATE(1970,1,1)</f>
        <v>42586</v>
      </c>
      <c r="C2405" s="331" t="n">
        <f aca="false">YEAR(B2405)</f>
        <v>2016</v>
      </c>
      <c r="D2405" s="331" t="n">
        <f aca="false">MONTH(B2405)</f>
        <v>8</v>
      </c>
      <c r="E2405" s="331" t="n">
        <f aca="false">DAY(B2405)</f>
        <v>4</v>
      </c>
      <c r="F2405" s="132" t="n">
        <v>569.729</v>
      </c>
      <c r="G2405" s="132" t="n">
        <v>593.76725</v>
      </c>
      <c r="H2405" s="132" t="n">
        <v>561.96925</v>
      </c>
      <c r="I2405" s="132" t="n">
        <v>582.82825</v>
      </c>
      <c r="J2405" s="132" t="n">
        <f aca="false">LARGE($G$1:G2405,1)</f>
        <v>1242</v>
      </c>
      <c r="K2405" s="192" t="n">
        <f aca="false">IF(J2405&gt;J2404,0,K2404+1)</f>
        <v>979</v>
      </c>
      <c r="L2405" s="134" t="n">
        <f aca="false">I2405/J2405-1</f>
        <v>-0.530734098228664</v>
      </c>
      <c r="O2405" s="131"/>
      <c r="P2405" s="330"/>
      <c r="Q2405" s="132"/>
      <c r="R2405" s="132"/>
      <c r="S2405" s="132"/>
      <c r="T2405" s="132"/>
    </row>
    <row r="2406" customFormat="false" ht="12.8" hidden="true" customHeight="false" outlineLevel="0" collapsed="false">
      <c r="A2406" s="131" t="n">
        <v>1470355200</v>
      </c>
      <c r="B2406" s="330" t="n">
        <f aca="false">(A2406/(24*60*60))+DATE(1970,1,1)</f>
        <v>42587</v>
      </c>
      <c r="C2406" s="331" t="n">
        <f aca="false">YEAR(B2406)</f>
        <v>2016</v>
      </c>
      <c r="D2406" s="331" t="n">
        <f aca="false">MONTH(B2406)</f>
        <v>8</v>
      </c>
      <c r="E2406" s="331" t="n">
        <f aca="false">DAY(B2406)</f>
        <v>5</v>
      </c>
      <c r="F2406" s="132" t="n">
        <v>583.33</v>
      </c>
      <c r="G2406" s="132" t="n">
        <v>585.12</v>
      </c>
      <c r="H2406" s="132" t="n">
        <v>567.9495</v>
      </c>
      <c r="I2406" s="132" t="n">
        <v>576.635</v>
      </c>
      <c r="J2406" s="132" t="n">
        <f aca="false">LARGE($G$1:G2406,1)</f>
        <v>1242</v>
      </c>
      <c r="K2406" s="192" t="n">
        <f aca="false">IF(J2406&gt;J2405,0,K2405+1)</f>
        <v>980</v>
      </c>
      <c r="L2406" s="134" t="n">
        <f aca="false">I2406/J2406-1</f>
        <v>-0.535720611916264</v>
      </c>
      <c r="O2406" s="131"/>
      <c r="P2406" s="330"/>
      <c r="Q2406" s="132"/>
      <c r="R2406" s="132"/>
      <c r="S2406" s="132"/>
      <c r="T2406" s="132"/>
    </row>
    <row r="2407" customFormat="false" ht="12.8" hidden="true" customHeight="false" outlineLevel="0" collapsed="false">
      <c r="A2407" s="131" t="n">
        <v>1470441600</v>
      </c>
      <c r="B2407" s="330" t="n">
        <f aca="false">(A2407/(24*60*60))+DATE(1970,1,1)</f>
        <v>42588</v>
      </c>
      <c r="C2407" s="331" t="n">
        <f aca="false">YEAR(B2407)</f>
        <v>2016</v>
      </c>
      <c r="D2407" s="331" t="n">
        <f aca="false">MONTH(B2407)</f>
        <v>8</v>
      </c>
      <c r="E2407" s="331" t="n">
        <f aca="false">DAY(B2407)</f>
        <v>6</v>
      </c>
      <c r="F2407" s="132" t="n">
        <v>576.755</v>
      </c>
      <c r="G2407" s="132" t="n">
        <v>593.0995</v>
      </c>
      <c r="H2407" s="132" t="n">
        <v>569.769</v>
      </c>
      <c r="I2407" s="132" t="n">
        <v>590.4845</v>
      </c>
      <c r="J2407" s="132" t="n">
        <f aca="false">LARGE($G$1:G2407,1)</f>
        <v>1242</v>
      </c>
      <c r="K2407" s="192" t="n">
        <f aca="false">IF(J2407&gt;J2406,0,K2406+1)</f>
        <v>981</v>
      </c>
      <c r="L2407" s="134" t="n">
        <f aca="false">I2407/J2407-1</f>
        <v>-0.524569645732689</v>
      </c>
      <c r="O2407" s="131"/>
      <c r="P2407" s="330"/>
      <c r="Q2407" s="132"/>
      <c r="R2407" s="132"/>
      <c r="S2407" s="132"/>
      <c r="T2407" s="132"/>
    </row>
    <row r="2408" customFormat="false" ht="12.8" hidden="true" customHeight="false" outlineLevel="0" collapsed="false">
      <c r="A2408" s="131" t="n">
        <v>1470528000</v>
      </c>
      <c r="B2408" s="330" t="n">
        <f aca="false">(A2408/(24*60*60))+DATE(1970,1,1)</f>
        <v>42589</v>
      </c>
      <c r="C2408" s="331" t="n">
        <f aca="false">YEAR(B2408)</f>
        <v>2016</v>
      </c>
      <c r="D2408" s="331" t="n">
        <f aca="false">MONTH(B2408)</f>
        <v>8</v>
      </c>
      <c r="E2408" s="331" t="n">
        <f aca="false">DAY(B2408)</f>
        <v>7</v>
      </c>
      <c r="F2408" s="132" t="n">
        <v>590.4795</v>
      </c>
      <c r="G2408" s="132" t="n">
        <v>600.992</v>
      </c>
      <c r="H2408" s="132" t="n">
        <v>580.7775</v>
      </c>
      <c r="I2408" s="132" t="n">
        <v>594.2525</v>
      </c>
      <c r="J2408" s="132" t="n">
        <f aca="false">LARGE($G$1:G2408,1)</f>
        <v>1242</v>
      </c>
      <c r="K2408" s="192" t="n">
        <f aca="false">IF(J2408&gt;J2407,0,K2407+1)</f>
        <v>982</v>
      </c>
      <c r="L2408" s="134" t="n">
        <f aca="false">I2408/J2408-1</f>
        <v>-0.521535829307569</v>
      </c>
      <c r="O2408" s="131"/>
      <c r="P2408" s="330"/>
      <c r="Q2408" s="132"/>
      <c r="R2408" s="132"/>
      <c r="S2408" s="132"/>
      <c r="T2408" s="132"/>
    </row>
    <row r="2409" customFormat="false" ht="12.8" hidden="true" customHeight="false" outlineLevel="0" collapsed="false">
      <c r="A2409" s="131" t="n">
        <v>1470614400</v>
      </c>
      <c r="B2409" s="330" t="n">
        <f aca="false">(A2409/(24*60*60))+DATE(1970,1,1)</f>
        <v>42590</v>
      </c>
      <c r="C2409" s="331" t="n">
        <f aca="false">YEAR(B2409)</f>
        <v>2016</v>
      </c>
      <c r="D2409" s="331" t="n">
        <f aca="false">MONTH(B2409)</f>
        <v>8</v>
      </c>
      <c r="E2409" s="331" t="n">
        <f aca="false">DAY(B2409)</f>
        <v>8</v>
      </c>
      <c r="F2409" s="132" t="n">
        <v>594.3775</v>
      </c>
      <c r="G2409" s="132" t="n">
        <v>596.582</v>
      </c>
      <c r="H2409" s="132" t="n">
        <v>587.06</v>
      </c>
      <c r="I2409" s="132" t="n">
        <v>592.56775</v>
      </c>
      <c r="J2409" s="132" t="n">
        <f aca="false">LARGE($G$1:G2409,1)</f>
        <v>1242</v>
      </c>
      <c r="K2409" s="192" t="n">
        <f aca="false">IF(J2409&gt;J2408,0,K2408+1)</f>
        <v>983</v>
      </c>
      <c r="L2409" s="134" t="n">
        <f aca="false">I2409/J2409-1</f>
        <v>-0.52289231078905</v>
      </c>
      <c r="O2409" s="131"/>
      <c r="P2409" s="330"/>
      <c r="Q2409" s="132"/>
      <c r="R2409" s="132"/>
      <c r="S2409" s="132"/>
      <c r="T2409" s="132"/>
    </row>
    <row r="2410" customFormat="false" ht="12.8" hidden="true" customHeight="false" outlineLevel="0" collapsed="false">
      <c r="A2410" s="131" t="n">
        <v>1470700800</v>
      </c>
      <c r="B2410" s="330" t="n">
        <f aca="false">(A2410/(24*60*60))+DATE(1970,1,1)</f>
        <v>42591</v>
      </c>
      <c r="C2410" s="331" t="n">
        <f aca="false">YEAR(B2410)</f>
        <v>2016</v>
      </c>
      <c r="D2410" s="331" t="n">
        <f aca="false">MONTH(B2410)</f>
        <v>8</v>
      </c>
      <c r="E2410" s="331" t="n">
        <f aca="false">DAY(B2410)</f>
        <v>9</v>
      </c>
      <c r="F2410" s="132" t="n">
        <v>592.58525</v>
      </c>
      <c r="G2410" s="132" t="n">
        <v>593.4625</v>
      </c>
      <c r="H2410" s="132" t="n">
        <v>582.86</v>
      </c>
      <c r="I2410" s="132" t="n">
        <v>585.5175</v>
      </c>
      <c r="J2410" s="132" t="n">
        <f aca="false">LARGE($G$1:G2410,1)</f>
        <v>1242</v>
      </c>
      <c r="K2410" s="192" t="n">
        <f aca="false">IF(J2410&gt;J2409,0,K2409+1)</f>
        <v>984</v>
      </c>
      <c r="L2410" s="134" t="n">
        <f aca="false">I2410/J2410-1</f>
        <v>-0.52856884057971</v>
      </c>
      <c r="O2410" s="131"/>
      <c r="P2410" s="330"/>
      <c r="Q2410" s="132"/>
      <c r="R2410" s="132"/>
      <c r="S2410" s="132"/>
      <c r="T2410" s="132"/>
    </row>
    <row r="2411" customFormat="false" ht="12.8" hidden="true" customHeight="false" outlineLevel="0" collapsed="false">
      <c r="A2411" s="131" t="n">
        <v>1470787200</v>
      </c>
      <c r="B2411" s="330" t="n">
        <f aca="false">(A2411/(24*60*60))+DATE(1970,1,1)</f>
        <v>42592</v>
      </c>
      <c r="C2411" s="331" t="n">
        <f aca="false">YEAR(B2411)</f>
        <v>2016</v>
      </c>
      <c r="D2411" s="331" t="n">
        <f aca="false">MONTH(B2411)</f>
        <v>8</v>
      </c>
      <c r="E2411" s="331" t="n">
        <f aca="false">DAY(B2411)</f>
        <v>10</v>
      </c>
      <c r="F2411" s="132" t="n">
        <v>585.6045</v>
      </c>
      <c r="G2411" s="132" t="n">
        <v>601.7725</v>
      </c>
      <c r="H2411" s="132" t="n">
        <v>582.3425</v>
      </c>
      <c r="I2411" s="132" t="n">
        <v>592.63275</v>
      </c>
      <c r="J2411" s="132" t="n">
        <f aca="false">LARGE($G$1:G2411,1)</f>
        <v>1242</v>
      </c>
      <c r="K2411" s="192" t="n">
        <f aca="false">IF(J2411&gt;J2410,0,K2410+1)</f>
        <v>985</v>
      </c>
      <c r="L2411" s="134" t="n">
        <f aca="false">I2411/J2411-1</f>
        <v>-0.522839975845411</v>
      </c>
      <c r="O2411" s="131"/>
      <c r="P2411" s="330"/>
      <c r="Q2411" s="132"/>
      <c r="R2411" s="132"/>
      <c r="S2411" s="132"/>
      <c r="T2411" s="132"/>
    </row>
    <row r="2412" customFormat="false" ht="12.8" hidden="true" customHeight="false" outlineLevel="0" collapsed="false">
      <c r="A2412" s="131" t="n">
        <v>1470873600</v>
      </c>
      <c r="B2412" s="330" t="n">
        <f aca="false">(A2412/(24*60*60))+DATE(1970,1,1)</f>
        <v>42593</v>
      </c>
      <c r="C2412" s="331" t="n">
        <f aca="false">YEAR(B2412)</f>
        <v>2016</v>
      </c>
      <c r="D2412" s="331" t="n">
        <f aca="false">MONTH(B2412)</f>
        <v>8</v>
      </c>
      <c r="E2412" s="331" t="n">
        <f aca="false">DAY(B2412)</f>
        <v>11</v>
      </c>
      <c r="F2412" s="132" t="n">
        <v>592.915</v>
      </c>
      <c r="G2412" s="132" t="n">
        <v>598.735</v>
      </c>
      <c r="H2412" s="132" t="n">
        <v>586.4575</v>
      </c>
      <c r="I2412" s="132" t="n">
        <v>587.285</v>
      </c>
      <c r="J2412" s="132" t="n">
        <f aca="false">LARGE($G$1:G2412,1)</f>
        <v>1242</v>
      </c>
      <c r="K2412" s="192" t="n">
        <f aca="false">IF(J2412&gt;J2411,0,K2411+1)</f>
        <v>986</v>
      </c>
      <c r="L2412" s="134" t="n">
        <f aca="false">I2412/J2412-1</f>
        <v>-0.527145732689211</v>
      </c>
      <c r="O2412" s="131"/>
      <c r="P2412" s="330"/>
      <c r="Q2412" s="132"/>
      <c r="R2412" s="132"/>
      <c r="S2412" s="132"/>
      <c r="T2412" s="132"/>
    </row>
    <row r="2413" customFormat="false" ht="12.8" hidden="true" customHeight="false" outlineLevel="0" collapsed="false">
      <c r="A2413" s="131" t="n">
        <v>1470960000</v>
      </c>
      <c r="B2413" s="330" t="n">
        <f aca="false">(A2413/(24*60*60))+DATE(1970,1,1)</f>
        <v>42594</v>
      </c>
      <c r="C2413" s="331" t="n">
        <f aca="false">YEAR(B2413)</f>
        <v>2016</v>
      </c>
      <c r="D2413" s="331" t="n">
        <f aca="false">MONTH(B2413)</f>
        <v>8</v>
      </c>
      <c r="E2413" s="331" t="n">
        <f aca="false">DAY(B2413)</f>
        <v>12</v>
      </c>
      <c r="F2413" s="132" t="n">
        <v>587.9625</v>
      </c>
      <c r="G2413" s="132" t="n">
        <v>590.67325</v>
      </c>
      <c r="H2413" s="132" t="n">
        <v>582.6825</v>
      </c>
      <c r="I2413" s="132" t="n">
        <v>587.7</v>
      </c>
      <c r="J2413" s="132" t="n">
        <f aca="false">LARGE($G$1:G2413,1)</f>
        <v>1242</v>
      </c>
      <c r="K2413" s="192" t="n">
        <f aca="false">IF(J2413&gt;J2412,0,K2412+1)</f>
        <v>987</v>
      </c>
      <c r="L2413" s="134" t="n">
        <f aca="false">I2413/J2413-1</f>
        <v>-0.526811594202899</v>
      </c>
      <c r="O2413" s="131"/>
      <c r="P2413" s="330"/>
      <c r="Q2413" s="132"/>
      <c r="R2413" s="132"/>
      <c r="S2413" s="132"/>
      <c r="T2413" s="132"/>
    </row>
    <row r="2414" customFormat="false" ht="12.8" hidden="true" customHeight="false" outlineLevel="0" collapsed="false">
      <c r="A2414" s="131" t="n">
        <v>1471046400</v>
      </c>
      <c r="B2414" s="330" t="n">
        <f aca="false">(A2414/(24*60*60))+DATE(1970,1,1)</f>
        <v>42595</v>
      </c>
      <c r="C2414" s="331" t="n">
        <f aca="false">YEAR(B2414)</f>
        <v>2016</v>
      </c>
      <c r="D2414" s="331" t="n">
        <f aca="false">MONTH(B2414)</f>
        <v>8</v>
      </c>
      <c r="E2414" s="331" t="n">
        <f aca="false">DAY(B2414)</f>
        <v>13</v>
      </c>
      <c r="F2414" s="132" t="n">
        <v>587.5445</v>
      </c>
      <c r="G2414" s="132" t="n">
        <v>589.82</v>
      </c>
      <c r="H2414" s="132" t="n">
        <v>583.33775</v>
      </c>
      <c r="I2414" s="132" t="n">
        <v>585.4425</v>
      </c>
      <c r="J2414" s="132" t="n">
        <f aca="false">LARGE($G$1:G2414,1)</f>
        <v>1242</v>
      </c>
      <c r="K2414" s="192" t="n">
        <f aca="false">IF(J2414&gt;J2413,0,K2413+1)</f>
        <v>988</v>
      </c>
      <c r="L2414" s="134" t="n">
        <f aca="false">I2414/J2414-1</f>
        <v>-0.52862922705314</v>
      </c>
      <c r="O2414" s="131"/>
      <c r="P2414" s="330"/>
      <c r="Q2414" s="132"/>
      <c r="R2414" s="132"/>
      <c r="S2414" s="132"/>
      <c r="T2414" s="132"/>
    </row>
    <row r="2415" customFormat="false" ht="12.8" hidden="true" customHeight="false" outlineLevel="0" collapsed="false">
      <c r="A2415" s="131" t="n">
        <v>1471132800</v>
      </c>
      <c r="B2415" s="330" t="n">
        <f aca="false">(A2415/(24*60*60))+DATE(1970,1,1)</f>
        <v>42596</v>
      </c>
      <c r="C2415" s="331" t="n">
        <f aca="false">YEAR(B2415)</f>
        <v>2016</v>
      </c>
      <c r="D2415" s="331" t="n">
        <f aca="false">MONTH(B2415)</f>
        <v>8</v>
      </c>
      <c r="E2415" s="331" t="n">
        <f aca="false">DAY(B2415)</f>
        <v>14</v>
      </c>
      <c r="F2415" s="132" t="n">
        <v>585.2025</v>
      </c>
      <c r="G2415" s="132" t="n">
        <v>585.495</v>
      </c>
      <c r="H2415" s="132" t="n">
        <v>562.2075</v>
      </c>
      <c r="I2415" s="132" t="n">
        <v>571.5025</v>
      </c>
      <c r="J2415" s="132" t="n">
        <f aca="false">LARGE($G$1:G2415,1)</f>
        <v>1242</v>
      </c>
      <c r="K2415" s="192" t="n">
        <f aca="false">IF(J2415&gt;J2414,0,K2414+1)</f>
        <v>989</v>
      </c>
      <c r="L2415" s="134" t="n">
        <f aca="false">I2415/J2415-1</f>
        <v>-0.539853059581321</v>
      </c>
      <c r="O2415" s="131"/>
      <c r="P2415" s="330"/>
      <c r="Q2415" s="132"/>
      <c r="R2415" s="132"/>
      <c r="S2415" s="132"/>
      <c r="T2415" s="132"/>
    </row>
    <row r="2416" customFormat="false" ht="12.8" hidden="true" customHeight="false" outlineLevel="0" collapsed="false">
      <c r="A2416" s="131" t="n">
        <v>1471219200</v>
      </c>
      <c r="B2416" s="330" t="n">
        <f aca="false">(A2416/(24*60*60))+DATE(1970,1,1)</f>
        <v>42597</v>
      </c>
      <c r="C2416" s="331" t="n">
        <f aca="false">YEAR(B2416)</f>
        <v>2016</v>
      </c>
      <c r="D2416" s="331" t="n">
        <f aca="false">MONTH(B2416)</f>
        <v>8</v>
      </c>
      <c r="E2416" s="331" t="n">
        <f aca="false">DAY(B2416)</f>
        <v>15</v>
      </c>
      <c r="F2416" s="132" t="n">
        <v>571.4975</v>
      </c>
      <c r="G2416" s="132" t="n">
        <v>574.2725</v>
      </c>
      <c r="H2416" s="132" t="n">
        <v>559.56475</v>
      </c>
      <c r="I2416" s="132" t="n">
        <v>567.01</v>
      </c>
      <c r="J2416" s="132" t="n">
        <f aca="false">LARGE($G$1:G2416,1)</f>
        <v>1242</v>
      </c>
      <c r="K2416" s="192" t="n">
        <f aca="false">IF(J2416&gt;J2415,0,K2415+1)</f>
        <v>990</v>
      </c>
      <c r="L2416" s="134" t="n">
        <f aca="false">I2416/J2416-1</f>
        <v>-0.543470209339775</v>
      </c>
      <c r="O2416" s="131"/>
      <c r="P2416" s="330"/>
      <c r="Q2416" s="132"/>
      <c r="R2416" s="132"/>
      <c r="S2416" s="132"/>
      <c r="T2416" s="132"/>
    </row>
    <row r="2417" customFormat="false" ht="12.8" hidden="true" customHeight="false" outlineLevel="0" collapsed="false">
      <c r="A2417" s="131" t="n">
        <v>1471305600</v>
      </c>
      <c r="B2417" s="330" t="n">
        <f aca="false">(A2417/(24*60*60))+DATE(1970,1,1)</f>
        <v>42598</v>
      </c>
      <c r="C2417" s="331" t="n">
        <f aca="false">YEAR(B2417)</f>
        <v>2016</v>
      </c>
      <c r="D2417" s="331" t="n">
        <f aca="false">MONTH(B2417)</f>
        <v>8</v>
      </c>
      <c r="E2417" s="331" t="n">
        <f aca="false">DAY(B2417)</f>
        <v>16</v>
      </c>
      <c r="F2417" s="132" t="n">
        <v>567.12</v>
      </c>
      <c r="G2417" s="132" t="n">
        <v>583.11575</v>
      </c>
      <c r="H2417" s="132" t="n">
        <v>564.8845</v>
      </c>
      <c r="I2417" s="132" t="n">
        <v>577.8325</v>
      </c>
      <c r="J2417" s="132" t="n">
        <f aca="false">LARGE($G$1:G2417,1)</f>
        <v>1242</v>
      </c>
      <c r="K2417" s="192" t="n">
        <f aca="false">IF(J2417&gt;J2416,0,K2416+1)</f>
        <v>991</v>
      </c>
      <c r="L2417" s="134" t="n">
        <f aca="false">I2417/J2417-1</f>
        <v>-0.534756441223833</v>
      </c>
      <c r="O2417" s="131"/>
      <c r="P2417" s="330"/>
      <c r="Q2417" s="132"/>
      <c r="R2417" s="132"/>
      <c r="S2417" s="132"/>
      <c r="T2417" s="132"/>
    </row>
    <row r="2418" customFormat="false" ht="12.8" hidden="true" customHeight="false" outlineLevel="0" collapsed="false">
      <c r="A2418" s="131" t="n">
        <v>1471392000</v>
      </c>
      <c r="B2418" s="330" t="n">
        <f aca="false">(A2418/(24*60*60))+DATE(1970,1,1)</f>
        <v>42599</v>
      </c>
      <c r="C2418" s="331" t="n">
        <f aca="false">YEAR(B2418)</f>
        <v>2016</v>
      </c>
      <c r="D2418" s="331" t="n">
        <f aca="false">MONTH(B2418)</f>
        <v>8</v>
      </c>
      <c r="E2418" s="331" t="n">
        <f aca="false">DAY(B2418)</f>
        <v>17</v>
      </c>
      <c r="F2418" s="132" t="n">
        <v>578.18525</v>
      </c>
      <c r="G2418" s="132" t="n">
        <v>580.13025</v>
      </c>
      <c r="H2418" s="132" t="n">
        <v>569.09775</v>
      </c>
      <c r="I2418" s="132" t="n">
        <v>573.3675</v>
      </c>
      <c r="J2418" s="132" t="n">
        <f aca="false">LARGE($G$1:G2418,1)</f>
        <v>1242</v>
      </c>
      <c r="K2418" s="192" t="n">
        <f aca="false">IF(J2418&gt;J2417,0,K2417+1)</f>
        <v>992</v>
      </c>
      <c r="L2418" s="134" t="n">
        <f aca="false">I2418/J2418-1</f>
        <v>-0.538351449275362</v>
      </c>
      <c r="O2418" s="131"/>
      <c r="P2418" s="330"/>
      <c r="Q2418" s="132"/>
      <c r="R2418" s="132"/>
      <c r="S2418" s="132"/>
      <c r="T2418" s="132"/>
    </row>
    <row r="2419" customFormat="false" ht="12.8" hidden="true" customHeight="false" outlineLevel="0" collapsed="false">
      <c r="A2419" s="131" t="n">
        <v>1471478400</v>
      </c>
      <c r="B2419" s="330" t="n">
        <f aca="false">(A2419/(24*60*60))+DATE(1970,1,1)</f>
        <v>42600</v>
      </c>
      <c r="C2419" s="331" t="n">
        <f aca="false">YEAR(B2419)</f>
        <v>2016</v>
      </c>
      <c r="D2419" s="331" t="n">
        <f aca="false">MONTH(B2419)</f>
        <v>8</v>
      </c>
      <c r="E2419" s="331" t="n">
        <f aca="false">DAY(B2419)</f>
        <v>18</v>
      </c>
      <c r="F2419" s="132" t="n">
        <v>573.46725</v>
      </c>
      <c r="G2419" s="132" t="n">
        <v>577.235</v>
      </c>
      <c r="H2419" s="132" t="n">
        <v>571.40025</v>
      </c>
      <c r="I2419" s="132" t="n">
        <v>573.805</v>
      </c>
      <c r="J2419" s="132" t="n">
        <f aca="false">LARGE($G$1:G2419,1)</f>
        <v>1242</v>
      </c>
      <c r="K2419" s="192" t="n">
        <f aca="false">IF(J2419&gt;J2418,0,K2418+1)</f>
        <v>993</v>
      </c>
      <c r="L2419" s="134" t="n">
        <f aca="false">I2419/J2419-1</f>
        <v>-0.537999194847021</v>
      </c>
      <c r="O2419" s="131"/>
      <c r="P2419" s="330"/>
      <c r="Q2419" s="132"/>
      <c r="R2419" s="132"/>
      <c r="S2419" s="132"/>
      <c r="T2419" s="132"/>
    </row>
    <row r="2420" customFormat="false" ht="12.8" hidden="true" customHeight="false" outlineLevel="0" collapsed="false">
      <c r="A2420" s="131" t="n">
        <v>1471564800</v>
      </c>
      <c r="B2420" s="330" t="n">
        <f aca="false">(A2420/(24*60*60))+DATE(1970,1,1)</f>
        <v>42601</v>
      </c>
      <c r="C2420" s="331" t="n">
        <f aca="false">YEAR(B2420)</f>
        <v>2016</v>
      </c>
      <c r="D2420" s="331" t="n">
        <f aca="false">MONTH(B2420)</f>
        <v>8</v>
      </c>
      <c r="E2420" s="331" t="n">
        <f aca="false">DAY(B2420)</f>
        <v>19</v>
      </c>
      <c r="F2420" s="132" t="n">
        <v>573.1075</v>
      </c>
      <c r="G2420" s="132" t="n">
        <v>576.70675</v>
      </c>
      <c r="H2420" s="132" t="n">
        <v>566.8</v>
      </c>
      <c r="I2420" s="132" t="n">
        <v>573.295</v>
      </c>
      <c r="J2420" s="132" t="n">
        <f aca="false">LARGE($G$1:G2420,1)</f>
        <v>1242</v>
      </c>
      <c r="K2420" s="192" t="n">
        <f aca="false">IF(J2420&gt;J2419,0,K2419+1)</f>
        <v>994</v>
      </c>
      <c r="L2420" s="134" t="n">
        <f aca="false">I2420/J2420-1</f>
        <v>-0.538409822866345</v>
      </c>
      <c r="O2420" s="131"/>
      <c r="P2420" s="330"/>
      <c r="Q2420" s="132"/>
      <c r="R2420" s="132"/>
      <c r="S2420" s="132"/>
      <c r="T2420" s="132"/>
    </row>
    <row r="2421" customFormat="false" ht="12.8" hidden="true" customHeight="false" outlineLevel="0" collapsed="false">
      <c r="A2421" s="131" t="n">
        <v>1471651200</v>
      </c>
      <c r="B2421" s="330" t="n">
        <f aca="false">(A2421/(24*60*60))+DATE(1970,1,1)</f>
        <v>42602</v>
      </c>
      <c r="C2421" s="331" t="n">
        <f aca="false">YEAR(B2421)</f>
        <v>2016</v>
      </c>
      <c r="D2421" s="331" t="n">
        <f aca="false">MONTH(B2421)</f>
        <v>8</v>
      </c>
      <c r="E2421" s="331" t="n">
        <f aca="false">DAY(B2421)</f>
        <v>20</v>
      </c>
      <c r="F2421" s="132" t="n">
        <v>573.3275</v>
      </c>
      <c r="G2421" s="132" t="n">
        <v>582.2875</v>
      </c>
      <c r="H2421" s="132" t="n">
        <v>571.6575</v>
      </c>
      <c r="I2421" s="132" t="n">
        <v>580.5275</v>
      </c>
      <c r="J2421" s="132" t="n">
        <f aca="false">LARGE($G$1:G2421,1)</f>
        <v>1242</v>
      </c>
      <c r="K2421" s="192" t="n">
        <f aca="false">IF(J2421&gt;J2420,0,K2420+1)</f>
        <v>995</v>
      </c>
      <c r="L2421" s="134" t="n">
        <f aca="false">I2421/J2421-1</f>
        <v>-0.53258655394525</v>
      </c>
      <c r="O2421" s="131"/>
      <c r="P2421" s="330"/>
      <c r="Q2421" s="132"/>
      <c r="R2421" s="132"/>
      <c r="S2421" s="132"/>
      <c r="T2421" s="132"/>
    </row>
    <row r="2422" customFormat="false" ht="12.8" hidden="true" customHeight="false" outlineLevel="0" collapsed="false">
      <c r="A2422" s="131" t="n">
        <v>1471737600</v>
      </c>
      <c r="B2422" s="330" t="n">
        <f aca="false">(A2422/(24*60*60))+DATE(1970,1,1)</f>
        <v>42603</v>
      </c>
      <c r="C2422" s="331" t="n">
        <f aca="false">YEAR(B2422)</f>
        <v>2016</v>
      </c>
      <c r="D2422" s="331" t="n">
        <f aca="false">MONTH(B2422)</f>
        <v>8</v>
      </c>
      <c r="E2422" s="331" t="n">
        <f aca="false">DAY(B2422)</f>
        <v>21</v>
      </c>
      <c r="F2422" s="132" t="n">
        <v>580.24025</v>
      </c>
      <c r="G2422" s="132" t="n">
        <v>583.7725</v>
      </c>
      <c r="H2422" s="132" t="n">
        <v>578.01975</v>
      </c>
      <c r="I2422" s="132" t="n">
        <v>580.055</v>
      </c>
      <c r="J2422" s="132" t="n">
        <f aca="false">LARGE($G$1:G2422,1)</f>
        <v>1242</v>
      </c>
      <c r="K2422" s="192" t="n">
        <f aca="false">IF(J2422&gt;J2421,0,K2421+1)</f>
        <v>996</v>
      </c>
      <c r="L2422" s="134" t="n">
        <f aca="false">I2422/J2422-1</f>
        <v>-0.532966988727858</v>
      </c>
      <c r="O2422" s="131"/>
      <c r="P2422" s="330"/>
      <c r="Q2422" s="132"/>
      <c r="R2422" s="132"/>
      <c r="S2422" s="132"/>
      <c r="T2422" s="132"/>
    </row>
    <row r="2423" customFormat="false" ht="12.8" hidden="true" customHeight="false" outlineLevel="0" collapsed="false">
      <c r="A2423" s="131" t="n">
        <v>1471824000</v>
      </c>
      <c r="B2423" s="330" t="n">
        <f aca="false">(A2423/(24*60*60))+DATE(1970,1,1)</f>
        <v>42604</v>
      </c>
      <c r="C2423" s="331" t="n">
        <f aca="false">YEAR(B2423)</f>
        <v>2016</v>
      </c>
      <c r="D2423" s="331" t="n">
        <f aca="false">MONTH(B2423)</f>
        <v>8</v>
      </c>
      <c r="E2423" s="331" t="n">
        <f aca="false">DAY(B2423)</f>
        <v>22</v>
      </c>
      <c r="F2423" s="132" t="n">
        <v>580.01</v>
      </c>
      <c r="G2423" s="132" t="n">
        <v>588.46575</v>
      </c>
      <c r="H2423" s="132" t="n">
        <v>577.855</v>
      </c>
      <c r="I2423" s="132" t="n">
        <v>584.98</v>
      </c>
      <c r="J2423" s="132" t="n">
        <f aca="false">LARGE($G$1:G2423,1)</f>
        <v>1242</v>
      </c>
      <c r="K2423" s="192" t="n">
        <f aca="false">IF(J2423&gt;J2422,0,K2422+1)</f>
        <v>997</v>
      </c>
      <c r="L2423" s="134" t="n">
        <f aca="false">I2423/J2423-1</f>
        <v>-0.529001610305958</v>
      </c>
      <c r="O2423" s="131"/>
      <c r="P2423" s="330"/>
      <c r="Q2423" s="132"/>
      <c r="R2423" s="132"/>
      <c r="S2423" s="132"/>
      <c r="T2423" s="132"/>
    </row>
    <row r="2424" customFormat="false" ht="12.8" hidden="true" customHeight="false" outlineLevel="0" collapsed="false">
      <c r="A2424" s="131" t="n">
        <v>1471910400</v>
      </c>
      <c r="B2424" s="330" t="n">
        <f aca="false">(A2424/(24*60*60))+DATE(1970,1,1)</f>
        <v>42605</v>
      </c>
      <c r="C2424" s="331" t="n">
        <f aca="false">YEAR(B2424)</f>
        <v>2016</v>
      </c>
      <c r="D2424" s="331" t="n">
        <f aca="false">MONTH(B2424)</f>
        <v>8</v>
      </c>
      <c r="E2424" s="331" t="n">
        <f aca="false">DAY(B2424)</f>
        <v>23</v>
      </c>
      <c r="F2424" s="132" t="n">
        <v>585.23</v>
      </c>
      <c r="G2424" s="132" t="n">
        <v>586.925</v>
      </c>
      <c r="H2424" s="132" t="n">
        <v>578.5575</v>
      </c>
      <c r="I2424" s="132" t="n">
        <v>581.9975</v>
      </c>
      <c r="J2424" s="132" t="n">
        <f aca="false">LARGE($G$1:G2424,1)</f>
        <v>1242</v>
      </c>
      <c r="K2424" s="192" t="n">
        <f aca="false">IF(J2424&gt;J2423,0,K2423+1)</f>
        <v>998</v>
      </c>
      <c r="L2424" s="134" t="n">
        <f aca="false">I2424/J2424-1</f>
        <v>-0.531402979066023</v>
      </c>
      <c r="O2424" s="131"/>
      <c r="P2424" s="330"/>
      <c r="Q2424" s="132"/>
      <c r="R2424" s="132"/>
      <c r="S2424" s="132"/>
      <c r="T2424" s="132"/>
    </row>
    <row r="2425" customFormat="false" ht="12.8" hidden="true" customHeight="false" outlineLevel="0" collapsed="false">
      <c r="A2425" s="131" t="n">
        <v>1471996800</v>
      </c>
      <c r="B2425" s="330" t="n">
        <f aca="false">(A2425/(24*60*60))+DATE(1970,1,1)</f>
        <v>42606</v>
      </c>
      <c r="C2425" s="331" t="n">
        <f aca="false">YEAR(B2425)</f>
        <v>2016</v>
      </c>
      <c r="D2425" s="331" t="n">
        <f aca="false">MONTH(B2425)</f>
        <v>8</v>
      </c>
      <c r="E2425" s="331" t="n">
        <f aca="false">DAY(B2425)</f>
        <v>24</v>
      </c>
      <c r="F2425" s="132" t="n">
        <v>582.3775</v>
      </c>
      <c r="G2425" s="132" t="n">
        <v>583.62075</v>
      </c>
      <c r="H2425" s="132" t="n">
        <v>577.01</v>
      </c>
      <c r="I2425" s="132" t="n">
        <v>579.34975</v>
      </c>
      <c r="J2425" s="132" t="n">
        <f aca="false">LARGE($G$1:G2425,1)</f>
        <v>1242</v>
      </c>
      <c r="K2425" s="192" t="n">
        <f aca="false">IF(J2425&gt;J2424,0,K2424+1)</f>
        <v>999</v>
      </c>
      <c r="L2425" s="134" t="n">
        <f aca="false">I2425/J2425-1</f>
        <v>-0.533534822866345</v>
      </c>
      <c r="O2425" s="131"/>
      <c r="P2425" s="330"/>
      <c r="Q2425" s="132"/>
      <c r="R2425" s="132"/>
      <c r="S2425" s="132"/>
      <c r="T2425" s="132"/>
    </row>
    <row r="2426" customFormat="false" ht="12.8" hidden="true" customHeight="false" outlineLevel="0" collapsed="false">
      <c r="A2426" s="131" t="n">
        <v>1472083200</v>
      </c>
      <c r="B2426" s="330" t="n">
        <f aca="false">(A2426/(24*60*60))+DATE(1970,1,1)</f>
        <v>42607</v>
      </c>
      <c r="C2426" s="331" t="n">
        <f aca="false">YEAR(B2426)</f>
        <v>2016</v>
      </c>
      <c r="D2426" s="331" t="n">
        <f aca="false">MONTH(B2426)</f>
        <v>8</v>
      </c>
      <c r="E2426" s="331" t="n">
        <f aca="false">DAY(B2426)</f>
        <v>25</v>
      </c>
      <c r="F2426" s="132" t="n">
        <v>579.1425</v>
      </c>
      <c r="G2426" s="132" t="n">
        <v>579.80925</v>
      </c>
      <c r="H2426" s="132" t="n">
        <v>570.07</v>
      </c>
      <c r="I2426" s="132" t="n">
        <v>576.05</v>
      </c>
      <c r="J2426" s="132" t="n">
        <f aca="false">LARGE($G$1:G2426,1)</f>
        <v>1242</v>
      </c>
      <c r="K2426" s="192" t="n">
        <f aca="false">IF(J2426&gt;J2425,0,K2425+1)</f>
        <v>1000</v>
      </c>
      <c r="L2426" s="134" t="n">
        <f aca="false">I2426/J2426-1</f>
        <v>-0.536191626409018</v>
      </c>
      <c r="O2426" s="131"/>
      <c r="P2426" s="330"/>
      <c r="Q2426" s="132"/>
      <c r="R2426" s="132"/>
      <c r="S2426" s="132"/>
      <c r="T2426" s="132"/>
    </row>
    <row r="2427" customFormat="false" ht="12.8" hidden="true" customHeight="false" outlineLevel="0" collapsed="false">
      <c r="A2427" s="131" t="n">
        <v>1472169600</v>
      </c>
      <c r="B2427" s="330" t="n">
        <f aca="false">(A2427/(24*60*60))+DATE(1970,1,1)</f>
        <v>42608</v>
      </c>
      <c r="C2427" s="331" t="n">
        <f aca="false">YEAR(B2427)</f>
        <v>2016</v>
      </c>
      <c r="D2427" s="331" t="n">
        <f aca="false">MONTH(B2427)</f>
        <v>8</v>
      </c>
      <c r="E2427" s="331" t="n">
        <f aca="false">DAY(B2427)</f>
        <v>26</v>
      </c>
      <c r="F2427" s="132" t="n">
        <v>576.0925</v>
      </c>
      <c r="G2427" s="132" t="n">
        <v>580.4555</v>
      </c>
      <c r="H2427" s="132" t="n">
        <v>574.426</v>
      </c>
      <c r="I2427" s="132" t="n">
        <v>578.9</v>
      </c>
      <c r="J2427" s="132" t="n">
        <f aca="false">LARGE($G$1:G2427,1)</f>
        <v>1242</v>
      </c>
      <c r="K2427" s="192" t="n">
        <f aca="false">IF(J2427&gt;J2426,0,K2426+1)</f>
        <v>1001</v>
      </c>
      <c r="L2427" s="134" t="n">
        <f aca="false">I2427/J2427-1</f>
        <v>-0.53389694041868</v>
      </c>
      <c r="O2427" s="131"/>
      <c r="P2427" s="330"/>
      <c r="Q2427" s="132"/>
      <c r="R2427" s="132"/>
      <c r="S2427" s="132"/>
      <c r="T2427" s="132"/>
    </row>
    <row r="2428" customFormat="false" ht="12.8" hidden="true" customHeight="false" outlineLevel="0" collapsed="false">
      <c r="A2428" s="131" t="n">
        <v>1472256000</v>
      </c>
      <c r="B2428" s="330" t="n">
        <f aca="false">(A2428/(24*60*60))+DATE(1970,1,1)</f>
        <v>42609</v>
      </c>
      <c r="C2428" s="331" t="n">
        <f aca="false">YEAR(B2428)</f>
        <v>2016</v>
      </c>
      <c r="D2428" s="331" t="n">
        <f aca="false">MONTH(B2428)</f>
        <v>8</v>
      </c>
      <c r="E2428" s="331" t="n">
        <f aca="false">DAY(B2428)</f>
        <v>27</v>
      </c>
      <c r="F2428" s="132" t="n">
        <v>578.6825</v>
      </c>
      <c r="G2428" s="132" t="n">
        <v>579.30875</v>
      </c>
      <c r="H2428" s="132" t="n">
        <v>566.51025</v>
      </c>
      <c r="I2428" s="132" t="n">
        <v>569.7975</v>
      </c>
      <c r="J2428" s="132" t="n">
        <f aca="false">LARGE($G$1:G2428,1)</f>
        <v>1242</v>
      </c>
      <c r="K2428" s="192" t="n">
        <f aca="false">IF(J2428&gt;J2427,0,K2427+1)</f>
        <v>1002</v>
      </c>
      <c r="L2428" s="134" t="n">
        <f aca="false">I2428/J2428-1</f>
        <v>-0.541225845410628</v>
      </c>
      <c r="O2428" s="131"/>
      <c r="P2428" s="330"/>
      <c r="Q2428" s="132"/>
      <c r="R2428" s="132"/>
      <c r="S2428" s="132"/>
      <c r="T2428" s="132"/>
    </row>
    <row r="2429" customFormat="false" ht="12.8" hidden="true" customHeight="false" outlineLevel="0" collapsed="false">
      <c r="A2429" s="131" t="n">
        <v>1472342400</v>
      </c>
      <c r="B2429" s="330" t="n">
        <f aca="false">(A2429/(24*60*60))+DATE(1970,1,1)</f>
        <v>42610</v>
      </c>
      <c r="C2429" s="331" t="n">
        <f aca="false">YEAR(B2429)</f>
        <v>2016</v>
      </c>
      <c r="D2429" s="331" t="n">
        <f aca="false">MONTH(B2429)</f>
        <v>8</v>
      </c>
      <c r="E2429" s="331" t="n">
        <f aca="false">DAY(B2429)</f>
        <v>28</v>
      </c>
      <c r="F2429" s="132" t="n">
        <v>569.58</v>
      </c>
      <c r="G2429" s="132" t="n">
        <v>575.67625</v>
      </c>
      <c r="H2429" s="132" t="n">
        <v>568.6835</v>
      </c>
      <c r="I2429" s="132" t="n">
        <v>574.41075</v>
      </c>
      <c r="J2429" s="132" t="n">
        <f aca="false">LARGE($G$1:G2429,1)</f>
        <v>1242</v>
      </c>
      <c r="K2429" s="192" t="n">
        <f aca="false">IF(J2429&gt;J2428,0,K2428+1)</f>
        <v>1003</v>
      </c>
      <c r="L2429" s="134" t="n">
        <f aca="false">I2429/J2429-1</f>
        <v>-0.537511473429952</v>
      </c>
      <c r="O2429" s="131"/>
      <c r="P2429" s="330"/>
      <c r="Q2429" s="132"/>
      <c r="R2429" s="132"/>
      <c r="S2429" s="132"/>
      <c r="T2429" s="132"/>
    </row>
    <row r="2430" customFormat="false" ht="12.8" hidden="true" customHeight="false" outlineLevel="0" collapsed="false">
      <c r="A2430" s="131" t="n">
        <v>1472428800</v>
      </c>
      <c r="B2430" s="330" t="n">
        <f aca="false">(A2430/(24*60*60))+DATE(1970,1,1)</f>
        <v>42611</v>
      </c>
      <c r="C2430" s="331" t="n">
        <f aca="false">YEAR(B2430)</f>
        <v>2016</v>
      </c>
      <c r="D2430" s="331" t="n">
        <f aca="false">MONTH(B2430)</f>
        <v>8</v>
      </c>
      <c r="E2430" s="331" t="n">
        <f aca="false">DAY(B2430)</f>
        <v>29</v>
      </c>
      <c r="F2430" s="132" t="n">
        <v>575.1475</v>
      </c>
      <c r="G2430" s="132" t="n">
        <v>577.6825</v>
      </c>
      <c r="H2430" s="132" t="n">
        <v>570.50525</v>
      </c>
      <c r="I2430" s="132" t="n">
        <v>573.388</v>
      </c>
      <c r="J2430" s="132" t="n">
        <f aca="false">LARGE($G$1:G2430,1)</f>
        <v>1242</v>
      </c>
      <c r="K2430" s="192" t="n">
        <f aca="false">IF(J2430&gt;J2429,0,K2429+1)</f>
        <v>1004</v>
      </c>
      <c r="L2430" s="134" t="n">
        <f aca="false">I2430/J2430-1</f>
        <v>-0.538334943639292</v>
      </c>
      <c r="O2430" s="131"/>
      <c r="P2430" s="330"/>
      <c r="Q2430" s="132"/>
      <c r="R2430" s="132"/>
      <c r="S2430" s="132"/>
      <c r="T2430" s="132"/>
    </row>
    <row r="2431" customFormat="false" ht="12.8" hidden="true" customHeight="false" outlineLevel="0" collapsed="false">
      <c r="A2431" s="131" t="n">
        <v>1472515200</v>
      </c>
      <c r="B2431" s="330" t="n">
        <f aca="false">(A2431/(24*60*60))+DATE(1970,1,1)</f>
        <v>42612</v>
      </c>
      <c r="C2431" s="331" t="n">
        <f aca="false">YEAR(B2431)</f>
        <v>2016</v>
      </c>
      <c r="D2431" s="331" t="n">
        <f aca="false">MONTH(B2431)</f>
        <v>8</v>
      </c>
      <c r="E2431" s="331" t="n">
        <f aca="false">DAY(B2431)</f>
        <v>30</v>
      </c>
      <c r="F2431" s="132" t="n">
        <v>572.713</v>
      </c>
      <c r="G2431" s="132" t="n">
        <v>578.5975</v>
      </c>
      <c r="H2431" s="132" t="n">
        <v>571.9615</v>
      </c>
      <c r="I2431" s="132" t="n">
        <v>576.7675</v>
      </c>
      <c r="J2431" s="132" t="n">
        <f aca="false">LARGE($G$1:G2431,1)</f>
        <v>1242</v>
      </c>
      <c r="K2431" s="192" t="n">
        <f aca="false">IF(J2431&gt;J2430,0,K2430+1)</f>
        <v>1005</v>
      </c>
      <c r="L2431" s="134" t="n">
        <f aca="false">I2431/J2431-1</f>
        <v>-0.535613929146538</v>
      </c>
      <c r="O2431" s="131"/>
      <c r="P2431" s="330"/>
      <c r="Q2431" s="132"/>
      <c r="R2431" s="132"/>
      <c r="S2431" s="132"/>
      <c r="T2431" s="132"/>
    </row>
    <row r="2432" customFormat="false" ht="12.8" hidden="true" customHeight="false" outlineLevel="0" collapsed="false">
      <c r="A2432" s="131" t="n">
        <v>1472601600</v>
      </c>
      <c r="B2432" s="330" t="n">
        <f aca="false">(A2432/(24*60*60))+DATE(1970,1,1)</f>
        <v>42613</v>
      </c>
      <c r="C2432" s="331" t="n">
        <f aca="false">YEAR(B2432)</f>
        <v>2016</v>
      </c>
      <c r="D2432" s="331" t="n">
        <f aca="false">MONTH(B2432)</f>
        <v>8</v>
      </c>
      <c r="E2432" s="331" t="n">
        <f aca="false">DAY(B2432)</f>
        <v>31</v>
      </c>
      <c r="F2432" s="132" t="n">
        <v>576.33</v>
      </c>
      <c r="G2432" s="132" t="n">
        <v>576.955</v>
      </c>
      <c r="H2432" s="132" t="n">
        <v>569.8875</v>
      </c>
      <c r="I2432" s="132" t="n">
        <v>573.8025</v>
      </c>
      <c r="J2432" s="132" t="n">
        <f aca="false">LARGE($G$1:G2432,1)</f>
        <v>1242</v>
      </c>
      <c r="K2432" s="192" t="n">
        <f aca="false">IF(J2432&gt;J2431,0,K2431+1)</f>
        <v>1006</v>
      </c>
      <c r="L2432" s="134" t="n">
        <f aca="false">I2432/J2432-1</f>
        <v>-0.538001207729469</v>
      </c>
      <c r="O2432" s="131"/>
      <c r="P2432" s="330"/>
      <c r="Q2432" s="132"/>
      <c r="R2432" s="132"/>
      <c r="S2432" s="132"/>
      <c r="T2432" s="132"/>
    </row>
    <row r="2433" customFormat="false" ht="12.8" hidden="true" customHeight="false" outlineLevel="0" collapsed="false">
      <c r="A2433" s="131" t="n">
        <v>1472688000</v>
      </c>
      <c r="B2433" s="330" t="n">
        <f aca="false">(A2433/(24*60*60))+DATE(1970,1,1)</f>
        <v>42614</v>
      </c>
      <c r="C2433" s="331" t="n">
        <f aca="false">YEAR(B2433)</f>
        <v>2016</v>
      </c>
      <c r="D2433" s="331" t="n">
        <f aca="false">MONTH(B2433)</f>
        <v>9</v>
      </c>
      <c r="E2433" s="331" t="n">
        <f aca="false">DAY(B2433)</f>
        <v>1</v>
      </c>
      <c r="F2433" s="132" t="n">
        <v>573.805</v>
      </c>
      <c r="G2433" s="132" t="n">
        <v>574.63</v>
      </c>
      <c r="H2433" s="132" t="n">
        <v>568.48625</v>
      </c>
      <c r="I2433" s="132" t="n">
        <v>571.9525</v>
      </c>
      <c r="J2433" s="132" t="n">
        <f aca="false">LARGE($G$1:G2433,1)</f>
        <v>1242</v>
      </c>
      <c r="K2433" s="192" t="n">
        <f aca="false">IF(J2433&gt;J2432,0,K2432+1)</f>
        <v>1007</v>
      </c>
      <c r="L2433" s="134" t="n">
        <f aca="false">I2433/J2433-1</f>
        <v>-0.539490740740741</v>
      </c>
      <c r="O2433" s="131"/>
      <c r="P2433" s="330"/>
      <c r="Q2433" s="132"/>
      <c r="R2433" s="132"/>
      <c r="S2433" s="132"/>
      <c r="T2433" s="132"/>
    </row>
    <row r="2434" customFormat="false" ht="12.8" hidden="true" customHeight="false" outlineLevel="0" collapsed="false">
      <c r="A2434" s="131" t="n">
        <v>1472774400</v>
      </c>
      <c r="B2434" s="330" t="n">
        <f aca="false">(A2434/(24*60*60))+DATE(1970,1,1)</f>
        <v>42615</v>
      </c>
      <c r="C2434" s="331" t="n">
        <f aca="false">YEAR(B2434)</f>
        <v>2016</v>
      </c>
      <c r="D2434" s="331" t="n">
        <f aca="false">MONTH(B2434)</f>
        <v>9</v>
      </c>
      <c r="E2434" s="331" t="n">
        <f aca="false">DAY(B2434)</f>
        <v>2</v>
      </c>
      <c r="F2434" s="132" t="n">
        <v>571.9325</v>
      </c>
      <c r="G2434" s="132" t="n">
        <v>576.655</v>
      </c>
      <c r="H2434" s="132" t="n">
        <v>568.329</v>
      </c>
      <c r="I2434" s="132" t="n">
        <v>575.325</v>
      </c>
      <c r="J2434" s="132" t="n">
        <f aca="false">LARGE($G$1:G2434,1)</f>
        <v>1242</v>
      </c>
      <c r="K2434" s="192" t="n">
        <f aca="false">IF(J2434&gt;J2433,0,K2433+1)</f>
        <v>1008</v>
      </c>
      <c r="L2434" s="134" t="n">
        <f aca="false">I2434/J2434-1</f>
        <v>-0.536775362318841</v>
      </c>
      <c r="O2434" s="131"/>
      <c r="P2434" s="330"/>
      <c r="Q2434" s="132"/>
      <c r="R2434" s="132"/>
      <c r="S2434" s="132"/>
      <c r="T2434" s="132"/>
    </row>
    <row r="2435" customFormat="false" ht="12.8" hidden="true" customHeight="false" outlineLevel="0" collapsed="false">
      <c r="A2435" s="131" t="n">
        <v>1472860800</v>
      </c>
      <c r="B2435" s="330" t="n">
        <f aca="false">(A2435/(24*60*60))+DATE(1970,1,1)</f>
        <v>42616</v>
      </c>
      <c r="C2435" s="331" t="n">
        <f aca="false">YEAR(B2435)</f>
        <v>2016</v>
      </c>
      <c r="D2435" s="331" t="n">
        <f aca="false">MONTH(B2435)</f>
        <v>9</v>
      </c>
      <c r="E2435" s="331" t="n">
        <f aca="false">DAY(B2435)</f>
        <v>3</v>
      </c>
      <c r="F2435" s="132" t="n">
        <v>575.26325</v>
      </c>
      <c r="G2435" s="132" t="n">
        <v>603.02375</v>
      </c>
      <c r="H2435" s="132" t="n">
        <v>572.43525</v>
      </c>
      <c r="I2435" s="132" t="n">
        <v>599.23</v>
      </c>
      <c r="J2435" s="132" t="n">
        <f aca="false">LARGE($G$1:G2435,1)</f>
        <v>1242</v>
      </c>
      <c r="K2435" s="192" t="n">
        <f aca="false">IF(J2435&gt;J2434,0,K2434+1)</f>
        <v>1009</v>
      </c>
      <c r="L2435" s="134" t="n">
        <f aca="false">I2435/J2435-1</f>
        <v>-0.517528180354267</v>
      </c>
      <c r="O2435" s="131"/>
      <c r="P2435" s="330"/>
      <c r="Q2435" s="132"/>
      <c r="R2435" s="132"/>
      <c r="S2435" s="132"/>
      <c r="T2435" s="132"/>
    </row>
    <row r="2436" customFormat="false" ht="12.8" hidden="true" customHeight="false" outlineLevel="0" collapsed="false">
      <c r="A2436" s="131" t="n">
        <v>1472947200</v>
      </c>
      <c r="B2436" s="330" t="n">
        <f aca="false">(A2436/(24*60*60))+DATE(1970,1,1)</f>
        <v>42617</v>
      </c>
      <c r="C2436" s="331" t="n">
        <f aca="false">YEAR(B2436)</f>
        <v>2016</v>
      </c>
      <c r="D2436" s="331" t="n">
        <f aca="false">MONTH(B2436)</f>
        <v>9</v>
      </c>
      <c r="E2436" s="331" t="n">
        <f aca="false">DAY(B2436)</f>
        <v>4</v>
      </c>
      <c r="F2436" s="132" t="n">
        <v>599.545</v>
      </c>
      <c r="G2436" s="132" t="n">
        <v>613.675</v>
      </c>
      <c r="H2436" s="132" t="n">
        <v>571.67425</v>
      </c>
      <c r="I2436" s="132" t="n">
        <v>608.2625</v>
      </c>
      <c r="J2436" s="132" t="n">
        <f aca="false">LARGE($G$1:G2436,1)</f>
        <v>1242</v>
      </c>
      <c r="K2436" s="192" t="n">
        <f aca="false">IF(J2436&gt;J2435,0,K2435+1)</f>
        <v>1010</v>
      </c>
      <c r="L2436" s="134" t="n">
        <f aca="false">I2436/J2436-1</f>
        <v>-0.510255636070853</v>
      </c>
      <c r="O2436" s="131"/>
      <c r="P2436" s="330"/>
      <c r="Q2436" s="132"/>
      <c r="R2436" s="132"/>
      <c r="S2436" s="132"/>
      <c r="T2436" s="132"/>
    </row>
    <row r="2437" customFormat="false" ht="12.8" hidden="true" customHeight="false" outlineLevel="0" collapsed="false">
      <c r="A2437" s="131" t="n">
        <v>1473033600</v>
      </c>
      <c r="B2437" s="330" t="n">
        <f aca="false">(A2437/(24*60*60))+DATE(1970,1,1)</f>
        <v>42618</v>
      </c>
      <c r="C2437" s="331" t="n">
        <f aca="false">YEAR(B2437)</f>
        <v>2016</v>
      </c>
      <c r="D2437" s="331" t="n">
        <f aca="false">MONTH(B2437)</f>
        <v>9</v>
      </c>
      <c r="E2437" s="331" t="n">
        <f aca="false">DAY(B2437)</f>
        <v>5</v>
      </c>
      <c r="F2437" s="132" t="n">
        <v>609.40725</v>
      </c>
      <c r="G2437" s="132" t="n">
        <v>610.04225</v>
      </c>
      <c r="H2437" s="132" t="n">
        <v>599.29775</v>
      </c>
      <c r="I2437" s="132" t="n">
        <v>606.336</v>
      </c>
      <c r="J2437" s="132" t="n">
        <f aca="false">LARGE($G$1:G2437,1)</f>
        <v>1242</v>
      </c>
      <c r="K2437" s="192" t="n">
        <f aca="false">IF(J2437&gt;J2436,0,K2436+1)</f>
        <v>1011</v>
      </c>
      <c r="L2437" s="134" t="n">
        <f aca="false">I2437/J2437-1</f>
        <v>-0.511806763285024</v>
      </c>
      <c r="O2437" s="131"/>
      <c r="P2437" s="330"/>
      <c r="Q2437" s="132"/>
      <c r="R2437" s="132"/>
      <c r="S2437" s="132"/>
      <c r="T2437" s="132"/>
    </row>
    <row r="2438" customFormat="false" ht="12.8" hidden="true" customHeight="false" outlineLevel="0" collapsed="false">
      <c r="A2438" s="131" t="n">
        <v>1473120000</v>
      </c>
      <c r="B2438" s="330" t="n">
        <f aca="false">(A2438/(24*60*60))+DATE(1970,1,1)</f>
        <v>42619</v>
      </c>
      <c r="C2438" s="331" t="n">
        <f aca="false">YEAR(B2438)</f>
        <v>2016</v>
      </c>
      <c r="D2438" s="331" t="n">
        <f aca="false">MONTH(B2438)</f>
        <v>9</v>
      </c>
      <c r="E2438" s="331" t="n">
        <f aca="false">DAY(B2438)</f>
        <v>6</v>
      </c>
      <c r="F2438" s="132" t="n">
        <v>606.76</v>
      </c>
      <c r="G2438" s="132" t="n">
        <v>612.55225</v>
      </c>
      <c r="H2438" s="132" t="n">
        <v>604.225</v>
      </c>
      <c r="I2438" s="132" t="n">
        <v>611.65775</v>
      </c>
      <c r="J2438" s="132" t="n">
        <f aca="false">LARGE($G$1:G2438,1)</f>
        <v>1242</v>
      </c>
      <c r="K2438" s="192" t="n">
        <f aca="false">IF(J2438&gt;J2437,0,K2437+1)</f>
        <v>1012</v>
      </c>
      <c r="L2438" s="134" t="n">
        <f aca="false">I2438/J2438-1</f>
        <v>-0.50752194041868</v>
      </c>
      <c r="O2438" s="131"/>
      <c r="P2438" s="330"/>
      <c r="Q2438" s="132"/>
      <c r="R2438" s="132"/>
      <c r="S2438" s="132"/>
      <c r="T2438" s="132"/>
    </row>
    <row r="2439" customFormat="false" ht="12.8" hidden="true" customHeight="false" outlineLevel="0" collapsed="false">
      <c r="A2439" s="131" t="n">
        <v>1473206400</v>
      </c>
      <c r="B2439" s="330" t="n">
        <f aca="false">(A2439/(24*60*60))+DATE(1970,1,1)</f>
        <v>42620</v>
      </c>
      <c r="C2439" s="331" t="n">
        <f aca="false">YEAR(B2439)</f>
        <v>2016</v>
      </c>
      <c r="D2439" s="331" t="n">
        <f aca="false">MONTH(B2439)</f>
        <v>9</v>
      </c>
      <c r="E2439" s="331" t="n">
        <f aca="false">DAY(B2439)</f>
        <v>7</v>
      </c>
      <c r="F2439" s="132" t="n">
        <v>612.1795</v>
      </c>
      <c r="G2439" s="132" t="n">
        <v>617.23125</v>
      </c>
      <c r="H2439" s="132" t="n">
        <v>607.54</v>
      </c>
      <c r="I2439" s="132" t="n">
        <v>615.94125</v>
      </c>
      <c r="J2439" s="132" t="n">
        <f aca="false">LARGE($G$1:G2439,1)</f>
        <v>1242</v>
      </c>
      <c r="K2439" s="192" t="n">
        <f aca="false">IF(J2439&gt;J2438,0,K2438+1)</f>
        <v>1013</v>
      </c>
      <c r="L2439" s="134" t="n">
        <f aca="false">I2439/J2439-1</f>
        <v>-0.50407306763285</v>
      </c>
      <c r="O2439" s="131"/>
      <c r="P2439" s="330"/>
      <c r="Q2439" s="132"/>
      <c r="R2439" s="132"/>
      <c r="S2439" s="132"/>
      <c r="T2439" s="132"/>
    </row>
    <row r="2440" customFormat="false" ht="12.8" hidden="true" customHeight="false" outlineLevel="0" collapsed="false">
      <c r="A2440" s="131" t="n">
        <v>1473292800</v>
      </c>
      <c r="B2440" s="330" t="n">
        <f aca="false">(A2440/(24*60*60))+DATE(1970,1,1)</f>
        <v>42621</v>
      </c>
      <c r="C2440" s="331" t="n">
        <f aca="false">YEAR(B2440)</f>
        <v>2016</v>
      </c>
      <c r="D2440" s="331" t="n">
        <f aca="false">MONTH(B2440)</f>
        <v>9</v>
      </c>
      <c r="E2440" s="331" t="n">
        <f aca="false">DAY(B2440)</f>
        <v>8</v>
      </c>
      <c r="F2440" s="132" t="n">
        <v>615.76325</v>
      </c>
      <c r="G2440" s="132" t="n">
        <v>630.642</v>
      </c>
      <c r="H2440" s="132" t="n">
        <v>613.685</v>
      </c>
      <c r="I2440" s="132" t="n">
        <v>627.61225</v>
      </c>
      <c r="J2440" s="132" t="n">
        <f aca="false">LARGE($G$1:G2440,1)</f>
        <v>1242</v>
      </c>
      <c r="K2440" s="192" t="n">
        <f aca="false">IF(J2440&gt;J2439,0,K2439+1)</f>
        <v>1014</v>
      </c>
      <c r="L2440" s="134" t="n">
        <f aca="false">I2440/J2440-1</f>
        <v>-0.494676127214171</v>
      </c>
      <c r="O2440" s="131"/>
      <c r="P2440" s="330"/>
      <c r="Q2440" s="132"/>
      <c r="R2440" s="132"/>
      <c r="S2440" s="132"/>
      <c r="T2440" s="132"/>
    </row>
    <row r="2441" customFormat="false" ht="12.8" hidden="true" customHeight="false" outlineLevel="0" collapsed="false">
      <c r="A2441" s="131" t="n">
        <v>1473379200</v>
      </c>
      <c r="B2441" s="330" t="n">
        <f aca="false">(A2441/(24*60*60))+DATE(1970,1,1)</f>
        <v>42622</v>
      </c>
      <c r="C2441" s="331" t="n">
        <f aca="false">YEAR(B2441)</f>
        <v>2016</v>
      </c>
      <c r="D2441" s="331" t="n">
        <f aca="false">MONTH(B2441)</f>
        <v>9</v>
      </c>
      <c r="E2441" s="331" t="n">
        <f aca="false">DAY(B2441)</f>
        <v>9</v>
      </c>
      <c r="F2441" s="132" t="n">
        <v>626.60325</v>
      </c>
      <c r="G2441" s="132" t="n">
        <v>627.98625</v>
      </c>
      <c r="H2441" s="132" t="n">
        <v>617.6675</v>
      </c>
      <c r="I2441" s="132" t="n">
        <v>623.02</v>
      </c>
      <c r="J2441" s="132" t="n">
        <f aca="false">LARGE($G$1:G2441,1)</f>
        <v>1242</v>
      </c>
      <c r="K2441" s="192" t="n">
        <f aca="false">IF(J2441&gt;J2440,0,K2440+1)</f>
        <v>1015</v>
      </c>
      <c r="L2441" s="134" t="n">
        <f aca="false">I2441/J2441-1</f>
        <v>-0.498373590982287</v>
      </c>
      <c r="O2441" s="131"/>
      <c r="P2441" s="330"/>
      <c r="Q2441" s="132"/>
      <c r="R2441" s="132"/>
      <c r="S2441" s="132"/>
      <c r="T2441" s="132"/>
    </row>
    <row r="2442" customFormat="false" ht="12.8" hidden="true" customHeight="false" outlineLevel="0" collapsed="false">
      <c r="A2442" s="131" t="n">
        <v>1473465600</v>
      </c>
      <c r="B2442" s="330" t="n">
        <f aca="false">(A2442/(24*60*60))+DATE(1970,1,1)</f>
        <v>42623</v>
      </c>
      <c r="C2442" s="331" t="n">
        <f aca="false">YEAR(B2442)</f>
        <v>2016</v>
      </c>
      <c r="D2442" s="331" t="n">
        <f aca="false">MONTH(B2442)</f>
        <v>9</v>
      </c>
      <c r="E2442" s="331" t="n">
        <f aca="false">DAY(B2442)</f>
        <v>10</v>
      </c>
      <c r="F2442" s="132" t="n">
        <v>622.94</v>
      </c>
      <c r="G2442" s="132" t="n">
        <v>626.14525</v>
      </c>
      <c r="H2442" s="132" t="n">
        <v>620.34025</v>
      </c>
      <c r="I2442" s="132" t="n">
        <v>623.31725</v>
      </c>
      <c r="J2442" s="132" t="n">
        <f aca="false">LARGE($G$1:G2442,1)</f>
        <v>1242</v>
      </c>
      <c r="K2442" s="192" t="n">
        <f aca="false">IF(J2442&gt;J2441,0,K2441+1)</f>
        <v>1016</v>
      </c>
      <c r="L2442" s="134" t="n">
        <f aca="false">I2442/J2442-1</f>
        <v>-0.498134259259259</v>
      </c>
      <c r="O2442" s="131"/>
      <c r="P2442" s="330"/>
      <c r="Q2442" s="132"/>
      <c r="R2442" s="132"/>
      <c r="S2442" s="132"/>
      <c r="T2442" s="132"/>
    </row>
    <row r="2443" customFormat="false" ht="12.8" hidden="true" customHeight="false" outlineLevel="0" collapsed="false">
      <c r="A2443" s="131" t="n">
        <v>1473552000</v>
      </c>
      <c r="B2443" s="330" t="n">
        <f aca="false">(A2443/(24*60*60))+DATE(1970,1,1)</f>
        <v>42624</v>
      </c>
      <c r="C2443" s="331" t="n">
        <f aca="false">YEAR(B2443)</f>
        <v>2016</v>
      </c>
      <c r="D2443" s="331" t="n">
        <f aca="false">MONTH(B2443)</f>
        <v>9</v>
      </c>
      <c r="E2443" s="331" t="n">
        <f aca="false">DAY(B2443)</f>
        <v>11</v>
      </c>
      <c r="F2443" s="132" t="n">
        <v>623.277</v>
      </c>
      <c r="G2443" s="132" t="n">
        <v>630.665</v>
      </c>
      <c r="H2443" s="132" t="n">
        <v>593.3805</v>
      </c>
      <c r="I2443" s="132" t="n">
        <v>607.069</v>
      </c>
      <c r="J2443" s="132" t="n">
        <f aca="false">LARGE($G$1:G2443,1)</f>
        <v>1242</v>
      </c>
      <c r="K2443" s="192" t="n">
        <f aca="false">IF(J2443&gt;J2442,0,K2442+1)</f>
        <v>1017</v>
      </c>
      <c r="L2443" s="134" t="n">
        <f aca="false">I2443/J2443-1</f>
        <v>-0.511216586151369</v>
      </c>
      <c r="O2443" s="131"/>
      <c r="P2443" s="330"/>
      <c r="Q2443" s="132"/>
      <c r="R2443" s="132"/>
      <c r="S2443" s="132"/>
      <c r="T2443" s="132"/>
    </row>
    <row r="2444" customFormat="false" ht="12.8" hidden="true" customHeight="false" outlineLevel="0" collapsed="false">
      <c r="A2444" s="131" t="n">
        <v>1473638400</v>
      </c>
      <c r="B2444" s="330" t="n">
        <f aca="false">(A2444/(24*60*60))+DATE(1970,1,1)</f>
        <v>42625</v>
      </c>
      <c r="C2444" s="331" t="n">
        <f aca="false">YEAR(B2444)</f>
        <v>2016</v>
      </c>
      <c r="D2444" s="331" t="n">
        <f aca="false">MONTH(B2444)</f>
        <v>9</v>
      </c>
      <c r="E2444" s="331" t="n">
        <f aca="false">DAY(B2444)</f>
        <v>12</v>
      </c>
      <c r="F2444" s="132" t="n">
        <v>607.26975</v>
      </c>
      <c r="G2444" s="132" t="n">
        <v>610.31775</v>
      </c>
      <c r="H2444" s="132" t="n">
        <v>604.05825</v>
      </c>
      <c r="I2444" s="132" t="n">
        <v>608.46675</v>
      </c>
      <c r="J2444" s="132" t="n">
        <f aca="false">LARGE($G$1:G2444,1)</f>
        <v>1242</v>
      </c>
      <c r="K2444" s="192" t="n">
        <f aca="false">IF(J2444&gt;J2443,0,K2443+1)</f>
        <v>1018</v>
      </c>
      <c r="L2444" s="134" t="n">
        <f aca="false">I2444/J2444-1</f>
        <v>-0.510091183574879</v>
      </c>
      <c r="O2444" s="131"/>
      <c r="P2444" s="330"/>
      <c r="Q2444" s="132"/>
      <c r="R2444" s="132"/>
      <c r="S2444" s="132"/>
      <c r="T2444" s="132"/>
    </row>
    <row r="2445" customFormat="false" ht="12.8" hidden="true" customHeight="false" outlineLevel="0" collapsed="false">
      <c r="A2445" s="131" t="n">
        <v>1473724800</v>
      </c>
      <c r="B2445" s="330" t="n">
        <f aca="false">(A2445/(24*60*60))+DATE(1970,1,1)</f>
        <v>42626</v>
      </c>
      <c r="C2445" s="331" t="n">
        <f aca="false">YEAR(B2445)</f>
        <v>2016</v>
      </c>
      <c r="D2445" s="331" t="n">
        <f aca="false">MONTH(B2445)</f>
        <v>9</v>
      </c>
      <c r="E2445" s="331" t="n">
        <f aca="false">DAY(B2445)</f>
        <v>13</v>
      </c>
      <c r="F2445" s="132" t="n">
        <v>608.08675</v>
      </c>
      <c r="G2445" s="132" t="n">
        <v>611.84475</v>
      </c>
      <c r="H2445" s="132" t="n">
        <v>605.51025</v>
      </c>
      <c r="I2445" s="132" t="n">
        <v>609.74225</v>
      </c>
      <c r="J2445" s="132" t="n">
        <f aca="false">LARGE($G$1:G2445,1)</f>
        <v>1242</v>
      </c>
      <c r="K2445" s="192" t="n">
        <f aca="false">IF(J2445&gt;J2444,0,K2444+1)</f>
        <v>1019</v>
      </c>
      <c r="L2445" s="134" t="n">
        <f aca="false">I2445/J2445-1</f>
        <v>-0.509064210950081</v>
      </c>
      <c r="O2445" s="131"/>
      <c r="P2445" s="330"/>
      <c r="Q2445" s="132"/>
      <c r="R2445" s="132"/>
      <c r="S2445" s="132"/>
      <c r="T2445" s="132"/>
    </row>
    <row r="2446" customFormat="false" ht="12.8" hidden="true" customHeight="false" outlineLevel="0" collapsed="false">
      <c r="A2446" s="131" t="n">
        <v>1473811200</v>
      </c>
      <c r="B2446" s="330" t="n">
        <f aca="false">(A2446/(24*60*60))+DATE(1970,1,1)</f>
        <v>42627</v>
      </c>
      <c r="C2446" s="331" t="n">
        <f aca="false">YEAR(B2446)</f>
        <v>2016</v>
      </c>
      <c r="D2446" s="331" t="n">
        <f aca="false">MONTH(B2446)</f>
        <v>9</v>
      </c>
      <c r="E2446" s="331" t="n">
        <f aca="false">DAY(B2446)</f>
        <v>14</v>
      </c>
      <c r="F2446" s="132" t="n">
        <v>608.95</v>
      </c>
      <c r="G2446" s="132" t="n">
        <v>612.56375</v>
      </c>
      <c r="H2446" s="132" t="n">
        <v>607.9575</v>
      </c>
      <c r="I2446" s="132" t="n">
        <v>610.07275</v>
      </c>
      <c r="J2446" s="132" t="n">
        <f aca="false">LARGE($G$1:G2446,1)</f>
        <v>1242</v>
      </c>
      <c r="K2446" s="192" t="n">
        <f aca="false">IF(J2446&gt;J2445,0,K2445+1)</f>
        <v>1020</v>
      </c>
      <c r="L2446" s="134" t="n">
        <f aca="false">I2446/J2446-1</f>
        <v>-0.508798107890499</v>
      </c>
      <c r="O2446" s="131"/>
      <c r="P2446" s="330"/>
      <c r="Q2446" s="132"/>
      <c r="R2446" s="132"/>
      <c r="S2446" s="132"/>
      <c r="T2446" s="132"/>
    </row>
    <row r="2447" customFormat="false" ht="12.8" hidden="true" customHeight="false" outlineLevel="0" collapsed="false">
      <c r="A2447" s="131" t="n">
        <v>1473897600</v>
      </c>
      <c r="B2447" s="330" t="n">
        <f aca="false">(A2447/(24*60*60))+DATE(1970,1,1)</f>
        <v>42628</v>
      </c>
      <c r="C2447" s="331" t="n">
        <f aca="false">YEAR(B2447)</f>
        <v>2016</v>
      </c>
      <c r="D2447" s="331" t="n">
        <f aca="false">MONTH(B2447)</f>
        <v>9</v>
      </c>
      <c r="E2447" s="331" t="n">
        <f aca="false">DAY(B2447)</f>
        <v>15</v>
      </c>
      <c r="F2447" s="132" t="n">
        <v>609.18275</v>
      </c>
      <c r="G2447" s="132" t="n">
        <v>610.945</v>
      </c>
      <c r="H2447" s="132" t="n">
        <v>604.84775</v>
      </c>
      <c r="I2447" s="132" t="n">
        <v>607.0505</v>
      </c>
      <c r="J2447" s="132" t="n">
        <f aca="false">LARGE($G$1:G2447,1)</f>
        <v>1242</v>
      </c>
      <c r="K2447" s="192" t="n">
        <f aca="false">IF(J2447&gt;J2446,0,K2446+1)</f>
        <v>1021</v>
      </c>
      <c r="L2447" s="134" t="n">
        <f aca="false">I2447/J2447-1</f>
        <v>-0.511231481481482</v>
      </c>
      <c r="O2447" s="131"/>
      <c r="P2447" s="330"/>
      <c r="Q2447" s="132"/>
      <c r="R2447" s="132"/>
      <c r="S2447" s="132"/>
      <c r="T2447" s="132"/>
    </row>
    <row r="2448" customFormat="false" ht="12.8" hidden="true" customHeight="false" outlineLevel="0" collapsed="false">
      <c r="A2448" s="131" t="n">
        <v>1473984000</v>
      </c>
      <c r="B2448" s="330" t="n">
        <f aca="false">(A2448/(24*60*60))+DATE(1970,1,1)</f>
        <v>42629</v>
      </c>
      <c r="C2448" s="331" t="n">
        <f aca="false">YEAR(B2448)</f>
        <v>2016</v>
      </c>
      <c r="D2448" s="331" t="n">
        <f aca="false">MONTH(B2448)</f>
        <v>9</v>
      </c>
      <c r="E2448" s="331" t="n">
        <f aca="false">DAY(B2448)</f>
        <v>16</v>
      </c>
      <c r="F2448" s="132" t="n">
        <v>607.77175</v>
      </c>
      <c r="G2448" s="132" t="n">
        <v>609.78</v>
      </c>
      <c r="H2448" s="132" t="n">
        <v>604.80675</v>
      </c>
      <c r="I2448" s="132" t="n">
        <v>607.385</v>
      </c>
      <c r="J2448" s="132" t="n">
        <f aca="false">LARGE($G$1:G2448,1)</f>
        <v>1242</v>
      </c>
      <c r="K2448" s="192" t="n">
        <f aca="false">IF(J2448&gt;J2447,0,K2447+1)</f>
        <v>1022</v>
      </c>
      <c r="L2448" s="134" t="n">
        <f aca="false">I2448/J2448-1</f>
        <v>-0.510962157809984</v>
      </c>
      <c r="O2448" s="131"/>
      <c r="P2448" s="330"/>
      <c r="Q2448" s="132"/>
      <c r="R2448" s="132"/>
      <c r="S2448" s="132"/>
      <c r="T2448" s="132"/>
    </row>
    <row r="2449" customFormat="false" ht="12.8" hidden="true" customHeight="false" outlineLevel="0" collapsed="false">
      <c r="A2449" s="131" t="n">
        <v>1474070400</v>
      </c>
      <c r="B2449" s="330" t="n">
        <f aca="false">(A2449/(24*60*60))+DATE(1970,1,1)</f>
        <v>42630</v>
      </c>
      <c r="C2449" s="331" t="n">
        <f aca="false">YEAR(B2449)</f>
        <v>2016</v>
      </c>
      <c r="D2449" s="331" t="n">
        <f aca="false">MONTH(B2449)</f>
        <v>9</v>
      </c>
      <c r="E2449" s="331" t="n">
        <f aca="false">DAY(B2449)</f>
        <v>17</v>
      </c>
      <c r="F2449" s="132" t="n">
        <v>608.25325</v>
      </c>
      <c r="G2449" s="132" t="n">
        <v>608.651</v>
      </c>
      <c r="H2449" s="132" t="n">
        <v>604.01075</v>
      </c>
      <c r="I2449" s="132" t="n">
        <v>606.3</v>
      </c>
      <c r="J2449" s="132" t="n">
        <f aca="false">LARGE($G$1:G2449,1)</f>
        <v>1242</v>
      </c>
      <c r="K2449" s="192" t="n">
        <f aca="false">IF(J2449&gt;J2448,0,K2448+1)</f>
        <v>1023</v>
      </c>
      <c r="L2449" s="134" t="n">
        <f aca="false">I2449/J2449-1</f>
        <v>-0.511835748792271</v>
      </c>
      <c r="O2449" s="131"/>
      <c r="P2449" s="330"/>
      <c r="Q2449" s="132"/>
      <c r="R2449" s="132"/>
      <c r="S2449" s="132"/>
      <c r="T2449" s="132"/>
    </row>
    <row r="2450" customFormat="false" ht="12.8" hidden="true" customHeight="false" outlineLevel="0" collapsed="false">
      <c r="A2450" s="131" t="n">
        <v>1474156800</v>
      </c>
      <c r="B2450" s="330" t="n">
        <f aca="false">(A2450/(24*60*60))+DATE(1970,1,1)</f>
        <v>42631</v>
      </c>
      <c r="C2450" s="331" t="n">
        <f aca="false">YEAR(B2450)</f>
        <v>2016</v>
      </c>
      <c r="D2450" s="331" t="n">
        <f aca="false">MONTH(B2450)</f>
        <v>9</v>
      </c>
      <c r="E2450" s="331" t="n">
        <f aca="false">DAY(B2450)</f>
        <v>18</v>
      </c>
      <c r="F2450" s="132" t="n">
        <v>606.79</v>
      </c>
      <c r="G2450" s="132" t="n">
        <v>611.12225</v>
      </c>
      <c r="H2450" s="132" t="n">
        <v>605.7125</v>
      </c>
      <c r="I2450" s="132" t="n">
        <v>610.09475</v>
      </c>
      <c r="J2450" s="132" t="n">
        <f aca="false">LARGE($G$1:G2450,1)</f>
        <v>1242</v>
      </c>
      <c r="K2450" s="192" t="n">
        <f aca="false">IF(J2450&gt;J2449,0,K2449+1)</f>
        <v>1024</v>
      </c>
      <c r="L2450" s="134" t="n">
        <f aca="false">I2450/J2450-1</f>
        <v>-0.50878039452496</v>
      </c>
      <c r="O2450" s="131"/>
      <c r="P2450" s="330"/>
      <c r="Q2450" s="132"/>
      <c r="R2450" s="132"/>
      <c r="S2450" s="132"/>
      <c r="T2450" s="132"/>
    </row>
    <row r="2451" customFormat="false" ht="12.8" hidden="true" customHeight="false" outlineLevel="0" collapsed="false">
      <c r="A2451" s="131" t="n">
        <v>1474243200</v>
      </c>
      <c r="B2451" s="330" t="n">
        <f aca="false">(A2451/(24*60*60))+DATE(1970,1,1)</f>
        <v>42632</v>
      </c>
      <c r="C2451" s="331" t="n">
        <f aca="false">YEAR(B2451)</f>
        <v>2016</v>
      </c>
      <c r="D2451" s="331" t="n">
        <f aca="false">MONTH(B2451)</f>
        <v>9</v>
      </c>
      <c r="E2451" s="331" t="n">
        <f aca="false">DAY(B2451)</f>
        <v>19</v>
      </c>
      <c r="F2451" s="132" t="n">
        <v>610.3325</v>
      </c>
      <c r="G2451" s="132" t="n">
        <v>611.7125</v>
      </c>
      <c r="H2451" s="132" t="n">
        <v>605.86475</v>
      </c>
      <c r="I2451" s="132" t="n">
        <v>608.8775</v>
      </c>
      <c r="J2451" s="132" t="n">
        <f aca="false">LARGE($G$1:G2451,1)</f>
        <v>1242</v>
      </c>
      <c r="K2451" s="192" t="n">
        <f aca="false">IF(J2451&gt;J2450,0,K2450+1)</f>
        <v>1025</v>
      </c>
      <c r="L2451" s="134" t="n">
        <f aca="false">I2451/J2451-1</f>
        <v>-0.509760466988728</v>
      </c>
      <c r="O2451" s="131"/>
      <c r="P2451" s="330"/>
      <c r="Q2451" s="132"/>
      <c r="R2451" s="132"/>
      <c r="S2451" s="132"/>
      <c r="T2451" s="132"/>
    </row>
    <row r="2452" customFormat="false" ht="12.8" hidden="true" customHeight="false" outlineLevel="0" collapsed="false">
      <c r="A2452" s="131" t="n">
        <v>1474329600</v>
      </c>
      <c r="B2452" s="330" t="n">
        <f aca="false">(A2452/(24*60*60))+DATE(1970,1,1)</f>
        <v>42633</v>
      </c>
      <c r="C2452" s="331" t="n">
        <f aca="false">YEAR(B2452)</f>
        <v>2016</v>
      </c>
      <c r="D2452" s="331" t="n">
        <f aca="false">MONTH(B2452)</f>
        <v>9</v>
      </c>
      <c r="E2452" s="331" t="n">
        <f aca="false">DAY(B2452)</f>
        <v>20</v>
      </c>
      <c r="F2452" s="132" t="n">
        <v>609.34475</v>
      </c>
      <c r="G2452" s="132" t="n">
        <v>609.9475</v>
      </c>
      <c r="H2452" s="132" t="n">
        <v>602.2275</v>
      </c>
      <c r="I2452" s="132" t="n">
        <v>602.2275</v>
      </c>
      <c r="J2452" s="132" t="n">
        <f aca="false">LARGE($G$1:G2452,1)</f>
        <v>1242</v>
      </c>
      <c r="K2452" s="192" t="n">
        <f aca="false">IF(J2452&gt;J2451,0,K2451+1)</f>
        <v>1026</v>
      </c>
      <c r="L2452" s="134" t="n">
        <f aca="false">I2452/J2452-1</f>
        <v>-0.515114734299517</v>
      </c>
      <c r="O2452" s="131"/>
      <c r="P2452" s="330"/>
      <c r="Q2452" s="132"/>
      <c r="R2452" s="132"/>
      <c r="S2452" s="132"/>
      <c r="T2452" s="132"/>
    </row>
    <row r="2453" customFormat="false" ht="12.8" hidden="true" customHeight="false" outlineLevel="0" collapsed="false">
      <c r="A2453" s="131" t="n">
        <v>1474416000</v>
      </c>
      <c r="B2453" s="330" t="n">
        <f aca="false">(A2453/(24*60*60))+DATE(1970,1,1)</f>
        <v>42634</v>
      </c>
      <c r="C2453" s="331" t="n">
        <f aca="false">YEAR(B2453)</f>
        <v>2016</v>
      </c>
      <c r="D2453" s="331" t="n">
        <f aca="false">MONTH(B2453)</f>
        <v>9</v>
      </c>
      <c r="E2453" s="331" t="n">
        <f aca="false">DAY(B2453)</f>
        <v>21</v>
      </c>
      <c r="F2453" s="132" t="n">
        <v>602.04</v>
      </c>
      <c r="G2453" s="132" t="n">
        <v>602.1775</v>
      </c>
      <c r="H2453" s="132" t="n">
        <v>592.1705</v>
      </c>
      <c r="I2453" s="132" t="n">
        <v>596.93</v>
      </c>
      <c r="J2453" s="132" t="n">
        <f aca="false">LARGE($G$1:G2453,1)</f>
        <v>1242</v>
      </c>
      <c r="K2453" s="192" t="n">
        <f aca="false">IF(J2453&gt;J2452,0,K2452+1)</f>
        <v>1027</v>
      </c>
      <c r="L2453" s="134" t="n">
        <f aca="false">I2453/J2453-1</f>
        <v>-0.519380032206119</v>
      </c>
      <c r="O2453" s="131"/>
      <c r="P2453" s="330"/>
      <c r="Q2453" s="132"/>
      <c r="R2453" s="132"/>
      <c r="S2453" s="132"/>
      <c r="T2453" s="132"/>
    </row>
    <row r="2454" customFormat="false" ht="12.8" hidden="true" customHeight="false" outlineLevel="0" collapsed="false">
      <c r="A2454" s="131" t="n">
        <v>1474502400</v>
      </c>
      <c r="B2454" s="330" t="n">
        <f aca="false">(A2454/(24*60*60))+DATE(1970,1,1)</f>
        <v>42635</v>
      </c>
      <c r="C2454" s="331" t="n">
        <f aca="false">YEAR(B2454)</f>
        <v>2016</v>
      </c>
      <c r="D2454" s="331" t="n">
        <f aca="false">MONTH(B2454)</f>
        <v>9</v>
      </c>
      <c r="E2454" s="331" t="n">
        <f aca="false">DAY(B2454)</f>
        <v>22</v>
      </c>
      <c r="F2454" s="132" t="n">
        <v>596.74875</v>
      </c>
      <c r="G2454" s="132" t="n">
        <v>597.972</v>
      </c>
      <c r="H2454" s="132" t="n">
        <v>593.81575</v>
      </c>
      <c r="I2454" s="132" t="n">
        <v>595.38075</v>
      </c>
      <c r="J2454" s="132" t="n">
        <f aca="false">LARGE($G$1:G2454,1)</f>
        <v>1242</v>
      </c>
      <c r="K2454" s="192" t="n">
        <f aca="false">IF(J2454&gt;J2453,0,K2453+1)</f>
        <v>1028</v>
      </c>
      <c r="L2454" s="134" t="n">
        <f aca="false">I2454/J2454-1</f>
        <v>-0.520627415458937</v>
      </c>
      <c r="O2454" s="131"/>
      <c r="P2454" s="330"/>
      <c r="Q2454" s="132"/>
      <c r="R2454" s="132"/>
      <c r="S2454" s="132"/>
      <c r="T2454" s="132"/>
    </row>
    <row r="2455" customFormat="false" ht="12.8" hidden="true" customHeight="false" outlineLevel="0" collapsed="false">
      <c r="A2455" s="131" t="n">
        <v>1474588800</v>
      </c>
      <c r="B2455" s="330" t="n">
        <f aca="false">(A2455/(24*60*60))+DATE(1970,1,1)</f>
        <v>42636</v>
      </c>
      <c r="C2455" s="331" t="n">
        <f aca="false">YEAR(B2455)</f>
        <v>2016</v>
      </c>
      <c r="D2455" s="331" t="n">
        <f aca="false">MONTH(B2455)</f>
        <v>9</v>
      </c>
      <c r="E2455" s="331" t="n">
        <f aca="false">DAY(B2455)</f>
        <v>23</v>
      </c>
      <c r="F2455" s="132" t="n">
        <v>595.3325</v>
      </c>
      <c r="G2455" s="132" t="n">
        <v>603.02425</v>
      </c>
      <c r="H2455" s="132" t="n">
        <v>594.2575</v>
      </c>
      <c r="I2455" s="132" t="n">
        <v>602.4695</v>
      </c>
      <c r="J2455" s="132" t="n">
        <f aca="false">LARGE($G$1:G2455,1)</f>
        <v>1242</v>
      </c>
      <c r="K2455" s="192" t="n">
        <f aca="false">IF(J2455&gt;J2454,0,K2454+1)</f>
        <v>1029</v>
      </c>
      <c r="L2455" s="134" t="n">
        <f aca="false">I2455/J2455-1</f>
        <v>-0.514919887278583</v>
      </c>
      <c r="O2455" s="131"/>
      <c r="P2455" s="330"/>
      <c r="Q2455" s="132"/>
      <c r="R2455" s="132"/>
      <c r="S2455" s="132"/>
      <c r="T2455" s="132"/>
    </row>
    <row r="2456" customFormat="false" ht="12.8" hidden="true" customHeight="false" outlineLevel="0" collapsed="false">
      <c r="A2456" s="131" t="n">
        <v>1474675200</v>
      </c>
      <c r="B2456" s="330" t="n">
        <f aca="false">(A2456/(24*60*60))+DATE(1970,1,1)</f>
        <v>42637</v>
      </c>
      <c r="C2456" s="331" t="n">
        <f aca="false">YEAR(B2456)</f>
        <v>2016</v>
      </c>
      <c r="D2456" s="331" t="n">
        <f aca="false">MONTH(B2456)</f>
        <v>9</v>
      </c>
      <c r="E2456" s="331" t="n">
        <f aca="false">DAY(B2456)</f>
        <v>24</v>
      </c>
      <c r="F2456" s="132" t="n">
        <v>602.32925</v>
      </c>
      <c r="G2456" s="132" t="n">
        <v>605.1105</v>
      </c>
      <c r="H2456" s="132" t="n">
        <v>599.7125</v>
      </c>
      <c r="I2456" s="132" t="n">
        <v>602.08225</v>
      </c>
      <c r="J2456" s="132" t="n">
        <f aca="false">LARGE($G$1:G2456,1)</f>
        <v>1242</v>
      </c>
      <c r="K2456" s="192" t="n">
        <f aca="false">IF(J2456&gt;J2455,0,K2455+1)</f>
        <v>1030</v>
      </c>
      <c r="L2456" s="134" t="n">
        <f aca="false">I2456/J2456-1</f>
        <v>-0.515231682769726</v>
      </c>
      <c r="O2456" s="131"/>
      <c r="P2456" s="330"/>
      <c r="Q2456" s="132"/>
      <c r="R2456" s="132"/>
      <c r="S2456" s="132"/>
      <c r="T2456" s="132"/>
    </row>
    <row r="2457" customFormat="false" ht="12.8" hidden="true" customHeight="false" outlineLevel="0" collapsed="false">
      <c r="A2457" s="131" t="n">
        <v>1474761600</v>
      </c>
      <c r="B2457" s="330" t="n">
        <f aca="false">(A2457/(24*60*60))+DATE(1970,1,1)</f>
        <v>42638</v>
      </c>
      <c r="C2457" s="331" t="n">
        <f aca="false">YEAR(B2457)</f>
        <v>2016</v>
      </c>
      <c r="D2457" s="331" t="n">
        <f aca="false">MONTH(B2457)</f>
        <v>9</v>
      </c>
      <c r="E2457" s="331" t="n">
        <f aca="false">DAY(B2457)</f>
        <v>25</v>
      </c>
      <c r="F2457" s="132" t="n">
        <v>601.69</v>
      </c>
      <c r="G2457" s="132" t="n">
        <v>603.33725</v>
      </c>
      <c r="H2457" s="132" t="n">
        <v>597.9025</v>
      </c>
      <c r="I2457" s="132" t="n">
        <v>600.1595</v>
      </c>
      <c r="J2457" s="132" t="n">
        <f aca="false">LARGE($G$1:G2457,1)</f>
        <v>1242</v>
      </c>
      <c r="K2457" s="192" t="n">
        <f aca="false">IF(J2457&gt;J2456,0,K2456+1)</f>
        <v>1031</v>
      </c>
      <c r="L2457" s="134" t="n">
        <f aca="false">I2457/J2457-1</f>
        <v>-0.516779790660225</v>
      </c>
      <c r="O2457" s="131"/>
      <c r="P2457" s="330"/>
      <c r="Q2457" s="132"/>
      <c r="R2457" s="132"/>
      <c r="S2457" s="132"/>
      <c r="T2457" s="132"/>
    </row>
    <row r="2458" customFormat="false" ht="12.8" hidden="true" customHeight="false" outlineLevel="0" collapsed="false">
      <c r="A2458" s="131" t="n">
        <v>1474848000</v>
      </c>
      <c r="B2458" s="330" t="n">
        <f aca="false">(A2458/(24*60*60))+DATE(1970,1,1)</f>
        <v>42639</v>
      </c>
      <c r="C2458" s="331" t="n">
        <f aca="false">YEAR(B2458)</f>
        <v>2016</v>
      </c>
      <c r="D2458" s="331" t="n">
        <f aca="false">MONTH(B2458)</f>
        <v>9</v>
      </c>
      <c r="E2458" s="331" t="n">
        <f aca="false">DAY(B2458)</f>
        <v>26</v>
      </c>
      <c r="F2458" s="132" t="n">
        <v>600.152</v>
      </c>
      <c r="G2458" s="132" t="n">
        <v>607.955</v>
      </c>
      <c r="H2458" s="132" t="n">
        <v>598.71</v>
      </c>
      <c r="I2458" s="132" t="n">
        <v>607.4075</v>
      </c>
      <c r="J2458" s="132" t="n">
        <f aca="false">LARGE($G$1:G2458,1)</f>
        <v>1242</v>
      </c>
      <c r="K2458" s="192" t="n">
        <f aca="false">IF(J2458&gt;J2457,0,K2457+1)</f>
        <v>1032</v>
      </c>
      <c r="L2458" s="134" t="n">
        <f aca="false">I2458/J2458-1</f>
        <v>-0.510944041867955</v>
      </c>
      <c r="O2458" s="131"/>
      <c r="P2458" s="330"/>
      <c r="Q2458" s="132"/>
      <c r="R2458" s="132"/>
      <c r="S2458" s="132"/>
      <c r="T2458" s="132"/>
    </row>
    <row r="2459" customFormat="false" ht="12.8" hidden="true" customHeight="false" outlineLevel="0" collapsed="false">
      <c r="A2459" s="131" t="n">
        <v>1474934400</v>
      </c>
      <c r="B2459" s="330" t="n">
        <f aca="false">(A2459/(24*60*60))+DATE(1970,1,1)</f>
        <v>42640</v>
      </c>
      <c r="C2459" s="331" t="n">
        <f aca="false">YEAR(B2459)</f>
        <v>2016</v>
      </c>
      <c r="D2459" s="331" t="n">
        <f aca="false">MONTH(B2459)</f>
        <v>9</v>
      </c>
      <c r="E2459" s="331" t="n">
        <f aca="false">DAY(B2459)</f>
        <v>27</v>
      </c>
      <c r="F2459" s="132" t="n">
        <v>607.455</v>
      </c>
      <c r="G2459" s="132" t="n">
        <v>608.05475</v>
      </c>
      <c r="H2459" s="132" t="n">
        <v>600.79975</v>
      </c>
      <c r="I2459" s="132" t="n">
        <v>605.34375</v>
      </c>
      <c r="J2459" s="132" t="n">
        <f aca="false">LARGE($G$1:G2459,1)</f>
        <v>1242</v>
      </c>
      <c r="K2459" s="192" t="n">
        <f aca="false">IF(J2459&gt;J2458,0,K2458+1)</f>
        <v>1033</v>
      </c>
      <c r="L2459" s="134" t="n">
        <f aca="false">I2459/J2459-1</f>
        <v>-0.512605676328502</v>
      </c>
      <c r="O2459" s="131"/>
      <c r="P2459" s="330"/>
      <c r="Q2459" s="132"/>
      <c r="R2459" s="132"/>
      <c r="S2459" s="132"/>
      <c r="T2459" s="132"/>
    </row>
    <row r="2460" customFormat="false" ht="12.8" hidden="true" customHeight="false" outlineLevel="0" collapsed="false">
      <c r="A2460" s="131" t="n">
        <v>1475020800</v>
      </c>
      <c r="B2460" s="330" t="n">
        <f aca="false">(A2460/(24*60*60))+DATE(1970,1,1)</f>
        <v>42641</v>
      </c>
      <c r="C2460" s="331" t="n">
        <f aca="false">YEAR(B2460)</f>
        <v>2016</v>
      </c>
      <c r="D2460" s="331" t="n">
        <f aca="false">MONTH(B2460)</f>
        <v>9</v>
      </c>
      <c r="E2460" s="331" t="n">
        <f aca="false">DAY(B2460)</f>
        <v>28</v>
      </c>
      <c r="F2460" s="132" t="n">
        <v>605.362</v>
      </c>
      <c r="G2460" s="132" t="n">
        <v>606.14725</v>
      </c>
      <c r="H2460" s="132" t="n">
        <v>602.29725</v>
      </c>
      <c r="I2460" s="132" t="n">
        <v>604.55725</v>
      </c>
      <c r="J2460" s="132" t="n">
        <f aca="false">LARGE($G$1:G2460,1)</f>
        <v>1242</v>
      </c>
      <c r="K2460" s="192" t="n">
        <f aca="false">IF(J2460&gt;J2459,0,K2459+1)</f>
        <v>1034</v>
      </c>
      <c r="L2460" s="134" t="n">
        <f aca="false">I2460/J2460-1</f>
        <v>-0.513238929146538</v>
      </c>
      <c r="O2460" s="131"/>
      <c r="P2460" s="330"/>
      <c r="Q2460" s="132"/>
      <c r="R2460" s="132"/>
      <c r="S2460" s="132"/>
      <c r="T2460" s="132"/>
    </row>
    <row r="2461" customFormat="false" ht="12.8" hidden="true" customHeight="false" outlineLevel="0" collapsed="false">
      <c r="A2461" s="131" t="n">
        <v>1475107200</v>
      </c>
      <c r="B2461" s="330" t="n">
        <f aca="false">(A2461/(24*60*60))+DATE(1970,1,1)</f>
        <v>42642</v>
      </c>
      <c r="C2461" s="331" t="n">
        <f aca="false">YEAR(B2461)</f>
        <v>2016</v>
      </c>
      <c r="D2461" s="331" t="n">
        <f aca="false">MONTH(B2461)</f>
        <v>9</v>
      </c>
      <c r="E2461" s="331" t="n">
        <f aca="false">DAY(B2461)</f>
        <v>29</v>
      </c>
      <c r="F2461" s="132" t="n">
        <v>604.53225</v>
      </c>
      <c r="G2461" s="132" t="n">
        <v>607.176</v>
      </c>
      <c r="H2461" s="132" t="n">
        <v>603.1675</v>
      </c>
      <c r="I2461" s="132" t="n">
        <v>605.95725</v>
      </c>
      <c r="J2461" s="132" t="n">
        <f aca="false">LARGE($G$1:G2461,1)</f>
        <v>1242</v>
      </c>
      <c r="K2461" s="192" t="n">
        <f aca="false">IF(J2461&gt;J2460,0,K2460+1)</f>
        <v>1035</v>
      </c>
      <c r="L2461" s="134" t="n">
        <f aca="false">I2461/J2461-1</f>
        <v>-0.512111714975845</v>
      </c>
      <c r="O2461" s="131"/>
      <c r="P2461" s="330"/>
      <c r="Q2461" s="132"/>
      <c r="R2461" s="132"/>
      <c r="S2461" s="132"/>
      <c r="T2461" s="132"/>
    </row>
    <row r="2462" customFormat="false" ht="12.8" hidden="true" customHeight="false" outlineLevel="0" collapsed="false">
      <c r="A2462" s="131" t="n">
        <v>1475193600</v>
      </c>
      <c r="B2462" s="330" t="n">
        <f aca="false">(A2462/(24*60*60))+DATE(1970,1,1)</f>
        <v>42643</v>
      </c>
      <c r="C2462" s="331" t="n">
        <f aca="false">YEAR(B2462)</f>
        <v>2016</v>
      </c>
      <c r="D2462" s="331" t="n">
        <f aca="false">MONTH(B2462)</f>
        <v>9</v>
      </c>
      <c r="E2462" s="331" t="n">
        <f aca="false">DAY(B2462)</f>
        <v>30</v>
      </c>
      <c r="F2462" s="132" t="n">
        <v>606.0025</v>
      </c>
      <c r="G2462" s="132" t="n">
        <v>609.715</v>
      </c>
      <c r="H2462" s="132" t="n">
        <v>604.18125</v>
      </c>
      <c r="I2462" s="132" t="n">
        <v>609.675</v>
      </c>
      <c r="J2462" s="132" t="n">
        <f aca="false">LARGE($G$1:G2462,1)</f>
        <v>1242</v>
      </c>
      <c r="K2462" s="192" t="n">
        <f aca="false">IF(J2462&gt;J2461,0,K2461+1)</f>
        <v>1036</v>
      </c>
      <c r="L2462" s="134" t="n">
        <f aca="false">I2462/J2462-1</f>
        <v>-0.509118357487923</v>
      </c>
      <c r="O2462" s="131"/>
      <c r="P2462" s="330"/>
      <c r="Q2462" s="132"/>
      <c r="R2462" s="132"/>
      <c r="S2462" s="132"/>
      <c r="T2462" s="132"/>
    </row>
    <row r="2463" customFormat="false" ht="12.8" hidden="true" customHeight="false" outlineLevel="0" collapsed="false">
      <c r="A2463" s="131" t="n">
        <v>1475280000</v>
      </c>
      <c r="B2463" s="330" t="n">
        <f aca="false">(A2463/(24*60*60))+DATE(1970,1,1)</f>
        <v>42644</v>
      </c>
      <c r="C2463" s="331" t="n">
        <f aca="false">YEAR(B2463)</f>
        <v>2016</v>
      </c>
      <c r="D2463" s="331" t="n">
        <f aca="false">MONTH(B2463)</f>
        <v>10</v>
      </c>
      <c r="E2463" s="331" t="n">
        <f aca="false">DAY(B2463)</f>
        <v>1</v>
      </c>
      <c r="F2463" s="132" t="n">
        <v>609.675</v>
      </c>
      <c r="G2463" s="132" t="n">
        <v>616.19225</v>
      </c>
      <c r="H2463" s="132" t="n">
        <v>609.5475</v>
      </c>
      <c r="I2463" s="132" t="n">
        <v>614.26375</v>
      </c>
      <c r="J2463" s="132" t="n">
        <f aca="false">LARGE($G$1:G2463,1)</f>
        <v>1242</v>
      </c>
      <c r="K2463" s="192" t="n">
        <f aca="false">IF(J2463&gt;J2462,0,K2462+1)</f>
        <v>1037</v>
      </c>
      <c r="L2463" s="134" t="n">
        <f aca="false">I2463/J2463-1</f>
        <v>-0.505423711755234</v>
      </c>
      <c r="O2463" s="131"/>
      <c r="P2463" s="330"/>
      <c r="Q2463" s="132"/>
      <c r="R2463" s="132"/>
      <c r="S2463" s="132"/>
      <c r="T2463" s="132"/>
    </row>
    <row r="2464" customFormat="false" ht="12.8" hidden="true" customHeight="false" outlineLevel="0" collapsed="false">
      <c r="A2464" s="131" t="n">
        <v>1475366400</v>
      </c>
      <c r="B2464" s="330" t="n">
        <f aca="false">(A2464/(24*60*60))+DATE(1970,1,1)</f>
        <v>42645</v>
      </c>
      <c r="C2464" s="331" t="n">
        <f aca="false">YEAR(B2464)</f>
        <v>2016</v>
      </c>
      <c r="D2464" s="331" t="n">
        <f aca="false">MONTH(B2464)</f>
        <v>10</v>
      </c>
      <c r="E2464" s="331" t="n">
        <f aca="false">DAY(B2464)</f>
        <v>2</v>
      </c>
      <c r="F2464" s="132" t="n">
        <v>614.235</v>
      </c>
      <c r="G2464" s="132" t="n">
        <v>614.73</v>
      </c>
      <c r="H2464" s="132" t="n">
        <v>606.95075</v>
      </c>
      <c r="I2464" s="132" t="n">
        <v>610.80925</v>
      </c>
      <c r="J2464" s="132" t="n">
        <f aca="false">LARGE($G$1:G2464,1)</f>
        <v>1242</v>
      </c>
      <c r="K2464" s="192" t="n">
        <f aca="false">IF(J2464&gt;J2463,0,K2463+1)</f>
        <v>1038</v>
      </c>
      <c r="L2464" s="134" t="n">
        <f aca="false">I2464/J2464-1</f>
        <v>-0.508205112721417</v>
      </c>
      <c r="O2464" s="131"/>
      <c r="P2464" s="330"/>
      <c r="Q2464" s="132"/>
      <c r="R2464" s="132"/>
      <c r="S2464" s="132"/>
      <c r="T2464" s="132"/>
    </row>
    <row r="2465" customFormat="false" ht="12.8" hidden="true" customHeight="false" outlineLevel="0" collapsed="false">
      <c r="A2465" s="131" t="n">
        <v>1475452800</v>
      </c>
      <c r="B2465" s="330" t="n">
        <f aca="false">(A2465/(24*60*60))+DATE(1970,1,1)</f>
        <v>42646</v>
      </c>
      <c r="C2465" s="331" t="n">
        <f aca="false">YEAR(B2465)</f>
        <v>2016</v>
      </c>
      <c r="D2465" s="331" t="n">
        <f aca="false">MONTH(B2465)</f>
        <v>10</v>
      </c>
      <c r="E2465" s="331" t="n">
        <f aca="false">DAY(B2465)</f>
        <v>3</v>
      </c>
      <c r="F2465" s="132" t="n">
        <v>610.7945</v>
      </c>
      <c r="G2465" s="132" t="n">
        <v>613.72</v>
      </c>
      <c r="H2465" s="132" t="n">
        <v>609.18</v>
      </c>
      <c r="I2465" s="132" t="n">
        <v>613.0645</v>
      </c>
      <c r="J2465" s="132" t="n">
        <f aca="false">LARGE($G$1:G2465,1)</f>
        <v>1242</v>
      </c>
      <c r="K2465" s="192" t="n">
        <f aca="false">IF(J2465&gt;J2464,0,K2464+1)</f>
        <v>1039</v>
      </c>
      <c r="L2465" s="134" t="n">
        <f aca="false">I2465/J2465-1</f>
        <v>-0.506389291465379</v>
      </c>
      <c r="O2465" s="131"/>
      <c r="P2465" s="330"/>
      <c r="Q2465" s="132"/>
      <c r="R2465" s="132"/>
      <c r="S2465" s="132"/>
      <c r="T2465" s="132"/>
    </row>
    <row r="2466" customFormat="false" ht="12.8" hidden="true" customHeight="false" outlineLevel="0" collapsed="false">
      <c r="A2466" s="131" t="n">
        <v>1475539200</v>
      </c>
      <c r="B2466" s="330" t="n">
        <f aca="false">(A2466/(24*60*60))+DATE(1970,1,1)</f>
        <v>42647</v>
      </c>
      <c r="C2466" s="331" t="n">
        <f aca="false">YEAR(B2466)</f>
        <v>2016</v>
      </c>
      <c r="D2466" s="331" t="n">
        <f aca="false">MONTH(B2466)</f>
        <v>10</v>
      </c>
      <c r="E2466" s="331" t="n">
        <f aca="false">DAY(B2466)</f>
        <v>4</v>
      </c>
      <c r="F2466" s="132" t="n">
        <v>613.097</v>
      </c>
      <c r="G2466" s="132" t="n">
        <v>613.1645</v>
      </c>
      <c r="H2466" s="132" t="n">
        <v>607.24275</v>
      </c>
      <c r="I2466" s="132" t="n">
        <v>609.865</v>
      </c>
      <c r="J2466" s="132" t="n">
        <f aca="false">LARGE($G$1:G2466,1)</f>
        <v>1242</v>
      </c>
      <c r="K2466" s="192" t="n">
        <f aca="false">IF(J2466&gt;J2465,0,K2465+1)</f>
        <v>1040</v>
      </c>
      <c r="L2466" s="134" t="n">
        <f aca="false">I2466/J2466-1</f>
        <v>-0.5089653784219</v>
      </c>
      <c r="O2466" s="131"/>
      <c r="P2466" s="330"/>
      <c r="Q2466" s="132"/>
      <c r="R2466" s="132"/>
      <c r="S2466" s="132"/>
      <c r="T2466" s="132"/>
    </row>
    <row r="2467" customFormat="false" ht="12.8" hidden="true" customHeight="false" outlineLevel="0" collapsed="false">
      <c r="A2467" s="131" t="n">
        <v>1475625600</v>
      </c>
      <c r="B2467" s="330" t="n">
        <f aca="false">(A2467/(24*60*60))+DATE(1970,1,1)</f>
        <v>42648</v>
      </c>
      <c r="C2467" s="331" t="n">
        <f aca="false">YEAR(B2467)</f>
        <v>2016</v>
      </c>
      <c r="D2467" s="331" t="n">
        <f aca="false">MONTH(B2467)</f>
        <v>10</v>
      </c>
      <c r="E2467" s="331" t="n">
        <f aca="false">DAY(B2467)</f>
        <v>5</v>
      </c>
      <c r="F2467" s="132" t="n">
        <v>609.86225</v>
      </c>
      <c r="G2467" s="132" t="n">
        <v>614.06775</v>
      </c>
      <c r="H2467" s="132" t="n">
        <v>608.39725</v>
      </c>
      <c r="I2467" s="132" t="n">
        <v>612.2365</v>
      </c>
      <c r="J2467" s="132" t="n">
        <f aca="false">LARGE($G$1:G2467,1)</f>
        <v>1242</v>
      </c>
      <c r="K2467" s="192" t="n">
        <f aca="false">IF(J2467&gt;J2466,0,K2466+1)</f>
        <v>1041</v>
      </c>
      <c r="L2467" s="134" t="n">
        <f aca="false">I2467/J2467-1</f>
        <v>-0.507055958132045</v>
      </c>
      <c r="O2467" s="131"/>
      <c r="P2467" s="330"/>
      <c r="Q2467" s="132"/>
      <c r="R2467" s="132"/>
      <c r="S2467" s="132"/>
      <c r="T2467" s="132"/>
    </row>
    <row r="2468" customFormat="false" ht="12.8" hidden="true" customHeight="false" outlineLevel="0" collapsed="false">
      <c r="A2468" s="131" t="n">
        <v>1475712000</v>
      </c>
      <c r="B2468" s="330" t="n">
        <f aca="false">(A2468/(24*60*60))+DATE(1970,1,1)</f>
        <v>42649</v>
      </c>
      <c r="C2468" s="331" t="n">
        <f aca="false">YEAR(B2468)</f>
        <v>2016</v>
      </c>
      <c r="D2468" s="331" t="n">
        <f aca="false">MONTH(B2468)</f>
        <v>10</v>
      </c>
      <c r="E2468" s="331" t="n">
        <f aca="false">DAY(B2468)</f>
        <v>6</v>
      </c>
      <c r="F2468" s="132" t="n">
        <v>612.1275</v>
      </c>
      <c r="G2468" s="132" t="n">
        <v>613.26175</v>
      </c>
      <c r="H2468" s="132" t="n">
        <v>609.9795</v>
      </c>
      <c r="I2468" s="132" t="n">
        <v>612.2315</v>
      </c>
      <c r="J2468" s="132" t="n">
        <f aca="false">LARGE($G$1:G2468,1)</f>
        <v>1242</v>
      </c>
      <c r="K2468" s="192" t="n">
        <f aca="false">IF(J2468&gt;J2467,0,K2467+1)</f>
        <v>1042</v>
      </c>
      <c r="L2468" s="134" t="n">
        <f aca="false">I2468/J2468-1</f>
        <v>-0.507059983896941</v>
      </c>
      <c r="O2468" s="131"/>
      <c r="P2468" s="330"/>
      <c r="Q2468" s="132"/>
      <c r="R2468" s="132"/>
      <c r="S2468" s="132"/>
      <c r="T2468" s="132"/>
    </row>
    <row r="2469" customFormat="false" ht="12.8" hidden="true" customHeight="false" outlineLevel="0" collapsed="false">
      <c r="A2469" s="131" t="n">
        <v>1475798400</v>
      </c>
      <c r="B2469" s="330" t="n">
        <f aca="false">(A2469/(24*60*60))+DATE(1970,1,1)</f>
        <v>42650</v>
      </c>
      <c r="C2469" s="331" t="n">
        <f aca="false">YEAR(B2469)</f>
        <v>2016</v>
      </c>
      <c r="D2469" s="331" t="n">
        <f aca="false">MONTH(B2469)</f>
        <v>10</v>
      </c>
      <c r="E2469" s="331" t="n">
        <f aca="false">DAY(B2469)</f>
        <v>7</v>
      </c>
      <c r="F2469" s="132" t="n">
        <v>611.2955</v>
      </c>
      <c r="G2469" s="132" t="n">
        <v>619.00675</v>
      </c>
      <c r="H2469" s="132" t="n">
        <v>609.6905</v>
      </c>
      <c r="I2469" s="132" t="n">
        <v>617.25975</v>
      </c>
      <c r="J2469" s="132" t="n">
        <f aca="false">LARGE($G$1:G2469,1)</f>
        <v>1242</v>
      </c>
      <c r="K2469" s="192" t="n">
        <f aca="false">IF(J2469&gt;J2468,0,K2468+1)</f>
        <v>1043</v>
      </c>
      <c r="L2469" s="134" t="n">
        <f aca="false">I2469/J2469-1</f>
        <v>-0.503011473429952</v>
      </c>
      <c r="O2469" s="131"/>
      <c r="P2469" s="330"/>
      <c r="Q2469" s="132"/>
      <c r="R2469" s="132"/>
      <c r="S2469" s="132"/>
      <c r="T2469" s="132"/>
    </row>
    <row r="2470" customFormat="false" ht="12.8" hidden="true" customHeight="false" outlineLevel="0" collapsed="false">
      <c r="A2470" s="131" t="n">
        <v>1475884800</v>
      </c>
      <c r="B2470" s="330" t="n">
        <f aca="false">(A2470/(24*60*60))+DATE(1970,1,1)</f>
        <v>42651</v>
      </c>
      <c r="C2470" s="331" t="n">
        <f aca="false">YEAR(B2470)</f>
        <v>2016</v>
      </c>
      <c r="D2470" s="331" t="n">
        <f aca="false">MONTH(B2470)</f>
        <v>10</v>
      </c>
      <c r="E2470" s="331" t="n">
        <f aca="false">DAY(B2470)</f>
        <v>8</v>
      </c>
      <c r="F2470" s="132" t="n">
        <v>617.28525</v>
      </c>
      <c r="G2470" s="132" t="n">
        <v>619.613</v>
      </c>
      <c r="H2470" s="132" t="n">
        <v>616.14</v>
      </c>
      <c r="I2470" s="132" t="n">
        <v>618.155</v>
      </c>
      <c r="J2470" s="132" t="n">
        <f aca="false">LARGE($G$1:G2470,1)</f>
        <v>1242</v>
      </c>
      <c r="K2470" s="192" t="n">
        <f aca="false">IF(J2470&gt;J2469,0,K2469+1)</f>
        <v>1044</v>
      </c>
      <c r="L2470" s="134" t="n">
        <f aca="false">I2470/J2470-1</f>
        <v>-0.502290660225443</v>
      </c>
      <c r="O2470" s="131"/>
      <c r="P2470" s="330"/>
      <c r="Q2470" s="132"/>
      <c r="R2470" s="132"/>
      <c r="S2470" s="132"/>
      <c r="T2470" s="132"/>
    </row>
    <row r="2471" customFormat="false" ht="12.8" hidden="true" customHeight="false" outlineLevel="0" collapsed="false">
      <c r="A2471" s="131" t="n">
        <v>1475971200</v>
      </c>
      <c r="B2471" s="330" t="n">
        <f aca="false">(A2471/(24*60*60))+DATE(1970,1,1)</f>
        <v>42652</v>
      </c>
      <c r="C2471" s="331" t="n">
        <f aca="false">YEAR(B2471)</f>
        <v>2016</v>
      </c>
      <c r="D2471" s="331" t="n">
        <f aca="false">MONTH(B2471)</f>
        <v>10</v>
      </c>
      <c r="E2471" s="331" t="n">
        <f aca="false">DAY(B2471)</f>
        <v>9</v>
      </c>
      <c r="F2471" s="132" t="n">
        <v>617.95</v>
      </c>
      <c r="G2471" s="132" t="n">
        <v>618.435</v>
      </c>
      <c r="H2471" s="132" t="n">
        <v>614.2965</v>
      </c>
      <c r="I2471" s="132" t="n">
        <v>615.745</v>
      </c>
      <c r="J2471" s="132" t="n">
        <f aca="false">LARGE($G$1:G2471,1)</f>
        <v>1242</v>
      </c>
      <c r="K2471" s="192" t="n">
        <f aca="false">IF(J2471&gt;J2470,0,K2470+1)</f>
        <v>1045</v>
      </c>
      <c r="L2471" s="134" t="n">
        <f aca="false">I2471/J2471-1</f>
        <v>-0.504231078904992</v>
      </c>
      <c r="O2471" s="131"/>
      <c r="P2471" s="330"/>
      <c r="Q2471" s="132"/>
      <c r="R2471" s="132"/>
      <c r="S2471" s="132"/>
      <c r="T2471" s="132"/>
    </row>
    <row r="2472" customFormat="false" ht="12.8" hidden="true" customHeight="false" outlineLevel="0" collapsed="false">
      <c r="A2472" s="131" t="n">
        <v>1476057600</v>
      </c>
      <c r="B2472" s="330" t="n">
        <f aca="false">(A2472/(24*60*60))+DATE(1970,1,1)</f>
        <v>42653</v>
      </c>
      <c r="C2472" s="331" t="n">
        <f aca="false">YEAR(B2472)</f>
        <v>2016</v>
      </c>
      <c r="D2472" s="331" t="n">
        <f aca="false">MONTH(B2472)</f>
        <v>10</v>
      </c>
      <c r="E2472" s="331" t="n">
        <f aca="false">DAY(B2472)</f>
        <v>10</v>
      </c>
      <c r="F2472" s="132" t="n">
        <v>615.34775</v>
      </c>
      <c r="G2472" s="132" t="n">
        <v>618.39</v>
      </c>
      <c r="H2472" s="132" t="n">
        <v>614.28475</v>
      </c>
      <c r="I2472" s="132" t="n">
        <v>617.7925</v>
      </c>
      <c r="J2472" s="132" t="n">
        <f aca="false">LARGE($G$1:G2472,1)</f>
        <v>1242</v>
      </c>
      <c r="K2472" s="192" t="n">
        <f aca="false">IF(J2472&gt;J2471,0,K2471+1)</f>
        <v>1046</v>
      </c>
      <c r="L2472" s="134" t="n">
        <f aca="false">I2472/J2472-1</f>
        <v>-0.502582528180354</v>
      </c>
      <c r="O2472" s="131"/>
      <c r="P2472" s="330"/>
      <c r="Q2472" s="132"/>
      <c r="R2472" s="132"/>
      <c r="S2472" s="132"/>
      <c r="T2472" s="132"/>
    </row>
    <row r="2473" customFormat="false" ht="12.8" hidden="true" customHeight="false" outlineLevel="0" collapsed="false">
      <c r="A2473" s="131" t="n">
        <v>1476144000</v>
      </c>
      <c r="B2473" s="330" t="n">
        <f aca="false">(A2473/(24*60*60))+DATE(1970,1,1)</f>
        <v>42654</v>
      </c>
      <c r="C2473" s="331" t="n">
        <f aca="false">YEAR(B2473)</f>
        <v>2016</v>
      </c>
      <c r="D2473" s="331" t="n">
        <f aca="false">MONTH(B2473)</f>
        <v>10</v>
      </c>
      <c r="E2473" s="331" t="n">
        <f aca="false">DAY(B2473)</f>
        <v>11</v>
      </c>
      <c r="F2473" s="132" t="n">
        <v>617.91</v>
      </c>
      <c r="G2473" s="132" t="n">
        <v>642.86125</v>
      </c>
      <c r="H2473" s="132" t="n">
        <v>616.5975</v>
      </c>
      <c r="I2473" s="132" t="n">
        <v>641.11625</v>
      </c>
      <c r="J2473" s="132" t="n">
        <f aca="false">LARGE($G$1:G2473,1)</f>
        <v>1242</v>
      </c>
      <c r="K2473" s="192" t="n">
        <f aca="false">IF(J2473&gt;J2472,0,K2472+1)</f>
        <v>1047</v>
      </c>
      <c r="L2473" s="134" t="n">
        <f aca="false">I2473/J2473-1</f>
        <v>-0.483803341384863</v>
      </c>
      <c r="O2473" s="131"/>
      <c r="P2473" s="330"/>
      <c r="Q2473" s="132"/>
      <c r="R2473" s="132"/>
      <c r="S2473" s="132"/>
      <c r="T2473" s="132"/>
    </row>
    <row r="2474" customFormat="false" ht="12.8" hidden="true" customHeight="false" outlineLevel="0" collapsed="false">
      <c r="A2474" s="131" t="n">
        <v>1476230400</v>
      </c>
      <c r="B2474" s="330" t="n">
        <f aca="false">(A2474/(24*60*60))+DATE(1970,1,1)</f>
        <v>42655</v>
      </c>
      <c r="C2474" s="331" t="n">
        <f aca="false">YEAR(B2474)</f>
        <v>2016</v>
      </c>
      <c r="D2474" s="331" t="n">
        <f aca="false">MONTH(B2474)</f>
        <v>10</v>
      </c>
      <c r="E2474" s="331" t="n">
        <f aca="false">DAY(B2474)</f>
        <v>12</v>
      </c>
      <c r="F2474" s="132" t="n">
        <v>640.3915</v>
      </c>
      <c r="G2474" s="132" t="n">
        <v>641.74875</v>
      </c>
      <c r="H2474" s="132" t="n">
        <v>632.173</v>
      </c>
      <c r="I2474" s="132" t="n">
        <v>635.2775</v>
      </c>
      <c r="J2474" s="132" t="n">
        <f aca="false">LARGE($G$1:G2474,1)</f>
        <v>1242</v>
      </c>
      <c r="K2474" s="192" t="n">
        <f aca="false">IF(J2474&gt;J2473,0,K2473+1)</f>
        <v>1048</v>
      </c>
      <c r="L2474" s="134" t="n">
        <f aca="false">I2474/J2474-1</f>
        <v>-0.488504428341385</v>
      </c>
      <c r="O2474" s="131"/>
      <c r="P2474" s="330"/>
      <c r="Q2474" s="132"/>
      <c r="R2474" s="132"/>
      <c r="S2474" s="132"/>
      <c r="T2474" s="132"/>
    </row>
    <row r="2475" customFormat="false" ht="12.8" hidden="true" customHeight="false" outlineLevel="0" collapsed="false">
      <c r="A2475" s="131" t="n">
        <v>1476316800</v>
      </c>
      <c r="B2475" s="330" t="n">
        <f aca="false">(A2475/(24*60*60))+DATE(1970,1,1)</f>
        <v>42656</v>
      </c>
      <c r="C2475" s="331" t="n">
        <f aca="false">YEAR(B2475)</f>
        <v>2016</v>
      </c>
      <c r="D2475" s="331" t="n">
        <f aca="false">MONTH(B2475)</f>
        <v>10</v>
      </c>
      <c r="E2475" s="331" t="n">
        <f aca="false">DAY(B2475)</f>
        <v>13</v>
      </c>
      <c r="F2475" s="132" t="n">
        <v>635.16775</v>
      </c>
      <c r="G2475" s="132" t="n">
        <v>638.95625</v>
      </c>
      <c r="H2475" s="132" t="n">
        <v>631.6975</v>
      </c>
      <c r="I2475" s="132" t="n">
        <v>634.84075</v>
      </c>
      <c r="J2475" s="132" t="n">
        <f aca="false">LARGE($G$1:G2475,1)</f>
        <v>1242</v>
      </c>
      <c r="K2475" s="192" t="n">
        <f aca="false">IF(J2475&gt;J2474,0,K2474+1)</f>
        <v>1049</v>
      </c>
      <c r="L2475" s="134" t="n">
        <f aca="false">I2475/J2475-1</f>
        <v>-0.488856078904992</v>
      </c>
      <c r="O2475" s="131"/>
      <c r="P2475" s="330"/>
      <c r="Q2475" s="132"/>
      <c r="R2475" s="132"/>
      <c r="S2475" s="132"/>
      <c r="T2475" s="132"/>
    </row>
    <row r="2476" customFormat="false" ht="12.8" hidden="true" customHeight="false" outlineLevel="0" collapsed="false">
      <c r="A2476" s="131" t="n">
        <v>1476403200</v>
      </c>
      <c r="B2476" s="330" t="n">
        <f aca="false">(A2476/(24*60*60))+DATE(1970,1,1)</f>
        <v>42657</v>
      </c>
      <c r="C2476" s="331" t="n">
        <f aca="false">YEAR(B2476)</f>
        <v>2016</v>
      </c>
      <c r="D2476" s="331" t="n">
        <f aca="false">MONTH(B2476)</f>
        <v>10</v>
      </c>
      <c r="E2476" s="331" t="n">
        <f aca="false">DAY(B2476)</f>
        <v>14</v>
      </c>
      <c r="F2476" s="132" t="n">
        <v>635.16075</v>
      </c>
      <c r="G2476" s="132" t="n">
        <v>641.1425</v>
      </c>
      <c r="H2476" s="132" t="n">
        <v>629.664</v>
      </c>
      <c r="I2476" s="132" t="n">
        <v>638.4425</v>
      </c>
      <c r="J2476" s="132" t="n">
        <f aca="false">LARGE($G$1:G2476,1)</f>
        <v>1242</v>
      </c>
      <c r="K2476" s="192" t="n">
        <f aca="false">IF(J2476&gt;J2475,0,K2475+1)</f>
        <v>1050</v>
      </c>
      <c r="L2476" s="134" t="n">
        <f aca="false">I2476/J2476-1</f>
        <v>-0.485956119162641</v>
      </c>
      <c r="O2476" s="131"/>
      <c r="P2476" s="330"/>
      <c r="Q2476" s="132"/>
      <c r="R2476" s="132"/>
      <c r="S2476" s="132"/>
      <c r="T2476" s="132"/>
    </row>
    <row r="2477" customFormat="false" ht="12.8" hidden="true" customHeight="false" outlineLevel="0" collapsed="false">
      <c r="A2477" s="131" t="n">
        <v>1476489600</v>
      </c>
      <c r="B2477" s="330" t="n">
        <f aca="false">(A2477/(24*60*60))+DATE(1970,1,1)</f>
        <v>42658</v>
      </c>
      <c r="C2477" s="331" t="n">
        <f aca="false">YEAR(B2477)</f>
        <v>2016</v>
      </c>
      <c r="D2477" s="331" t="n">
        <f aca="false">MONTH(B2477)</f>
        <v>10</v>
      </c>
      <c r="E2477" s="331" t="n">
        <f aca="false">DAY(B2477)</f>
        <v>15</v>
      </c>
      <c r="F2477" s="132" t="n">
        <v>638.4425</v>
      </c>
      <c r="G2477" s="132" t="n">
        <v>642.165</v>
      </c>
      <c r="H2477" s="132" t="n">
        <v>635.219</v>
      </c>
      <c r="I2477" s="132" t="n">
        <v>637.50975</v>
      </c>
      <c r="J2477" s="132" t="n">
        <f aca="false">LARGE($G$1:G2477,1)</f>
        <v>1242</v>
      </c>
      <c r="K2477" s="192" t="n">
        <f aca="false">IF(J2477&gt;J2476,0,K2476+1)</f>
        <v>1051</v>
      </c>
      <c r="L2477" s="134" t="n">
        <f aca="false">I2477/J2477-1</f>
        <v>-0.486707125603865</v>
      </c>
      <c r="O2477" s="131"/>
      <c r="P2477" s="330"/>
      <c r="Q2477" s="132"/>
      <c r="R2477" s="132"/>
      <c r="S2477" s="132"/>
      <c r="T2477" s="132"/>
    </row>
    <row r="2478" customFormat="false" ht="12.8" hidden="true" customHeight="false" outlineLevel="0" collapsed="false">
      <c r="A2478" s="131" t="n">
        <v>1476576000</v>
      </c>
      <c r="B2478" s="330" t="n">
        <f aca="false">(A2478/(24*60*60))+DATE(1970,1,1)</f>
        <v>42659</v>
      </c>
      <c r="C2478" s="331" t="n">
        <f aca="false">YEAR(B2478)</f>
        <v>2016</v>
      </c>
      <c r="D2478" s="331" t="n">
        <f aca="false">MONTH(B2478)</f>
        <v>10</v>
      </c>
      <c r="E2478" s="331" t="n">
        <f aca="false">DAY(B2478)</f>
        <v>16</v>
      </c>
      <c r="F2478" s="132" t="n">
        <v>637.33475</v>
      </c>
      <c r="G2478" s="132" t="n">
        <v>642.7625</v>
      </c>
      <c r="H2478" s="132" t="n">
        <v>636.7425</v>
      </c>
      <c r="I2478" s="132" t="n">
        <v>640.9375</v>
      </c>
      <c r="J2478" s="132" t="n">
        <f aca="false">LARGE($G$1:G2478,1)</f>
        <v>1242</v>
      </c>
      <c r="K2478" s="192" t="n">
        <f aca="false">IF(J2478&gt;J2477,0,K2477+1)</f>
        <v>1052</v>
      </c>
      <c r="L2478" s="134" t="n">
        <f aca="false">I2478/J2478-1</f>
        <v>-0.483947262479871</v>
      </c>
      <c r="O2478" s="131"/>
      <c r="P2478" s="330"/>
      <c r="Q2478" s="132"/>
      <c r="R2478" s="132"/>
      <c r="S2478" s="132"/>
      <c r="T2478" s="132"/>
    </row>
    <row r="2479" customFormat="false" ht="12.8" hidden="true" customHeight="false" outlineLevel="0" collapsed="false">
      <c r="A2479" s="131" t="n">
        <v>1476662400</v>
      </c>
      <c r="B2479" s="330" t="n">
        <f aca="false">(A2479/(24*60*60))+DATE(1970,1,1)</f>
        <v>42660</v>
      </c>
      <c r="C2479" s="331" t="n">
        <f aca="false">YEAR(B2479)</f>
        <v>2016</v>
      </c>
      <c r="D2479" s="331" t="n">
        <f aca="false">MONTH(B2479)</f>
        <v>10</v>
      </c>
      <c r="E2479" s="331" t="n">
        <f aca="false">DAY(B2479)</f>
        <v>17</v>
      </c>
      <c r="F2479" s="132" t="n">
        <v>640.54275</v>
      </c>
      <c r="G2479" s="132" t="n">
        <v>641.64725</v>
      </c>
      <c r="H2479" s="132" t="n">
        <v>635.1725</v>
      </c>
      <c r="I2479" s="132" t="n">
        <v>638.8565</v>
      </c>
      <c r="J2479" s="132" t="n">
        <f aca="false">LARGE($G$1:G2479,1)</f>
        <v>1242</v>
      </c>
      <c r="K2479" s="192" t="n">
        <f aca="false">IF(J2479&gt;J2478,0,K2478+1)</f>
        <v>1053</v>
      </c>
      <c r="L2479" s="134" t="n">
        <f aca="false">I2479/J2479-1</f>
        <v>-0.485622785829308</v>
      </c>
      <c r="O2479" s="131"/>
      <c r="P2479" s="330"/>
      <c r="Q2479" s="132"/>
      <c r="R2479" s="132"/>
      <c r="S2479" s="132"/>
      <c r="T2479" s="132"/>
    </row>
    <row r="2480" customFormat="false" ht="12.8" hidden="true" customHeight="false" outlineLevel="0" collapsed="false">
      <c r="A2480" s="131" t="n">
        <v>1476748800</v>
      </c>
      <c r="B2480" s="330" t="n">
        <f aca="false">(A2480/(24*60*60))+DATE(1970,1,1)</f>
        <v>42661</v>
      </c>
      <c r="C2480" s="331" t="n">
        <f aca="false">YEAR(B2480)</f>
        <v>2016</v>
      </c>
      <c r="D2480" s="331" t="n">
        <f aca="false">MONTH(B2480)</f>
        <v>10</v>
      </c>
      <c r="E2480" s="331" t="n">
        <f aca="false">DAY(B2480)</f>
        <v>18</v>
      </c>
      <c r="F2480" s="132" t="n">
        <v>638.8725</v>
      </c>
      <c r="G2480" s="132" t="n">
        <v>639.445</v>
      </c>
      <c r="H2480" s="132" t="n">
        <v>632.86525</v>
      </c>
      <c r="I2480" s="132" t="n">
        <v>635.755</v>
      </c>
      <c r="J2480" s="132" t="n">
        <f aca="false">LARGE($G$1:G2480,1)</f>
        <v>1242</v>
      </c>
      <c r="K2480" s="192" t="n">
        <f aca="false">IF(J2480&gt;J2479,0,K2479+1)</f>
        <v>1054</v>
      </c>
      <c r="L2480" s="134" t="n">
        <f aca="false">I2480/J2480-1</f>
        <v>-0.488119967793881</v>
      </c>
      <c r="O2480" s="131"/>
      <c r="P2480" s="330"/>
      <c r="Q2480" s="132"/>
      <c r="R2480" s="132"/>
      <c r="S2480" s="132"/>
      <c r="T2480" s="132"/>
    </row>
    <row r="2481" customFormat="false" ht="12.8" hidden="true" customHeight="false" outlineLevel="0" collapsed="false">
      <c r="A2481" s="131" t="n">
        <v>1476835200</v>
      </c>
      <c r="B2481" s="330" t="n">
        <f aca="false">(A2481/(24*60*60))+DATE(1970,1,1)</f>
        <v>42662</v>
      </c>
      <c r="C2481" s="331" t="n">
        <f aca="false">YEAR(B2481)</f>
        <v>2016</v>
      </c>
      <c r="D2481" s="331" t="n">
        <f aca="false">MONTH(B2481)</f>
        <v>10</v>
      </c>
      <c r="E2481" s="331" t="n">
        <f aca="false">DAY(B2481)</f>
        <v>19</v>
      </c>
      <c r="F2481" s="132" t="n">
        <v>635.7575</v>
      </c>
      <c r="G2481" s="132" t="n">
        <v>637.989</v>
      </c>
      <c r="H2481" s="132" t="n">
        <v>624.7885</v>
      </c>
      <c r="I2481" s="132" t="n">
        <v>629.56</v>
      </c>
      <c r="J2481" s="132" t="n">
        <f aca="false">LARGE($G$1:G2481,1)</f>
        <v>1242</v>
      </c>
      <c r="K2481" s="192" t="n">
        <f aca="false">IF(J2481&gt;J2480,0,K2480+1)</f>
        <v>1055</v>
      </c>
      <c r="L2481" s="134" t="n">
        <f aca="false">I2481/J2481-1</f>
        <v>-0.493107890499195</v>
      </c>
      <c r="O2481" s="131"/>
      <c r="P2481" s="330"/>
      <c r="Q2481" s="132"/>
      <c r="R2481" s="132"/>
      <c r="S2481" s="132"/>
      <c r="T2481" s="132"/>
    </row>
    <row r="2482" customFormat="false" ht="12.8" hidden="true" customHeight="false" outlineLevel="0" collapsed="false">
      <c r="A2482" s="131" t="n">
        <v>1476921600</v>
      </c>
      <c r="B2482" s="330" t="n">
        <f aca="false">(A2482/(24*60*60))+DATE(1970,1,1)</f>
        <v>42663</v>
      </c>
      <c r="C2482" s="331" t="n">
        <f aca="false">YEAR(B2482)</f>
        <v>2016</v>
      </c>
      <c r="D2482" s="331" t="n">
        <f aca="false">MONTH(B2482)</f>
        <v>10</v>
      </c>
      <c r="E2482" s="331" t="n">
        <f aca="false">DAY(B2482)</f>
        <v>20</v>
      </c>
      <c r="F2482" s="132" t="n">
        <v>629.275</v>
      </c>
      <c r="G2482" s="132" t="n">
        <v>630.794</v>
      </c>
      <c r="H2482" s="132" t="n">
        <v>625.21275</v>
      </c>
      <c r="I2482" s="132" t="n">
        <v>628.9975</v>
      </c>
      <c r="J2482" s="132" t="n">
        <f aca="false">LARGE($G$1:G2482,1)</f>
        <v>1242</v>
      </c>
      <c r="K2482" s="192" t="n">
        <f aca="false">IF(J2482&gt;J2481,0,K2481+1)</f>
        <v>1056</v>
      </c>
      <c r="L2482" s="134" t="n">
        <f aca="false">I2482/J2482-1</f>
        <v>-0.49356078904992</v>
      </c>
      <c r="O2482" s="131"/>
      <c r="P2482" s="330"/>
      <c r="Q2482" s="132"/>
      <c r="R2482" s="132"/>
      <c r="S2482" s="132"/>
      <c r="T2482" s="132"/>
    </row>
    <row r="2483" customFormat="false" ht="12.8" hidden="true" customHeight="false" outlineLevel="0" collapsed="false">
      <c r="A2483" s="131" t="n">
        <v>1477008000</v>
      </c>
      <c r="B2483" s="330" t="n">
        <f aca="false">(A2483/(24*60*60))+DATE(1970,1,1)</f>
        <v>42664</v>
      </c>
      <c r="C2483" s="331" t="n">
        <f aca="false">YEAR(B2483)</f>
        <v>2016</v>
      </c>
      <c r="D2483" s="331" t="n">
        <f aca="false">MONTH(B2483)</f>
        <v>10</v>
      </c>
      <c r="E2483" s="331" t="n">
        <f aca="false">DAY(B2483)</f>
        <v>21</v>
      </c>
      <c r="F2483" s="132" t="n">
        <v>628.8225</v>
      </c>
      <c r="G2483" s="132" t="n">
        <v>633.91</v>
      </c>
      <c r="H2483" s="132" t="n">
        <v>628.32</v>
      </c>
      <c r="I2483" s="132" t="n">
        <v>631.265</v>
      </c>
      <c r="J2483" s="132" t="n">
        <f aca="false">LARGE($G$1:G2483,1)</f>
        <v>1242</v>
      </c>
      <c r="K2483" s="192" t="n">
        <f aca="false">IF(J2483&gt;J2482,0,K2482+1)</f>
        <v>1057</v>
      </c>
      <c r="L2483" s="134" t="n">
        <f aca="false">I2483/J2483-1</f>
        <v>-0.491735104669887</v>
      </c>
      <c r="O2483" s="131"/>
      <c r="P2483" s="330"/>
      <c r="Q2483" s="132"/>
      <c r="R2483" s="132"/>
      <c r="S2483" s="132"/>
      <c r="T2483" s="132"/>
    </row>
    <row r="2484" customFormat="false" ht="12.8" hidden="true" customHeight="false" outlineLevel="0" collapsed="false">
      <c r="A2484" s="131" t="n">
        <v>1477094400</v>
      </c>
      <c r="B2484" s="330" t="n">
        <f aca="false">(A2484/(24*60*60))+DATE(1970,1,1)</f>
        <v>42665</v>
      </c>
      <c r="C2484" s="331" t="n">
        <f aca="false">YEAR(B2484)</f>
        <v>2016</v>
      </c>
      <c r="D2484" s="331" t="n">
        <f aca="false">MONTH(B2484)</f>
        <v>10</v>
      </c>
      <c r="E2484" s="331" t="n">
        <f aca="false">DAY(B2484)</f>
        <v>22</v>
      </c>
      <c r="F2484" s="132" t="n">
        <v>631.22725</v>
      </c>
      <c r="G2484" s="132" t="n">
        <v>660.3325</v>
      </c>
      <c r="H2484" s="132" t="n">
        <v>628.892</v>
      </c>
      <c r="I2484" s="132" t="n">
        <v>656.06075</v>
      </c>
      <c r="J2484" s="132" t="n">
        <f aca="false">LARGE($G$1:G2484,1)</f>
        <v>1242</v>
      </c>
      <c r="K2484" s="192" t="n">
        <f aca="false">IF(J2484&gt;J2483,0,K2483+1)</f>
        <v>1058</v>
      </c>
      <c r="L2484" s="134" t="n">
        <f aca="false">I2484/J2484-1</f>
        <v>-0.471770732689211</v>
      </c>
      <c r="O2484" s="131"/>
      <c r="P2484" s="330"/>
      <c r="Q2484" s="132"/>
      <c r="R2484" s="132"/>
      <c r="S2484" s="132"/>
      <c r="T2484" s="132"/>
    </row>
    <row r="2485" customFormat="false" ht="12.8" hidden="true" customHeight="false" outlineLevel="0" collapsed="false">
      <c r="A2485" s="131" t="n">
        <v>1477180800</v>
      </c>
      <c r="B2485" s="330" t="n">
        <f aca="false">(A2485/(24*60*60))+DATE(1970,1,1)</f>
        <v>42666</v>
      </c>
      <c r="C2485" s="331" t="n">
        <f aca="false">YEAR(B2485)</f>
        <v>2016</v>
      </c>
      <c r="D2485" s="331" t="n">
        <f aca="false">MONTH(B2485)</f>
        <v>10</v>
      </c>
      <c r="E2485" s="331" t="n">
        <f aca="false">DAY(B2485)</f>
        <v>23</v>
      </c>
      <c r="F2485" s="132" t="n">
        <v>656.7375</v>
      </c>
      <c r="G2485" s="132" t="n">
        <v>661.335</v>
      </c>
      <c r="H2485" s="132" t="n">
        <v>648.60325</v>
      </c>
      <c r="I2485" s="132" t="n">
        <v>651.99325</v>
      </c>
      <c r="J2485" s="132" t="n">
        <f aca="false">LARGE($G$1:G2485,1)</f>
        <v>1242</v>
      </c>
      <c r="K2485" s="192" t="n">
        <f aca="false">IF(J2485&gt;J2484,0,K2484+1)</f>
        <v>1059</v>
      </c>
      <c r="L2485" s="134" t="n">
        <f aca="false">I2485/J2485-1</f>
        <v>-0.475045692431562</v>
      </c>
      <c r="O2485" s="131"/>
      <c r="P2485" s="330"/>
      <c r="Q2485" s="132"/>
      <c r="R2485" s="132"/>
      <c r="S2485" s="132"/>
      <c r="T2485" s="132"/>
    </row>
    <row r="2486" customFormat="false" ht="12.8" hidden="true" customHeight="false" outlineLevel="0" collapsed="false">
      <c r="A2486" s="131" t="n">
        <v>1477267200</v>
      </c>
      <c r="B2486" s="330" t="n">
        <f aca="false">(A2486/(24*60*60))+DATE(1970,1,1)</f>
        <v>42667</v>
      </c>
      <c r="C2486" s="331" t="n">
        <f aca="false">YEAR(B2486)</f>
        <v>2016</v>
      </c>
      <c r="D2486" s="331" t="n">
        <f aca="false">MONTH(B2486)</f>
        <v>10</v>
      </c>
      <c r="E2486" s="331" t="n">
        <f aca="false">DAY(B2486)</f>
        <v>24</v>
      </c>
      <c r="F2486" s="132" t="n">
        <v>651.34</v>
      </c>
      <c r="G2486" s="132" t="n">
        <v>653.3925</v>
      </c>
      <c r="H2486" s="132" t="n">
        <v>644.24425</v>
      </c>
      <c r="I2486" s="132" t="n">
        <v>649.99</v>
      </c>
      <c r="J2486" s="132" t="n">
        <f aca="false">LARGE($G$1:G2486,1)</f>
        <v>1242</v>
      </c>
      <c r="K2486" s="192" t="n">
        <f aca="false">IF(J2486&gt;J2485,0,K2485+1)</f>
        <v>1060</v>
      </c>
      <c r="L2486" s="134" t="n">
        <f aca="false">I2486/J2486-1</f>
        <v>-0.476658615136876</v>
      </c>
      <c r="O2486" s="131"/>
      <c r="P2486" s="330"/>
      <c r="Q2486" s="132"/>
      <c r="R2486" s="132"/>
      <c r="S2486" s="132"/>
      <c r="T2486" s="132"/>
    </row>
    <row r="2487" customFormat="false" ht="12.8" hidden="true" customHeight="false" outlineLevel="0" collapsed="false">
      <c r="A2487" s="131" t="n">
        <v>1477353600</v>
      </c>
      <c r="B2487" s="330" t="n">
        <f aca="false">(A2487/(24*60*60))+DATE(1970,1,1)</f>
        <v>42668</v>
      </c>
      <c r="C2487" s="331" t="n">
        <f aca="false">YEAR(B2487)</f>
        <v>2016</v>
      </c>
      <c r="D2487" s="331" t="n">
        <f aca="false">MONTH(B2487)</f>
        <v>10</v>
      </c>
      <c r="E2487" s="331" t="n">
        <f aca="false">DAY(B2487)</f>
        <v>25</v>
      </c>
      <c r="F2487" s="132" t="n">
        <v>650.0975</v>
      </c>
      <c r="G2487" s="132" t="n">
        <v>659.5175</v>
      </c>
      <c r="H2487" s="132" t="n">
        <v>647.7425</v>
      </c>
      <c r="I2487" s="132" t="n">
        <v>653.11975</v>
      </c>
      <c r="J2487" s="132" t="n">
        <f aca="false">LARGE($G$1:G2487,1)</f>
        <v>1242</v>
      </c>
      <c r="K2487" s="192" t="n">
        <f aca="false">IF(J2487&gt;J2486,0,K2486+1)</f>
        <v>1061</v>
      </c>
      <c r="L2487" s="134" t="n">
        <f aca="false">I2487/J2487-1</f>
        <v>-0.474138687600644</v>
      </c>
      <c r="O2487" s="131"/>
      <c r="P2487" s="330"/>
      <c r="Q2487" s="132"/>
      <c r="R2487" s="132"/>
      <c r="S2487" s="132"/>
      <c r="T2487" s="132"/>
    </row>
    <row r="2488" customFormat="false" ht="12.8" hidden="true" customHeight="false" outlineLevel="0" collapsed="false">
      <c r="A2488" s="131" t="n">
        <v>1477440000</v>
      </c>
      <c r="B2488" s="330" t="n">
        <f aca="false">(A2488/(24*60*60))+DATE(1970,1,1)</f>
        <v>42669</v>
      </c>
      <c r="C2488" s="331" t="n">
        <f aca="false">YEAR(B2488)</f>
        <v>2016</v>
      </c>
      <c r="D2488" s="331" t="n">
        <f aca="false">MONTH(B2488)</f>
        <v>10</v>
      </c>
      <c r="E2488" s="331" t="n">
        <f aca="false">DAY(B2488)</f>
        <v>26</v>
      </c>
      <c r="F2488" s="132" t="n">
        <v>653.11975</v>
      </c>
      <c r="G2488" s="132" t="n">
        <v>678.1375</v>
      </c>
      <c r="H2488" s="132" t="n">
        <v>652.45575</v>
      </c>
      <c r="I2488" s="132" t="n">
        <v>674.357</v>
      </c>
      <c r="J2488" s="132" t="n">
        <f aca="false">LARGE($G$1:G2488,1)</f>
        <v>1242</v>
      </c>
      <c r="K2488" s="192" t="n">
        <f aca="false">IF(J2488&gt;J2487,0,K2487+1)</f>
        <v>1062</v>
      </c>
      <c r="L2488" s="134" t="n">
        <f aca="false">I2488/J2488-1</f>
        <v>-0.457039452495974</v>
      </c>
      <c r="O2488" s="131"/>
      <c r="P2488" s="330"/>
      <c r="Q2488" s="132"/>
      <c r="R2488" s="132"/>
      <c r="S2488" s="132"/>
      <c r="T2488" s="132"/>
    </row>
    <row r="2489" customFormat="false" ht="12.8" hidden="true" customHeight="false" outlineLevel="0" collapsed="false">
      <c r="A2489" s="131" t="n">
        <v>1477526400</v>
      </c>
      <c r="B2489" s="330" t="n">
        <f aca="false">(A2489/(24*60*60))+DATE(1970,1,1)</f>
        <v>42670</v>
      </c>
      <c r="C2489" s="331" t="n">
        <f aca="false">YEAR(B2489)</f>
        <v>2016</v>
      </c>
      <c r="D2489" s="331" t="n">
        <f aca="false">MONTH(B2489)</f>
        <v>10</v>
      </c>
      <c r="E2489" s="331" t="n">
        <f aca="false">DAY(B2489)</f>
        <v>27</v>
      </c>
      <c r="F2489" s="132" t="n">
        <v>674.237</v>
      </c>
      <c r="G2489" s="132" t="n">
        <v>687.351</v>
      </c>
      <c r="H2489" s="132" t="n">
        <v>671.14225</v>
      </c>
      <c r="I2489" s="132" t="n">
        <v>685.677</v>
      </c>
      <c r="J2489" s="132" t="n">
        <f aca="false">LARGE($G$1:G2489,1)</f>
        <v>1242</v>
      </c>
      <c r="K2489" s="192" t="n">
        <f aca="false">IF(J2489&gt;J2488,0,K2488+1)</f>
        <v>1063</v>
      </c>
      <c r="L2489" s="134" t="n">
        <f aca="false">I2489/J2489-1</f>
        <v>-0.447925120772947</v>
      </c>
      <c r="O2489" s="131"/>
      <c r="P2489" s="330"/>
      <c r="Q2489" s="132"/>
      <c r="R2489" s="132"/>
      <c r="S2489" s="132"/>
      <c r="T2489" s="132"/>
    </row>
    <row r="2490" customFormat="false" ht="12.8" hidden="true" customHeight="false" outlineLevel="0" collapsed="false">
      <c r="A2490" s="131" t="n">
        <v>1477612800</v>
      </c>
      <c r="B2490" s="330" t="n">
        <f aca="false">(A2490/(24*60*60))+DATE(1970,1,1)</f>
        <v>42671</v>
      </c>
      <c r="C2490" s="331" t="n">
        <f aca="false">YEAR(B2490)</f>
        <v>2016</v>
      </c>
      <c r="D2490" s="331" t="n">
        <f aca="false">MONTH(B2490)</f>
        <v>10</v>
      </c>
      <c r="E2490" s="331" t="n">
        <f aca="false">DAY(B2490)</f>
        <v>28</v>
      </c>
      <c r="F2490" s="132" t="n">
        <v>685.6175</v>
      </c>
      <c r="G2490" s="132" t="n">
        <v>690.131</v>
      </c>
      <c r="H2490" s="132" t="n">
        <v>680.77275</v>
      </c>
      <c r="I2490" s="132" t="n">
        <v>688.7125</v>
      </c>
      <c r="J2490" s="132" t="n">
        <f aca="false">LARGE($G$1:G2490,1)</f>
        <v>1242</v>
      </c>
      <c r="K2490" s="192" t="n">
        <f aca="false">IF(J2490&gt;J2489,0,K2489+1)</f>
        <v>1064</v>
      </c>
      <c r="L2490" s="134" t="n">
        <f aca="false">I2490/J2490-1</f>
        <v>-0.445481078904992</v>
      </c>
      <c r="O2490" s="131"/>
      <c r="P2490" s="330"/>
      <c r="Q2490" s="132"/>
      <c r="R2490" s="132"/>
      <c r="S2490" s="132"/>
      <c r="T2490" s="132"/>
    </row>
    <row r="2491" customFormat="false" ht="12.8" hidden="true" customHeight="false" outlineLevel="0" collapsed="false">
      <c r="A2491" s="131" t="n">
        <v>1477699200</v>
      </c>
      <c r="B2491" s="330" t="n">
        <f aca="false">(A2491/(24*60*60))+DATE(1970,1,1)</f>
        <v>42672</v>
      </c>
      <c r="C2491" s="331" t="n">
        <f aca="false">YEAR(B2491)</f>
        <v>2016</v>
      </c>
      <c r="D2491" s="331" t="n">
        <f aca="false">MONTH(B2491)</f>
        <v>10</v>
      </c>
      <c r="E2491" s="331" t="n">
        <f aca="false">DAY(B2491)</f>
        <v>29</v>
      </c>
      <c r="F2491" s="132" t="n">
        <v>688.7125</v>
      </c>
      <c r="G2491" s="132" t="n">
        <v>721.9625</v>
      </c>
      <c r="H2491" s="132" t="n">
        <v>687.903</v>
      </c>
      <c r="I2491" s="132" t="n">
        <v>713.5875</v>
      </c>
      <c r="J2491" s="132" t="n">
        <f aca="false">LARGE($G$1:G2491,1)</f>
        <v>1242</v>
      </c>
      <c r="K2491" s="192" t="n">
        <f aca="false">IF(J2491&gt;J2490,0,K2490+1)</f>
        <v>1065</v>
      </c>
      <c r="L2491" s="134" t="n">
        <f aca="false">I2491/J2491-1</f>
        <v>-0.425452898550725</v>
      </c>
      <c r="O2491" s="131"/>
      <c r="P2491" s="330"/>
      <c r="Q2491" s="132"/>
      <c r="R2491" s="132"/>
      <c r="S2491" s="132"/>
      <c r="T2491" s="132"/>
    </row>
    <row r="2492" customFormat="false" ht="12.8" hidden="true" customHeight="false" outlineLevel="0" collapsed="false">
      <c r="A2492" s="131" t="n">
        <v>1477785600</v>
      </c>
      <c r="B2492" s="330" t="n">
        <f aca="false">(A2492/(24*60*60))+DATE(1970,1,1)</f>
        <v>42673</v>
      </c>
      <c r="C2492" s="331" t="n">
        <f aca="false">YEAR(B2492)</f>
        <v>2016</v>
      </c>
      <c r="D2492" s="331" t="n">
        <f aca="false">MONTH(B2492)</f>
        <v>10</v>
      </c>
      <c r="E2492" s="331" t="n">
        <f aca="false">DAY(B2492)</f>
        <v>30</v>
      </c>
      <c r="F2492" s="132" t="n">
        <v>713.575</v>
      </c>
      <c r="G2492" s="132" t="n">
        <v>713.92475</v>
      </c>
      <c r="H2492" s="132" t="n">
        <v>691.69</v>
      </c>
      <c r="I2492" s="132" t="n">
        <v>698.44925</v>
      </c>
      <c r="J2492" s="132" t="n">
        <f aca="false">LARGE($G$1:G2492,1)</f>
        <v>1242</v>
      </c>
      <c r="K2492" s="192" t="n">
        <f aca="false">IF(J2492&gt;J2491,0,K2491+1)</f>
        <v>1066</v>
      </c>
      <c r="L2492" s="134" t="n">
        <f aca="false">I2492/J2492-1</f>
        <v>-0.437641505636071</v>
      </c>
      <c r="O2492" s="131"/>
      <c r="P2492" s="330"/>
      <c r="Q2492" s="132"/>
      <c r="R2492" s="132"/>
      <c r="S2492" s="132"/>
      <c r="T2492" s="132"/>
    </row>
    <row r="2493" customFormat="false" ht="12.8" hidden="true" customHeight="false" outlineLevel="0" collapsed="false">
      <c r="A2493" s="131" t="n">
        <v>1477872000</v>
      </c>
      <c r="B2493" s="330" t="n">
        <f aca="false">(A2493/(24*60*60))+DATE(1970,1,1)</f>
        <v>42674</v>
      </c>
      <c r="C2493" s="331" t="n">
        <f aca="false">YEAR(B2493)</f>
        <v>2016</v>
      </c>
      <c r="D2493" s="331" t="n">
        <f aca="false">MONTH(B2493)</f>
        <v>10</v>
      </c>
      <c r="E2493" s="331" t="n">
        <f aca="false">DAY(B2493)</f>
        <v>31</v>
      </c>
      <c r="F2493" s="132" t="n">
        <v>698.2025</v>
      </c>
      <c r="G2493" s="132" t="n">
        <v>708.31225</v>
      </c>
      <c r="H2493" s="132" t="n">
        <v>683.8375</v>
      </c>
      <c r="I2493" s="132" t="n">
        <v>697.69475</v>
      </c>
      <c r="J2493" s="132" t="n">
        <f aca="false">LARGE($G$1:G2493,1)</f>
        <v>1242</v>
      </c>
      <c r="K2493" s="192" t="n">
        <f aca="false">IF(J2493&gt;J2492,0,K2492+1)</f>
        <v>1067</v>
      </c>
      <c r="L2493" s="134" t="n">
        <f aca="false">I2493/J2493-1</f>
        <v>-0.438248993558776</v>
      </c>
      <c r="O2493" s="131"/>
      <c r="P2493" s="330"/>
      <c r="Q2493" s="132"/>
      <c r="R2493" s="132"/>
      <c r="S2493" s="132"/>
      <c r="T2493" s="132"/>
    </row>
    <row r="2494" customFormat="false" ht="12.8" hidden="true" customHeight="false" outlineLevel="0" collapsed="false">
      <c r="A2494" s="131" t="n">
        <v>1477958400</v>
      </c>
      <c r="B2494" s="330" t="n">
        <f aca="false">(A2494/(24*60*60))+DATE(1970,1,1)</f>
        <v>42675</v>
      </c>
      <c r="C2494" s="331" t="n">
        <f aca="false">YEAR(B2494)</f>
        <v>2016</v>
      </c>
      <c r="D2494" s="331" t="n">
        <f aca="false">MONTH(B2494)</f>
        <v>11</v>
      </c>
      <c r="E2494" s="331" t="n">
        <f aca="false">DAY(B2494)</f>
        <v>1</v>
      </c>
      <c r="F2494" s="132" t="n">
        <v>697.7125</v>
      </c>
      <c r="G2494" s="132" t="n">
        <v>737.6495</v>
      </c>
      <c r="H2494" s="132" t="n">
        <v>696.745</v>
      </c>
      <c r="I2494" s="132" t="n">
        <v>730.2385</v>
      </c>
      <c r="J2494" s="132" t="n">
        <f aca="false">LARGE($G$1:G2494,1)</f>
        <v>1242</v>
      </c>
      <c r="K2494" s="192" t="n">
        <f aca="false">IF(J2494&gt;J2493,0,K2493+1)</f>
        <v>1068</v>
      </c>
      <c r="L2494" s="134" t="n">
        <f aca="false">I2494/J2494-1</f>
        <v>-0.412046296296296</v>
      </c>
      <c r="O2494" s="131"/>
      <c r="P2494" s="330"/>
      <c r="Q2494" s="132"/>
      <c r="R2494" s="132"/>
      <c r="S2494" s="132"/>
      <c r="T2494" s="132"/>
    </row>
    <row r="2495" customFormat="false" ht="12.8" hidden="true" customHeight="false" outlineLevel="0" collapsed="false">
      <c r="A2495" s="131" t="n">
        <v>1478044800</v>
      </c>
      <c r="B2495" s="330" t="n">
        <f aca="false">(A2495/(24*60*60))+DATE(1970,1,1)</f>
        <v>42676</v>
      </c>
      <c r="C2495" s="331" t="n">
        <f aca="false">YEAR(B2495)</f>
        <v>2016</v>
      </c>
      <c r="D2495" s="331" t="n">
        <f aca="false">MONTH(B2495)</f>
        <v>11</v>
      </c>
      <c r="E2495" s="331" t="n">
        <f aca="false">DAY(B2495)</f>
        <v>2</v>
      </c>
      <c r="F2495" s="132" t="n">
        <v>730.407</v>
      </c>
      <c r="G2495" s="132" t="n">
        <v>742.415</v>
      </c>
      <c r="H2495" s="132" t="n">
        <v>720.0625</v>
      </c>
      <c r="I2495" s="132" t="n">
        <v>742.415</v>
      </c>
      <c r="J2495" s="132" t="n">
        <f aca="false">LARGE($G$1:G2495,1)</f>
        <v>1242</v>
      </c>
      <c r="K2495" s="192" t="n">
        <f aca="false">IF(J2495&gt;J2494,0,K2494+1)</f>
        <v>1069</v>
      </c>
      <c r="L2495" s="134" t="n">
        <f aca="false">I2495/J2495-1</f>
        <v>-0.402242351046699</v>
      </c>
      <c r="O2495" s="131"/>
      <c r="P2495" s="330"/>
      <c r="Q2495" s="132"/>
      <c r="R2495" s="132"/>
      <c r="S2495" s="132"/>
      <c r="T2495" s="132"/>
    </row>
    <row r="2496" customFormat="false" ht="12.8" hidden="true" customHeight="false" outlineLevel="0" collapsed="false">
      <c r="A2496" s="131" t="n">
        <v>1478131200</v>
      </c>
      <c r="B2496" s="330" t="n">
        <f aca="false">(A2496/(24*60*60))+DATE(1970,1,1)</f>
        <v>42677</v>
      </c>
      <c r="C2496" s="331" t="n">
        <f aca="false">YEAR(B2496)</f>
        <v>2016</v>
      </c>
      <c r="D2496" s="331" t="n">
        <f aca="false">MONTH(B2496)</f>
        <v>11</v>
      </c>
      <c r="E2496" s="331" t="n">
        <f aca="false">DAY(B2496)</f>
        <v>3</v>
      </c>
      <c r="F2496" s="132" t="n">
        <v>742.4175</v>
      </c>
      <c r="G2496" s="132" t="n">
        <v>747</v>
      </c>
      <c r="H2496" s="132" t="n">
        <v>672.69175</v>
      </c>
      <c r="I2496" s="132" t="n">
        <v>688.57725</v>
      </c>
      <c r="J2496" s="132" t="n">
        <f aca="false">LARGE($G$1:G2496,1)</f>
        <v>1242</v>
      </c>
      <c r="K2496" s="192" t="n">
        <f aca="false">IF(J2496&gt;J2495,0,K2495+1)</f>
        <v>1070</v>
      </c>
      <c r="L2496" s="134" t="n">
        <f aca="false">I2496/J2496-1</f>
        <v>-0.445589975845411</v>
      </c>
      <c r="O2496" s="131"/>
      <c r="P2496" s="330"/>
      <c r="Q2496" s="132"/>
      <c r="R2496" s="132"/>
      <c r="S2496" s="132"/>
      <c r="T2496" s="132"/>
    </row>
    <row r="2497" customFormat="false" ht="12.8" hidden="true" customHeight="false" outlineLevel="0" collapsed="false">
      <c r="A2497" s="131" t="n">
        <v>1478217600</v>
      </c>
      <c r="B2497" s="330" t="n">
        <f aca="false">(A2497/(24*60*60))+DATE(1970,1,1)</f>
        <v>42678</v>
      </c>
      <c r="C2497" s="331" t="n">
        <f aca="false">YEAR(B2497)</f>
        <v>2016</v>
      </c>
      <c r="D2497" s="331" t="n">
        <f aca="false">MONTH(B2497)</f>
        <v>11</v>
      </c>
      <c r="E2497" s="331" t="n">
        <f aca="false">DAY(B2497)</f>
        <v>4</v>
      </c>
      <c r="F2497" s="132" t="n">
        <v>688.973</v>
      </c>
      <c r="G2497" s="132" t="n">
        <v>708.457</v>
      </c>
      <c r="H2497" s="132" t="n">
        <v>683.18025</v>
      </c>
      <c r="I2497" s="132" t="n">
        <v>705.4965</v>
      </c>
      <c r="J2497" s="132" t="n">
        <f aca="false">LARGE($G$1:G2497,1)</f>
        <v>1242</v>
      </c>
      <c r="K2497" s="192" t="n">
        <f aca="false">IF(J2497&gt;J2496,0,K2496+1)</f>
        <v>1071</v>
      </c>
      <c r="L2497" s="134" t="n">
        <f aca="false">I2497/J2497-1</f>
        <v>-0.431967391304348</v>
      </c>
      <c r="O2497" s="131"/>
      <c r="P2497" s="330"/>
      <c r="Q2497" s="132"/>
      <c r="R2497" s="132"/>
      <c r="S2497" s="132"/>
      <c r="T2497" s="132"/>
    </row>
    <row r="2498" customFormat="false" ht="12.8" hidden="true" customHeight="false" outlineLevel="0" collapsed="false">
      <c r="A2498" s="131" t="n">
        <v>1478304000</v>
      </c>
      <c r="B2498" s="330" t="n">
        <f aca="false">(A2498/(24*60*60))+DATE(1970,1,1)</f>
        <v>42679</v>
      </c>
      <c r="C2498" s="331" t="n">
        <f aca="false">YEAR(B2498)</f>
        <v>2016</v>
      </c>
      <c r="D2498" s="331" t="n">
        <f aca="false">MONTH(B2498)</f>
        <v>11</v>
      </c>
      <c r="E2498" s="331" t="n">
        <f aca="false">DAY(B2498)</f>
        <v>5</v>
      </c>
      <c r="F2498" s="132" t="n">
        <v>705.4915</v>
      </c>
      <c r="G2498" s="132" t="n">
        <v>710.28525</v>
      </c>
      <c r="H2498" s="132" t="n">
        <v>697.227</v>
      </c>
      <c r="I2498" s="132" t="n">
        <v>705.8145</v>
      </c>
      <c r="J2498" s="132" t="n">
        <f aca="false">LARGE($G$1:G2498,1)</f>
        <v>1242</v>
      </c>
      <c r="K2498" s="192" t="n">
        <f aca="false">IF(J2498&gt;J2497,0,K2497+1)</f>
        <v>1072</v>
      </c>
      <c r="L2498" s="134" t="n">
        <f aca="false">I2498/J2498-1</f>
        <v>-0.431711352657005</v>
      </c>
      <c r="O2498" s="131"/>
      <c r="P2498" s="330"/>
      <c r="Q2498" s="132"/>
      <c r="R2498" s="132"/>
      <c r="S2498" s="132"/>
      <c r="T2498" s="132"/>
    </row>
    <row r="2499" customFormat="false" ht="12.8" hidden="true" customHeight="false" outlineLevel="0" collapsed="false">
      <c r="A2499" s="131" t="n">
        <v>1478390400</v>
      </c>
      <c r="B2499" s="330" t="n">
        <f aca="false">(A2499/(24*60*60))+DATE(1970,1,1)</f>
        <v>42680</v>
      </c>
      <c r="C2499" s="331" t="n">
        <f aca="false">YEAR(B2499)</f>
        <v>2016</v>
      </c>
      <c r="D2499" s="331" t="n">
        <f aca="false">MONTH(B2499)</f>
        <v>11</v>
      </c>
      <c r="E2499" s="331" t="n">
        <f aca="false">DAY(B2499)</f>
        <v>6</v>
      </c>
      <c r="F2499" s="132" t="n">
        <v>705.70275</v>
      </c>
      <c r="G2499" s="132" t="n">
        <v>717.6395</v>
      </c>
      <c r="H2499" s="132" t="n">
        <v>701.37725</v>
      </c>
      <c r="I2499" s="132" t="n">
        <v>713.39925</v>
      </c>
      <c r="J2499" s="132" t="n">
        <f aca="false">LARGE($G$1:G2499,1)</f>
        <v>1242</v>
      </c>
      <c r="K2499" s="192" t="n">
        <f aca="false">IF(J2499&gt;J2498,0,K2498+1)</f>
        <v>1073</v>
      </c>
      <c r="L2499" s="134" t="n">
        <f aca="false">I2499/J2499-1</f>
        <v>-0.425604468599034</v>
      </c>
      <c r="O2499" s="131"/>
      <c r="P2499" s="330"/>
      <c r="Q2499" s="132"/>
      <c r="R2499" s="132"/>
      <c r="S2499" s="132"/>
      <c r="T2499" s="132"/>
    </row>
    <row r="2500" customFormat="false" ht="12.8" hidden="true" customHeight="false" outlineLevel="0" collapsed="false">
      <c r="A2500" s="131" t="n">
        <v>1478476800</v>
      </c>
      <c r="B2500" s="330" t="n">
        <f aca="false">(A2500/(24*60*60))+DATE(1970,1,1)</f>
        <v>42681</v>
      </c>
      <c r="C2500" s="331" t="n">
        <f aca="false">YEAR(B2500)</f>
        <v>2016</v>
      </c>
      <c r="D2500" s="331" t="n">
        <f aca="false">MONTH(B2500)</f>
        <v>11</v>
      </c>
      <c r="E2500" s="331" t="n">
        <f aca="false">DAY(B2500)</f>
        <v>7</v>
      </c>
      <c r="F2500" s="132" t="n">
        <v>713.2775</v>
      </c>
      <c r="G2500" s="132" t="n">
        <v>713.45325</v>
      </c>
      <c r="H2500" s="132" t="n">
        <v>700.2525</v>
      </c>
      <c r="I2500" s="132" t="n">
        <v>706.23375</v>
      </c>
      <c r="J2500" s="132" t="n">
        <f aca="false">LARGE($G$1:G2500,1)</f>
        <v>1242</v>
      </c>
      <c r="K2500" s="192" t="n">
        <f aca="false">IF(J2500&gt;J2499,0,K2499+1)</f>
        <v>1074</v>
      </c>
      <c r="L2500" s="134" t="n">
        <f aca="false">I2500/J2500-1</f>
        <v>-0.431373792270531</v>
      </c>
      <c r="O2500" s="131"/>
      <c r="P2500" s="330"/>
      <c r="Q2500" s="132"/>
      <c r="R2500" s="132"/>
      <c r="S2500" s="132"/>
      <c r="T2500" s="132"/>
    </row>
    <row r="2501" customFormat="false" ht="12.8" hidden="true" customHeight="false" outlineLevel="0" collapsed="false">
      <c r="A2501" s="131" t="n">
        <v>1478563200</v>
      </c>
      <c r="B2501" s="330" t="n">
        <f aca="false">(A2501/(24*60*60))+DATE(1970,1,1)</f>
        <v>42682</v>
      </c>
      <c r="C2501" s="331" t="n">
        <f aca="false">YEAR(B2501)</f>
        <v>2016</v>
      </c>
      <c r="D2501" s="331" t="n">
        <f aca="false">MONTH(B2501)</f>
        <v>11</v>
      </c>
      <c r="E2501" s="331" t="n">
        <f aca="false">DAY(B2501)</f>
        <v>8</v>
      </c>
      <c r="F2501" s="132" t="n">
        <v>705.4305</v>
      </c>
      <c r="G2501" s="132" t="n">
        <v>715.415</v>
      </c>
      <c r="H2501" s="132" t="n">
        <v>703.333</v>
      </c>
      <c r="I2501" s="132" t="n">
        <v>711.2375</v>
      </c>
      <c r="J2501" s="132" t="n">
        <f aca="false">LARGE($G$1:G2501,1)</f>
        <v>1242</v>
      </c>
      <c r="K2501" s="192" t="n">
        <f aca="false">IF(J2501&gt;J2500,0,K2500+1)</f>
        <v>1075</v>
      </c>
      <c r="L2501" s="134" t="n">
        <f aca="false">I2501/J2501-1</f>
        <v>-0.42734500805153</v>
      </c>
      <c r="O2501" s="131"/>
      <c r="P2501" s="330"/>
      <c r="Q2501" s="132"/>
      <c r="R2501" s="132"/>
      <c r="S2501" s="132"/>
      <c r="T2501" s="132"/>
    </row>
    <row r="2502" customFormat="false" ht="12.8" hidden="true" customHeight="false" outlineLevel="0" collapsed="false">
      <c r="A2502" s="131" t="n">
        <v>1478649600</v>
      </c>
      <c r="B2502" s="330" t="n">
        <f aca="false">(A2502/(24*60*60))+DATE(1970,1,1)</f>
        <v>42683</v>
      </c>
      <c r="C2502" s="331" t="n">
        <f aca="false">YEAR(B2502)</f>
        <v>2016</v>
      </c>
      <c r="D2502" s="331" t="n">
        <f aca="false">MONTH(B2502)</f>
        <v>11</v>
      </c>
      <c r="E2502" s="331" t="n">
        <f aca="false">DAY(B2502)</f>
        <v>9</v>
      </c>
      <c r="F2502" s="132" t="n">
        <v>711.0375</v>
      </c>
      <c r="G2502" s="132" t="n">
        <v>743.2425</v>
      </c>
      <c r="H2502" s="132" t="n">
        <v>708.4655</v>
      </c>
      <c r="I2502" s="132" t="n">
        <v>721.585</v>
      </c>
      <c r="J2502" s="132" t="n">
        <f aca="false">LARGE($G$1:G2502,1)</f>
        <v>1242</v>
      </c>
      <c r="K2502" s="192" t="n">
        <f aca="false">IF(J2502&gt;J2501,0,K2501+1)</f>
        <v>1076</v>
      </c>
      <c r="L2502" s="134" t="n">
        <f aca="false">I2502/J2502-1</f>
        <v>-0.419013687600644</v>
      </c>
      <c r="O2502" s="131"/>
      <c r="P2502" s="330"/>
      <c r="Q2502" s="132"/>
      <c r="R2502" s="132"/>
      <c r="S2502" s="132"/>
      <c r="T2502" s="132"/>
    </row>
    <row r="2503" customFormat="false" ht="12.8" hidden="true" customHeight="false" outlineLevel="0" collapsed="false">
      <c r="A2503" s="131" t="n">
        <v>1478736000</v>
      </c>
      <c r="B2503" s="330" t="n">
        <f aca="false">(A2503/(24*60*60))+DATE(1970,1,1)</f>
        <v>42684</v>
      </c>
      <c r="C2503" s="331" t="n">
        <f aca="false">YEAR(B2503)</f>
        <v>2016</v>
      </c>
      <c r="D2503" s="331" t="n">
        <f aca="false">MONTH(B2503)</f>
        <v>11</v>
      </c>
      <c r="E2503" s="331" t="n">
        <f aca="false">DAY(B2503)</f>
        <v>10</v>
      </c>
      <c r="F2503" s="132" t="n">
        <v>721.5925</v>
      </c>
      <c r="G2503" s="132" t="n">
        <v>722.9465</v>
      </c>
      <c r="H2503" s="132" t="n">
        <v>706.2075</v>
      </c>
      <c r="I2503" s="132" t="n">
        <v>713.0925</v>
      </c>
      <c r="J2503" s="132" t="n">
        <f aca="false">LARGE($G$1:G2503,1)</f>
        <v>1242</v>
      </c>
      <c r="K2503" s="192" t="n">
        <f aca="false">IF(J2503&gt;J2502,0,K2502+1)</f>
        <v>1077</v>
      </c>
      <c r="L2503" s="134" t="n">
        <f aca="false">I2503/J2503-1</f>
        <v>-0.425851449275362</v>
      </c>
      <c r="O2503" s="131"/>
      <c r="P2503" s="330"/>
      <c r="Q2503" s="132"/>
      <c r="R2503" s="132"/>
      <c r="S2503" s="132"/>
      <c r="T2503" s="132"/>
    </row>
    <row r="2504" customFormat="false" ht="12.8" hidden="true" customHeight="false" outlineLevel="0" collapsed="false">
      <c r="A2504" s="131" t="n">
        <v>1478822400</v>
      </c>
      <c r="B2504" s="330" t="n">
        <f aca="false">(A2504/(24*60*60))+DATE(1970,1,1)</f>
        <v>42685</v>
      </c>
      <c r="C2504" s="331" t="n">
        <f aca="false">YEAR(B2504)</f>
        <v>2016</v>
      </c>
      <c r="D2504" s="331" t="n">
        <f aca="false">MONTH(B2504)</f>
        <v>11</v>
      </c>
      <c r="E2504" s="331" t="n">
        <f aca="false">DAY(B2504)</f>
        <v>11</v>
      </c>
      <c r="F2504" s="132" t="n">
        <v>712.99325</v>
      </c>
      <c r="G2504" s="132" t="n">
        <v>719.22175</v>
      </c>
      <c r="H2504" s="132" t="n">
        <v>711.9155</v>
      </c>
      <c r="I2504" s="132" t="n">
        <v>716.5675</v>
      </c>
      <c r="J2504" s="132" t="n">
        <f aca="false">LARGE($G$1:G2504,1)</f>
        <v>1242</v>
      </c>
      <c r="K2504" s="192" t="n">
        <f aca="false">IF(J2504&gt;J2503,0,K2503+1)</f>
        <v>1078</v>
      </c>
      <c r="L2504" s="134" t="n">
        <f aca="false">I2504/J2504-1</f>
        <v>-0.423053542673108</v>
      </c>
      <c r="O2504" s="131"/>
      <c r="P2504" s="330"/>
      <c r="Q2504" s="132"/>
      <c r="R2504" s="132"/>
      <c r="S2504" s="132"/>
      <c r="T2504" s="132"/>
    </row>
    <row r="2505" customFormat="false" ht="12.8" hidden="true" customHeight="false" outlineLevel="0" collapsed="false">
      <c r="A2505" s="131" t="n">
        <v>1478908800</v>
      </c>
      <c r="B2505" s="330" t="n">
        <f aca="false">(A2505/(24*60*60))+DATE(1970,1,1)</f>
        <v>42686</v>
      </c>
      <c r="C2505" s="331" t="n">
        <f aca="false">YEAR(B2505)</f>
        <v>2016</v>
      </c>
      <c r="D2505" s="331" t="n">
        <f aca="false">MONTH(B2505)</f>
        <v>11</v>
      </c>
      <c r="E2505" s="331" t="n">
        <f aca="false">DAY(B2505)</f>
        <v>12</v>
      </c>
      <c r="F2505" s="132" t="n">
        <v>716.48</v>
      </c>
      <c r="G2505" s="132" t="n">
        <v>716.9275</v>
      </c>
      <c r="H2505" s="132" t="n">
        <v>700.9395</v>
      </c>
      <c r="I2505" s="132" t="n">
        <v>702.78</v>
      </c>
      <c r="J2505" s="132" t="n">
        <f aca="false">LARGE($G$1:G2505,1)</f>
        <v>1242</v>
      </c>
      <c r="K2505" s="192" t="n">
        <f aca="false">IF(J2505&gt;J2504,0,K2504+1)</f>
        <v>1079</v>
      </c>
      <c r="L2505" s="134" t="n">
        <f aca="false">I2505/J2505-1</f>
        <v>-0.434154589371981</v>
      </c>
      <c r="O2505" s="131"/>
      <c r="P2505" s="330"/>
      <c r="Q2505" s="132"/>
      <c r="R2505" s="132"/>
      <c r="S2505" s="132"/>
      <c r="T2505" s="132"/>
    </row>
    <row r="2506" customFormat="false" ht="12.8" hidden="true" customHeight="false" outlineLevel="0" collapsed="false">
      <c r="A2506" s="131" t="n">
        <v>1478995200</v>
      </c>
      <c r="B2506" s="330" t="n">
        <f aca="false">(A2506/(24*60*60))+DATE(1970,1,1)</f>
        <v>42687</v>
      </c>
      <c r="C2506" s="331" t="n">
        <f aca="false">YEAR(B2506)</f>
        <v>2016</v>
      </c>
      <c r="D2506" s="331" t="n">
        <f aca="false">MONTH(B2506)</f>
        <v>11</v>
      </c>
      <c r="E2506" s="331" t="n">
        <f aca="false">DAY(B2506)</f>
        <v>13</v>
      </c>
      <c r="F2506" s="132" t="n">
        <v>702.6275</v>
      </c>
      <c r="G2506" s="132" t="n">
        <v>704.936</v>
      </c>
      <c r="H2506" s="132" t="n">
        <v>684.67925</v>
      </c>
      <c r="I2506" s="132" t="n">
        <v>702.0125</v>
      </c>
      <c r="J2506" s="132" t="n">
        <f aca="false">LARGE($G$1:G2506,1)</f>
        <v>1242</v>
      </c>
      <c r="K2506" s="192" t="n">
        <f aca="false">IF(J2506&gt;J2505,0,K2505+1)</f>
        <v>1080</v>
      </c>
      <c r="L2506" s="134" t="n">
        <f aca="false">I2506/J2506-1</f>
        <v>-0.434772544283414</v>
      </c>
      <c r="O2506" s="131"/>
      <c r="P2506" s="330"/>
      <c r="Q2506" s="132"/>
      <c r="R2506" s="132"/>
      <c r="S2506" s="132"/>
      <c r="T2506" s="132"/>
    </row>
    <row r="2507" customFormat="false" ht="12.8" hidden="true" customHeight="false" outlineLevel="0" collapsed="false">
      <c r="A2507" s="131" t="n">
        <v>1479081600</v>
      </c>
      <c r="B2507" s="330" t="n">
        <f aca="false">(A2507/(24*60*60))+DATE(1970,1,1)</f>
        <v>42688</v>
      </c>
      <c r="C2507" s="331" t="n">
        <f aca="false">YEAR(B2507)</f>
        <v>2016</v>
      </c>
      <c r="D2507" s="331" t="n">
        <f aca="false">MONTH(B2507)</f>
        <v>11</v>
      </c>
      <c r="E2507" s="331" t="n">
        <f aca="false">DAY(B2507)</f>
        <v>14</v>
      </c>
      <c r="F2507" s="132" t="n">
        <v>702.34475</v>
      </c>
      <c r="G2507" s="132" t="n">
        <v>707.98</v>
      </c>
      <c r="H2507" s="132" t="n">
        <v>696.59275</v>
      </c>
      <c r="I2507" s="132" t="n">
        <v>706.641</v>
      </c>
      <c r="J2507" s="132" t="n">
        <f aca="false">LARGE($G$1:G2507,1)</f>
        <v>1242</v>
      </c>
      <c r="K2507" s="192" t="n">
        <f aca="false">IF(J2507&gt;J2506,0,K2506+1)</f>
        <v>1081</v>
      </c>
      <c r="L2507" s="134" t="n">
        <f aca="false">I2507/J2507-1</f>
        <v>-0.431045893719807</v>
      </c>
      <c r="O2507" s="131"/>
      <c r="P2507" s="330"/>
      <c r="Q2507" s="132"/>
      <c r="R2507" s="132"/>
      <c r="S2507" s="132"/>
      <c r="T2507" s="132"/>
    </row>
    <row r="2508" customFormat="false" ht="12.8" hidden="true" customHeight="false" outlineLevel="0" collapsed="false">
      <c r="A2508" s="131" t="n">
        <v>1479168000</v>
      </c>
      <c r="B2508" s="330" t="n">
        <f aca="false">(A2508/(24*60*60))+DATE(1970,1,1)</f>
        <v>42689</v>
      </c>
      <c r="C2508" s="331" t="n">
        <f aca="false">YEAR(B2508)</f>
        <v>2016</v>
      </c>
      <c r="D2508" s="331" t="n">
        <f aca="false">MONTH(B2508)</f>
        <v>11</v>
      </c>
      <c r="E2508" s="331" t="n">
        <f aca="false">DAY(B2508)</f>
        <v>15</v>
      </c>
      <c r="F2508" s="132" t="n">
        <v>706.95225</v>
      </c>
      <c r="G2508" s="132" t="n">
        <v>716.6725</v>
      </c>
      <c r="H2508" s="132" t="n">
        <v>697.58275</v>
      </c>
      <c r="I2508" s="132" t="n">
        <v>711.82</v>
      </c>
      <c r="J2508" s="132" t="n">
        <f aca="false">LARGE($G$1:G2508,1)</f>
        <v>1242</v>
      </c>
      <c r="K2508" s="192" t="n">
        <f aca="false">IF(J2508&gt;J2507,0,K2507+1)</f>
        <v>1082</v>
      </c>
      <c r="L2508" s="134" t="n">
        <f aca="false">I2508/J2508-1</f>
        <v>-0.426876006441224</v>
      </c>
      <c r="O2508" s="131"/>
      <c r="P2508" s="330"/>
      <c r="Q2508" s="132"/>
      <c r="R2508" s="132"/>
      <c r="S2508" s="132"/>
      <c r="T2508" s="132"/>
    </row>
    <row r="2509" customFormat="false" ht="12.8" hidden="true" customHeight="false" outlineLevel="0" collapsed="false">
      <c r="A2509" s="131" t="n">
        <v>1479254400</v>
      </c>
      <c r="B2509" s="330" t="n">
        <f aca="false">(A2509/(24*60*60))+DATE(1970,1,1)</f>
        <v>42690</v>
      </c>
      <c r="C2509" s="331" t="n">
        <f aca="false">YEAR(B2509)</f>
        <v>2016</v>
      </c>
      <c r="D2509" s="331" t="n">
        <f aca="false">MONTH(B2509)</f>
        <v>11</v>
      </c>
      <c r="E2509" s="331" t="n">
        <f aca="false">DAY(B2509)</f>
        <v>16</v>
      </c>
      <c r="F2509" s="132" t="n">
        <v>711.62</v>
      </c>
      <c r="G2509" s="132" t="n">
        <v>743.57</v>
      </c>
      <c r="H2509" s="132" t="n">
        <v>709.45</v>
      </c>
      <c r="I2509" s="132" t="n">
        <v>740.28825</v>
      </c>
      <c r="J2509" s="132" t="n">
        <f aca="false">LARGE($G$1:G2509,1)</f>
        <v>1242</v>
      </c>
      <c r="K2509" s="192" t="n">
        <f aca="false">IF(J2509&gt;J2508,0,K2508+1)</f>
        <v>1083</v>
      </c>
      <c r="L2509" s="134" t="n">
        <f aca="false">I2509/J2509-1</f>
        <v>-0.403954710144928</v>
      </c>
      <c r="O2509" s="131"/>
      <c r="P2509" s="330"/>
      <c r="Q2509" s="132"/>
      <c r="R2509" s="132"/>
      <c r="S2509" s="132"/>
      <c r="T2509" s="132"/>
    </row>
    <row r="2510" customFormat="false" ht="12.8" hidden="true" customHeight="false" outlineLevel="0" collapsed="false">
      <c r="A2510" s="131" t="n">
        <v>1479340800</v>
      </c>
      <c r="B2510" s="330" t="n">
        <f aca="false">(A2510/(24*60*60))+DATE(1970,1,1)</f>
        <v>42691</v>
      </c>
      <c r="C2510" s="331" t="n">
        <f aca="false">YEAR(B2510)</f>
        <v>2016</v>
      </c>
      <c r="D2510" s="331" t="n">
        <f aca="false">MONTH(B2510)</f>
        <v>11</v>
      </c>
      <c r="E2510" s="331" t="n">
        <f aca="false">DAY(B2510)</f>
        <v>17</v>
      </c>
      <c r="F2510" s="132" t="n">
        <v>739.91</v>
      </c>
      <c r="G2510" s="132" t="n">
        <v>752.701</v>
      </c>
      <c r="H2510" s="132" t="n">
        <v>732.0075</v>
      </c>
      <c r="I2510" s="132" t="n">
        <v>735.395</v>
      </c>
      <c r="J2510" s="132" t="n">
        <f aca="false">LARGE($G$1:G2510,1)</f>
        <v>1242</v>
      </c>
      <c r="K2510" s="192" t="n">
        <f aca="false">IF(J2510&gt;J2509,0,K2509+1)</f>
        <v>1084</v>
      </c>
      <c r="L2510" s="134" t="n">
        <f aca="false">I2510/J2510-1</f>
        <v>-0.407894524959742</v>
      </c>
      <c r="O2510" s="131"/>
      <c r="P2510" s="330"/>
      <c r="Q2510" s="132"/>
      <c r="R2510" s="132"/>
      <c r="S2510" s="132"/>
      <c r="T2510" s="132"/>
    </row>
    <row r="2511" customFormat="false" ht="12.8" hidden="true" customHeight="false" outlineLevel="0" collapsed="false">
      <c r="A2511" s="131" t="n">
        <v>1479427200</v>
      </c>
      <c r="B2511" s="330" t="n">
        <f aca="false">(A2511/(24*60*60))+DATE(1970,1,1)</f>
        <v>42692</v>
      </c>
      <c r="C2511" s="331" t="n">
        <f aca="false">YEAR(B2511)</f>
        <v>2016</v>
      </c>
      <c r="D2511" s="331" t="n">
        <f aca="false">MONTH(B2511)</f>
        <v>11</v>
      </c>
      <c r="E2511" s="331" t="n">
        <f aca="false">DAY(B2511)</f>
        <v>18</v>
      </c>
      <c r="F2511" s="132" t="n">
        <v>735.30725</v>
      </c>
      <c r="G2511" s="132" t="n">
        <v>751.9875</v>
      </c>
      <c r="H2511" s="132" t="n">
        <v>732.205</v>
      </c>
      <c r="I2511" s="132" t="n">
        <v>749.9355</v>
      </c>
      <c r="J2511" s="132" t="n">
        <f aca="false">LARGE($G$1:G2511,1)</f>
        <v>1242</v>
      </c>
      <c r="K2511" s="192" t="n">
        <f aca="false">IF(J2511&gt;J2510,0,K2510+1)</f>
        <v>1085</v>
      </c>
      <c r="L2511" s="134" t="n">
        <f aca="false">I2511/J2511-1</f>
        <v>-0.396187198067633</v>
      </c>
      <c r="O2511" s="131"/>
      <c r="P2511" s="330"/>
      <c r="Q2511" s="132"/>
      <c r="R2511" s="132"/>
      <c r="S2511" s="132"/>
      <c r="T2511" s="132"/>
    </row>
    <row r="2512" customFormat="false" ht="12.8" hidden="true" customHeight="false" outlineLevel="0" collapsed="false">
      <c r="A2512" s="131" t="n">
        <v>1479513600</v>
      </c>
      <c r="B2512" s="330" t="n">
        <f aca="false">(A2512/(24*60*60))+DATE(1970,1,1)</f>
        <v>42693</v>
      </c>
      <c r="C2512" s="331" t="n">
        <f aca="false">YEAR(B2512)</f>
        <v>2016</v>
      </c>
      <c r="D2512" s="331" t="n">
        <f aca="false">MONTH(B2512)</f>
        <v>11</v>
      </c>
      <c r="E2512" s="331" t="n">
        <f aca="false">DAY(B2512)</f>
        <v>19</v>
      </c>
      <c r="F2512" s="132" t="n">
        <v>749.938</v>
      </c>
      <c r="G2512" s="132" t="n">
        <v>756.495</v>
      </c>
      <c r="H2512" s="132" t="n">
        <v>740.1575</v>
      </c>
      <c r="I2512" s="132" t="n">
        <v>751.11</v>
      </c>
      <c r="J2512" s="132" t="n">
        <f aca="false">LARGE($G$1:G2512,1)</f>
        <v>1242</v>
      </c>
      <c r="K2512" s="192" t="n">
        <f aca="false">IF(J2512&gt;J2511,0,K2511+1)</f>
        <v>1086</v>
      </c>
      <c r="L2512" s="134" t="n">
        <f aca="false">I2512/J2512-1</f>
        <v>-0.39524154589372</v>
      </c>
      <c r="O2512" s="131"/>
      <c r="P2512" s="330"/>
      <c r="Q2512" s="132"/>
      <c r="R2512" s="132"/>
      <c r="S2512" s="132"/>
      <c r="T2512" s="132"/>
    </row>
    <row r="2513" customFormat="false" ht="12.8" hidden="true" customHeight="false" outlineLevel="0" collapsed="false">
      <c r="A2513" s="131" t="n">
        <v>1479600000</v>
      </c>
      <c r="B2513" s="330" t="n">
        <f aca="false">(A2513/(24*60*60))+DATE(1970,1,1)</f>
        <v>42694</v>
      </c>
      <c r="C2513" s="331" t="n">
        <f aca="false">YEAR(B2513)</f>
        <v>2016</v>
      </c>
      <c r="D2513" s="331" t="n">
        <f aca="false">MONTH(B2513)</f>
        <v>11</v>
      </c>
      <c r="E2513" s="331" t="n">
        <f aca="false">DAY(B2513)</f>
        <v>20</v>
      </c>
      <c r="F2513" s="132" t="n">
        <v>750.945</v>
      </c>
      <c r="G2513" s="132" t="n">
        <v>754.11475</v>
      </c>
      <c r="H2513" s="132" t="n">
        <v>713.0075</v>
      </c>
      <c r="I2513" s="132" t="n">
        <v>729.02925</v>
      </c>
      <c r="J2513" s="132" t="n">
        <f aca="false">LARGE($G$1:G2513,1)</f>
        <v>1242</v>
      </c>
      <c r="K2513" s="192" t="n">
        <f aca="false">IF(J2513&gt;J2512,0,K2512+1)</f>
        <v>1087</v>
      </c>
      <c r="L2513" s="134" t="n">
        <f aca="false">I2513/J2513-1</f>
        <v>-0.413019927536232</v>
      </c>
      <c r="O2513" s="131"/>
      <c r="P2513" s="330"/>
      <c r="Q2513" s="132"/>
      <c r="R2513" s="132"/>
      <c r="S2513" s="132"/>
      <c r="T2513" s="132"/>
    </row>
    <row r="2514" customFormat="false" ht="12.8" hidden="true" customHeight="false" outlineLevel="0" collapsed="false">
      <c r="A2514" s="131" t="n">
        <v>1479686400</v>
      </c>
      <c r="B2514" s="330" t="n">
        <f aca="false">(A2514/(24*60*60))+DATE(1970,1,1)</f>
        <v>42695</v>
      </c>
      <c r="C2514" s="331" t="n">
        <f aca="false">YEAR(B2514)</f>
        <v>2016</v>
      </c>
      <c r="D2514" s="331" t="n">
        <f aca="false">MONTH(B2514)</f>
        <v>11</v>
      </c>
      <c r="E2514" s="331" t="n">
        <f aca="false">DAY(B2514)</f>
        <v>21</v>
      </c>
      <c r="F2514" s="132" t="n">
        <v>729.2925</v>
      </c>
      <c r="G2514" s="132" t="n">
        <v>739.35</v>
      </c>
      <c r="H2514" s="132" t="n">
        <v>727.7025</v>
      </c>
      <c r="I2514" s="132" t="n">
        <v>737.2625</v>
      </c>
      <c r="J2514" s="132" t="n">
        <f aca="false">LARGE($G$1:G2514,1)</f>
        <v>1242</v>
      </c>
      <c r="K2514" s="192" t="n">
        <f aca="false">IF(J2514&gt;J2513,0,K2513+1)</f>
        <v>1088</v>
      </c>
      <c r="L2514" s="134" t="n">
        <f aca="false">I2514/J2514-1</f>
        <v>-0.406390901771337</v>
      </c>
      <c r="O2514" s="131"/>
      <c r="P2514" s="330"/>
      <c r="Q2514" s="132"/>
      <c r="R2514" s="132"/>
      <c r="S2514" s="132"/>
      <c r="T2514" s="132"/>
    </row>
    <row r="2515" customFormat="false" ht="12.8" hidden="true" customHeight="false" outlineLevel="0" collapsed="false">
      <c r="A2515" s="131" t="n">
        <v>1479772800</v>
      </c>
      <c r="B2515" s="330" t="n">
        <f aca="false">(A2515/(24*60*60))+DATE(1970,1,1)</f>
        <v>42696</v>
      </c>
      <c r="C2515" s="331" t="n">
        <f aca="false">YEAR(B2515)</f>
        <v>2016</v>
      </c>
      <c r="D2515" s="331" t="n">
        <f aca="false">MONTH(B2515)</f>
        <v>11</v>
      </c>
      <c r="E2515" s="331" t="n">
        <f aca="false">DAY(B2515)</f>
        <v>22</v>
      </c>
      <c r="F2515" s="132" t="n">
        <v>737.29975</v>
      </c>
      <c r="G2515" s="132" t="n">
        <v>750.7635</v>
      </c>
      <c r="H2515" s="132" t="n">
        <v>731</v>
      </c>
      <c r="I2515" s="132" t="n">
        <v>748.4975</v>
      </c>
      <c r="J2515" s="132" t="n">
        <f aca="false">LARGE($G$1:G2515,1)</f>
        <v>1242</v>
      </c>
      <c r="K2515" s="192" t="n">
        <f aca="false">IF(J2515&gt;J2514,0,K2514+1)</f>
        <v>1089</v>
      </c>
      <c r="L2515" s="134" t="n">
        <f aca="false">I2515/J2515-1</f>
        <v>-0.39734500805153</v>
      </c>
      <c r="O2515" s="131"/>
      <c r="P2515" s="330"/>
      <c r="Q2515" s="132"/>
      <c r="R2515" s="132"/>
      <c r="S2515" s="132"/>
      <c r="T2515" s="132"/>
    </row>
    <row r="2516" customFormat="false" ht="12.8" hidden="true" customHeight="false" outlineLevel="0" collapsed="false">
      <c r="A2516" s="131" t="n">
        <v>1479859200</v>
      </c>
      <c r="B2516" s="330" t="n">
        <f aca="false">(A2516/(24*60*60))+DATE(1970,1,1)</f>
        <v>42697</v>
      </c>
      <c r="C2516" s="331" t="n">
        <f aca="false">YEAR(B2516)</f>
        <v>2016</v>
      </c>
      <c r="D2516" s="331" t="n">
        <f aca="false">MONTH(B2516)</f>
        <v>11</v>
      </c>
      <c r="E2516" s="331" t="n">
        <f aca="false">DAY(B2516)</f>
        <v>23</v>
      </c>
      <c r="F2516" s="132" t="n">
        <v>748.475</v>
      </c>
      <c r="G2516" s="132" t="n">
        <v>748.8625</v>
      </c>
      <c r="H2516" s="132" t="n">
        <v>731.79</v>
      </c>
      <c r="I2516" s="132" t="n">
        <v>741.5225</v>
      </c>
      <c r="J2516" s="132" t="n">
        <f aca="false">LARGE($G$1:G2516,1)</f>
        <v>1242</v>
      </c>
      <c r="K2516" s="192" t="n">
        <f aca="false">IF(J2516&gt;J2515,0,K2515+1)</f>
        <v>1090</v>
      </c>
      <c r="L2516" s="134" t="n">
        <f aca="false">I2516/J2516-1</f>
        <v>-0.402960950080515</v>
      </c>
      <c r="O2516" s="131"/>
      <c r="P2516" s="330"/>
      <c r="Q2516" s="132"/>
      <c r="R2516" s="132"/>
      <c r="S2516" s="132"/>
      <c r="T2516" s="132"/>
    </row>
    <row r="2517" customFormat="false" ht="12.8" hidden="true" customHeight="false" outlineLevel="0" collapsed="false">
      <c r="A2517" s="131" t="n">
        <v>1479945600</v>
      </c>
      <c r="B2517" s="330" t="n">
        <f aca="false">(A2517/(24*60*60))+DATE(1970,1,1)</f>
        <v>42698</v>
      </c>
      <c r="C2517" s="331" t="n">
        <f aca="false">YEAR(B2517)</f>
        <v>2016</v>
      </c>
      <c r="D2517" s="331" t="n">
        <f aca="false">MONTH(B2517)</f>
        <v>11</v>
      </c>
      <c r="E2517" s="331" t="n">
        <f aca="false">DAY(B2517)</f>
        <v>24</v>
      </c>
      <c r="F2517" s="132" t="n">
        <v>741.64725</v>
      </c>
      <c r="G2517" s="132" t="n">
        <v>743.9925</v>
      </c>
      <c r="H2517" s="132" t="n">
        <v>728.5</v>
      </c>
      <c r="I2517" s="132" t="n">
        <v>737.5125</v>
      </c>
      <c r="J2517" s="132" t="n">
        <f aca="false">LARGE($G$1:G2517,1)</f>
        <v>1242</v>
      </c>
      <c r="K2517" s="192" t="n">
        <f aca="false">IF(J2517&gt;J2516,0,K2516+1)</f>
        <v>1091</v>
      </c>
      <c r="L2517" s="134" t="n">
        <f aca="false">I2517/J2517-1</f>
        <v>-0.40618961352657</v>
      </c>
      <c r="O2517" s="131"/>
      <c r="P2517" s="330"/>
      <c r="Q2517" s="132"/>
      <c r="R2517" s="132"/>
      <c r="S2517" s="132"/>
      <c r="T2517" s="132"/>
    </row>
    <row r="2518" customFormat="false" ht="12.8" hidden="true" customHeight="false" outlineLevel="0" collapsed="false">
      <c r="A2518" s="131" t="n">
        <v>1480032000</v>
      </c>
      <c r="B2518" s="330" t="n">
        <f aca="false">(A2518/(24*60*60))+DATE(1970,1,1)</f>
        <v>42699</v>
      </c>
      <c r="C2518" s="331" t="n">
        <f aca="false">YEAR(B2518)</f>
        <v>2016</v>
      </c>
      <c r="D2518" s="331" t="n">
        <f aca="false">MONTH(B2518)</f>
        <v>11</v>
      </c>
      <c r="E2518" s="331" t="n">
        <f aca="false">DAY(B2518)</f>
        <v>25</v>
      </c>
      <c r="F2518" s="132" t="n">
        <v>738.15225</v>
      </c>
      <c r="G2518" s="132" t="n">
        <v>740.65</v>
      </c>
      <c r="H2518" s="132" t="n">
        <v>729.39875</v>
      </c>
      <c r="I2518" s="132" t="n">
        <v>740.21</v>
      </c>
      <c r="J2518" s="132" t="n">
        <f aca="false">LARGE($G$1:G2518,1)</f>
        <v>1242</v>
      </c>
      <c r="K2518" s="192" t="n">
        <f aca="false">IF(J2518&gt;J2517,0,K2517+1)</f>
        <v>1092</v>
      </c>
      <c r="L2518" s="134" t="n">
        <f aca="false">I2518/J2518-1</f>
        <v>-0.404017713365539</v>
      </c>
      <c r="O2518" s="131"/>
      <c r="P2518" s="330"/>
      <c r="Q2518" s="132"/>
      <c r="R2518" s="132"/>
      <c r="S2518" s="132"/>
      <c r="T2518" s="132"/>
    </row>
    <row r="2519" customFormat="false" ht="12.8" hidden="true" customHeight="false" outlineLevel="0" collapsed="false">
      <c r="A2519" s="131" t="n">
        <v>1480118400</v>
      </c>
      <c r="B2519" s="330" t="n">
        <f aca="false">(A2519/(24*60*60))+DATE(1970,1,1)</f>
        <v>42700</v>
      </c>
      <c r="C2519" s="331" t="n">
        <f aca="false">YEAR(B2519)</f>
        <v>2016</v>
      </c>
      <c r="D2519" s="331" t="n">
        <f aca="false">MONTH(B2519)</f>
        <v>11</v>
      </c>
      <c r="E2519" s="331" t="n">
        <f aca="false">DAY(B2519)</f>
        <v>26</v>
      </c>
      <c r="F2519" s="132" t="n">
        <v>740.21125</v>
      </c>
      <c r="G2519" s="132" t="n">
        <v>740.8275</v>
      </c>
      <c r="H2519" s="132" t="n">
        <v>724.6975</v>
      </c>
      <c r="I2519" s="132" t="n">
        <v>733.54</v>
      </c>
      <c r="J2519" s="132" t="n">
        <f aca="false">LARGE($G$1:G2519,1)</f>
        <v>1242</v>
      </c>
      <c r="K2519" s="192" t="n">
        <f aca="false">IF(J2519&gt;J2518,0,K2518+1)</f>
        <v>1093</v>
      </c>
      <c r="L2519" s="134" t="n">
        <f aca="false">I2519/J2519-1</f>
        <v>-0.40938808373591</v>
      </c>
      <c r="O2519" s="131"/>
      <c r="P2519" s="330"/>
      <c r="Q2519" s="132"/>
      <c r="R2519" s="132"/>
      <c r="S2519" s="132"/>
      <c r="T2519" s="132"/>
    </row>
    <row r="2520" customFormat="false" ht="12.8" hidden="true" customHeight="false" outlineLevel="0" collapsed="false">
      <c r="A2520" s="131" t="n">
        <v>1480204800</v>
      </c>
      <c r="B2520" s="330" t="n">
        <f aca="false">(A2520/(24*60*60))+DATE(1970,1,1)</f>
        <v>42701</v>
      </c>
      <c r="C2520" s="331" t="n">
        <f aca="false">YEAR(B2520)</f>
        <v>2016</v>
      </c>
      <c r="D2520" s="331" t="n">
        <f aca="false">MONTH(B2520)</f>
        <v>11</v>
      </c>
      <c r="E2520" s="331" t="n">
        <f aca="false">DAY(B2520)</f>
        <v>27</v>
      </c>
      <c r="F2520" s="132" t="n">
        <v>733.56</v>
      </c>
      <c r="G2520" s="132" t="n">
        <v>736.0825</v>
      </c>
      <c r="H2520" s="132" t="n">
        <v>726.5</v>
      </c>
      <c r="I2520" s="132" t="n">
        <v>728.71</v>
      </c>
      <c r="J2520" s="132" t="n">
        <f aca="false">LARGE($G$1:G2520,1)</f>
        <v>1242</v>
      </c>
      <c r="K2520" s="192" t="n">
        <f aca="false">IF(J2520&gt;J2519,0,K2519+1)</f>
        <v>1094</v>
      </c>
      <c r="L2520" s="134" t="n">
        <f aca="false">I2520/J2520-1</f>
        <v>-0.413276972624799</v>
      </c>
      <c r="O2520" s="131"/>
      <c r="P2520" s="330"/>
      <c r="Q2520" s="132"/>
      <c r="R2520" s="132"/>
      <c r="S2520" s="132"/>
      <c r="T2520" s="132"/>
    </row>
    <row r="2521" customFormat="false" ht="12.8" hidden="true" customHeight="false" outlineLevel="0" collapsed="false">
      <c r="A2521" s="131" t="n">
        <v>1480291200</v>
      </c>
      <c r="B2521" s="330" t="n">
        <f aca="false">(A2521/(24*60*60))+DATE(1970,1,1)</f>
        <v>42702</v>
      </c>
      <c r="C2521" s="331" t="n">
        <f aca="false">YEAR(B2521)</f>
        <v>2016</v>
      </c>
      <c r="D2521" s="331" t="n">
        <f aca="false">MONTH(B2521)</f>
        <v>11</v>
      </c>
      <c r="E2521" s="331" t="n">
        <f aca="false">DAY(B2521)</f>
        <v>28</v>
      </c>
      <c r="F2521" s="132" t="n">
        <v>728.69875</v>
      </c>
      <c r="G2521" s="132" t="n">
        <v>734.88775</v>
      </c>
      <c r="H2521" s="132" t="n">
        <v>726.5025</v>
      </c>
      <c r="I2521" s="132" t="n">
        <v>731.6175</v>
      </c>
      <c r="J2521" s="132" t="n">
        <f aca="false">LARGE($G$1:G2521,1)</f>
        <v>1242</v>
      </c>
      <c r="K2521" s="192" t="n">
        <f aca="false">IF(J2521&gt;J2520,0,K2520+1)</f>
        <v>1095</v>
      </c>
      <c r="L2521" s="134" t="n">
        <f aca="false">I2521/J2521-1</f>
        <v>-0.410935990338164</v>
      </c>
      <c r="O2521" s="131"/>
      <c r="P2521" s="330"/>
      <c r="Q2521" s="132"/>
      <c r="R2521" s="132"/>
      <c r="S2521" s="132"/>
      <c r="T2521" s="132"/>
    </row>
    <row r="2522" customFormat="false" ht="12.8" hidden="true" customHeight="false" outlineLevel="0" collapsed="false">
      <c r="A2522" s="131" t="n">
        <v>1480377600</v>
      </c>
      <c r="B2522" s="330" t="n">
        <f aca="false">(A2522/(24*60*60))+DATE(1970,1,1)</f>
        <v>42703</v>
      </c>
      <c r="C2522" s="331" t="n">
        <f aca="false">YEAR(B2522)</f>
        <v>2016</v>
      </c>
      <c r="D2522" s="331" t="n">
        <f aca="false">MONTH(B2522)</f>
        <v>11</v>
      </c>
      <c r="E2522" s="331" t="n">
        <f aca="false">DAY(B2522)</f>
        <v>29</v>
      </c>
      <c r="F2522" s="132" t="n">
        <v>732.08325</v>
      </c>
      <c r="G2522" s="132" t="n">
        <v>734.64</v>
      </c>
      <c r="H2522" s="132" t="n">
        <v>727.395</v>
      </c>
      <c r="I2522" s="132" t="n">
        <v>732.0125</v>
      </c>
      <c r="J2522" s="132" t="n">
        <f aca="false">LARGE($G$1:G2522,1)</f>
        <v>1242</v>
      </c>
      <c r="K2522" s="192" t="n">
        <f aca="false">IF(J2522&gt;J2521,0,K2521+1)</f>
        <v>1096</v>
      </c>
      <c r="L2522" s="134" t="n">
        <f aca="false">I2522/J2522-1</f>
        <v>-0.410617954911433</v>
      </c>
      <c r="O2522" s="131"/>
      <c r="P2522" s="330"/>
      <c r="Q2522" s="132"/>
      <c r="R2522" s="132"/>
      <c r="S2522" s="132"/>
      <c r="T2522" s="132"/>
    </row>
    <row r="2523" customFormat="false" ht="12.8" hidden="true" customHeight="false" outlineLevel="0" collapsed="false">
      <c r="A2523" s="131" t="n">
        <v>1480464000</v>
      </c>
      <c r="B2523" s="330" t="n">
        <f aca="false">(A2523/(24*60*60))+DATE(1970,1,1)</f>
        <v>42704</v>
      </c>
      <c r="C2523" s="331" t="n">
        <f aca="false">YEAR(B2523)</f>
        <v>2016</v>
      </c>
      <c r="D2523" s="331" t="n">
        <f aca="false">MONTH(B2523)</f>
        <v>11</v>
      </c>
      <c r="E2523" s="331" t="n">
        <f aca="false">DAY(B2523)</f>
        <v>30</v>
      </c>
      <c r="F2523" s="132" t="n">
        <v>732.02</v>
      </c>
      <c r="G2523" s="132" t="n">
        <v>744.63725</v>
      </c>
      <c r="H2523" s="132" t="n">
        <v>730.01875</v>
      </c>
      <c r="I2523" s="132" t="n">
        <v>742.339</v>
      </c>
      <c r="J2523" s="132" t="n">
        <f aca="false">LARGE($G$1:G2523,1)</f>
        <v>1242</v>
      </c>
      <c r="K2523" s="192" t="n">
        <f aca="false">IF(J2523&gt;J2522,0,K2522+1)</f>
        <v>1097</v>
      </c>
      <c r="L2523" s="134" t="n">
        <f aca="false">I2523/J2523-1</f>
        <v>-0.402303542673108</v>
      </c>
      <c r="O2523" s="131"/>
      <c r="P2523" s="330"/>
      <c r="Q2523" s="132"/>
      <c r="R2523" s="132"/>
      <c r="S2523" s="132"/>
      <c r="T2523" s="132"/>
    </row>
    <row r="2524" customFormat="false" ht="12.8" hidden="true" customHeight="false" outlineLevel="0" collapsed="false">
      <c r="A2524" s="131" t="n">
        <v>1480550400</v>
      </c>
      <c r="B2524" s="330" t="n">
        <f aca="false">(A2524/(24*60*60))+DATE(1970,1,1)</f>
        <v>42705</v>
      </c>
      <c r="C2524" s="331" t="n">
        <f aca="false">YEAR(B2524)</f>
        <v>2016</v>
      </c>
      <c r="D2524" s="331" t="n">
        <f aca="false">MONTH(B2524)</f>
        <v>12</v>
      </c>
      <c r="E2524" s="331" t="n">
        <f aca="false">DAY(B2524)</f>
        <v>1</v>
      </c>
      <c r="F2524" s="132" t="n">
        <v>741.945</v>
      </c>
      <c r="G2524" s="132" t="n">
        <v>755.345</v>
      </c>
      <c r="H2524" s="132" t="n">
        <v>741.215</v>
      </c>
      <c r="I2524" s="132" t="n">
        <v>753.00475</v>
      </c>
      <c r="J2524" s="132" t="n">
        <f aca="false">LARGE($G$1:G2524,1)</f>
        <v>1242</v>
      </c>
      <c r="K2524" s="192" t="n">
        <f aca="false">IF(J2524&gt;J2523,0,K2523+1)</f>
        <v>1098</v>
      </c>
      <c r="L2524" s="134" t="n">
        <f aca="false">I2524/J2524-1</f>
        <v>-0.393715982286635</v>
      </c>
      <c r="O2524" s="131"/>
      <c r="P2524" s="330"/>
      <c r="Q2524" s="132"/>
      <c r="R2524" s="132"/>
      <c r="S2524" s="132"/>
      <c r="T2524" s="132"/>
    </row>
    <row r="2525" customFormat="false" ht="12.8" hidden="true" customHeight="false" outlineLevel="0" collapsed="false">
      <c r="A2525" s="131" t="n">
        <v>1480636800</v>
      </c>
      <c r="B2525" s="330" t="n">
        <f aca="false">(A2525/(24*60*60))+DATE(1970,1,1)</f>
        <v>42706</v>
      </c>
      <c r="C2525" s="331" t="n">
        <f aca="false">YEAR(B2525)</f>
        <v>2016</v>
      </c>
      <c r="D2525" s="331" t="n">
        <f aca="false">MONTH(B2525)</f>
        <v>12</v>
      </c>
      <c r="E2525" s="331" t="n">
        <f aca="false">DAY(B2525)</f>
        <v>2</v>
      </c>
      <c r="F2525" s="132" t="n">
        <v>753.38475</v>
      </c>
      <c r="G2525" s="132" t="n">
        <v>779.274</v>
      </c>
      <c r="H2525" s="132" t="n">
        <v>752.73075</v>
      </c>
      <c r="I2525" s="132" t="n">
        <v>771.92975</v>
      </c>
      <c r="J2525" s="132" t="n">
        <f aca="false">LARGE($G$1:G2525,1)</f>
        <v>1242</v>
      </c>
      <c r="K2525" s="192" t="n">
        <f aca="false">IF(J2525&gt;J2524,0,K2524+1)</f>
        <v>1099</v>
      </c>
      <c r="L2525" s="134" t="n">
        <f aca="false">I2525/J2525-1</f>
        <v>-0.37847846215781</v>
      </c>
      <c r="O2525" s="131"/>
      <c r="P2525" s="330"/>
      <c r="Q2525" s="132"/>
      <c r="R2525" s="132"/>
      <c r="S2525" s="132"/>
      <c r="T2525" s="132"/>
    </row>
    <row r="2526" customFormat="false" ht="12.8" hidden="true" customHeight="false" outlineLevel="0" collapsed="false">
      <c r="A2526" s="131" t="n">
        <v>1480723200</v>
      </c>
      <c r="B2526" s="330" t="n">
        <f aca="false">(A2526/(24*60*60))+DATE(1970,1,1)</f>
        <v>42707</v>
      </c>
      <c r="C2526" s="331" t="n">
        <f aca="false">YEAR(B2526)</f>
        <v>2016</v>
      </c>
      <c r="D2526" s="331" t="n">
        <f aca="false">MONTH(B2526)</f>
        <v>12</v>
      </c>
      <c r="E2526" s="331" t="n">
        <f aca="false">DAY(B2526)</f>
        <v>3</v>
      </c>
      <c r="F2526" s="132" t="n">
        <v>772.29275</v>
      </c>
      <c r="G2526" s="132" t="n">
        <v>772.84975</v>
      </c>
      <c r="H2526" s="132" t="n">
        <v>757.26</v>
      </c>
      <c r="I2526" s="132" t="n">
        <v>764.73625</v>
      </c>
      <c r="J2526" s="132" t="n">
        <f aca="false">LARGE($G$1:G2526,1)</f>
        <v>1242</v>
      </c>
      <c r="K2526" s="192" t="n">
        <f aca="false">IF(J2526&gt;J2525,0,K2525+1)</f>
        <v>1100</v>
      </c>
      <c r="L2526" s="134" t="n">
        <f aca="false">I2526/J2526-1</f>
        <v>-0.384270330112721</v>
      </c>
      <c r="O2526" s="131"/>
      <c r="P2526" s="330"/>
      <c r="Q2526" s="132"/>
      <c r="R2526" s="132"/>
      <c r="S2526" s="132"/>
      <c r="T2526" s="132"/>
    </row>
    <row r="2527" customFormat="false" ht="12.8" hidden="true" customHeight="false" outlineLevel="0" collapsed="false">
      <c r="A2527" s="131" t="n">
        <v>1480809600</v>
      </c>
      <c r="B2527" s="330" t="n">
        <f aca="false">(A2527/(24*60*60))+DATE(1970,1,1)</f>
        <v>42708</v>
      </c>
      <c r="C2527" s="331" t="n">
        <f aca="false">YEAR(B2527)</f>
        <v>2016</v>
      </c>
      <c r="D2527" s="331" t="n">
        <f aca="false">MONTH(B2527)</f>
        <v>12</v>
      </c>
      <c r="E2527" s="331" t="n">
        <f aca="false">DAY(B2527)</f>
        <v>4</v>
      </c>
      <c r="F2527" s="132" t="n">
        <v>765.54925</v>
      </c>
      <c r="G2527" s="132" t="n">
        <v>768.8175</v>
      </c>
      <c r="H2527" s="132" t="n">
        <v>760.1725</v>
      </c>
      <c r="I2527" s="132" t="n">
        <v>766.17</v>
      </c>
      <c r="J2527" s="132" t="n">
        <f aca="false">LARGE($G$1:G2527,1)</f>
        <v>1242</v>
      </c>
      <c r="K2527" s="192" t="n">
        <f aca="false">IF(J2527&gt;J2526,0,K2526+1)</f>
        <v>1101</v>
      </c>
      <c r="L2527" s="134" t="n">
        <f aca="false">I2527/J2527-1</f>
        <v>-0.383115942028986</v>
      </c>
      <c r="O2527" s="131"/>
      <c r="P2527" s="330"/>
      <c r="Q2527" s="132"/>
      <c r="R2527" s="132"/>
      <c r="S2527" s="132"/>
      <c r="T2527" s="132"/>
    </row>
    <row r="2528" customFormat="false" ht="12.8" hidden="true" customHeight="false" outlineLevel="0" collapsed="false">
      <c r="A2528" s="131" t="n">
        <v>1480896000</v>
      </c>
      <c r="B2528" s="330" t="n">
        <f aca="false">(A2528/(24*60*60))+DATE(1970,1,1)</f>
        <v>42709</v>
      </c>
      <c r="C2528" s="331" t="n">
        <f aca="false">YEAR(B2528)</f>
        <v>2016</v>
      </c>
      <c r="D2528" s="331" t="n">
        <f aca="false">MONTH(B2528)</f>
        <v>12</v>
      </c>
      <c r="E2528" s="331" t="n">
        <f aca="false">DAY(B2528)</f>
        <v>5</v>
      </c>
      <c r="F2528" s="132" t="n">
        <v>766.1575</v>
      </c>
      <c r="G2528" s="132" t="n">
        <v>766.5175</v>
      </c>
      <c r="H2528" s="132" t="n">
        <v>745.3145</v>
      </c>
      <c r="I2528" s="132" t="n">
        <v>751.94725</v>
      </c>
      <c r="J2528" s="132" t="n">
        <f aca="false">LARGE($G$1:G2528,1)</f>
        <v>1242</v>
      </c>
      <c r="K2528" s="192" t="n">
        <f aca="false">IF(J2528&gt;J2527,0,K2527+1)</f>
        <v>1102</v>
      </c>
      <c r="L2528" s="134" t="n">
        <f aca="false">I2528/J2528-1</f>
        <v>-0.394567431561997</v>
      </c>
      <c r="O2528" s="131"/>
      <c r="P2528" s="330"/>
      <c r="Q2528" s="132"/>
      <c r="R2528" s="132"/>
      <c r="S2528" s="132"/>
      <c r="T2528" s="132"/>
    </row>
    <row r="2529" customFormat="false" ht="12.8" hidden="true" customHeight="false" outlineLevel="0" collapsed="false">
      <c r="A2529" s="131" t="n">
        <v>1480982400</v>
      </c>
      <c r="B2529" s="330" t="n">
        <f aca="false">(A2529/(24*60*60))+DATE(1970,1,1)</f>
        <v>42710</v>
      </c>
      <c r="C2529" s="331" t="n">
        <f aca="false">YEAR(B2529)</f>
        <v>2016</v>
      </c>
      <c r="D2529" s="331" t="n">
        <f aca="false">MONTH(B2529)</f>
        <v>12</v>
      </c>
      <c r="E2529" s="331" t="n">
        <f aca="false">DAY(B2529)</f>
        <v>6</v>
      </c>
      <c r="F2529" s="132" t="n">
        <v>751.76725</v>
      </c>
      <c r="G2529" s="132" t="n">
        <v>760.2225</v>
      </c>
      <c r="H2529" s="132" t="n">
        <v>750.55525</v>
      </c>
      <c r="I2529" s="132" t="n">
        <v>758.86325</v>
      </c>
      <c r="J2529" s="132" t="n">
        <f aca="false">LARGE($G$1:G2529,1)</f>
        <v>1242</v>
      </c>
      <c r="K2529" s="192" t="n">
        <f aca="false">IF(J2529&gt;J2528,0,K2528+1)</f>
        <v>1103</v>
      </c>
      <c r="L2529" s="134" t="n">
        <f aca="false">I2529/J2529-1</f>
        <v>-0.388998993558776</v>
      </c>
      <c r="O2529" s="131"/>
      <c r="P2529" s="330"/>
      <c r="Q2529" s="132"/>
      <c r="R2529" s="132"/>
      <c r="S2529" s="132"/>
      <c r="T2529" s="132"/>
    </row>
    <row r="2530" customFormat="false" ht="12.8" hidden="true" customHeight="false" outlineLevel="0" collapsed="false">
      <c r="A2530" s="131" t="n">
        <v>1481068800</v>
      </c>
      <c r="B2530" s="330" t="n">
        <f aca="false">(A2530/(24*60*60))+DATE(1970,1,1)</f>
        <v>42711</v>
      </c>
      <c r="C2530" s="331" t="n">
        <f aca="false">YEAR(B2530)</f>
        <v>2016</v>
      </c>
      <c r="D2530" s="331" t="n">
        <f aca="false">MONTH(B2530)</f>
        <v>12</v>
      </c>
      <c r="E2530" s="331" t="n">
        <f aca="false">DAY(B2530)</f>
        <v>7</v>
      </c>
      <c r="F2530" s="132" t="n">
        <v>758.7975</v>
      </c>
      <c r="G2530" s="132" t="n">
        <v>769.6225</v>
      </c>
      <c r="H2530" s="132" t="n">
        <v>752.01475</v>
      </c>
      <c r="I2530" s="132" t="n">
        <v>764.42775</v>
      </c>
      <c r="J2530" s="132" t="n">
        <f aca="false">LARGE($G$1:G2530,1)</f>
        <v>1242</v>
      </c>
      <c r="K2530" s="192" t="n">
        <f aca="false">IF(J2530&gt;J2529,0,K2529+1)</f>
        <v>1104</v>
      </c>
      <c r="L2530" s="134" t="n">
        <f aca="false">I2530/J2530-1</f>
        <v>-0.384518719806763</v>
      </c>
      <c r="O2530" s="131"/>
      <c r="P2530" s="330"/>
      <c r="Q2530" s="132"/>
      <c r="R2530" s="132"/>
      <c r="S2530" s="132"/>
      <c r="T2530" s="132"/>
    </row>
    <row r="2531" customFormat="false" ht="12.8" hidden="true" customHeight="false" outlineLevel="0" collapsed="false">
      <c r="A2531" s="131" t="n">
        <v>1481155200</v>
      </c>
      <c r="B2531" s="330" t="n">
        <f aca="false">(A2531/(24*60*60))+DATE(1970,1,1)</f>
        <v>42712</v>
      </c>
      <c r="C2531" s="331" t="n">
        <f aca="false">YEAR(B2531)</f>
        <v>2016</v>
      </c>
      <c r="D2531" s="331" t="n">
        <f aca="false">MONTH(B2531)</f>
        <v>12</v>
      </c>
      <c r="E2531" s="331" t="n">
        <f aca="false">DAY(B2531)</f>
        <v>8</v>
      </c>
      <c r="F2531" s="132" t="n">
        <v>764.442</v>
      </c>
      <c r="G2531" s="132" t="n">
        <v>774.19725</v>
      </c>
      <c r="H2531" s="132" t="n">
        <v>762.12525</v>
      </c>
      <c r="I2531" s="132" t="n">
        <v>767.687</v>
      </c>
      <c r="J2531" s="132" t="n">
        <f aca="false">LARGE($G$1:G2531,1)</f>
        <v>1242</v>
      </c>
      <c r="K2531" s="192" t="n">
        <f aca="false">IF(J2531&gt;J2530,0,K2530+1)</f>
        <v>1105</v>
      </c>
      <c r="L2531" s="134" t="n">
        <f aca="false">I2531/J2531-1</f>
        <v>-0.381894524959742</v>
      </c>
      <c r="O2531" s="131"/>
      <c r="P2531" s="330"/>
      <c r="Q2531" s="132"/>
      <c r="R2531" s="132"/>
      <c r="S2531" s="132"/>
      <c r="T2531" s="132"/>
    </row>
    <row r="2532" customFormat="false" ht="12.8" hidden="true" customHeight="false" outlineLevel="0" collapsed="false">
      <c r="A2532" s="131" t="n">
        <v>1481241600</v>
      </c>
      <c r="B2532" s="330" t="n">
        <f aca="false">(A2532/(24*60*60))+DATE(1970,1,1)</f>
        <v>42713</v>
      </c>
      <c r="C2532" s="331" t="n">
        <f aca="false">YEAR(B2532)</f>
        <v>2016</v>
      </c>
      <c r="D2532" s="331" t="n">
        <f aca="false">MONTH(B2532)</f>
        <v>12</v>
      </c>
      <c r="E2532" s="331" t="n">
        <f aca="false">DAY(B2532)</f>
        <v>9</v>
      </c>
      <c r="F2532" s="132" t="n">
        <v>767.826</v>
      </c>
      <c r="G2532" s="132" t="n">
        <v>773.88975</v>
      </c>
      <c r="H2532" s="132" t="n">
        <v>765.94</v>
      </c>
      <c r="I2532" s="132" t="n">
        <v>771.142</v>
      </c>
      <c r="J2532" s="132" t="n">
        <f aca="false">LARGE($G$1:G2532,1)</f>
        <v>1242</v>
      </c>
      <c r="K2532" s="192" t="n">
        <f aca="false">IF(J2532&gt;J2531,0,K2531+1)</f>
        <v>1106</v>
      </c>
      <c r="L2532" s="134" t="n">
        <f aca="false">I2532/J2532-1</f>
        <v>-0.379112721417069</v>
      </c>
      <c r="O2532" s="131"/>
      <c r="P2532" s="330"/>
      <c r="Q2532" s="132"/>
      <c r="R2532" s="132"/>
      <c r="S2532" s="132"/>
      <c r="T2532" s="132"/>
    </row>
    <row r="2533" customFormat="false" ht="12.8" hidden="true" customHeight="false" outlineLevel="0" collapsed="false">
      <c r="A2533" s="131" t="n">
        <v>1481328000</v>
      </c>
      <c r="B2533" s="330" t="n">
        <f aca="false">(A2533/(24*60*60))+DATE(1970,1,1)</f>
        <v>42714</v>
      </c>
      <c r="C2533" s="331" t="n">
        <f aca="false">YEAR(B2533)</f>
        <v>2016</v>
      </c>
      <c r="D2533" s="331" t="n">
        <f aca="false">MONTH(B2533)</f>
        <v>12</v>
      </c>
      <c r="E2533" s="331" t="n">
        <f aca="false">DAY(B2533)</f>
        <v>10</v>
      </c>
      <c r="F2533" s="132" t="n">
        <v>771.6045</v>
      </c>
      <c r="G2533" s="132" t="n">
        <v>776.41375</v>
      </c>
      <c r="H2533" s="132" t="n">
        <v>769.62225</v>
      </c>
      <c r="I2533" s="132" t="n">
        <v>773.735</v>
      </c>
      <c r="J2533" s="132" t="n">
        <f aca="false">LARGE($G$1:G2533,1)</f>
        <v>1242</v>
      </c>
      <c r="K2533" s="192" t="n">
        <f aca="false">IF(J2533&gt;J2532,0,K2532+1)</f>
        <v>1107</v>
      </c>
      <c r="L2533" s="134" t="n">
        <f aca="false">I2533/J2533-1</f>
        <v>-0.377024959742351</v>
      </c>
      <c r="O2533" s="131"/>
      <c r="P2533" s="330"/>
      <c r="Q2533" s="132"/>
      <c r="R2533" s="132"/>
      <c r="S2533" s="132"/>
      <c r="T2533" s="132"/>
    </row>
    <row r="2534" customFormat="false" ht="12.8" hidden="true" customHeight="false" outlineLevel="0" collapsed="false">
      <c r="A2534" s="131" t="n">
        <v>1481414400</v>
      </c>
      <c r="B2534" s="330" t="n">
        <f aca="false">(A2534/(24*60*60))+DATE(1970,1,1)</f>
        <v>42715</v>
      </c>
      <c r="C2534" s="331" t="n">
        <f aca="false">YEAR(B2534)</f>
        <v>2016</v>
      </c>
      <c r="D2534" s="331" t="n">
        <f aca="false">MONTH(B2534)</f>
        <v>12</v>
      </c>
      <c r="E2534" s="331" t="n">
        <f aca="false">DAY(B2534)</f>
        <v>11</v>
      </c>
      <c r="F2534" s="132" t="n">
        <v>773.88525</v>
      </c>
      <c r="G2534" s="132" t="n">
        <v>773.89275</v>
      </c>
      <c r="H2534" s="132" t="n">
        <v>764.0775</v>
      </c>
      <c r="I2534" s="132" t="n">
        <v>770.61025</v>
      </c>
      <c r="J2534" s="132" t="n">
        <f aca="false">LARGE($G$1:G2534,1)</f>
        <v>1242</v>
      </c>
      <c r="K2534" s="192" t="n">
        <f aca="false">IF(J2534&gt;J2533,0,K2533+1)</f>
        <v>1108</v>
      </c>
      <c r="L2534" s="134" t="n">
        <f aca="false">I2534/J2534-1</f>
        <v>-0.379540861513688</v>
      </c>
      <c r="O2534" s="131"/>
      <c r="P2534" s="330"/>
      <c r="Q2534" s="132"/>
      <c r="R2534" s="132"/>
      <c r="S2534" s="132"/>
      <c r="T2534" s="132"/>
    </row>
    <row r="2535" customFormat="false" ht="12.8" hidden="true" customHeight="false" outlineLevel="0" collapsed="false">
      <c r="A2535" s="131" t="n">
        <v>1481500800</v>
      </c>
      <c r="B2535" s="330" t="n">
        <f aca="false">(A2535/(24*60*60))+DATE(1970,1,1)</f>
        <v>42716</v>
      </c>
      <c r="C2535" s="331" t="n">
        <f aca="false">YEAR(B2535)</f>
        <v>2016</v>
      </c>
      <c r="D2535" s="331" t="n">
        <f aca="false">MONTH(B2535)</f>
        <v>12</v>
      </c>
      <c r="E2535" s="331" t="n">
        <f aca="false">DAY(B2535)</f>
        <v>12</v>
      </c>
      <c r="F2535" s="132" t="n">
        <v>770.52125</v>
      </c>
      <c r="G2535" s="132" t="n">
        <v>781.26575</v>
      </c>
      <c r="H2535" s="132" t="n">
        <v>769.578</v>
      </c>
      <c r="I2535" s="132" t="n">
        <v>778.3885</v>
      </c>
      <c r="J2535" s="132" t="n">
        <f aca="false">LARGE($G$1:G2535,1)</f>
        <v>1242</v>
      </c>
      <c r="K2535" s="192" t="n">
        <f aca="false">IF(J2535&gt;J2534,0,K2534+1)</f>
        <v>1109</v>
      </c>
      <c r="L2535" s="134" t="n">
        <f aca="false">I2535/J2535-1</f>
        <v>-0.373278180354267</v>
      </c>
      <c r="O2535" s="131"/>
      <c r="P2535" s="330"/>
      <c r="Q2535" s="132"/>
      <c r="R2535" s="132"/>
      <c r="S2535" s="132"/>
      <c r="T2535" s="132"/>
    </row>
    <row r="2536" customFormat="false" ht="12.8" hidden="true" customHeight="false" outlineLevel="0" collapsed="false">
      <c r="A2536" s="131" t="n">
        <v>1481587200</v>
      </c>
      <c r="B2536" s="330" t="n">
        <f aca="false">(A2536/(24*60*60))+DATE(1970,1,1)</f>
        <v>42717</v>
      </c>
      <c r="C2536" s="331" t="n">
        <f aca="false">YEAR(B2536)</f>
        <v>2016</v>
      </c>
      <c r="D2536" s="331" t="n">
        <f aca="false">MONTH(B2536)</f>
        <v>12</v>
      </c>
      <c r="E2536" s="331" t="n">
        <f aca="false">DAY(B2536)</f>
        <v>13</v>
      </c>
      <c r="F2536" s="132" t="n">
        <v>778.5315</v>
      </c>
      <c r="G2536" s="132" t="n">
        <v>790.8625</v>
      </c>
      <c r="H2536" s="132" t="n">
        <v>769.03025</v>
      </c>
      <c r="I2536" s="132" t="n">
        <v>777.3975</v>
      </c>
      <c r="J2536" s="132" t="n">
        <f aca="false">LARGE($G$1:G2536,1)</f>
        <v>1242</v>
      </c>
      <c r="K2536" s="192" t="n">
        <f aca="false">IF(J2536&gt;J2535,0,K2535+1)</f>
        <v>1110</v>
      </c>
      <c r="L2536" s="134" t="n">
        <f aca="false">I2536/J2536-1</f>
        <v>-0.374076086956522</v>
      </c>
      <c r="O2536" s="131"/>
      <c r="P2536" s="330"/>
      <c r="Q2536" s="132"/>
      <c r="R2536" s="132"/>
      <c r="S2536" s="132"/>
      <c r="T2536" s="132"/>
    </row>
    <row r="2537" customFormat="false" ht="12.8" hidden="true" customHeight="false" outlineLevel="0" collapsed="false">
      <c r="A2537" s="131" t="n">
        <v>1481673600</v>
      </c>
      <c r="B2537" s="330" t="n">
        <f aca="false">(A2537/(24*60*60))+DATE(1970,1,1)</f>
        <v>42718</v>
      </c>
      <c r="C2537" s="331" t="n">
        <f aca="false">YEAR(B2537)</f>
        <v>2016</v>
      </c>
      <c r="D2537" s="331" t="n">
        <f aca="false">MONTH(B2537)</f>
        <v>12</v>
      </c>
      <c r="E2537" s="331" t="n">
        <f aca="false">DAY(B2537)</f>
        <v>14</v>
      </c>
      <c r="F2537" s="132" t="n">
        <v>777.435</v>
      </c>
      <c r="G2537" s="132" t="n">
        <v>781.3065</v>
      </c>
      <c r="H2537" s="132" t="n">
        <v>772.6375</v>
      </c>
      <c r="I2537" s="132" t="n">
        <v>777.29725</v>
      </c>
      <c r="J2537" s="132" t="n">
        <f aca="false">LARGE($G$1:G2537,1)</f>
        <v>1242</v>
      </c>
      <c r="K2537" s="192" t="n">
        <f aca="false">IF(J2537&gt;J2536,0,K2536+1)</f>
        <v>1111</v>
      </c>
      <c r="L2537" s="134" t="n">
        <f aca="false">I2537/J2537-1</f>
        <v>-0.374156803542673</v>
      </c>
      <c r="O2537" s="131"/>
      <c r="P2537" s="330"/>
      <c r="Q2537" s="132"/>
      <c r="R2537" s="132"/>
      <c r="S2537" s="132"/>
      <c r="T2537" s="132"/>
    </row>
    <row r="2538" customFormat="false" ht="12.8" hidden="true" customHeight="false" outlineLevel="0" collapsed="false">
      <c r="A2538" s="131" t="n">
        <v>1481760000</v>
      </c>
      <c r="B2538" s="330" t="n">
        <f aca="false">(A2538/(24*60*60))+DATE(1970,1,1)</f>
        <v>42719</v>
      </c>
      <c r="C2538" s="331" t="n">
        <f aca="false">YEAR(B2538)</f>
        <v>2016</v>
      </c>
      <c r="D2538" s="331" t="n">
        <f aca="false">MONTH(B2538)</f>
        <v>12</v>
      </c>
      <c r="E2538" s="331" t="n">
        <f aca="false">DAY(B2538)</f>
        <v>15</v>
      </c>
      <c r="F2538" s="132" t="n">
        <v>777.2825</v>
      </c>
      <c r="G2538" s="132" t="n">
        <v>780.207</v>
      </c>
      <c r="H2538" s="132" t="n">
        <v>774.1715</v>
      </c>
      <c r="I2538" s="132" t="n">
        <v>776.265</v>
      </c>
      <c r="J2538" s="132" t="n">
        <f aca="false">LARGE($G$1:G2538,1)</f>
        <v>1242</v>
      </c>
      <c r="K2538" s="192" t="n">
        <f aca="false">IF(J2538&gt;J2537,0,K2537+1)</f>
        <v>1112</v>
      </c>
      <c r="L2538" s="134" t="n">
        <f aca="false">I2538/J2538-1</f>
        <v>-0.374987922705314</v>
      </c>
      <c r="O2538" s="131"/>
      <c r="P2538" s="330"/>
      <c r="Q2538" s="132"/>
      <c r="R2538" s="132"/>
      <c r="S2538" s="132"/>
      <c r="T2538" s="132"/>
    </row>
    <row r="2539" customFormat="false" ht="12.8" hidden="true" customHeight="false" outlineLevel="0" collapsed="false">
      <c r="A2539" s="131" t="n">
        <v>1481846400</v>
      </c>
      <c r="B2539" s="330" t="n">
        <f aca="false">(A2539/(24*60*60))+DATE(1970,1,1)</f>
        <v>42720</v>
      </c>
      <c r="C2539" s="331" t="n">
        <f aca="false">YEAR(B2539)</f>
        <v>2016</v>
      </c>
      <c r="D2539" s="331" t="n">
        <f aca="false">MONTH(B2539)</f>
        <v>12</v>
      </c>
      <c r="E2539" s="331" t="n">
        <f aca="false">DAY(B2539)</f>
        <v>16</v>
      </c>
      <c r="F2539" s="132" t="n">
        <v>776.465</v>
      </c>
      <c r="G2539" s="132" t="n">
        <v>783.97975</v>
      </c>
      <c r="H2539" s="132" t="n">
        <v>774.235</v>
      </c>
      <c r="I2539" s="132" t="n">
        <v>782.5475</v>
      </c>
      <c r="J2539" s="132" t="n">
        <f aca="false">LARGE($G$1:G2539,1)</f>
        <v>1242</v>
      </c>
      <c r="K2539" s="192" t="n">
        <f aca="false">IF(J2539&gt;J2538,0,K2538+1)</f>
        <v>1113</v>
      </c>
      <c r="L2539" s="134" t="n">
        <f aca="false">I2539/J2539-1</f>
        <v>-0.369929549114332</v>
      </c>
      <c r="O2539" s="131"/>
      <c r="P2539" s="330"/>
      <c r="Q2539" s="132"/>
      <c r="R2539" s="132"/>
      <c r="S2539" s="132"/>
      <c r="T2539" s="132"/>
    </row>
    <row r="2540" customFormat="false" ht="12.8" hidden="true" customHeight="false" outlineLevel="0" collapsed="false">
      <c r="A2540" s="131" t="n">
        <v>1481932800</v>
      </c>
      <c r="B2540" s="330" t="n">
        <f aca="false">(A2540/(24*60*60))+DATE(1970,1,1)</f>
        <v>42721</v>
      </c>
      <c r="C2540" s="331" t="n">
        <f aca="false">YEAR(B2540)</f>
        <v>2016</v>
      </c>
      <c r="D2540" s="331" t="n">
        <f aca="false">MONTH(B2540)</f>
        <v>12</v>
      </c>
      <c r="E2540" s="331" t="n">
        <f aca="false">DAY(B2540)</f>
        <v>17</v>
      </c>
      <c r="F2540" s="132" t="n">
        <v>782.515</v>
      </c>
      <c r="G2540" s="132" t="n">
        <v>792.245</v>
      </c>
      <c r="H2540" s="132" t="n">
        <v>781.915</v>
      </c>
      <c r="I2540" s="132" t="n">
        <v>789.86225</v>
      </c>
      <c r="J2540" s="132" t="n">
        <f aca="false">LARGE($G$1:G2540,1)</f>
        <v>1242</v>
      </c>
      <c r="K2540" s="192" t="n">
        <f aca="false">IF(J2540&gt;J2539,0,K2539+1)</f>
        <v>1114</v>
      </c>
      <c r="L2540" s="134" t="n">
        <f aca="false">I2540/J2540-1</f>
        <v>-0.364040056360709</v>
      </c>
      <c r="O2540" s="131"/>
      <c r="P2540" s="330"/>
      <c r="Q2540" s="132"/>
      <c r="R2540" s="132"/>
      <c r="S2540" s="132"/>
      <c r="T2540" s="132"/>
    </row>
    <row r="2541" customFormat="false" ht="12.8" hidden="true" customHeight="false" outlineLevel="0" collapsed="false">
      <c r="A2541" s="131" t="n">
        <v>1482019200</v>
      </c>
      <c r="B2541" s="330" t="n">
        <f aca="false">(A2541/(24*60*60))+DATE(1970,1,1)</f>
        <v>42722</v>
      </c>
      <c r="C2541" s="331" t="n">
        <f aca="false">YEAR(B2541)</f>
        <v>2016</v>
      </c>
      <c r="D2541" s="331" t="n">
        <f aca="false">MONTH(B2541)</f>
        <v>12</v>
      </c>
      <c r="E2541" s="331" t="n">
        <f aca="false">DAY(B2541)</f>
        <v>18</v>
      </c>
      <c r="F2541" s="132" t="n">
        <v>789.91475</v>
      </c>
      <c r="G2541" s="132" t="n">
        <v>791.9175</v>
      </c>
      <c r="H2541" s="132" t="n">
        <v>784.85</v>
      </c>
      <c r="I2541" s="132" t="n">
        <v>790.95525</v>
      </c>
      <c r="J2541" s="132" t="n">
        <f aca="false">LARGE($G$1:G2541,1)</f>
        <v>1242</v>
      </c>
      <c r="K2541" s="192" t="n">
        <f aca="false">IF(J2541&gt;J2540,0,K2540+1)</f>
        <v>1115</v>
      </c>
      <c r="L2541" s="134" t="n">
        <f aca="false">I2541/J2541-1</f>
        <v>-0.363160024154589</v>
      </c>
      <c r="O2541" s="131"/>
      <c r="P2541" s="330"/>
      <c r="Q2541" s="132"/>
      <c r="R2541" s="132"/>
      <c r="S2541" s="132"/>
      <c r="T2541" s="132"/>
    </row>
    <row r="2542" customFormat="false" ht="12.8" hidden="true" customHeight="false" outlineLevel="0" collapsed="false">
      <c r="A2542" s="131" t="n">
        <v>1482105600</v>
      </c>
      <c r="B2542" s="330" t="n">
        <f aca="false">(A2542/(24*60*60))+DATE(1970,1,1)</f>
        <v>42723</v>
      </c>
      <c r="C2542" s="331" t="n">
        <f aca="false">YEAR(B2542)</f>
        <v>2016</v>
      </c>
      <c r="D2542" s="331" t="n">
        <f aca="false">MONTH(B2542)</f>
        <v>12</v>
      </c>
      <c r="E2542" s="331" t="n">
        <f aca="false">DAY(B2542)</f>
        <v>19</v>
      </c>
      <c r="F2542" s="132" t="n">
        <v>790.16025</v>
      </c>
      <c r="G2542" s="132" t="n">
        <v>793.7025</v>
      </c>
      <c r="H2542" s="132" t="n">
        <v>787.9025</v>
      </c>
      <c r="I2542" s="132" t="n">
        <v>791.135</v>
      </c>
      <c r="J2542" s="132" t="n">
        <f aca="false">LARGE($G$1:G2542,1)</f>
        <v>1242</v>
      </c>
      <c r="K2542" s="192" t="n">
        <f aca="false">IF(J2542&gt;J2541,0,K2541+1)</f>
        <v>1116</v>
      </c>
      <c r="L2542" s="134" t="n">
        <f aca="false">I2542/J2542-1</f>
        <v>-0.363015297906602</v>
      </c>
      <c r="O2542" s="131"/>
      <c r="P2542" s="330"/>
      <c r="Q2542" s="132"/>
      <c r="R2542" s="132"/>
      <c r="S2542" s="132"/>
      <c r="T2542" s="132"/>
    </row>
    <row r="2543" customFormat="false" ht="12.8" hidden="true" customHeight="false" outlineLevel="0" collapsed="false">
      <c r="A2543" s="131" t="n">
        <v>1482192000</v>
      </c>
      <c r="B2543" s="330" t="n">
        <f aca="false">(A2543/(24*60*60))+DATE(1970,1,1)</f>
        <v>42724</v>
      </c>
      <c r="C2543" s="331" t="n">
        <f aca="false">YEAR(B2543)</f>
        <v>2016</v>
      </c>
      <c r="D2543" s="331" t="n">
        <f aca="false">MONTH(B2543)</f>
        <v>12</v>
      </c>
      <c r="E2543" s="331" t="n">
        <f aca="false">DAY(B2543)</f>
        <v>20</v>
      </c>
      <c r="F2543" s="132" t="n">
        <v>790.9765</v>
      </c>
      <c r="G2543" s="132" t="n">
        <v>802.32725</v>
      </c>
      <c r="H2543" s="132" t="n">
        <v>788.4475</v>
      </c>
      <c r="I2543" s="132" t="n">
        <v>799.95225</v>
      </c>
      <c r="J2543" s="132" t="n">
        <f aca="false">LARGE($G$1:G2543,1)</f>
        <v>1242</v>
      </c>
      <c r="K2543" s="192" t="n">
        <f aca="false">IF(J2543&gt;J2542,0,K2542+1)</f>
        <v>1117</v>
      </c>
      <c r="L2543" s="134" t="n">
        <f aca="false">I2543/J2543-1</f>
        <v>-0.355916062801932</v>
      </c>
      <c r="O2543" s="131"/>
      <c r="P2543" s="330"/>
      <c r="Q2543" s="132"/>
      <c r="R2543" s="132"/>
      <c r="S2543" s="132"/>
      <c r="T2543" s="132"/>
    </row>
    <row r="2544" customFormat="false" ht="12.8" hidden="true" customHeight="false" outlineLevel="0" collapsed="false">
      <c r="A2544" s="131" t="n">
        <v>1482278400</v>
      </c>
      <c r="B2544" s="330" t="n">
        <f aca="false">(A2544/(24*60*60))+DATE(1970,1,1)</f>
        <v>42725</v>
      </c>
      <c r="C2544" s="331" t="n">
        <f aca="false">YEAR(B2544)</f>
        <v>2016</v>
      </c>
      <c r="D2544" s="331" t="n">
        <f aca="false">MONTH(B2544)</f>
        <v>12</v>
      </c>
      <c r="E2544" s="331" t="n">
        <f aca="false">DAY(B2544)</f>
        <v>21</v>
      </c>
      <c r="F2544" s="132" t="n">
        <v>799.69725</v>
      </c>
      <c r="G2544" s="132" t="n">
        <v>832.3025</v>
      </c>
      <c r="H2544" s="132" t="n">
        <v>797.266</v>
      </c>
      <c r="I2544" s="132" t="n">
        <v>831.745</v>
      </c>
      <c r="J2544" s="132" t="n">
        <f aca="false">LARGE($G$1:G2544,1)</f>
        <v>1242</v>
      </c>
      <c r="K2544" s="192" t="n">
        <f aca="false">IF(J2544&gt;J2543,0,K2543+1)</f>
        <v>1118</v>
      </c>
      <c r="L2544" s="134" t="n">
        <f aca="false">I2544/J2544-1</f>
        <v>-0.330318035426731</v>
      </c>
      <c r="O2544" s="131"/>
      <c r="P2544" s="330"/>
      <c r="Q2544" s="132"/>
      <c r="R2544" s="132"/>
      <c r="S2544" s="132"/>
      <c r="T2544" s="132"/>
    </row>
    <row r="2545" customFormat="false" ht="12.8" hidden="true" customHeight="false" outlineLevel="0" collapsed="false">
      <c r="A2545" s="131" t="n">
        <v>1482364800</v>
      </c>
      <c r="B2545" s="330" t="n">
        <f aca="false">(A2545/(24*60*60))+DATE(1970,1,1)</f>
        <v>42726</v>
      </c>
      <c r="C2545" s="331" t="n">
        <f aca="false">YEAR(B2545)</f>
        <v>2016</v>
      </c>
      <c r="D2545" s="331" t="n">
        <f aca="false">MONTH(B2545)</f>
        <v>12</v>
      </c>
      <c r="E2545" s="331" t="n">
        <f aca="false">DAY(B2545)</f>
        <v>22</v>
      </c>
      <c r="F2545" s="132" t="n">
        <v>831.47475</v>
      </c>
      <c r="G2545" s="132" t="n">
        <v>875.026</v>
      </c>
      <c r="H2545" s="132" t="n">
        <v>828.1425</v>
      </c>
      <c r="I2545" s="132" t="n">
        <v>858.6175</v>
      </c>
      <c r="J2545" s="132" t="n">
        <f aca="false">LARGE($G$1:G2545,1)</f>
        <v>1242</v>
      </c>
      <c r="K2545" s="192" t="n">
        <f aca="false">IF(J2545&gt;J2544,0,K2544+1)</f>
        <v>1119</v>
      </c>
      <c r="L2545" s="134" t="n">
        <f aca="false">I2545/J2545-1</f>
        <v>-0.308681561996779</v>
      </c>
      <c r="O2545" s="131"/>
      <c r="P2545" s="330"/>
      <c r="Q2545" s="132"/>
      <c r="R2545" s="132"/>
      <c r="S2545" s="132"/>
      <c r="T2545" s="132"/>
    </row>
    <row r="2546" customFormat="false" ht="12.8" hidden="true" customHeight="false" outlineLevel="0" collapsed="false">
      <c r="A2546" s="131" t="n">
        <v>1482451200</v>
      </c>
      <c r="B2546" s="330" t="n">
        <f aca="false">(A2546/(24*60*60))+DATE(1970,1,1)</f>
        <v>42727</v>
      </c>
      <c r="C2546" s="331" t="n">
        <f aca="false">YEAR(B2546)</f>
        <v>2016</v>
      </c>
      <c r="D2546" s="331" t="n">
        <f aca="false">MONTH(B2546)</f>
        <v>12</v>
      </c>
      <c r="E2546" s="331" t="n">
        <f aca="false">DAY(B2546)</f>
        <v>23</v>
      </c>
      <c r="F2546" s="132" t="n">
        <v>858.4875</v>
      </c>
      <c r="G2546" s="132" t="n">
        <v>921.225</v>
      </c>
      <c r="H2546" s="132" t="n">
        <v>857.94</v>
      </c>
      <c r="I2546" s="132" t="n">
        <v>916.14</v>
      </c>
      <c r="J2546" s="132" t="n">
        <f aca="false">LARGE($G$1:G2546,1)</f>
        <v>1242</v>
      </c>
      <c r="K2546" s="192" t="n">
        <f aca="false">IF(J2546&gt;J2545,0,K2545+1)</f>
        <v>1120</v>
      </c>
      <c r="L2546" s="134" t="n">
        <f aca="false">I2546/J2546-1</f>
        <v>-0.262367149758454</v>
      </c>
      <c r="O2546" s="131"/>
      <c r="P2546" s="330"/>
      <c r="Q2546" s="132"/>
      <c r="R2546" s="132"/>
      <c r="S2546" s="132"/>
      <c r="T2546" s="132"/>
    </row>
    <row r="2547" customFormat="false" ht="12.8" hidden="true" customHeight="false" outlineLevel="0" collapsed="false">
      <c r="A2547" s="131" t="n">
        <v>1482537600</v>
      </c>
      <c r="B2547" s="330" t="n">
        <f aca="false">(A2547/(24*60*60))+DATE(1970,1,1)</f>
        <v>42728</v>
      </c>
      <c r="C2547" s="331" t="n">
        <f aca="false">YEAR(B2547)</f>
        <v>2016</v>
      </c>
      <c r="D2547" s="331" t="n">
        <f aca="false">MONTH(B2547)</f>
        <v>12</v>
      </c>
      <c r="E2547" s="331" t="n">
        <f aca="false">DAY(B2547)</f>
        <v>24</v>
      </c>
      <c r="F2547" s="132" t="n">
        <v>916.2675</v>
      </c>
      <c r="G2547" s="132" t="n">
        <v>919.98725</v>
      </c>
      <c r="H2547" s="132" t="n">
        <v>882.35</v>
      </c>
      <c r="I2547" s="132" t="n">
        <v>894.18</v>
      </c>
      <c r="J2547" s="132" t="n">
        <f aca="false">LARGE($G$1:G2547,1)</f>
        <v>1242</v>
      </c>
      <c r="K2547" s="192" t="n">
        <f aca="false">IF(J2547&gt;J2546,0,K2546+1)</f>
        <v>1121</v>
      </c>
      <c r="L2547" s="134" t="n">
        <f aca="false">I2547/J2547-1</f>
        <v>-0.280048309178744</v>
      </c>
      <c r="O2547" s="131"/>
      <c r="P2547" s="330"/>
      <c r="Q2547" s="132"/>
      <c r="R2547" s="132"/>
      <c r="S2547" s="132"/>
      <c r="T2547" s="132"/>
    </row>
    <row r="2548" customFormat="false" ht="12.8" hidden="true" customHeight="false" outlineLevel="0" collapsed="false">
      <c r="A2548" s="131" t="n">
        <v>1482624000</v>
      </c>
      <c r="B2548" s="330" t="n">
        <f aca="false">(A2548/(24*60*60))+DATE(1970,1,1)</f>
        <v>42729</v>
      </c>
      <c r="C2548" s="331" t="n">
        <f aca="false">YEAR(B2548)</f>
        <v>2016</v>
      </c>
      <c r="D2548" s="331" t="n">
        <f aca="false">MONTH(B2548)</f>
        <v>12</v>
      </c>
      <c r="E2548" s="331" t="n">
        <f aca="false">DAY(B2548)</f>
        <v>25</v>
      </c>
      <c r="F2548" s="132" t="n">
        <v>894.18475</v>
      </c>
      <c r="G2548" s="132" t="n">
        <v>898.261</v>
      </c>
      <c r="H2548" s="132" t="n">
        <v>856.0595</v>
      </c>
      <c r="I2548" s="132" t="n">
        <v>895.14225</v>
      </c>
      <c r="J2548" s="132" t="n">
        <f aca="false">LARGE($G$1:G2548,1)</f>
        <v>1242</v>
      </c>
      <c r="K2548" s="192" t="n">
        <f aca="false">IF(J2548&gt;J2547,0,K2547+1)</f>
        <v>1122</v>
      </c>
      <c r="L2548" s="134" t="n">
        <f aca="false">I2548/J2548-1</f>
        <v>-0.279273550724638</v>
      </c>
      <c r="O2548" s="131"/>
      <c r="P2548" s="330"/>
      <c r="Q2548" s="132"/>
      <c r="R2548" s="132"/>
      <c r="S2548" s="132"/>
      <c r="T2548" s="132"/>
    </row>
    <row r="2549" customFormat="false" ht="12.8" hidden="true" customHeight="false" outlineLevel="0" collapsed="false">
      <c r="A2549" s="131" t="n">
        <v>1482710400</v>
      </c>
      <c r="B2549" s="330" t="n">
        <f aca="false">(A2549/(24*60*60))+DATE(1970,1,1)</f>
        <v>42730</v>
      </c>
      <c r="C2549" s="331" t="n">
        <f aca="false">YEAR(B2549)</f>
        <v>2016</v>
      </c>
      <c r="D2549" s="331" t="n">
        <f aca="false">MONTH(B2549)</f>
        <v>12</v>
      </c>
      <c r="E2549" s="331" t="n">
        <f aca="false">DAY(B2549)</f>
        <v>26</v>
      </c>
      <c r="F2549" s="132" t="n">
        <v>895.0725</v>
      </c>
      <c r="G2549" s="132" t="n">
        <v>912.59</v>
      </c>
      <c r="H2549" s="132" t="n">
        <v>890.795</v>
      </c>
      <c r="I2549" s="132" t="n">
        <v>901.61775</v>
      </c>
      <c r="J2549" s="132" t="n">
        <f aca="false">LARGE($G$1:G2549,1)</f>
        <v>1242</v>
      </c>
      <c r="K2549" s="192" t="n">
        <f aca="false">IF(J2549&gt;J2548,0,K2548+1)</f>
        <v>1123</v>
      </c>
      <c r="L2549" s="134" t="n">
        <f aca="false">I2549/J2549-1</f>
        <v>-0.274059782608696</v>
      </c>
      <c r="O2549" s="131"/>
      <c r="P2549" s="330"/>
      <c r="Q2549" s="132"/>
      <c r="R2549" s="132"/>
      <c r="S2549" s="132"/>
      <c r="T2549" s="132"/>
    </row>
    <row r="2550" customFormat="false" ht="12.8" hidden="true" customHeight="false" outlineLevel="0" collapsed="false">
      <c r="A2550" s="131" t="n">
        <v>1482796800</v>
      </c>
      <c r="B2550" s="330" t="n">
        <f aca="false">(A2550/(24*60*60))+DATE(1970,1,1)</f>
        <v>42731</v>
      </c>
      <c r="C2550" s="331" t="n">
        <f aca="false">YEAR(B2550)</f>
        <v>2016</v>
      </c>
      <c r="D2550" s="331" t="n">
        <f aca="false">MONTH(B2550)</f>
        <v>12</v>
      </c>
      <c r="E2550" s="331" t="n">
        <f aca="false">DAY(B2550)</f>
        <v>27</v>
      </c>
      <c r="F2550" s="132" t="n">
        <v>902.57225</v>
      </c>
      <c r="G2550" s="132" t="n">
        <v>939.9925</v>
      </c>
      <c r="H2550" s="132" t="n">
        <v>896.715</v>
      </c>
      <c r="I2550" s="132" t="n">
        <v>930.2575</v>
      </c>
      <c r="J2550" s="132" t="n">
        <f aca="false">LARGE($G$1:G2550,1)</f>
        <v>1242</v>
      </c>
      <c r="K2550" s="192" t="n">
        <f aca="false">IF(J2550&gt;J2549,0,K2549+1)</f>
        <v>1124</v>
      </c>
      <c r="L2550" s="134" t="n">
        <f aca="false">I2550/J2550-1</f>
        <v>-0.25100040257649</v>
      </c>
      <c r="O2550" s="131"/>
      <c r="P2550" s="330"/>
      <c r="Q2550" s="132"/>
      <c r="R2550" s="132"/>
      <c r="S2550" s="132"/>
      <c r="T2550" s="132"/>
    </row>
    <row r="2551" customFormat="false" ht="12.8" hidden="true" customHeight="false" outlineLevel="0" collapsed="false">
      <c r="A2551" s="131" t="n">
        <v>1482883200</v>
      </c>
      <c r="B2551" s="330" t="n">
        <f aca="false">(A2551/(24*60*60))+DATE(1970,1,1)</f>
        <v>42732</v>
      </c>
      <c r="C2551" s="331" t="n">
        <f aca="false">YEAR(B2551)</f>
        <v>2016</v>
      </c>
      <c r="D2551" s="331" t="n">
        <f aca="false">MONTH(B2551)</f>
        <v>12</v>
      </c>
      <c r="E2551" s="331" t="n">
        <f aca="false">DAY(B2551)</f>
        <v>28</v>
      </c>
      <c r="F2551" s="132" t="n">
        <v>931.261</v>
      </c>
      <c r="G2551" s="132" t="n">
        <v>981.34</v>
      </c>
      <c r="H2551" s="132" t="n">
        <v>930.32</v>
      </c>
      <c r="I2551" s="132" t="n">
        <v>979.65775</v>
      </c>
      <c r="J2551" s="132" t="n">
        <f aca="false">LARGE($G$1:G2551,1)</f>
        <v>1242</v>
      </c>
      <c r="K2551" s="192" t="n">
        <f aca="false">IF(J2551&gt;J2550,0,K2550+1)</f>
        <v>1125</v>
      </c>
      <c r="L2551" s="134" t="n">
        <f aca="false">I2551/J2551-1</f>
        <v>-0.211225644122383</v>
      </c>
      <c r="O2551" s="131"/>
      <c r="P2551" s="330"/>
      <c r="Q2551" s="132"/>
      <c r="R2551" s="132"/>
      <c r="S2551" s="132"/>
      <c r="T2551" s="132"/>
    </row>
    <row r="2552" customFormat="false" ht="12.8" hidden="true" customHeight="false" outlineLevel="0" collapsed="false">
      <c r="A2552" s="131" t="n">
        <v>1482969600</v>
      </c>
      <c r="B2552" s="330" t="n">
        <f aca="false">(A2552/(24*60*60))+DATE(1970,1,1)</f>
        <v>42733</v>
      </c>
      <c r="C2552" s="331" t="n">
        <f aca="false">YEAR(B2552)</f>
        <v>2016</v>
      </c>
      <c r="D2552" s="331" t="n">
        <f aca="false">MONTH(B2552)</f>
        <v>12</v>
      </c>
      <c r="E2552" s="331" t="n">
        <f aca="false">DAY(B2552)</f>
        <v>29</v>
      </c>
      <c r="F2552" s="132" t="n">
        <v>980.1475</v>
      </c>
      <c r="G2552" s="132" t="n">
        <v>984.23</v>
      </c>
      <c r="H2552" s="132" t="n">
        <v>950.2</v>
      </c>
      <c r="I2552" s="132" t="n">
        <v>972.0525</v>
      </c>
      <c r="J2552" s="132" t="n">
        <f aca="false">LARGE($G$1:G2552,1)</f>
        <v>1242</v>
      </c>
      <c r="K2552" s="192" t="n">
        <f aca="false">IF(J2552&gt;J2551,0,K2551+1)</f>
        <v>1126</v>
      </c>
      <c r="L2552" s="134" t="n">
        <f aca="false">I2552/J2552-1</f>
        <v>-0.217349033816425</v>
      </c>
      <c r="O2552" s="131"/>
      <c r="P2552" s="330"/>
      <c r="Q2552" s="132"/>
      <c r="R2552" s="132"/>
      <c r="S2552" s="132"/>
      <c r="T2552" s="132"/>
    </row>
    <row r="2553" customFormat="false" ht="12.8" hidden="true" customHeight="false" outlineLevel="0" collapsed="false">
      <c r="A2553" s="131" t="n">
        <v>1483056000</v>
      </c>
      <c r="B2553" s="330" t="n">
        <f aca="false">(A2553/(24*60*60))+DATE(1970,1,1)</f>
        <v>42734</v>
      </c>
      <c r="C2553" s="331" t="n">
        <f aca="false">YEAR(B2553)</f>
        <v>2016</v>
      </c>
      <c r="D2553" s="331" t="n">
        <f aca="false">MONTH(B2553)</f>
        <v>12</v>
      </c>
      <c r="E2553" s="331" t="n">
        <f aca="false">DAY(B2553)</f>
        <v>30</v>
      </c>
      <c r="F2553" s="132" t="n">
        <v>972.1025</v>
      </c>
      <c r="G2553" s="132" t="n">
        <v>972.685</v>
      </c>
      <c r="H2553" s="132" t="n">
        <v>927.80425</v>
      </c>
      <c r="I2553" s="132" t="n">
        <v>961.29225</v>
      </c>
      <c r="J2553" s="132" t="n">
        <f aca="false">LARGE($G$1:G2553,1)</f>
        <v>1242</v>
      </c>
      <c r="K2553" s="192" t="n">
        <f aca="false">IF(J2553&gt;J2552,0,K2552+1)</f>
        <v>1127</v>
      </c>
      <c r="L2553" s="134" t="n">
        <f aca="false">I2553/J2553-1</f>
        <v>-0.22601268115942</v>
      </c>
      <c r="O2553" s="131"/>
      <c r="P2553" s="330"/>
      <c r="Q2553" s="132"/>
      <c r="R2553" s="132"/>
      <c r="S2553" s="132"/>
      <c r="T2553" s="132"/>
    </row>
    <row r="2554" customFormat="false" ht="12.8" hidden="true" customHeight="false" outlineLevel="0" collapsed="false">
      <c r="A2554" s="131" t="n">
        <v>1483142400</v>
      </c>
      <c r="B2554" s="330" t="n">
        <f aca="false">(A2554/(24*60*60))+DATE(1970,1,1)</f>
        <v>42735</v>
      </c>
      <c r="C2554" s="331" t="n">
        <f aca="false">YEAR(B2554)</f>
        <v>2016</v>
      </c>
      <c r="D2554" s="331" t="n">
        <f aca="false">MONTH(B2554)</f>
        <v>12</v>
      </c>
      <c r="E2554" s="331" t="n">
        <f aca="false">DAY(B2554)</f>
        <v>31</v>
      </c>
      <c r="F2554" s="132" t="n">
        <v>961.4425</v>
      </c>
      <c r="G2554" s="132" t="n">
        <v>971.504</v>
      </c>
      <c r="H2554" s="132" t="n">
        <v>945.78075</v>
      </c>
      <c r="I2554" s="132" t="n">
        <v>970.4175</v>
      </c>
      <c r="J2554" s="132" t="n">
        <f aca="false">LARGE($G$1:G2554,1)</f>
        <v>1242</v>
      </c>
      <c r="K2554" s="192" t="n">
        <f aca="false">IF(J2554&gt;J2553,0,K2553+1)</f>
        <v>1128</v>
      </c>
      <c r="L2554" s="134" t="n">
        <f aca="false">I2554/J2554-1</f>
        <v>-0.218665458937198</v>
      </c>
      <c r="O2554" s="131"/>
      <c r="P2554" s="330"/>
      <c r="Q2554" s="132"/>
      <c r="R2554" s="132"/>
      <c r="S2554" s="132"/>
      <c r="T2554" s="132"/>
    </row>
    <row r="2555" customFormat="false" ht="12.8" hidden="true" customHeight="false" outlineLevel="0" collapsed="false">
      <c r="A2555" s="131" t="n">
        <v>1483228800</v>
      </c>
      <c r="B2555" s="330" t="n">
        <f aca="false">(A2555/(24*60*60))+DATE(1970,1,1)</f>
        <v>42736</v>
      </c>
      <c r="C2555" s="331" t="n">
        <f aca="false">YEAR(B2555)</f>
        <v>2017</v>
      </c>
      <c r="D2555" s="331" t="n">
        <f aca="false">MONTH(B2555)</f>
        <v>1</v>
      </c>
      <c r="E2555" s="331" t="n">
        <f aca="false">DAY(B2555)</f>
        <v>1</v>
      </c>
      <c r="F2555" s="132" t="n">
        <v>970.7525</v>
      </c>
      <c r="G2555" s="132" t="n">
        <v>1004.635</v>
      </c>
      <c r="H2555" s="132" t="n">
        <v>962.8175</v>
      </c>
      <c r="I2555" s="132" t="n">
        <v>996.34775</v>
      </c>
      <c r="J2555" s="132" t="n">
        <f aca="false">LARGE($G$1:G2555,1)</f>
        <v>1242</v>
      </c>
      <c r="K2555" s="192" t="n">
        <f aca="false">IF(J2555&gt;J2554,0,K2554+1)</f>
        <v>1129</v>
      </c>
      <c r="L2555" s="134" t="n">
        <f aca="false">I2555/J2555-1</f>
        <v>-0.197787640901771</v>
      </c>
      <c r="O2555" s="131"/>
      <c r="P2555" s="330"/>
      <c r="Q2555" s="132"/>
      <c r="R2555" s="132"/>
      <c r="S2555" s="132"/>
      <c r="T2555" s="132"/>
    </row>
    <row r="2556" customFormat="false" ht="12.8" hidden="true" customHeight="false" outlineLevel="0" collapsed="false">
      <c r="A2556" s="131" t="n">
        <v>1483315200</v>
      </c>
      <c r="B2556" s="330" t="n">
        <f aca="false">(A2556/(24*60*60))+DATE(1970,1,1)</f>
        <v>42737</v>
      </c>
      <c r="C2556" s="331" t="n">
        <f aca="false">YEAR(B2556)</f>
        <v>2017</v>
      </c>
      <c r="D2556" s="331" t="n">
        <f aca="false">MONTH(B2556)</f>
        <v>1</v>
      </c>
      <c r="E2556" s="331" t="n">
        <f aca="false">DAY(B2556)</f>
        <v>2</v>
      </c>
      <c r="F2556" s="132" t="n">
        <v>997.19425</v>
      </c>
      <c r="G2556" s="132" t="n">
        <v>1034.30525</v>
      </c>
      <c r="H2556" s="132" t="n">
        <v>993.1375</v>
      </c>
      <c r="I2556" s="132" t="n">
        <v>1015.50275</v>
      </c>
      <c r="J2556" s="132" t="n">
        <f aca="false">LARGE($G$1:G2556,1)</f>
        <v>1242</v>
      </c>
      <c r="K2556" s="192" t="n">
        <f aca="false">IF(J2556&gt;J2555,0,K2555+1)</f>
        <v>1130</v>
      </c>
      <c r="L2556" s="134" t="n">
        <f aca="false">I2556/J2556-1</f>
        <v>-0.182364935587762</v>
      </c>
      <c r="O2556" s="131"/>
      <c r="P2556" s="330"/>
      <c r="Q2556" s="132"/>
      <c r="R2556" s="132"/>
      <c r="S2556" s="132"/>
      <c r="T2556" s="132"/>
    </row>
    <row r="2557" customFormat="false" ht="12.8" hidden="true" customHeight="false" outlineLevel="0" collapsed="false">
      <c r="A2557" s="131" t="n">
        <v>1483401600</v>
      </c>
      <c r="B2557" s="330" t="n">
        <f aca="false">(A2557/(24*60*60))+DATE(1970,1,1)</f>
        <v>42738</v>
      </c>
      <c r="C2557" s="331" t="n">
        <f aca="false">YEAR(B2557)</f>
        <v>2017</v>
      </c>
      <c r="D2557" s="331" t="n">
        <f aca="false">MONTH(B2557)</f>
        <v>1</v>
      </c>
      <c r="E2557" s="331" t="n">
        <f aca="false">DAY(B2557)</f>
        <v>3</v>
      </c>
      <c r="F2557" s="132" t="n">
        <v>1015.79675</v>
      </c>
      <c r="G2557" s="132" t="n">
        <v>1038.522</v>
      </c>
      <c r="H2557" s="132" t="n">
        <v>1007.69</v>
      </c>
      <c r="I2557" s="132" t="n">
        <v>1032.2975</v>
      </c>
      <c r="J2557" s="132" t="n">
        <f aca="false">LARGE($G$1:G2557,1)</f>
        <v>1242</v>
      </c>
      <c r="K2557" s="192" t="n">
        <f aca="false">IF(J2557&gt;J2556,0,K2556+1)</f>
        <v>1131</v>
      </c>
      <c r="L2557" s="134" t="n">
        <f aca="false">I2557/J2557-1</f>
        <v>-0.168842592592593</v>
      </c>
      <c r="O2557" s="131"/>
      <c r="P2557" s="330"/>
      <c r="Q2557" s="132"/>
      <c r="R2557" s="132"/>
      <c r="S2557" s="132"/>
      <c r="T2557" s="132"/>
    </row>
    <row r="2558" customFormat="false" ht="12.8" hidden="true" customHeight="false" outlineLevel="0" collapsed="false">
      <c r="A2558" s="131" t="n">
        <v>1483488000</v>
      </c>
      <c r="B2558" s="330" t="n">
        <f aca="false">(A2558/(24*60*60))+DATE(1970,1,1)</f>
        <v>42739</v>
      </c>
      <c r="C2558" s="331" t="n">
        <f aca="false">YEAR(B2558)</f>
        <v>2017</v>
      </c>
      <c r="D2558" s="331" t="n">
        <f aca="false">MONTH(B2558)</f>
        <v>1</v>
      </c>
      <c r="E2558" s="331" t="n">
        <f aca="false">DAY(B2558)</f>
        <v>4</v>
      </c>
      <c r="F2558" s="132" t="n">
        <v>1032.63475</v>
      </c>
      <c r="G2558" s="132" t="n">
        <v>1148.1075</v>
      </c>
      <c r="H2558" s="132" t="n">
        <v>1019.7025</v>
      </c>
      <c r="I2558" s="132" t="n">
        <v>1130.39975</v>
      </c>
      <c r="J2558" s="132" t="n">
        <f aca="false">LARGE($G$1:G2558,1)</f>
        <v>1242</v>
      </c>
      <c r="K2558" s="192" t="n">
        <f aca="false">IF(J2558&gt;J2557,0,K2557+1)</f>
        <v>1132</v>
      </c>
      <c r="L2558" s="134" t="n">
        <f aca="false">I2558/J2558-1</f>
        <v>-0.0898552737520129</v>
      </c>
      <c r="O2558" s="131"/>
      <c r="P2558" s="330"/>
      <c r="Q2558" s="132"/>
      <c r="R2558" s="132"/>
      <c r="S2558" s="132"/>
      <c r="T2558" s="132"/>
    </row>
    <row r="2559" customFormat="false" ht="12.8" hidden="true" customHeight="false" outlineLevel="0" collapsed="false">
      <c r="A2559" s="131" t="n">
        <v>1483574400</v>
      </c>
      <c r="B2559" s="330" t="n">
        <f aca="false">(A2559/(24*60*60))+DATE(1970,1,1)</f>
        <v>42740</v>
      </c>
      <c r="C2559" s="331" t="n">
        <f aca="false">YEAR(B2559)</f>
        <v>2017</v>
      </c>
      <c r="D2559" s="331" t="n">
        <f aca="false">MONTH(B2559)</f>
        <v>1</v>
      </c>
      <c r="E2559" s="331" t="n">
        <f aca="false">DAY(B2559)</f>
        <v>5</v>
      </c>
      <c r="F2559" s="132" t="n">
        <v>1130.46475</v>
      </c>
      <c r="G2559" s="132" t="n">
        <v>1158.945</v>
      </c>
      <c r="H2559" s="132" t="n">
        <v>880.855</v>
      </c>
      <c r="I2559" s="132" t="n">
        <v>1005.6425</v>
      </c>
      <c r="J2559" s="132" t="n">
        <f aca="false">LARGE($G$1:G2559,1)</f>
        <v>1242</v>
      </c>
      <c r="K2559" s="192" t="n">
        <f aca="false">IF(J2559&gt;J2558,0,K2558+1)</f>
        <v>1133</v>
      </c>
      <c r="L2559" s="134" t="n">
        <f aca="false">I2559/J2559-1</f>
        <v>-0.190303945249597</v>
      </c>
      <c r="O2559" s="131"/>
      <c r="P2559" s="330"/>
      <c r="Q2559" s="132"/>
      <c r="R2559" s="132"/>
      <c r="S2559" s="132"/>
      <c r="T2559" s="132"/>
    </row>
    <row r="2560" customFormat="false" ht="12.8" hidden="true" customHeight="false" outlineLevel="0" collapsed="false">
      <c r="A2560" s="131" t="n">
        <v>1483660800</v>
      </c>
      <c r="B2560" s="330" t="n">
        <f aca="false">(A2560/(24*60*60))+DATE(1970,1,1)</f>
        <v>42741</v>
      </c>
      <c r="C2560" s="331" t="n">
        <f aca="false">YEAR(B2560)</f>
        <v>2017</v>
      </c>
      <c r="D2560" s="331" t="n">
        <f aca="false">MONTH(B2560)</f>
        <v>1</v>
      </c>
      <c r="E2560" s="331" t="n">
        <f aca="false">DAY(B2560)</f>
        <v>6</v>
      </c>
      <c r="F2560" s="132" t="n">
        <v>1005.245</v>
      </c>
      <c r="G2560" s="132" t="n">
        <v>1036.0615</v>
      </c>
      <c r="H2560" s="132" t="n">
        <v>873.3735</v>
      </c>
      <c r="I2560" s="132" t="n">
        <v>894.70325</v>
      </c>
      <c r="J2560" s="132" t="n">
        <f aca="false">LARGE($G$1:G2560,1)</f>
        <v>1242</v>
      </c>
      <c r="K2560" s="192" t="n">
        <f aca="false">IF(J2560&gt;J2559,0,K2559+1)</f>
        <v>1134</v>
      </c>
      <c r="L2560" s="134" t="n">
        <f aca="false">I2560/J2560-1</f>
        <v>-0.279627012882448</v>
      </c>
      <c r="O2560" s="131"/>
      <c r="P2560" s="330"/>
      <c r="Q2560" s="132"/>
      <c r="R2560" s="132"/>
      <c r="S2560" s="132"/>
      <c r="T2560" s="132"/>
    </row>
    <row r="2561" customFormat="false" ht="12.8" hidden="true" customHeight="false" outlineLevel="0" collapsed="false">
      <c r="A2561" s="131" t="n">
        <v>1483747200</v>
      </c>
      <c r="B2561" s="330" t="n">
        <f aca="false">(A2561/(24*60*60))+DATE(1970,1,1)</f>
        <v>42742</v>
      </c>
      <c r="C2561" s="331" t="n">
        <f aca="false">YEAR(B2561)</f>
        <v>2017</v>
      </c>
      <c r="D2561" s="331" t="n">
        <f aca="false">MONTH(B2561)</f>
        <v>1</v>
      </c>
      <c r="E2561" s="331" t="n">
        <f aca="false">DAY(B2561)</f>
        <v>7</v>
      </c>
      <c r="F2561" s="132" t="n">
        <v>895.43</v>
      </c>
      <c r="G2561" s="132" t="n">
        <v>909.6195</v>
      </c>
      <c r="H2561" s="132" t="n">
        <v>809.835</v>
      </c>
      <c r="I2561" s="132" t="n">
        <v>907.65</v>
      </c>
      <c r="J2561" s="132" t="n">
        <f aca="false">LARGE($G$1:G2561,1)</f>
        <v>1242</v>
      </c>
      <c r="K2561" s="192" t="n">
        <f aca="false">IF(J2561&gt;J2560,0,K2560+1)</f>
        <v>1135</v>
      </c>
      <c r="L2561" s="134" t="n">
        <f aca="false">I2561/J2561-1</f>
        <v>-0.269202898550725</v>
      </c>
      <c r="O2561" s="131"/>
      <c r="P2561" s="330"/>
      <c r="Q2561" s="132"/>
      <c r="R2561" s="132"/>
      <c r="S2561" s="132"/>
      <c r="T2561" s="132"/>
    </row>
    <row r="2562" customFormat="false" ht="12.8" hidden="true" customHeight="false" outlineLevel="0" collapsed="false">
      <c r="A2562" s="131" t="n">
        <v>1483833600</v>
      </c>
      <c r="B2562" s="330" t="n">
        <f aca="false">(A2562/(24*60*60))+DATE(1970,1,1)</f>
        <v>42743</v>
      </c>
      <c r="C2562" s="331" t="n">
        <f aca="false">YEAR(B2562)</f>
        <v>2017</v>
      </c>
      <c r="D2562" s="331" t="n">
        <f aca="false">MONTH(B2562)</f>
        <v>1</v>
      </c>
      <c r="E2562" s="331" t="n">
        <f aca="false">DAY(B2562)</f>
        <v>8</v>
      </c>
      <c r="F2562" s="132" t="n">
        <v>908.811</v>
      </c>
      <c r="G2562" s="132" t="n">
        <v>943.927</v>
      </c>
      <c r="H2562" s="132" t="n">
        <v>890.115</v>
      </c>
      <c r="I2562" s="132" t="n">
        <v>915.99975</v>
      </c>
      <c r="J2562" s="132" t="n">
        <f aca="false">LARGE($G$1:G2562,1)</f>
        <v>1242</v>
      </c>
      <c r="K2562" s="192" t="n">
        <f aca="false">IF(J2562&gt;J2561,0,K2561+1)</f>
        <v>1136</v>
      </c>
      <c r="L2562" s="134" t="n">
        <f aca="false">I2562/J2562-1</f>
        <v>-0.262480072463768</v>
      </c>
      <c r="O2562" s="131"/>
      <c r="P2562" s="330"/>
      <c r="Q2562" s="132"/>
      <c r="R2562" s="132"/>
      <c r="S2562" s="132"/>
      <c r="T2562" s="132"/>
    </row>
    <row r="2563" customFormat="false" ht="12.8" hidden="true" customHeight="false" outlineLevel="0" collapsed="false">
      <c r="A2563" s="131" t="n">
        <v>1483920000</v>
      </c>
      <c r="B2563" s="330" t="n">
        <f aca="false">(A2563/(24*60*60))+DATE(1970,1,1)</f>
        <v>42744</v>
      </c>
      <c r="C2563" s="331" t="n">
        <f aca="false">YEAR(B2563)</f>
        <v>2017</v>
      </c>
      <c r="D2563" s="331" t="n">
        <f aca="false">MONTH(B2563)</f>
        <v>1</v>
      </c>
      <c r="E2563" s="331" t="n">
        <f aca="false">DAY(B2563)</f>
        <v>9</v>
      </c>
      <c r="F2563" s="132" t="n">
        <v>914.73525</v>
      </c>
      <c r="G2563" s="132" t="n">
        <v>916.81475</v>
      </c>
      <c r="H2563" s="132" t="n">
        <v>879.98</v>
      </c>
      <c r="I2563" s="132" t="n">
        <v>901.73</v>
      </c>
      <c r="J2563" s="132" t="n">
        <f aca="false">LARGE($G$1:G2563,1)</f>
        <v>1242</v>
      </c>
      <c r="K2563" s="192" t="n">
        <f aca="false">IF(J2563&gt;J2562,0,K2562+1)</f>
        <v>1137</v>
      </c>
      <c r="L2563" s="134" t="n">
        <f aca="false">I2563/J2563-1</f>
        <v>-0.273969404186796</v>
      </c>
      <c r="O2563" s="131"/>
      <c r="P2563" s="330"/>
      <c r="Q2563" s="132"/>
      <c r="R2563" s="132"/>
      <c r="S2563" s="132"/>
      <c r="T2563" s="132"/>
    </row>
    <row r="2564" customFormat="false" ht="12.8" hidden="true" customHeight="false" outlineLevel="0" collapsed="false">
      <c r="A2564" s="131" t="n">
        <v>1484006400</v>
      </c>
      <c r="B2564" s="330" t="n">
        <f aca="false">(A2564/(24*60*60))+DATE(1970,1,1)</f>
        <v>42745</v>
      </c>
      <c r="C2564" s="331" t="n">
        <f aca="false">YEAR(B2564)</f>
        <v>2017</v>
      </c>
      <c r="D2564" s="331" t="n">
        <f aca="false">MONTH(B2564)</f>
        <v>1</v>
      </c>
      <c r="E2564" s="331" t="n">
        <f aca="false">DAY(B2564)</f>
        <v>10</v>
      </c>
      <c r="F2564" s="132" t="n">
        <v>901.708</v>
      </c>
      <c r="G2564" s="132" t="n">
        <v>914.56175</v>
      </c>
      <c r="H2564" s="132" t="n">
        <v>896.725</v>
      </c>
      <c r="I2564" s="132" t="n">
        <v>906.91425</v>
      </c>
      <c r="J2564" s="132" t="n">
        <f aca="false">LARGE($G$1:G2564,1)</f>
        <v>1242</v>
      </c>
      <c r="K2564" s="192" t="n">
        <f aca="false">IF(J2564&gt;J2563,0,K2563+1)</f>
        <v>1138</v>
      </c>
      <c r="L2564" s="134" t="n">
        <f aca="false">I2564/J2564-1</f>
        <v>-0.269795289855072</v>
      </c>
      <c r="O2564" s="131"/>
      <c r="P2564" s="330"/>
      <c r="Q2564" s="132"/>
      <c r="R2564" s="132"/>
      <c r="S2564" s="132"/>
      <c r="T2564" s="132"/>
    </row>
    <row r="2565" customFormat="false" ht="12.8" hidden="true" customHeight="false" outlineLevel="0" collapsed="false">
      <c r="A2565" s="131" t="n">
        <v>1484092800</v>
      </c>
      <c r="B2565" s="330" t="n">
        <f aca="false">(A2565/(24*60*60))+DATE(1970,1,1)</f>
        <v>42746</v>
      </c>
      <c r="C2565" s="331" t="n">
        <f aca="false">YEAR(B2565)</f>
        <v>2017</v>
      </c>
      <c r="D2565" s="331" t="n">
        <f aca="false">MONTH(B2565)</f>
        <v>1</v>
      </c>
      <c r="E2565" s="331" t="n">
        <f aca="false">DAY(B2565)</f>
        <v>11</v>
      </c>
      <c r="F2565" s="132" t="n">
        <v>907.03475</v>
      </c>
      <c r="G2565" s="132" t="n">
        <v>922.7475</v>
      </c>
      <c r="H2565" s="132" t="n">
        <v>761.3855</v>
      </c>
      <c r="I2565" s="132" t="n">
        <v>785.9935</v>
      </c>
      <c r="J2565" s="132" t="n">
        <f aca="false">LARGE($G$1:G2565,1)</f>
        <v>1242</v>
      </c>
      <c r="K2565" s="192" t="n">
        <f aca="false">IF(J2565&gt;J2564,0,K2564+1)</f>
        <v>1139</v>
      </c>
      <c r="L2565" s="134" t="n">
        <f aca="false">I2565/J2565-1</f>
        <v>-0.36715499194847</v>
      </c>
      <c r="O2565" s="131"/>
      <c r="P2565" s="330"/>
      <c r="Q2565" s="132"/>
      <c r="R2565" s="132"/>
      <c r="S2565" s="132"/>
      <c r="T2565" s="132"/>
    </row>
    <row r="2566" customFormat="false" ht="12.8" hidden="true" customHeight="false" outlineLevel="0" collapsed="false">
      <c r="A2566" s="131" t="n">
        <v>1484179200</v>
      </c>
      <c r="B2566" s="330" t="n">
        <f aca="false">(A2566/(24*60*60))+DATE(1970,1,1)</f>
        <v>42747</v>
      </c>
      <c r="C2566" s="331" t="n">
        <f aca="false">YEAR(B2566)</f>
        <v>2017</v>
      </c>
      <c r="D2566" s="331" t="n">
        <f aca="false">MONTH(B2566)</f>
        <v>1</v>
      </c>
      <c r="E2566" s="331" t="n">
        <f aca="false">DAY(B2566)</f>
        <v>12</v>
      </c>
      <c r="F2566" s="132" t="n">
        <v>784.3</v>
      </c>
      <c r="G2566" s="132" t="n">
        <v>835.78475</v>
      </c>
      <c r="H2566" s="132" t="n">
        <v>748.49525</v>
      </c>
      <c r="I2566" s="132" t="n">
        <v>808.3385</v>
      </c>
      <c r="J2566" s="132" t="n">
        <f aca="false">LARGE($G$1:G2566,1)</f>
        <v>1242</v>
      </c>
      <c r="K2566" s="192" t="n">
        <f aca="false">IF(J2566&gt;J2565,0,K2565+1)</f>
        <v>1140</v>
      </c>
      <c r="L2566" s="134" t="n">
        <f aca="false">I2566/J2566-1</f>
        <v>-0.34916384863124</v>
      </c>
      <c r="O2566" s="131"/>
      <c r="P2566" s="330"/>
      <c r="Q2566" s="132"/>
      <c r="R2566" s="132"/>
      <c r="S2566" s="132"/>
      <c r="T2566" s="132"/>
    </row>
    <row r="2567" customFormat="false" ht="12.8" hidden="true" customHeight="false" outlineLevel="0" collapsed="false">
      <c r="A2567" s="131" t="n">
        <v>1484265600</v>
      </c>
      <c r="B2567" s="330" t="n">
        <f aca="false">(A2567/(24*60*60))+DATE(1970,1,1)</f>
        <v>42748</v>
      </c>
      <c r="C2567" s="331" t="n">
        <f aca="false">YEAR(B2567)</f>
        <v>2017</v>
      </c>
      <c r="D2567" s="331" t="n">
        <f aca="false">MONTH(B2567)</f>
        <v>1</v>
      </c>
      <c r="E2567" s="331" t="n">
        <f aca="false">DAY(B2567)</f>
        <v>13</v>
      </c>
      <c r="F2567" s="132" t="n">
        <v>808.89475</v>
      </c>
      <c r="G2567" s="132" t="n">
        <v>834.8</v>
      </c>
      <c r="H2567" s="132" t="n">
        <v>778.1425</v>
      </c>
      <c r="I2567" s="132" t="n">
        <v>829.5125</v>
      </c>
      <c r="J2567" s="132" t="n">
        <f aca="false">LARGE($G$1:G2567,1)</f>
        <v>1242</v>
      </c>
      <c r="K2567" s="192" t="n">
        <f aca="false">IF(J2567&gt;J2566,0,K2566+1)</f>
        <v>1141</v>
      </c>
      <c r="L2567" s="134" t="n">
        <f aca="false">I2567/J2567-1</f>
        <v>-0.332115539452496</v>
      </c>
      <c r="O2567" s="131"/>
      <c r="P2567" s="330"/>
      <c r="Q2567" s="132"/>
      <c r="R2567" s="132"/>
      <c r="S2567" s="132"/>
      <c r="T2567" s="132"/>
    </row>
    <row r="2568" customFormat="false" ht="12.8" hidden="true" customHeight="false" outlineLevel="0" collapsed="false">
      <c r="A2568" s="131" t="n">
        <v>1484352000</v>
      </c>
      <c r="B2568" s="330" t="n">
        <f aca="false">(A2568/(24*60*60))+DATE(1970,1,1)</f>
        <v>42749</v>
      </c>
      <c r="C2568" s="331" t="n">
        <f aca="false">YEAR(B2568)</f>
        <v>2017</v>
      </c>
      <c r="D2568" s="331" t="n">
        <f aca="false">MONTH(B2568)</f>
        <v>1</v>
      </c>
      <c r="E2568" s="331" t="n">
        <f aca="false">DAY(B2568)</f>
        <v>14</v>
      </c>
      <c r="F2568" s="132" t="n">
        <v>829.8175</v>
      </c>
      <c r="G2568" s="132" t="n">
        <v>843.0015</v>
      </c>
      <c r="H2568" s="132" t="n">
        <v>814.585</v>
      </c>
      <c r="I2568" s="132" t="n">
        <v>822.65275</v>
      </c>
      <c r="J2568" s="132" t="n">
        <f aca="false">LARGE($G$1:G2568,1)</f>
        <v>1242</v>
      </c>
      <c r="K2568" s="192" t="n">
        <f aca="false">IF(J2568&gt;J2567,0,K2567+1)</f>
        <v>1142</v>
      </c>
      <c r="L2568" s="134" t="n">
        <f aca="false">I2568/J2568-1</f>
        <v>-0.337638687600644</v>
      </c>
      <c r="O2568" s="131"/>
      <c r="P2568" s="330"/>
      <c r="Q2568" s="132"/>
      <c r="R2568" s="132"/>
      <c r="S2568" s="132"/>
      <c r="T2568" s="132"/>
    </row>
    <row r="2569" customFormat="false" ht="12.8" hidden="true" customHeight="false" outlineLevel="0" collapsed="false">
      <c r="A2569" s="131" t="n">
        <v>1484438400</v>
      </c>
      <c r="B2569" s="330" t="n">
        <f aca="false">(A2569/(24*60*60))+DATE(1970,1,1)</f>
        <v>42750</v>
      </c>
      <c r="C2569" s="331" t="n">
        <f aca="false">YEAR(B2569)</f>
        <v>2017</v>
      </c>
      <c r="D2569" s="331" t="n">
        <f aca="false">MONTH(B2569)</f>
        <v>1</v>
      </c>
      <c r="E2569" s="331" t="n">
        <f aca="false">DAY(B2569)</f>
        <v>15</v>
      </c>
      <c r="F2569" s="132" t="n">
        <v>823.69225</v>
      </c>
      <c r="G2569" s="132" t="n">
        <v>830.2575</v>
      </c>
      <c r="H2569" s="132" t="n">
        <v>812.7325</v>
      </c>
      <c r="I2569" s="132" t="n">
        <v>827.50975</v>
      </c>
      <c r="J2569" s="132" t="n">
        <f aca="false">LARGE($G$1:G2569,1)</f>
        <v>1242</v>
      </c>
      <c r="K2569" s="192" t="n">
        <f aca="false">IF(J2569&gt;J2568,0,K2568+1)</f>
        <v>1143</v>
      </c>
      <c r="L2569" s="134" t="n">
        <f aca="false">I2569/J2569-1</f>
        <v>-0.33372805958132</v>
      </c>
      <c r="O2569" s="131"/>
      <c r="P2569" s="330"/>
      <c r="Q2569" s="132"/>
      <c r="R2569" s="132"/>
      <c r="S2569" s="132"/>
      <c r="T2569" s="132"/>
    </row>
    <row r="2570" customFormat="false" ht="12.8" hidden="true" customHeight="false" outlineLevel="0" collapsed="false">
      <c r="A2570" s="131" t="n">
        <v>1484524800</v>
      </c>
      <c r="B2570" s="330" t="n">
        <f aca="false">(A2570/(24*60*60))+DATE(1970,1,1)</f>
        <v>42751</v>
      </c>
      <c r="C2570" s="331" t="n">
        <f aca="false">YEAR(B2570)</f>
        <v>2017</v>
      </c>
      <c r="D2570" s="331" t="n">
        <f aca="false">MONTH(B2570)</f>
        <v>1</v>
      </c>
      <c r="E2570" s="331" t="n">
        <f aca="false">DAY(B2570)</f>
        <v>16</v>
      </c>
      <c r="F2570" s="132" t="n">
        <v>827.24275</v>
      </c>
      <c r="G2570" s="132" t="n">
        <v>839.22</v>
      </c>
      <c r="H2570" s="132" t="n">
        <v>822.19875</v>
      </c>
      <c r="I2570" s="132" t="n">
        <v>833.5115</v>
      </c>
      <c r="J2570" s="132" t="n">
        <f aca="false">LARGE($G$1:G2570,1)</f>
        <v>1242</v>
      </c>
      <c r="K2570" s="192" t="n">
        <f aca="false">IF(J2570&gt;J2569,0,K2569+1)</f>
        <v>1144</v>
      </c>
      <c r="L2570" s="134" t="n">
        <f aca="false">I2570/J2570-1</f>
        <v>-0.328895732689211</v>
      </c>
      <c r="O2570" s="131"/>
      <c r="P2570" s="330"/>
      <c r="Q2570" s="132"/>
      <c r="R2570" s="132"/>
      <c r="S2570" s="132"/>
      <c r="T2570" s="132"/>
    </row>
    <row r="2571" customFormat="false" ht="12.8" hidden="true" customHeight="false" outlineLevel="0" collapsed="false">
      <c r="A2571" s="131" t="n">
        <v>1484611200</v>
      </c>
      <c r="B2571" s="330" t="n">
        <f aca="false">(A2571/(24*60*60))+DATE(1970,1,1)</f>
        <v>42752</v>
      </c>
      <c r="C2571" s="331" t="n">
        <f aca="false">YEAR(B2571)</f>
        <v>2017</v>
      </c>
      <c r="D2571" s="331" t="n">
        <f aca="false">MONTH(B2571)</f>
        <v>1</v>
      </c>
      <c r="E2571" s="331" t="n">
        <f aca="false">DAY(B2571)</f>
        <v>17</v>
      </c>
      <c r="F2571" s="132" t="n">
        <v>833.9535</v>
      </c>
      <c r="G2571" s="132" t="n">
        <v>912.1225</v>
      </c>
      <c r="H2571" s="132" t="n">
        <v>831.03</v>
      </c>
      <c r="I2571" s="132" t="n">
        <v>906.14325</v>
      </c>
      <c r="J2571" s="132" t="n">
        <f aca="false">LARGE($G$1:G2571,1)</f>
        <v>1242</v>
      </c>
      <c r="K2571" s="192" t="n">
        <f aca="false">IF(J2571&gt;J2570,0,K2570+1)</f>
        <v>1145</v>
      </c>
      <c r="L2571" s="134" t="n">
        <f aca="false">I2571/J2571-1</f>
        <v>-0.270416062801932</v>
      </c>
      <c r="O2571" s="131"/>
      <c r="P2571" s="330"/>
      <c r="Q2571" s="132"/>
      <c r="R2571" s="132"/>
      <c r="S2571" s="132"/>
      <c r="T2571" s="132"/>
    </row>
    <row r="2572" customFormat="false" ht="12.8" hidden="true" customHeight="false" outlineLevel="0" collapsed="false">
      <c r="A2572" s="131" t="n">
        <v>1484697600</v>
      </c>
      <c r="B2572" s="330" t="n">
        <f aca="false">(A2572/(24*60*60))+DATE(1970,1,1)</f>
        <v>42753</v>
      </c>
      <c r="C2572" s="331" t="n">
        <f aca="false">YEAR(B2572)</f>
        <v>2017</v>
      </c>
      <c r="D2572" s="331" t="n">
        <f aca="false">MONTH(B2572)</f>
        <v>1</v>
      </c>
      <c r="E2572" s="331" t="n">
        <f aca="false">DAY(B2572)</f>
        <v>18</v>
      </c>
      <c r="F2572" s="132" t="n">
        <v>906.875</v>
      </c>
      <c r="G2572" s="132" t="n">
        <v>916.645</v>
      </c>
      <c r="H2572" s="132" t="n">
        <v>851.31025</v>
      </c>
      <c r="I2572" s="132" t="n">
        <v>888.24775</v>
      </c>
      <c r="J2572" s="132" t="n">
        <f aca="false">LARGE($G$1:G2572,1)</f>
        <v>1242</v>
      </c>
      <c r="K2572" s="192" t="n">
        <f aca="false">IF(J2572&gt;J2571,0,K2571+1)</f>
        <v>1146</v>
      </c>
      <c r="L2572" s="134" t="n">
        <f aca="false">I2572/J2572-1</f>
        <v>-0.284824677938808</v>
      </c>
      <c r="O2572" s="131"/>
      <c r="P2572" s="330"/>
      <c r="Q2572" s="132"/>
      <c r="R2572" s="132"/>
      <c r="S2572" s="132"/>
      <c r="T2572" s="132"/>
    </row>
    <row r="2573" customFormat="false" ht="12.8" hidden="true" customHeight="false" outlineLevel="0" collapsed="false">
      <c r="A2573" s="131" t="n">
        <v>1484784000</v>
      </c>
      <c r="B2573" s="330" t="n">
        <f aca="false">(A2573/(24*60*60))+DATE(1970,1,1)</f>
        <v>42754</v>
      </c>
      <c r="C2573" s="331" t="n">
        <f aca="false">YEAR(B2573)</f>
        <v>2017</v>
      </c>
      <c r="D2573" s="331" t="n">
        <f aca="false">MONTH(B2573)</f>
        <v>1</v>
      </c>
      <c r="E2573" s="331" t="n">
        <f aca="false">DAY(B2573)</f>
        <v>19</v>
      </c>
      <c r="F2573" s="132" t="n">
        <v>888.2655</v>
      </c>
      <c r="G2573" s="132" t="n">
        <v>908.7425</v>
      </c>
      <c r="H2573" s="132" t="n">
        <v>883.6775</v>
      </c>
      <c r="I2573" s="132" t="n">
        <v>902.2675</v>
      </c>
      <c r="J2573" s="132" t="n">
        <f aca="false">LARGE($G$1:G2573,1)</f>
        <v>1242</v>
      </c>
      <c r="K2573" s="192" t="n">
        <f aca="false">IF(J2573&gt;J2572,0,K2572+1)</f>
        <v>1147</v>
      </c>
      <c r="L2573" s="134" t="n">
        <f aca="false">I2573/J2573-1</f>
        <v>-0.273536634460547</v>
      </c>
      <c r="O2573" s="131"/>
      <c r="P2573" s="330"/>
      <c r="Q2573" s="132"/>
      <c r="R2573" s="132"/>
      <c r="S2573" s="132"/>
      <c r="T2573" s="132"/>
    </row>
    <row r="2574" customFormat="false" ht="12.8" hidden="true" customHeight="false" outlineLevel="0" collapsed="false">
      <c r="A2574" s="131" t="n">
        <v>1484870400</v>
      </c>
      <c r="B2574" s="330" t="n">
        <f aca="false">(A2574/(24*60*60))+DATE(1970,1,1)</f>
        <v>42755</v>
      </c>
      <c r="C2574" s="331" t="n">
        <f aca="false">YEAR(B2574)</f>
        <v>2017</v>
      </c>
      <c r="D2574" s="331" t="n">
        <f aca="false">MONTH(B2574)</f>
        <v>1</v>
      </c>
      <c r="E2574" s="331" t="n">
        <f aca="false">DAY(B2574)</f>
        <v>20</v>
      </c>
      <c r="F2574" s="132" t="n">
        <v>902.6045</v>
      </c>
      <c r="G2574" s="132" t="n">
        <v>905.1685</v>
      </c>
      <c r="H2574" s="132" t="n">
        <v>885.0025</v>
      </c>
      <c r="I2574" s="132" t="n">
        <v>896.68225</v>
      </c>
      <c r="J2574" s="132" t="n">
        <f aca="false">LARGE($G$1:G2574,1)</f>
        <v>1242</v>
      </c>
      <c r="K2574" s="192" t="n">
        <f aca="false">IF(J2574&gt;J2573,0,K2573+1)</f>
        <v>1148</v>
      </c>
      <c r="L2574" s="134" t="n">
        <f aca="false">I2574/J2574-1</f>
        <v>-0.278033615136876</v>
      </c>
      <c r="O2574" s="131"/>
      <c r="P2574" s="330"/>
      <c r="Q2574" s="132"/>
      <c r="R2574" s="132"/>
      <c r="S2574" s="132"/>
      <c r="T2574" s="132"/>
    </row>
    <row r="2575" customFormat="false" ht="12.8" hidden="true" customHeight="false" outlineLevel="0" collapsed="false">
      <c r="A2575" s="131" t="n">
        <v>1484956800</v>
      </c>
      <c r="B2575" s="330" t="n">
        <f aca="false">(A2575/(24*60*60))+DATE(1970,1,1)</f>
        <v>42756</v>
      </c>
      <c r="C2575" s="331" t="n">
        <f aca="false">YEAR(B2575)</f>
        <v>2017</v>
      </c>
      <c r="D2575" s="331" t="n">
        <f aca="false">MONTH(B2575)</f>
        <v>1</v>
      </c>
      <c r="E2575" s="331" t="n">
        <f aca="false">DAY(B2575)</f>
        <v>21</v>
      </c>
      <c r="F2575" s="132" t="n">
        <v>896.17725</v>
      </c>
      <c r="G2575" s="132" t="n">
        <v>928.76275</v>
      </c>
      <c r="H2575" s="132" t="n">
        <v>894.783</v>
      </c>
      <c r="I2575" s="132" t="n">
        <v>924.1545</v>
      </c>
      <c r="J2575" s="132" t="n">
        <f aca="false">LARGE($G$1:G2575,1)</f>
        <v>1242</v>
      </c>
      <c r="K2575" s="192" t="n">
        <f aca="false">IF(J2575&gt;J2574,0,K2574+1)</f>
        <v>1149</v>
      </c>
      <c r="L2575" s="134" t="n">
        <f aca="false">I2575/J2575-1</f>
        <v>-0.25591425120773</v>
      </c>
      <c r="O2575" s="131"/>
      <c r="P2575" s="330"/>
      <c r="Q2575" s="132"/>
      <c r="R2575" s="132"/>
      <c r="S2575" s="132"/>
      <c r="T2575" s="132"/>
    </row>
    <row r="2576" customFormat="false" ht="12.8" hidden="true" customHeight="false" outlineLevel="0" collapsed="false">
      <c r="A2576" s="131" t="n">
        <v>1485043200</v>
      </c>
      <c r="B2576" s="330" t="n">
        <f aca="false">(A2576/(24*60*60))+DATE(1970,1,1)</f>
        <v>42757</v>
      </c>
      <c r="C2576" s="331" t="n">
        <f aca="false">YEAR(B2576)</f>
        <v>2017</v>
      </c>
      <c r="D2576" s="331" t="n">
        <f aca="false">MONTH(B2576)</f>
        <v>1</v>
      </c>
      <c r="E2576" s="331" t="n">
        <f aca="false">DAY(B2576)</f>
        <v>22</v>
      </c>
      <c r="F2576" s="132" t="n">
        <v>924.1545</v>
      </c>
      <c r="G2576" s="132" t="n">
        <v>941.0775</v>
      </c>
      <c r="H2576" s="132" t="n">
        <v>893.0675</v>
      </c>
      <c r="I2576" s="132" t="n">
        <v>926.2425</v>
      </c>
      <c r="J2576" s="132" t="n">
        <f aca="false">LARGE($G$1:G2576,1)</f>
        <v>1242</v>
      </c>
      <c r="K2576" s="192" t="n">
        <f aca="false">IF(J2576&gt;J2575,0,K2575+1)</f>
        <v>1150</v>
      </c>
      <c r="L2576" s="134" t="n">
        <f aca="false">I2576/J2576-1</f>
        <v>-0.25423309178744</v>
      </c>
      <c r="O2576" s="131"/>
      <c r="P2576" s="330"/>
      <c r="Q2576" s="132"/>
      <c r="R2576" s="132"/>
      <c r="S2576" s="132"/>
      <c r="T2576" s="132"/>
    </row>
    <row r="2577" customFormat="false" ht="12.8" hidden="true" customHeight="false" outlineLevel="0" collapsed="false">
      <c r="A2577" s="131" t="n">
        <v>1485129600</v>
      </c>
      <c r="B2577" s="330" t="n">
        <f aca="false">(A2577/(24*60*60))+DATE(1970,1,1)</f>
        <v>42758</v>
      </c>
      <c r="C2577" s="331" t="n">
        <f aca="false">YEAR(B2577)</f>
        <v>2017</v>
      </c>
      <c r="D2577" s="331" t="n">
        <f aca="false">MONTH(B2577)</f>
        <v>1</v>
      </c>
      <c r="E2577" s="331" t="n">
        <f aca="false">DAY(B2577)</f>
        <v>23</v>
      </c>
      <c r="F2577" s="132" t="n">
        <v>925.8625</v>
      </c>
      <c r="G2577" s="132" t="n">
        <v>928.8725</v>
      </c>
      <c r="H2577" s="132" t="n">
        <v>912.958</v>
      </c>
      <c r="I2577" s="132" t="n">
        <v>915.347</v>
      </c>
      <c r="J2577" s="132" t="n">
        <f aca="false">LARGE($G$1:G2577,1)</f>
        <v>1242</v>
      </c>
      <c r="K2577" s="192" t="n">
        <f aca="false">IF(J2577&gt;J2576,0,K2576+1)</f>
        <v>1151</v>
      </c>
      <c r="L2577" s="134" t="n">
        <f aca="false">I2577/J2577-1</f>
        <v>-0.263005636070854</v>
      </c>
      <c r="O2577" s="131"/>
      <c r="P2577" s="330"/>
      <c r="Q2577" s="132"/>
      <c r="R2577" s="132"/>
      <c r="S2577" s="132"/>
      <c r="T2577" s="132"/>
    </row>
    <row r="2578" customFormat="false" ht="12.8" hidden="true" customHeight="false" outlineLevel="0" collapsed="false">
      <c r="A2578" s="131" t="n">
        <v>1485216000</v>
      </c>
      <c r="B2578" s="330" t="n">
        <f aca="false">(A2578/(24*60*60))+DATE(1970,1,1)</f>
        <v>42759</v>
      </c>
      <c r="C2578" s="331" t="n">
        <f aca="false">YEAR(B2578)</f>
        <v>2017</v>
      </c>
      <c r="D2578" s="331" t="n">
        <f aca="false">MONTH(B2578)</f>
        <v>1</v>
      </c>
      <c r="E2578" s="331" t="n">
        <f aca="false">DAY(B2578)</f>
        <v>24</v>
      </c>
      <c r="F2578" s="132" t="n">
        <v>915.4625</v>
      </c>
      <c r="G2578" s="132" t="n">
        <v>925.2725</v>
      </c>
      <c r="H2578" s="132" t="n">
        <v>881.5165</v>
      </c>
      <c r="I2578" s="132" t="n">
        <v>885.91375</v>
      </c>
      <c r="J2578" s="132" t="n">
        <f aca="false">LARGE($G$1:G2578,1)</f>
        <v>1242</v>
      </c>
      <c r="K2578" s="192" t="n">
        <f aca="false">IF(J2578&gt;J2577,0,K2577+1)</f>
        <v>1152</v>
      </c>
      <c r="L2578" s="134" t="n">
        <f aca="false">I2578/J2578-1</f>
        <v>-0.286703904991948</v>
      </c>
      <c r="O2578" s="131"/>
      <c r="P2578" s="330"/>
      <c r="Q2578" s="132"/>
      <c r="R2578" s="132"/>
      <c r="S2578" s="132"/>
      <c r="T2578" s="132"/>
    </row>
    <row r="2579" customFormat="false" ht="12.8" hidden="true" customHeight="false" outlineLevel="0" collapsed="false">
      <c r="A2579" s="131" t="n">
        <v>1485302400</v>
      </c>
      <c r="B2579" s="330" t="n">
        <f aca="false">(A2579/(24*60*60))+DATE(1970,1,1)</f>
        <v>42760</v>
      </c>
      <c r="C2579" s="331" t="n">
        <f aca="false">YEAR(B2579)</f>
        <v>2017</v>
      </c>
      <c r="D2579" s="331" t="n">
        <f aca="false">MONTH(B2579)</f>
        <v>1</v>
      </c>
      <c r="E2579" s="331" t="n">
        <f aca="false">DAY(B2579)</f>
        <v>25</v>
      </c>
      <c r="F2579" s="132" t="n">
        <v>885.345</v>
      </c>
      <c r="G2579" s="132" t="n">
        <v>903.58375</v>
      </c>
      <c r="H2579" s="132" t="n">
        <v>885.096</v>
      </c>
      <c r="I2579" s="132" t="n">
        <v>895.325</v>
      </c>
      <c r="J2579" s="132" t="n">
        <f aca="false">LARGE($G$1:G2579,1)</f>
        <v>1242</v>
      </c>
      <c r="K2579" s="192" t="n">
        <f aca="false">IF(J2579&gt;J2578,0,K2578+1)</f>
        <v>1153</v>
      </c>
      <c r="L2579" s="134" t="n">
        <f aca="false">I2579/J2579-1</f>
        <v>-0.279126409017713</v>
      </c>
      <c r="O2579" s="131"/>
      <c r="P2579" s="330"/>
      <c r="Q2579" s="132"/>
      <c r="R2579" s="132"/>
      <c r="S2579" s="132"/>
      <c r="T2579" s="132"/>
    </row>
    <row r="2580" customFormat="false" ht="12.8" hidden="true" customHeight="false" outlineLevel="0" collapsed="false">
      <c r="A2580" s="131" t="n">
        <v>1485388800</v>
      </c>
      <c r="B2580" s="330" t="n">
        <f aca="false">(A2580/(24*60*60))+DATE(1970,1,1)</f>
        <v>42761</v>
      </c>
      <c r="C2580" s="331" t="n">
        <f aca="false">YEAR(B2580)</f>
        <v>2017</v>
      </c>
      <c r="D2580" s="331" t="n">
        <f aca="false">MONTH(B2580)</f>
        <v>1</v>
      </c>
      <c r="E2580" s="331" t="n">
        <f aca="false">DAY(B2580)</f>
        <v>26</v>
      </c>
      <c r="F2580" s="132" t="n">
        <v>895.465</v>
      </c>
      <c r="G2580" s="132" t="n">
        <v>920.9525</v>
      </c>
      <c r="H2580" s="132" t="n">
        <v>894.84325</v>
      </c>
      <c r="I2580" s="132" t="n">
        <v>916.094</v>
      </c>
      <c r="J2580" s="132" t="n">
        <f aca="false">LARGE($G$1:G2580,1)</f>
        <v>1242</v>
      </c>
      <c r="K2580" s="192" t="n">
        <f aca="false">IF(J2580&gt;J2579,0,K2579+1)</f>
        <v>1154</v>
      </c>
      <c r="L2580" s="134" t="n">
        <f aca="false">I2580/J2580-1</f>
        <v>-0.262404186795491</v>
      </c>
      <c r="O2580" s="131"/>
      <c r="P2580" s="330"/>
      <c r="Q2580" s="132"/>
      <c r="R2580" s="132"/>
      <c r="S2580" s="132"/>
      <c r="T2580" s="132"/>
    </row>
    <row r="2581" customFormat="false" ht="12.8" hidden="true" customHeight="false" outlineLevel="0" collapsed="false">
      <c r="A2581" s="131" t="n">
        <v>1485475200</v>
      </c>
      <c r="B2581" s="330" t="n">
        <f aca="false">(A2581/(24*60*60))+DATE(1970,1,1)</f>
        <v>42762</v>
      </c>
      <c r="C2581" s="331" t="n">
        <f aca="false">YEAR(B2581)</f>
        <v>2017</v>
      </c>
      <c r="D2581" s="331" t="n">
        <f aca="false">MONTH(B2581)</f>
        <v>1</v>
      </c>
      <c r="E2581" s="331" t="n">
        <f aca="false">DAY(B2581)</f>
        <v>27</v>
      </c>
      <c r="F2581" s="132" t="n">
        <v>916.34</v>
      </c>
      <c r="G2581" s="132" t="n">
        <v>924.8075</v>
      </c>
      <c r="H2581" s="132" t="n">
        <v>909.745</v>
      </c>
      <c r="I2581" s="132" t="n">
        <v>920.98975</v>
      </c>
      <c r="J2581" s="132" t="n">
        <f aca="false">LARGE($G$1:G2581,1)</f>
        <v>1242</v>
      </c>
      <c r="K2581" s="192" t="n">
        <f aca="false">IF(J2581&gt;J2580,0,K2580+1)</f>
        <v>1155</v>
      </c>
      <c r="L2581" s="134" t="n">
        <f aca="false">I2581/J2581-1</f>
        <v>-0.258462359098229</v>
      </c>
      <c r="O2581" s="131"/>
      <c r="P2581" s="330"/>
      <c r="Q2581" s="132"/>
      <c r="R2581" s="132"/>
      <c r="S2581" s="132"/>
      <c r="T2581" s="132"/>
    </row>
    <row r="2582" customFormat="false" ht="12.8" hidden="true" customHeight="false" outlineLevel="0" collapsed="false">
      <c r="A2582" s="131" t="n">
        <v>1485561600</v>
      </c>
      <c r="B2582" s="330" t="n">
        <f aca="false">(A2582/(24*60*60))+DATE(1970,1,1)</f>
        <v>42763</v>
      </c>
      <c r="C2582" s="331" t="n">
        <f aca="false">YEAR(B2582)</f>
        <v>2017</v>
      </c>
      <c r="D2582" s="331" t="n">
        <f aca="false">MONTH(B2582)</f>
        <v>1</v>
      </c>
      <c r="E2582" s="331" t="n">
        <f aca="false">DAY(B2582)</f>
        <v>28</v>
      </c>
      <c r="F2582" s="132" t="n">
        <v>920.865</v>
      </c>
      <c r="G2582" s="132" t="n">
        <v>923.2775</v>
      </c>
      <c r="H2582" s="132" t="n">
        <v>917.67</v>
      </c>
      <c r="I2582" s="132" t="n">
        <v>920.80725</v>
      </c>
      <c r="J2582" s="132" t="n">
        <f aca="false">LARGE($G$1:G2582,1)</f>
        <v>1242</v>
      </c>
      <c r="K2582" s="192" t="n">
        <f aca="false">IF(J2582&gt;J2581,0,K2581+1)</f>
        <v>1156</v>
      </c>
      <c r="L2582" s="134" t="n">
        <f aca="false">I2582/J2582-1</f>
        <v>-0.258609299516908</v>
      </c>
      <c r="O2582" s="131"/>
      <c r="P2582" s="330"/>
      <c r="Q2582" s="132"/>
      <c r="R2582" s="132"/>
      <c r="S2582" s="132"/>
      <c r="T2582" s="132"/>
    </row>
    <row r="2583" customFormat="false" ht="12.8" hidden="true" customHeight="false" outlineLevel="0" collapsed="false">
      <c r="A2583" s="131" t="n">
        <v>1485648000</v>
      </c>
      <c r="B2583" s="330" t="n">
        <f aca="false">(A2583/(24*60*60))+DATE(1970,1,1)</f>
        <v>42764</v>
      </c>
      <c r="C2583" s="331" t="n">
        <f aca="false">YEAR(B2583)</f>
        <v>2017</v>
      </c>
      <c r="D2583" s="331" t="n">
        <f aca="false">MONTH(B2583)</f>
        <v>1</v>
      </c>
      <c r="E2583" s="331" t="n">
        <f aca="false">DAY(B2583)</f>
        <v>29</v>
      </c>
      <c r="F2583" s="132" t="n">
        <v>921.33225</v>
      </c>
      <c r="G2583" s="132" t="n">
        <v>923.5525</v>
      </c>
      <c r="H2583" s="132" t="n">
        <v>914.038</v>
      </c>
      <c r="I2583" s="132" t="n">
        <v>914.968</v>
      </c>
      <c r="J2583" s="132" t="n">
        <f aca="false">LARGE($G$1:G2583,1)</f>
        <v>1242</v>
      </c>
      <c r="K2583" s="192" t="n">
        <f aca="false">IF(J2583&gt;J2582,0,K2582+1)</f>
        <v>1157</v>
      </c>
      <c r="L2583" s="134" t="n">
        <f aca="false">I2583/J2583-1</f>
        <v>-0.26331078904992</v>
      </c>
      <c r="O2583" s="131"/>
      <c r="P2583" s="330"/>
      <c r="Q2583" s="132"/>
      <c r="R2583" s="132"/>
      <c r="S2583" s="132"/>
      <c r="T2583" s="132"/>
    </row>
    <row r="2584" customFormat="false" ht="12.8" hidden="true" customHeight="false" outlineLevel="0" collapsed="false">
      <c r="A2584" s="131" t="n">
        <v>1485734400</v>
      </c>
      <c r="B2584" s="330" t="n">
        <f aca="false">(A2584/(24*60*60))+DATE(1970,1,1)</f>
        <v>42765</v>
      </c>
      <c r="C2584" s="331" t="n">
        <f aca="false">YEAR(B2584)</f>
        <v>2017</v>
      </c>
      <c r="D2584" s="331" t="n">
        <f aca="false">MONTH(B2584)</f>
        <v>1</v>
      </c>
      <c r="E2584" s="331" t="n">
        <f aca="false">DAY(B2584)</f>
        <v>30</v>
      </c>
      <c r="F2584" s="132" t="n">
        <v>915.325</v>
      </c>
      <c r="G2584" s="132" t="n">
        <v>923.985</v>
      </c>
      <c r="H2584" s="132" t="n">
        <v>912.925</v>
      </c>
      <c r="I2584" s="132" t="n">
        <v>921.45</v>
      </c>
      <c r="J2584" s="132" t="n">
        <f aca="false">LARGE($G$1:G2584,1)</f>
        <v>1242</v>
      </c>
      <c r="K2584" s="192" t="n">
        <f aca="false">IF(J2584&gt;J2583,0,K2583+1)</f>
        <v>1158</v>
      </c>
      <c r="L2584" s="134" t="n">
        <f aca="false">I2584/J2584-1</f>
        <v>-0.258091787439614</v>
      </c>
      <c r="O2584" s="131"/>
      <c r="P2584" s="330"/>
      <c r="Q2584" s="132"/>
      <c r="R2584" s="132"/>
      <c r="S2584" s="132"/>
      <c r="T2584" s="132"/>
    </row>
    <row r="2585" customFormat="false" ht="12.8" hidden="true" customHeight="false" outlineLevel="0" collapsed="false">
      <c r="A2585" s="131" t="n">
        <v>1485820800</v>
      </c>
      <c r="B2585" s="330" t="n">
        <f aca="false">(A2585/(24*60*60))+DATE(1970,1,1)</f>
        <v>42766</v>
      </c>
      <c r="C2585" s="331" t="n">
        <f aca="false">YEAR(B2585)</f>
        <v>2017</v>
      </c>
      <c r="D2585" s="331" t="n">
        <f aca="false">MONTH(B2585)</f>
        <v>1</v>
      </c>
      <c r="E2585" s="331" t="n">
        <f aca="false">DAY(B2585)</f>
        <v>31</v>
      </c>
      <c r="F2585" s="132" t="n">
        <v>921.47</v>
      </c>
      <c r="G2585" s="132" t="n">
        <v>972.23725</v>
      </c>
      <c r="H2585" s="132" t="n">
        <v>920.358</v>
      </c>
      <c r="I2585" s="132" t="n">
        <v>968.74725</v>
      </c>
      <c r="J2585" s="132" t="n">
        <f aca="false">LARGE($G$1:G2585,1)</f>
        <v>1242</v>
      </c>
      <c r="K2585" s="192" t="n">
        <f aca="false">IF(J2585&gt;J2584,0,K2584+1)</f>
        <v>1159</v>
      </c>
      <c r="L2585" s="134" t="n">
        <f aca="false">I2585/J2585-1</f>
        <v>-0.220010265700483</v>
      </c>
      <c r="O2585" s="131"/>
      <c r="P2585" s="330"/>
      <c r="Q2585" s="132"/>
      <c r="R2585" s="132"/>
      <c r="S2585" s="132"/>
      <c r="T2585" s="132"/>
    </row>
    <row r="2586" customFormat="false" ht="12.8" hidden="true" customHeight="false" outlineLevel="0" collapsed="false">
      <c r="A2586" s="131" t="n">
        <v>1485907200</v>
      </c>
      <c r="B2586" s="330" t="n">
        <f aca="false">(A2586/(24*60*60))+DATE(1970,1,1)</f>
        <v>42767</v>
      </c>
      <c r="C2586" s="331" t="n">
        <f aca="false">YEAR(B2586)</f>
        <v>2017</v>
      </c>
      <c r="D2586" s="331" t="n">
        <f aca="false">MONTH(B2586)</f>
        <v>2</v>
      </c>
      <c r="E2586" s="331" t="n">
        <f aca="false">DAY(B2586)</f>
        <v>1</v>
      </c>
      <c r="F2586" s="132" t="n">
        <v>968.354</v>
      </c>
      <c r="G2586" s="132" t="n">
        <v>989.8375</v>
      </c>
      <c r="H2586" s="132" t="n">
        <v>963.38975</v>
      </c>
      <c r="I2586" s="132" t="n">
        <v>988.48725</v>
      </c>
      <c r="J2586" s="132" t="n">
        <f aca="false">LARGE($G$1:G2586,1)</f>
        <v>1242</v>
      </c>
      <c r="K2586" s="192" t="n">
        <f aca="false">IF(J2586&gt;J2585,0,K2585+1)</f>
        <v>1160</v>
      </c>
      <c r="L2586" s="134" t="n">
        <f aca="false">I2586/J2586-1</f>
        <v>-0.20411654589372</v>
      </c>
      <c r="O2586" s="131"/>
      <c r="P2586" s="330"/>
      <c r="Q2586" s="132"/>
      <c r="R2586" s="132"/>
      <c r="S2586" s="132"/>
      <c r="T2586" s="132"/>
    </row>
    <row r="2587" customFormat="false" ht="12.8" hidden="true" customHeight="false" outlineLevel="0" collapsed="false">
      <c r="A2587" s="131" t="n">
        <v>1485993600</v>
      </c>
      <c r="B2587" s="330" t="n">
        <f aca="false">(A2587/(24*60*60))+DATE(1970,1,1)</f>
        <v>42768</v>
      </c>
      <c r="C2587" s="331" t="n">
        <f aca="false">YEAR(B2587)</f>
        <v>2017</v>
      </c>
      <c r="D2587" s="331" t="n">
        <f aca="false">MONTH(B2587)</f>
        <v>2</v>
      </c>
      <c r="E2587" s="331" t="n">
        <f aca="false">DAY(B2587)</f>
        <v>2</v>
      </c>
      <c r="F2587" s="132" t="n">
        <v>988.6075</v>
      </c>
      <c r="G2587" s="132" t="n">
        <v>1012.39025</v>
      </c>
      <c r="H2587" s="132" t="n">
        <v>976.33625</v>
      </c>
      <c r="I2587" s="132" t="n">
        <v>1008.7165</v>
      </c>
      <c r="J2587" s="132" t="n">
        <f aca="false">LARGE($G$1:G2587,1)</f>
        <v>1242</v>
      </c>
      <c r="K2587" s="192" t="n">
        <f aca="false">IF(J2587&gt;J2586,0,K2586+1)</f>
        <v>1161</v>
      </c>
      <c r="L2587" s="134" t="n">
        <f aca="false">I2587/J2587-1</f>
        <v>-0.187828904991949</v>
      </c>
      <c r="O2587" s="131"/>
      <c r="P2587" s="330"/>
      <c r="Q2587" s="132"/>
      <c r="R2587" s="132"/>
      <c r="S2587" s="132"/>
      <c r="T2587" s="132"/>
    </row>
    <row r="2588" customFormat="false" ht="12.8" hidden="true" customHeight="false" outlineLevel="0" collapsed="false">
      <c r="A2588" s="131" t="n">
        <v>1486080000</v>
      </c>
      <c r="B2588" s="330" t="n">
        <f aca="false">(A2588/(24*60*60))+DATE(1970,1,1)</f>
        <v>42769</v>
      </c>
      <c r="C2588" s="331" t="n">
        <f aca="false">YEAR(B2588)</f>
        <v>2017</v>
      </c>
      <c r="D2588" s="331" t="n">
        <f aca="false">MONTH(B2588)</f>
        <v>2</v>
      </c>
      <c r="E2588" s="331" t="n">
        <f aca="false">DAY(B2588)</f>
        <v>3</v>
      </c>
      <c r="F2588" s="132" t="n">
        <v>1008.2825</v>
      </c>
      <c r="G2588" s="132" t="n">
        <v>1027.16475</v>
      </c>
      <c r="H2588" s="132" t="n">
        <v>989.77275</v>
      </c>
      <c r="I2588" s="132" t="n">
        <v>1016.8025</v>
      </c>
      <c r="J2588" s="132" t="n">
        <f aca="false">LARGE($G$1:G2588,1)</f>
        <v>1242</v>
      </c>
      <c r="K2588" s="192" t="n">
        <f aca="false">IF(J2588&gt;J2587,0,K2587+1)</f>
        <v>1162</v>
      </c>
      <c r="L2588" s="134" t="n">
        <f aca="false">I2588/J2588-1</f>
        <v>-0.181318438003221</v>
      </c>
      <c r="O2588" s="131"/>
      <c r="P2588" s="330"/>
      <c r="Q2588" s="132"/>
      <c r="R2588" s="132"/>
      <c r="S2588" s="132"/>
      <c r="T2588" s="132"/>
    </row>
    <row r="2589" customFormat="false" ht="12.8" hidden="true" customHeight="false" outlineLevel="0" collapsed="false">
      <c r="A2589" s="131" t="n">
        <v>1486166400</v>
      </c>
      <c r="B2589" s="330" t="n">
        <f aca="false">(A2589/(24*60*60))+DATE(1970,1,1)</f>
        <v>42770</v>
      </c>
      <c r="C2589" s="331" t="n">
        <f aca="false">YEAR(B2589)</f>
        <v>2017</v>
      </c>
      <c r="D2589" s="331" t="n">
        <f aca="false">MONTH(B2589)</f>
        <v>2</v>
      </c>
      <c r="E2589" s="331" t="n">
        <f aca="false">DAY(B2589)</f>
        <v>4</v>
      </c>
      <c r="F2589" s="132" t="n">
        <v>1016.70775</v>
      </c>
      <c r="G2589" s="132" t="n">
        <v>1044.20525</v>
      </c>
      <c r="H2589" s="132" t="n">
        <v>1003.1515</v>
      </c>
      <c r="I2589" s="132" t="n">
        <v>1032.77575</v>
      </c>
      <c r="J2589" s="132" t="n">
        <f aca="false">LARGE($G$1:G2589,1)</f>
        <v>1242</v>
      </c>
      <c r="K2589" s="192" t="n">
        <f aca="false">IF(J2589&gt;J2588,0,K2588+1)</f>
        <v>1163</v>
      </c>
      <c r="L2589" s="134" t="n">
        <f aca="false">I2589/J2589-1</f>
        <v>-0.168457528180354</v>
      </c>
      <c r="O2589" s="131"/>
      <c r="P2589" s="330"/>
      <c r="Q2589" s="132"/>
      <c r="R2589" s="132"/>
      <c r="S2589" s="132"/>
      <c r="T2589" s="132"/>
    </row>
    <row r="2590" customFormat="false" ht="12.8" hidden="true" customHeight="false" outlineLevel="0" collapsed="false">
      <c r="A2590" s="131" t="n">
        <v>1486252800</v>
      </c>
      <c r="B2590" s="330" t="n">
        <f aca="false">(A2590/(24*60*60))+DATE(1970,1,1)</f>
        <v>42771</v>
      </c>
      <c r="C2590" s="331" t="n">
        <f aca="false">YEAR(B2590)</f>
        <v>2017</v>
      </c>
      <c r="D2590" s="331" t="n">
        <f aca="false">MONTH(B2590)</f>
        <v>2</v>
      </c>
      <c r="E2590" s="331" t="n">
        <f aca="false">DAY(B2590)</f>
        <v>5</v>
      </c>
      <c r="F2590" s="132" t="n">
        <v>1033.6535</v>
      </c>
      <c r="G2590" s="132" t="n">
        <v>1034.9725</v>
      </c>
      <c r="H2590" s="132" t="n">
        <v>1003</v>
      </c>
      <c r="I2590" s="132" t="n">
        <v>1014.2965</v>
      </c>
      <c r="J2590" s="132" t="n">
        <f aca="false">LARGE($G$1:G2590,1)</f>
        <v>1242</v>
      </c>
      <c r="K2590" s="192" t="n">
        <f aca="false">IF(J2590&gt;J2589,0,K2589+1)</f>
        <v>1164</v>
      </c>
      <c r="L2590" s="134" t="n">
        <f aca="false">I2590/J2590-1</f>
        <v>-0.18333615136876</v>
      </c>
      <c r="O2590" s="131"/>
      <c r="P2590" s="330"/>
      <c r="Q2590" s="132"/>
      <c r="R2590" s="132"/>
      <c r="S2590" s="132"/>
      <c r="T2590" s="132"/>
    </row>
    <row r="2591" customFormat="false" ht="12.8" hidden="true" customHeight="false" outlineLevel="0" collapsed="false">
      <c r="A2591" s="131" t="n">
        <v>1486339200</v>
      </c>
      <c r="B2591" s="330" t="n">
        <f aca="false">(A2591/(24*60*60))+DATE(1970,1,1)</f>
        <v>42772</v>
      </c>
      <c r="C2591" s="331" t="n">
        <f aca="false">YEAR(B2591)</f>
        <v>2017</v>
      </c>
      <c r="D2591" s="331" t="n">
        <f aca="false">MONTH(B2591)</f>
        <v>2</v>
      </c>
      <c r="E2591" s="331" t="n">
        <f aca="false">DAY(B2591)</f>
        <v>6</v>
      </c>
      <c r="F2591" s="132" t="n">
        <v>1013.4025</v>
      </c>
      <c r="G2591" s="132" t="n">
        <v>1029.4175</v>
      </c>
      <c r="H2591" s="132" t="n">
        <v>1010.8475</v>
      </c>
      <c r="I2591" s="132" t="n">
        <v>1024.3925</v>
      </c>
      <c r="J2591" s="132" t="n">
        <f aca="false">LARGE($G$1:G2591,1)</f>
        <v>1242</v>
      </c>
      <c r="K2591" s="192" t="n">
        <f aca="false">IF(J2591&gt;J2590,0,K2590+1)</f>
        <v>1165</v>
      </c>
      <c r="L2591" s="134" t="n">
        <f aca="false">I2591/J2591-1</f>
        <v>-0.17520732689211</v>
      </c>
      <c r="O2591" s="131"/>
      <c r="P2591" s="330"/>
      <c r="Q2591" s="132"/>
      <c r="R2591" s="132"/>
      <c r="S2591" s="132"/>
      <c r="T2591" s="132"/>
    </row>
    <row r="2592" customFormat="false" ht="12.8" hidden="true" customHeight="false" outlineLevel="0" collapsed="false">
      <c r="A2592" s="131" t="n">
        <v>1486425600</v>
      </c>
      <c r="B2592" s="330" t="n">
        <f aca="false">(A2592/(24*60*60))+DATE(1970,1,1)</f>
        <v>42773</v>
      </c>
      <c r="C2592" s="331" t="n">
        <f aca="false">YEAR(B2592)</f>
        <v>2017</v>
      </c>
      <c r="D2592" s="331" t="n">
        <f aca="false">MONTH(B2592)</f>
        <v>2</v>
      </c>
      <c r="E2592" s="331" t="n">
        <f aca="false">DAY(B2592)</f>
        <v>7</v>
      </c>
      <c r="F2592" s="132" t="n">
        <v>1024.77</v>
      </c>
      <c r="G2592" s="132" t="n">
        <v>1056.2325</v>
      </c>
      <c r="H2592" s="132" t="n">
        <v>1022.51575</v>
      </c>
      <c r="I2592" s="132" t="n">
        <v>1053.212</v>
      </c>
      <c r="J2592" s="132" t="n">
        <f aca="false">LARGE($G$1:G2592,1)</f>
        <v>1242</v>
      </c>
      <c r="K2592" s="192" t="n">
        <f aca="false">IF(J2592&gt;J2591,0,K2591+1)</f>
        <v>1166</v>
      </c>
      <c r="L2592" s="134" t="n">
        <f aca="false">I2592/J2592-1</f>
        <v>-0.152003220611916</v>
      </c>
      <c r="O2592" s="131"/>
      <c r="P2592" s="330"/>
      <c r="Q2592" s="132"/>
      <c r="R2592" s="132"/>
      <c r="S2592" s="132"/>
      <c r="T2592" s="132"/>
    </row>
    <row r="2593" customFormat="false" ht="12.8" hidden="true" customHeight="false" outlineLevel="0" collapsed="false">
      <c r="A2593" s="131" t="n">
        <v>1486512000</v>
      </c>
      <c r="B2593" s="330" t="n">
        <f aca="false">(A2593/(24*60*60))+DATE(1970,1,1)</f>
        <v>42774</v>
      </c>
      <c r="C2593" s="331" t="n">
        <f aca="false">YEAR(B2593)</f>
        <v>2017</v>
      </c>
      <c r="D2593" s="331" t="n">
        <f aca="false">MONTH(B2593)</f>
        <v>2</v>
      </c>
      <c r="E2593" s="331" t="n">
        <f aca="false">DAY(B2593)</f>
        <v>8</v>
      </c>
      <c r="F2593" s="132" t="n">
        <v>1054.016</v>
      </c>
      <c r="G2593" s="132" t="n">
        <v>1070.29</v>
      </c>
      <c r="H2593" s="132" t="n">
        <v>1022.6175</v>
      </c>
      <c r="I2593" s="132" t="n">
        <v>1054.2095</v>
      </c>
      <c r="J2593" s="132" t="n">
        <f aca="false">LARGE($G$1:G2593,1)</f>
        <v>1242</v>
      </c>
      <c r="K2593" s="192" t="n">
        <f aca="false">IF(J2593&gt;J2592,0,K2592+1)</f>
        <v>1167</v>
      </c>
      <c r="L2593" s="134" t="n">
        <f aca="false">I2593/J2593-1</f>
        <v>-0.151200080515298</v>
      </c>
      <c r="O2593" s="131"/>
      <c r="P2593" s="330"/>
      <c r="Q2593" s="132"/>
      <c r="R2593" s="132"/>
      <c r="S2593" s="132"/>
      <c r="T2593" s="132"/>
    </row>
    <row r="2594" customFormat="false" ht="12.8" hidden="true" customHeight="false" outlineLevel="0" collapsed="false">
      <c r="A2594" s="131" t="n">
        <v>1486598400</v>
      </c>
      <c r="B2594" s="330" t="n">
        <f aca="false">(A2594/(24*60*60))+DATE(1970,1,1)</f>
        <v>42775</v>
      </c>
      <c r="C2594" s="331" t="n">
        <f aca="false">YEAR(B2594)</f>
        <v>2017</v>
      </c>
      <c r="D2594" s="331" t="n">
        <f aca="false">MONTH(B2594)</f>
        <v>2</v>
      </c>
      <c r="E2594" s="331" t="n">
        <f aca="false">DAY(B2594)</f>
        <v>9</v>
      </c>
      <c r="F2594" s="132" t="n">
        <v>1054.08675</v>
      </c>
      <c r="G2594" s="132" t="n">
        <v>1078.3975</v>
      </c>
      <c r="H2594" s="132" t="n">
        <v>931.739</v>
      </c>
      <c r="I2594" s="132" t="n">
        <v>989.33</v>
      </c>
      <c r="J2594" s="132" t="n">
        <f aca="false">LARGE($G$1:G2594,1)</f>
        <v>1242</v>
      </c>
      <c r="K2594" s="192" t="n">
        <f aca="false">IF(J2594&gt;J2593,0,K2593+1)</f>
        <v>1168</v>
      </c>
      <c r="L2594" s="134" t="n">
        <f aca="false">I2594/J2594-1</f>
        <v>-0.203438003220612</v>
      </c>
      <c r="O2594" s="131"/>
      <c r="P2594" s="330"/>
      <c r="Q2594" s="132"/>
      <c r="R2594" s="132"/>
      <c r="S2594" s="132"/>
      <c r="T2594" s="132"/>
    </row>
    <row r="2595" customFormat="false" ht="12.8" hidden="true" customHeight="false" outlineLevel="0" collapsed="false">
      <c r="A2595" s="131" t="n">
        <v>1486684800</v>
      </c>
      <c r="B2595" s="330" t="n">
        <f aca="false">(A2595/(24*60*60))+DATE(1970,1,1)</f>
        <v>42776</v>
      </c>
      <c r="C2595" s="331" t="n">
        <f aca="false">YEAR(B2595)</f>
        <v>2017</v>
      </c>
      <c r="D2595" s="331" t="n">
        <f aca="false">MONTH(B2595)</f>
        <v>2</v>
      </c>
      <c r="E2595" s="331" t="n">
        <f aca="false">DAY(B2595)</f>
        <v>10</v>
      </c>
      <c r="F2595" s="132" t="n">
        <v>988.85525</v>
      </c>
      <c r="G2595" s="132" t="n">
        <v>1009.4425</v>
      </c>
      <c r="H2595" s="132" t="n">
        <v>953.7995</v>
      </c>
      <c r="I2595" s="132" t="n">
        <v>1000.464</v>
      </c>
      <c r="J2595" s="132" t="n">
        <f aca="false">LARGE($G$1:G2595,1)</f>
        <v>1242</v>
      </c>
      <c r="K2595" s="192" t="n">
        <f aca="false">IF(J2595&gt;J2594,0,K2594+1)</f>
        <v>1169</v>
      </c>
      <c r="L2595" s="134" t="n">
        <f aca="false">I2595/J2595-1</f>
        <v>-0.194473429951691</v>
      </c>
      <c r="O2595" s="131"/>
      <c r="P2595" s="330"/>
      <c r="Q2595" s="132"/>
      <c r="R2595" s="132"/>
      <c r="S2595" s="132"/>
      <c r="T2595" s="132"/>
    </row>
    <row r="2596" customFormat="false" ht="12.8" hidden="true" customHeight="false" outlineLevel="0" collapsed="false">
      <c r="A2596" s="131" t="n">
        <v>1486771200</v>
      </c>
      <c r="B2596" s="330" t="n">
        <f aca="false">(A2596/(24*60*60))+DATE(1970,1,1)</f>
        <v>42777</v>
      </c>
      <c r="C2596" s="331" t="n">
        <f aca="false">YEAR(B2596)</f>
        <v>2017</v>
      </c>
      <c r="D2596" s="331" t="n">
        <f aca="false">MONTH(B2596)</f>
        <v>2</v>
      </c>
      <c r="E2596" s="331" t="n">
        <f aca="false">DAY(B2596)</f>
        <v>11</v>
      </c>
      <c r="F2596" s="132" t="n">
        <v>999.316</v>
      </c>
      <c r="G2596" s="132" t="n">
        <v>1020.702</v>
      </c>
      <c r="H2596" s="132" t="n">
        <v>992.93275</v>
      </c>
      <c r="I2596" s="132" t="n">
        <v>1013.906</v>
      </c>
      <c r="J2596" s="132" t="n">
        <f aca="false">LARGE($G$1:G2596,1)</f>
        <v>1242</v>
      </c>
      <c r="K2596" s="192" t="n">
        <f aca="false">IF(J2596&gt;J2595,0,K2595+1)</f>
        <v>1170</v>
      </c>
      <c r="L2596" s="134" t="n">
        <f aca="false">I2596/J2596-1</f>
        <v>-0.183650563607085</v>
      </c>
      <c r="O2596" s="131"/>
      <c r="P2596" s="330"/>
      <c r="Q2596" s="132"/>
      <c r="R2596" s="132"/>
      <c r="S2596" s="132"/>
      <c r="T2596" s="132"/>
    </row>
    <row r="2597" customFormat="false" ht="12.8" hidden="true" customHeight="false" outlineLevel="0" collapsed="false">
      <c r="A2597" s="131" t="n">
        <v>1486857600</v>
      </c>
      <c r="B2597" s="330" t="n">
        <f aca="false">(A2597/(24*60*60))+DATE(1970,1,1)</f>
        <v>42778</v>
      </c>
      <c r="C2597" s="331" t="n">
        <f aca="false">YEAR(B2597)</f>
        <v>2017</v>
      </c>
      <c r="D2597" s="331" t="n">
        <f aca="false">MONTH(B2597)</f>
        <v>2</v>
      </c>
      <c r="E2597" s="331" t="n">
        <f aca="false">DAY(B2597)</f>
        <v>12</v>
      </c>
      <c r="F2597" s="132" t="n">
        <v>1013.45225</v>
      </c>
      <c r="G2597" s="132" t="n">
        <v>1014.63375</v>
      </c>
      <c r="H2597" s="132" t="n">
        <v>1000.8525</v>
      </c>
      <c r="I2597" s="132" t="n">
        <v>1004.87925</v>
      </c>
      <c r="J2597" s="132" t="n">
        <f aca="false">LARGE($G$1:G2597,1)</f>
        <v>1242</v>
      </c>
      <c r="K2597" s="192" t="n">
        <f aca="false">IF(J2597&gt;J2596,0,K2596+1)</f>
        <v>1171</v>
      </c>
      <c r="L2597" s="134" t="n">
        <f aca="false">I2597/J2597-1</f>
        <v>-0.19091847826087</v>
      </c>
      <c r="O2597" s="131"/>
      <c r="P2597" s="330"/>
      <c r="Q2597" s="132"/>
      <c r="R2597" s="132"/>
      <c r="S2597" s="132"/>
      <c r="T2597" s="132"/>
    </row>
    <row r="2598" customFormat="false" ht="12.8" hidden="true" customHeight="false" outlineLevel="0" collapsed="false">
      <c r="A2598" s="131" t="n">
        <v>1486944000</v>
      </c>
      <c r="B2598" s="330" t="n">
        <f aca="false">(A2598/(24*60*60))+DATE(1970,1,1)</f>
        <v>42779</v>
      </c>
      <c r="C2598" s="331" t="n">
        <f aca="false">YEAR(B2598)</f>
        <v>2017</v>
      </c>
      <c r="D2598" s="331" t="n">
        <f aca="false">MONTH(B2598)</f>
        <v>2</v>
      </c>
      <c r="E2598" s="331" t="n">
        <f aca="false">DAY(B2598)</f>
        <v>13</v>
      </c>
      <c r="F2598" s="132" t="n">
        <v>1004.88075</v>
      </c>
      <c r="G2598" s="132" t="n">
        <v>1013.595</v>
      </c>
      <c r="H2598" s="132" t="n">
        <v>983.1975</v>
      </c>
      <c r="I2598" s="132" t="n">
        <v>1000.24275</v>
      </c>
      <c r="J2598" s="132" t="n">
        <f aca="false">LARGE($G$1:G2598,1)</f>
        <v>1242</v>
      </c>
      <c r="K2598" s="192" t="n">
        <f aca="false">IF(J2598&gt;J2597,0,K2597+1)</f>
        <v>1172</v>
      </c>
      <c r="L2598" s="134" t="n">
        <f aca="false">I2598/J2598-1</f>
        <v>-0.194651570048309</v>
      </c>
      <c r="O2598" s="131"/>
      <c r="P2598" s="330"/>
      <c r="Q2598" s="132"/>
      <c r="R2598" s="132"/>
      <c r="S2598" s="132"/>
      <c r="T2598" s="132"/>
    </row>
    <row r="2599" customFormat="false" ht="12.8" hidden="true" customHeight="false" outlineLevel="0" collapsed="false">
      <c r="A2599" s="131" t="n">
        <v>1487030400</v>
      </c>
      <c r="B2599" s="330" t="n">
        <f aca="false">(A2599/(24*60*60))+DATE(1970,1,1)</f>
        <v>42780</v>
      </c>
      <c r="C2599" s="331" t="n">
        <f aca="false">YEAR(B2599)</f>
        <v>2017</v>
      </c>
      <c r="D2599" s="331" t="n">
        <f aca="false">MONTH(B2599)</f>
        <v>2</v>
      </c>
      <c r="E2599" s="331" t="n">
        <f aca="false">DAY(B2599)</f>
        <v>14</v>
      </c>
      <c r="F2599" s="132" t="n">
        <v>1000.9045</v>
      </c>
      <c r="G2599" s="132" t="n">
        <v>1020.745</v>
      </c>
      <c r="H2599" s="132" t="n">
        <v>991.671</v>
      </c>
      <c r="I2599" s="132" t="n">
        <v>1013.098</v>
      </c>
      <c r="J2599" s="132" t="n">
        <f aca="false">LARGE($G$1:G2599,1)</f>
        <v>1242</v>
      </c>
      <c r="K2599" s="192" t="n">
        <f aca="false">IF(J2599&gt;J2598,0,K2598+1)</f>
        <v>1173</v>
      </c>
      <c r="L2599" s="134" t="n">
        <f aca="false">I2599/J2599-1</f>
        <v>-0.184301127214171</v>
      </c>
      <c r="O2599" s="131"/>
      <c r="P2599" s="330"/>
      <c r="Q2599" s="132"/>
      <c r="R2599" s="132"/>
      <c r="S2599" s="132"/>
      <c r="T2599" s="132"/>
    </row>
    <row r="2600" customFormat="false" ht="12.8" hidden="true" customHeight="false" outlineLevel="0" collapsed="false">
      <c r="A2600" s="131" t="n">
        <v>1487116800</v>
      </c>
      <c r="B2600" s="330" t="n">
        <f aca="false">(A2600/(24*60*60))+DATE(1970,1,1)</f>
        <v>42781</v>
      </c>
      <c r="C2600" s="331" t="n">
        <f aca="false">YEAR(B2600)</f>
        <v>2017</v>
      </c>
      <c r="D2600" s="331" t="n">
        <f aca="false">MONTH(B2600)</f>
        <v>2</v>
      </c>
      <c r="E2600" s="331" t="n">
        <f aca="false">DAY(B2600)</f>
        <v>15</v>
      </c>
      <c r="F2600" s="132" t="n">
        <v>1012.7425</v>
      </c>
      <c r="G2600" s="132" t="n">
        <v>1016.3425</v>
      </c>
      <c r="H2600" s="132" t="n">
        <v>1003.983</v>
      </c>
      <c r="I2600" s="132" t="n">
        <v>1013.87</v>
      </c>
      <c r="J2600" s="132" t="n">
        <f aca="false">LARGE($G$1:G2600,1)</f>
        <v>1242</v>
      </c>
      <c r="K2600" s="192" t="n">
        <f aca="false">IF(J2600&gt;J2599,0,K2599+1)</f>
        <v>1174</v>
      </c>
      <c r="L2600" s="134" t="n">
        <f aca="false">I2600/J2600-1</f>
        <v>-0.183679549114332</v>
      </c>
      <c r="O2600" s="131"/>
      <c r="P2600" s="330"/>
      <c r="Q2600" s="132"/>
      <c r="R2600" s="132"/>
      <c r="S2600" s="132"/>
      <c r="T2600" s="132"/>
    </row>
    <row r="2601" customFormat="false" ht="12.8" hidden="true" customHeight="false" outlineLevel="0" collapsed="false">
      <c r="A2601" s="131" t="n">
        <v>1487203200</v>
      </c>
      <c r="B2601" s="330" t="n">
        <f aca="false">(A2601/(24*60*60))+DATE(1970,1,1)</f>
        <v>42782</v>
      </c>
      <c r="C2601" s="331" t="n">
        <f aca="false">YEAR(B2601)</f>
        <v>2017</v>
      </c>
      <c r="D2601" s="331" t="n">
        <f aca="false">MONTH(B2601)</f>
        <v>2</v>
      </c>
      <c r="E2601" s="331" t="n">
        <f aca="false">DAY(B2601)</f>
        <v>16</v>
      </c>
      <c r="F2601" s="132" t="n">
        <v>1014.12975</v>
      </c>
      <c r="G2601" s="132" t="n">
        <v>1043.665</v>
      </c>
      <c r="H2601" s="132" t="n">
        <v>1013.395</v>
      </c>
      <c r="I2601" s="132" t="n">
        <v>1036.4605</v>
      </c>
      <c r="J2601" s="132" t="n">
        <f aca="false">LARGE($G$1:G2601,1)</f>
        <v>1242</v>
      </c>
      <c r="K2601" s="192" t="n">
        <f aca="false">IF(J2601&gt;J2600,0,K2600+1)</f>
        <v>1175</v>
      </c>
      <c r="L2601" s="134" t="n">
        <f aca="false">I2601/J2601-1</f>
        <v>-0.165490740740741</v>
      </c>
      <c r="O2601" s="131"/>
      <c r="P2601" s="330"/>
      <c r="Q2601" s="132"/>
      <c r="R2601" s="132"/>
      <c r="S2601" s="132"/>
      <c r="T2601" s="132"/>
    </row>
    <row r="2602" customFormat="false" ht="12.8" hidden="true" customHeight="false" outlineLevel="0" collapsed="false">
      <c r="A2602" s="131" t="n">
        <v>1487289600</v>
      </c>
      <c r="B2602" s="330" t="n">
        <f aca="false">(A2602/(24*60*60))+DATE(1970,1,1)</f>
        <v>42783</v>
      </c>
      <c r="C2602" s="331" t="n">
        <f aca="false">YEAR(B2602)</f>
        <v>2017</v>
      </c>
      <c r="D2602" s="331" t="n">
        <f aca="false">MONTH(B2602)</f>
        <v>2</v>
      </c>
      <c r="E2602" s="331" t="n">
        <f aca="false">DAY(B2602)</f>
        <v>17</v>
      </c>
      <c r="F2602" s="132" t="n">
        <v>1036.173</v>
      </c>
      <c r="G2602" s="132" t="n">
        <v>1064.37575</v>
      </c>
      <c r="H2602" s="132" t="n">
        <v>1034.6495</v>
      </c>
      <c r="I2602" s="132" t="n">
        <v>1056.14375</v>
      </c>
      <c r="J2602" s="132" t="n">
        <f aca="false">LARGE($G$1:G2602,1)</f>
        <v>1242</v>
      </c>
      <c r="K2602" s="192" t="n">
        <f aca="false">IF(J2602&gt;J2601,0,K2601+1)</f>
        <v>1176</v>
      </c>
      <c r="L2602" s="134" t="n">
        <f aca="false">I2602/J2602-1</f>
        <v>-0.149642713365539</v>
      </c>
      <c r="O2602" s="131"/>
      <c r="P2602" s="330"/>
      <c r="Q2602" s="132"/>
      <c r="R2602" s="132"/>
      <c r="S2602" s="132"/>
      <c r="T2602" s="132"/>
    </row>
    <row r="2603" customFormat="false" ht="12.8" hidden="true" customHeight="false" outlineLevel="0" collapsed="false">
      <c r="A2603" s="131" t="n">
        <v>1487376000</v>
      </c>
      <c r="B2603" s="330" t="n">
        <f aca="false">(A2603/(24*60*60))+DATE(1970,1,1)</f>
        <v>42784</v>
      </c>
      <c r="C2603" s="331" t="n">
        <f aca="false">YEAR(B2603)</f>
        <v>2017</v>
      </c>
      <c r="D2603" s="331" t="n">
        <f aca="false">MONTH(B2603)</f>
        <v>2</v>
      </c>
      <c r="E2603" s="331" t="n">
        <f aca="false">DAY(B2603)</f>
        <v>18</v>
      </c>
      <c r="F2603" s="132" t="n">
        <v>1056.1975</v>
      </c>
      <c r="G2603" s="132" t="n">
        <v>1070.4535</v>
      </c>
      <c r="H2603" s="132" t="n">
        <v>1051.645</v>
      </c>
      <c r="I2603" s="132" t="n">
        <v>1059.32475</v>
      </c>
      <c r="J2603" s="132" t="n">
        <f aca="false">LARGE($G$1:G2603,1)</f>
        <v>1242</v>
      </c>
      <c r="K2603" s="192" t="n">
        <f aca="false">IF(J2603&gt;J2602,0,K2602+1)</f>
        <v>1177</v>
      </c>
      <c r="L2603" s="134" t="n">
        <f aca="false">I2603/J2603-1</f>
        <v>-0.14708152173913</v>
      </c>
      <c r="O2603" s="131"/>
      <c r="P2603" s="330"/>
      <c r="Q2603" s="132"/>
      <c r="R2603" s="132"/>
      <c r="S2603" s="132"/>
      <c r="T2603" s="132"/>
    </row>
    <row r="2604" customFormat="false" ht="12.8" hidden="true" customHeight="false" outlineLevel="0" collapsed="false">
      <c r="A2604" s="131" t="n">
        <v>1487462400</v>
      </c>
      <c r="B2604" s="330" t="n">
        <f aca="false">(A2604/(24*60*60))+DATE(1970,1,1)</f>
        <v>42785</v>
      </c>
      <c r="C2604" s="331" t="n">
        <f aca="false">YEAR(B2604)</f>
        <v>2017</v>
      </c>
      <c r="D2604" s="331" t="n">
        <f aca="false">MONTH(B2604)</f>
        <v>2</v>
      </c>
      <c r="E2604" s="331" t="n">
        <f aca="false">DAY(B2604)</f>
        <v>19</v>
      </c>
      <c r="F2604" s="132" t="n">
        <v>1059.3175</v>
      </c>
      <c r="G2604" s="132" t="n">
        <v>1063.72</v>
      </c>
      <c r="H2604" s="132" t="n">
        <v>1045.158</v>
      </c>
      <c r="I2604" s="132" t="n">
        <v>1055.5025</v>
      </c>
      <c r="J2604" s="132" t="n">
        <f aca="false">LARGE($G$1:G2604,1)</f>
        <v>1242</v>
      </c>
      <c r="K2604" s="192" t="n">
        <f aca="false">IF(J2604&gt;J2603,0,K2603+1)</f>
        <v>1178</v>
      </c>
      <c r="L2604" s="134" t="n">
        <f aca="false">I2604/J2604-1</f>
        <v>-0.150159017713365</v>
      </c>
      <c r="O2604" s="131"/>
      <c r="P2604" s="330"/>
      <c r="Q2604" s="132"/>
      <c r="R2604" s="132"/>
      <c r="S2604" s="132"/>
      <c r="T2604" s="132"/>
    </row>
    <row r="2605" customFormat="false" ht="12.8" hidden="true" customHeight="false" outlineLevel="0" collapsed="false">
      <c r="A2605" s="131" t="n">
        <v>1487548800</v>
      </c>
      <c r="B2605" s="330" t="n">
        <f aca="false">(A2605/(24*60*60))+DATE(1970,1,1)</f>
        <v>42786</v>
      </c>
      <c r="C2605" s="331" t="n">
        <f aca="false">YEAR(B2605)</f>
        <v>2017</v>
      </c>
      <c r="D2605" s="331" t="n">
        <f aca="false">MONTH(B2605)</f>
        <v>2</v>
      </c>
      <c r="E2605" s="331" t="n">
        <f aca="false">DAY(B2605)</f>
        <v>20</v>
      </c>
      <c r="F2605" s="132" t="n">
        <v>1055.4995</v>
      </c>
      <c r="G2605" s="132" t="n">
        <v>1090.86175</v>
      </c>
      <c r="H2605" s="132" t="n">
        <v>1047.31775</v>
      </c>
      <c r="I2605" s="132" t="n">
        <v>1086.9075</v>
      </c>
      <c r="J2605" s="132" t="n">
        <f aca="false">LARGE($G$1:G2605,1)</f>
        <v>1242</v>
      </c>
      <c r="K2605" s="192" t="n">
        <f aca="false">IF(J2605&gt;J2604,0,K2604+1)</f>
        <v>1179</v>
      </c>
      <c r="L2605" s="134" t="n">
        <f aca="false">I2605/J2605-1</f>
        <v>-0.124873188405797</v>
      </c>
      <c r="O2605" s="131"/>
      <c r="P2605" s="330"/>
      <c r="Q2605" s="132"/>
      <c r="R2605" s="132"/>
      <c r="S2605" s="132"/>
      <c r="T2605" s="132"/>
    </row>
    <row r="2606" customFormat="false" ht="12.8" hidden="true" customHeight="false" outlineLevel="0" collapsed="false">
      <c r="A2606" s="131" t="n">
        <v>1487635200</v>
      </c>
      <c r="B2606" s="330" t="n">
        <f aca="false">(A2606/(24*60*60))+DATE(1970,1,1)</f>
        <v>42787</v>
      </c>
      <c r="C2606" s="331" t="n">
        <f aca="false">YEAR(B2606)</f>
        <v>2017</v>
      </c>
      <c r="D2606" s="331" t="n">
        <f aca="false">MONTH(B2606)</f>
        <v>2</v>
      </c>
      <c r="E2606" s="331" t="n">
        <f aca="false">DAY(B2606)</f>
        <v>21</v>
      </c>
      <c r="F2606" s="132" t="n">
        <v>1086.945</v>
      </c>
      <c r="G2606" s="132" t="n">
        <v>1131.78525</v>
      </c>
      <c r="H2606" s="132" t="n">
        <v>1079.655</v>
      </c>
      <c r="I2606" s="132" t="n">
        <v>1128.767</v>
      </c>
      <c r="J2606" s="132" t="n">
        <f aca="false">LARGE($G$1:G2606,1)</f>
        <v>1242</v>
      </c>
      <c r="K2606" s="192" t="n">
        <f aca="false">IF(J2606&gt;J2605,0,K2605+1)</f>
        <v>1180</v>
      </c>
      <c r="L2606" s="134" t="n">
        <f aca="false">I2606/J2606-1</f>
        <v>-0.0911698872785829</v>
      </c>
      <c r="O2606" s="131"/>
      <c r="P2606" s="330"/>
      <c r="Q2606" s="132"/>
      <c r="R2606" s="132"/>
      <c r="S2606" s="132"/>
      <c r="T2606" s="132"/>
    </row>
    <row r="2607" customFormat="false" ht="12.8" hidden="true" customHeight="false" outlineLevel="0" collapsed="false">
      <c r="A2607" s="131" t="n">
        <v>1487721600</v>
      </c>
      <c r="B2607" s="330" t="n">
        <f aca="false">(A2607/(24*60*60))+DATE(1970,1,1)</f>
        <v>42788</v>
      </c>
      <c r="C2607" s="331" t="n">
        <f aca="false">YEAR(B2607)</f>
        <v>2017</v>
      </c>
      <c r="D2607" s="331" t="n">
        <f aca="false">MONTH(B2607)</f>
        <v>2</v>
      </c>
      <c r="E2607" s="331" t="n">
        <f aca="false">DAY(B2607)</f>
        <v>22</v>
      </c>
      <c r="F2607" s="132" t="n">
        <v>1128.49025</v>
      </c>
      <c r="G2607" s="132" t="n">
        <v>1140.74975</v>
      </c>
      <c r="H2607" s="132" t="n">
        <v>1103.9025</v>
      </c>
      <c r="I2607" s="132" t="n">
        <v>1128.23475</v>
      </c>
      <c r="J2607" s="132" t="n">
        <f aca="false">LARGE($G$1:G2607,1)</f>
        <v>1242</v>
      </c>
      <c r="K2607" s="192" t="n">
        <f aca="false">IF(J2607&gt;J2606,0,K2606+1)</f>
        <v>1181</v>
      </c>
      <c r="L2607" s="134" t="n">
        <f aca="false">I2607/J2607-1</f>
        <v>-0.0915984299516908</v>
      </c>
      <c r="O2607" s="131"/>
      <c r="P2607" s="330"/>
      <c r="Q2607" s="132"/>
      <c r="R2607" s="132"/>
      <c r="S2607" s="132"/>
      <c r="T2607" s="132"/>
    </row>
    <row r="2608" customFormat="false" ht="12.8" hidden="true" customHeight="false" outlineLevel="0" collapsed="false">
      <c r="A2608" s="131" t="n">
        <v>1487808000</v>
      </c>
      <c r="B2608" s="330" t="n">
        <f aca="false">(A2608/(24*60*60))+DATE(1970,1,1)</f>
        <v>42789</v>
      </c>
      <c r="C2608" s="331" t="n">
        <f aca="false">YEAR(B2608)</f>
        <v>2017</v>
      </c>
      <c r="D2608" s="331" t="n">
        <f aca="false">MONTH(B2608)</f>
        <v>2</v>
      </c>
      <c r="E2608" s="331" t="n">
        <f aca="false">DAY(B2608)</f>
        <v>23</v>
      </c>
      <c r="F2608" s="132" t="n">
        <v>1127.633</v>
      </c>
      <c r="G2608" s="132" t="n">
        <v>1194.585</v>
      </c>
      <c r="H2608" s="132" t="n">
        <v>1124.293</v>
      </c>
      <c r="I2608" s="132" t="n">
        <v>1184.5075</v>
      </c>
      <c r="J2608" s="132" t="n">
        <f aca="false">LARGE($G$1:G2608,1)</f>
        <v>1242</v>
      </c>
      <c r="K2608" s="192" t="n">
        <f aca="false">IF(J2608&gt;J2607,0,K2607+1)</f>
        <v>1182</v>
      </c>
      <c r="L2608" s="134" t="n">
        <f aca="false">I2608/J2608-1</f>
        <v>-0.0462902576489533</v>
      </c>
      <c r="O2608" s="131"/>
      <c r="P2608" s="330"/>
      <c r="Q2608" s="132"/>
      <c r="R2608" s="132"/>
      <c r="S2608" s="132"/>
      <c r="T2608" s="132"/>
    </row>
    <row r="2609" customFormat="false" ht="12.8" hidden="true" customHeight="false" outlineLevel="0" collapsed="false">
      <c r="A2609" s="131" t="n">
        <v>1487894400</v>
      </c>
      <c r="B2609" s="330" t="n">
        <f aca="false">(A2609/(24*60*60))+DATE(1970,1,1)</f>
        <v>42790</v>
      </c>
      <c r="C2609" s="331" t="n">
        <f aca="false">YEAR(B2609)</f>
        <v>2017</v>
      </c>
      <c r="D2609" s="331" t="n">
        <f aca="false">MONTH(B2609)</f>
        <v>2</v>
      </c>
      <c r="E2609" s="331" t="n">
        <f aca="false">DAY(B2609)</f>
        <v>24</v>
      </c>
      <c r="F2609" s="132" t="n">
        <v>1182.03525</v>
      </c>
      <c r="G2609" s="132" t="n">
        <v>1217.57325</v>
      </c>
      <c r="H2609" s="132" t="n">
        <v>1089.6595</v>
      </c>
      <c r="I2609" s="132" t="n">
        <v>1183.9425</v>
      </c>
      <c r="J2609" s="132" t="n">
        <f aca="false">LARGE($G$1:G2609,1)</f>
        <v>1242</v>
      </c>
      <c r="K2609" s="192" t="n">
        <f aca="false">IF(J2609&gt;J2608,0,K2608+1)</f>
        <v>1183</v>
      </c>
      <c r="L2609" s="134" t="n">
        <f aca="false">I2609/J2609-1</f>
        <v>-0.0467451690821256</v>
      </c>
      <c r="O2609" s="131"/>
      <c r="P2609" s="330"/>
      <c r="Q2609" s="132"/>
      <c r="R2609" s="132"/>
      <c r="S2609" s="132"/>
      <c r="T2609" s="132"/>
    </row>
    <row r="2610" customFormat="false" ht="12.8" hidden="true" customHeight="false" outlineLevel="0" collapsed="false">
      <c r="A2610" s="131" t="n">
        <v>1487980800</v>
      </c>
      <c r="B2610" s="330" t="n">
        <f aca="false">(A2610/(24*60*60))+DATE(1970,1,1)</f>
        <v>42791</v>
      </c>
      <c r="C2610" s="331" t="n">
        <f aca="false">YEAR(B2610)</f>
        <v>2017</v>
      </c>
      <c r="D2610" s="331" t="n">
        <f aca="false">MONTH(B2610)</f>
        <v>2</v>
      </c>
      <c r="E2610" s="331" t="n">
        <f aca="false">DAY(B2610)</f>
        <v>25</v>
      </c>
      <c r="F2610" s="132" t="n">
        <v>1181.3135</v>
      </c>
      <c r="G2610" s="132" t="n">
        <v>1186.4775</v>
      </c>
      <c r="H2610" s="132" t="n">
        <v>1120.98575</v>
      </c>
      <c r="I2610" s="132" t="n">
        <v>1151.451</v>
      </c>
      <c r="J2610" s="132" t="n">
        <f aca="false">LARGE($G$1:G2610,1)</f>
        <v>1242</v>
      </c>
      <c r="K2610" s="192" t="n">
        <f aca="false">IF(J2610&gt;J2609,0,K2609+1)</f>
        <v>1184</v>
      </c>
      <c r="L2610" s="134" t="n">
        <f aca="false">I2610/J2610-1</f>
        <v>-0.0729057971014493</v>
      </c>
      <c r="O2610" s="131"/>
      <c r="P2610" s="330"/>
      <c r="Q2610" s="132"/>
      <c r="R2610" s="132"/>
      <c r="S2610" s="132"/>
      <c r="T2610" s="132"/>
    </row>
    <row r="2611" customFormat="false" ht="12.8" hidden="true" customHeight="false" outlineLevel="0" collapsed="false">
      <c r="A2611" s="131" t="n">
        <v>1488067200</v>
      </c>
      <c r="B2611" s="330" t="n">
        <f aca="false">(A2611/(24*60*60))+DATE(1970,1,1)</f>
        <v>42792</v>
      </c>
      <c r="C2611" s="331" t="n">
        <f aca="false">YEAR(B2611)</f>
        <v>2017</v>
      </c>
      <c r="D2611" s="331" t="n">
        <f aca="false">MONTH(B2611)</f>
        <v>2</v>
      </c>
      <c r="E2611" s="331" t="n">
        <f aca="false">DAY(B2611)</f>
        <v>26</v>
      </c>
      <c r="F2611" s="132" t="n">
        <v>1151.5785</v>
      </c>
      <c r="G2611" s="132" t="n">
        <v>1185.6825</v>
      </c>
      <c r="H2611" s="132" t="n">
        <v>1131.8025</v>
      </c>
      <c r="I2611" s="132" t="n">
        <v>1178.2475</v>
      </c>
      <c r="J2611" s="132" t="n">
        <f aca="false">LARGE($G$1:G2611,1)</f>
        <v>1242</v>
      </c>
      <c r="K2611" s="192" t="n">
        <f aca="false">IF(J2611&gt;J2610,0,K2610+1)</f>
        <v>1185</v>
      </c>
      <c r="L2611" s="134" t="n">
        <f aca="false">I2611/J2611-1</f>
        <v>-0.0513305152979067</v>
      </c>
      <c r="O2611" s="131"/>
      <c r="P2611" s="330"/>
      <c r="Q2611" s="132"/>
      <c r="R2611" s="132"/>
      <c r="S2611" s="132"/>
      <c r="T2611" s="132"/>
    </row>
    <row r="2612" customFormat="false" ht="12.8" hidden="true" customHeight="false" outlineLevel="0" collapsed="false">
      <c r="A2612" s="131" t="n">
        <v>1488153600</v>
      </c>
      <c r="B2612" s="330" t="n">
        <f aca="false">(A2612/(24*60*60))+DATE(1970,1,1)</f>
        <v>42793</v>
      </c>
      <c r="C2612" s="331" t="n">
        <f aca="false">YEAR(B2612)</f>
        <v>2017</v>
      </c>
      <c r="D2612" s="331" t="n">
        <f aca="false">MONTH(B2612)</f>
        <v>2</v>
      </c>
      <c r="E2612" s="331" t="n">
        <f aca="false">DAY(B2612)</f>
        <v>27</v>
      </c>
      <c r="F2612" s="132" t="n">
        <v>1178.6</v>
      </c>
      <c r="G2612" s="132" t="n">
        <v>1198.75025</v>
      </c>
      <c r="H2612" s="132" t="n">
        <v>1169.9125</v>
      </c>
      <c r="I2612" s="132" t="n">
        <v>1193.79025</v>
      </c>
      <c r="J2612" s="132" t="n">
        <f aca="false">LARGE($G$1:G2612,1)</f>
        <v>1242</v>
      </c>
      <c r="K2612" s="192" t="n">
        <f aca="false">IF(J2612&gt;J2611,0,K2611+1)</f>
        <v>1186</v>
      </c>
      <c r="L2612" s="134" t="n">
        <f aca="false">I2612/J2612-1</f>
        <v>-0.0388162238325281</v>
      </c>
      <c r="O2612" s="131"/>
      <c r="P2612" s="330"/>
      <c r="Q2612" s="132"/>
      <c r="R2612" s="132"/>
      <c r="S2612" s="132"/>
      <c r="T2612" s="132"/>
    </row>
    <row r="2613" customFormat="false" ht="12.8" hidden="true" customHeight="false" outlineLevel="0" collapsed="false">
      <c r="A2613" s="131" t="n">
        <v>1488240000</v>
      </c>
      <c r="B2613" s="330" t="n">
        <f aca="false">(A2613/(24*60*60))+DATE(1970,1,1)</f>
        <v>42794</v>
      </c>
      <c r="C2613" s="331" t="n">
        <f aca="false">YEAR(B2613)</f>
        <v>2017</v>
      </c>
      <c r="D2613" s="331" t="n">
        <f aca="false">MONTH(B2613)</f>
        <v>2</v>
      </c>
      <c r="E2613" s="331" t="n">
        <f aca="false">DAY(B2613)</f>
        <v>28</v>
      </c>
      <c r="F2613" s="132" t="n">
        <v>1194.205</v>
      </c>
      <c r="G2613" s="132" t="n">
        <v>1212.0975</v>
      </c>
      <c r="H2613" s="132" t="n">
        <v>1178.2195</v>
      </c>
      <c r="I2613" s="132" t="n">
        <v>1190.3725</v>
      </c>
      <c r="J2613" s="132" t="n">
        <f aca="false">LARGE($G$1:G2613,1)</f>
        <v>1242</v>
      </c>
      <c r="K2613" s="192" t="n">
        <f aca="false">IF(J2613&gt;J2612,0,K2612+1)</f>
        <v>1187</v>
      </c>
      <c r="L2613" s="134" t="n">
        <f aca="false">I2613/J2613-1</f>
        <v>-0.0415680354267312</v>
      </c>
      <c r="O2613" s="131"/>
      <c r="P2613" s="330"/>
      <c r="Q2613" s="132"/>
      <c r="R2613" s="132"/>
      <c r="S2613" s="132"/>
      <c r="T2613" s="132"/>
    </row>
    <row r="2614" customFormat="false" ht="12.8" hidden="true" customHeight="false" outlineLevel="0" collapsed="false">
      <c r="A2614" s="131" t="n">
        <v>1488326400</v>
      </c>
      <c r="B2614" s="330" t="n">
        <f aca="false">(A2614/(24*60*60))+DATE(1970,1,1)</f>
        <v>42795</v>
      </c>
      <c r="C2614" s="331" t="n">
        <f aca="false">YEAR(B2614)</f>
        <v>2017</v>
      </c>
      <c r="D2614" s="331" t="n">
        <f aca="false">MONTH(B2614)</f>
        <v>3</v>
      </c>
      <c r="E2614" s="331" t="n">
        <f aca="false">DAY(B2614)</f>
        <v>1</v>
      </c>
      <c r="F2614" s="132" t="n">
        <v>1190.2695</v>
      </c>
      <c r="G2614" s="132" t="n">
        <v>1230.2495</v>
      </c>
      <c r="H2614" s="132" t="n">
        <v>1160.45225</v>
      </c>
      <c r="I2614" s="132" t="n">
        <v>1227.5725</v>
      </c>
      <c r="J2614" s="132" t="n">
        <f aca="false">LARGE($G$1:G2614,1)</f>
        <v>1242</v>
      </c>
      <c r="K2614" s="192" t="n">
        <f aca="false">IF(J2614&gt;J2613,0,K2613+1)</f>
        <v>1188</v>
      </c>
      <c r="L2614" s="134" t="n">
        <f aca="false">I2614/J2614-1</f>
        <v>-0.011616344605475</v>
      </c>
      <c r="O2614" s="131"/>
      <c r="P2614" s="330"/>
      <c r="Q2614" s="132"/>
      <c r="R2614" s="132"/>
      <c r="S2614" s="132"/>
      <c r="T2614" s="132"/>
    </row>
    <row r="2615" customFormat="false" ht="12.8" hidden="true" customHeight="false" outlineLevel="0" collapsed="false">
      <c r="A2615" s="131" t="n">
        <v>1488412800</v>
      </c>
      <c r="B2615" s="330" t="n">
        <f aca="false">(A2615/(24*60*60))+DATE(1970,1,1)</f>
        <v>42796</v>
      </c>
      <c r="C2615" s="331" t="n">
        <f aca="false">YEAR(B2615)</f>
        <v>2017</v>
      </c>
      <c r="D2615" s="331" t="n">
        <f aca="false">MONTH(B2615)</f>
        <v>3</v>
      </c>
      <c r="E2615" s="331" t="n">
        <f aca="false">DAY(B2615)</f>
        <v>2</v>
      </c>
      <c r="F2615" s="132" t="n">
        <v>1228.9025</v>
      </c>
      <c r="G2615" s="132" t="n">
        <v>1287.33625</v>
      </c>
      <c r="H2615" s="132" t="n">
        <v>1215.69525</v>
      </c>
      <c r="I2615" s="132" t="n">
        <v>1260.105</v>
      </c>
      <c r="J2615" s="132" t="n">
        <f aca="false">LARGE($G$1:G2615,1)</f>
        <v>1287.33625</v>
      </c>
      <c r="K2615" s="192" t="n">
        <f aca="false">IF(J2615&gt;J2614,0,K2614+1)</f>
        <v>0</v>
      </c>
      <c r="L2615" s="134" t="n">
        <f aca="false">I2615/J2615-1</f>
        <v>-0.0211531757922609</v>
      </c>
      <c r="O2615" s="131"/>
      <c r="P2615" s="330"/>
      <c r="Q2615" s="132"/>
      <c r="R2615" s="132"/>
      <c r="S2615" s="132"/>
      <c r="T2615" s="132"/>
    </row>
    <row r="2616" customFormat="false" ht="12.8" hidden="true" customHeight="false" outlineLevel="0" collapsed="false">
      <c r="A2616" s="131" t="n">
        <v>1488499200</v>
      </c>
      <c r="B2616" s="330" t="n">
        <f aca="false">(A2616/(24*60*60))+DATE(1970,1,1)</f>
        <v>42797</v>
      </c>
      <c r="C2616" s="331" t="n">
        <f aca="false">YEAR(B2616)</f>
        <v>2017</v>
      </c>
      <c r="D2616" s="331" t="n">
        <f aca="false">MONTH(B2616)</f>
        <v>3</v>
      </c>
      <c r="E2616" s="331" t="n">
        <f aca="false">DAY(B2616)</f>
        <v>3</v>
      </c>
      <c r="F2616" s="132" t="n">
        <v>1260.245</v>
      </c>
      <c r="G2616" s="132" t="n">
        <v>1293.585</v>
      </c>
      <c r="H2616" s="132" t="n">
        <v>1251.1345</v>
      </c>
      <c r="I2616" s="132" t="n">
        <v>1285.79225</v>
      </c>
      <c r="J2616" s="132" t="n">
        <f aca="false">LARGE($G$1:G2616,1)</f>
        <v>1293.585</v>
      </c>
      <c r="K2616" s="192" t="n">
        <f aca="false">IF(J2616&gt;J2615,0,K2615+1)</f>
        <v>0</v>
      </c>
      <c r="L2616" s="134" t="n">
        <f aca="false">I2616/J2616-1</f>
        <v>-0.00602414993989575</v>
      </c>
      <c r="O2616" s="131"/>
      <c r="P2616" s="330"/>
      <c r="Q2616" s="132"/>
      <c r="R2616" s="132"/>
      <c r="S2616" s="132"/>
      <c r="T2616" s="132"/>
    </row>
    <row r="2617" customFormat="false" ht="12.8" hidden="true" customHeight="false" outlineLevel="0" collapsed="false">
      <c r="A2617" s="131" t="n">
        <v>1488585600</v>
      </c>
      <c r="B2617" s="330" t="n">
        <f aca="false">(A2617/(24*60*60))+DATE(1970,1,1)</f>
        <v>42798</v>
      </c>
      <c r="C2617" s="331" t="n">
        <f aca="false">YEAR(B2617)</f>
        <v>2017</v>
      </c>
      <c r="D2617" s="331" t="n">
        <f aca="false">MONTH(B2617)</f>
        <v>3</v>
      </c>
      <c r="E2617" s="331" t="n">
        <f aca="false">DAY(B2617)</f>
        <v>4</v>
      </c>
      <c r="F2617" s="132" t="n">
        <v>1286.355</v>
      </c>
      <c r="G2617" s="132" t="n">
        <v>1288.06375</v>
      </c>
      <c r="H2617" s="132" t="n">
        <v>1232.47975</v>
      </c>
      <c r="I2617" s="132" t="n">
        <v>1266.309</v>
      </c>
      <c r="J2617" s="132" t="n">
        <f aca="false">LARGE($G$1:G2617,1)</f>
        <v>1293.585</v>
      </c>
      <c r="K2617" s="192" t="n">
        <f aca="false">IF(J2617&gt;J2616,0,K2616+1)</f>
        <v>1</v>
      </c>
      <c r="L2617" s="134" t="n">
        <f aca="false">I2617/J2617-1</f>
        <v>-0.0210855877271304</v>
      </c>
      <c r="O2617" s="131"/>
      <c r="P2617" s="330"/>
      <c r="Q2617" s="132"/>
      <c r="R2617" s="132"/>
      <c r="S2617" s="132"/>
      <c r="T2617" s="132"/>
    </row>
    <row r="2618" customFormat="false" ht="12.8" hidden="true" customHeight="false" outlineLevel="0" collapsed="false">
      <c r="A2618" s="131" t="n">
        <v>1488672000</v>
      </c>
      <c r="B2618" s="330" t="n">
        <f aca="false">(A2618/(24*60*60))+DATE(1970,1,1)</f>
        <v>42799</v>
      </c>
      <c r="C2618" s="331" t="n">
        <f aca="false">YEAR(B2618)</f>
        <v>2017</v>
      </c>
      <c r="D2618" s="331" t="n">
        <f aca="false">MONTH(B2618)</f>
        <v>3</v>
      </c>
      <c r="E2618" s="331" t="n">
        <f aca="false">DAY(B2618)</f>
        <v>5</v>
      </c>
      <c r="F2618" s="132" t="n">
        <v>1267.1425</v>
      </c>
      <c r="G2618" s="132" t="n">
        <v>1276.6785</v>
      </c>
      <c r="H2618" s="132" t="n">
        <v>1242.52375</v>
      </c>
      <c r="I2618" s="132" t="n">
        <v>1273.486</v>
      </c>
      <c r="J2618" s="132" t="n">
        <f aca="false">LARGE($G$1:G2618,1)</f>
        <v>1293.585</v>
      </c>
      <c r="K2618" s="192" t="n">
        <f aca="false">IF(J2618&gt;J2617,0,K2617+1)</f>
        <v>2</v>
      </c>
      <c r="L2618" s="134" t="n">
        <f aca="false">I2618/J2618-1</f>
        <v>-0.0155374405238156</v>
      </c>
      <c r="O2618" s="131"/>
      <c r="P2618" s="330"/>
      <c r="Q2618" s="132"/>
      <c r="R2618" s="132"/>
      <c r="S2618" s="132"/>
      <c r="T2618" s="132"/>
    </row>
    <row r="2619" customFormat="false" ht="12.8" hidden="true" customHeight="false" outlineLevel="0" collapsed="false">
      <c r="A2619" s="131" t="n">
        <v>1488758400</v>
      </c>
      <c r="B2619" s="330" t="n">
        <f aca="false">(A2619/(24*60*60))+DATE(1970,1,1)</f>
        <v>42800</v>
      </c>
      <c r="C2619" s="331" t="n">
        <f aca="false">YEAR(B2619)</f>
        <v>2017</v>
      </c>
      <c r="D2619" s="331" t="n">
        <f aca="false">MONTH(B2619)</f>
        <v>3</v>
      </c>
      <c r="E2619" s="331" t="n">
        <f aca="false">DAY(B2619)</f>
        <v>6</v>
      </c>
      <c r="F2619" s="132" t="n">
        <v>1272.6525</v>
      </c>
      <c r="G2619" s="132" t="n">
        <v>1285.4725</v>
      </c>
      <c r="H2619" s="132" t="n">
        <v>1262.7885</v>
      </c>
      <c r="I2619" s="132" t="n">
        <v>1281.84</v>
      </c>
      <c r="J2619" s="132" t="n">
        <f aca="false">LARGE($G$1:G2619,1)</f>
        <v>1293.585</v>
      </c>
      <c r="K2619" s="192" t="n">
        <f aca="false">IF(J2619&gt;J2618,0,K2618+1)</f>
        <v>3</v>
      </c>
      <c r="L2619" s="134" t="n">
        <f aca="false">I2619/J2619-1</f>
        <v>-0.00907941882442986</v>
      </c>
      <c r="O2619" s="131"/>
      <c r="P2619" s="330"/>
      <c r="Q2619" s="132"/>
      <c r="R2619" s="132"/>
      <c r="S2619" s="132"/>
      <c r="T2619" s="132"/>
    </row>
    <row r="2620" customFormat="false" ht="12.8" hidden="true" customHeight="false" outlineLevel="0" collapsed="false">
      <c r="A2620" s="131" t="n">
        <v>1488844800</v>
      </c>
      <c r="B2620" s="330" t="n">
        <f aca="false">(A2620/(24*60*60))+DATE(1970,1,1)</f>
        <v>42801</v>
      </c>
      <c r="C2620" s="331" t="n">
        <f aca="false">YEAR(B2620)</f>
        <v>2017</v>
      </c>
      <c r="D2620" s="331" t="n">
        <f aca="false">MONTH(B2620)</f>
        <v>3</v>
      </c>
      <c r="E2620" s="331" t="n">
        <f aca="false">DAY(B2620)</f>
        <v>7</v>
      </c>
      <c r="F2620" s="132" t="n">
        <v>1281.816</v>
      </c>
      <c r="G2620" s="132" t="n">
        <v>1284.6025</v>
      </c>
      <c r="H2620" s="132" t="n">
        <v>1143.347</v>
      </c>
      <c r="I2620" s="132" t="n">
        <v>1232.90425</v>
      </c>
      <c r="J2620" s="132" t="n">
        <f aca="false">LARGE($G$1:G2620,1)</f>
        <v>1293.585</v>
      </c>
      <c r="K2620" s="192" t="n">
        <f aca="false">IF(J2620&gt;J2619,0,K2619+1)</f>
        <v>4</v>
      </c>
      <c r="L2620" s="134" t="n">
        <f aca="false">I2620/J2620-1</f>
        <v>-0.0469089777633476</v>
      </c>
      <c r="O2620" s="131"/>
      <c r="P2620" s="330"/>
      <c r="Q2620" s="132"/>
      <c r="R2620" s="132"/>
      <c r="S2620" s="132"/>
      <c r="T2620" s="132"/>
    </row>
    <row r="2621" customFormat="false" ht="12.8" hidden="true" customHeight="false" outlineLevel="0" collapsed="false">
      <c r="A2621" s="131" t="n">
        <v>1488931200</v>
      </c>
      <c r="B2621" s="330" t="n">
        <f aca="false">(A2621/(24*60*60))+DATE(1970,1,1)</f>
        <v>42802</v>
      </c>
      <c r="C2621" s="331" t="n">
        <f aca="false">YEAR(B2621)</f>
        <v>2017</v>
      </c>
      <c r="D2621" s="331" t="n">
        <f aca="false">MONTH(B2621)</f>
        <v>3</v>
      </c>
      <c r="E2621" s="331" t="n">
        <f aca="false">DAY(B2621)</f>
        <v>8</v>
      </c>
      <c r="F2621" s="132" t="n">
        <v>1235.48125</v>
      </c>
      <c r="G2621" s="132" t="n">
        <v>1243.8975</v>
      </c>
      <c r="H2621" s="132" t="n">
        <v>1138.713</v>
      </c>
      <c r="I2621" s="132" t="n">
        <v>1148.76175</v>
      </c>
      <c r="J2621" s="132" t="n">
        <f aca="false">LARGE($G$1:G2621,1)</f>
        <v>1293.585</v>
      </c>
      <c r="K2621" s="192" t="n">
        <f aca="false">IF(J2621&gt;J2620,0,K2620+1)</f>
        <v>5</v>
      </c>
      <c r="L2621" s="134" t="n">
        <f aca="false">I2621/J2621-1</f>
        <v>-0.111954954641558</v>
      </c>
      <c r="O2621" s="131"/>
      <c r="P2621" s="330"/>
      <c r="Q2621" s="132"/>
      <c r="R2621" s="132"/>
      <c r="S2621" s="132"/>
      <c r="T2621" s="132"/>
    </row>
    <row r="2622" customFormat="false" ht="12.8" hidden="true" customHeight="false" outlineLevel="0" collapsed="false">
      <c r="A2622" s="131" t="n">
        <v>1489017600</v>
      </c>
      <c r="B2622" s="330" t="n">
        <f aca="false">(A2622/(24*60*60))+DATE(1970,1,1)</f>
        <v>42803</v>
      </c>
      <c r="C2622" s="331" t="n">
        <f aca="false">YEAR(B2622)</f>
        <v>2017</v>
      </c>
      <c r="D2622" s="331" t="n">
        <f aca="false">MONTH(B2622)</f>
        <v>3</v>
      </c>
      <c r="E2622" s="331" t="n">
        <f aca="false">DAY(B2622)</f>
        <v>9</v>
      </c>
      <c r="F2622" s="132" t="n">
        <v>1148.5845</v>
      </c>
      <c r="G2622" s="132" t="n">
        <v>1210.0415</v>
      </c>
      <c r="H2622" s="132" t="n">
        <v>1126.6575</v>
      </c>
      <c r="I2622" s="132" t="n">
        <v>1193.146</v>
      </c>
      <c r="J2622" s="132" t="n">
        <f aca="false">LARGE($G$1:G2622,1)</f>
        <v>1293.585</v>
      </c>
      <c r="K2622" s="192" t="n">
        <f aca="false">IF(J2622&gt;J2621,0,K2621+1)</f>
        <v>6</v>
      </c>
      <c r="L2622" s="134" t="n">
        <f aca="false">I2622/J2622-1</f>
        <v>-0.0776439120738104</v>
      </c>
      <c r="O2622" s="131"/>
      <c r="P2622" s="330"/>
      <c r="Q2622" s="132"/>
      <c r="R2622" s="132"/>
      <c r="S2622" s="132"/>
      <c r="T2622" s="132"/>
    </row>
    <row r="2623" customFormat="false" ht="12.8" hidden="true" customHeight="false" outlineLevel="0" collapsed="false">
      <c r="A2623" s="131" t="n">
        <v>1489104000</v>
      </c>
      <c r="B2623" s="330" t="n">
        <f aca="false">(A2623/(24*60*60))+DATE(1970,1,1)</f>
        <v>42804</v>
      </c>
      <c r="C2623" s="331" t="n">
        <f aca="false">YEAR(B2623)</f>
        <v>2017</v>
      </c>
      <c r="D2623" s="331" t="n">
        <f aca="false">MONTH(B2623)</f>
        <v>3</v>
      </c>
      <c r="E2623" s="331" t="n">
        <f aca="false">DAY(B2623)</f>
        <v>10</v>
      </c>
      <c r="F2623" s="132" t="n">
        <v>1192.67275</v>
      </c>
      <c r="G2623" s="132" t="n">
        <v>1336.4955</v>
      </c>
      <c r="H2623" s="132" t="n">
        <v>969.965</v>
      </c>
      <c r="I2623" s="132" t="n">
        <v>1111.57</v>
      </c>
      <c r="J2623" s="132" t="n">
        <f aca="false">LARGE($G$1:G2623,1)</f>
        <v>1336.4955</v>
      </c>
      <c r="K2623" s="192" t="n">
        <f aca="false">IF(J2623&gt;J2622,0,K2622+1)</f>
        <v>0</v>
      </c>
      <c r="L2623" s="134" t="n">
        <f aca="false">I2623/J2623-1</f>
        <v>-0.168294992388676</v>
      </c>
      <c r="O2623" s="131"/>
      <c r="P2623" s="330"/>
      <c r="Q2623" s="132"/>
      <c r="R2623" s="132"/>
      <c r="S2623" s="132"/>
      <c r="T2623" s="132"/>
    </row>
    <row r="2624" customFormat="false" ht="12.8" hidden="true" customHeight="false" outlineLevel="0" collapsed="false">
      <c r="A2624" s="131" t="n">
        <v>1489190400</v>
      </c>
      <c r="B2624" s="330" t="n">
        <f aca="false">(A2624/(24*60*60))+DATE(1970,1,1)</f>
        <v>42805</v>
      </c>
      <c r="C2624" s="331" t="n">
        <f aca="false">YEAR(B2624)</f>
        <v>2017</v>
      </c>
      <c r="D2624" s="331" t="n">
        <f aca="false">MONTH(B2624)</f>
        <v>3</v>
      </c>
      <c r="E2624" s="331" t="n">
        <f aca="false">DAY(B2624)</f>
        <v>11</v>
      </c>
      <c r="F2624" s="132" t="n">
        <v>1110.08075</v>
      </c>
      <c r="G2624" s="132" t="n">
        <v>1201.452</v>
      </c>
      <c r="H2624" s="132" t="n">
        <v>1106.8855</v>
      </c>
      <c r="I2624" s="132" t="n">
        <v>1180.55975</v>
      </c>
      <c r="J2624" s="132" t="n">
        <f aca="false">LARGE($G$1:G2624,1)</f>
        <v>1336.4955</v>
      </c>
      <c r="K2624" s="192" t="n">
        <f aca="false">IF(J2624&gt;J2623,0,K2623+1)</f>
        <v>1</v>
      </c>
      <c r="L2624" s="134" t="n">
        <f aca="false">I2624/J2624-1</f>
        <v>-0.116675102909063</v>
      </c>
      <c r="O2624" s="131"/>
      <c r="P2624" s="330"/>
      <c r="Q2624" s="132"/>
      <c r="R2624" s="132"/>
      <c r="S2624" s="132"/>
      <c r="T2624" s="132"/>
    </row>
    <row r="2625" customFormat="false" ht="12.8" hidden="true" customHeight="false" outlineLevel="0" collapsed="false">
      <c r="A2625" s="131" t="n">
        <v>1489276800</v>
      </c>
      <c r="B2625" s="330" t="n">
        <f aca="false">(A2625/(24*60*60))+DATE(1970,1,1)</f>
        <v>42806</v>
      </c>
      <c r="C2625" s="331" t="n">
        <f aca="false">YEAR(B2625)</f>
        <v>2017</v>
      </c>
      <c r="D2625" s="331" t="n">
        <f aca="false">MONTH(B2625)</f>
        <v>3</v>
      </c>
      <c r="E2625" s="331" t="n">
        <f aca="false">DAY(B2625)</f>
        <v>12</v>
      </c>
      <c r="F2625" s="132" t="n">
        <v>1180.5375</v>
      </c>
      <c r="G2625" s="132" t="n">
        <v>1238.868</v>
      </c>
      <c r="H2625" s="132" t="n">
        <v>1158.825</v>
      </c>
      <c r="I2625" s="132" t="n">
        <v>1229.79725</v>
      </c>
      <c r="J2625" s="132" t="n">
        <f aca="false">LARGE($G$1:G2625,1)</f>
        <v>1336.4955</v>
      </c>
      <c r="K2625" s="192" t="n">
        <f aca="false">IF(J2625&gt;J2624,0,K2624+1)</f>
        <v>2</v>
      </c>
      <c r="L2625" s="134" t="n">
        <f aca="false">I2625/J2625-1</f>
        <v>-0.0798343503588301</v>
      </c>
      <c r="O2625" s="131"/>
      <c r="P2625" s="330"/>
      <c r="Q2625" s="132"/>
      <c r="R2625" s="132"/>
      <c r="S2625" s="132"/>
      <c r="T2625" s="132"/>
    </row>
    <row r="2626" customFormat="false" ht="12.8" hidden="true" customHeight="false" outlineLevel="0" collapsed="false">
      <c r="A2626" s="131" t="n">
        <v>1489363200</v>
      </c>
      <c r="B2626" s="330" t="n">
        <f aca="false">(A2626/(24*60*60))+DATE(1970,1,1)</f>
        <v>42807</v>
      </c>
      <c r="C2626" s="331" t="n">
        <f aca="false">YEAR(B2626)</f>
        <v>2017</v>
      </c>
      <c r="D2626" s="331" t="n">
        <f aca="false">MONTH(B2626)</f>
        <v>3</v>
      </c>
      <c r="E2626" s="331" t="n">
        <f aca="false">DAY(B2626)</f>
        <v>13</v>
      </c>
      <c r="F2626" s="132" t="n">
        <v>1229.62975</v>
      </c>
      <c r="G2626" s="132" t="n">
        <v>1247.2695</v>
      </c>
      <c r="H2626" s="132" t="n">
        <v>1204.8475</v>
      </c>
      <c r="I2626" s="132" t="n">
        <v>1241.2</v>
      </c>
      <c r="J2626" s="132" t="n">
        <f aca="false">LARGE($G$1:G2626,1)</f>
        <v>1336.4955</v>
      </c>
      <c r="K2626" s="192" t="n">
        <f aca="false">IF(J2626&gt;J2625,0,K2625+1)</f>
        <v>3</v>
      </c>
      <c r="L2626" s="134" t="n">
        <f aca="false">I2626/J2626-1</f>
        <v>-0.071302522155892</v>
      </c>
      <c r="O2626" s="131"/>
      <c r="P2626" s="330"/>
      <c r="Q2626" s="132"/>
      <c r="R2626" s="132"/>
      <c r="S2626" s="132"/>
      <c r="T2626" s="132"/>
    </row>
    <row r="2627" customFormat="false" ht="12.8" hidden="true" customHeight="false" outlineLevel="0" collapsed="false">
      <c r="A2627" s="131" t="n">
        <v>1489449600</v>
      </c>
      <c r="B2627" s="330" t="n">
        <f aca="false">(A2627/(24*60*60))+DATE(1970,1,1)</f>
        <v>42808</v>
      </c>
      <c r="C2627" s="331" t="n">
        <f aca="false">YEAR(B2627)</f>
        <v>2017</v>
      </c>
      <c r="D2627" s="331" t="n">
        <f aca="false">MONTH(B2627)</f>
        <v>3</v>
      </c>
      <c r="E2627" s="331" t="n">
        <f aca="false">DAY(B2627)</f>
        <v>14</v>
      </c>
      <c r="F2627" s="132" t="n">
        <v>1241.20025</v>
      </c>
      <c r="G2627" s="132" t="n">
        <v>1260.0505</v>
      </c>
      <c r="H2627" s="132" t="n">
        <v>1221.7275</v>
      </c>
      <c r="I2627" s="132" t="n">
        <v>1246.46875</v>
      </c>
      <c r="J2627" s="132" t="n">
        <f aca="false">LARGE($G$1:G2627,1)</f>
        <v>1336.4955</v>
      </c>
      <c r="K2627" s="192" t="n">
        <f aca="false">IF(J2627&gt;J2626,0,K2626+1)</f>
        <v>4</v>
      </c>
      <c r="L2627" s="134" t="n">
        <f aca="false">I2627/J2627-1</f>
        <v>-0.0673603091069143</v>
      </c>
      <c r="O2627" s="131"/>
      <c r="P2627" s="330"/>
      <c r="Q2627" s="132"/>
      <c r="R2627" s="132"/>
      <c r="S2627" s="132"/>
      <c r="T2627" s="132"/>
    </row>
    <row r="2628" customFormat="false" ht="12.8" hidden="true" customHeight="false" outlineLevel="0" collapsed="false">
      <c r="A2628" s="131" t="n">
        <v>1489536000</v>
      </c>
      <c r="B2628" s="330" t="n">
        <f aca="false">(A2628/(24*60*60))+DATE(1970,1,1)</f>
        <v>42809</v>
      </c>
      <c r="C2628" s="331" t="n">
        <f aca="false">YEAR(B2628)</f>
        <v>2017</v>
      </c>
      <c r="D2628" s="331" t="n">
        <f aca="false">MONTH(B2628)</f>
        <v>3</v>
      </c>
      <c r="E2628" s="331" t="n">
        <f aca="false">DAY(B2628)</f>
        <v>15</v>
      </c>
      <c r="F2628" s="132" t="n">
        <v>1246.84425</v>
      </c>
      <c r="G2628" s="132" t="n">
        <v>1262.1375</v>
      </c>
      <c r="H2628" s="132" t="n">
        <v>1240.70575</v>
      </c>
      <c r="I2628" s="132" t="n">
        <v>1258.75</v>
      </c>
      <c r="J2628" s="132" t="n">
        <f aca="false">LARGE($G$1:G2628,1)</f>
        <v>1336.4955</v>
      </c>
      <c r="K2628" s="192" t="n">
        <f aca="false">IF(J2628&gt;J2627,0,K2627+1)</f>
        <v>5</v>
      </c>
      <c r="L2628" s="134" t="n">
        <f aca="false">I2628/J2628-1</f>
        <v>-0.0581711648112545</v>
      </c>
      <c r="O2628" s="131"/>
      <c r="P2628" s="330"/>
      <c r="Q2628" s="132"/>
      <c r="R2628" s="132"/>
      <c r="S2628" s="132"/>
      <c r="T2628" s="132"/>
    </row>
    <row r="2629" customFormat="false" ht="12.8" hidden="true" customHeight="false" outlineLevel="0" collapsed="false">
      <c r="A2629" s="131" t="n">
        <v>1489622400</v>
      </c>
      <c r="B2629" s="330" t="n">
        <f aca="false">(A2629/(24*60*60))+DATE(1970,1,1)</f>
        <v>42810</v>
      </c>
      <c r="C2629" s="331" t="n">
        <f aca="false">YEAR(B2629)</f>
        <v>2017</v>
      </c>
      <c r="D2629" s="331" t="n">
        <f aca="false">MONTH(B2629)</f>
        <v>3</v>
      </c>
      <c r="E2629" s="331" t="n">
        <f aca="false">DAY(B2629)</f>
        <v>16</v>
      </c>
      <c r="F2629" s="132" t="n">
        <v>1259.25</v>
      </c>
      <c r="G2629" s="132" t="n">
        <v>1263.815</v>
      </c>
      <c r="H2629" s="132" t="n">
        <v>1101.1325</v>
      </c>
      <c r="I2629" s="132" t="n">
        <v>1172.03</v>
      </c>
      <c r="J2629" s="132" t="n">
        <f aca="false">LARGE($G$1:G2629,1)</f>
        <v>1336.4955</v>
      </c>
      <c r="K2629" s="192" t="n">
        <f aca="false">IF(J2629&gt;J2628,0,K2628+1)</f>
        <v>6</v>
      </c>
      <c r="L2629" s="134" t="n">
        <f aca="false">I2629/J2629-1</f>
        <v>-0.123057279280028</v>
      </c>
      <c r="O2629" s="131"/>
      <c r="P2629" s="330"/>
      <c r="Q2629" s="132"/>
      <c r="R2629" s="132"/>
      <c r="S2629" s="132"/>
      <c r="T2629" s="132"/>
    </row>
    <row r="2630" customFormat="false" ht="12.8" hidden="true" customHeight="false" outlineLevel="0" collapsed="false">
      <c r="A2630" s="131" t="n">
        <v>1489708800</v>
      </c>
      <c r="B2630" s="330" t="n">
        <f aca="false">(A2630/(24*60*60))+DATE(1970,1,1)</f>
        <v>42811</v>
      </c>
      <c r="C2630" s="331" t="n">
        <f aca="false">YEAR(B2630)</f>
        <v>2017</v>
      </c>
      <c r="D2630" s="331" t="n">
        <f aca="false">MONTH(B2630)</f>
        <v>3</v>
      </c>
      <c r="E2630" s="331" t="n">
        <f aca="false">DAY(B2630)</f>
        <v>17</v>
      </c>
      <c r="F2630" s="132" t="n">
        <v>1171.875</v>
      </c>
      <c r="G2630" s="132" t="n">
        <v>1172.1825</v>
      </c>
      <c r="H2630" s="132" t="n">
        <v>1044.64</v>
      </c>
      <c r="I2630" s="132" t="n">
        <v>1058.0875</v>
      </c>
      <c r="J2630" s="132" t="n">
        <f aca="false">LARGE($G$1:G2630,1)</f>
        <v>1336.4955</v>
      </c>
      <c r="K2630" s="192" t="n">
        <f aca="false">IF(J2630&gt;J2629,0,K2629+1)</f>
        <v>7</v>
      </c>
      <c r="L2630" s="134" t="n">
        <f aca="false">I2630/J2630-1</f>
        <v>-0.208311962142783</v>
      </c>
      <c r="O2630" s="131"/>
      <c r="P2630" s="330"/>
      <c r="Q2630" s="132"/>
      <c r="R2630" s="132"/>
      <c r="S2630" s="132"/>
      <c r="T2630" s="132"/>
    </row>
    <row r="2631" customFormat="false" ht="12.8" hidden="true" customHeight="false" outlineLevel="0" collapsed="false">
      <c r="A2631" s="131" t="n">
        <v>1489795200</v>
      </c>
      <c r="B2631" s="330" t="n">
        <f aca="false">(A2631/(24*60*60))+DATE(1970,1,1)</f>
        <v>42812</v>
      </c>
      <c r="C2631" s="331" t="n">
        <f aca="false">YEAR(B2631)</f>
        <v>2017</v>
      </c>
      <c r="D2631" s="331" t="n">
        <f aca="false">MONTH(B2631)</f>
        <v>3</v>
      </c>
      <c r="E2631" s="331" t="n">
        <f aca="false">DAY(B2631)</f>
        <v>18</v>
      </c>
      <c r="F2631" s="132" t="n">
        <v>1059.44725</v>
      </c>
      <c r="G2631" s="132" t="n">
        <v>1093.16975</v>
      </c>
      <c r="H2631" s="132" t="n">
        <v>934.00025</v>
      </c>
      <c r="I2631" s="132" t="n">
        <v>964.872</v>
      </c>
      <c r="J2631" s="132" t="n">
        <f aca="false">LARGE($G$1:G2631,1)</f>
        <v>1336.4955</v>
      </c>
      <c r="K2631" s="192" t="n">
        <f aca="false">IF(J2631&gt;J2630,0,K2630+1)</f>
        <v>8</v>
      </c>
      <c r="L2631" s="134" t="n">
        <f aca="false">I2631/J2631-1</f>
        <v>-0.278058175280052</v>
      </c>
      <c r="O2631" s="131"/>
      <c r="P2631" s="330"/>
      <c r="Q2631" s="132"/>
      <c r="R2631" s="132"/>
      <c r="S2631" s="132"/>
      <c r="T2631" s="132"/>
    </row>
    <row r="2632" customFormat="false" ht="12.8" hidden="true" customHeight="false" outlineLevel="0" collapsed="false">
      <c r="A2632" s="131" t="n">
        <v>1489881600</v>
      </c>
      <c r="B2632" s="330" t="n">
        <f aca="false">(A2632/(24*60*60))+DATE(1970,1,1)</f>
        <v>42813</v>
      </c>
      <c r="C2632" s="331" t="n">
        <f aca="false">YEAR(B2632)</f>
        <v>2017</v>
      </c>
      <c r="D2632" s="331" t="n">
        <f aca="false">MONTH(B2632)</f>
        <v>3</v>
      </c>
      <c r="E2632" s="331" t="n">
        <f aca="false">DAY(B2632)</f>
        <v>19</v>
      </c>
      <c r="F2632" s="132" t="n">
        <v>963.87475</v>
      </c>
      <c r="G2632" s="132" t="n">
        <v>1056.6545</v>
      </c>
      <c r="H2632" s="132" t="n">
        <v>959.9965</v>
      </c>
      <c r="I2632" s="132" t="n">
        <v>1016.50675</v>
      </c>
      <c r="J2632" s="132" t="n">
        <f aca="false">LARGE($G$1:G2632,1)</f>
        <v>1336.4955</v>
      </c>
      <c r="K2632" s="192" t="n">
        <f aca="false">IF(J2632&gt;J2631,0,K2631+1)</f>
        <v>9</v>
      </c>
      <c r="L2632" s="134" t="n">
        <f aca="false">I2632/J2632-1</f>
        <v>-0.23942373917458</v>
      </c>
      <c r="O2632" s="131"/>
      <c r="P2632" s="330"/>
      <c r="Q2632" s="132"/>
      <c r="R2632" s="132"/>
      <c r="S2632" s="132"/>
      <c r="T2632" s="132"/>
    </row>
    <row r="2633" customFormat="false" ht="12.8" hidden="true" customHeight="false" outlineLevel="0" collapsed="false">
      <c r="A2633" s="131" t="n">
        <v>1489968000</v>
      </c>
      <c r="B2633" s="330" t="n">
        <f aca="false">(A2633/(24*60*60))+DATE(1970,1,1)</f>
        <v>42814</v>
      </c>
      <c r="C2633" s="331" t="n">
        <f aca="false">YEAR(B2633)</f>
        <v>2017</v>
      </c>
      <c r="D2633" s="331" t="n">
        <f aca="false">MONTH(B2633)</f>
        <v>3</v>
      </c>
      <c r="E2633" s="331" t="n">
        <f aca="false">DAY(B2633)</f>
        <v>20</v>
      </c>
      <c r="F2633" s="132" t="n">
        <v>1012.5125</v>
      </c>
      <c r="G2633" s="132" t="n">
        <v>1049.0695</v>
      </c>
      <c r="H2633" s="132" t="n">
        <v>983.255</v>
      </c>
      <c r="I2633" s="132" t="n">
        <v>1038.135</v>
      </c>
      <c r="J2633" s="132" t="n">
        <f aca="false">LARGE($G$1:G2633,1)</f>
        <v>1336.4955</v>
      </c>
      <c r="K2633" s="192" t="n">
        <f aca="false">IF(J2633&gt;J2632,0,K2632+1)</f>
        <v>10</v>
      </c>
      <c r="L2633" s="134" t="n">
        <f aca="false">I2633/J2633-1</f>
        <v>-0.22324093122648</v>
      </c>
      <c r="O2633" s="131"/>
      <c r="P2633" s="330"/>
      <c r="Q2633" s="132"/>
      <c r="R2633" s="132"/>
      <c r="S2633" s="132"/>
      <c r="T2633" s="132"/>
    </row>
    <row r="2634" customFormat="false" ht="12.8" hidden="true" customHeight="false" outlineLevel="0" collapsed="false">
      <c r="A2634" s="131" t="n">
        <v>1490054400</v>
      </c>
      <c r="B2634" s="330" t="n">
        <f aca="false">(A2634/(24*60*60))+DATE(1970,1,1)</f>
        <v>42815</v>
      </c>
      <c r="C2634" s="331" t="n">
        <f aca="false">YEAR(B2634)</f>
        <v>2017</v>
      </c>
      <c r="D2634" s="331" t="n">
        <f aca="false">MONTH(B2634)</f>
        <v>3</v>
      </c>
      <c r="E2634" s="331" t="n">
        <f aca="false">DAY(B2634)</f>
        <v>21</v>
      </c>
      <c r="F2634" s="132" t="n">
        <v>1038.64975</v>
      </c>
      <c r="G2634" s="132" t="n">
        <v>1118.074</v>
      </c>
      <c r="H2634" s="132" t="n">
        <v>1037.30225</v>
      </c>
      <c r="I2634" s="132" t="n">
        <v>1113.247</v>
      </c>
      <c r="J2634" s="132" t="n">
        <f aca="false">LARGE($G$1:G2634,1)</f>
        <v>1336.4955</v>
      </c>
      <c r="K2634" s="192" t="n">
        <f aca="false">IF(J2634&gt;J2633,0,K2633+1)</f>
        <v>11</v>
      </c>
      <c r="L2634" s="134" t="n">
        <f aca="false">I2634/J2634-1</f>
        <v>-0.167040218242411</v>
      </c>
      <c r="O2634" s="131"/>
      <c r="P2634" s="330"/>
      <c r="Q2634" s="132"/>
      <c r="R2634" s="132"/>
      <c r="S2634" s="132"/>
      <c r="T2634" s="132"/>
    </row>
    <row r="2635" customFormat="false" ht="12.8" hidden="true" customHeight="false" outlineLevel="0" collapsed="false">
      <c r="A2635" s="131" t="n">
        <v>1490140800</v>
      </c>
      <c r="B2635" s="330" t="n">
        <f aca="false">(A2635/(24*60*60))+DATE(1970,1,1)</f>
        <v>42816</v>
      </c>
      <c r="C2635" s="331" t="n">
        <f aca="false">YEAR(B2635)</f>
        <v>2017</v>
      </c>
      <c r="D2635" s="331" t="n">
        <f aca="false">MONTH(B2635)</f>
        <v>3</v>
      </c>
      <c r="E2635" s="331" t="n">
        <f aca="false">DAY(B2635)</f>
        <v>22</v>
      </c>
      <c r="F2635" s="132" t="n">
        <v>1113.1525</v>
      </c>
      <c r="G2635" s="132" t="n">
        <v>1114.17</v>
      </c>
      <c r="H2635" s="132" t="n">
        <v>984.724</v>
      </c>
      <c r="I2635" s="132" t="n">
        <v>1035.5275</v>
      </c>
      <c r="J2635" s="132" t="n">
        <f aca="false">LARGE($G$1:G2635,1)</f>
        <v>1336.4955</v>
      </c>
      <c r="K2635" s="192" t="n">
        <f aca="false">IF(J2635&gt;J2634,0,K2634+1)</f>
        <v>12</v>
      </c>
      <c r="L2635" s="134" t="n">
        <f aca="false">I2635/J2635-1</f>
        <v>-0.225191929190933</v>
      </c>
      <c r="O2635" s="131"/>
      <c r="P2635" s="330"/>
      <c r="Q2635" s="132"/>
      <c r="R2635" s="132"/>
      <c r="S2635" s="132"/>
      <c r="T2635" s="132"/>
    </row>
    <row r="2636" customFormat="false" ht="12.8" hidden="true" customHeight="false" outlineLevel="0" collapsed="false">
      <c r="A2636" s="131" t="n">
        <v>1490227200</v>
      </c>
      <c r="B2636" s="330" t="n">
        <f aca="false">(A2636/(24*60*60))+DATE(1970,1,1)</f>
        <v>42817</v>
      </c>
      <c r="C2636" s="331" t="n">
        <f aca="false">YEAR(B2636)</f>
        <v>2017</v>
      </c>
      <c r="D2636" s="331" t="n">
        <f aca="false">MONTH(B2636)</f>
        <v>3</v>
      </c>
      <c r="E2636" s="331" t="n">
        <f aca="false">DAY(B2636)</f>
        <v>23</v>
      </c>
      <c r="F2636" s="132" t="n">
        <v>1035.8975</v>
      </c>
      <c r="G2636" s="132" t="n">
        <v>1054.315</v>
      </c>
      <c r="H2636" s="132" t="n">
        <v>1011.91</v>
      </c>
      <c r="I2636" s="132" t="n">
        <v>1027.955</v>
      </c>
      <c r="J2636" s="132" t="n">
        <f aca="false">LARGE($G$1:G2636,1)</f>
        <v>1336.4955</v>
      </c>
      <c r="K2636" s="192" t="n">
        <f aca="false">IF(J2636&gt;J2635,0,K2635+1)</f>
        <v>13</v>
      </c>
      <c r="L2636" s="134" t="n">
        <f aca="false">I2636/J2636-1</f>
        <v>-0.230857866711859</v>
      </c>
      <c r="O2636" s="131"/>
      <c r="P2636" s="330"/>
      <c r="Q2636" s="132"/>
      <c r="R2636" s="132"/>
      <c r="S2636" s="132"/>
      <c r="T2636" s="132"/>
    </row>
    <row r="2637" customFormat="false" ht="12.8" hidden="true" customHeight="false" outlineLevel="0" collapsed="false">
      <c r="A2637" s="131" t="n">
        <v>1490313600</v>
      </c>
      <c r="B2637" s="330" t="n">
        <f aca="false">(A2637/(24*60*60))+DATE(1970,1,1)</f>
        <v>42818</v>
      </c>
      <c r="C2637" s="331" t="n">
        <f aca="false">YEAR(B2637)</f>
        <v>2017</v>
      </c>
      <c r="D2637" s="331" t="n">
        <f aca="false">MONTH(B2637)</f>
        <v>3</v>
      </c>
      <c r="E2637" s="331" t="n">
        <f aca="false">DAY(B2637)</f>
        <v>24</v>
      </c>
      <c r="F2637" s="132" t="n">
        <v>1028.493</v>
      </c>
      <c r="G2637" s="132" t="n">
        <v>1032.3225</v>
      </c>
      <c r="H2637" s="132" t="n">
        <v>919.0825</v>
      </c>
      <c r="I2637" s="132" t="n">
        <v>930.5155</v>
      </c>
      <c r="J2637" s="132" t="n">
        <f aca="false">LARGE($G$1:G2637,1)</f>
        <v>1336.4955</v>
      </c>
      <c r="K2637" s="192" t="n">
        <f aca="false">IF(J2637&gt;J2636,0,K2636+1)</f>
        <v>14</v>
      </c>
      <c r="L2637" s="134" t="n">
        <f aca="false">I2637/J2637-1</f>
        <v>-0.303764584317717</v>
      </c>
      <c r="O2637" s="131"/>
      <c r="P2637" s="330"/>
      <c r="Q2637" s="132"/>
      <c r="R2637" s="132"/>
      <c r="S2637" s="132"/>
      <c r="T2637" s="132"/>
    </row>
    <row r="2638" customFormat="false" ht="12.8" hidden="true" customHeight="false" outlineLevel="0" collapsed="false">
      <c r="A2638" s="131" t="n">
        <v>1490400000</v>
      </c>
      <c r="B2638" s="330" t="n">
        <f aca="false">(A2638/(24*60*60))+DATE(1970,1,1)</f>
        <v>42819</v>
      </c>
      <c r="C2638" s="331" t="n">
        <f aca="false">YEAR(B2638)</f>
        <v>2017</v>
      </c>
      <c r="D2638" s="331" t="n">
        <f aca="false">MONTH(B2638)</f>
        <v>3</v>
      </c>
      <c r="E2638" s="331" t="n">
        <f aca="false">DAY(B2638)</f>
        <v>25</v>
      </c>
      <c r="F2638" s="132" t="n">
        <v>930.14675</v>
      </c>
      <c r="G2638" s="132" t="n">
        <v>968.9875</v>
      </c>
      <c r="H2638" s="132" t="n">
        <v>888.84775</v>
      </c>
      <c r="I2638" s="132" t="n">
        <v>959.43725</v>
      </c>
      <c r="J2638" s="132" t="n">
        <f aca="false">LARGE($G$1:G2638,1)</f>
        <v>1336.4955</v>
      </c>
      <c r="K2638" s="192" t="n">
        <f aca="false">IF(J2638&gt;J2637,0,K2637+1)</f>
        <v>15</v>
      </c>
      <c r="L2638" s="134" t="n">
        <f aca="false">I2638/J2638-1</f>
        <v>-0.282124593760323</v>
      </c>
      <c r="O2638" s="131"/>
      <c r="P2638" s="330"/>
      <c r="Q2638" s="132"/>
      <c r="R2638" s="132"/>
      <c r="S2638" s="132"/>
      <c r="T2638" s="132"/>
    </row>
    <row r="2639" customFormat="false" ht="12.8" hidden="true" customHeight="false" outlineLevel="0" collapsed="false">
      <c r="A2639" s="131" t="n">
        <v>1490486400</v>
      </c>
      <c r="B2639" s="330" t="n">
        <f aca="false">(A2639/(24*60*60))+DATE(1970,1,1)</f>
        <v>42820</v>
      </c>
      <c r="C2639" s="331" t="n">
        <f aca="false">YEAR(B2639)</f>
        <v>2017</v>
      </c>
      <c r="D2639" s="331" t="n">
        <f aca="false">MONTH(B2639)</f>
        <v>3</v>
      </c>
      <c r="E2639" s="331" t="n">
        <f aca="false">DAY(B2639)</f>
        <v>26</v>
      </c>
      <c r="F2639" s="132" t="n">
        <v>959.4425</v>
      </c>
      <c r="G2639" s="132" t="n">
        <v>999.14225</v>
      </c>
      <c r="H2639" s="132" t="n">
        <v>938.18875</v>
      </c>
      <c r="I2639" s="132" t="n">
        <v>965.52375</v>
      </c>
      <c r="J2639" s="132" t="n">
        <f aca="false">LARGE($G$1:G2639,1)</f>
        <v>1336.4955</v>
      </c>
      <c r="K2639" s="192" t="n">
        <f aca="false">IF(J2639&gt;J2638,0,K2638+1)</f>
        <v>16</v>
      </c>
      <c r="L2639" s="134" t="n">
        <f aca="false">I2639/J2639-1</f>
        <v>-0.277570519317125</v>
      </c>
      <c r="O2639" s="131"/>
      <c r="P2639" s="330"/>
      <c r="Q2639" s="132"/>
      <c r="R2639" s="132"/>
      <c r="S2639" s="132"/>
      <c r="T2639" s="132"/>
    </row>
    <row r="2640" customFormat="false" ht="12.8" hidden="true" customHeight="false" outlineLevel="0" collapsed="false">
      <c r="A2640" s="131" t="n">
        <v>1490572800</v>
      </c>
      <c r="B2640" s="330" t="n">
        <f aca="false">(A2640/(24*60*60))+DATE(1970,1,1)</f>
        <v>42821</v>
      </c>
      <c r="C2640" s="331" t="n">
        <f aca="false">YEAR(B2640)</f>
        <v>2017</v>
      </c>
      <c r="D2640" s="331" t="n">
        <f aca="false">MONTH(B2640)</f>
        <v>3</v>
      </c>
      <c r="E2640" s="331" t="n">
        <f aca="false">DAY(B2640)</f>
        <v>27</v>
      </c>
      <c r="F2640" s="132" t="n">
        <v>964.7975</v>
      </c>
      <c r="G2640" s="132" t="n">
        <v>1044.87425</v>
      </c>
      <c r="H2640" s="132" t="n">
        <v>955.56325</v>
      </c>
      <c r="I2640" s="132" t="n">
        <v>1041.71525</v>
      </c>
      <c r="J2640" s="132" t="n">
        <f aca="false">LARGE($G$1:G2640,1)</f>
        <v>1336.4955</v>
      </c>
      <c r="K2640" s="192" t="n">
        <f aca="false">IF(J2640&gt;J2639,0,K2639+1)</f>
        <v>17</v>
      </c>
      <c r="L2640" s="134" t="n">
        <f aca="false">I2640/J2640-1</f>
        <v>-0.220562096916899</v>
      </c>
      <c r="O2640" s="131"/>
      <c r="P2640" s="330"/>
      <c r="Q2640" s="132"/>
      <c r="R2640" s="132"/>
      <c r="S2640" s="132"/>
      <c r="T2640" s="132"/>
    </row>
    <row r="2641" customFormat="false" ht="12.8" hidden="true" customHeight="false" outlineLevel="0" collapsed="false">
      <c r="A2641" s="131" t="n">
        <v>1490659200</v>
      </c>
      <c r="B2641" s="330" t="n">
        <f aca="false">(A2641/(24*60*60))+DATE(1970,1,1)</f>
        <v>42822</v>
      </c>
      <c r="C2641" s="331" t="n">
        <f aca="false">YEAR(B2641)</f>
        <v>2017</v>
      </c>
      <c r="D2641" s="331" t="n">
        <f aca="false">MONTH(B2641)</f>
        <v>3</v>
      </c>
      <c r="E2641" s="331" t="n">
        <f aca="false">DAY(B2641)</f>
        <v>28</v>
      </c>
      <c r="F2641" s="132" t="n">
        <v>1041.58525</v>
      </c>
      <c r="G2641" s="132" t="n">
        <v>1067.6075</v>
      </c>
      <c r="H2641" s="132" t="n">
        <v>1016.57425</v>
      </c>
      <c r="I2641" s="132" t="n">
        <v>1044.42525</v>
      </c>
      <c r="J2641" s="132" t="n">
        <f aca="false">LARGE($G$1:G2641,1)</f>
        <v>1336.4955</v>
      </c>
      <c r="K2641" s="192" t="n">
        <f aca="false">IF(J2641&gt;J2640,0,K2640+1)</f>
        <v>18</v>
      </c>
      <c r="L2641" s="134" t="n">
        <f aca="false">I2641/J2641-1</f>
        <v>-0.21853440583975</v>
      </c>
      <c r="O2641" s="131"/>
      <c r="P2641" s="330"/>
      <c r="Q2641" s="132"/>
      <c r="R2641" s="132"/>
      <c r="S2641" s="132"/>
      <c r="T2641" s="132"/>
    </row>
    <row r="2642" customFormat="false" ht="12.8" hidden="true" customHeight="false" outlineLevel="0" collapsed="false">
      <c r="A2642" s="131" t="n">
        <v>1490745600</v>
      </c>
      <c r="B2642" s="330" t="n">
        <f aca="false">(A2642/(24*60*60))+DATE(1970,1,1)</f>
        <v>42823</v>
      </c>
      <c r="C2642" s="331" t="n">
        <f aca="false">YEAR(B2642)</f>
        <v>2017</v>
      </c>
      <c r="D2642" s="331" t="n">
        <f aca="false">MONTH(B2642)</f>
        <v>3</v>
      </c>
      <c r="E2642" s="331" t="n">
        <f aca="false">DAY(B2642)</f>
        <v>29</v>
      </c>
      <c r="F2642" s="132" t="n">
        <v>1044.1775</v>
      </c>
      <c r="G2642" s="132" t="n">
        <v>1058.385</v>
      </c>
      <c r="H2642" s="132" t="n">
        <v>1007.957</v>
      </c>
      <c r="I2642" s="132" t="n">
        <v>1040.9225</v>
      </c>
      <c r="J2642" s="132" t="n">
        <f aca="false">LARGE($G$1:G2642,1)</f>
        <v>1336.4955</v>
      </c>
      <c r="K2642" s="192" t="n">
        <f aca="false">IF(J2642&gt;J2641,0,K2641+1)</f>
        <v>19</v>
      </c>
      <c r="L2642" s="134" t="n">
        <f aca="false">I2642/J2642-1</f>
        <v>-0.221155252673877</v>
      </c>
      <c r="O2642" s="131"/>
      <c r="P2642" s="330"/>
      <c r="Q2642" s="132"/>
      <c r="R2642" s="132"/>
      <c r="S2642" s="132"/>
      <c r="T2642" s="132"/>
    </row>
    <row r="2643" customFormat="false" ht="12.8" hidden="true" customHeight="false" outlineLevel="0" collapsed="false">
      <c r="A2643" s="131" t="n">
        <v>1490832000</v>
      </c>
      <c r="B2643" s="330" t="n">
        <f aca="false">(A2643/(24*60*60))+DATE(1970,1,1)</f>
        <v>42824</v>
      </c>
      <c r="C2643" s="331" t="n">
        <f aca="false">YEAR(B2643)</f>
        <v>2017</v>
      </c>
      <c r="D2643" s="331" t="n">
        <f aca="false">MONTH(B2643)</f>
        <v>3</v>
      </c>
      <c r="E2643" s="331" t="n">
        <f aca="false">DAY(B2643)</f>
        <v>30</v>
      </c>
      <c r="F2643" s="132" t="n">
        <v>1040.88775</v>
      </c>
      <c r="G2643" s="132" t="n">
        <v>1052.615</v>
      </c>
      <c r="H2643" s="132" t="n">
        <v>1021.0125</v>
      </c>
      <c r="I2643" s="132" t="n">
        <v>1039.4475</v>
      </c>
      <c r="J2643" s="132" t="n">
        <f aca="false">LARGE($G$1:G2643,1)</f>
        <v>1336.4955</v>
      </c>
      <c r="K2643" s="192" t="n">
        <f aca="false">IF(J2643&gt;J2642,0,K2642+1)</f>
        <v>20</v>
      </c>
      <c r="L2643" s="134" t="n">
        <f aca="false">I2643/J2643-1</f>
        <v>-0.222258885271219</v>
      </c>
      <c r="O2643" s="131"/>
      <c r="P2643" s="330"/>
      <c r="Q2643" s="132"/>
      <c r="R2643" s="132"/>
      <c r="S2643" s="132"/>
      <c r="T2643" s="132"/>
    </row>
    <row r="2644" customFormat="false" ht="12.8" hidden="true" customHeight="false" outlineLevel="0" collapsed="false">
      <c r="A2644" s="131" t="n">
        <v>1490918400</v>
      </c>
      <c r="B2644" s="330" t="n">
        <f aca="false">(A2644/(24*60*60))+DATE(1970,1,1)</f>
        <v>42825</v>
      </c>
      <c r="C2644" s="331" t="n">
        <f aca="false">YEAR(B2644)</f>
        <v>2017</v>
      </c>
      <c r="D2644" s="331" t="n">
        <f aca="false">MONTH(B2644)</f>
        <v>3</v>
      </c>
      <c r="E2644" s="331" t="n">
        <f aca="false">DAY(B2644)</f>
        <v>31</v>
      </c>
      <c r="F2644" s="132" t="n">
        <v>1039.46775</v>
      </c>
      <c r="G2644" s="132" t="n">
        <v>1088.77475</v>
      </c>
      <c r="H2644" s="132" t="n">
        <v>1037.81025</v>
      </c>
      <c r="I2644" s="132" t="n">
        <v>1080.825</v>
      </c>
      <c r="J2644" s="132" t="n">
        <f aca="false">LARGE($G$1:G2644,1)</f>
        <v>1336.4955</v>
      </c>
      <c r="K2644" s="192" t="n">
        <f aca="false">IF(J2644&gt;J2643,0,K2643+1)</f>
        <v>21</v>
      </c>
      <c r="L2644" s="134" t="n">
        <f aca="false">I2644/J2644-1</f>
        <v>-0.191299185070208</v>
      </c>
      <c r="O2644" s="131"/>
      <c r="P2644" s="330"/>
      <c r="Q2644" s="132"/>
      <c r="R2644" s="132"/>
      <c r="S2644" s="132"/>
      <c r="T2644" s="132"/>
    </row>
    <row r="2645" customFormat="false" ht="12.8" hidden="true" customHeight="false" outlineLevel="0" collapsed="false">
      <c r="A2645" s="131" t="n">
        <v>1491004800</v>
      </c>
      <c r="B2645" s="330" t="n">
        <f aca="false">(A2645/(24*60*60))+DATE(1970,1,1)</f>
        <v>42826</v>
      </c>
      <c r="C2645" s="331" t="n">
        <f aca="false">YEAR(B2645)</f>
        <v>2017</v>
      </c>
      <c r="D2645" s="331" t="n">
        <f aca="false">MONTH(B2645)</f>
        <v>4</v>
      </c>
      <c r="E2645" s="331" t="n">
        <f aca="false">DAY(B2645)</f>
        <v>1</v>
      </c>
      <c r="F2645" s="132" t="n">
        <v>1081.145</v>
      </c>
      <c r="G2645" s="132" t="n">
        <v>1107.1495</v>
      </c>
      <c r="H2645" s="132" t="n">
        <v>1069.1925</v>
      </c>
      <c r="I2645" s="132" t="n">
        <v>1089.414</v>
      </c>
      <c r="J2645" s="132" t="n">
        <f aca="false">LARGE($G$1:G2645,1)</f>
        <v>1336.4955</v>
      </c>
      <c r="K2645" s="192" t="n">
        <f aca="false">IF(J2645&gt;J2644,0,K2644+1)</f>
        <v>22</v>
      </c>
      <c r="L2645" s="134" t="n">
        <f aca="false">I2645/J2645-1</f>
        <v>-0.184872676338978</v>
      </c>
      <c r="O2645" s="131"/>
      <c r="P2645" s="330"/>
      <c r="Q2645" s="132"/>
      <c r="R2645" s="132"/>
      <c r="S2645" s="132"/>
      <c r="T2645" s="132"/>
    </row>
    <row r="2646" customFormat="false" ht="12.8" hidden="true" customHeight="false" outlineLevel="0" collapsed="false">
      <c r="A2646" s="131" t="n">
        <v>1491091200</v>
      </c>
      <c r="B2646" s="330" t="n">
        <f aca="false">(A2646/(24*60*60))+DATE(1970,1,1)</f>
        <v>42827</v>
      </c>
      <c r="C2646" s="331" t="n">
        <f aca="false">YEAR(B2646)</f>
        <v>2017</v>
      </c>
      <c r="D2646" s="331" t="n">
        <f aca="false">MONTH(B2646)</f>
        <v>4</v>
      </c>
      <c r="E2646" s="331" t="n">
        <f aca="false">DAY(B2646)</f>
        <v>2</v>
      </c>
      <c r="F2646" s="132" t="n">
        <v>1090.487</v>
      </c>
      <c r="G2646" s="132" t="n">
        <v>1112.77625</v>
      </c>
      <c r="H2646" s="132" t="n">
        <v>1077.235</v>
      </c>
      <c r="I2646" s="132" t="n">
        <v>1101.72725</v>
      </c>
      <c r="J2646" s="132" t="n">
        <f aca="false">LARGE($G$1:G2646,1)</f>
        <v>1336.4955</v>
      </c>
      <c r="K2646" s="192" t="n">
        <f aca="false">IF(J2646&gt;J2645,0,K2645+1)</f>
        <v>23</v>
      </c>
      <c r="L2646" s="134" t="n">
        <f aca="false">I2646/J2646-1</f>
        <v>-0.175659588827647</v>
      </c>
      <c r="O2646" s="131"/>
      <c r="P2646" s="330"/>
      <c r="Q2646" s="132"/>
      <c r="R2646" s="132"/>
      <c r="S2646" s="132"/>
      <c r="T2646" s="132"/>
    </row>
    <row r="2647" customFormat="false" ht="12.8" hidden="true" customHeight="false" outlineLevel="0" collapsed="false">
      <c r="A2647" s="131" t="n">
        <v>1491177600</v>
      </c>
      <c r="B2647" s="330" t="n">
        <f aca="false">(A2647/(24*60*60))+DATE(1970,1,1)</f>
        <v>42828</v>
      </c>
      <c r="C2647" s="331" t="n">
        <f aca="false">YEAR(B2647)</f>
        <v>2017</v>
      </c>
      <c r="D2647" s="331" t="n">
        <f aca="false">MONTH(B2647)</f>
        <v>4</v>
      </c>
      <c r="E2647" s="331" t="n">
        <f aca="false">DAY(B2647)</f>
        <v>3</v>
      </c>
      <c r="F2647" s="132" t="n">
        <v>1101.12275</v>
      </c>
      <c r="G2647" s="132" t="n">
        <v>1160.895</v>
      </c>
      <c r="H2647" s="132" t="n">
        <v>1100.77525</v>
      </c>
      <c r="I2647" s="132" t="n">
        <v>1149.6445</v>
      </c>
      <c r="J2647" s="132" t="n">
        <f aca="false">LARGE($G$1:G2647,1)</f>
        <v>1336.4955</v>
      </c>
      <c r="K2647" s="192" t="n">
        <f aca="false">IF(J2647&gt;J2646,0,K2646+1)</f>
        <v>24</v>
      </c>
      <c r="L2647" s="134" t="n">
        <f aca="false">I2647/J2647-1</f>
        <v>-0.13980668098022</v>
      </c>
      <c r="O2647" s="131"/>
      <c r="P2647" s="330"/>
      <c r="Q2647" s="132"/>
      <c r="R2647" s="132"/>
      <c r="S2647" s="132"/>
      <c r="T2647" s="132"/>
    </row>
    <row r="2648" customFormat="false" ht="12.8" hidden="true" customHeight="false" outlineLevel="0" collapsed="false">
      <c r="A2648" s="131" t="n">
        <v>1491264000</v>
      </c>
      <c r="B2648" s="330" t="n">
        <f aca="false">(A2648/(24*60*60))+DATE(1970,1,1)</f>
        <v>42829</v>
      </c>
      <c r="C2648" s="331" t="n">
        <f aca="false">YEAR(B2648)</f>
        <v>2017</v>
      </c>
      <c r="D2648" s="331" t="n">
        <f aca="false">MONTH(B2648)</f>
        <v>4</v>
      </c>
      <c r="E2648" s="331" t="n">
        <f aca="false">DAY(B2648)</f>
        <v>4</v>
      </c>
      <c r="F2648" s="132" t="n">
        <v>1150.35425</v>
      </c>
      <c r="G2648" s="132" t="n">
        <v>1163.097</v>
      </c>
      <c r="H2648" s="132" t="n">
        <v>1123.9075</v>
      </c>
      <c r="I2648" s="132" t="n">
        <v>1144.5045</v>
      </c>
      <c r="J2648" s="132" t="n">
        <f aca="false">LARGE($G$1:G2648,1)</f>
        <v>1336.4955</v>
      </c>
      <c r="K2648" s="192" t="n">
        <f aca="false">IF(J2648&gt;J2647,0,K2647+1)</f>
        <v>25</v>
      </c>
      <c r="L2648" s="134" t="n">
        <f aca="false">I2648/J2648-1</f>
        <v>-0.143652559997396</v>
      </c>
      <c r="O2648" s="131"/>
      <c r="P2648" s="330"/>
      <c r="Q2648" s="132"/>
      <c r="R2648" s="132"/>
      <c r="S2648" s="132"/>
      <c r="T2648" s="132"/>
    </row>
    <row r="2649" customFormat="false" ht="12.8" hidden="true" customHeight="false" outlineLevel="0" collapsed="false">
      <c r="A2649" s="131" t="n">
        <v>1491350400</v>
      </c>
      <c r="B2649" s="330" t="n">
        <f aca="false">(A2649/(24*60*60))+DATE(1970,1,1)</f>
        <v>42830</v>
      </c>
      <c r="C2649" s="331" t="n">
        <f aca="false">YEAR(B2649)</f>
        <v>2017</v>
      </c>
      <c r="D2649" s="331" t="n">
        <f aca="false">MONTH(B2649)</f>
        <v>4</v>
      </c>
      <c r="E2649" s="331" t="n">
        <f aca="false">DAY(B2649)</f>
        <v>5</v>
      </c>
      <c r="F2649" s="132" t="n">
        <v>1144.50225</v>
      </c>
      <c r="G2649" s="132" t="n">
        <v>1146.47575</v>
      </c>
      <c r="H2649" s="132" t="n">
        <v>1113.54225</v>
      </c>
      <c r="I2649" s="132" t="n">
        <v>1135.115</v>
      </c>
      <c r="J2649" s="132" t="n">
        <f aca="false">LARGE($G$1:G2649,1)</f>
        <v>1336.4955</v>
      </c>
      <c r="K2649" s="192" t="n">
        <f aca="false">IF(J2649&gt;J2648,0,K2648+1)</f>
        <v>26</v>
      </c>
      <c r="L2649" s="134" t="n">
        <f aca="false">I2649/J2649-1</f>
        <v>-0.15067802323315</v>
      </c>
      <c r="O2649" s="131"/>
      <c r="P2649" s="330"/>
      <c r="Q2649" s="132"/>
      <c r="R2649" s="132"/>
      <c r="S2649" s="132"/>
      <c r="T2649" s="132"/>
    </row>
    <row r="2650" customFormat="false" ht="12.8" hidden="true" customHeight="false" outlineLevel="0" collapsed="false">
      <c r="A2650" s="131" t="n">
        <v>1491436800</v>
      </c>
      <c r="B2650" s="330" t="n">
        <f aca="false">(A2650/(24*60*60))+DATE(1970,1,1)</f>
        <v>42831</v>
      </c>
      <c r="C2650" s="331" t="n">
        <f aca="false">YEAR(B2650)</f>
        <v>2017</v>
      </c>
      <c r="D2650" s="331" t="n">
        <f aca="false">MONTH(B2650)</f>
        <v>4</v>
      </c>
      <c r="E2650" s="331" t="n">
        <f aca="false">DAY(B2650)</f>
        <v>6</v>
      </c>
      <c r="F2650" s="132" t="n">
        <v>1135.1975</v>
      </c>
      <c r="G2650" s="132" t="n">
        <v>1205.7335</v>
      </c>
      <c r="H2650" s="132" t="n">
        <v>1135.0625</v>
      </c>
      <c r="I2650" s="132" t="n">
        <v>1192.62</v>
      </c>
      <c r="J2650" s="132" t="n">
        <f aca="false">LARGE($G$1:G2650,1)</f>
        <v>1336.4955</v>
      </c>
      <c r="K2650" s="192" t="n">
        <f aca="false">IF(J2650&gt;J2649,0,K2649+1)</f>
        <v>27</v>
      </c>
      <c r="L2650" s="134" t="n">
        <f aca="false">I2650/J2650-1</f>
        <v>-0.107651316446632</v>
      </c>
      <c r="O2650" s="131"/>
      <c r="P2650" s="330"/>
      <c r="Q2650" s="132"/>
      <c r="R2650" s="132"/>
      <c r="S2650" s="132"/>
      <c r="T2650" s="132"/>
    </row>
    <row r="2651" customFormat="false" ht="12.8" hidden="true" customHeight="false" outlineLevel="0" collapsed="false">
      <c r="A2651" s="131" t="n">
        <v>1491523200</v>
      </c>
      <c r="B2651" s="330" t="n">
        <f aca="false">(A2651/(24*60*60))+DATE(1970,1,1)</f>
        <v>42832</v>
      </c>
      <c r="C2651" s="331" t="n">
        <f aca="false">YEAR(B2651)</f>
        <v>2017</v>
      </c>
      <c r="D2651" s="331" t="n">
        <f aca="false">MONTH(B2651)</f>
        <v>4</v>
      </c>
      <c r="E2651" s="331" t="n">
        <f aca="false">DAY(B2651)</f>
        <v>7</v>
      </c>
      <c r="F2651" s="132" t="n">
        <v>1192.63</v>
      </c>
      <c r="G2651" s="132" t="n">
        <v>1204</v>
      </c>
      <c r="H2651" s="132" t="n">
        <v>1175.70825</v>
      </c>
      <c r="I2651" s="132" t="n">
        <v>1192.8</v>
      </c>
      <c r="J2651" s="132" t="n">
        <f aca="false">LARGE($G$1:G2651,1)</f>
        <v>1336.4955</v>
      </c>
      <c r="K2651" s="192" t="n">
        <f aca="false">IF(J2651&gt;J2650,0,K2650+1)</f>
        <v>28</v>
      </c>
      <c r="L2651" s="134" t="n">
        <f aca="false">I2651/J2651-1</f>
        <v>-0.107516635858482</v>
      </c>
      <c r="O2651" s="131"/>
      <c r="P2651" s="330"/>
      <c r="Q2651" s="132"/>
      <c r="R2651" s="132"/>
      <c r="S2651" s="132"/>
      <c r="T2651" s="132"/>
    </row>
    <row r="2652" customFormat="false" ht="12.8" hidden="true" customHeight="false" outlineLevel="0" collapsed="false">
      <c r="A2652" s="131" t="n">
        <v>1491609600</v>
      </c>
      <c r="B2652" s="330" t="n">
        <f aca="false">(A2652/(24*60*60))+DATE(1970,1,1)</f>
        <v>42833</v>
      </c>
      <c r="C2652" s="331" t="n">
        <f aca="false">YEAR(B2652)</f>
        <v>2017</v>
      </c>
      <c r="D2652" s="331" t="n">
        <f aca="false">MONTH(B2652)</f>
        <v>4</v>
      </c>
      <c r="E2652" s="331" t="n">
        <f aca="false">DAY(B2652)</f>
        <v>8</v>
      </c>
      <c r="F2652" s="132" t="n">
        <v>1193.38575</v>
      </c>
      <c r="G2652" s="132" t="n">
        <v>1199.57475</v>
      </c>
      <c r="H2652" s="132" t="n">
        <v>1168.62</v>
      </c>
      <c r="I2652" s="132" t="n">
        <v>1183.875</v>
      </c>
      <c r="J2652" s="132" t="n">
        <f aca="false">LARGE($G$1:G2652,1)</f>
        <v>1336.4955</v>
      </c>
      <c r="K2652" s="192" t="n">
        <f aca="false">IF(J2652&gt;J2651,0,K2651+1)</f>
        <v>29</v>
      </c>
      <c r="L2652" s="134" t="n">
        <f aca="false">I2652/J2652-1</f>
        <v>-0.114194548354259</v>
      </c>
      <c r="O2652" s="131"/>
      <c r="P2652" s="330"/>
      <c r="Q2652" s="132"/>
      <c r="R2652" s="132"/>
      <c r="S2652" s="132"/>
      <c r="T2652" s="132"/>
    </row>
    <row r="2653" customFormat="false" ht="12.8" hidden="true" customHeight="false" outlineLevel="0" collapsed="false">
      <c r="A2653" s="131" t="n">
        <v>1491696000</v>
      </c>
      <c r="B2653" s="330" t="n">
        <f aca="false">(A2653/(24*60*60))+DATE(1970,1,1)</f>
        <v>42834</v>
      </c>
      <c r="C2653" s="331" t="n">
        <f aca="false">YEAR(B2653)</f>
        <v>2017</v>
      </c>
      <c r="D2653" s="331" t="n">
        <f aca="false">MONTH(B2653)</f>
        <v>4</v>
      </c>
      <c r="E2653" s="331" t="n">
        <f aca="false">DAY(B2653)</f>
        <v>9</v>
      </c>
      <c r="F2653" s="132" t="n">
        <v>1183.87975</v>
      </c>
      <c r="G2653" s="132" t="n">
        <v>1218.84</v>
      </c>
      <c r="H2653" s="132" t="n">
        <v>1176.518</v>
      </c>
      <c r="I2653" s="132" t="n">
        <v>1209.5625</v>
      </c>
      <c r="J2653" s="132" t="n">
        <f aca="false">LARGE($G$1:G2653,1)</f>
        <v>1336.4955</v>
      </c>
      <c r="K2653" s="192" t="n">
        <f aca="false">IF(J2653&gt;J2652,0,K2652+1)</f>
        <v>30</v>
      </c>
      <c r="L2653" s="134" t="n">
        <f aca="false">I2653/J2653-1</f>
        <v>-0.0949745060870014</v>
      </c>
      <c r="O2653" s="131"/>
      <c r="P2653" s="330"/>
      <c r="Q2653" s="132"/>
      <c r="R2653" s="132"/>
      <c r="S2653" s="132"/>
      <c r="T2653" s="132"/>
    </row>
    <row r="2654" customFormat="false" ht="12.8" hidden="true" customHeight="false" outlineLevel="0" collapsed="false">
      <c r="A2654" s="131" t="n">
        <v>1491782400</v>
      </c>
      <c r="B2654" s="330" t="n">
        <f aca="false">(A2654/(24*60*60))+DATE(1970,1,1)</f>
        <v>42835</v>
      </c>
      <c r="C2654" s="331" t="n">
        <f aca="false">YEAR(B2654)</f>
        <v>2017</v>
      </c>
      <c r="D2654" s="331" t="n">
        <f aca="false">MONTH(B2654)</f>
        <v>4</v>
      </c>
      <c r="E2654" s="331" t="n">
        <f aca="false">DAY(B2654)</f>
        <v>10</v>
      </c>
      <c r="F2654" s="132" t="n">
        <v>1208.9825</v>
      </c>
      <c r="G2654" s="132" t="n">
        <v>1218.87</v>
      </c>
      <c r="H2654" s="132" t="n">
        <v>1197.06225</v>
      </c>
      <c r="I2654" s="132" t="n">
        <v>1210.28</v>
      </c>
      <c r="J2654" s="132" t="n">
        <f aca="false">LARGE($G$1:G2654,1)</f>
        <v>1336.4955</v>
      </c>
      <c r="K2654" s="192" t="n">
        <f aca="false">IF(J2654&gt;J2653,0,K2653+1)</f>
        <v>31</v>
      </c>
      <c r="L2654" s="134" t="n">
        <f aca="false">I2654/J2654-1</f>
        <v>-0.0944376542981252</v>
      </c>
      <c r="O2654" s="131"/>
      <c r="P2654" s="330"/>
      <c r="Q2654" s="132"/>
      <c r="R2654" s="132"/>
      <c r="S2654" s="132"/>
      <c r="T2654" s="132"/>
    </row>
    <row r="2655" customFormat="false" ht="12.8" hidden="true" customHeight="false" outlineLevel="0" collapsed="false">
      <c r="A2655" s="131" t="n">
        <v>1491868800</v>
      </c>
      <c r="B2655" s="330" t="n">
        <f aca="false">(A2655/(24*60*60))+DATE(1970,1,1)</f>
        <v>42836</v>
      </c>
      <c r="C2655" s="331" t="n">
        <f aca="false">YEAR(B2655)</f>
        <v>2017</v>
      </c>
      <c r="D2655" s="331" t="n">
        <f aca="false">MONTH(B2655)</f>
        <v>4</v>
      </c>
      <c r="E2655" s="331" t="n">
        <f aca="false">DAY(B2655)</f>
        <v>11</v>
      </c>
      <c r="F2655" s="132" t="n">
        <v>1210.98</v>
      </c>
      <c r="G2655" s="132" t="n">
        <v>1232.5605</v>
      </c>
      <c r="H2655" s="132" t="n">
        <v>1199.16125</v>
      </c>
      <c r="I2655" s="132" t="n">
        <v>1222.55975</v>
      </c>
      <c r="J2655" s="132" t="n">
        <f aca="false">LARGE($G$1:G2655,1)</f>
        <v>1336.4955</v>
      </c>
      <c r="K2655" s="192" t="n">
        <f aca="false">IF(J2655&gt;J2654,0,K2654+1)</f>
        <v>32</v>
      </c>
      <c r="L2655" s="134" t="n">
        <f aca="false">I2655/J2655-1</f>
        <v>-0.0852496323407</v>
      </c>
      <c r="O2655" s="131"/>
      <c r="P2655" s="330"/>
      <c r="Q2655" s="132"/>
      <c r="R2655" s="132"/>
      <c r="S2655" s="132"/>
      <c r="T2655" s="132"/>
    </row>
    <row r="2656" customFormat="false" ht="12.8" hidden="true" customHeight="false" outlineLevel="0" collapsed="false">
      <c r="A2656" s="131" t="n">
        <v>1491955200</v>
      </c>
      <c r="B2656" s="330" t="n">
        <f aca="false">(A2656/(24*60*60))+DATE(1970,1,1)</f>
        <v>42837</v>
      </c>
      <c r="C2656" s="331" t="n">
        <f aca="false">YEAR(B2656)</f>
        <v>2017</v>
      </c>
      <c r="D2656" s="331" t="n">
        <f aca="false">MONTH(B2656)</f>
        <v>4</v>
      </c>
      <c r="E2656" s="331" t="n">
        <f aca="false">DAY(B2656)</f>
        <v>12</v>
      </c>
      <c r="F2656" s="132" t="n">
        <v>1222.56225</v>
      </c>
      <c r="G2656" s="132" t="n">
        <v>1227.33525</v>
      </c>
      <c r="H2656" s="132" t="n">
        <v>1209.70875</v>
      </c>
      <c r="I2656" s="132" t="n">
        <v>1215.90225</v>
      </c>
      <c r="J2656" s="132" t="n">
        <f aca="false">LARGE($G$1:G2656,1)</f>
        <v>1336.4955</v>
      </c>
      <c r="K2656" s="192" t="n">
        <f aca="false">IF(J2656&gt;J2655,0,K2655+1)</f>
        <v>33</v>
      </c>
      <c r="L2656" s="134" t="n">
        <f aca="false">I2656/J2656-1</f>
        <v>-0.0902309435385303</v>
      </c>
      <c r="O2656" s="131"/>
      <c r="P2656" s="330"/>
      <c r="Q2656" s="132"/>
      <c r="R2656" s="132"/>
      <c r="S2656" s="132"/>
      <c r="T2656" s="132"/>
    </row>
    <row r="2657" customFormat="false" ht="12.8" hidden="true" customHeight="false" outlineLevel="0" collapsed="false">
      <c r="A2657" s="131" t="n">
        <v>1492041600</v>
      </c>
      <c r="B2657" s="330" t="n">
        <f aca="false">(A2657/(24*60*60))+DATE(1970,1,1)</f>
        <v>42838</v>
      </c>
      <c r="C2657" s="331" t="n">
        <f aca="false">YEAR(B2657)</f>
        <v>2017</v>
      </c>
      <c r="D2657" s="331" t="n">
        <f aca="false">MONTH(B2657)</f>
        <v>4</v>
      </c>
      <c r="E2657" s="331" t="n">
        <f aca="false">DAY(B2657)</f>
        <v>13</v>
      </c>
      <c r="F2657" s="132" t="n">
        <v>1215.89375</v>
      </c>
      <c r="G2657" s="132" t="n">
        <v>1219.98</v>
      </c>
      <c r="H2657" s="132" t="n">
        <v>1148.585</v>
      </c>
      <c r="I2657" s="132" t="n">
        <v>1175.4925</v>
      </c>
      <c r="J2657" s="132" t="n">
        <f aca="false">LARGE($G$1:G2657,1)</f>
        <v>1336.4955</v>
      </c>
      <c r="K2657" s="192" t="n">
        <f aca="false">IF(J2657&gt;J2656,0,K2656+1)</f>
        <v>34</v>
      </c>
      <c r="L2657" s="134" t="n">
        <f aca="false">I2657/J2657-1</f>
        <v>-0.120466548521862</v>
      </c>
      <c r="O2657" s="131"/>
      <c r="P2657" s="330"/>
      <c r="Q2657" s="132"/>
      <c r="R2657" s="132"/>
      <c r="S2657" s="132"/>
      <c r="T2657" s="132"/>
    </row>
    <row r="2658" customFormat="false" ht="12.8" hidden="true" customHeight="false" outlineLevel="0" collapsed="false">
      <c r="A2658" s="131" t="n">
        <v>1492128000</v>
      </c>
      <c r="B2658" s="330" t="n">
        <f aca="false">(A2658/(24*60*60))+DATE(1970,1,1)</f>
        <v>42839</v>
      </c>
      <c r="C2658" s="331" t="n">
        <f aca="false">YEAR(B2658)</f>
        <v>2017</v>
      </c>
      <c r="D2658" s="331" t="n">
        <f aca="false">MONTH(B2658)</f>
        <v>4</v>
      </c>
      <c r="E2658" s="331" t="n">
        <f aca="false">DAY(B2658)</f>
        <v>14</v>
      </c>
      <c r="F2658" s="132" t="n">
        <v>1175.84725</v>
      </c>
      <c r="G2658" s="132" t="n">
        <v>1195.248</v>
      </c>
      <c r="H2658" s="132" t="n">
        <v>1162.80075</v>
      </c>
      <c r="I2658" s="132" t="n">
        <v>1176.89275</v>
      </c>
      <c r="J2658" s="132" t="n">
        <f aca="false">LARGE($G$1:G2658,1)</f>
        <v>1336.4955</v>
      </c>
      <c r="K2658" s="192" t="n">
        <f aca="false">IF(J2658&gt;J2657,0,K2657+1)</f>
        <v>35</v>
      </c>
      <c r="L2658" s="134" t="n">
        <f aca="false">I2658/J2658-1</f>
        <v>-0.119418845779877</v>
      </c>
      <c r="O2658" s="131"/>
      <c r="P2658" s="330"/>
      <c r="Q2658" s="132"/>
      <c r="R2658" s="132"/>
      <c r="S2658" s="132"/>
      <c r="T2658" s="132"/>
    </row>
    <row r="2659" customFormat="false" ht="12.8" hidden="true" customHeight="false" outlineLevel="0" collapsed="false">
      <c r="A2659" s="131" t="n">
        <v>1492214400</v>
      </c>
      <c r="B2659" s="330" t="n">
        <f aca="false">(A2659/(24*60*60))+DATE(1970,1,1)</f>
        <v>42840</v>
      </c>
      <c r="C2659" s="331" t="n">
        <f aca="false">YEAR(B2659)</f>
        <v>2017</v>
      </c>
      <c r="D2659" s="331" t="n">
        <f aca="false">MONTH(B2659)</f>
        <v>4</v>
      </c>
      <c r="E2659" s="331" t="n">
        <f aca="false">DAY(B2659)</f>
        <v>15</v>
      </c>
      <c r="F2659" s="132" t="n">
        <v>1176.54</v>
      </c>
      <c r="G2659" s="132" t="n">
        <v>1194.0525</v>
      </c>
      <c r="H2659" s="132" t="n">
        <v>1101.26425</v>
      </c>
      <c r="I2659" s="132" t="n">
        <v>1175.4995</v>
      </c>
      <c r="J2659" s="132" t="n">
        <f aca="false">LARGE($G$1:G2659,1)</f>
        <v>1336.4955</v>
      </c>
      <c r="K2659" s="192" t="n">
        <f aca="false">IF(J2659&gt;J2658,0,K2658+1)</f>
        <v>36</v>
      </c>
      <c r="L2659" s="134" t="n">
        <f aca="false">I2659/J2659-1</f>
        <v>-0.120461310943434</v>
      </c>
      <c r="O2659" s="131"/>
      <c r="P2659" s="330"/>
      <c r="Q2659" s="132"/>
      <c r="R2659" s="132"/>
      <c r="S2659" s="132"/>
      <c r="T2659" s="132"/>
    </row>
    <row r="2660" customFormat="false" ht="12.8" hidden="true" customHeight="false" outlineLevel="0" collapsed="false">
      <c r="A2660" s="131" t="n">
        <v>1492300800</v>
      </c>
      <c r="B2660" s="330" t="n">
        <f aca="false">(A2660/(24*60*60))+DATE(1970,1,1)</f>
        <v>42841</v>
      </c>
      <c r="C2660" s="331" t="n">
        <f aca="false">YEAR(B2660)</f>
        <v>2017</v>
      </c>
      <c r="D2660" s="331" t="n">
        <f aca="false">MONTH(B2660)</f>
        <v>4</v>
      </c>
      <c r="E2660" s="331" t="n">
        <f aca="false">DAY(B2660)</f>
        <v>16</v>
      </c>
      <c r="F2660" s="132" t="n">
        <v>1176.265</v>
      </c>
      <c r="G2660" s="132" t="n">
        <v>1186.6375</v>
      </c>
      <c r="H2660" s="132" t="n">
        <v>1165.8025</v>
      </c>
      <c r="I2660" s="132" t="n">
        <v>1174.827</v>
      </c>
      <c r="J2660" s="132" t="n">
        <f aca="false">LARGE($G$1:G2660,1)</f>
        <v>1336.4955</v>
      </c>
      <c r="K2660" s="192" t="n">
        <f aca="false">IF(J2660&gt;J2659,0,K2659+1)</f>
        <v>37</v>
      </c>
      <c r="L2660" s="134" t="n">
        <f aca="false">I2660/J2660-1</f>
        <v>-0.120964492585272</v>
      </c>
      <c r="O2660" s="131"/>
      <c r="P2660" s="330"/>
      <c r="Q2660" s="132"/>
      <c r="R2660" s="132"/>
      <c r="S2660" s="132"/>
      <c r="T2660" s="132"/>
    </row>
    <row r="2661" customFormat="false" ht="12.8" hidden="true" customHeight="false" outlineLevel="0" collapsed="false">
      <c r="A2661" s="131" t="n">
        <v>1492387200</v>
      </c>
      <c r="B2661" s="330" t="n">
        <f aca="false">(A2661/(24*60*60))+DATE(1970,1,1)</f>
        <v>42842</v>
      </c>
      <c r="C2661" s="331" t="n">
        <f aca="false">YEAR(B2661)</f>
        <v>2017</v>
      </c>
      <c r="D2661" s="331" t="n">
        <f aca="false">MONTH(B2661)</f>
        <v>4</v>
      </c>
      <c r="E2661" s="331" t="n">
        <f aca="false">DAY(B2661)</f>
        <v>17</v>
      </c>
      <c r="F2661" s="132" t="n">
        <v>1174.736</v>
      </c>
      <c r="G2661" s="132" t="n">
        <v>1199.3665</v>
      </c>
      <c r="H2661" s="132" t="n">
        <v>1170.4775</v>
      </c>
      <c r="I2661" s="132" t="n">
        <v>1189.44</v>
      </c>
      <c r="J2661" s="132" t="n">
        <f aca="false">LARGE($G$1:G2661,1)</f>
        <v>1336.4955</v>
      </c>
      <c r="K2661" s="192" t="n">
        <f aca="false">IF(J2661&gt;J2660,0,K2660+1)</f>
        <v>38</v>
      </c>
      <c r="L2661" s="134" t="n">
        <f aca="false">I2661/J2661-1</f>
        <v>-0.110030673503951</v>
      </c>
      <c r="O2661" s="131"/>
      <c r="P2661" s="330"/>
      <c r="Q2661" s="132"/>
      <c r="R2661" s="132"/>
      <c r="S2661" s="132"/>
      <c r="T2661" s="132"/>
    </row>
    <row r="2662" customFormat="false" ht="12.8" hidden="true" customHeight="false" outlineLevel="0" collapsed="false">
      <c r="A2662" s="131" t="n">
        <v>1492473600</v>
      </c>
      <c r="B2662" s="330" t="n">
        <f aca="false">(A2662/(24*60*60))+DATE(1970,1,1)</f>
        <v>42843</v>
      </c>
      <c r="C2662" s="331" t="n">
        <f aca="false">YEAR(B2662)</f>
        <v>2017</v>
      </c>
      <c r="D2662" s="331" t="n">
        <f aca="false">MONTH(B2662)</f>
        <v>4</v>
      </c>
      <c r="E2662" s="331" t="n">
        <f aca="false">DAY(B2662)</f>
        <v>18</v>
      </c>
      <c r="F2662" s="132" t="n">
        <v>1190.437</v>
      </c>
      <c r="G2662" s="132" t="n">
        <v>1210.98</v>
      </c>
      <c r="H2662" s="132" t="n">
        <v>1189.155</v>
      </c>
      <c r="I2662" s="132" t="n">
        <v>1202.68775</v>
      </c>
      <c r="J2662" s="132" t="n">
        <f aca="false">LARGE($G$1:G2662,1)</f>
        <v>1336.4955</v>
      </c>
      <c r="K2662" s="192" t="n">
        <f aca="false">IF(J2662&gt;J2661,0,K2661+1)</f>
        <v>39</v>
      </c>
      <c r="L2662" s="134" t="n">
        <f aca="false">I2662/J2662-1</f>
        <v>-0.100118369272474</v>
      </c>
      <c r="O2662" s="131"/>
      <c r="P2662" s="330"/>
      <c r="Q2662" s="132"/>
      <c r="R2662" s="132"/>
      <c r="S2662" s="132"/>
      <c r="T2662" s="132"/>
    </row>
    <row r="2663" customFormat="false" ht="12.8" hidden="true" customHeight="false" outlineLevel="0" collapsed="false">
      <c r="A2663" s="131" t="n">
        <v>1492560000</v>
      </c>
      <c r="B2663" s="330" t="n">
        <f aca="false">(A2663/(24*60*60))+DATE(1970,1,1)</f>
        <v>42844</v>
      </c>
      <c r="C2663" s="331" t="n">
        <f aca="false">YEAR(B2663)</f>
        <v>2017</v>
      </c>
      <c r="D2663" s="331" t="n">
        <f aca="false">MONTH(B2663)</f>
        <v>4</v>
      </c>
      <c r="E2663" s="331" t="n">
        <f aca="false">DAY(B2663)</f>
        <v>19</v>
      </c>
      <c r="F2663" s="132" t="n">
        <v>1202.712</v>
      </c>
      <c r="G2663" s="132" t="n">
        <v>1212.33075</v>
      </c>
      <c r="H2663" s="132" t="n">
        <v>1191.8425</v>
      </c>
      <c r="I2663" s="132" t="n">
        <v>1208.46</v>
      </c>
      <c r="J2663" s="132" t="n">
        <f aca="false">LARGE($G$1:G2663,1)</f>
        <v>1336.4955</v>
      </c>
      <c r="K2663" s="192" t="n">
        <f aca="false">IF(J2663&gt;J2662,0,K2662+1)</f>
        <v>40</v>
      </c>
      <c r="L2663" s="134" t="n">
        <f aca="false">I2663/J2663-1</f>
        <v>-0.0957994246894209</v>
      </c>
      <c r="O2663" s="131"/>
      <c r="P2663" s="330"/>
      <c r="Q2663" s="132"/>
      <c r="R2663" s="132"/>
      <c r="S2663" s="132"/>
      <c r="T2663" s="132"/>
    </row>
    <row r="2664" customFormat="false" ht="12.8" hidden="true" customHeight="false" outlineLevel="0" collapsed="false">
      <c r="A2664" s="131" t="n">
        <v>1492646400</v>
      </c>
      <c r="B2664" s="330" t="n">
        <f aca="false">(A2664/(24*60*60))+DATE(1970,1,1)</f>
        <v>42845</v>
      </c>
      <c r="C2664" s="331" t="n">
        <f aca="false">YEAR(B2664)</f>
        <v>2017</v>
      </c>
      <c r="D2664" s="331" t="n">
        <f aca="false">MONTH(B2664)</f>
        <v>4</v>
      </c>
      <c r="E2664" s="331" t="n">
        <f aca="false">DAY(B2664)</f>
        <v>20</v>
      </c>
      <c r="F2664" s="132" t="n">
        <v>1209.6625</v>
      </c>
      <c r="G2664" s="132" t="n">
        <v>1244.672</v>
      </c>
      <c r="H2664" s="132" t="n">
        <v>1207.6525</v>
      </c>
      <c r="I2664" s="132" t="n">
        <v>1237.66675</v>
      </c>
      <c r="J2664" s="132" t="n">
        <f aca="false">LARGE($G$1:G2664,1)</f>
        <v>1336.4955</v>
      </c>
      <c r="K2664" s="192" t="n">
        <f aca="false">IF(J2664&gt;J2663,0,K2663+1)</f>
        <v>41</v>
      </c>
      <c r="L2664" s="134" t="n">
        <f aca="false">I2664/J2664-1</f>
        <v>-0.0739461898674555</v>
      </c>
      <c r="O2664" s="131"/>
      <c r="P2664" s="330"/>
      <c r="Q2664" s="132"/>
      <c r="R2664" s="132"/>
      <c r="S2664" s="132"/>
      <c r="T2664" s="132"/>
    </row>
    <row r="2665" customFormat="false" ht="12.8" hidden="true" customHeight="false" outlineLevel="0" collapsed="false">
      <c r="A2665" s="131" t="n">
        <v>1492732800</v>
      </c>
      <c r="B2665" s="330" t="n">
        <f aca="false">(A2665/(24*60*60))+DATE(1970,1,1)</f>
        <v>42846</v>
      </c>
      <c r="C2665" s="331" t="n">
        <f aca="false">YEAR(B2665)</f>
        <v>2017</v>
      </c>
      <c r="D2665" s="331" t="n">
        <f aca="false">MONTH(B2665)</f>
        <v>4</v>
      </c>
      <c r="E2665" s="331" t="n">
        <f aca="false">DAY(B2665)</f>
        <v>21</v>
      </c>
      <c r="F2665" s="132" t="n">
        <v>1237.85075</v>
      </c>
      <c r="G2665" s="132" t="n">
        <v>1255.5</v>
      </c>
      <c r="H2665" s="132" t="n">
        <v>1235.3275</v>
      </c>
      <c r="I2665" s="132" t="n">
        <v>1248.14975</v>
      </c>
      <c r="J2665" s="132" t="n">
        <f aca="false">LARGE($G$1:G2665,1)</f>
        <v>1336.4955</v>
      </c>
      <c r="K2665" s="192" t="n">
        <f aca="false">IF(J2665&gt;J2664,0,K2664+1)</f>
        <v>42</v>
      </c>
      <c r="L2665" s="134" t="n">
        <f aca="false">I2665/J2665-1</f>
        <v>-0.06610254205869</v>
      </c>
      <c r="O2665" s="131"/>
      <c r="P2665" s="330"/>
      <c r="Q2665" s="132"/>
      <c r="R2665" s="132"/>
      <c r="S2665" s="132"/>
      <c r="T2665" s="132"/>
    </row>
    <row r="2666" customFormat="false" ht="12.8" hidden="true" customHeight="false" outlineLevel="0" collapsed="false">
      <c r="A2666" s="131" t="n">
        <v>1492819200</v>
      </c>
      <c r="B2666" s="330" t="n">
        <f aca="false">(A2666/(24*60*60))+DATE(1970,1,1)</f>
        <v>42847</v>
      </c>
      <c r="C2666" s="331" t="n">
        <f aca="false">YEAR(B2666)</f>
        <v>2017</v>
      </c>
      <c r="D2666" s="331" t="n">
        <f aca="false">MONTH(B2666)</f>
        <v>4</v>
      </c>
      <c r="E2666" s="331" t="n">
        <f aca="false">DAY(B2666)</f>
        <v>22</v>
      </c>
      <c r="F2666" s="132" t="n">
        <v>1248.14125</v>
      </c>
      <c r="G2666" s="132" t="n">
        <v>1250.28375</v>
      </c>
      <c r="H2666" s="132" t="n">
        <v>1214.6275</v>
      </c>
      <c r="I2666" s="132" t="n">
        <v>1240.837</v>
      </c>
      <c r="J2666" s="132" t="n">
        <f aca="false">LARGE($G$1:G2666,1)</f>
        <v>1336.4955</v>
      </c>
      <c r="K2666" s="192" t="n">
        <f aca="false">IF(J2666&gt;J2665,0,K2665+1)</f>
        <v>43</v>
      </c>
      <c r="L2666" s="134" t="n">
        <f aca="false">I2666/J2666-1</f>
        <v>-0.0715741280086615</v>
      </c>
      <c r="O2666" s="131"/>
      <c r="P2666" s="330"/>
      <c r="Q2666" s="132"/>
      <c r="R2666" s="132"/>
      <c r="S2666" s="132"/>
      <c r="T2666" s="132"/>
    </row>
    <row r="2667" customFormat="false" ht="12.8" hidden="true" customHeight="false" outlineLevel="0" collapsed="false">
      <c r="A2667" s="131" t="n">
        <v>1492905600</v>
      </c>
      <c r="B2667" s="330" t="n">
        <f aca="false">(A2667/(24*60*60))+DATE(1970,1,1)</f>
        <v>42848</v>
      </c>
      <c r="C2667" s="331" t="n">
        <f aca="false">YEAR(B2667)</f>
        <v>2017</v>
      </c>
      <c r="D2667" s="331" t="n">
        <f aca="false">MONTH(B2667)</f>
        <v>4</v>
      </c>
      <c r="E2667" s="331" t="n">
        <f aca="false">DAY(B2667)</f>
        <v>23</v>
      </c>
      <c r="F2667" s="132" t="n">
        <v>1240.42425</v>
      </c>
      <c r="G2667" s="132" t="n">
        <v>1249.6175</v>
      </c>
      <c r="H2667" s="132" t="n">
        <v>1230.77</v>
      </c>
      <c r="I2667" s="132" t="n">
        <v>1246.07</v>
      </c>
      <c r="J2667" s="132" t="n">
        <f aca="false">LARGE($G$1:G2667,1)</f>
        <v>1336.4955</v>
      </c>
      <c r="K2667" s="192" t="n">
        <f aca="false">IF(J2667&gt;J2666,0,K2666+1)</f>
        <v>44</v>
      </c>
      <c r="L2667" s="134" t="n">
        <f aca="false">I2667/J2667-1</f>
        <v>-0.0676586640209413</v>
      </c>
      <c r="O2667" s="131"/>
      <c r="P2667" s="330"/>
      <c r="Q2667" s="132"/>
      <c r="R2667" s="132"/>
      <c r="S2667" s="132"/>
      <c r="T2667" s="132"/>
    </row>
    <row r="2668" customFormat="false" ht="12.8" hidden="true" customHeight="false" outlineLevel="0" collapsed="false">
      <c r="A2668" s="131" t="n">
        <v>1492992000</v>
      </c>
      <c r="B2668" s="330" t="n">
        <f aca="false">(A2668/(24*60*60))+DATE(1970,1,1)</f>
        <v>42849</v>
      </c>
      <c r="C2668" s="331" t="n">
        <f aca="false">YEAR(B2668)</f>
        <v>2017</v>
      </c>
      <c r="D2668" s="331" t="n">
        <f aca="false">MONTH(B2668)</f>
        <v>4</v>
      </c>
      <c r="E2668" s="331" t="n">
        <f aca="false">DAY(B2668)</f>
        <v>24</v>
      </c>
      <c r="F2668" s="132" t="n">
        <v>1246.515</v>
      </c>
      <c r="G2668" s="132" t="n">
        <v>1258.6415</v>
      </c>
      <c r="H2668" s="132" t="n">
        <v>1238.65425</v>
      </c>
      <c r="I2668" s="132" t="n">
        <v>1254.399</v>
      </c>
      <c r="J2668" s="132" t="n">
        <f aca="false">LARGE($G$1:G2668,1)</f>
        <v>1336.4955</v>
      </c>
      <c r="K2668" s="192" t="n">
        <f aca="false">IF(J2668&gt;J2667,0,K2667+1)</f>
        <v>45</v>
      </c>
      <c r="L2668" s="134" t="n">
        <f aca="false">I2668/J2668-1</f>
        <v>-0.061426693917039</v>
      </c>
      <c r="O2668" s="131"/>
      <c r="P2668" s="330"/>
      <c r="Q2668" s="132"/>
      <c r="R2668" s="132"/>
      <c r="S2668" s="132"/>
      <c r="T2668" s="132"/>
    </row>
    <row r="2669" customFormat="false" ht="12.8" hidden="true" customHeight="false" outlineLevel="0" collapsed="false">
      <c r="A2669" s="131" t="n">
        <v>1493078400</v>
      </c>
      <c r="B2669" s="330" t="n">
        <f aca="false">(A2669/(24*60*60))+DATE(1970,1,1)</f>
        <v>42850</v>
      </c>
      <c r="C2669" s="331" t="n">
        <f aca="false">YEAR(B2669)</f>
        <v>2017</v>
      </c>
      <c r="D2669" s="331" t="n">
        <f aca="false">MONTH(B2669)</f>
        <v>4</v>
      </c>
      <c r="E2669" s="331" t="n">
        <f aca="false">DAY(B2669)</f>
        <v>25</v>
      </c>
      <c r="F2669" s="132" t="n">
        <v>1254.5575</v>
      </c>
      <c r="G2669" s="132" t="n">
        <v>1282.4675</v>
      </c>
      <c r="H2669" s="132" t="n">
        <v>1252.4025</v>
      </c>
      <c r="I2669" s="132" t="n">
        <v>1277.1975</v>
      </c>
      <c r="J2669" s="132" t="n">
        <f aca="false">LARGE($G$1:G2669,1)</f>
        <v>1336.4955</v>
      </c>
      <c r="K2669" s="192" t="n">
        <f aca="false">IF(J2669&gt;J2668,0,K2668+1)</f>
        <v>46</v>
      </c>
      <c r="L2669" s="134" t="n">
        <f aca="false">I2669/J2669-1</f>
        <v>-0.0443682750895906</v>
      </c>
      <c r="O2669" s="131"/>
      <c r="P2669" s="330"/>
      <c r="Q2669" s="132"/>
      <c r="R2669" s="132"/>
      <c r="S2669" s="132"/>
      <c r="T2669" s="132"/>
    </row>
    <row r="2670" customFormat="false" ht="12.8" hidden="true" customHeight="false" outlineLevel="0" collapsed="false">
      <c r="A2670" s="131" t="n">
        <v>1493164800</v>
      </c>
      <c r="B2670" s="330" t="n">
        <f aca="false">(A2670/(24*60*60))+DATE(1970,1,1)</f>
        <v>42851</v>
      </c>
      <c r="C2670" s="331" t="n">
        <f aca="false">YEAR(B2670)</f>
        <v>2017</v>
      </c>
      <c r="D2670" s="331" t="n">
        <f aca="false">MONTH(B2670)</f>
        <v>4</v>
      </c>
      <c r="E2670" s="331" t="n">
        <f aca="false">DAY(B2670)</f>
        <v>26</v>
      </c>
      <c r="F2670" s="132" t="n">
        <v>1277.87225</v>
      </c>
      <c r="G2670" s="132" t="n">
        <v>1319.68775</v>
      </c>
      <c r="H2670" s="132" t="n">
        <v>1273.09775</v>
      </c>
      <c r="I2670" s="132" t="n">
        <v>1292.96525</v>
      </c>
      <c r="J2670" s="132" t="n">
        <f aca="false">LARGE($G$1:G2670,1)</f>
        <v>1336.4955</v>
      </c>
      <c r="K2670" s="192" t="n">
        <f aca="false">IF(J2670&gt;J2669,0,K2669+1)</f>
        <v>47</v>
      </c>
      <c r="L2670" s="134" t="n">
        <f aca="false">I2670/J2670-1</f>
        <v>-0.0325704426240119</v>
      </c>
      <c r="O2670" s="131"/>
      <c r="P2670" s="330"/>
      <c r="Q2670" s="132"/>
      <c r="R2670" s="132"/>
      <c r="S2670" s="132"/>
      <c r="T2670" s="132"/>
    </row>
    <row r="2671" customFormat="false" ht="12.8" hidden="true" customHeight="false" outlineLevel="0" collapsed="false">
      <c r="A2671" s="131" t="n">
        <v>1493251200</v>
      </c>
      <c r="B2671" s="330" t="n">
        <f aca="false">(A2671/(24*60*60))+DATE(1970,1,1)</f>
        <v>42852</v>
      </c>
      <c r="C2671" s="331" t="n">
        <f aca="false">YEAR(B2671)</f>
        <v>2017</v>
      </c>
      <c r="D2671" s="331" t="n">
        <f aca="false">MONTH(B2671)</f>
        <v>4</v>
      </c>
      <c r="E2671" s="331" t="n">
        <f aca="false">DAY(B2671)</f>
        <v>27</v>
      </c>
      <c r="F2671" s="132" t="n">
        <v>1292.7275</v>
      </c>
      <c r="G2671" s="132" t="n">
        <v>1354.3715</v>
      </c>
      <c r="H2671" s="132" t="n">
        <v>1290.99275</v>
      </c>
      <c r="I2671" s="132" t="n">
        <v>1340.1325</v>
      </c>
      <c r="J2671" s="132" t="n">
        <f aca="false">LARGE($G$1:G2671,1)</f>
        <v>1354.3715</v>
      </c>
      <c r="K2671" s="192" t="n">
        <f aca="false">IF(J2671&gt;J2670,0,K2670+1)</f>
        <v>0</v>
      </c>
      <c r="L2671" s="134" t="n">
        <f aca="false">I2671/J2671-1</f>
        <v>-0.0105133635786046</v>
      </c>
      <c r="O2671" s="131"/>
      <c r="P2671" s="330"/>
      <c r="Q2671" s="132"/>
      <c r="R2671" s="132"/>
      <c r="S2671" s="132"/>
      <c r="T2671" s="132"/>
    </row>
    <row r="2672" customFormat="false" ht="12.8" hidden="true" customHeight="false" outlineLevel="0" collapsed="false">
      <c r="A2672" s="131" t="n">
        <v>1493337600</v>
      </c>
      <c r="B2672" s="330" t="n">
        <f aca="false">(A2672/(24*60*60))+DATE(1970,1,1)</f>
        <v>42853</v>
      </c>
      <c r="C2672" s="331" t="n">
        <f aca="false">YEAR(B2672)</f>
        <v>2017</v>
      </c>
      <c r="D2672" s="331" t="n">
        <f aca="false">MONTH(B2672)</f>
        <v>4</v>
      </c>
      <c r="E2672" s="331" t="n">
        <f aca="false">DAY(B2672)</f>
        <v>28</v>
      </c>
      <c r="F2672" s="132" t="n">
        <v>1340.57575</v>
      </c>
      <c r="G2672" s="132" t="n">
        <v>1362.8075</v>
      </c>
      <c r="H2672" s="132" t="n">
        <v>1297.835</v>
      </c>
      <c r="I2672" s="132" t="n">
        <v>1339.9675</v>
      </c>
      <c r="J2672" s="132" t="n">
        <f aca="false">LARGE($G$1:G2672,1)</f>
        <v>1362.8075</v>
      </c>
      <c r="K2672" s="192" t="n">
        <f aca="false">IF(J2672&gt;J2671,0,K2671+1)</f>
        <v>0</v>
      </c>
      <c r="L2672" s="134" t="n">
        <f aca="false">I2672/J2672-1</f>
        <v>-0.0167595203284395</v>
      </c>
      <c r="O2672" s="131"/>
      <c r="P2672" s="330"/>
      <c r="Q2672" s="132"/>
      <c r="R2672" s="132"/>
      <c r="S2672" s="132"/>
      <c r="T2672" s="132"/>
    </row>
    <row r="2673" customFormat="false" ht="12.8" hidden="true" customHeight="false" outlineLevel="0" collapsed="false">
      <c r="A2673" s="131" t="n">
        <v>1493424000</v>
      </c>
      <c r="B2673" s="330" t="n">
        <f aca="false">(A2673/(24*60*60))+DATE(1970,1,1)</f>
        <v>42854</v>
      </c>
      <c r="C2673" s="331" t="n">
        <f aca="false">YEAR(B2673)</f>
        <v>2017</v>
      </c>
      <c r="D2673" s="331" t="n">
        <f aca="false">MONTH(B2673)</f>
        <v>4</v>
      </c>
      <c r="E2673" s="331" t="n">
        <f aca="false">DAY(B2673)</f>
        <v>29</v>
      </c>
      <c r="F2673" s="132" t="n">
        <v>1339.25</v>
      </c>
      <c r="G2673" s="132" t="n">
        <v>1351.65725</v>
      </c>
      <c r="H2673" s="132" t="n">
        <v>1323.635</v>
      </c>
      <c r="I2673" s="132" t="n">
        <v>1346.359</v>
      </c>
      <c r="J2673" s="132" t="n">
        <f aca="false">LARGE($G$1:G2673,1)</f>
        <v>1362.8075</v>
      </c>
      <c r="K2673" s="192" t="n">
        <f aca="false">IF(J2673&gt;J2672,0,K2672+1)</f>
        <v>1</v>
      </c>
      <c r="L2673" s="134" t="n">
        <f aca="false">I2673/J2673-1</f>
        <v>-0.0120695696200673</v>
      </c>
      <c r="O2673" s="131"/>
      <c r="P2673" s="330"/>
      <c r="Q2673" s="132"/>
      <c r="R2673" s="132"/>
      <c r="S2673" s="132"/>
      <c r="T2673" s="132"/>
    </row>
    <row r="2674" customFormat="false" ht="12.8" hidden="true" customHeight="false" outlineLevel="0" collapsed="false">
      <c r="A2674" s="131" t="n">
        <v>1493510400</v>
      </c>
      <c r="B2674" s="330" t="n">
        <f aca="false">(A2674/(24*60*60))+DATE(1970,1,1)</f>
        <v>42855</v>
      </c>
      <c r="C2674" s="331" t="n">
        <f aca="false">YEAR(B2674)</f>
        <v>2017</v>
      </c>
      <c r="D2674" s="331" t="n">
        <f aca="false">MONTH(B2674)</f>
        <v>4</v>
      </c>
      <c r="E2674" s="331" t="n">
        <f aca="false">DAY(B2674)</f>
        <v>30</v>
      </c>
      <c r="F2674" s="132" t="n">
        <v>1347.18925</v>
      </c>
      <c r="G2674" s="132" t="n">
        <v>1366.5875</v>
      </c>
      <c r="H2674" s="132" t="n">
        <v>1321.0175</v>
      </c>
      <c r="I2674" s="132" t="n">
        <v>1362.02675</v>
      </c>
      <c r="J2674" s="132" t="n">
        <f aca="false">LARGE($G$1:G2674,1)</f>
        <v>1366.5875</v>
      </c>
      <c r="K2674" s="192" t="n">
        <f aca="false">IF(J2674&gt;J2673,0,K2673+1)</f>
        <v>0</v>
      </c>
      <c r="L2674" s="134" t="n">
        <f aca="false">I2674/J2674-1</f>
        <v>-0.00333732746713988</v>
      </c>
      <c r="O2674" s="131"/>
      <c r="P2674" s="330"/>
      <c r="Q2674" s="132"/>
      <c r="R2674" s="132"/>
      <c r="S2674" s="132"/>
      <c r="T2674" s="132"/>
    </row>
    <row r="2675" customFormat="false" ht="12.8" hidden="true" customHeight="false" outlineLevel="0" collapsed="false">
      <c r="A2675" s="131" t="n">
        <v>1493596800</v>
      </c>
      <c r="B2675" s="330" t="n">
        <f aca="false">(A2675/(24*60*60))+DATE(1970,1,1)</f>
        <v>42856</v>
      </c>
      <c r="C2675" s="331" t="n">
        <f aca="false">YEAR(B2675)</f>
        <v>2017</v>
      </c>
      <c r="D2675" s="331" t="n">
        <f aca="false">MONTH(B2675)</f>
        <v>5</v>
      </c>
      <c r="E2675" s="331" t="n">
        <f aca="false">DAY(B2675)</f>
        <v>1</v>
      </c>
      <c r="F2675" s="132" t="n">
        <v>1360.16525</v>
      </c>
      <c r="G2675" s="132" t="n">
        <v>1452.641</v>
      </c>
      <c r="H2675" s="132" t="n">
        <v>1347.69</v>
      </c>
      <c r="I2675" s="132" t="n">
        <v>1416.3535</v>
      </c>
      <c r="J2675" s="132" t="n">
        <f aca="false">LARGE($G$1:G2675,1)</f>
        <v>1452.641</v>
      </c>
      <c r="K2675" s="192" t="n">
        <f aca="false">IF(J2675&gt;J2674,0,K2674+1)</f>
        <v>0</v>
      </c>
      <c r="L2675" s="134" t="n">
        <f aca="false">I2675/J2675-1</f>
        <v>-0.0249803633519914</v>
      </c>
      <c r="O2675" s="131"/>
      <c r="P2675" s="330"/>
      <c r="Q2675" s="132"/>
      <c r="R2675" s="132"/>
      <c r="S2675" s="132"/>
      <c r="T2675" s="132"/>
    </row>
    <row r="2676" customFormat="false" ht="12.8" hidden="true" customHeight="false" outlineLevel="0" collapsed="false">
      <c r="A2676" s="131" t="n">
        <v>1493683200</v>
      </c>
      <c r="B2676" s="330" t="n">
        <f aca="false">(A2676/(24*60*60))+DATE(1970,1,1)</f>
        <v>42857</v>
      </c>
      <c r="C2676" s="331" t="n">
        <f aca="false">YEAR(B2676)</f>
        <v>2017</v>
      </c>
      <c r="D2676" s="331" t="n">
        <f aca="false">MONTH(B2676)</f>
        <v>5</v>
      </c>
      <c r="E2676" s="331" t="n">
        <f aca="false">DAY(B2676)</f>
        <v>2</v>
      </c>
      <c r="F2676" s="132" t="n">
        <v>1416.35425</v>
      </c>
      <c r="G2676" s="132" t="n">
        <v>1483.95975</v>
      </c>
      <c r="H2676" s="132" t="n">
        <v>1404.264</v>
      </c>
      <c r="I2676" s="132" t="n">
        <v>1459.97</v>
      </c>
      <c r="J2676" s="132" t="n">
        <f aca="false">LARGE($G$1:G2676,1)</f>
        <v>1483.95975</v>
      </c>
      <c r="K2676" s="192" t="n">
        <f aca="false">IF(J2676&gt;J2675,0,K2675+1)</f>
        <v>0</v>
      </c>
      <c r="L2676" s="134" t="n">
        <f aca="false">I2676/J2676-1</f>
        <v>-0.0161660381961168</v>
      </c>
      <c r="O2676" s="131"/>
      <c r="P2676" s="330"/>
      <c r="Q2676" s="132"/>
      <c r="R2676" s="132"/>
      <c r="S2676" s="132"/>
      <c r="T2676" s="132"/>
    </row>
    <row r="2677" customFormat="false" ht="12.8" hidden="true" customHeight="false" outlineLevel="0" collapsed="false">
      <c r="A2677" s="131" t="n">
        <v>1493769600</v>
      </c>
      <c r="B2677" s="330" t="n">
        <f aca="false">(A2677/(24*60*60))+DATE(1970,1,1)</f>
        <v>42858</v>
      </c>
      <c r="C2677" s="331" t="n">
        <f aca="false">YEAR(B2677)</f>
        <v>2017</v>
      </c>
      <c r="D2677" s="331" t="n">
        <f aca="false">MONTH(B2677)</f>
        <v>5</v>
      </c>
      <c r="E2677" s="331" t="n">
        <f aca="false">DAY(B2677)</f>
        <v>3</v>
      </c>
      <c r="F2677" s="132" t="n">
        <v>1459.74525</v>
      </c>
      <c r="G2677" s="132" t="n">
        <v>1527.10425</v>
      </c>
      <c r="H2677" s="132" t="n">
        <v>1443.98425</v>
      </c>
      <c r="I2677" s="132" t="n">
        <v>1516.94225</v>
      </c>
      <c r="J2677" s="132" t="n">
        <f aca="false">LARGE($G$1:G2677,1)</f>
        <v>1527.10425</v>
      </c>
      <c r="K2677" s="192" t="n">
        <f aca="false">IF(J2677&gt;J2676,0,K2676+1)</f>
        <v>0</v>
      </c>
      <c r="L2677" s="134" t="n">
        <f aca="false">I2677/J2677-1</f>
        <v>-0.00665442454239784</v>
      </c>
      <c r="O2677" s="131"/>
      <c r="P2677" s="330"/>
      <c r="Q2677" s="132"/>
      <c r="R2677" s="132"/>
      <c r="S2677" s="132"/>
      <c r="T2677" s="132"/>
    </row>
    <row r="2678" customFormat="false" ht="12.8" hidden="true" customHeight="false" outlineLevel="0" collapsed="false">
      <c r="A2678" s="131" t="n">
        <v>1493856000</v>
      </c>
      <c r="B2678" s="330" t="n">
        <f aca="false">(A2678/(24*60*60))+DATE(1970,1,1)</f>
        <v>42859</v>
      </c>
      <c r="C2678" s="331" t="n">
        <f aca="false">YEAR(B2678)</f>
        <v>2017</v>
      </c>
      <c r="D2678" s="331" t="n">
        <f aca="false">MONTH(B2678)</f>
        <v>5</v>
      </c>
      <c r="E2678" s="331" t="n">
        <f aca="false">DAY(B2678)</f>
        <v>4</v>
      </c>
      <c r="F2678" s="132" t="n">
        <v>1516.9495</v>
      </c>
      <c r="G2678" s="132" t="n">
        <v>1639.1525</v>
      </c>
      <c r="H2678" s="132" t="n">
        <v>1463.0025</v>
      </c>
      <c r="I2678" s="132" t="n">
        <v>1546.50875</v>
      </c>
      <c r="J2678" s="132" t="n">
        <f aca="false">LARGE($G$1:G2678,1)</f>
        <v>1639.1525</v>
      </c>
      <c r="K2678" s="192" t="n">
        <f aca="false">IF(J2678&gt;J2677,0,K2677+1)</f>
        <v>0</v>
      </c>
      <c r="L2678" s="134" t="n">
        <f aca="false">I2678/J2678-1</f>
        <v>-0.0565192988449824</v>
      </c>
      <c r="O2678" s="131"/>
      <c r="P2678" s="330"/>
      <c r="Q2678" s="132"/>
      <c r="R2678" s="132"/>
      <c r="S2678" s="132"/>
      <c r="T2678" s="132"/>
    </row>
    <row r="2679" customFormat="false" ht="12.8" hidden="true" customHeight="false" outlineLevel="0" collapsed="false">
      <c r="A2679" s="131" t="n">
        <v>1493942400</v>
      </c>
      <c r="B2679" s="330" t="n">
        <f aca="false">(A2679/(24*60*60))+DATE(1970,1,1)</f>
        <v>42860</v>
      </c>
      <c r="C2679" s="331" t="n">
        <f aca="false">YEAR(B2679)</f>
        <v>2017</v>
      </c>
      <c r="D2679" s="331" t="n">
        <f aca="false">MONTH(B2679)</f>
        <v>5</v>
      </c>
      <c r="E2679" s="331" t="n">
        <f aca="false">DAY(B2679)</f>
        <v>5</v>
      </c>
      <c r="F2679" s="132" t="n">
        <v>1546.062</v>
      </c>
      <c r="G2679" s="132" t="n">
        <v>1615.90775</v>
      </c>
      <c r="H2679" s="132" t="n">
        <v>1510.67125</v>
      </c>
      <c r="I2679" s="132" t="n">
        <v>1532.79025</v>
      </c>
      <c r="J2679" s="132" t="n">
        <f aca="false">LARGE($G$1:G2679,1)</f>
        <v>1639.1525</v>
      </c>
      <c r="K2679" s="192" t="n">
        <f aca="false">IF(J2679&gt;J2678,0,K2678+1)</f>
        <v>1</v>
      </c>
      <c r="L2679" s="134" t="n">
        <f aca="false">I2679/J2679-1</f>
        <v>-0.0648885628396381</v>
      </c>
      <c r="O2679" s="131"/>
      <c r="P2679" s="330"/>
      <c r="Q2679" s="132"/>
      <c r="R2679" s="132"/>
      <c r="S2679" s="132"/>
      <c r="T2679" s="132"/>
    </row>
    <row r="2680" customFormat="false" ht="12.8" hidden="true" customHeight="false" outlineLevel="0" collapsed="false">
      <c r="A2680" s="131" t="n">
        <v>1494028800</v>
      </c>
      <c r="B2680" s="330" t="n">
        <f aca="false">(A2680/(24*60*60))+DATE(1970,1,1)</f>
        <v>42861</v>
      </c>
      <c r="C2680" s="331" t="n">
        <f aca="false">YEAR(B2680)</f>
        <v>2017</v>
      </c>
      <c r="D2680" s="331" t="n">
        <f aca="false">MONTH(B2680)</f>
        <v>5</v>
      </c>
      <c r="E2680" s="331" t="n">
        <f aca="false">DAY(B2680)</f>
        <v>6</v>
      </c>
      <c r="F2680" s="132" t="n">
        <v>1532.02325</v>
      </c>
      <c r="G2680" s="132" t="n">
        <v>1584.11475</v>
      </c>
      <c r="H2680" s="132" t="n">
        <v>1529.23125</v>
      </c>
      <c r="I2680" s="132" t="n">
        <v>1564.9555</v>
      </c>
      <c r="J2680" s="132" t="n">
        <f aca="false">LARGE($G$1:G2680,1)</f>
        <v>1639.1525</v>
      </c>
      <c r="K2680" s="192" t="n">
        <f aca="false">IF(J2680&gt;J2679,0,K2679+1)</f>
        <v>2</v>
      </c>
      <c r="L2680" s="134" t="n">
        <f aca="false">I2680/J2680-1</f>
        <v>-0.0452654649277598</v>
      </c>
      <c r="O2680" s="131"/>
      <c r="P2680" s="330"/>
      <c r="Q2680" s="132"/>
      <c r="R2680" s="132"/>
      <c r="S2680" s="132"/>
      <c r="T2680" s="132"/>
    </row>
    <row r="2681" customFormat="false" ht="12.8" hidden="true" customHeight="false" outlineLevel="0" collapsed="false">
      <c r="A2681" s="131" t="n">
        <v>1494115200</v>
      </c>
      <c r="B2681" s="330" t="n">
        <f aca="false">(A2681/(24*60*60))+DATE(1970,1,1)</f>
        <v>42862</v>
      </c>
      <c r="C2681" s="331" t="n">
        <f aca="false">YEAR(B2681)</f>
        <v>2017</v>
      </c>
      <c r="D2681" s="331" t="n">
        <f aca="false">MONTH(B2681)</f>
        <v>5</v>
      </c>
      <c r="E2681" s="331" t="n">
        <f aca="false">DAY(B2681)</f>
        <v>7</v>
      </c>
      <c r="F2681" s="132" t="n">
        <v>1563.9855</v>
      </c>
      <c r="G2681" s="132" t="n">
        <v>1588.91825</v>
      </c>
      <c r="H2681" s="132" t="n">
        <v>1503.2525</v>
      </c>
      <c r="I2681" s="132" t="n">
        <v>1567.7285</v>
      </c>
      <c r="J2681" s="132" t="n">
        <f aca="false">LARGE($G$1:G2681,1)</f>
        <v>1639.1525</v>
      </c>
      <c r="K2681" s="192" t="n">
        <f aca="false">IF(J2681&gt;J2680,0,K2680+1)</f>
        <v>3</v>
      </c>
      <c r="L2681" s="134" t="n">
        <f aca="false">I2681/J2681-1</f>
        <v>-0.04357373703789</v>
      </c>
      <c r="O2681" s="131"/>
      <c r="P2681" s="330"/>
      <c r="Q2681" s="132"/>
      <c r="R2681" s="132"/>
      <c r="S2681" s="132"/>
      <c r="T2681" s="132"/>
    </row>
    <row r="2682" customFormat="false" ht="12.8" hidden="true" customHeight="false" outlineLevel="0" collapsed="false">
      <c r="A2682" s="131" t="n">
        <v>1494201600</v>
      </c>
      <c r="B2682" s="330" t="n">
        <f aca="false">(A2682/(24*60*60))+DATE(1970,1,1)</f>
        <v>42863</v>
      </c>
      <c r="C2682" s="331" t="n">
        <f aca="false">YEAR(B2682)</f>
        <v>2017</v>
      </c>
      <c r="D2682" s="331" t="n">
        <f aca="false">MONTH(B2682)</f>
        <v>5</v>
      </c>
      <c r="E2682" s="331" t="n">
        <f aca="false">DAY(B2682)</f>
        <v>8</v>
      </c>
      <c r="F2682" s="132" t="n">
        <v>1568.2035</v>
      </c>
      <c r="G2682" s="132" t="n">
        <v>1682.68975</v>
      </c>
      <c r="H2682" s="132" t="n">
        <v>1562.633</v>
      </c>
      <c r="I2682" s="132" t="n">
        <v>1679.74725</v>
      </c>
      <c r="J2682" s="132" t="n">
        <f aca="false">LARGE($G$1:G2682,1)</f>
        <v>1682.68975</v>
      </c>
      <c r="K2682" s="192" t="n">
        <f aca="false">IF(J2682&gt;J2681,0,K2681+1)</f>
        <v>0</v>
      </c>
      <c r="L2682" s="134" t="n">
        <f aca="false">I2682/J2682-1</f>
        <v>-0.00174868837229214</v>
      </c>
      <c r="O2682" s="131"/>
      <c r="P2682" s="330"/>
      <c r="Q2682" s="132"/>
      <c r="R2682" s="132"/>
      <c r="S2682" s="132"/>
      <c r="T2682" s="132"/>
    </row>
    <row r="2683" customFormat="false" ht="12.8" hidden="true" customHeight="false" outlineLevel="0" collapsed="false">
      <c r="A2683" s="131" t="n">
        <v>1494288000</v>
      </c>
      <c r="B2683" s="330" t="n">
        <f aca="false">(A2683/(24*60*60))+DATE(1970,1,1)</f>
        <v>42864</v>
      </c>
      <c r="C2683" s="331" t="n">
        <f aca="false">YEAR(B2683)</f>
        <v>2017</v>
      </c>
      <c r="D2683" s="331" t="n">
        <f aca="false">MONTH(B2683)</f>
        <v>5</v>
      </c>
      <c r="E2683" s="331" t="n">
        <f aca="false">DAY(B2683)</f>
        <v>9</v>
      </c>
      <c r="F2683" s="132" t="n">
        <v>1679.36375</v>
      </c>
      <c r="G2683" s="132" t="n">
        <v>1775.69525</v>
      </c>
      <c r="H2683" s="132" t="n">
        <v>1641.746</v>
      </c>
      <c r="I2683" s="132" t="n">
        <v>1720.49225</v>
      </c>
      <c r="J2683" s="132" t="n">
        <f aca="false">LARGE($G$1:G2683,1)</f>
        <v>1775.69525</v>
      </c>
      <c r="K2683" s="192" t="n">
        <f aca="false">IF(J2683&gt;J2682,0,K2682+1)</f>
        <v>0</v>
      </c>
      <c r="L2683" s="134" t="n">
        <f aca="false">I2683/J2683-1</f>
        <v>-0.0310881047859986</v>
      </c>
      <c r="O2683" s="131"/>
      <c r="P2683" s="330"/>
      <c r="Q2683" s="132"/>
      <c r="R2683" s="132"/>
      <c r="S2683" s="132"/>
      <c r="T2683" s="132"/>
    </row>
    <row r="2684" customFormat="false" ht="12.8" hidden="true" customHeight="false" outlineLevel="0" collapsed="false">
      <c r="A2684" s="131" t="n">
        <v>1494374400</v>
      </c>
      <c r="B2684" s="330" t="n">
        <f aca="false">(A2684/(24*60*60))+DATE(1970,1,1)</f>
        <v>42865</v>
      </c>
      <c r="C2684" s="331" t="n">
        <f aca="false">YEAR(B2684)</f>
        <v>2017</v>
      </c>
      <c r="D2684" s="331" t="n">
        <f aca="false">MONTH(B2684)</f>
        <v>5</v>
      </c>
      <c r="E2684" s="331" t="n">
        <f aca="false">DAY(B2684)</f>
        <v>10</v>
      </c>
      <c r="F2684" s="132" t="n">
        <v>1720.44025</v>
      </c>
      <c r="G2684" s="132" t="n">
        <v>1796.0525</v>
      </c>
      <c r="H2684" s="132" t="n">
        <v>1689.075</v>
      </c>
      <c r="I2684" s="132" t="n">
        <v>1785.7075</v>
      </c>
      <c r="J2684" s="132" t="n">
        <f aca="false">LARGE($G$1:G2684,1)</f>
        <v>1796.0525</v>
      </c>
      <c r="K2684" s="192" t="n">
        <f aca="false">IF(J2684&gt;J2683,0,K2683+1)</f>
        <v>0</v>
      </c>
      <c r="L2684" s="134" t="n">
        <f aca="false">I2684/J2684-1</f>
        <v>-0.00575985390182077</v>
      </c>
      <c r="O2684" s="131"/>
      <c r="P2684" s="330"/>
      <c r="Q2684" s="132"/>
      <c r="R2684" s="132"/>
      <c r="S2684" s="132"/>
      <c r="T2684" s="132"/>
    </row>
    <row r="2685" customFormat="false" ht="12.8" hidden="true" customHeight="false" outlineLevel="0" collapsed="false">
      <c r="A2685" s="131" t="n">
        <v>1494460800</v>
      </c>
      <c r="B2685" s="330" t="n">
        <f aca="false">(A2685/(24*60*60))+DATE(1970,1,1)</f>
        <v>42866</v>
      </c>
      <c r="C2685" s="331" t="n">
        <f aca="false">YEAR(B2685)</f>
        <v>2017</v>
      </c>
      <c r="D2685" s="331" t="n">
        <f aca="false">MONTH(B2685)</f>
        <v>5</v>
      </c>
      <c r="E2685" s="331" t="n">
        <f aca="false">DAY(B2685)</f>
        <v>11</v>
      </c>
      <c r="F2685" s="132" t="n">
        <v>1786.18225</v>
      </c>
      <c r="G2685" s="132" t="n">
        <v>1887.904</v>
      </c>
      <c r="H2685" s="132" t="n">
        <v>1761.07725</v>
      </c>
      <c r="I2685" s="132" t="n">
        <v>1834.13475</v>
      </c>
      <c r="J2685" s="132" t="n">
        <f aca="false">LARGE($G$1:G2685,1)</f>
        <v>1887.904</v>
      </c>
      <c r="K2685" s="192" t="n">
        <f aca="false">IF(J2685&gt;J2684,0,K2684+1)</f>
        <v>0</v>
      </c>
      <c r="L2685" s="134" t="n">
        <f aca="false">I2685/J2685-1</f>
        <v>-0.0284809238181603</v>
      </c>
      <c r="O2685" s="131"/>
      <c r="P2685" s="330"/>
      <c r="Q2685" s="132"/>
      <c r="R2685" s="132"/>
      <c r="S2685" s="132"/>
      <c r="T2685" s="132"/>
    </row>
    <row r="2686" customFormat="false" ht="12.8" hidden="true" customHeight="false" outlineLevel="0" collapsed="false">
      <c r="A2686" s="131" t="n">
        <v>1494547200</v>
      </c>
      <c r="B2686" s="330" t="n">
        <f aca="false">(A2686/(24*60*60))+DATE(1970,1,1)</f>
        <v>42867</v>
      </c>
      <c r="C2686" s="331" t="n">
        <f aca="false">YEAR(B2686)</f>
        <v>2017</v>
      </c>
      <c r="D2686" s="331" t="n">
        <f aca="false">MONTH(B2686)</f>
        <v>5</v>
      </c>
      <c r="E2686" s="331" t="n">
        <f aca="false">DAY(B2686)</f>
        <v>12</v>
      </c>
      <c r="F2686" s="132" t="n">
        <v>1833.23275</v>
      </c>
      <c r="G2686" s="132" t="n">
        <v>1836.64275</v>
      </c>
      <c r="H2686" s="132" t="n">
        <v>1649.4675</v>
      </c>
      <c r="I2686" s="132" t="n">
        <v>1694.987</v>
      </c>
      <c r="J2686" s="132" t="n">
        <f aca="false">LARGE($G$1:G2686,1)</f>
        <v>1887.904</v>
      </c>
      <c r="K2686" s="192" t="n">
        <f aca="false">IF(J2686&gt;J2685,0,K2685+1)</f>
        <v>1</v>
      </c>
      <c r="L2686" s="134" t="n">
        <f aca="false">I2686/J2686-1</f>
        <v>-0.102185810295439</v>
      </c>
      <c r="O2686" s="131"/>
      <c r="P2686" s="330"/>
      <c r="Q2686" s="132"/>
      <c r="R2686" s="132"/>
      <c r="S2686" s="132"/>
      <c r="T2686" s="132"/>
    </row>
    <row r="2687" customFormat="false" ht="12.8" hidden="true" customHeight="false" outlineLevel="0" collapsed="false">
      <c r="A2687" s="131" t="n">
        <v>1494633600</v>
      </c>
      <c r="B2687" s="330" t="n">
        <f aca="false">(A2687/(24*60*60))+DATE(1970,1,1)</f>
        <v>42868</v>
      </c>
      <c r="C2687" s="331" t="n">
        <f aca="false">YEAR(B2687)</f>
        <v>2017</v>
      </c>
      <c r="D2687" s="331" t="n">
        <f aca="false">MONTH(B2687)</f>
        <v>5</v>
      </c>
      <c r="E2687" s="331" t="n">
        <f aca="false">DAY(B2687)</f>
        <v>13</v>
      </c>
      <c r="F2687" s="132" t="n">
        <v>1694.6795</v>
      </c>
      <c r="G2687" s="132" t="n">
        <v>1789.03075</v>
      </c>
      <c r="H2687" s="132" t="n">
        <v>1605.45525</v>
      </c>
      <c r="I2687" s="132" t="n">
        <v>1783.725</v>
      </c>
      <c r="J2687" s="132" t="n">
        <f aca="false">LARGE($G$1:G2687,1)</f>
        <v>1887.904</v>
      </c>
      <c r="K2687" s="192" t="n">
        <f aca="false">IF(J2687&gt;J2686,0,K2686+1)</f>
        <v>2</v>
      </c>
      <c r="L2687" s="134" t="n">
        <f aca="false">I2687/J2687-1</f>
        <v>-0.0551823609675068</v>
      </c>
      <c r="O2687" s="131"/>
      <c r="P2687" s="330"/>
      <c r="Q2687" s="132"/>
      <c r="R2687" s="132"/>
      <c r="S2687" s="132"/>
      <c r="T2687" s="132"/>
    </row>
    <row r="2688" customFormat="false" ht="12.8" hidden="true" customHeight="false" outlineLevel="0" collapsed="false">
      <c r="A2688" s="131" t="n">
        <v>1494720000</v>
      </c>
      <c r="B2688" s="330" t="n">
        <f aca="false">(A2688/(24*60*60))+DATE(1970,1,1)</f>
        <v>42869</v>
      </c>
      <c r="C2688" s="331" t="n">
        <f aca="false">YEAR(B2688)</f>
        <v>2017</v>
      </c>
      <c r="D2688" s="331" t="n">
        <f aca="false">MONTH(B2688)</f>
        <v>5</v>
      </c>
      <c r="E2688" s="331" t="n">
        <f aca="false">DAY(B2688)</f>
        <v>14</v>
      </c>
      <c r="F2688" s="132" t="n">
        <v>1783.8025</v>
      </c>
      <c r="G2688" s="132" t="n">
        <v>1819.8925</v>
      </c>
      <c r="H2688" s="132" t="n">
        <v>1756.0025</v>
      </c>
      <c r="I2688" s="132" t="n">
        <v>1791.51</v>
      </c>
      <c r="J2688" s="132" t="n">
        <f aca="false">LARGE($G$1:G2688,1)</f>
        <v>1887.904</v>
      </c>
      <c r="K2688" s="192" t="n">
        <f aca="false">IF(J2688&gt;J2687,0,K2687+1)</f>
        <v>3</v>
      </c>
      <c r="L2688" s="134" t="n">
        <f aca="false">I2688/J2688-1</f>
        <v>-0.0510587402749292</v>
      </c>
      <c r="O2688" s="131"/>
      <c r="P2688" s="330"/>
      <c r="Q2688" s="132"/>
      <c r="R2688" s="132"/>
      <c r="S2688" s="132"/>
      <c r="T2688" s="132"/>
    </row>
    <row r="2689" customFormat="false" ht="12.8" hidden="true" customHeight="false" outlineLevel="0" collapsed="false">
      <c r="A2689" s="131" t="n">
        <v>1494806400</v>
      </c>
      <c r="B2689" s="330" t="n">
        <f aca="false">(A2689/(24*60*60))+DATE(1970,1,1)</f>
        <v>42870</v>
      </c>
      <c r="C2689" s="331" t="n">
        <f aca="false">YEAR(B2689)</f>
        <v>2017</v>
      </c>
      <c r="D2689" s="331" t="n">
        <f aca="false">MONTH(B2689)</f>
        <v>5</v>
      </c>
      <c r="E2689" s="331" t="n">
        <f aca="false">DAY(B2689)</f>
        <v>15</v>
      </c>
      <c r="F2689" s="132" t="n">
        <v>1791.0425</v>
      </c>
      <c r="G2689" s="132" t="n">
        <v>1794.04</v>
      </c>
      <c r="H2689" s="132" t="n">
        <v>1687.775</v>
      </c>
      <c r="I2689" s="132" t="n">
        <v>1733.9275</v>
      </c>
      <c r="J2689" s="132" t="n">
        <f aca="false">LARGE($G$1:G2689,1)</f>
        <v>1887.904</v>
      </c>
      <c r="K2689" s="192" t="n">
        <f aca="false">IF(J2689&gt;J2688,0,K2688+1)</f>
        <v>4</v>
      </c>
      <c r="L2689" s="134" t="n">
        <f aca="false">I2689/J2689-1</f>
        <v>-0.0815594966693222</v>
      </c>
      <c r="O2689" s="131"/>
      <c r="P2689" s="330"/>
      <c r="Q2689" s="132"/>
      <c r="R2689" s="132"/>
      <c r="S2689" s="132"/>
      <c r="T2689" s="132"/>
    </row>
    <row r="2690" customFormat="false" ht="12.8" hidden="true" customHeight="false" outlineLevel="0" collapsed="false">
      <c r="A2690" s="131" t="n">
        <v>1494892800</v>
      </c>
      <c r="B2690" s="330" t="n">
        <f aca="false">(A2690/(24*60*60))+DATE(1970,1,1)</f>
        <v>42871</v>
      </c>
      <c r="C2690" s="331" t="n">
        <f aca="false">YEAR(B2690)</f>
        <v>2017</v>
      </c>
      <c r="D2690" s="331" t="n">
        <f aca="false">MONTH(B2690)</f>
        <v>5</v>
      </c>
      <c r="E2690" s="331" t="n">
        <f aca="false">DAY(B2690)</f>
        <v>16</v>
      </c>
      <c r="F2690" s="132" t="n">
        <v>1734.075</v>
      </c>
      <c r="G2690" s="132" t="n">
        <v>1772.2555</v>
      </c>
      <c r="H2690" s="132" t="n">
        <v>1683.3425</v>
      </c>
      <c r="I2690" s="132" t="n">
        <v>1758.605</v>
      </c>
      <c r="J2690" s="132" t="n">
        <f aca="false">LARGE($G$1:G2690,1)</f>
        <v>1887.904</v>
      </c>
      <c r="K2690" s="192" t="n">
        <f aca="false">IF(J2690&gt;J2689,0,K2689+1)</f>
        <v>5</v>
      </c>
      <c r="L2690" s="134" t="n">
        <f aca="false">I2690/J2690-1</f>
        <v>-0.068488122277404</v>
      </c>
      <c r="O2690" s="131"/>
      <c r="P2690" s="330"/>
      <c r="Q2690" s="132"/>
      <c r="R2690" s="132"/>
      <c r="S2690" s="132"/>
      <c r="T2690" s="132"/>
    </row>
    <row r="2691" customFormat="false" ht="12.8" hidden="true" customHeight="false" outlineLevel="0" collapsed="false">
      <c r="A2691" s="131" t="n">
        <v>1494979200</v>
      </c>
      <c r="B2691" s="330" t="n">
        <f aca="false">(A2691/(24*60*60))+DATE(1970,1,1)</f>
        <v>42872</v>
      </c>
      <c r="C2691" s="331" t="n">
        <f aca="false">YEAR(B2691)</f>
        <v>2017</v>
      </c>
      <c r="D2691" s="331" t="n">
        <f aca="false">MONTH(B2691)</f>
        <v>5</v>
      </c>
      <c r="E2691" s="331" t="n">
        <f aca="false">DAY(B2691)</f>
        <v>17</v>
      </c>
      <c r="F2691" s="132" t="n">
        <v>1758.51275</v>
      </c>
      <c r="G2691" s="132" t="n">
        <v>1849.445</v>
      </c>
      <c r="H2691" s="132" t="n">
        <v>1732.11575</v>
      </c>
      <c r="I2691" s="132" t="n">
        <v>1811.2115</v>
      </c>
      <c r="J2691" s="132" t="n">
        <f aca="false">LARGE($G$1:G2691,1)</f>
        <v>1887.904</v>
      </c>
      <c r="K2691" s="192" t="n">
        <f aca="false">IF(J2691&gt;J2690,0,K2690+1)</f>
        <v>6</v>
      </c>
      <c r="L2691" s="134" t="n">
        <f aca="false">I2691/J2691-1</f>
        <v>-0.0406230931233792</v>
      </c>
      <c r="O2691" s="131"/>
      <c r="P2691" s="330"/>
      <c r="Q2691" s="132"/>
      <c r="R2691" s="132"/>
      <c r="S2691" s="132"/>
      <c r="T2691" s="132"/>
    </row>
    <row r="2692" customFormat="false" ht="12.8" hidden="true" customHeight="false" outlineLevel="0" collapsed="false">
      <c r="A2692" s="131" t="n">
        <v>1495065600</v>
      </c>
      <c r="B2692" s="330" t="n">
        <f aca="false">(A2692/(24*60*60))+DATE(1970,1,1)</f>
        <v>42873</v>
      </c>
      <c r="C2692" s="331" t="n">
        <f aca="false">YEAR(B2692)</f>
        <v>2017</v>
      </c>
      <c r="D2692" s="331" t="n">
        <f aca="false">MONTH(B2692)</f>
        <v>5</v>
      </c>
      <c r="E2692" s="331" t="n">
        <f aca="false">DAY(B2692)</f>
        <v>18</v>
      </c>
      <c r="F2692" s="132" t="n">
        <v>1810.2125</v>
      </c>
      <c r="G2692" s="132" t="n">
        <v>2066.5875</v>
      </c>
      <c r="H2692" s="132" t="n">
        <v>1798.888</v>
      </c>
      <c r="I2692" s="132" t="n">
        <v>1893.425</v>
      </c>
      <c r="J2692" s="132" t="n">
        <f aca="false">LARGE($G$1:G2692,1)</f>
        <v>2066.5875</v>
      </c>
      <c r="K2692" s="192" t="n">
        <f aca="false">IF(J2692&gt;J2691,0,K2691+1)</f>
        <v>0</v>
      </c>
      <c r="L2692" s="134" t="n">
        <f aca="false">I2692/J2692-1</f>
        <v>-0.0837915162072741</v>
      </c>
      <c r="O2692" s="131"/>
      <c r="P2692" s="330"/>
      <c r="Q2692" s="132"/>
      <c r="R2692" s="132"/>
      <c r="S2692" s="132"/>
      <c r="T2692" s="132"/>
    </row>
    <row r="2693" customFormat="false" ht="12.8" hidden="true" customHeight="false" outlineLevel="0" collapsed="false">
      <c r="A2693" s="131" t="n">
        <v>1495152000</v>
      </c>
      <c r="B2693" s="330" t="n">
        <f aca="false">(A2693/(24*60*60))+DATE(1970,1,1)</f>
        <v>42874</v>
      </c>
      <c r="C2693" s="331" t="n">
        <f aca="false">YEAR(B2693)</f>
        <v>2017</v>
      </c>
      <c r="D2693" s="331" t="n">
        <f aca="false">MONTH(B2693)</f>
        <v>5</v>
      </c>
      <c r="E2693" s="331" t="n">
        <f aca="false">DAY(B2693)</f>
        <v>19</v>
      </c>
      <c r="F2693" s="132" t="n">
        <v>1893.25525</v>
      </c>
      <c r="G2693" s="132" t="n">
        <v>1971.8035</v>
      </c>
      <c r="H2693" s="132" t="n">
        <v>1877.97375</v>
      </c>
      <c r="I2693" s="132" t="n">
        <v>1965.25825</v>
      </c>
      <c r="J2693" s="132" t="n">
        <f aca="false">LARGE($G$1:G2693,1)</f>
        <v>2066.5875</v>
      </c>
      <c r="K2693" s="192" t="n">
        <f aca="false">IF(J2693&gt;J2692,0,K2692+1)</f>
        <v>1</v>
      </c>
      <c r="L2693" s="134" t="n">
        <f aca="false">I2693/J2693-1</f>
        <v>-0.0490321605061485</v>
      </c>
      <c r="O2693" s="131"/>
      <c r="P2693" s="330"/>
      <c r="Q2693" s="132"/>
      <c r="R2693" s="132"/>
      <c r="S2693" s="132"/>
      <c r="T2693" s="132"/>
    </row>
    <row r="2694" customFormat="false" ht="12.8" hidden="true" customHeight="false" outlineLevel="0" collapsed="false">
      <c r="A2694" s="131" t="n">
        <v>1495238400</v>
      </c>
      <c r="B2694" s="330" t="n">
        <f aca="false">(A2694/(24*60*60))+DATE(1970,1,1)</f>
        <v>42875</v>
      </c>
      <c r="C2694" s="331" t="n">
        <f aca="false">YEAR(B2694)</f>
        <v>2017</v>
      </c>
      <c r="D2694" s="331" t="n">
        <f aca="false">MONTH(B2694)</f>
        <v>5</v>
      </c>
      <c r="E2694" s="331" t="n">
        <f aca="false">DAY(B2694)</f>
        <v>20</v>
      </c>
      <c r="F2694" s="132" t="n">
        <v>1965.52825</v>
      </c>
      <c r="G2694" s="132" t="n">
        <v>2042.86925</v>
      </c>
      <c r="H2694" s="132" t="n">
        <v>1951.5125</v>
      </c>
      <c r="I2694" s="132" t="n">
        <v>2039.82475</v>
      </c>
      <c r="J2694" s="132" t="n">
        <f aca="false">LARGE($G$1:G2694,1)</f>
        <v>2066.5875</v>
      </c>
      <c r="K2694" s="192" t="n">
        <f aca="false">IF(J2694&gt;J2693,0,K2693+1)</f>
        <v>2</v>
      </c>
      <c r="L2694" s="134" t="n">
        <f aca="false">I2694/J2694-1</f>
        <v>-0.0129502138186746</v>
      </c>
      <c r="O2694" s="131"/>
      <c r="P2694" s="330"/>
      <c r="Q2694" s="132"/>
      <c r="R2694" s="132"/>
      <c r="S2694" s="132"/>
      <c r="T2694" s="132"/>
    </row>
    <row r="2695" customFormat="false" ht="12.8" hidden="true" customHeight="false" outlineLevel="0" collapsed="false">
      <c r="A2695" s="131" t="n">
        <v>1495324800</v>
      </c>
      <c r="B2695" s="330" t="n">
        <f aca="false">(A2695/(24*60*60))+DATE(1970,1,1)</f>
        <v>42876</v>
      </c>
      <c r="C2695" s="331" t="n">
        <f aca="false">YEAR(B2695)</f>
        <v>2017</v>
      </c>
      <c r="D2695" s="331" t="n">
        <f aca="false">MONTH(B2695)</f>
        <v>5</v>
      </c>
      <c r="E2695" s="331" t="n">
        <f aca="false">DAY(B2695)</f>
        <v>21</v>
      </c>
      <c r="F2695" s="132" t="n">
        <v>2039.0985</v>
      </c>
      <c r="G2695" s="132" t="n">
        <v>2088.01675</v>
      </c>
      <c r="H2695" s="132" t="n">
        <v>1980.3725</v>
      </c>
      <c r="I2695" s="132" t="n">
        <v>2027.914</v>
      </c>
      <c r="J2695" s="132" t="n">
        <f aca="false">LARGE($G$1:G2695,1)</f>
        <v>2088.01675</v>
      </c>
      <c r="K2695" s="192" t="n">
        <f aca="false">IF(J2695&gt;J2694,0,K2694+1)</f>
        <v>0</v>
      </c>
      <c r="L2695" s="134" t="n">
        <f aca="false">I2695/J2695-1</f>
        <v>-0.0287846110429908</v>
      </c>
      <c r="O2695" s="131"/>
      <c r="P2695" s="330"/>
      <c r="Q2695" s="132"/>
      <c r="R2695" s="132"/>
      <c r="S2695" s="132"/>
      <c r="T2695" s="132"/>
    </row>
    <row r="2696" customFormat="false" ht="12.8" hidden="true" customHeight="false" outlineLevel="0" collapsed="false">
      <c r="A2696" s="131" t="n">
        <v>1495411200</v>
      </c>
      <c r="B2696" s="330" t="n">
        <f aca="false">(A2696/(24*60*60))+DATE(1970,1,1)</f>
        <v>42877</v>
      </c>
      <c r="C2696" s="331" t="n">
        <f aca="false">YEAR(B2696)</f>
        <v>2017</v>
      </c>
      <c r="D2696" s="331" t="n">
        <f aca="false">MONTH(B2696)</f>
        <v>5</v>
      </c>
      <c r="E2696" s="331" t="n">
        <f aca="false">DAY(B2696)</f>
        <v>22</v>
      </c>
      <c r="F2696" s="132" t="n">
        <v>2026.94175</v>
      </c>
      <c r="G2696" s="132" t="n">
        <v>2243.633</v>
      </c>
      <c r="H2696" s="132" t="n">
        <v>1968.65</v>
      </c>
      <c r="I2696" s="132" t="n">
        <v>2102.6455</v>
      </c>
      <c r="J2696" s="132" t="n">
        <f aca="false">LARGE($G$1:G2696,1)</f>
        <v>2243.633</v>
      </c>
      <c r="K2696" s="192" t="n">
        <f aca="false">IF(J2696&gt;J2695,0,K2695+1)</f>
        <v>0</v>
      </c>
      <c r="L2696" s="134" t="n">
        <f aca="false">I2696/J2696-1</f>
        <v>-0.0628389313225468</v>
      </c>
      <c r="O2696" s="131"/>
      <c r="P2696" s="330"/>
      <c r="Q2696" s="132"/>
      <c r="R2696" s="132"/>
      <c r="S2696" s="132"/>
      <c r="T2696" s="132"/>
    </row>
    <row r="2697" customFormat="false" ht="12.8" hidden="true" customHeight="false" outlineLevel="0" collapsed="false">
      <c r="A2697" s="131" t="n">
        <v>1495497600</v>
      </c>
      <c r="B2697" s="330" t="n">
        <f aca="false">(A2697/(24*60*60))+DATE(1970,1,1)</f>
        <v>42878</v>
      </c>
      <c r="C2697" s="331" t="n">
        <f aca="false">YEAR(B2697)</f>
        <v>2017</v>
      </c>
      <c r="D2697" s="331" t="n">
        <f aca="false">MONTH(B2697)</f>
        <v>5</v>
      </c>
      <c r="E2697" s="331" t="n">
        <f aca="false">DAY(B2697)</f>
        <v>23</v>
      </c>
      <c r="F2697" s="132" t="n">
        <v>2099.843</v>
      </c>
      <c r="G2697" s="132" t="n">
        <v>2267.9995</v>
      </c>
      <c r="H2697" s="132" t="n">
        <v>2092.47275</v>
      </c>
      <c r="I2697" s="132" t="n">
        <v>2257.54175</v>
      </c>
      <c r="J2697" s="132" t="n">
        <f aca="false">LARGE($G$1:G2697,1)</f>
        <v>2267.9995</v>
      </c>
      <c r="K2697" s="192" t="n">
        <f aca="false">IF(J2697&gt;J2696,0,K2696+1)</f>
        <v>0</v>
      </c>
      <c r="L2697" s="134" t="n">
        <f aca="false">I2697/J2697-1</f>
        <v>-0.00461100189836905</v>
      </c>
      <c r="O2697" s="131"/>
      <c r="P2697" s="330"/>
      <c r="Q2697" s="132"/>
      <c r="R2697" s="132"/>
      <c r="S2697" s="132"/>
      <c r="T2697" s="132"/>
    </row>
    <row r="2698" customFormat="false" ht="12.8" hidden="true" customHeight="false" outlineLevel="0" collapsed="false">
      <c r="A2698" s="131" t="n">
        <v>1495584000</v>
      </c>
      <c r="B2698" s="330" t="n">
        <f aca="false">(A2698/(24*60*60))+DATE(1970,1,1)</f>
        <v>42879</v>
      </c>
      <c r="C2698" s="331" t="n">
        <f aca="false">YEAR(B2698)</f>
        <v>2017</v>
      </c>
      <c r="D2698" s="331" t="n">
        <f aca="false">MONTH(B2698)</f>
        <v>5</v>
      </c>
      <c r="E2698" s="331" t="n">
        <f aca="false">DAY(B2698)</f>
        <v>24</v>
      </c>
      <c r="F2698" s="132" t="n">
        <v>2258.45875</v>
      </c>
      <c r="G2698" s="132" t="n">
        <v>2477.54</v>
      </c>
      <c r="H2698" s="132" t="n">
        <v>2256.08425</v>
      </c>
      <c r="I2698" s="132" t="n">
        <v>2426.00125</v>
      </c>
      <c r="J2698" s="132" t="n">
        <f aca="false">LARGE($G$1:G2698,1)</f>
        <v>2477.54</v>
      </c>
      <c r="K2698" s="192" t="n">
        <f aca="false">IF(J2698&gt;J2697,0,K2697+1)</f>
        <v>0</v>
      </c>
      <c r="L2698" s="134" t="n">
        <f aca="false">I2698/J2698-1</f>
        <v>-0.020802388659719</v>
      </c>
      <c r="O2698" s="131"/>
      <c r="P2698" s="330"/>
      <c r="Q2698" s="132"/>
      <c r="R2698" s="132"/>
      <c r="S2698" s="132"/>
      <c r="T2698" s="132"/>
    </row>
    <row r="2699" customFormat="false" ht="12.8" hidden="true" customHeight="false" outlineLevel="0" collapsed="false">
      <c r="A2699" s="131" t="n">
        <v>1495670400</v>
      </c>
      <c r="B2699" s="330" t="n">
        <f aca="false">(A2699/(24*60*60))+DATE(1970,1,1)</f>
        <v>42880</v>
      </c>
      <c r="C2699" s="331" t="n">
        <f aca="false">YEAR(B2699)</f>
        <v>2017</v>
      </c>
      <c r="D2699" s="331" t="n">
        <f aca="false">MONTH(B2699)</f>
        <v>5</v>
      </c>
      <c r="E2699" s="331" t="n">
        <f aca="false">DAY(B2699)</f>
        <v>25</v>
      </c>
      <c r="F2699" s="132" t="n">
        <v>2424.485</v>
      </c>
      <c r="G2699" s="132" t="n">
        <v>2766.83425</v>
      </c>
      <c r="H2699" s="132" t="n">
        <v>2218.6875</v>
      </c>
      <c r="I2699" s="132" t="n">
        <v>2309.3925</v>
      </c>
      <c r="J2699" s="132" t="n">
        <f aca="false">LARGE($G$1:G2699,1)</f>
        <v>2766.83425</v>
      </c>
      <c r="K2699" s="192" t="n">
        <f aca="false">IF(J2699&gt;J2698,0,K2698+1)</f>
        <v>0</v>
      </c>
      <c r="L2699" s="134" t="n">
        <f aca="false">I2699/J2699-1</f>
        <v>-0.165330377126855</v>
      </c>
      <c r="O2699" s="131"/>
      <c r="P2699" s="330"/>
      <c r="Q2699" s="132"/>
      <c r="R2699" s="132"/>
      <c r="S2699" s="132"/>
      <c r="T2699" s="132"/>
    </row>
    <row r="2700" customFormat="false" ht="12.8" hidden="true" customHeight="false" outlineLevel="0" collapsed="false">
      <c r="A2700" s="131" t="n">
        <v>1495756800</v>
      </c>
      <c r="B2700" s="330" t="n">
        <f aca="false">(A2700/(24*60*60))+DATE(1970,1,1)</f>
        <v>42881</v>
      </c>
      <c r="C2700" s="331" t="n">
        <f aca="false">YEAR(B2700)</f>
        <v>2017</v>
      </c>
      <c r="D2700" s="331" t="n">
        <f aca="false">MONTH(B2700)</f>
        <v>5</v>
      </c>
      <c r="E2700" s="331" t="n">
        <f aca="false">DAY(B2700)</f>
        <v>26</v>
      </c>
      <c r="F2700" s="132" t="n">
        <v>2307.305</v>
      </c>
      <c r="G2700" s="132" t="n">
        <v>2621.17575</v>
      </c>
      <c r="H2700" s="132" t="n">
        <v>2049.39</v>
      </c>
      <c r="I2700" s="132" t="n">
        <v>2255.89975</v>
      </c>
      <c r="J2700" s="132" t="n">
        <f aca="false">LARGE($G$1:G2700,1)</f>
        <v>2766.83425</v>
      </c>
      <c r="K2700" s="192" t="n">
        <f aca="false">IF(J2700&gt;J2699,0,K2699+1)</f>
        <v>1</v>
      </c>
      <c r="L2700" s="134" t="n">
        <f aca="false">I2700/J2700-1</f>
        <v>-0.184663934964662</v>
      </c>
      <c r="O2700" s="131"/>
      <c r="P2700" s="330"/>
      <c r="Q2700" s="132"/>
      <c r="R2700" s="132"/>
      <c r="S2700" s="132"/>
      <c r="T2700" s="132"/>
    </row>
    <row r="2701" customFormat="false" ht="12.8" hidden="true" customHeight="false" outlineLevel="0" collapsed="false">
      <c r="A2701" s="131" t="n">
        <v>1495843200</v>
      </c>
      <c r="B2701" s="330" t="n">
        <f aca="false">(A2701/(24*60*60))+DATE(1970,1,1)</f>
        <v>42882</v>
      </c>
      <c r="C2701" s="331" t="n">
        <f aca="false">YEAR(B2701)</f>
        <v>2017</v>
      </c>
      <c r="D2701" s="331" t="n">
        <f aca="false">MONTH(B2701)</f>
        <v>5</v>
      </c>
      <c r="E2701" s="331" t="n">
        <f aca="false">DAY(B2701)</f>
        <v>27</v>
      </c>
      <c r="F2701" s="132" t="n">
        <v>2256.07925</v>
      </c>
      <c r="G2701" s="132" t="n">
        <v>2331.3475</v>
      </c>
      <c r="H2701" s="132" t="n">
        <v>1871.6825</v>
      </c>
      <c r="I2701" s="132" t="n">
        <v>2061.69</v>
      </c>
      <c r="J2701" s="132" t="n">
        <f aca="false">LARGE($G$1:G2701,1)</f>
        <v>2766.83425</v>
      </c>
      <c r="K2701" s="192" t="n">
        <f aca="false">IF(J2701&gt;J2700,0,K2700+1)</f>
        <v>2</v>
      </c>
      <c r="L2701" s="134" t="n">
        <f aca="false">I2701/J2701-1</f>
        <v>-0.25485597845263</v>
      </c>
      <c r="O2701" s="131"/>
      <c r="P2701" s="330"/>
      <c r="Q2701" s="132"/>
      <c r="R2701" s="132"/>
      <c r="S2701" s="132"/>
      <c r="T2701" s="132"/>
    </row>
    <row r="2702" customFormat="false" ht="12.8" hidden="true" customHeight="false" outlineLevel="0" collapsed="false">
      <c r="A2702" s="131" t="n">
        <v>1495929600</v>
      </c>
      <c r="B2702" s="330" t="n">
        <f aca="false">(A2702/(24*60*60))+DATE(1970,1,1)</f>
        <v>42883</v>
      </c>
      <c r="C2702" s="331" t="n">
        <f aca="false">YEAR(B2702)</f>
        <v>2017</v>
      </c>
      <c r="D2702" s="331" t="n">
        <f aca="false">MONTH(B2702)</f>
        <v>5</v>
      </c>
      <c r="E2702" s="331" t="n">
        <f aca="false">DAY(B2702)</f>
        <v>28</v>
      </c>
      <c r="F2702" s="132" t="n">
        <v>2058.6665</v>
      </c>
      <c r="G2702" s="132" t="n">
        <v>2312.735</v>
      </c>
      <c r="H2702" s="132" t="n">
        <v>2057.9915</v>
      </c>
      <c r="I2702" s="132" t="n">
        <v>2194.89325</v>
      </c>
      <c r="J2702" s="132" t="n">
        <f aca="false">LARGE($G$1:G2702,1)</f>
        <v>2766.83425</v>
      </c>
      <c r="K2702" s="192" t="n">
        <f aca="false">IF(J2702&gt;J2701,0,K2701+1)</f>
        <v>3</v>
      </c>
      <c r="L2702" s="134" t="n">
        <f aca="false">I2702/J2702-1</f>
        <v>-0.206713141562419</v>
      </c>
      <c r="O2702" s="131"/>
      <c r="P2702" s="330"/>
      <c r="Q2702" s="132"/>
      <c r="R2702" s="132"/>
      <c r="S2702" s="132"/>
      <c r="T2702" s="132"/>
    </row>
    <row r="2703" customFormat="false" ht="12.8" hidden="true" customHeight="false" outlineLevel="0" collapsed="false">
      <c r="A2703" s="131" t="n">
        <v>1496016000</v>
      </c>
      <c r="B2703" s="330" t="n">
        <f aca="false">(A2703/(24*60*60))+DATE(1970,1,1)</f>
        <v>42884</v>
      </c>
      <c r="C2703" s="331" t="n">
        <f aca="false">YEAR(B2703)</f>
        <v>2017</v>
      </c>
      <c r="D2703" s="331" t="n">
        <f aca="false">MONTH(B2703)</f>
        <v>5</v>
      </c>
      <c r="E2703" s="331" t="n">
        <f aca="false">DAY(B2703)</f>
        <v>29</v>
      </c>
      <c r="F2703" s="132" t="n">
        <v>2192.41325</v>
      </c>
      <c r="G2703" s="132" t="n">
        <v>2343.5725</v>
      </c>
      <c r="H2703" s="132" t="n">
        <v>2113.20025</v>
      </c>
      <c r="I2703" s="132" t="n">
        <v>2275.28825</v>
      </c>
      <c r="J2703" s="132" t="n">
        <f aca="false">LARGE($G$1:G2703,1)</f>
        <v>2766.83425</v>
      </c>
      <c r="K2703" s="192" t="n">
        <f aca="false">IF(J2703&gt;J2702,0,K2702+1)</f>
        <v>4</v>
      </c>
      <c r="L2703" s="134" t="n">
        <f aca="false">I2703/J2703-1</f>
        <v>-0.177656467856721</v>
      </c>
      <c r="O2703" s="131"/>
      <c r="P2703" s="330"/>
      <c r="Q2703" s="132"/>
      <c r="R2703" s="132"/>
      <c r="S2703" s="132"/>
      <c r="T2703" s="132"/>
    </row>
    <row r="2704" customFormat="false" ht="12.8" hidden="true" customHeight="false" outlineLevel="0" collapsed="false">
      <c r="A2704" s="131" t="n">
        <v>1496102400</v>
      </c>
      <c r="B2704" s="330" t="n">
        <f aca="false">(A2704/(24*60*60))+DATE(1970,1,1)</f>
        <v>42885</v>
      </c>
      <c r="C2704" s="331" t="n">
        <f aca="false">YEAR(B2704)</f>
        <v>2017</v>
      </c>
      <c r="D2704" s="331" t="n">
        <f aca="false">MONTH(B2704)</f>
        <v>5</v>
      </c>
      <c r="E2704" s="331" t="n">
        <f aca="false">DAY(B2704)</f>
        <v>30</v>
      </c>
      <c r="F2704" s="132" t="n">
        <v>2278.265</v>
      </c>
      <c r="G2704" s="132" t="n">
        <v>2328.9025</v>
      </c>
      <c r="H2704" s="132" t="n">
        <v>2139.13</v>
      </c>
      <c r="I2704" s="132" t="n">
        <v>2187.87925</v>
      </c>
      <c r="J2704" s="132" t="n">
        <f aca="false">LARGE($G$1:G2704,1)</f>
        <v>2766.83425</v>
      </c>
      <c r="K2704" s="192" t="n">
        <f aca="false">IF(J2704&gt;J2703,0,K2703+1)</f>
        <v>5</v>
      </c>
      <c r="L2704" s="134" t="n">
        <f aca="false">I2704/J2704-1</f>
        <v>-0.209248168732912</v>
      </c>
      <c r="O2704" s="131"/>
      <c r="P2704" s="330"/>
      <c r="Q2704" s="132"/>
      <c r="R2704" s="132"/>
      <c r="S2704" s="132"/>
      <c r="T2704" s="132"/>
    </row>
    <row r="2705" customFormat="false" ht="12.8" hidden="true" customHeight="false" outlineLevel="0" collapsed="false">
      <c r="A2705" s="131" t="n">
        <v>1496188800</v>
      </c>
      <c r="B2705" s="330" t="n">
        <f aca="false">(A2705/(24*60*60))+DATE(1970,1,1)</f>
        <v>42886</v>
      </c>
      <c r="C2705" s="331" t="n">
        <f aca="false">YEAR(B2705)</f>
        <v>2017</v>
      </c>
      <c r="D2705" s="331" t="n">
        <f aca="false">MONTH(B2705)</f>
        <v>5</v>
      </c>
      <c r="E2705" s="331" t="n">
        <f aca="false">DAY(B2705)</f>
        <v>31</v>
      </c>
      <c r="F2705" s="132" t="n">
        <v>2187.16125</v>
      </c>
      <c r="G2705" s="132" t="n">
        <v>2333.38475</v>
      </c>
      <c r="H2705" s="132" t="n">
        <v>2159.515</v>
      </c>
      <c r="I2705" s="132" t="n">
        <v>2299.05525</v>
      </c>
      <c r="J2705" s="132" t="n">
        <f aca="false">LARGE($G$1:G2705,1)</f>
        <v>2766.83425</v>
      </c>
      <c r="K2705" s="192" t="n">
        <f aca="false">IF(J2705&gt;J2704,0,K2704+1)</f>
        <v>6</v>
      </c>
      <c r="L2705" s="134" t="n">
        <f aca="false">I2705/J2705-1</f>
        <v>-0.169066506242649</v>
      </c>
      <c r="O2705" s="131"/>
      <c r="P2705" s="330"/>
      <c r="Q2705" s="132"/>
      <c r="R2705" s="132"/>
      <c r="S2705" s="132"/>
      <c r="T2705" s="132"/>
    </row>
    <row r="2706" customFormat="false" ht="12.8" hidden="true" customHeight="false" outlineLevel="0" collapsed="false">
      <c r="A2706" s="131" t="n">
        <v>1496275200</v>
      </c>
      <c r="B2706" s="330" t="n">
        <f aca="false">(A2706/(24*60*60))+DATE(1970,1,1)</f>
        <v>42887</v>
      </c>
      <c r="C2706" s="331" t="n">
        <f aca="false">YEAR(B2706)</f>
        <v>2017</v>
      </c>
      <c r="D2706" s="331" t="n">
        <f aca="false">MONTH(B2706)</f>
        <v>6</v>
      </c>
      <c r="E2706" s="331" t="n">
        <f aca="false">DAY(B2706)</f>
        <v>1</v>
      </c>
      <c r="F2706" s="132" t="n">
        <v>2299.13525</v>
      </c>
      <c r="G2706" s="132" t="n">
        <v>2464.875</v>
      </c>
      <c r="H2706" s="132" t="n">
        <v>2297.52775</v>
      </c>
      <c r="I2706" s="132" t="n">
        <v>2411.24</v>
      </c>
      <c r="J2706" s="132" t="n">
        <f aca="false">LARGE($G$1:G2706,1)</f>
        <v>2766.83425</v>
      </c>
      <c r="K2706" s="192" t="n">
        <f aca="false">IF(J2706&gt;J2705,0,K2705+1)</f>
        <v>7</v>
      </c>
      <c r="L2706" s="134" t="n">
        <f aca="false">I2706/J2706-1</f>
        <v>-0.128520257402481</v>
      </c>
      <c r="O2706" s="131"/>
      <c r="P2706" s="330"/>
      <c r="Q2706" s="132"/>
      <c r="R2706" s="132"/>
      <c r="S2706" s="132"/>
      <c r="T2706" s="132"/>
    </row>
    <row r="2707" customFormat="false" ht="12.8" hidden="true" customHeight="false" outlineLevel="0" collapsed="false">
      <c r="A2707" s="131" t="n">
        <v>1496361600</v>
      </c>
      <c r="B2707" s="330" t="n">
        <f aca="false">(A2707/(24*60*60))+DATE(1970,1,1)</f>
        <v>42888</v>
      </c>
      <c r="C2707" s="331" t="n">
        <f aca="false">YEAR(B2707)</f>
        <v>2017</v>
      </c>
      <c r="D2707" s="331" t="n">
        <f aca="false">MONTH(B2707)</f>
        <v>6</v>
      </c>
      <c r="E2707" s="331" t="n">
        <f aca="false">DAY(B2707)</f>
        <v>2</v>
      </c>
      <c r="F2707" s="132" t="n">
        <v>2411.47025</v>
      </c>
      <c r="G2707" s="132" t="n">
        <v>2487.42</v>
      </c>
      <c r="H2707" s="132" t="n">
        <v>2373.906</v>
      </c>
      <c r="I2707" s="132" t="n">
        <v>2484.78825</v>
      </c>
      <c r="J2707" s="132" t="n">
        <f aca="false">LARGE($G$1:G2707,1)</f>
        <v>2766.83425</v>
      </c>
      <c r="K2707" s="192" t="n">
        <f aca="false">IF(J2707&gt;J2706,0,K2706+1)</f>
        <v>8</v>
      </c>
      <c r="L2707" s="134" t="n">
        <f aca="false">I2707/J2707-1</f>
        <v>-0.101938162721529</v>
      </c>
      <c r="O2707" s="131"/>
      <c r="P2707" s="330"/>
      <c r="Q2707" s="132"/>
      <c r="R2707" s="132"/>
      <c r="S2707" s="132"/>
      <c r="T2707" s="132"/>
    </row>
    <row r="2708" customFormat="false" ht="12.8" hidden="true" customHeight="false" outlineLevel="0" collapsed="false">
      <c r="A2708" s="131" t="n">
        <v>1496448000</v>
      </c>
      <c r="B2708" s="330" t="n">
        <f aca="false">(A2708/(24*60*60))+DATE(1970,1,1)</f>
        <v>42889</v>
      </c>
      <c r="C2708" s="331" t="n">
        <f aca="false">YEAR(B2708)</f>
        <v>2017</v>
      </c>
      <c r="D2708" s="331" t="n">
        <f aca="false">MONTH(B2708)</f>
        <v>6</v>
      </c>
      <c r="E2708" s="331" t="n">
        <f aca="false">DAY(B2708)</f>
        <v>3</v>
      </c>
      <c r="F2708" s="132" t="n">
        <v>2484.3505</v>
      </c>
      <c r="G2708" s="132" t="n">
        <v>2590.45075</v>
      </c>
      <c r="H2708" s="132" t="n">
        <v>2451.19225</v>
      </c>
      <c r="I2708" s="132" t="n">
        <v>2548.40475</v>
      </c>
      <c r="J2708" s="132" t="n">
        <f aca="false">LARGE($G$1:G2708,1)</f>
        <v>2766.83425</v>
      </c>
      <c r="K2708" s="192" t="n">
        <f aca="false">IF(J2708&gt;J2707,0,K2707+1)</f>
        <v>9</v>
      </c>
      <c r="L2708" s="134" t="n">
        <f aca="false">I2708/J2708-1</f>
        <v>-0.0789456397686272</v>
      </c>
      <c r="O2708" s="131"/>
      <c r="P2708" s="330"/>
      <c r="Q2708" s="132"/>
      <c r="R2708" s="132"/>
      <c r="S2708" s="132"/>
      <c r="T2708" s="132"/>
    </row>
    <row r="2709" customFormat="false" ht="12.8" hidden="true" customHeight="false" outlineLevel="0" collapsed="false">
      <c r="A2709" s="131" t="n">
        <v>1496534400</v>
      </c>
      <c r="B2709" s="330" t="n">
        <f aca="false">(A2709/(24*60*60))+DATE(1970,1,1)</f>
        <v>42890</v>
      </c>
      <c r="C2709" s="331" t="n">
        <f aca="false">YEAR(B2709)</f>
        <v>2017</v>
      </c>
      <c r="D2709" s="331" t="n">
        <f aca="false">MONTH(B2709)</f>
        <v>6</v>
      </c>
      <c r="E2709" s="331" t="n">
        <f aca="false">DAY(B2709)</f>
        <v>4</v>
      </c>
      <c r="F2709" s="132" t="n">
        <v>2547.7505</v>
      </c>
      <c r="G2709" s="132" t="n">
        <v>2565.34</v>
      </c>
      <c r="H2709" s="132" t="n">
        <v>2473.2525</v>
      </c>
      <c r="I2709" s="132" t="n">
        <v>2523.05775</v>
      </c>
      <c r="J2709" s="132" t="n">
        <f aca="false">LARGE($G$1:G2709,1)</f>
        <v>2766.83425</v>
      </c>
      <c r="K2709" s="192" t="n">
        <f aca="false">IF(J2709&gt;J2708,0,K2708+1)</f>
        <v>10</v>
      </c>
      <c r="L2709" s="134" t="n">
        <f aca="false">I2709/J2709-1</f>
        <v>-0.0881066511302583</v>
      </c>
      <c r="O2709" s="131"/>
      <c r="P2709" s="330"/>
      <c r="Q2709" s="132"/>
      <c r="R2709" s="132"/>
      <c r="S2709" s="132"/>
      <c r="T2709" s="132"/>
    </row>
    <row r="2710" customFormat="false" ht="12.8" hidden="true" customHeight="false" outlineLevel="0" collapsed="false">
      <c r="A2710" s="131" t="n">
        <v>1496620800</v>
      </c>
      <c r="B2710" s="330" t="n">
        <f aca="false">(A2710/(24*60*60))+DATE(1970,1,1)</f>
        <v>42891</v>
      </c>
      <c r="C2710" s="331" t="n">
        <f aca="false">YEAR(B2710)</f>
        <v>2017</v>
      </c>
      <c r="D2710" s="331" t="n">
        <f aca="false">MONTH(B2710)</f>
        <v>6</v>
      </c>
      <c r="E2710" s="331" t="n">
        <f aca="false">DAY(B2710)</f>
        <v>5</v>
      </c>
      <c r="F2710" s="132" t="n">
        <v>2523.6295</v>
      </c>
      <c r="G2710" s="132" t="n">
        <v>2697.48075</v>
      </c>
      <c r="H2710" s="132" t="n">
        <v>2519.335</v>
      </c>
      <c r="I2710" s="132" t="n">
        <v>2693.8575</v>
      </c>
      <c r="J2710" s="132" t="n">
        <f aca="false">LARGE($G$1:G2710,1)</f>
        <v>2766.83425</v>
      </c>
      <c r="K2710" s="192" t="n">
        <f aca="false">IF(J2710&gt;J2709,0,K2709+1)</f>
        <v>11</v>
      </c>
      <c r="L2710" s="134" t="n">
        <f aca="false">I2710/J2710-1</f>
        <v>-0.0263755409273251</v>
      </c>
      <c r="O2710" s="131"/>
      <c r="P2710" s="330"/>
      <c r="Q2710" s="132"/>
      <c r="R2710" s="132"/>
      <c r="S2710" s="132"/>
      <c r="T2710" s="132"/>
    </row>
    <row r="2711" customFormat="false" ht="12.8" hidden="true" customHeight="false" outlineLevel="0" collapsed="false">
      <c r="A2711" s="131" t="n">
        <v>1496707200</v>
      </c>
      <c r="B2711" s="330" t="n">
        <f aca="false">(A2711/(24*60*60))+DATE(1970,1,1)</f>
        <v>42892</v>
      </c>
      <c r="C2711" s="331" t="n">
        <f aca="false">YEAR(B2711)</f>
        <v>2017</v>
      </c>
      <c r="D2711" s="331" t="n">
        <f aca="false">MONTH(B2711)</f>
        <v>6</v>
      </c>
      <c r="E2711" s="331" t="n">
        <f aca="false">DAY(B2711)</f>
        <v>6</v>
      </c>
      <c r="F2711" s="132" t="n">
        <v>2694.10725</v>
      </c>
      <c r="G2711" s="132" t="n">
        <v>2932.457</v>
      </c>
      <c r="H2711" s="132" t="n">
        <v>2686.12225</v>
      </c>
      <c r="I2711" s="132" t="n">
        <v>2874.815</v>
      </c>
      <c r="J2711" s="132" t="n">
        <f aca="false">LARGE($G$1:G2711,1)</f>
        <v>2932.457</v>
      </c>
      <c r="K2711" s="192" t="n">
        <f aca="false">IF(J2711&gt;J2710,0,K2710+1)</f>
        <v>0</v>
      </c>
      <c r="L2711" s="134" t="n">
        <f aca="false">I2711/J2711-1</f>
        <v>-0.0196565542137531</v>
      </c>
      <c r="O2711" s="131"/>
      <c r="P2711" s="330"/>
      <c r="Q2711" s="132"/>
      <c r="R2711" s="132"/>
      <c r="S2711" s="132"/>
      <c r="T2711" s="132"/>
    </row>
    <row r="2712" customFormat="false" ht="12.8" hidden="true" customHeight="false" outlineLevel="0" collapsed="false">
      <c r="A2712" s="131" t="n">
        <v>1496793600</v>
      </c>
      <c r="B2712" s="330" t="n">
        <f aca="false">(A2712/(24*60*60))+DATE(1970,1,1)</f>
        <v>42893</v>
      </c>
      <c r="C2712" s="331" t="n">
        <f aca="false">YEAR(B2712)</f>
        <v>2017</v>
      </c>
      <c r="D2712" s="331" t="n">
        <f aca="false">MONTH(B2712)</f>
        <v>6</v>
      </c>
      <c r="E2712" s="331" t="n">
        <f aca="false">DAY(B2712)</f>
        <v>7</v>
      </c>
      <c r="F2712" s="132" t="n">
        <v>2874.7825</v>
      </c>
      <c r="G2712" s="132" t="n">
        <v>2887.065</v>
      </c>
      <c r="H2712" s="132" t="n">
        <v>2614.87</v>
      </c>
      <c r="I2712" s="132" t="n">
        <v>2687.16775</v>
      </c>
      <c r="J2712" s="132" t="n">
        <f aca="false">LARGE($G$1:G2712,1)</f>
        <v>2932.457</v>
      </c>
      <c r="K2712" s="192" t="n">
        <f aca="false">IF(J2712&gt;J2711,0,K2711+1)</f>
        <v>1</v>
      </c>
      <c r="L2712" s="134" t="n">
        <f aca="false">I2712/J2712-1</f>
        <v>-0.0836463245667369</v>
      </c>
      <c r="O2712" s="131"/>
      <c r="P2712" s="330"/>
      <c r="Q2712" s="132"/>
      <c r="R2712" s="132"/>
      <c r="S2712" s="132"/>
      <c r="T2712" s="132"/>
    </row>
    <row r="2713" customFormat="false" ht="12.8" hidden="true" customHeight="false" outlineLevel="0" collapsed="false">
      <c r="A2713" s="131" t="n">
        <v>1496880000</v>
      </c>
      <c r="B2713" s="330" t="n">
        <f aca="false">(A2713/(24*60*60))+DATE(1970,1,1)</f>
        <v>42894</v>
      </c>
      <c r="C2713" s="331" t="n">
        <f aca="false">YEAR(B2713)</f>
        <v>2017</v>
      </c>
      <c r="D2713" s="331" t="n">
        <f aca="false">MONTH(B2713)</f>
        <v>6</v>
      </c>
      <c r="E2713" s="331" t="n">
        <f aca="false">DAY(B2713)</f>
        <v>8</v>
      </c>
      <c r="F2713" s="132" t="n">
        <v>2688.3155</v>
      </c>
      <c r="G2713" s="132" t="n">
        <v>2814.3055</v>
      </c>
      <c r="H2713" s="132" t="n">
        <v>2612.8</v>
      </c>
      <c r="I2713" s="132" t="n">
        <v>2804.34025</v>
      </c>
      <c r="J2713" s="132" t="n">
        <f aca="false">LARGE($G$1:G2713,1)</f>
        <v>2932.457</v>
      </c>
      <c r="K2713" s="192" t="n">
        <f aca="false">IF(J2713&gt;J2712,0,K2712+1)</f>
        <v>2</v>
      </c>
      <c r="L2713" s="134" t="n">
        <f aca="false">I2713/J2713-1</f>
        <v>-0.0436892169262839</v>
      </c>
      <c r="O2713" s="131"/>
      <c r="P2713" s="330"/>
      <c r="Q2713" s="132"/>
      <c r="R2713" s="132"/>
      <c r="S2713" s="132"/>
      <c r="T2713" s="132"/>
    </row>
    <row r="2714" customFormat="false" ht="12.8" hidden="true" customHeight="false" outlineLevel="0" collapsed="false">
      <c r="A2714" s="131" t="n">
        <v>1496966400</v>
      </c>
      <c r="B2714" s="330" t="n">
        <f aca="false">(A2714/(24*60*60))+DATE(1970,1,1)</f>
        <v>42895</v>
      </c>
      <c r="C2714" s="331" t="n">
        <f aca="false">YEAR(B2714)</f>
        <v>2017</v>
      </c>
      <c r="D2714" s="331" t="n">
        <f aca="false">MONTH(B2714)</f>
        <v>6</v>
      </c>
      <c r="E2714" s="331" t="n">
        <f aca="false">DAY(B2714)</f>
        <v>9</v>
      </c>
      <c r="F2714" s="132" t="n">
        <v>2803.88975</v>
      </c>
      <c r="G2714" s="132" t="n">
        <v>2862.31725</v>
      </c>
      <c r="H2714" s="132" t="n">
        <v>2788.5125</v>
      </c>
      <c r="I2714" s="132" t="n">
        <v>2814.29675</v>
      </c>
      <c r="J2714" s="132" t="n">
        <f aca="false">LARGE($G$1:G2714,1)</f>
        <v>2932.457</v>
      </c>
      <c r="K2714" s="192" t="n">
        <f aca="false">IF(J2714&gt;J2713,0,K2713+1)</f>
        <v>3</v>
      </c>
      <c r="L2714" s="134" t="n">
        <f aca="false">I2714/J2714-1</f>
        <v>-0.0402939412240315</v>
      </c>
      <c r="O2714" s="131"/>
      <c r="P2714" s="330"/>
      <c r="Q2714" s="132"/>
      <c r="R2714" s="132"/>
      <c r="S2714" s="132"/>
      <c r="T2714" s="132"/>
    </row>
    <row r="2715" customFormat="false" ht="12.8" hidden="true" customHeight="false" outlineLevel="0" collapsed="false">
      <c r="A2715" s="131" t="n">
        <v>1497052800</v>
      </c>
      <c r="B2715" s="330" t="n">
        <f aca="false">(A2715/(24*60*60))+DATE(1970,1,1)</f>
        <v>42896</v>
      </c>
      <c r="C2715" s="331" t="n">
        <f aca="false">YEAR(B2715)</f>
        <v>2017</v>
      </c>
      <c r="D2715" s="331" t="n">
        <f aca="false">MONTH(B2715)</f>
        <v>6</v>
      </c>
      <c r="E2715" s="331" t="n">
        <f aca="false">DAY(B2715)</f>
        <v>10</v>
      </c>
      <c r="F2715" s="132" t="n">
        <v>2813.21075</v>
      </c>
      <c r="G2715" s="132" t="n">
        <v>2916.726</v>
      </c>
      <c r="H2715" s="132" t="n">
        <v>2798.03525</v>
      </c>
      <c r="I2715" s="132" t="n">
        <v>2887.79475</v>
      </c>
      <c r="J2715" s="132" t="n">
        <f aca="false">LARGE($G$1:G2715,1)</f>
        <v>2932.457</v>
      </c>
      <c r="K2715" s="192" t="n">
        <f aca="false">IF(J2715&gt;J2714,0,K2714+1)</f>
        <v>4</v>
      </c>
      <c r="L2715" s="134" t="n">
        <f aca="false">I2715/J2715-1</f>
        <v>-0.015230317102689</v>
      </c>
      <c r="O2715" s="131"/>
      <c r="P2715" s="330"/>
      <c r="Q2715" s="132"/>
      <c r="R2715" s="132"/>
      <c r="S2715" s="132"/>
      <c r="T2715" s="132"/>
    </row>
    <row r="2716" customFormat="false" ht="12.8" hidden="true" customHeight="false" outlineLevel="0" collapsed="false">
      <c r="A2716" s="131" t="n">
        <v>1497139200</v>
      </c>
      <c r="B2716" s="330" t="n">
        <f aca="false">(A2716/(24*60*60))+DATE(1970,1,1)</f>
        <v>42897</v>
      </c>
      <c r="C2716" s="331" t="n">
        <f aca="false">YEAR(B2716)</f>
        <v>2017</v>
      </c>
      <c r="D2716" s="331" t="n">
        <f aca="false">MONTH(B2716)</f>
        <v>6</v>
      </c>
      <c r="E2716" s="331" t="n">
        <f aca="false">DAY(B2716)</f>
        <v>11</v>
      </c>
      <c r="F2716" s="132" t="n">
        <v>2887.5385</v>
      </c>
      <c r="G2716" s="132" t="n">
        <v>2964.112</v>
      </c>
      <c r="H2716" s="132" t="n">
        <v>2846.04575</v>
      </c>
      <c r="I2716" s="132" t="n">
        <v>2959.51975</v>
      </c>
      <c r="J2716" s="132" t="n">
        <f aca="false">LARGE($G$1:G2716,1)</f>
        <v>2964.112</v>
      </c>
      <c r="K2716" s="192" t="n">
        <f aca="false">IF(J2716&gt;J2715,0,K2715+1)</f>
        <v>0</v>
      </c>
      <c r="L2716" s="134" t="n">
        <f aca="false">I2716/J2716-1</f>
        <v>-0.00154928356283435</v>
      </c>
      <c r="O2716" s="131"/>
      <c r="P2716" s="330"/>
      <c r="Q2716" s="132"/>
      <c r="R2716" s="132"/>
      <c r="S2716" s="132"/>
      <c r="T2716" s="132"/>
    </row>
    <row r="2717" customFormat="false" ht="12.8" hidden="true" customHeight="false" outlineLevel="0" collapsed="false">
      <c r="A2717" s="131" t="n">
        <v>1497225600</v>
      </c>
      <c r="B2717" s="330" t="n">
        <f aca="false">(A2717/(24*60*60))+DATE(1970,1,1)</f>
        <v>42898</v>
      </c>
      <c r="C2717" s="331" t="n">
        <f aca="false">YEAR(B2717)</f>
        <v>2017</v>
      </c>
      <c r="D2717" s="331" t="n">
        <f aca="false">MONTH(B2717)</f>
        <v>6</v>
      </c>
      <c r="E2717" s="331" t="n">
        <f aca="false">DAY(B2717)</f>
        <v>12</v>
      </c>
      <c r="F2717" s="132" t="n">
        <v>2959.5215</v>
      </c>
      <c r="G2717" s="132" t="n">
        <v>2975.7475</v>
      </c>
      <c r="H2717" s="132" t="n">
        <v>2453.48</v>
      </c>
      <c r="I2717" s="132" t="n">
        <v>2647.128</v>
      </c>
      <c r="J2717" s="132" t="n">
        <f aca="false">LARGE($G$1:G2717,1)</f>
        <v>2975.7475</v>
      </c>
      <c r="K2717" s="192" t="n">
        <f aca="false">IF(J2717&gt;J2716,0,K2716+1)</f>
        <v>0</v>
      </c>
      <c r="L2717" s="134" t="n">
        <f aca="false">I2717/J2717-1</f>
        <v>-0.110432588786515</v>
      </c>
      <c r="O2717" s="131"/>
      <c r="P2717" s="330"/>
      <c r="Q2717" s="132"/>
      <c r="R2717" s="132"/>
      <c r="S2717" s="132"/>
      <c r="T2717" s="132"/>
    </row>
    <row r="2718" customFormat="false" ht="12.8" hidden="true" customHeight="false" outlineLevel="0" collapsed="false">
      <c r="A2718" s="131" t="n">
        <v>1497312000</v>
      </c>
      <c r="B2718" s="330" t="n">
        <f aca="false">(A2718/(24*60*60))+DATE(1970,1,1)</f>
        <v>42899</v>
      </c>
      <c r="C2718" s="331" t="n">
        <f aca="false">YEAR(B2718)</f>
        <v>2017</v>
      </c>
      <c r="D2718" s="331" t="n">
        <f aca="false">MONTH(B2718)</f>
        <v>6</v>
      </c>
      <c r="E2718" s="331" t="n">
        <f aca="false">DAY(B2718)</f>
        <v>13</v>
      </c>
      <c r="F2718" s="132" t="n">
        <v>2644.268</v>
      </c>
      <c r="G2718" s="132" t="n">
        <v>2783.201</v>
      </c>
      <c r="H2718" s="132" t="n">
        <v>2634.1625</v>
      </c>
      <c r="I2718" s="132" t="n">
        <v>2709.5225</v>
      </c>
      <c r="J2718" s="132" t="n">
        <f aca="false">LARGE($G$1:G2718,1)</f>
        <v>2975.7475</v>
      </c>
      <c r="K2718" s="192" t="n">
        <f aca="false">IF(J2718&gt;J2717,0,K2717+1)</f>
        <v>1</v>
      </c>
      <c r="L2718" s="134" t="n">
        <f aca="false">I2718/J2718-1</f>
        <v>-0.0894649159580911</v>
      </c>
      <c r="O2718" s="131"/>
      <c r="P2718" s="330"/>
      <c r="Q2718" s="132"/>
      <c r="R2718" s="132"/>
      <c r="S2718" s="132"/>
      <c r="T2718" s="132"/>
    </row>
    <row r="2719" customFormat="false" ht="12.8" hidden="true" customHeight="false" outlineLevel="0" collapsed="false">
      <c r="A2719" s="131" t="n">
        <v>1497398400</v>
      </c>
      <c r="B2719" s="330" t="n">
        <f aca="false">(A2719/(24*60*60))+DATE(1970,1,1)</f>
        <v>42900</v>
      </c>
      <c r="C2719" s="331" t="n">
        <f aca="false">YEAR(B2719)</f>
        <v>2017</v>
      </c>
      <c r="D2719" s="331" t="n">
        <f aca="false">MONTH(B2719)</f>
        <v>6</v>
      </c>
      <c r="E2719" s="331" t="n">
        <f aca="false">DAY(B2719)</f>
        <v>14</v>
      </c>
      <c r="F2719" s="132" t="n">
        <v>2710.2675</v>
      </c>
      <c r="G2719" s="132" t="n">
        <v>2806.47575</v>
      </c>
      <c r="H2719" s="132" t="n">
        <v>2327.4075</v>
      </c>
      <c r="I2719" s="132" t="n">
        <v>2448.614</v>
      </c>
      <c r="J2719" s="132" t="n">
        <f aca="false">LARGE($G$1:G2719,1)</f>
        <v>2975.7475</v>
      </c>
      <c r="K2719" s="192" t="n">
        <f aca="false">IF(J2719&gt;J2718,0,K2718+1)</f>
        <v>2</v>
      </c>
      <c r="L2719" s="134" t="n">
        <f aca="false">I2719/J2719-1</f>
        <v>-0.177143221997162</v>
      </c>
      <c r="O2719" s="131"/>
      <c r="P2719" s="330"/>
      <c r="Q2719" s="132"/>
      <c r="R2719" s="132"/>
      <c r="S2719" s="132"/>
      <c r="T2719" s="132"/>
    </row>
    <row r="2720" customFormat="false" ht="12.8" hidden="true" customHeight="false" outlineLevel="0" collapsed="false">
      <c r="A2720" s="131" t="n">
        <v>1497484800</v>
      </c>
      <c r="B2720" s="330" t="n">
        <f aca="false">(A2720/(24*60*60))+DATE(1970,1,1)</f>
        <v>42901</v>
      </c>
      <c r="C2720" s="331" t="n">
        <f aca="false">YEAR(B2720)</f>
        <v>2017</v>
      </c>
      <c r="D2720" s="331" t="n">
        <f aca="false">MONTH(B2720)</f>
        <v>6</v>
      </c>
      <c r="E2720" s="331" t="n">
        <f aca="false">DAY(B2720)</f>
        <v>15</v>
      </c>
      <c r="F2720" s="132" t="n">
        <v>2449.948</v>
      </c>
      <c r="G2720" s="132" t="n">
        <v>2515.58525</v>
      </c>
      <c r="H2720" s="132" t="n">
        <v>2076.18475</v>
      </c>
      <c r="I2720" s="132" t="n">
        <v>2419.93925</v>
      </c>
      <c r="J2720" s="132" t="n">
        <f aca="false">LARGE($G$1:G2720,1)</f>
        <v>2975.7475</v>
      </c>
      <c r="K2720" s="192" t="n">
        <f aca="false">IF(J2720&gt;J2719,0,K2719+1)</f>
        <v>3</v>
      </c>
      <c r="L2720" s="134" t="n">
        <f aca="false">I2720/J2720-1</f>
        <v>-0.186779372241764</v>
      </c>
      <c r="O2720" s="131"/>
      <c r="P2720" s="330"/>
      <c r="Q2720" s="132"/>
      <c r="R2720" s="132"/>
      <c r="S2720" s="132"/>
      <c r="T2720" s="132"/>
    </row>
    <row r="2721" customFormat="false" ht="12.8" hidden="true" customHeight="false" outlineLevel="0" collapsed="false">
      <c r="A2721" s="131" t="n">
        <v>1497571200</v>
      </c>
      <c r="B2721" s="330" t="n">
        <f aca="false">(A2721/(24*60*60))+DATE(1970,1,1)</f>
        <v>42902</v>
      </c>
      <c r="C2721" s="331" t="n">
        <f aca="false">YEAR(B2721)</f>
        <v>2017</v>
      </c>
      <c r="D2721" s="331" t="n">
        <f aca="false">MONTH(B2721)</f>
        <v>6</v>
      </c>
      <c r="E2721" s="331" t="n">
        <f aca="false">DAY(B2721)</f>
        <v>16</v>
      </c>
      <c r="F2721" s="132" t="n">
        <v>2419.955</v>
      </c>
      <c r="G2721" s="132" t="n">
        <v>2524.8075</v>
      </c>
      <c r="H2721" s="132" t="n">
        <v>2303.65525</v>
      </c>
      <c r="I2721" s="132" t="n">
        <v>2480.01325</v>
      </c>
      <c r="J2721" s="132" t="n">
        <f aca="false">LARGE($G$1:G2721,1)</f>
        <v>2975.7475</v>
      </c>
      <c r="K2721" s="192" t="n">
        <f aca="false">IF(J2721&gt;J2720,0,K2720+1)</f>
        <v>4</v>
      </c>
      <c r="L2721" s="134" t="n">
        <f aca="false">I2721/J2721-1</f>
        <v>-0.166591503479378</v>
      </c>
      <c r="O2721" s="131"/>
      <c r="P2721" s="330"/>
      <c r="Q2721" s="132"/>
      <c r="R2721" s="132"/>
      <c r="S2721" s="132"/>
      <c r="T2721" s="132"/>
    </row>
    <row r="2722" customFormat="false" ht="12.8" hidden="true" customHeight="false" outlineLevel="0" collapsed="false">
      <c r="A2722" s="131" t="n">
        <v>1497657600</v>
      </c>
      <c r="B2722" s="330" t="n">
        <f aca="false">(A2722/(24*60*60))+DATE(1970,1,1)</f>
        <v>42903</v>
      </c>
      <c r="C2722" s="331" t="n">
        <f aca="false">YEAR(B2722)</f>
        <v>2017</v>
      </c>
      <c r="D2722" s="331" t="n">
        <f aca="false">MONTH(B2722)</f>
        <v>6</v>
      </c>
      <c r="E2722" s="331" t="n">
        <f aca="false">DAY(B2722)</f>
        <v>17</v>
      </c>
      <c r="F2722" s="132" t="n">
        <v>2480.019</v>
      </c>
      <c r="G2722" s="132" t="n">
        <v>2674.1325</v>
      </c>
      <c r="H2722" s="132" t="n">
        <v>2421.42525</v>
      </c>
      <c r="I2722" s="132" t="n">
        <v>2636.35575</v>
      </c>
      <c r="J2722" s="132" t="n">
        <f aca="false">LARGE($G$1:G2722,1)</f>
        <v>2975.7475</v>
      </c>
      <c r="K2722" s="192" t="n">
        <f aca="false">IF(J2722&gt;J2721,0,K2721+1)</f>
        <v>5</v>
      </c>
      <c r="L2722" s="134" t="n">
        <f aca="false">I2722/J2722-1</f>
        <v>-0.114052603589518</v>
      </c>
      <c r="O2722" s="131"/>
      <c r="P2722" s="330"/>
      <c r="Q2722" s="132"/>
      <c r="R2722" s="132"/>
      <c r="S2722" s="132"/>
      <c r="T2722" s="132"/>
    </row>
    <row r="2723" customFormat="false" ht="12.8" hidden="true" customHeight="false" outlineLevel="0" collapsed="false">
      <c r="A2723" s="131" t="n">
        <v>1497744000</v>
      </c>
      <c r="B2723" s="330" t="n">
        <f aca="false">(A2723/(24*60*60))+DATE(1970,1,1)</f>
        <v>42904</v>
      </c>
      <c r="C2723" s="331" t="n">
        <f aca="false">YEAR(B2723)</f>
        <v>2017</v>
      </c>
      <c r="D2723" s="331" t="n">
        <f aca="false">MONTH(B2723)</f>
        <v>6</v>
      </c>
      <c r="E2723" s="331" t="n">
        <f aca="false">DAY(B2723)</f>
        <v>18</v>
      </c>
      <c r="F2723" s="132" t="n">
        <v>2637.5195</v>
      </c>
      <c r="G2723" s="132" t="n">
        <v>2667.2045</v>
      </c>
      <c r="H2723" s="132" t="n">
        <v>2458.55525</v>
      </c>
      <c r="I2723" s="132" t="n">
        <v>2512.4655</v>
      </c>
      <c r="J2723" s="132" t="n">
        <f aca="false">LARGE($G$1:G2723,1)</f>
        <v>2975.7475</v>
      </c>
      <c r="K2723" s="192" t="n">
        <f aca="false">IF(J2723&gt;J2722,0,K2722+1)</f>
        <v>6</v>
      </c>
      <c r="L2723" s="134" t="n">
        <f aca="false">I2723/J2723-1</f>
        <v>-0.155685924292972</v>
      </c>
      <c r="O2723" s="131"/>
      <c r="P2723" s="330"/>
      <c r="Q2723" s="132"/>
      <c r="R2723" s="132"/>
      <c r="S2723" s="132"/>
      <c r="T2723" s="132"/>
    </row>
    <row r="2724" customFormat="false" ht="12.8" hidden="true" customHeight="false" outlineLevel="0" collapsed="false">
      <c r="A2724" s="131" t="n">
        <v>1497830400</v>
      </c>
      <c r="B2724" s="330" t="n">
        <f aca="false">(A2724/(24*60*60))+DATE(1970,1,1)</f>
        <v>42905</v>
      </c>
      <c r="C2724" s="331" t="n">
        <f aca="false">YEAR(B2724)</f>
        <v>2017</v>
      </c>
      <c r="D2724" s="331" t="n">
        <f aca="false">MONTH(B2724)</f>
        <v>6</v>
      </c>
      <c r="E2724" s="331" t="n">
        <f aca="false">DAY(B2724)</f>
        <v>19</v>
      </c>
      <c r="F2724" s="132" t="n">
        <v>2513.206</v>
      </c>
      <c r="G2724" s="132" t="n">
        <v>2595.4975</v>
      </c>
      <c r="H2724" s="132" t="n">
        <v>2484.7055</v>
      </c>
      <c r="I2724" s="132" t="n">
        <v>2593.707</v>
      </c>
      <c r="J2724" s="132" t="n">
        <f aca="false">LARGE($G$1:G2724,1)</f>
        <v>2975.7475</v>
      </c>
      <c r="K2724" s="192" t="n">
        <f aca="false">IF(J2724&gt;J2723,0,K2723+1)</f>
        <v>7</v>
      </c>
      <c r="L2724" s="134" t="n">
        <f aca="false">I2724/J2724-1</f>
        <v>-0.128384716781246</v>
      </c>
      <c r="O2724" s="131"/>
      <c r="P2724" s="330"/>
      <c r="Q2724" s="132"/>
      <c r="R2724" s="132"/>
      <c r="S2724" s="132"/>
      <c r="T2724" s="132"/>
    </row>
    <row r="2725" customFormat="false" ht="12.8" hidden="true" customHeight="false" outlineLevel="0" collapsed="false">
      <c r="A2725" s="131" t="n">
        <v>1497916800</v>
      </c>
      <c r="B2725" s="330" t="n">
        <f aca="false">(A2725/(24*60*60))+DATE(1970,1,1)</f>
        <v>42906</v>
      </c>
      <c r="C2725" s="331" t="n">
        <f aca="false">YEAR(B2725)</f>
        <v>2017</v>
      </c>
      <c r="D2725" s="331" t="n">
        <f aca="false">MONTH(B2725)</f>
        <v>6</v>
      </c>
      <c r="E2725" s="331" t="n">
        <f aca="false">DAY(B2725)</f>
        <v>20</v>
      </c>
      <c r="F2725" s="132" t="n">
        <v>2593.70975</v>
      </c>
      <c r="G2725" s="132" t="n">
        <v>2778.4875</v>
      </c>
      <c r="H2725" s="132" t="n">
        <v>2583.7725</v>
      </c>
      <c r="I2725" s="132" t="n">
        <v>2726.08</v>
      </c>
      <c r="J2725" s="132" t="n">
        <f aca="false">LARGE($G$1:G2725,1)</f>
        <v>2975.7475</v>
      </c>
      <c r="K2725" s="192" t="n">
        <f aca="false">IF(J2725&gt;J2724,0,K2724+1)</f>
        <v>8</v>
      </c>
      <c r="L2725" s="134" t="n">
        <f aca="false">I2725/J2725-1</f>
        <v>-0.0839007677902779</v>
      </c>
      <c r="O2725" s="131"/>
      <c r="P2725" s="330"/>
      <c r="Q2725" s="132"/>
      <c r="R2725" s="132"/>
      <c r="S2725" s="132"/>
      <c r="T2725" s="132"/>
    </row>
    <row r="2726" customFormat="false" ht="12.8" hidden="true" customHeight="false" outlineLevel="0" collapsed="false">
      <c r="A2726" s="131" t="n">
        <v>1498003200</v>
      </c>
      <c r="B2726" s="330" t="n">
        <f aca="false">(A2726/(24*60*60))+DATE(1970,1,1)</f>
        <v>42907</v>
      </c>
      <c r="C2726" s="331" t="n">
        <f aca="false">YEAR(B2726)</f>
        <v>2017</v>
      </c>
      <c r="D2726" s="331" t="n">
        <f aca="false">MONTH(B2726)</f>
        <v>6</v>
      </c>
      <c r="E2726" s="331" t="n">
        <f aca="false">DAY(B2726)</f>
        <v>21</v>
      </c>
      <c r="F2726" s="132" t="n">
        <v>2724.595</v>
      </c>
      <c r="G2726" s="132" t="n">
        <v>2776.38575</v>
      </c>
      <c r="H2726" s="132" t="n">
        <v>2581.695</v>
      </c>
      <c r="I2726" s="132" t="n">
        <v>2647.6145</v>
      </c>
      <c r="J2726" s="132" t="n">
        <f aca="false">LARGE($G$1:G2726,1)</f>
        <v>2975.7475</v>
      </c>
      <c r="K2726" s="192" t="n">
        <f aca="false">IF(J2726&gt;J2725,0,K2725+1)</f>
        <v>9</v>
      </c>
      <c r="L2726" s="134" t="n">
        <f aca="false">I2726/J2726-1</f>
        <v>-0.110269100452911</v>
      </c>
      <c r="O2726" s="131"/>
      <c r="P2726" s="330"/>
      <c r="Q2726" s="132"/>
      <c r="R2726" s="132"/>
      <c r="S2726" s="132"/>
      <c r="T2726" s="132"/>
    </row>
    <row r="2727" customFormat="false" ht="12.8" hidden="true" customHeight="false" outlineLevel="0" collapsed="false">
      <c r="A2727" s="131" t="n">
        <v>1498089600</v>
      </c>
      <c r="B2727" s="330" t="n">
        <f aca="false">(A2727/(24*60*60))+DATE(1970,1,1)</f>
        <v>42908</v>
      </c>
      <c r="C2727" s="331" t="n">
        <f aca="false">YEAR(B2727)</f>
        <v>2017</v>
      </c>
      <c r="D2727" s="331" t="n">
        <f aca="false">MONTH(B2727)</f>
        <v>6</v>
      </c>
      <c r="E2727" s="331" t="n">
        <f aca="false">DAY(B2727)</f>
        <v>22</v>
      </c>
      <c r="F2727" s="132" t="n">
        <v>2648.01725</v>
      </c>
      <c r="G2727" s="132" t="n">
        <v>2731.74</v>
      </c>
      <c r="H2727" s="132" t="n">
        <v>2594.03925</v>
      </c>
      <c r="I2727" s="132" t="n">
        <v>2692.00925</v>
      </c>
      <c r="J2727" s="132" t="n">
        <f aca="false">LARGE($G$1:G2727,1)</f>
        <v>2975.7475</v>
      </c>
      <c r="K2727" s="192" t="n">
        <f aca="false">IF(J2727&gt;J2726,0,K2726+1)</f>
        <v>10</v>
      </c>
      <c r="L2727" s="134" t="n">
        <f aca="false">I2727/J2727-1</f>
        <v>-0.0953502439303066</v>
      </c>
      <c r="O2727" s="131"/>
      <c r="P2727" s="330"/>
      <c r="Q2727" s="132"/>
      <c r="R2727" s="132"/>
      <c r="S2727" s="132"/>
      <c r="T2727" s="132"/>
    </row>
    <row r="2728" customFormat="false" ht="12.8" hidden="true" customHeight="false" outlineLevel="0" collapsed="false">
      <c r="A2728" s="131" t="n">
        <v>1498176000</v>
      </c>
      <c r="B2728" s="330" t="n">
        <f aca="false">(A2728/(24*60*60))+DATE(1970,1,1)</f>
        <v>42909</v>
      </c>
      <c r="C2728" s="331" t="n">
        <f aca="false">YEAR(B2728)</f>
        <v>2017</v>
      </c>
      <c r="D2728" s="331" t="n">
        <f aca="false">MONTH(B2728)</f>
        <v>6</v>
      </c>
      <c r="E2728" s="331" t="n">
        <f aca="false">DAY(B2728)</f>
        <v>23</v>
      </c>
      <c r="F2728" s="132" t="n">
        <v>2691.9925</v>
      </c>
      <c r="G2728" s="132" t="n">
        <v>2735.585</v>
      </c>
      <c r="H2728" s="132" t="n">
        <v>2663.703</v>
      </c>
      <c r="I2728" s="132" t="n">
        <v>2682.11</v>
      </c>
      <c r="J2728" s="132" t="n">
        <f aca="false">LARGE($G$1:G2728,1)</f>
        <v>2975.7475</v>
      </c>
      <c r="K2728" s="192" t="n">
        <f aca="false">IF(J2728&gt;J2727,0,K2727+1)</f>
        <v>11</v>
      </c>
      <c r="L2728" s="134" t="n">
        <f aca="false">I2728/J2728-1</f>
        <v>-0.0986768870678711</v>
      </c>
      <c r="O2728" s="131"/>
      <c r="P2728" s="330"/>
      <c r="Q2728" s="132"/>
      <c r="R2728" s="132"/>
      <c r="S2728" s="132"/>
      <c r="T2728" s="132"/>
    </row>
    <row r="2729" customFormat="false" ht="12.8" hidden="true" customHeight="false" outlineLevel="0" collapsed="false">
      <c r="A2729" s="131" t="n">
        <v>1498262400</v>
      </c>
      <c r="B2729" s="330" t="n">
        <f aca="false">(A2729/(24*60*60))+DATE(1970,1,1)</f>
        <v>42910</v>
      </c>
      <c r="C2729" s="331" t="n">
        <f aca="false">YEAR(B2729)</f>
        <v>2017</v>
      </c>
      <c r="D2729" s="331" t="n">
        <f aca="false">MONTH(B2729)</f>
        <v>6</v>
      </c>
      <c r="E2729" s="331" t="n">
        <f aca="false">DAY(B2729)</f>
        <v>24</v>
      </c>
      <c r="F2729" s="132" t="n">
        <v>2682.11</v>
      </c>
      <c r="G2729" s="132" t="n">
        <v>2713.907</v>
      </c>
      <c r="H2729" s="132" t="n">
        <v>2506.2975</v>
      </c>
      <c r="I2729" s="132" t="n">
        <v>2563.22275</v>
      </c>
      <c r="J2729" s="132" t="n">
        <f aca="false">LARGE($G$1:G2729,1)</f>
        <v>2975.7475</v>
      </c>
      <c r="K2729" s="192" t="n">
        <f aca="false">IF(J2729&gt;J2728,0,K2728+1)</f>
        <v>12</v>
      </c>
      <c r="L2729" s="134" t="n">
        <f aca="false">I2729/J2729-1</f>
        <v>-0.138628949532848</v>
      </c>
      <c r="O2729" s="131"/>
      <c r="P2729" s="330"/>
      <c r="Q2729" s="132"/>
      <c r="R2729" s="132"/>
      <c r="S2729" s="132"/>
      <c r="T2729" s="132"/>
    </row>
    <row r="2730" customFormat="false" ht="12.8" hidden="true" customHeight="false" outlineLevel="0" collapsed="false">
      <c r="A2730" s="131" t="n">
        <v>1498348800</v>
      </c>
      <c r="B2730" s="330" t="n">
        <f aca="false">(A2730/(24*60*60))+DATE(1970,1,1)</f>
        <v>42911</v>
      </c>
      <c r="C2730" s="331" t="n">
        <f aca="false">YEAR(B2730)</f>
        <v>2017</v>
      </c>
      <c r="D2730" s="331" t="n">
        <f aca="false">MONTH(B2730)</f>
        <v>6</v>
      </c>
      <c r="E2730" s="331" t="n">
        <f aca="false">DAY(B2730)</f>
        <v>25</v>
      </c>
      <c r="F2730" s="132" t="n">
        <v>2565.143</v>
      </c>
      <c r="G2730" s="132" t="n">
        <v>2624.69925</v>
      </c>
      <c r="H2730" s="132" t="n">
        <v>2424.8675</v>
      </c>
      <c r="I2730" s="132" t="n">
        <v>2498.21975</v>
      </c>
      <c r="J2730" s="132" t="n">
        <f aca="false">LARGE($G$1:G2730,1)</f>
        <v>2975.7475</v>
      </c>
      <c r="K2730" s="192" t="n">
        <f aca="false">IF(J2730&gt;J2729,0,K2729+1)</f>
        <v>13</v>
      </c>
      <c r="L2730" s="134" t="n">
        <f aca="false">I2730/J2730-1</f>
        <v>-0.160473208832403</v>
      </c>
      <c r="O2730" s="131"/>
      <c r="P2730" s="330"/>
      <c r="Q2730" s="132"/>
      <c r="R2730" s="132"/>
      <c r="S2730" s="132"/>
      <c r="T2730" s="132"/>
    </row>
    <row r="2731" customFormat="false" ht="12.8" hidden="true" customHeight="false" outlineLevel="0" collapsed="false">
      <c r="A2731" s="131" t="n">
        <v>1498435200</v>
      </c>
      <c r="B2731" s="330" t="n">
        <f aca="false">(A2731/(24*60*60))+DATE(1970,1,1)</f>
        <v>42912</v>
      </c>
      <c r="C2731" s="331" t="n">
        <f aca="false">YEAR(B2731)</f>
        <v>2017</v>
      </c>
      <c r="D2731" s="331" t="n">
        <f aca="false">MONTH(B2731)</f>
        <v>6</v>
      </c>
      <c r="E2731" s="331" t="n">
        <f aca="false">DAY(B2731)</f>
        <v>26</v>
      </c>
      <c r="F2731" s="132" t="n">
        <v>2498.899</v>
      </c>
      <c r="G2731" s="132" t="n">
        <v>2549.85725</v>
      </c>
      <c r="H2731" s="132" t="n">
        <v>2264.655</v>
      </c>
      <c r="I2731" s="132" t="n">
        <v>2412.4375</v>
      </c>
      <c r="J2731" s="132" t="n">
        <f aca="false">LARGE($G$1:G2731,1)</f>
        <v>2975.7475</v>
      </c>
      <c r="K2731" s="192" t="n">
        <f aca="false">IF(J2731&gt;J2730,0,K2730+1)</f>
        <v>14</v>
      </c>
      <c r="L2731" s="134" t="n">
        <f aca="false">I2731/J2731-1</f>
        <v>-0.18930033546193</v>
      </c>
      <c r="O2731" s="131"/>
      <c r="P2731" s="330"/>
      <c r="Q2731" s="132"/>
      <c r="R2731" s="132"/>
      <c r="S2731" s="132"/>
      <c r="T2731" s="132"/>
    </row>
    <row r="2732" customFormat="false" ht="12.8" hidden="true" customHeight="false" outlineLevel="0" collapsed="false">
      <c r="A2732" s="131" t="n">
        <v>1498521600</v>
      </c>
      <c r="B2732" s="330" t="n">
        <f aca="false">(A2732/(24*60*60))+DATE(1970,1,1)</f>
        <v>42913</v>
      </c>
      <c r="C2732" s="331" t="n">
        <f aca="false">YEAR(B2732)</f>
        <v>2017</v>
      </c>
      <c r="D2732" s="331" t="n">
        <f aca="false">MONTH(B2732)</f>
        <v>6</v>
      </c>
      <c r="E2732" s="331" t="n">
        <f aca="false">DAY(B2732)</f>
        <v>27</v>
      </c>
      <c r="F2732" s="132" t="n">
        <v>2412.2785</v>
      </c>
      <c r="G2732" s="132" t="n">
        <v>2563.636</v>
      </c>
      <c r="H2732" s="132" t="n">
        <v>2270.367</v>
      </c>
      <c r="I2732" s="132" t="n">
        <v>2562.3475</v>
      </c>
      <c r="J2732" s="132" t="n">
        <f aca="false">LARGE($G$1:G2732,1)</f>
        <v>2975.7475</v>
      </c>
      <c r="K2732" s="192" t="n">
        <f aca="false">IF(J2732&gt;J2731,0,K2731+1)</f>
        <v>15</v>
      </c>
      <c r="L2732" s="134" t="n">
        <f aca="false">I2732/J2732-1</f>
        <v>-0.138923077310827</v>
      </c>
      <c r="O2732" s="131"/>
      <c r="P2732" s="330"/>
      <c r="Q2732" s="132"/>
      <c r="R2732" s="132"/>
      <c r="S2732" s="132"/>
      <c r="T2732" s="132"/>
    </row>
    <row r="2733" customFormat="false" ht="12.8" hidden="true" customHeight="false" outlineLevel="0" collapsed="false">
      <c r="A2733" s="131" t="n">
        <v>1498608000</v>
      </c>
      <c r="B2733" s="330" t="n">
        <f aca="false">(A2733/(24*60*60))+DATE(1970,1,1)</f>
        <v>42914</v>
      </c>
      <c r="C2733" s="331" t="n">
        <f aca="false">YEAR(B2733)</f>
        <v>2017</v>
      </c>
      <c r="D2733" s="331" t="n">
        <f aca="false">MONTH(B2733)</f>
        <v>6</v>
      </c>
      <c r="E2733" s="331" t="n">
        <f aca="false">DAY(B2733)</f>
        <v>28</v>
      </c>
      <c r="F2733" s="132" t="n">
        <v>2562.5</v>
      </c>
      <c r="G2733" s="132" t="n">
        <v>2598.565</v>
      </c>
      <c r="H2733" s="132" t="n">
        <v>2459.01675</v>
      </c>
      <c r="I2733" s="132" t="n">
        <v>2555.50275</v>
      </c>
      <c r="J2733" s="132" t="n">
        <f aca="false">LARGE($G$1:G2733,1)</f>
        <v>2975.7475</v>
      </c>
      <c r="K2733" s="192" t="n">
        <f aca="false">IF(J2733&gt;J2732,0,K2732+1)</f>
        <v>16</v>
      </c>
      <c r="L2733" s="134" t="n">
        <f aca="false">I2733/J2733-1</f>
        <v>-0.141223255669374</v>
      </c>
      <c r="O2733" s="131"/>
      <c r="P2733" s="330"/>
      <c r="Q2733" s="132"/>
      <c r="R2733" s="132"/>
      <c r="S2733" s="132"/>
      <c r="T2733" s="132"/>
    </row>
    <row r="2734" customFormat="false" ht="12.8" hidden="true" customHeight="false" outlineLevel="0" collapsed="false">
      <c r="A2734" s="131" t="n">
        <v>1498694400</v>
      </c>
      <c r="B2734" s="330" t="n">
        <f aca="false">(A2734/(24*60*60))+DATE(1970,1,1)</f>
        <v>42915</v>
      </c>
      <c r="C2734" s="331" t="n">
        <f aca="false">YEAR(B2734)</f>
        <v>2017</v>
      </c>
      <c r="D2734" s="331" t="n">
        <f aca="false">MONTH(B2734)</f>
        <v>6</v>
      </c>
      <c r="E2734" s="331" t="n">
        <f aca="false">DAY(B2734)</f>
        <v>29</v>
      </c>
      <c r="F2734" s="132" t="n">
        <v>2553.276</v>
      </c>
      <c r="G2734" s="132" t="n">
        <v>2589.067</v>
      </c>
      <c r="H2734" s="132" t="n">
        <v>2501.85575</v>
      </c>
      <c r="I2734" s="132" t="n">
        <v>2536.8885</v>
      </c>
      <c r="J2734" s="132" t="n">
        <f aca="false">LARGE($G$1:G2734,1)</f>
        <v>2975.7475</v>
      </c>
      <c r="K2734" s="192" t="n">
        <f aca="false">IF(J2734&gt;J2733,0,K2733+1)</f>
        <v>17</v>
      </c>
      <c r="L2734" s="134" t="n">
        <f aca="false">I2734/J2734-1</f>
        <v>-0.14747857471106</v>
      </c>
      <c r="O2734" s="131"/>
      <c r="P2734" s="330"/>
      <c r="Q2734" s="132"/>
      <c r="R2734" s="132"/>
      <c r="S2734" s="132"/>
      <c r="T2734" s="132"/>
    </row>
    <row r="2735" customFormat="false" ht="12.8" hidden="true" customHeight="false" outlineLevel="0" collapsed="false">
      <c r="A2735" s="131" t="n">
        <v>1498780800</v>
      </c>
      <c r="B2735" s="330" t="n">
        <f aca="false">(A2735/(24*60*60))+DATE(1970,1,1)</f>
        <v>42916</v>
      </c>
      <c r="C2735" s="331" t="n">
        <f aca="false">YEAR(B2735)</f>
        <v>2017</v>
      </c>
      <c r="D2735" s="331" t="n">
        <f aca="false">MONTH(B2735)</f>
        <v>6</v>
      </c>
      <c r="E2735" s="331" t="n">
        <f aca="false">DAY(B2735)</f>
        <v>30</v>
      </c>
      <c r="F2735" s="132" t="n">
        <v>2536.3835</v>
      </c>
      <c r="G2735" s="132" t="n">
        <v>2554.11075</v>
      </c>
      <c r="H2735" s="132" t="n">
        <v>2439.3945</v>
      </c>
      <c r="I2735" s="132" t="n">
        <v>2455.4225</v>
      </c>
      <c r="J2735" s="132" t="n">
        <f aca="false">LARGE($G$1:G2735,1)</f>
        <v>2975.7475</v>
      </c>
      <c r="K2735" s="192" t="n">
        <f aca="false">IF(J2735&gt;J2734,0,K2734+1)</f>
        <v>18</v>
      </c>
      <c r="L2735" s="134" t="n">
        <f aca="false">I2735/J2735-1</f>
        <v>-0.174855225451756</v>
      </c>
      <c r="O2735" s="131"/>
      <c r="P2735" s="330"/>
      <c r="Q2735" s="132"/>
      <c r="R2735" s="132"/>
      <c r="S2735" s="132"/>
      <c r="T2735" s="132"/>
    </row>
    <row r="2736" customFormat="false" ht="12.8" hidden="true" customHeight="false" outlineLevel="0" collapsed="false">
      <c r="A2736" s="131" t="n">
        <v>1498867200</v>
      </c>
      <c r="B2736" s="330" t="n">
        <f aca="false">(A2736/(24*60*60))+DATE(1970,1,1)</f>
        <v>42917</v>
      </c>
      <c r="C2736" s="331" t="n">
        <f aca="false">YEAR(B2736)</f>
        <v>2017</v>
      </c>
      <c r="D2736" s="331" t="n">
        <f aca="false">MONTH(B2736)</f>
        <v>7</v>
      </c>
      <c r="E2736" s="331" t="n">
        <f aca="false">DAY(B2736)</f>
        <v>1</v>
      </c>
      <c r="F2736" s="132" t="n">
        <v>2455.01</v>
      </c>
      <c r="G2736" s="132" t="n">
        <v>2508.0275</v>
      </c>
      <c r="H2736" s="132" t="n">
        <v>2384.7525</v>
      </c>
      <c r="I2736" s="132" t="n">
        <v>2411.277</v>
      </c>
      <c r="J2736" s="132" t="n">
        <f aca="false">LARGE($G$1:G2736,1)</f>
        <v>2975.7475</v>
      </c>
      <c r="K2736" s="192" t="n">
        <f aca="false">IF(J2736&gt;J2735,0,K2735+1)</f>
        <v>19</v>
      </c>
      <c r="L2736" s="134" t="n">
        <f aca="false">I2736/J2736-1</f>
        <v>-0.189690321507453</v>
      </c>
      <c r="O2736" s="131"/>
      <c r="P2736" s="330"/>
      <c r="Q2736" s="132"/>
      <c r="R2736" s="132"/>
      <c r="S2736" s="132"/>
      <c r="T2736" s="132"/>
    </row>
    <row r="2737" customFormat="false" ht="12.8" hidden="true" customHeight="false" outlineLevel="0" collapsed="false">
      <c r="A2737" s="131" t="n">
        <v>1498953600</v>
      </c>
      <c r="B2737" s="330" t="n">
        <f aca="false">(A2737/(24*60*60))+DATE(1970,1,1)</f>
        <v>42918</v>
      </c>
      <c r="C2737" s="331" t="n">
        <f aca="false">YEAR(B2737)</f>
        <v>2017</v>
      </c>
      <c r="D2737" s="331" t="n">
        <f aca="false">MONTH(B2737)</f>
        <v>7</v>
      </c>
      <c r="E2737" s="331" t="n">
        <f aca="false">DAY(B2737)</f>
        <v>2</v>
      </c>
      <c r="F2737" s="132" t="n">
        <v>2413.625</v>
      </c>
      <c r="G2737" s="132" t="n">
        <v>2535.1475</v>
      </c>
      <c r="H2737" s="132" t="n">
        <v>2369.5925</v>
      </c>
      <c r="I2737" s="132" t="n">
        <v>2508.61025</v>
      </c>
      <c r="J2737" s="132" t="n">
        <f aca="false">LARGE($G$1:G2737,1)</f>
        <v>2975.7475</v>
      </c>
      <c r="K2737" s="192" t="n">
        <f aca="false">IF(J2737&gt;J2736,0,K2736+1)</f>
        <v>20</v>
      </c>
      <c r="L2737" s="134" t="n">
        <f aca="false">I2737/J2737-1</f>
        <v>-0.15698148112365</v>
      </c>
      <c r="O2737" s="131"/>
      <c r="P2737" s="330"/>
      <c r="Q2737" s="132"/>
      <c r="R2737" s="132"/>
      <c r="S2737" s="132"/>
      <c r="T2737" s="132"/>
    </row>
    <row r="2738" customFormat="false" ht="12.8" hidden="true" customHeight="false" outlineLevel="0" collapsed="false">
      <c r="A2738" s="131" t="n">
        <v>1499040000</v>
      </c>
      <c r="B2738" s="330" t="n">
        <f aca="false">(A2738/(24*60*60))+DATE(1970,1,1)</f>
        <v>42919</v>
      </c>
      <c r="C2738" s="331" t="n">
        <f aca="false">YEAR(B2738)</f>
        <v>2017</v>
      </c>
      <c r="D2738" s="331" t="n">
        <f aca="false">MONTH(B2738)</f>
        <v>7</v>
      </c>
      <c r="E2738" s="331" t="n">
        <f aca="false">DAY(B2738)</f>
        <v>3</v>
      </c>
      <c r="F2738" s="132" t="n">
        <v>2507.23275</v>
      </c>
      <c r="G2738" s="132" t="n">
        <v>2587.94475</v>
      </c>
      <c r="H2738" s="132" t="n">
        <v>2474.693</v>
      </c>
      <c r="I2738" s="132" t="n">
        <v>2545.1375</v>
      </c>
      <c r="J2738" s="132" t="n">
        <f aca="false">LARGE($G$1:G2738,1)</f>
        <v>2975.7475</v>
      </c>
      <c r="K2738" s="192" t="n">
        <f aca="false">IF(J2738&gt;J2737,0,K2737+1)</f>
        <v>21</v>
      </c>
      <c r="L2738" s="134" t="n">
        <f aca="false">I2738/J2738-1</f>
        <v>-0.14470649811518</v>
      </c>
      <c r="O2738" s="131"/>
      <c r="P2738" s="330"/>
      <c r="Q2738" s="132"/>
      <c r="R2738" s="132"/>
      <c r="S2738" s="132"/>
      <c r="T2738" s="132"/>
    </row>
    <row r="2739" customFormat="false" ht="12.8" hidden="true" customHeight="false" outlineLevel="0" collapsed="false">
      <c r="A2739" s="131" t="n">
        <v>1499126400</v>
      </c>
      <c r="B2739" s="330" t="n">
        <f aca="false">(A2739/(24*60*60))+DATE(1970,1,1)</f>
        <v>42920</v>
      </c>
      <c r="C2739" s="331" t="n">
        <f aca="false">YEAR(B2739)</f>
        <v>2017</v>
      </c>
      <c r="D2739" s="331" t="n">
        <f aca="false">MONTH(B2739)</f>
        <v>7</v>
      </c>
      <c r="E2739" s="331" t="n">
        <f aca="false">DAY(B2739)</f>
        <v>4</v>
      </c>
      <c r="F2739" s="132" t="n">
        <v>2542.5375</v>
      </c>
      <c r="G2739" s="132" t="n">
        <v>2638.635</v>
      </c>
      <c r="H2739" s="132" t="n">
        <v>2542.47725</v>
      </c>
      <c r="I2739" s="132" t="n">
        <v>2600.95775</v>
      </c>
      <c r="J2739" s="132" t="n">
        <f aca="false">LARGE($G$1:G2739,1)</f>
        <v>2975.7475</v>
      </c>
      <c r="K2739" s="192" t="n">
        <f aca="false">IF(J2739&gt;J2738,0,K2738+1)</f>
        <v>22</v>
      </c>
      <c r="L2739" s="134" t="n">
        <f aca="false">I2739/J2739-1</f>
        <v>-0.125948102115519</v>
      </c>
      <c r="O2739" s="131"/>
      <c r="P2739" s="330"/>
      <c r="Q2739" s="132"/>
      <c r="R2739" s="132"/>
      <c r="S2739" s="132"/>
      <c r="T2739" s="132"/>
    </row>
    <row r="2740" customFormat="false" ht="12.8" hidden="true" customHeight="false" outlineLevel="0" collapsed="false">
      <c r="A2740" s="131" t="n">
        <v>1499212800</v>
      </c>
      <c r="B2740" s="330" t="n">
        <f aca="false">(A2740/(24*60*60))+DATE(1970,1,1)</f>
        <v>42921</v>
      </c>
      <c r="C2740" s="331" t="n">
        <f aca="false">YEAR(B2740)</f>
        <v>2017</v>
      </c>
      <c r="D2740" s="331" t="n">
        <f aca="false">MONTH(B2740)</f>
        <v>7</v>
      </c>
      <c r="E2740" s="331" t="n">
        <f aca="false">DAY(B2740)</f>
        <v>5</v>
      </c>
      <c r="F2740" s="132" t="n">
        <v>2600.217</v>
      </c>
      <c r="G2740" s="132" t="n">
        <v>2632.9065</v>
      </c>
      <c r="H2740" s="132" t="n">
        <v>2541.79525</v>
      </c>
      <c r="I2740" s="132" t="n">
        <v>2614.07675</v>
      </c>
      <c r="J2740" s="132" t="n">
        <f aca="false">LARGE($G$1:G2740,1)</f>
        <v>2975.7475</v>
      </c>
      <c r="K2740" s="192" t="n">
        <f aca="false">IF(J2740&gt;J2739,0,K2739+1)</f>
        <v>23</v>
      </c>
      <c r="L2740" s="134" t="n">
        <f aca="false">I2740/J2740-1</f>
        <v>-0.121539461933514</v>
      </c>
      <c r="O2740" s="131"/>
      <c r="P2740" s="330"/>
      <c r="Q2740" s="132"/>
      <c r="R2740" s="132"/>
      <c r="S2740" s="132"/>
      <c r="T2740" s="132"/>
    </row>
    <row r="2741" customFormat="false" ht="12.8" hidden="true" customHeight="false" outlineLevel="0" collapsed="false">
      <c r="A2741" s="131" t="n">
        <v>1499299200</v>
      </c>
      <c r="B2741" s="330" t="n">
        <f aca="false">(A2741/(24*60*60))+DATE(1970,1,1)</f>
        <v>42922</v>
      </c>
      <c r="C2741" s="331" t="n">
        <f aca="false">YEAR(B2741)</f>
        <v>2017</v>
      </c>
      <c r="D2741" s="331" t="n">
        <f aca="false">MONTH(B2741)</f>
        <v>7</v>
      </c>
      <c r="E2741" s="331" t="n">
        <f aca="false">DAY(B2741)</f>
        <v>6</v>
      </c>
      <c r="F2741" s="132" t="n">
        <v>2613.915</v>
      </c>
      <c r="G2741" s="132" t="n">
        <v>2625.77</v>
      </c>
      <c r="H2741" s="132" t="n">
        <v>2564.4545</v>
      </c>
      <c r="I2741" s="132" t="n">
        <v>2604.10025</v>
      </c>
      <c r="J2741" s="132" t="n">
        <f aca="false">LARGE($G$1:G2741,1)</f>
        <v>2975.7475</v>
      </c>
      <c r="K2741" s="192" t="n">
        <f aca="false">IF(J2741&gt;J2740,0,K2740+1)</f>
        <v>24</v>
      </c>
      <c r="L2741" s="134" t="n">
        <f aca="false">I2741/J2741-1</f>
        <v>-0.124892064934945</v>
      </c>
      <c r="O2741" s="131"/>
      <c r="P2741" s="330"/>
      <c r="Q2741" s="132"/>
      <c r="R2741" s="132"/>
      <c r="S2741" s="132"/>
      <c r="T2741" s="132"/>
    </row>
    <row r="2742" customFormat="false" ht="12.8" hidden="true" customHeight="false" outlineLevel="0" collapsed="false">
      <c r="A2742" s="131" t="n">
        <v>1499385600</v>
      </c>
      <c r="B2742" s="330" t="n">
        <f aca="false">(A2742/(24*60*60))+DATE(1970,1,1)</f>
        <v>42923</v>
      </c>
      <c r="C2742" s="331" t="n">
        <f aca="false">YEAR(B2742)</f>
        <v>2017</v>
      </c>
      <c r="D2742" s="331" t="n">
        <f aca="false">MONTH(B2742)</f>
        <v>7</v>
      </c>
      <c r="E2742" s="331" t="n">
        <f aca="false">DAY(B2742)</f>
        <v>7</v>
      </c>
      <c r="F2742" s="132" t="n">
        <v>2604.0575</v>
      </c>
      <c r="G2742" s="132" t="n">
        <v>2609.11825</v>
      </c>
      <c r="H2742" s="132" t="n">
        <v>2468.58025</v>
      </c>
      <c r="I2742" s="132" t="n">
        <v>2500.832</v>
      </c>
      <c r="J2742" s="132" t="n">
        <f aca="false">LARGE($G$1:G2742,1)</f>
        <v>2975.7475</v>
      </c>
      <c r="K2742" s="192" t="n">
        <f aca="false">IF(J2742&gt;J2741,0,K2741+1)</f>
        <v>25</v>
      </c>
      <c r="L2742" s="134" t="n">
        <f aca="false">I2742/J2742-1</f>
        <v>-0.159595362173706</v>
      </c>
      <c r="O2742" s="131"/>
      <c r="P2742" s="330"/>
      <c r="Q2742" s="132"/>
      <c r="R2742" s="132"/>
      <c r="S2742" s="132"/>
      <c r="T2742" s="132"/>
    </row>
    <row r="2743" customFormat="false" ht="12.8" hidden="true" customHeight="false" outlineLevel="0" collapsed="false">
      <c r="A2743" s="131" t="n">
        <v>1499472000</v>
      </c>
      <c r="B2743" s="330" t="n">
        <f aca="false">(A2743/(24*60*60))+DATE(1970,1,1)</f>
        <v>42924</v>
      </c>
      <c r="C2743" s="331" t="n">
        <f aca="false">YEAR(B2743)</f>
        <v>2017</v>
      </c>
      <c r="D2743" s="331" t="n">
        <f aca="false">MONTH(B2743)</f>
        <v>7</v>
      </c>
      <c r="E2743" s="331" t="n">
        <f aca="false">DAY(B2743)</f>
        <v>8</v>
      </c>
      <c r="F2743" s="132" t="n">
        <v>2500.832</v>
      </c>
      <c r="G2743" s="132" t="n">
        <v>2555.30975</v>
      </c>
      <c r="H2743" s="132" t="n">
        <v>2466.22025</v>
      </c>
      <c r="I2743" s="132" t="n">
        <v>2551.69925</v>
      </c>
      <c r="J2743" s="132" t="n">
        <f aca="false">LARGE($G$1:G2743,1)</f>
        <v>2975.7475</v>
      </c>
      <c r="K2743" s="192" t="n">
        <f aca="false">IF(J2743&gt;J2742,0,K2742+1)</f>
        <v>26</v>
      </c>
      <c r="L2743" s="134" t="n">
        <f aca="false">I2743/J2743-1</f>
        <v>-0.142501421911637</v>
      </c>
      <c r="O2743" s="131"/>
      <c r="P2743" s="330"/>
      <c r="Q2743" s="132"/>
      <c r="R2743" s="132"/>
      <c r="S2743" s="132"/>
      <c r="T2743" s="132"/>
    </row>
    <row r="2744" customFormat="false" ht="12.8" hidden="true" customHeight="false" outlineLevel="0" collapsed="false">
      <c r="A2744" s="131" t="n">
        <v>1499558400</v>
      </c>
      <c r="B2744" s="330" t="n">
        <f aca="false">(A2744/(24*60*60))+DATE(1970,1,1)</f>
        <v>42925</v>
      </c>
      <c r="C2744" s="331" t="n">
        <f aca="false">YEAR(B2744)</f>
        <v>2017</v>
      </c>
      <c r="D2744" s="331" t="n">
        <f aca="false">MONTH(B2744)</f>
        <v>7</v>
      </c>
      <c r="E2744" s="331" t="n">
        <f aca="false">DAY(B2744)</f>
        <v>9</v>
      </c>
      <c r="F2744" s="132" t="n">
        <v>2551.43925</v>
      </c>
      <c r="G2744" s="132" t="n">
        <v>2569.30425</v>
      </c>
      <c r="H2744" s="132" t="n">
        <v>2498.88</v>
      </c>
      <c r="I2744" s="132" t="n">
        <v>2502.82275</v>
      </c>
      <c r="J2744" s="132" t="n">
        <f aca="false">LARGE($G$1:G2744,1)</f>
        <v>2975.7475</v>
      </c>
      <c r="K2744" s="192" t="n">
        <f aca="false">IF(J2744&gt;J2743,0,K2743+1)</f>
        <v>27</v>
      </c>
      <c r="L2744" s="134" t="n">
        <f aca="false">I2744/J2744-1</f>
        <v>-0.158926370601</v>
      </c>
      <c r="O2744" s="131"/>
      <c r="P2744" s="330"/>
      <c r="Q2744" s="132"/>
      <c r="R2744" s="132"/>
      <c r="S2744" s="132"/>
      <c r="T2744" s="132"/>
    </row>
    <row r="2745" customFormat="false" ht="12.8" hidden="true" customHeight="false" outlineLevel="0" collapsed="false">
      <c r="A2745" s="131" t="n">
        <v>1499644800</v>
      </c>
      <c r="B2745" s="330" t="n">
        <f aca="false">(A2745/(24*60*60))+DATE(1970,1,1)</f>
        <v>42926</v>
      </c>
      <c r="C2745" s="331" t="n">
        <f aca="false">YEAR(B2745)</f>
        <v>2017</v>
      </c>
      <c r="D2745" s="331" t="n">
        <f aca="false">MONTH(B2745)</f>
        <v>7</v>
      </c>
      <c r="E2745" s="331" t="n">
        <f aca="false">DAY(B2745)</f>
        <v>10</v>
      </c>
      <c r="F2745" s="132" t="n">
        <v>2503.035</v>
      </c>
      <c r="G2745" s="132" t="n">
        <v>2523.43875</v>
      </c>
      <c r="H2745" s="132" t="n">
        <v>2257.355</v>
      </c>
      <c r="I2745" s="132" t="n">
        <v>2330.78225</v>
      </c>
      <c r="J2745" s="132" t="n">
        <f aca="false">LARGE($G$1:G2745,1)</f>
        <v>2975.7475</v>
      </c>
      <c r="K2745" s="192" t="n">
        <f aca="false">IF(J2745&gt;J2744,0,K2744+1)</f>
        <v>28</v>
      </c>
      <c r="L2745" s="134" t="n">
        <f aca="false">I2745/J2745-1</f>
        <v>-0.216740583668473</v>
      </c>
      <c r="O2745" s="131"/>
      <c r="P2745" s="330"/>
      <c r="Q2745" s="132"/>
      <c r="R2745" s="132"/>
      <c r="S2745" s="132"/>
      <c r="T2745" s="132"/>
    </row>
    <row r="2746" customFormat="false" ht="12.8" hidden="true" customHeight="false" outlineLevel="0" collapsed="false">
      <c r="A2746" s="131" t="n">
        <v>1499731200</v>
      </c>
      <c r="B2746" s="330" t="n">
        <f aca="false">(A2746/(24*60*60))+DATE(1970,1,1)</f>
        <v>42927</v>
      </c>
      <c r="C2746" s="331" t="n">
        <f aca="false">YEAR(B2746)</f>
        <v>2017</v>
      </c>
      <c r="D2746" s="331" t="n">
        <f aca="false">MONTH(B2746)</f>
        <v>7</v>
      </c>
      <c r="E2746" s="331" t="n">
        <f aca="false">DAY(B2746)</f>
        <v>11</v>
      </c>
      <c r="F2746" s="132" t="n">
        <v>2330.02425</v>
      </c>
      <c r="G2746" s="132" t="n">
        <v>2403.2945</v>
      </c>
      <c r="H2746" s="132" t="n">
        <v>2252.88375</v>
      </c>
      <c r="I2746" s="132" t="n">
        <v>2305.81</v>
      </c>
      <c r="J2746" s="132" t="n">
        <f aca="false">LARGE($G$1:G2746,1)</f>
        <v>2975.7475</v>
      </c>
      <c r="K2746" s="192" t="n">
        <f aca="false">IF(J2746&gt;J2745,0,K2745+1)</f>
        <v>29</v>
      </c>
      <c r="L2746" s="134" t="n">
        <f aca="false">I2746/J2746-1</f>
        <v>-0.225132508722598</v>
      </c>
      <c r="O2746" s="131"/>
      <c r="P2746" s="330"/>
      <c r="Q2746" s="132"/>
      <c r="R2746" s="132"/>
      <c r="S2746" s="132"/>
      <c r="T2746" s="132"/>
    </row>
    <row r="2747" customFormat="false" ht="12.8" hidden="true" customHeight="false" outlineLevel="0" collapsed="false">
      <c r="A2747" s="131" t="n">
        <v>1499817600</v>
      </c>
      <c r="B2747" s="330" t="n">
        <f aca="false">(A2747/(24*60*60))+DATE(1970,1,1)</f>
        <v>42928</v>
      </c>
      <c r="C2747" s="331" t="n">
        <f aca="false">YEAR(B2747)</f>
        <v>2017</v>
      </c>
      <c r="D2747" s="331" t="n">
        <f aca="false">MONTH(B2747)</f>
        <v>7</v>
      </c>
      <c r="E2747" s="331" t="n">
        <f aca="false">DAY(B2747)</f>
        <v>12</v>
      </c>
      <c r="F2747" s="132" t="n">
        <v>2304.605</v>
      </c>
      <c r="G2747" s="132" t="n">
        <v>2410.438</v>
      </c>
      <c r="H2747" s="132" t="n">
        <v>2241.8525</v>
      </c>
      <c r="I2747" s="132" t="n">
        <v>2382.2715</v>
      </c>
      <c r="J2747" s="132" t="n">
        <f aca="false">LARGE($G$1:G2747,1)</f>
        <v>2975.7475</v>
      </c>
      <c r="K2747" s="192" t="n">
        <f aca="false">IF(J2747&gt;J2746,0,K2746+1)</f>
        <v>30</v>
      </c>
      <c r="L2747" s="134" t="n">
        <f aca="false">I2747/J2747-1</f>
        <v>-0.199437620295405</v>
      </c>
      <c r="O2747" s="131"/>
      <c r="P2747" s="330"/>
      <c r="Q2747" s="132"/>
      <c r="R2747" s="132"/>
      <c r="S2747" s="132"/>
      <c r="T2747" s="132"/>
    </row>
    <row r="2748" customFormat="false" ht="12.8" hidden="true" customHeight="false" outlineLevel="0" collapsed="false">
      <c r="A2748" s="131" t="n">
        <v>1499904000</v>
      </c>
      <c r="B2748" s="330" t="n">
        <f aca="false">(A2748/(24*60*60))+DATE(1970,1,1)</f>
        <v>42929</v>
      </c>
      <c r="C2748" s="331" t="n">
        <f aca="false">YEAR(B2748)</f>
        <v>2017</v>
      </c>
      <c r="D2748" s="331" t="n">
        <f aca="false">MONTH(B2748)</f>
        <v>7</v>
      </c>
      <c r="E2748" s="331" t="n">
        <f aca="false">DAY(B2748)</f>
        <v>13</v>
      </c>
      <c r="F2748" s="132" t="n">
        <v>2381.49625</v>
      </c>
      <c r="G2748" s="132" t="n">
        <v>2419.7585</v>
      </c>
      <c r="H2748" s="132" t="n">
        <v>2311.67</v>
      </c>
      <c r="I2748" s="132" t="n">
        <v>2339.968</v>
      </c>
      <c r="J2748" s="132" t="n">
        <f aca="false">LARGE($G$1:G2748,1)</f>
        <v>2975.7475</v>
      </c>
      <c r="K2748" s="192" t="n">
        <f aca="false">IF(J2748&gt;J2747,0,K2747+1)</f>
        <v>31</v>
      </c>
      <c r="L2748" s="134" t="n">
        <f aca="false">I2748/J2748-1</f>
        <v>-0.213653712218527</v>
      </c>
      <c r="O2748" s="131"/>
      <c r="P2748" s="330"/>
      <c r="Q2748" s="132"/>
      <c r="R2748" s="132"/>
      <c r="S2748" s="132"/>
      <c r="T2748" s="132"/>
    </row>
    <row r="2749" customFormat="false" ht="12.8" hidden="true" customHeight="false" outlineLevel="0" collapsed="false">
      <c r="A2749" s="131" t="n">
        <v>1499990400</v>
      </c>
      <c r="B2749" s="330" t="n">
        <f aca="false">(A2749/(24*60*60))+DATE(1970,1,1)</f>
        <v>42930</v>
      </c>
      <c r="C2749" s="331" t="n">
        <f aca="false">YEAR(B2749)</f>
        <v>2017</v>
      </c>
      <c r="D2749" s="331" t="n">
        <f aca="false">MONTH(B2749)</f>
        <v>7</v>
      </c>
      <c r="E2749" s="331" t="n">
        <f aca="false">DAY(B2749)</f>
        <v>14</v>
      </c>
      <c r="F2749" s="132" t="n">
        <v>2340.53025</v>
      </c>
      <c r="G2749" s="132" t="n">
        <v>2353.122</v>
      </c>
      <c r="H2749" s="132" t="n">
        <v>2141.4975</v>
      </c>
      <c r="I2749" s="132" t="n">
        <v>2214.94925</v>
      </c>
      <c r="J2749" s="132" t="n">
        <f aca="false">LARGE($G$1:G2749,1)</f>
        <v>2975.7475</v>
      </c>
      <c r="K2749" s="192" t="n">
        <f aca="false">IF(J2749&gt;J2748,0,K2748+1)</f>
        <v>32</v>
      </c>
      <c r="L2749" s="134" t="n">
        <f aca="false">I2749/J2749-1</f>
        <v>-0.255666265366937</v>
      </c>
      <c r="O2749" s="131"/>
      <c r="P2749" s="330"/>
      <c r="Q2749" s="132"/>
      <c r="R2749" s="132"/>
      <c r="S2749" s="132"/>
      <c r="T2749" s="132"/>
    </row>
    <row r="2750" customFormat="false" ht="12.8" hidden="true" customHeight="false" outlineLevel="0" collapsed="false">
      <c r="A2750" s="131" t="n">
        <v>1500076800</v>
      </c>
      <c r="B2750" s="330" t="n">
        <f aca="false">(A2750/(24*60*60))+DATE(1970,1,1)</f>
        <v>42931</v>
      </c>
      <c r="C2750" s="331" t="n">
        <f aca="false">YEAR(B2750)</f>
        <v>2017</v>
      </c>
      <c r="D2750" s="331" t="n">
        <f aca="false">MONTH(B2750)</f>
        <v>7</v>
      </c>
      <c r="E2750" s="331" t="n">
        <f aca="false">DAY(B2750)</f>
        <v>15</v>
      </c>
      <c r="F2750" s="132" t="n">
        <v>2213.912</v>
      </c>
      <c r="G2750" s="132" t="n">
        <v>2220.556</v>
      </c>
      <c r="H2750" s="132" t="n">
        <v>1963.323</v>
      </c>
      <c r="I2750" s="132" t="n">
        <v>1968.5575</v>
      </c>
      <c r="J2750" s="132" t="n">
        <f aca="false">LARGE($G$1:G2750,1)</f>
        <v>2975.7475</v>
      </c>
      <c r="K2750" s="192" t="n">
        <f aca="false">IF(J2750&gt;J2749,0,K2749+1)</f>
        <v>33</v>
      </c>
      <c r="L2750" s="134" t="n">
        <f aca="false">I2750/J2750-1</f>
        <v>-0.338466217311785</v>
      </c>
      <c r="O2750" s="131"/>
      <c r="P2750" s="330"/>
      <c r="Q2750" s="132"/>
      <c r="R2750" s="132"/>
      <c r="S2750" s="132"/>
      <c r="T2750" s="132"/>
    </row>
    <row r="2751" customFormat="false" ht="12.8" hidden="true" customHeight="false" outlineLevel="0" collapsed="false">
      <c r="A2751" s="131" t="n">
        <v>1500163200</v>
      </c>
      <c r="B2751" s="330" t="n">
        <f aca="false">(A2751/(24*60*60))+DATE(1970,1,1)</f>
        <v>42932</v>
      </c>
      <c r="C2751" s="331" t="n">
        <f aca="false">YEAR(B2751)</f>
        <v>2017</v>
      </c>
      <c r="D2751" s="331" t="n">
        <f aca="false">MONTH(B2751)</f>
        <v>7</v>
      </c>
      <c r="E2751" s="331" t="n">
        <f aca="false">DAY(B2751)</f>
        <v>16</v>
      </c>
      <c r="F2751" s="132" t="n">
        <v>1968.04475</v>
      </c>
      <c r="G2751" s="132" t="n">
        <v>2042.5625</v>
      </c>
      <c r="H2751" s="132" t="n">
        <v>1799.3</v>
      </c>
      <c r="I2751" s="132" t="n">
        <v>1910.16225</v>
      </c>
      <c r="J2751" s="132" t="n">
        <f aca="false">LARGE($G$1:G2751,1)</f>
        <v>2975.7475</v>
      </c>
      <c r="K2751" s="192" t="n">
        <f aca="false">IF(J2751&gt;J2750,0,K2750+1)</f>
        <v>34</v>
      </c>
      <c r="L2751" s="134" t="n">
        <f aca="false">I2751/J2751-1</f>
        <v>-0.358089942106983</v>
      </c>
      <c r="O2751" s="131"/>
      <c r="P2751" s="330"/>
      <c r="Q2751" s="132"/>
      <c r="R2751" s="132"/>
      <c r="S2751" s="132"/>
      <c r="T2751" s="132"/>
    </row>
    <row r="2752" customFormat="false" ht="12.8" hidden="true" customHeight="false" outlineLevel="0" collapsed="false">
      <c r="A2752" s="131" t="n">
        <v>1500249600</v>
      </c>
      <c r="B2752" s="330" t="n">
        <f aca="false">(A2752/(24*60*60))+DATE(1970,1,1)</f>
        <v>42933</v>
      </c>
      <c r="C2752" s="331" t="n">
        <f aca="false">YEAR(B2752)</f>
        <v>2017</v>
      </c>
      <c r="D2752" s="331" t="n">
        <f aca="false">MONTH(B2752)</f>
        <v>7</v>
      </c>
      <c r="E2752" s="331" t="n">
        <f aca="false">DAY(B2752)</f>
        <v>17</v>
      </c>
      <c r="F2752" s="132" t="n">
        <v>1909.64</v>
      </c>
      <c r="G2752" s="132" t="n">
        <v>2230.7025</v>
      </c>
      <c r="H2752" s="132" t="n">
        <v>1905.6255</v>
      </c>
      <c r="I2752" s="132" t="n">
        <v>2226.815</v>
      </c>
      <c r="J2752" s="132" t="n">
        <f aca="false">LARGE($G$1:G2752,1)</f>
        <v>2975.7475</v>
      </c>
      <c r="K2752" s="192" t="n">
        <f aca="false">IF(J2752&gt;J2751,0,K2751+1)</f>
        <v>35</v>
      </c>
      <c r="L2752" s="134" t="n">
        <f aca="false">I2752/J2752-1</f>
        <v>-0.251678779869596</v>
      </c>
      <c r="O2752" s="131"/>
      <c r="P2752" s="330"/>
      <c r="Q2752" s="132"/>
      <c r="R2752" s="132"/>
      <c r="S2752" s="132"/>
      <c r="T2752" s="132"/>
    </row>
    <row r="2753" customFormat="false" ht="12.8" hidden="true" customHeight="false" outlineLevel="0" collapsed="false">
      <c r="A2753" s="131" t="n">
        <v>1500336000</v>
      </c>
      <c r="B2753" s="330" t="n">
        <f aca="false">(A2753/(24*60*60))+DATE(1970,1,1)</f>
        <v>42934</v>
      </c>
      <c r="C2753" s="331" t="n">
        <f aca="false">YEAR(B2753)</f>
        <v>2017</v>
      </c>
      <c r="D2753" s="331" t="n">
        <f aca="false">MONTH(B2753)</f>
        <v>7</v>
      </c>
      <c r="E2753" s="331" t="n">
        <f aca="false">DAY(B2753)</f>
        <v>18</v>
      </c>
      <c r="F2753" s="132" t="n">
        <v>2226.8025</v>
      </c>
      <c r="G2753" s="132" t="n">
        <v>2393.855</v>
      </c>
      <c r="H2753" s="132" t="n">
        <v>2147.24</v>
      </c>
      <c r="I2753" s="132" t="n">
        <v>2306.755</v>
      </c>
      <c r="J2753" s="132" t="n">
        <f aca="false">LARGE($G$1:G2753,1)</f>
        <v>2975.7475</v>
      </c>
      <c r="K2753" s="192" t="n">
        <f aca="false">IF(J2753&gt;J2752,0,K2752+1)</f>
        <v>36</v>
      </c>
      <c r="L2753" s="134" t="n">
        <f aca="false">I2753/J2753-1</f>
        <v>-0.224814941455886</v>
      </c>
      <c r="O2753" s="131"/>
      <c r="P2753" s="330"/>
      <c r="Q2753" s="132"/>
      <c r="R2753" s="132"/>
      <c r="S2753" s="132"/>
      <c r="T2753" s="132"/>
    </row>
    <row r="2754" customFormat="false" ht="12.8" hidden="true" customHeight="false" outlineLevel="0" collapsed="false">
      <c r="A2754" s="131" t="n">
        <v>1500422400</v>
      </c>
      <c r="B2754" s="330" t="n">
        <f aca="false">(A2754/(24*60*60))+DATE(1970,1,1)</f>
        <v>42935</v>
      </c>
      <c r="C2754" s="331" t="n">
        <f aca="false">YEAR(B2754)</f>
        <v>2017</v>
      </c>
      <c r="D2754" s="331" t="n">
        <f aca="false">MONTH(B2754)</f>
        <v>7</v>
      </c>
      <c r="E2754" s="331" t="n">
        <f aca="false">DAY(B2754)</f>
        <v>19</v>
      </c>
      <c r="F2754" s="132" t="n">
        <v>2307.86525</v>
      </c>
      <c r="G2754" s="132" t="n">
        <v>2400.6275</v>
      </c>
      <c r="H2754" s="132" t="n">
        <v>2218.591</v>
      </c>
      <c r="I2754" s="132" t="n">
        <v>2260.872</v>
      </c>
      <c r="J2754" s="132" t="n">
        <f aca="false">LARGE($G$1:G2754,1)</f>
        <v>2975.7475</v>
      </c>
      <c r="K2754" s="192" t="n">
        <f aca="false">IF(J2754&gt;J2753,0,K2753+1)</f>
        <v>37</v>
      </c>
      <c r="L2754" s="134" t="n">
        <f aca="false">I2754/J2754-1</f>
        <v>-0.24023392441731</v>
      </c>
      <c r="O2754" s="131"/>
      <c r="P2754" s="330"/>
      <c r="Q2754" s="132"/>
      <c r="R2754" s="132"/>
      <c r="S2754" s="132"/>
      <c r="T2754" s="132"/>
    </row>
    <row r="2755" customFormat="false" ht="12.8" hidden="true" customHeight="false" outlineLevel="0" collapsed="false">
      <c r="A2755" s="131" t="n">
        <v>1500508800</v>
      </c>
      <c r="B2755" s="330" t="n">
        <f aca="false">(A2755/(24*60*60))+DATE(1970,1,1)</f>
        <v>42936</v>
      </c>
      <c r="C2755" s="331" t="n">
        <f aca="false">YEAR(B2755)</f>
        <v>2017</v>
      </c>
      <c r="D2755" s="331" t="n">
        <f aca="false">MONTH(B2755)</f>
        <v>7</v>
      </c>
      <c r="E2755" s="331" t="n">
        <f aca="false">DAY(B2755)</f>
        <v>20</v>
      </c>
      <c r="F2755" s="132" t="n">
        <v>2260.947</v>
      </c>
      <c r="G2755" s="132" t="n">
        <v>2944.9775</v>
      </c>
      <c r="H2755" s="132" t="n">
        <v>2260.855</v>
      </c>
      <c r="I2755" s="132" t="n">
        <v>2873.343</v>
      </c>
      <c r="J2755" s="132" t="n">
        <f aca="false">LARGE($G$1:G2755,1)</f>
        <v>2975.7475</v>
      </c>
      <c r="K2755" s="192" t="n">
        <f aca="false">IF(J2755&gt;J2754,0,K2754+1)</f>
        <v>38</v>
      </c>
      <c r="L2755" s="134" t="n">
        <f aca="false">I2755/J2755-1</f>
        <v>-0.0344130340359859</v>
      </c>
      <c r="O2755" s="131"/>
      <c r="P2755" s="330"/>
      <c r="Q2755" s="132"/>
      <c r="R2755" s="132"/>
      <c r="S2755" s="132"/>
      <c r="T2755" s="132"/>
    </row>
    <row r="2756" customFormat="false" ht="12.8" hidden="true" customHeight="false" outlineLevel="0" collapsed="false">
      <c r="A2756" s="131" t="n">
        <v>1500595200</v>
      </c>
      <c r="B2756" s="330" t="n">
        <f aca="false">(A2756/(24*60*60))+DATE(1970,1,1)</f>
        <v>42937</v>
      </c>
      <c r="C2756" s="331" t="n">
        <f aca="false">YEAR(B2756)</f>
        <v>2017</v>
      </c>
      <c r="D2756" s="331" t="n">
        <f aca="false">MONTH(B2756)</f>
        <v>7</v>
      </c>
      <c r="E2756" s="331" t="n">
        <f aca="false">DAY(B2756)</f>
        <v>21</v>
      </c>
      <c r="F2756" s="132" t="n">
        <v>2874.578</v>
      </c>
      <c r="G2756" s="132" t="n">
        <v>2886.8625</v>
      </c>
      <c r="H2756" s="132" t="n">
        <v>2611.0625</v>
      </c>
      <c r="I2756" s="132" t="n">
        <v>2664.86</v>
      </c>
      <c r="J2756" s="132" t="n">
        <f aca="false">LARGE($G$1:G2756,1)</f>
        <v>2975.7475</v>
      </c>
      <c r="K2756" s="192" t="n">
        <f aca="false">IF(J2756&gt;J2755,0,K2755+1)</f>
        <v>39</v>
      </c>
      <c r="L2756" s="134" t="n">
        <f aca="false">I2756/J2756-1</f>
        <v>-0.104473749872931</v>
      </c>
      <c r="O2756" s="131"/>
      <c r="P2756" s="330"/>
      <c r="Q2756" s="132"/>
      <c r="R2756" s="132"/>
      <c r="S2756" s="132"/>
      <c r="T2756" s="132"/>
    </row>
    <row r="2757" customFormat="false" ht="12.8" hidden="true" customHeight="false" outlineLevel="0" collapsed="false">
      <c r="A2757" s="131" t="n">
        <v>1500681600</v>
      </c>
      <c r="B2757" s="330" t="n">
        <f aca="false">(A2757/(24*60*60))+DATE(1970,1,1)</f>
        <v>42938</v>
      </c>
      <c r="C2757" s="331" t="n">
        <f aca="false">YEAR(B2757)</f>
        <v>2017</v>
      </c>
      <c r="D2757" s="331" t="n">
        <f aca="false">MONTH(B2757)</f>
        <v>7</v>
      </c>
      <c r="E2757" s="331" t="n">
        <f aca="false">DAY(B2757)</f>
        <v>22</v>
      </c>
      <c r="F2757" s="132" t="n">
        <v>2665.0125</v>
      </c>
      <c r="G2757" s="132" t="n">
        <v>2874.935</v>
      </c>
      <c r="H2757" s="132" t="n">
        <v>2648.37775</v>
      </c>
      <c r="I2757" s="132" t="n">
        <v>2831.788</v>
      </c>
      <c r="J2757" s="132" t="n">
        <f aca="false">LARGE($G$1:G2757,1)</f>
        <v>2975.7475</v>
      </c>
      <c r="K2757" s="192" t="n">
        <f aca="false">IF(J2757&gt;J2756,0,K2756+1)</f>
        <v>40</v>
      </c>
      <c r="L2757" s="134" t="n">
        <f aca="false">I2757/J2757-1</f>
        <v>-0.0483775925208708</v>
      </c>
      <c r="O2757" s="131"/>
      <c r="P2757" s="330"/>
      <c r="Q2757" s="132"/>
      <c r="R2757" s="132"/>
      <c r="S2757" s="132"/>
      <c r="T2757" s="132"/>
    </row>
    <row r="2758" customFormat="false" ht="12.8" hidden="true" customHeight="false" outlineLevel="0" collapsed="false">
      <c r="A2758" s="131" t="n">
        <v>1500768000</v>
      </c>
      <c r="B2758" s="330" t="n">
        <f aca="false">(A2758/(24*60*60))+DATE(1970,1,1)</f>
        <v>42939</v>
      </c>
      <c r="C2758" s="331" t="n">
        <f aca="false">YEAR(B2758)</f>
        <v>2017</v>
      </c>
      <c r="D2758" s="331" t="n">
        <f aca="false">MONTH(B2758)</f>
        <v>7</v>
      </c>
      <c r="E2758" s="331" t="n">
        <f aca="false">DAY(B2758)</f>
        <v>23</v>
      </c>
      <c r="F2758" s="132" t="n">
        <v>2830.43975</v>
      </c>
      <c r="G2758" s="132" t="n">
        <v>2851.9975</v>
      </c>
      <c r="H2758" s="132" t="n">
        <v>2667.8275</v>
      </c>
      <c r="I2758" s="132" t="n">
        <v>2756.4875</v>
      </c>
      <c r="J2758" s="132" t="n">
        <f aca="false">LARGE($G$1:G2758,1)</f>
        <v>2975.7475</v>
      </c>
      <c r="K2758" s="192" t="n">
        <f aca="false">IF(J2758&gt;J2757,0,K2757+1)</f>
        <v>41</v>
      </c>
      <c r="L2758" s="134" t="n">
        <f aca="false">I2758/J2758-1</f>
        <v>-0.0736823268775324</v>
      </c>
      <c r="O2758" s="131"/>
      <c r="P2758" s="330"/>
      <c r="Q2758" s="132"/>
      <c r="R2758" s="132"/>
      <c r="S2758" s="132"/>
      <c r="T2758" s="132"/>
    </row>
    <row r="2759" customFormat="false" ht="12.8" hidden="true" customHeight="false" outlineLevel="0" collapsed="false">
      <c r="A2759" s="131" t="n">
        <v>1500854400</v>
      </c>
      <c r="B2759" s="330" t="n">
        <f aca="false">(A2759/(24*60*60))+DATE(1970,1,1)</f>
        <v>42940</v>
      </c>
      <c r="C2759" s="331" t="n">
        <f aca="false">YEAR(B2759)</f>
        <v>2017</v>
      </c>
      <c r="D2759" s="331" t="n">
        <f aca="false">MONTH(B2759)</f>
        <v>7</v>
      </c>
      <c r="E2759" s="331" t="n">
        <f aca="false">DAY(B2759)</f>
        <v>24</v>
      </c>
      <c r="F2759" s="132" t="n">
        <v>2758.61</v>
      </c>
      <c r="G2759" s="132" t="n">
        <v>2800.89425</v>
      </c>
      <c r="H2759" s="132" t="n">
        <v>2715.75025</v>
      </c>
      <c r="I2759" s="132" t="n">
        <v>2759.1595</v>
      </c>
      <c r="J2759" s="132" t="n">
        <f aca="false">LARGE($G$1:G2759,1)</f>
        <v>2975.7475</v>
      </c>
      <c r="K2759" s="192" t="n">
        <f aca="false">IF(J2759&gt;J2758,0,K2758+1)</f>
        <v>42</v>
      </c>
      <c r="L2759" s="134" t="n">
        <f aca="false">I2759/J2759-1</f>
        <v>-0.0727844012302791</v>
      </c>
      <c r="O2759" s="131"/>
      <c r="P2759" s="330"/>
      <c r="Q2759" s="132"/>
      <c r="R2759" s="132"/>
      <c r="S2759" s="132"/>
      <c r="T2759" s="132"/>
    </row>
    <row r="2760" customFormat="false" ht="12.8" hidden="true" customHeight="false" outlineLevel="0" collapsed="false">
      <c r="A2760" s="131" t="n">
        <v>1500940800</v>
      </c>
      <c r="B2760" s="330" t="n">
        <f aca="false">(A2760/(24*60*60))+DATE(1970,1,1)</f>
        <v>42941</v>
      </c>
      <c r="C2760" s="331" t="n">
        <f aca="false">YEAR(B2760)</f>
        <v>2017</v>
      </c>
      <c r="D2760" s="331" t="n">
        <f aca="false">MONTH(B2760)</f>
        <v>7</v>
      </c>
      <c r="E2760" s="331" t="n">
        <f aca="false">DAY(B2760)</f>
        <v>25</v>
      </c>
      <c r="F2760" s="132" t="n">
        <v>2759.007</v>
      </c>
      <c r="G2760" s="132" t="n">
        <v>2776.554</v>
      </c>
      <c r="H2760" s="132" t="n">
        <v>2447.47525</v>
      </c>
      <c r="I2760" s="132" t="n">
        <v>2560.773</v>
      </c>
      <c r="J2760" s="132" t="n">
        <f aca="false">LARGE($G$1:G2760,1)</f>
        <v>2975.7475</v>
      </c>
      <c r="K2760" s="192" t="n">
        <f aca="false">IF(J2760&gt;J2759,0,K2759+1)</f>
        <v>43</v>
      </c>
      <c r="L2760" s="134" t="n">
        <f aca="false">I2760/J2760-1</f>
        <v>-0.139452188063671</v>
      </c>
      <c r="O2760" s="131"/>
      <c r="P2760" s="330"/>
      <c r="Q2760" s="132"/>
      <c r="R2760" s="132"/>
      <c r="S2760" s="132"/>
      <c r="T2760" s="132"/>
    </row>
    <row r="2761" customFormat="false" ht="12.8" hidden="true" customHeight="false" outlineLevel="0" collapsed="false">
      <c r="A2761" s="131" t="n">
        <v>1501027200</v>
      </c>
      <c r="B2761" s="330" t="n">
        <f aca="false">(A2761/(24*60*60))+DATE(1970,1,1)</f>
        <v>42942</v>
      </c>
      <c r="C2761" s="331" t="n">
        <f aca="false">YEAR(B2761)</f>
        <v>2017</v>
      </c>
      <c r="D2761" s="331" t="n">
        <f aca="false">MONTH(B2761)</f>
        <v>7</v>
      </c>
      <c r="E2761" s="331" t="n">
        <f aca="false">DAY(B2761)</f>
        <v>26</v>
      </c>
      <c r="F2761" s="132" t="n">
        <v>2563.0025</v>
      </c>
      <c r="G2761" s="132" t="n">
        <v>2609.99075</v>
      </c>
      <c r="H2761" s="132" t="n">
        <v>2404.6555</v>
      </c>
      <c r="I2761" s="132" t="n">
        <v>2525.125</v>
      </c>
      <c r="J2761" s="132" t="n">
        <f aca="false">LARGE($G$1:G2761,1)</f>
        <v>2975.7475</v>
      </c>
      <c r="K2761" s="192" t="n">
        <f aca="false">IF(J2761&gt;J2760,0,K2760+1)</f>
        <v>44</v>
      </c>
      <c r="L2761" s="134" t="n">
        <f aca="false">I2761/J2761-1</f>
        <v>-0.151431699094093</v>
      </c>
      <c r="O2761" s="131"/>
      <c r="P2761" s="330"/>
      <c r="Q2761" s="132"/>
      <c r="R2761" s="132"/>
      <c r="S2761" s="132"/>
      <c r="T2761" s="132"/>
    </row>
    <row r="2762" customFormat="false" ht="12.8" hidden="true" customHeight="false" outlineLevel="0" collapsed="false">
      <c r="A2762" s="131" t="n">
        <v>1501113600</v>
      </c>
      <c r="B2762" s="330" t="n">
        <f aca="false">(A2762/(24*60*60))+DATE(1970,1,1)</f>
        <v>42943</v>
      </c>
      <c r="C2762" s="331" t="n">
        <f aca="false">YEAR(B2762)</f>
        <v>2017</v>
      </c>
      <c r="D2762" s="331" t="n">
        <f aca="false">MONTH(B2762)</f>
        <v>7</v>
      </c>
      <c r="E2762" s="331" t="n">
        <f aca="false">DAY(B2762)</f>
        <v>27</v>
      </c>
      <c r="F2762" s="132" t="n">
        <v>2525.54725</v>
      </c>
      <c r="G2762" s="132" t="n">
        <v>2691.08725</v>
      </c>
      <c r="H2762" s="132" t="n">
        <v>2512.2615</v>
      </c>
      <c r="I2762" s="132" t="n">
        <v>2667.4255</v>
      </c>
      <c r="J2762" s="132" t="n">
        <f aca="false">LARGE($G$1:G2762,1)</f>
        <v>2975.7475</v>
      </c>
      <c r="K2762" s="192" t="n">
        <f aca="false">IF(J2762&gt;J2761,0,K2761+1)</f>
        <v>45</v>
      </c>
      <c r="L2762" s="134" t="n">
        <f aca="false">I2762/J2762-1</f>
        <v>-0.103611613552561</v>
      </c>
      <c r="O2762" s="131"/>
      <c r="P2762" s="330"/>
      <c r="Q2762" s="132"/>
      <c r="R2762" s="132"/>
      <c r="S2762" s="132"/>
      <c r="T2762" s="132"/>
    </row>
    <row r="2763" customFormat="false" ht="12.8" hidden="true" customHeight="false" outlineLevel="0" collapsed="false">
      <c r="A2763" s="131" t="n">
        <v>1501200000</v>
      </c>
      <c r="B2763" s="330" t="n">
        <f aca="false">(A2763/(24*60*60))+DATE(1970,1,1)</f>
        <v>42944</v>
      </c>
      <c r="C2763" s="331" t="n">
        <f aca="false">YEAR(B2763)</f>
        <v>2017</v>
      </c>
      <c r="D2763" s="331" t="n">
        <f aca="false">MONTH(B2763)</f>
        <v>7</v>
      </c>
      <c r="E2763" s="331" t="n">
        <f aca="false">DAY(B2763)</f>
        <v>28</v>
      </c>
      <c r="F2763" s="132" t="n">
        <v>2667.8245</v>
      </c>
      <c r="G2763" s="132" t="n">
        <v>2830.9035</v>
      </c>
      <c r="H2763" s="132" t="n">
        <v>2658.64775</v>
      </c>
      <c r="I2763" s="132" t="n">
        <v>2787.3175</v>
      </c>
      <c r="J2763" s="132" t="n">
        <f aca="false">LARGE($G$1:G2763,1)</f>
        <v>2975.7475</v>
      </c>
      <c r="K2763" s="192" t="n">
        <f aca="false">IF(J2763&gt;J2762,0,K2762+1)</f>
        <v>46</v>
      </c>
      <c r="L2763" s="134" t="n">
        <f aca="false">I2763/J2763-1</f>
        <v>-0.0633219048323152</v>
      </c>
      <c r="O2763" s="131"/>
      <c r="P2763" s="330"/>
      <c r="Q2763" s="132"/>
      <c r="R2763" s="132"/>
      <c r="S2763" s="132"/>
      <c r="T2763" s="132"/>
    </row>
    <row r="2764" customFormat="false" ht="12.8" hidden="true" customHeight="false" outlineLevel="0" collapsed="false">
      <c r="A2764" s="131" t="n">
        <v>1501286400</v>
      </c>
      <c r="B2764" s="330" t="n">
        <f aca="false">(A2764/(24*60*60))+DATE(1970,1,1)</f>
        <v>42945</v>
      </c>
      <c r="C2764" s="331" t="n">
        <f aca="false">YEAR(B2764)</f>
        <v>2017</v>
      </c>
      <c r="D2764" s="331" t="n">
        <f aca="false">MONTH(B2764)</f>
        <v>7</v>
      </c>
      <c r="E2764" s="331" t="n">
        <f aca="false">DAY(B2764)</f>
        <v>29</v>
      </c>
      <c r="F2764" s="132" t="n">
        <v>2789.56025</v>
      </c>
      <c r="G2764" s="132" t="n">
        <v>2793.63475</v>
      </c>
      <c r="H2764" s="132" t="n">
        <v>2653.7795</v>
      </c>
      <c r="I2764" s="132" t="n">
        <v>2700.72725</v>
      </c>
      <c r="J2764" s="132" t="n">
        <f aca="false">LARGE($G$1:G2764,1)</f>
        <v>2975.7475</v>
      </c>
      <c r="K2764" s="192" t="n">
        <f aca="false">IF(J2764&gt;J2763,0,K2763+1)</f>
        <v>47</v>
      </c>
      <c r="L2764" s="134" t="n">
        <f aca="false">I2764/J2764-1</f>
        <v>-0.092420559876132</v>
      </c>
      <c r="O2764" s="131"/>
      <c r="P2764" s="330"/>
      <c r="Q2764" s="132"/>
      <c r="R2764" s="132"/>
      <c r="S2764" s="132"/>
      <c r="T2764" s="132"/>
    </row>
    <row r="2765" customFormat="false" ht="12.8" hidden="true" customHeight="false" outlineLevel="0" collapsed="false">
      <c r="A2765" s="131" t="n">
        <v>1501372800</v>
      </c>
      <c r="B2765" s="330" t="n">
        <f aca="false">(A2765/(24*60*60))+DATE(1970,1,1)</f>
        <v>42946</v>
      </c>
      <c r="C2765" s="331" t="n">
        <f aca="false">YEAR(B2765)</f>
        <v>2017</v>
      </c>
      <c r="D2765" s="331" t="n">
        <f aca="false">MONTH(B2765)</f>
        <v>7</v>
      </c>
      <c r="E2765" s="331" t="n">
        <f aca="false">DAY(B2765)</f>
        <v>30</v>
      </c>
      <c r="F2765" s="132" t="n">
        <v>2700.985</v>
      </c>
      <c r="G2765" s="132" t="n">
        <v>2765.855</v>
      </c>
      <c r="H2765" s="132" t="n">
        <v>2580.6725</v>
      </c>
      <c r="I2765" s="132" t="n">
        <v>2753.8375</v>
      </c>
      <c r="J2765" s="132" t="n">
        <f aca="false">LARGE($G$1:G2765,1)</f>
        <v>2975.7475</v>
      </c>
      <c r="K2765" s="192" t="n">
        <f aca="false">IF(J2765&gt;J2764,0,K2764+1)</f>
        <v>48</v>
      </c>
      <c r="L2765" s="134" t="n">
        <f aca="false">I2765/J2765-1</f>
        <v>-0.0745728594243967</v>
      </c>
      <c r="O2765" s="131"/>
      <c r="P2765" s="330"/>
      <c r="Q2765" s="132"/>
      <c r="R2765" s="132"/>
      <c r="S2765" s="132"/>
      <c r="T2765" s="132"/>
    </row>
    <row r="2766" customFormat="false" ht="12.8" hidden="true" customHeight="false" outlineLevel="0" collapsed="false">
      <c r="A2766" s="131" t="n">
        <v>1501459200</v>
      </c>
      <c r="B2766" s="330" t="n">
        <f aca="false">(A2766/(24*60*60))+DATE(1970,1,1)</f>
        <v>42947</v>
      </c>
      <c r="C2766" s="331" t="n">
        <f aca="false">YEAR(B2766)</f>
        <v>2017</v>
      </c>
      <c r="D2766" s="331" t="n">
        <f aca="false">MONTH(B2766)</f>
        <v>7</v>
      </c>
      <c r="E2766" s="331" t="n">
        <f aca="false">DAY(B2766)</f>
        <v>31</v>
      </c>
      <c r="F2766" s="132" t="n">
        <v>2754.68475</v>
      </c>
      <c r="G2766" s="132" t="n">
        <v>2914.9975</v>
      </c>
      <c r="H2766" s="132" t="n">
        <v>2701.54</v>
      </c>
      <c r="I2766" s="132" t="n">
        <v>2865.02325</v>
      </c>
      <c r="J2766" s="132" t="n">
        <f aca="false">LARGE($G$1:G2766,1)</f>
        <v>2975.7475</v>
      </c>
      <c r="K2766" s="192" t="n">
        <f aca="false">IF(J2766&gt;J2765,0,K2765+1)</f>
        <v>49</v>
      </c>
      <c r="L2766" s="134" t="n">
        <f aca="false">I2766/J2766-1</f>
        <v>-0.0372088861706176</v>
      </c>
      <c r="O2766" s="131"/>
      <c r="P2766" s="330"/>
      <c r="Q2766" s="132"/>
      <c r="R2766" s="132"/>
      <c r="S2766" s="132"/>
      <c r="T2766" s="132"/>
    </row>
    <row r="2767" customFormat="false" ht="12.8" hidden="true" customHeight="false" outlineLevel="0" collapsed="false">
      <c r="A2767" s="131" t="n">
        <v>1501545600</v>
      </c>
      <c r="B2767" s="330" t="n">
        <f aca="false">(A2767/(24*60*60))+DATE(1970,1,1)</f>
        <v>42948</v>
      </c>
      <c r="C2767" s="331" t="n">
        <f aca="false">YEAR(B2767)</f>
        <v>2017</v>
      </c>
      <c r="D2767" s="331" t="n">
        <f aca="false">MONTH(B2767)</f>
        <v>8</v>
      </c>
      <c r="E2767" s="331" t="n">
        <f aca="false">DAY(B2767)</f>
        <v>1</v>
      </c>
      <c r="F2767" s="132" t="n">
        <v>2865.02575</v>
      </c>
      <c r="G2767" s="132" t="n">
        <v>2937.0975</v>
      </c>
      <c r="H2767" s="132" t="n">
        <v>2632.8575</v>
      </c>
      <c r="I2767" s="132" t="n">
        <v>2730.15425</v>
      </c>
      <c r="J2767" s="132" t="n">
        <f aca="false">LARGE($G$1:G2767,1)</f>
        <v>2975.7475</v>
      </c>
      <c r="K2767" s="192" t="n">
        <f aca="false">IF(J2767&gt;J2766,0,K2766+1)</f>
        <v>50</v>
      </c>
      <c r="L2767" s="134" t="n">
        <f aca="false">I2767/J2767-1</f>
        <v>-0.0825316160057262</v>
      </c>
      <c r="O2767" s="131"/>
      <c r="P2767" s="330"/>
      <c r="Q2767" s="132"/>
      <c r="R2767" s="132"/>
      <c r="S2767" s="132"/>
      <c r="T2767" s="132"/>
    </row>
    <row r="2768" customFormat="false" ht="12.8" hidden="true" customHeight="false" outlineLevel="0" collapsed="false">
      <c r="A2768" s="131" t="n">
        <v>1501632000</v>
      </c>
      <c r="B2768" s="330" t="n">
        <f aca="false">(A2768/(24*60*60))+DATE(1970,1,1)</f>
        <v>42949</v>
      </c>
      <c r="C2768" s="331" t="n">
        <f aca="false">YEAR(B2768)</f>
        <v>2017</v>
      </c>
      <c r="D2768" s="331" t="n">
        <f aca="false">MONTH(B2768)</f>
        <v>8</v>
      </c>
      <c r="E2768" s="331" t="n">
        <f aca="false">DAY(B2768)</f>
        <v>2</v>
      </c>
      <c r="F2768" s="132" t="n">
        <v>2730.39375</v>
      </c>
      <c r="G2768" s="132" t="n">
        <v>2758.361</v>
      </c>
      <c r="H2768" s="132" t="n">
        <v>2650</v>
      </c>
      <c r="I2768" s="132" t="n">
        <v>2701.9125</v>
      </c>
      <c r="J2768" s="132" t="n">
        <f aca="false">LARGE($G$1:G2768,1)</f>
        <v>2975.7475</v>
      </c>
      <c r="K2768" s="192" t="n">
        <f aca="false">IF(J2768&gt;J2767,0,K2767+1)</f>
        <v>51</v>
      </c>
      <c r="L2768" s="134" t="n">
        <f aca="false">I2768/J2768-1</f>
        <v>-0.0920222565926713</v>
      </c>
      <c r="O2768" s="131"/>
      <c r="P2768" s="330"/>
      <c r="Q2768" s="132"/>
      <c r="R2768" s="132"/>
      <c r="S2768" s="132"/>
      <c r="T2768" s="132"/>
    </row>
    <row r="2769" customFormat="false" ht="12.8" hidden="true" customHeight="false" outlineLevel="0" collapsed="false">
      <c r="A2769" s="131" t="n">
        <v>1501718400</v>
      </c>
      <c r="B2769" s="330" t="n">
        <f aca="false">(A2769/(24*60*60))+DATE(1970,1,1)</f>
        <v>42950</v>
      </c>
      <c r="C2769" s="331" t="n">
        <f aca="false">YEAR(B2769)</f>
        <v>2017</v>
      </c>
      <c r="D2769" s="331" t="n">
        <f aca="false">MONTH(B2769)</f>
        <v>8</v>
      </c>
      <c r="E2769" s="331" t="n">
        <f aca="false">DAY(B2769)</f>
        <v>3</v>
      </c>
      <c r="F2769" s="132" t="n">
        <v>2701.9375</v>
      </c>
      <c r="G2769" s="132" t="n">
        <v>2802.7475</v>
      </c>
      <c r="H2769" s="132" t="n">
        <v>2699.965</v>
      </c>
      <c r="I2769" s="132" t="n">
        <v>2790.2135</v>
      </c>
      <c r="J2769" s="132" t="n">
        <f aca="false">LARGE($G$1:G2769,1)</f>
        <v>2975.7475</v>
      </c>
      <c r="K2769" s="192" t="n">
        <f aca="false">IF(J2769&gt;J2768,0,K2768+1)</f>
        <v>52</v>
      </c>
      <c r="L2769" s="134" t="n">
        <f aca="false">I2769/J2769-1</f>
        <v>-0.0623487039811006</v>
      </c>
      <c r="O2769" s="131"/>
      <c r="P2769" s="330"/>
      <c r="Q2769" s="132"/>
      <c r="R2769" s="132"/>
      <c r="S2769" s="132"/>
      <c r="T2769" s="132"/>
    </row>
    <row r="2770" customFormat="false" ht="12.8" hidden="true" customHeight="false" outlineLevel="0" collapsed="false">
      <c r="A2770" s="131" t="n">
        <v>1501804800</v>
      </c>
      <c r="B2770" s="330" t="n">
        <f aca="false">(A2770/(24*60*60))+DATE(1970,1,1)</f>
        <v>42951</v>
      </c>
      <c r="C2770" s="331" t="n">
        <f aca="false">YEAR(B2770)</f>
        <v>2017</v>
      </c>
      <c r="D2770" s="331" t="n">
        <f aca="false">MONTH(B2770)</f>
        <v>8</v>
      </c>
      <c r="E2770" s="331" t="n">
        <f aca="false">DAY(B2770)</f>
        <v>4</v>
      </c>
      <c r="F2770" s="132" t="n">
        <v>2790.2135</v>
      </c>
      <c r="G2770" s="132" t="n">
        <v>2878.605</v>
      </c>
      <c r="H2770" s="132" t="n">
        <v>2764.40025</v>
      </c>
      <c r="I2770" s="132" t="n">
        <v>2858.3245</v>
      </c>
      <c r="J2770" s="132" t="n">
        <f aca="false">LARGE($G$1:G2770,1)</f>
        <v>2975.7475</v>
      </c>
      <c r="K2770" s="192" t="n">
        <f aca="false">IF(J2770&gt;J2769,0,K2769+1)</f>
        <v>53</v>
      </c>
      <c r="L2770" s="134" t="n">
        <f aca="false">I2770/J2770-1</f>
        <v>-0.0394600012265824</v>
      </c>
      <c r="O2770" s="131"/>
      <c r="P2770" s="330"/>
      <c r="Q2770" s="132"/>
      <c r="R2770" s="132"/>
      <c r="S2770" s="132"/>
      <c r="T2770" s="132"/>
    </row>
    <row r="2771" customFormat="false" ht="12.8" hidden="true" customHeight="false" outlineLevel="0" collapsed="false">
      <c r="A2771" s="131" t="n">
        <v>1501891200</v>
      </c>
      <c r="B2771" s="330" t="n">
        <f aca="false">(A2771/(24*60*60))+DATE(1970,1,1)</f>
        <v>42952</v>
      </c>
      <c r="C2771" s="331" t="n">
        <f aca="false">YEAR(B2771)</f>
        <v>2017</v>
      </c>
      <c r="D2771" s="331" t="n">
        <f aca="false">MONTH(B2771)</f>
        <v>8</v>
      </c>
      <c r="E2771" s="331" t="n">
        <f aca="false">DAY(B2771)</f>
        <v>5</v>
      </c>
      <c r="F2771" s="132" t="n">
        <v>2857.32675</v>
      </c>
      <c r="G2771" s="132" t="n">
        <v>3339.1875</v>
      </c>
      <c r="H2771" s="132" t="n">
        <v>2853.955</v>
      </c>
      <c r="I2771" s="132" t="n">
        <v>3253.94</v>
      </c>
      <c r="J2771" s="132" t="n">
        <f aca="false">LARGE($G$1:G2771,1)</f>
        <v>3339.1875</v>
      </c>
      <c r="K2771" s="192" t="n">
        <f aca="false">IF(J2771&gt;J2770,0,K2770+1)</f>
        <v>0</v>
      </c>
      <c r="L2771" s="134" t="n">
        <f aca="false">I2771/J2771-1</f>
        <v>-0.0255294139667209</v>
      </c>
      <c r="O2771" s="131"/>
      <c r="P2771" s="330"/>
      <c r="Q2771" s="132"/>
      <c r="R2771" s="132"/>
      <c r="S2771" s="132"/>
      <c r="T2771" s="132"/>
    </row>
    <row r="2772" customFormat="false" ht="12.8" hidden="true" customHeight="false" outlineLevel="0" collapsed="false">
      <c r="A2772" s="131" t="n">
        <v>1501977600</v>
      </c>
      <c r="B2772" s="330" t="n">
        <f aca="false">(A2772/(24*60*60))+DATE(1970,1,1)</f>
        <v>42953</v>
      </c>
      <c r="C2772" s="331" t="n">
        <f aca="false">YEAR(B2772)</f>
        <v>2017</v>
      </c>
      <c r="D2772" s="331" t="n">
        <f aca="false">MONTH(B2772)</f>
        <v>8</v>
      </c>
      <c r="E2772" s="331" t="n">
        <f aca="false">DAY(B2772)</f>
        <v>6</v>
      </c>
      <c r="F2772" s="132" t="n">
        <v>3253.915</v>
      </c>
      <c r="G2772" s="132" t="n">
        <v>3288.415</v>
      </c>
      <c r="H2772" s="132" t="n">
        <v>3155.2175</v>
      </c>
      <c r="I2772" s="132" t="n">
        <v>3224.683</v>
      </c>
      <c r="J2772" s="132" t="n">
        <f aca="false">LARGE($G$1:G2772,1)</f>
        <v>3339.1875</v>
      </c>
      <c r="K2772" s="192" t="n">
        <f aca="false">IF(J2772&gt;J2771,0,K2771+1)</f>
        <v>1</v>
      </c>
      <c r="L2772" s="134" t="n">
        <f aca="false">I2772/J2772-1</f>
        <v>-0.0342911262095944</v>
      </c>
      <c r="O2772" s="131"/>
      <c r="P2772" s="330"/>
      <c r="Q2772" s="132"/>
      <c r="R2772" s="132"/>
      <c r="S2772" s="132"/>
      <c r="T2772" s="132"/>
    </row>
    <row r="2773" customFormat="false" ht="12.8" hidden="true" customHeight="false" outlineLevel="0" collapsed="false">
      <c r="A2773" s="131" t="n">
        <v>1502064000</v>
      </c>
      <c r="B2773" s="330" t="n">
        <f aca="false">(A2773/(24*60*60))+DATE(1970,1,1)</f>
        <v>42954</v>
      </c>
      <c r="C2773" s="331" t="n">
        <f aca="false">YEAR(B2773)</f>
        <v>2017</v>
      </c>
      <c r="D2773" s="331" t="n">
        <f aca="false">MONTH(B2773)</f>
        <v>8</v>
      </c>
      <c r="E2773" s="331" t="n">
        <f aca="false">DAY(B2773)</f>
        <v>7</v>
      </c>
      <c r="F2773" s="132" t="n">
        <v>3223.681</v>
      </c>
      <c r="G2773" s="132" t="n">
        <v>3426.21425</v>
      </c>
      <c r="H2773" s="132" t="n">
        <v>3186.7875</v>
      </c>
      <c r="I2773" s="132" t="n">
        <v>3393.065</v>
      </c>
      <c r="J2773" s="132" t="n">
        <f aca="false">LARGE($G$1:G2773,1)</f>
        <v>3426.21425</v>
      </c>
      <c r="K2773" s="192" t="n">
        <f aca="false">IF(J2773&gt;J2772,0,K2772+1)</f>
        <v>0</v>
      </c>
      <c r="L2773" s="134" t="n">
        <f aca="false">I2773/J2773-1</f>
        <v>-0.00967518303912252</v>
      </c>
      <c r="O2773" s="131"/>
      <c r="P2773" s="330"/>
      <c r="Q2773" s="132"/>
      <c r="R2773" s="132"/>
      <c r="S2773" s="132"/>
      <c r="T2773" s="132"/>
    </row>
    <row r="2774" customFormat="false" ht="12.8" hidden="true" customHeight="false" outlineLevel="0" collapsed="false">
      <c r="A2774" s="131" t="n">
        <v>1502150400</v>
      </c>
      <c r="B2774" s="330" t="n">
        <f aca="false">(A2774/(24*60*60))+DATE(1970,1,1)</f>
        <v>42955</v>
      </c>
      <c r="C2774" s="331" t="n">
        <f aca="false">YEAR(B2774)</f>
        <v>2017</v>
      </c>
      <c r="D2774" s="331" t="n">
        <f aca="false">MONTH(B2774)</f>
        <v>8</v>
      </c>
      <c r="E2774" s="331" t="n">
        <f aca="false">DAY(B2774)</f>
        <v>8</v>
      </c>
      <c r="F2774" s="132" t="n">
        <v>3393.0625</v>
      </c>
      <c r="G2774" s="132" t="n">
        <v>3488.5975</v>
      </c>
      <c r="H2774" s="132" t="n">
        <v>3336.47</v>
      </c>
      <c r="I2774" s="132" t="n">
        <v>3421.6175</v>
      </c>
      <c r="J2774" s="132" t="n">
        <f aca="false">LARGE($G$1:G2774,1)</f>
        <v>3488.5975</v>
      </c>
      <c r="K2774" s="192" t="n">
        <f aca="false">IF(J2774&gt;J2773,0,K2773+1)</f>
        <v>0</v>
      </c>
      <c r="L2774" s="134" t="n">
        <f aca="false">I2774/J2774-1</f>
        <v>-0.0191996927131892</v>
      </c>
      <c r="O2774" s="131"/>
      <c r="P2774" s="330"/>
      <c r="Q2774" s="132"/>
      <c r="R2774" s="132"/>
      <c r="S2774" s="132"/>
      <c r="T2774" s="132"/>
    </row>
    <row r="2775" customFormat="false" ht="12.8" hidden="true" customHeight="false" outlineLevel="0" collapsed="false">
      <c r="A2775" s="131" t="n">
        <v>1502236800</v>
      </c>
      <c r="B2775" s="330" t="n">
        <f aca="false">(A2775/(24*60*60))+DATE(1970,1,1)</f>
        <v>42956</v>
      </c>
      <c r="C2775" s="331" t="n">
        <f aca="false">YEAR(B2775)</f>
        <v>2017</v>
      </c>
      <c r="D2775" s="331" t="n">
        <f aca="false">MONTH(B2775)</f>
        <v>8</v>
      </c>
      <c r="E2775" s="331" t="n">
        <f aca="false">DAY(B2775)</f>
        <v>9</v>
      </c>
      <c r="F2775" s="132" t="n">
        <v>3420.8425</v>
      </c>
      <c r="G2775" s="132" t="n">
        <v>3430.4</v>
      </c>
      <c r="H2775" s="132" t="n">
        <v>3225.12</v>
      </c>
      <c r="I2775" s="132" t="n">
        <v>3351.6645</v>
      </c>
      <c r="J2775" s="132" t="n">
        <f aca="false">LARGE($G$1:G2775,1)</f>
        <v>3488.5975</v>
      </c>
      <c r="K2775" s="192" t="n">
        <f aca="false">IF(J2775&gt;J2774,0,K2774+1)</f>
        <v>1</v>
      </c>
      <c r="L2775" s="134" t="n">
        <f aca="false">I2775/J2775-1</f>
        <v>-0.0392515903597362</v>
      </c>
      <c r="O2775" s="131"/>
      <c r="P2775" s="330"/>
      <c r="Q2775" s="132"/>
      <c r="R2775" s="132"/>
      <c r="S2775" s="132"/>
      <c r="T2775" s="132"/>
    </row>
    <row r="2776" customFormat="false" ht="12.8" hidden="true" customHeight="false" outlineLevel="0" collapsed="false">
      <c r="A2776" s="131" t="n">
        <v>1502323200</v>
      </c>
      <c r="B2776" s="330" t="n">
        <f aca="false">(A2776/(24*60*60))+DATE(1970,1,1)</f>
        <v>42957</v>
      </c>
      <c r="C2776" s="331" t="n">
        <f aca="false">YEAR(B2776)</f>
        <v>2017</v>
      </c>
      <c r="D2776" s="331" t="n">
        <f aca="false">MONTH(B2776)</f>
        <v>8</v>
      </c>
      <c r="E2776" s="331" t="n">
        <f aca="false">DAY(B2776)</f>
        <v>10</v>
      </c>
      <c r="F2776" s="132" t="n">
        <v>3351.195</v>
      </c>
      <c r="G2776" s="132" t="n">
        <v>3451.7925</v>
      </c>
      <c r="H2776" s="132" t="n">
        <v>3321.5825</v>
      </c>
      <c r="I2776" s="132" t="n">
        <v>3428.36225</v>
      </c>
      <c r="J2776" s="132" t="n">
        <f aca="false">LARGE($G$1:G2776,1)</f>
        <v>3488.5975</v>
      </c>
      <c r="K2776" s="192" t="n">
        <f aca="false">IF(J2776&gt;J2775,0,K2775+1)</f>
        <v>2</v>
      </c>
      <c r="L2776" s="134" t="n">
        <f aca="false">I2776/J2776-1</f>
        <v>-0.0172663226411186</v>
      </c>
      <c r="O2776" s="131"/>
      <c r="P2776" s="330"/>
      <c r="Q2776" s="132"/>
      <c r="R2776" s="132"/>
      <c r="S2776" s="132"/>
      <c r="T2776" s="132"/>
    </row>
    <row r="2777" customFormat="false" ht="12.8" hidden="true" customHeight="false" outlineLevel="0" collapsed="false">
      <c r="A2777" s="131" t="n">
        <v>1502409600</v>
      </c>
      <c r="B2777" s="330" t="n">
        <f aca="false">(A2777/(24*60*60))+DATE(1970,1,1)</f>
        <v>42958</v>
      </c>
      <c r="C2777" s="331" t="n">
        <f aca="false">YEAR(B2777)</f>
        <v>2017</v>
      </c>
      <c r="D2777" s="331" t="n">
        <f aca="false">MONTH(B2777)</f>
        <v>8</v>
      </c>
      <c r="E2777" s="331" t="n">
        <f aca="false">DAY(B2777)</f>
        <v>11</v>
      </c>
      <c r="F2777" s="132" t="n">
        <v>3427.63225</v>
      </c>
      <c r="G2777" s="132" t="n">
        <v>3717.58975</v>
      </c>
      <c r="H2777" s="132" t="n">
        <v>3413.2065</v>
      </c>
      <c r="I2777" s="132" t="n">
        <v>3652.8</v>
      </c>
      <c r="J2777" s="132" t="n">
        <f aca="false">LARGE($G$1:G2777,1)</f>
        <v>3717.58975</v>
      </c>
      <c r="K2777" s="192" t="n">
        <f aca="false">IF(J2777&gt;J2776,0,K2776+1)</f>
        <v>0</v>
      </c>
      <c r="L2777" s="134" t="n">
        <f aca="false">I2777/J2777-1</f>
        <v>-0.017427891283593</v>
      </c>
      <c r="O2777" s="131"/>
      <c r="P2777" s="330"/>
      <c r="Q2777" s="132"/>
      <c r="R2777" s="132"/>
      <c r="S2777" s="132"/>
      <c r="T2777" s="132"/>
    </row>
    <row r="2778" customFormat="false" ht="12.8" hidden="true" customHeight="false" outlineLevel="0" collapsed="false">
      <c r="A2778" s="131" t="n">
        <v>1502496000</v>
      </c>
      <c r="B2778" s="330" t="n">
        <f aca="false">(A2778/(24*60*60))+DATE(1970,1,1)</f>
        <v>42959</v>
      </c>
      <c r="C2778" s="331" t="n">
        <f aca="false">YEAR(B2778)</f>
        <v>2017</v>
      </c>
      <c r="D2778" s="331" t="n">
        <f aca="false">MONTH(B2778)</f>
        <v>8</v>
      </c>
      <c r="E2778" s="331" t="n">
        <f aca="false">DAY(B2778)</f>
        <v>12</v>
      </c>
      <c r="F2778" s="132" t="n">
        <v>3654.372</v>
      </c>
      <c r="G2778" s="132" t="n">
        <v>3963.8825</v>
      </c>
      <c r="H2778" s="132" t="n">
        <v>3610.3675</v>
      </c>
      <c r="I2778" s="132" t="n">
        <v>3869.2565</v>
      </c>
      <c r="J2778" s="132" t="n">
        <f aca="false">LARGE($G$1:G2778,1)</f>
        <v>3963.8825</v>
      </c>
      <c r="K2778" s="192" t="n">
        <f aca="false">IF(J2778&gt;J2777,0,K2777+1)</f>
        <v>0</v>
      </c>
      <c r="L2778" s="134" t="n">
        <f aca="false">I2778/J2778-1</f>
        <v>-0.0238720496886575</v>
      </c>
      <c r="O2778" s="131"/>
      <c r="P2778" s="330"/>
      <c r="Q2778" s="132"/>
      <c r="R2778" s="132"/>
      <c r="S2778" s="132"/>
      <c r="T2778" s="132"/>
    </row>
    <row r="2779" customFormat="false" ht="12.8" hidden="true" customHeight="false" outlineLevel="0" collapsed="false">
      <c r="A2779" s="131" t="n">
        <v>1502582400</v>
      </c>
      <c r="B2779" s="330" t="n">
        <f aca="false">(A2779/(24*60*60))+DATE(1970,1,1)</f>
        <v>42960</v>
      </c>
      <c r="C2779" s="331" t="n">
        <f aca="false">YEAR(B2779)</f>
        <v>2017</v>
      </c>
      <c r="D2779" s="331" t="n">
        <f aca="false">MONTH(B2779)</f>
        <v>8</v>
      </c>
      <c r="E2779" s="331" t="n">
        <f aca="false">DAY(B2779)</f>
        <v>13</v>
      </c>
      <c r="F2779" s="132" t="n">
        <v>3870.3575</v>
      </c>
      <c r="G2779" s="132" t="n">
        <v>4199.2975</v>
      </c>
      <c r="H2779" s="132" t="n">
        <v>3844.2245</v>
      </c>
      <c r="I2779" s="132" t="n">
        <v>4061.17</v>
      </c>
      <c r="J2779" s="132" t="n">
        <f aca="false">LARGE($G$1:G2779,1)</f>
        <v>4199.2975</v>
      </c>
      <c r="K2779" s="192" t="n">
        <f aca="false">IF(J2779&gt;J2778,0,K2778+1)</f>
        <v>0</v>
      </c>
      <c r="L2779" s="134" t="n">
        <f aca="false">I2779/J2779-1</f>
        <v>-0.0328930017461253</v>
      </c>
      <c r="O2779" s="131"/>
      <c r="P2779" s="330"/>
      <c r="Q2779" s="132"/>
      <c r="R2779" s="132"/>
      <c r="S2779" s="132"/>
      <c r="T2779" s="132"/>
    </row>
    <row r="2780" customFormat="false" ht="12.8" hidden="true" customHeight="false" outlineLevel="0" collapsed="false">
      <c r="A2780" s="131" t="n">
        <v>1502668800</v>
      </c>
      <c r="B2780" s="330" t="n">
        <f aca="false">(A2780/(24*60*60))+DATE(1970,1,1)</f>
        <v>42961</v>
      </c>
      <c r="C2780" s="331" t="n">
        <f aca="false">YEAR(B2780)</f>
        <v>2017</v>
      </c>
      <c r="D2780" s="331" t="n">
        <f aca="false">MONTH(B2780)</f>
        <v>8</v>
      </c>
      <c r="E2780" s="331" t="n">
        <f aca="false">DAY(B2780)</f>
        <v>14</v>
      </c>
      <c r="F2780" s="132" t="n">
        <v>4061.17</v>
      </c>
      <c r="G2780" s="132" t="n">
        <v>4351.3575</v>
      </c>
      <c r="H2780" s="132" t="n">
        <v>3970.405</v>
      </c>
      <c r="I2780" s="132" t="n">
        <v>4325.198</v>
      </c>
      <c r="J2780" s="132" t="n">
        <f aca="false">LARGE($G$1:G2780,1)</f>
        <v>4351.3575</v>
      </c>
      <c r="K2780" s="192" t="n">
        <f aca="false">IF(J2780&gt;J2779,0,K2779+1)</f>
        <v>0</v>
      </c>
      <c r="L2780" s="134" t="n">
        <f aca="false">I2780/J2780-1</f>
        <v>-0.00601180206406848</v>
      </c>
      <c r="O2780" s="131"/>
      <c r="P2780" s="330"/>
      <c r="Q2780" s="132"/>
      <c r="R2780" s="132"/>
      <c r="S2780" s="132"/>
      <c r="T2780" s="132"/>
    </row>
    <row r="2781" customFormat="false" ht="12.8" hidden="true" customHeight="false" outlineLevel="0" collapsed="false">
      <c r="A2781" s="131" t="n">
        <v>1502755200</v>
      </c>
      <c r="B2781" s="330" t="n">
        <f aca="false">(A2781/(24*60*60))+DATE(1970,1,1)</f>
        <v>42962</v>
      </c>
      <c r="C2781" s="331" t="n">
        <f aca="false">YEAR(B2781)</f>
        <v>2017</v>
      </c>
      <c r="D2781" s="331" t="n">
        <f aca="false">MONTH(B2781)</f>
        <v>8</v>
      </c>
      <c r="E2781" s="331" t="n">
        <f aca="false">DAY(B2781)</f>
        <v>15</v>
      </c>
      <c r="F2781" s="132" t="n">
        <v>4327.45025</v>
      </c>
      <c r="G2781" s="132" t="n">
        <v>4438.68</v>
      </c>
      <c r="H2781" s="132" t="n">
        <v>3812.4975</v>
      </c>
      <c r="I2781" s="132" t="n">
        <v>4160.66</v>
      </c>
      <c r="J2781" s="132" t="n">
        <f aca="false">LARGE($G$1:G2781,1)</f>
        <v>4438.68</v>
      </c>
      <c r="K2781" s="192" t="n">
        <f aca="false">IF(J2781&gt;J2780,0,K2780+1)</f>
        <v>0</v>
      </c>
      <c r="L2781" s="134" t="n">
        <f aca="false">I2781/J2781-1</f>
        <v>-0.0626357385529032</v>
      </c>
      <c r="O2781" s="131"/>
      <c r="P2781" s="330"/>
      <c r="Q2781" s="132"/>
      <c r="R2781" s="132"/>
      <c r="S2781" s="132"/>
      <c r="T2781" s="132"/>
    </row>
    <row r="2782" customFormat="false" ht="12.8" hidden="true" customHeight="false" outlineLevel="0" collapsed="false">
      <c r="A2782" s="131" t="n">
        <v>1502841600</v>
      </c>
      <c r="B2782" s="330" t="n">
        <f aca="false">(A2782/(24*60*60))+DATE(1970,1,1)</f>
        <v>42963</v>
      </c>
      <c r="C2782" s="331" t="n">
        <f aca="false">YEAR(B2782)</f>
        <v>2017</v>
      </c>
      <c r="D2782" s="331" t="n">
        <f aca="false">MONTH(B2782)</f>
        <v>8</v>
      </c>
      <c r="E2782" s="331" t="n">
        <f aca="false">DAY(B2782)</f>
        <v>16</v>
      </c>
      <c r="F2782" s="132" t="n">
        <v>4160.14</v>
      </c>
      <c r="G2782" s="132" t="n">
        <v>4382.0825</v>
      </c>
      <c r="H2782" s="132" t="n">
        <v>3934.9725</v>
      </c>
      <c r="I2782" s="132" t="n">
        <v>4369.215</v>
      </c>
      <c r="J2782" s="132" t="n">
        <f aca="false">LARGE($G$1:G2782,1)</f>
        <v>4438.68</v>
      </c>
      <c r="K2782" s="192" t="n">
        <f aca="false">IF(J2782&gt;J2781,0,K2781+1)</f>
        <v>1</v>
      </c>
      <c r="L2782" s="134" t="n">
        <f aca="false">I2782/J2782-1</f>
        <v>-0.0156499229500663</v>
      </c>
      <c r="O2782" s="131"/>
      <c r="P2782" s="330"/>
      <c r="Q2782" s="132"/>
      <c r="R2782" s="132"/>
      <c r="S2782" s="132"/>
      <c r="T2782" s="132"/>
    </row>
    <row r="2783" customFormat="false" ht="12.8" hidden="true" customHeight="false" outlineLevel="0" collapsed="false">
      <c r="A2783" s="131" t="n">
        <v>1502928000</v>
      </c>
      <c r="B2783" s="330" t="n">
        <f aca="false">(A2783/(24*60*60))+DATE(1970,1,1)</f>
        <v>42964</v>
      </c>
      <c r="C2783" s="331" t="n">
        <f aca="false">YEAR(B2783)</f>
        <v>2017</v>
      </c>
      <c r="D2783" s="331" t="n">
        <f aca="false">MONTH(B2783)</f>
        <v>8</v>
      </c>
      <c r="E2783" s="331" t="n">
        <f aca="false">DAY(B2783)</f>
        <v>17</v>
      </c>
      <c r="F2783" s="132" t="n">
        <v>4363.255</v>
      </c>
      <c r="G2783" s="132" t="n">
        <v>4475.5</v>
      </c>
      <c r="H2783" s="132" t="n">
        <v>4193.55</v>
      </c>
      <c r="I2783" s="132" t="n">
        <v>4282.99</v>
      </c>
      <c r="J2783" s="132" t="n">
        <f aca="false">LARGE($G$1:G2783,1)</f>
        <v>4475.5</v>
      </c>
      <c r="K2783" s="192" t="n">
        <f aca="false">IF(J2783&gt;J2782,0,K2782+1)</f>
        <v>0</v>
      </c>
      <c r="L2783" s="134" t="n">
        <f aca="false">I2783/J2783-1</f>
        <v>-0.0430141883588426</v>
      </c>
      <c r="O2783" s="131"/>
      <c r="P2783" s="330"/>
      <c r="Q2783" s="132"/>
      <c r="R2783" s="132"/>
      <c r="S2783" s="132"/>
      <c r="T2783" s="132"/>
    </row>
    <row r="2784" customFormat="false" ht="12.8" hidden="true" customHeight="false" outlineLevel="0" collapsed="false">
      <c r="A2784" s="131" t="n">
        <v>1503014400</v>
      </c>
      <c r="B2784" s="330" t="n">
        <f aca="false">(A2784/(24*60*60))+DATE(1970,1,1)</f>
        <v>42965</v>
      </c>
      <c r="C2784" s="331" t="n">
        <f aca="false">YEAR(B2784)</f>
        <v>2017</v>
      </c>
      <c r="D2784" s="331" t="n">
        <f aca="false">MONTH(B2784)</f>
        <v>8</v>
      </c>
      <c r="E2784" s="331" t="n">
        <f aca="false">DAY(B2784)</f>
        <v>18</v>
      </c>
      <c r="F2784" s="132" t="n">
        <v>4278.9825</v>
      </c>
      <c r="G2784" s="132" t="n">
        <v>4356.999</v>
      </c>
      <c r="H2784" s="132" t="n">
        <v>3969.11</v>
      </c>
      <c r="I2784" s="132" t="n">
        <v>4111.3</v>
      </c>
      <c r="J2784" s="132" t="n">
        <f aca="false">LARGE($G$1:G2784,1)</f>
        <v>4475.5</v>
      </c>
      <c r="K2784" s="192" t="n">
        <f aca="false">IF(J2784&gt;J2783,0,K2783+1)</f>
        <v>1</v>
      </c>
      <c r="L2784" s="134" t="n">
        <f aca="false">I2784/J2784-1</f>
        <v>-0.0813763825270919</v>
      </c>
      <c r="O2784" s="131"/>
      <c r="P2784" s="330"/>
      <c r="Q2784" s="132"/>
      <c r="R2784" s="132"/>
      <c r="S2784" s="132"/>
      <c r="T2784" s="132"/>
    </row>
    <row r="2785" customFormat="false" ht="12.8" hidden="true" customHeight="false" outlineLevel="0" collapsed="false">
      <c r="A2785" s="131" t="n">
        <v>1503100800</v>
      </c>
      <c r="B2785" s="330" t="n">
        <f aca="false">(A2785/(24*60*60))+DATE(1970,1,1)</f>
        <v>42966</v>
      </c>
      <c r="C2785" s="331" t="n">
        <f aca="false">YEAR(B2785)</f>
        <v>2017</v>
      </c>
      <c r="D2785" s="331" t="n">
        <f aca="false">MONTH(B2785)</f>
        <v>8</v>
      </c>
      <c r="E2785" s="331" t="n">
        <f aca="false">DAY(B2785)</f>
        <v>19</v>
      </c>
      <c r="F2785" s="132" t="n">
        <v>4108.55</v>
      </c>
      <c r="G2785" s="132" t="n">
        <v>4192.64575</v>
      </c>
      <c r="H2785" s="132" t="n">
        <v>3971.909</v>
      </c>
      <c r="I2785" s="132" t="n">
        <v>4145.45075</v>
      </c>
      <c r="J2785" s="132" t="n">
        <f aca="false">LARGE($G$1:G2785,1)</f>
        <v>4475.5</v>
      </c>
      <c r="K2785" s="192" t="n">
        <f aca="false">IF(J2785&gt;J2784,0,K2784+1)</f>
        <v>2</v>
      </c>
      <c r="L2785" s="134" t="n">
        <f aca="false">I2785/J2785-1</f>
        <v>-0.0737457825941236</v>
      </c>
      <c r="O2785" s="131"/>
      <c r="P2785" s="330"/>
      <c r="Q2785" s="132"/>
      <c r="R2785" s="132"/>
      <c r="S2785" s="132"/>
      <c r="T2785" s="132"/>
    </row>
    <row r="2786" customFormat="false" ht="12.8" hidden="true" customHeight="false" outlineLevel="0" collapsed="false">
      <c r="A2786" s="131" t="n">
        <v>1503187200</v>
      </c>
      <c r="B2786" s="330" t="n">
        <f aca="false">(A2786/(24*60*60))+DATE(1970,1,1)</f>
        <v>42967</v>
      </c>
      <c r="C2786" s="331" t="n">
        <f aca="false">YEAR(B2786)</f>
        <v>2017</v>
      </c>
      <c r="D2786" s="331" t="n">
        <f aca="false">MONTH(B2786)</f>
        <v>8</v>
      </c>
      <c r="E2786" s="331" t="n">
        <f aca="false">DAY(B2786)</f>
        <v>20</v>
      </c>
      <c r="F2786" s="132" t="n">
        <v>4144.86175</v>
      </c>
      <c r="G2786" s="132" t="n">
        <v>4170.76</v>
      </c>
      <c r="H2786" s="132" t="n">
        <v>4030.33</v>
      </c>
      <c r="I2786" s="132" t="n">
        <v>4059.4735</v>
      </c>
      <c r="J2786" s="132" t="n">
        <f aca="false">LARGE($G$1:G2786,1)</f>
        <v>4475.5</v>
      </c>
      <c r="K2786" s="192" t="n">
        <f aca="false">IF(J2786&gt;J2785,0,K2785+1)</f>
        <v>3</v>
      </c>
      <c r="L2786" s="134" t="n">
        <f aca="false">I2786/J2786-1</f>
        <v>-0.0929564294492236</v>
      </c>
      <c r="O2786" s="131"/>
      <c r="P2786" s="330"/>
      <c r="Q2786" s="132"/>
      <c r="R2786" s="132"/>
      <c r="S2786" s="132"/>
      <c r="T2786" s="132"/>
    </row>
    <row r="2787" customFormat="false" ht="12.8" hidden="true" customHeight="false" outlineLevel="0" collapsed="false">
      <c r="A2787" s="131" t="n">
        <v>1503273600</v>
      </c>
      <c r="B2787" s="330" t="n">
        <f aca="false">(A2787/(24*60*60))+DATE(1970,1,1)</f>
        <v>42968</v>
      </c>
      <c r="C2787" s="331" t="n">
        <f aca="false">YEAR(B2787)</f>
        <v>2017</v>
      </c>
      <c r="D2787" s="331" t="n">
        <f aca="false">MONTH(B2787)</f>
        <v>8</v>
      </c>
      <c r="E2787" s="331" t="n">
        <f aca="false">DAY(B2787)</f>
        <v>21</v>
      </c>
      <c r="F2787" s="132" t="n">
        <v>4058.90275</v>
      </c>
      <c r="G2787" s="132" t="n">
        <v>4090.17225</v>
      </c>
      <c r="H2787" s="132" t="n">
        <v>3960.025</v>
      </c>
      <c r="I2787" s="132" t="n">
        <v>3997.2735</v>
      </c>
      <c r="J2787" s="132" t="n">
        <f aca="false">LARGE($G$1:G2787,1)</f>
        <v>4475.5</v>
      </c>
      <c r="K2787" s="192" t="n">
        <f aca="false">IF(J2787&gt;J2786,0,K2786+1)</f>
        <v>4</v>
      </c>
      <c r="L2787" s="134" t="n">
        <f aca="false">I2787/J2787-1</f>
        <v>-0.106854317953301</v>
      </c>
      <c r="O2787" s="131"/>
      <c r="P2787" s="330"/>
      <c r="Q2787" s="132"/>
      <c r="R2787" s="132"/>
      <c r="S2787" s="132"/>
      <c r="T2787" s="132"/>
    </row>
    <row r="2788" customFormat="false" ht="12.8" hidden="true" customHeight="false" outlineLevel="0" collapsed="false">
      <c r="A2788" s="131" t="n">
        <v>1503360000</v>
      </c>
      <c r="B2788" s="330" t="n">
        <f aca="false">(A2788/(24*60*60))+DATE(1970,1,1)</f>
        <v>42969</v>
      </c>
      <c r="C2788" s="331" t="n">
        <f aca="false">YEAR(B2788)</f>
        <v>2017</v>
      </c>
      <c r="D2788" s="331" t="n">
        <f aca="false">MONTH(B2788)</f>
        <v>8</v>
      </c>
      <c r="E2788" s="331" t="n">
        <f aca="false">DAY(B2788)</f>
        <v>22</v>
      </c>
      <c r="F2788" s="132" t="n">
        <v>3997.6945</v>
      </c>
      <c r="G2788" s="132" t="n">
        <v>4148.5885</v>
      </c>
      <c r="H2788" s="132" t="n">
        <v>3600.8675</v>
      </c>
      <c r="I2788" s="132" t="n">
        <v>4093.795</v>
      </c>
      <c r="J2788" s="132" t="n">
        <f aca="false">LARGE($G$1:G2788,1)</f>
        <v>4475.5</v>
      </c>
      <c r="K2788" s="192" t="n">
        <f aca="false">IF(J2788&gt;J2787,0,K2787+1)</f>
        <v>5</v>
      </c>
      <c r="L2788" s="134" t="n">
        <f aca="false">I2788/J2788-1</f>
        <v>-0.0852876773544855</v>
      </c>
      <c r="O2788" s="131"/>
      <c r="P2788" s="330"/>
      <c r="Q2788" s="132"/>
      <c r="R2788" s="132"/>
      <c r="S2788" s="132"/>
      <c r="T2788" s="132"/>
    </row>
    <row r="2789" customFormat="false" ht="12.8" hidden="true" customHeight="false" outlineLevel="0" collapsed="false">
      <c r="A2789" s="131" t="n">
        <v>1503446400</v>
      </c>
      <c r="B2789" s="330" t="n">
        <f aca="false">(A2789/(24*60*60))+DATE(1970,1,1)</f>
        <v>42970</v>
      </c>
      <c r="C2789" s="331" t="n">
        <f aca="false">YEAR(B2789)</f>
        <v>2017</v>
      </c>
      <c r="D2789" s="331" t="n">
        <f aca="false">MONTH(B2789)</f>
        <v>8</v>
      </c>
      <c r="E2789" s="331" t="n">
        <f aca="false">DAY(B2789)</f>
        <v>23</v>
      </c>
      <c r="F2789" s="132" t="n">
        <v>4092.045</v>
      </c>
      <c r="G2789" s="132" t="n">
        <v>4256.715</v>
      </c>
      <c r="H2789" s="132" t="n">
        <v>4064.4575</v>
      </c>
      <c r="I2789" s="132" t="n">
        <v>4137.42825</v>
      </c>
      <c r="J2789" s="132" t="n">
        <f aca="false">LARGE($G$1:G2789,1)</f>
        <v>4475.5</v>
      </c>
      <c r="K2789" s="192" t="n">
        <f aca="false">IF(J2789&gt;J2788,0,K2788+1)</f>
        <v>6</v>
      </c>
      <c r="L2789" s="134" t="n">
        <f aca="false">I2789/J2789-1</f>
        <v>-0.075538319740811</v>
      </c>
      <c r="O2789" s="131"/>
      <c r="P2789" s="330"/>
      <c r="Q2789" s="132"/>
      <c r="R2789" s="132"/>
      <c r="S2789" s="132"/>
      <c r="T2789" s="132"/>
    </row>
    <row r="2790" customFormat="false" ht="12.8" hidden="true" customHeight="false" outlineLevel="0" collapsed="false">
      <c r="A2790" s="131" t="n">
        <v>1503532800</v>
      </c>
      <c r="B2790" s="330" t="n">
        <f aca="false">(A2790/(24*60*60))+DATE(1970,1,1)</f>
        <v>42971</v>
      </c>
      <c r="C2790" s="331" t="n">
        <f aca="false">YEAR(B2790)</f>
        <v>2017</v>
      </c>
      <c r="D2790" s="331" t="n">
        <f aca="false">MONTH(B2790)</f>
        <v>8</v>
      </c>
      <c r="E2790" s="331" t="n">
        <f aca="false">DAY(B2790)</f>
        <v>24</v>
      </c>
      <c r="F2790" s="132" t="n">
        <v>4140.595</v>
      </c>
      <c r="G2790" s="132" t="n">
        <v>4357.4975</v>
      </c>
      <c r="H2790" s="132" t="n">
        <v>4112.2875</v>
      </c>
      <c r="I2790" s="132" t="n">
        <v>4315.0655</v>
      </c>
      <c r="J2790" s="132" t="n">
        <f aca="false">LARGE($G$1:G2790,1)</f>
        <v>4475.5</v>
      </c>
      <c r="K2790" s="192" t="n">
        <f aca="false">IF(J2790&gt;J2789,0,K2789+1)</f>
        <v>7</v>
      </c>
      <c r="L2790" s="134" t="n">
        <f aca="false">I2790/J2790-1</f>
        <v>-0.0358472796335606</v>
      </c>
      <c r="O2790" s="131"/>
      <c r="P2790" s="330"/>
      <c r="Q2790" s="132"/>
      <c r="R2790" s="132"/>
      <c r="S2790" s="132"/>
      <c r="T2790" s="132"/>
    </row>
    <row r="2791" customFormat="false" ht="12.8" hidden="true" customHeight="false" outlineLevel="0" collapsed="false">
      <c r="A2791" s="131" t="n">
        <v>1503619200</v>
      </c>
      <c r="B2791" s="330" t="n">
        <f aca="false">(A2791/(24*60*60))+DATE(1970,1,1)</f>
        <v>42972</v>
      </c>
      <c r="C2791" s="331" t="n">
        <f aca="false">YEAR(B2791)</f>
        <v>2017</v>
      </c>
      <c r="D2791" s="331" t="n">
        <f aca="false">MONTH(B2791)</f>
        <v>8</v>
      </c>
      <c r="E2791" s="331" t="n">
        <f aca="false">DAY(B2791)</f>
        <v>25</v>
      </c>
      <c r="F2791" s="132" t="n">
        <v>4317.25975</v>
      </c>
      <c r="G2791" s="132" t="n">
        <v>4462.2225</v>
      </c>
      <c r="H2791" s="132" t="n">
        <v>4288.2075</v>
      </c>
      <c r="I2791" s="132" t="n">
        <v>4369.55475</v>
      </c>
      <c r="J2791" s="132" t="n">
        <f aca="false">LARGE($G$1:G2791,1)</f>
        <v>4475.5</v>
      </c>
      <c r="K2791" s="192" t="n">
        <f aca="false">IF(J2791&gt;J2790,0,K2790+1)</f>
        <v>8</v>
      </c>
      <c r="L2791" s="134" t="n">
        <f aca="false">I2791/J2791-1</f>
        <v>-0.0236722712546084</v>
      </c>
      <c r="O2791" s="131"/>
      <c r="P2791" s="330"/>
      <c r="Q2791" s="132"/>
      <c r="R2791" s="132"/>
      <c r="S2791" s="132"/>
      <c r="T2791" s="132"/>
    </row>
    <row r="2792" customFormat="false" ht="12.8" hidden="true" customHeight="false" outlineLevel="0" collapsed="false">
      <c r="A2792" s="131" t="n">
        <v>1503705600</v>
      </c>
      <c r="B2792" s="330" t="n">
        <f aca="false">(A2792/(24*60*60))+DATE(1970,1,1)</f>
        <v>42973</v>
      </c>
      <c r="C2792" s="331" t="n">
        <f aca="false">YEAR(B2792)</f>
        <v>2017</v>
      </c>
      <c r="D2792" s="331" t="n">
        <f aca="false">MONTH(B2792)</f>
        <v>8</v>
      </c>
      <c r="E2792" s="331" t="n">
        <f aca="false">DAY(B2792)</f>
        <v>26</v>
      </c>
      <c r="F2792" s="132" t="n">
        <v>4367.73</v>
      </c>
      <c r="G2792" s="132" t="n">
        <v>4376.88</v>
      </c>
      <c r="H2792" s="132" t="n">
        <v>4283.6975</v>
      </c>
      <c r="I2792" s="132" t="n">
        <v>4350.17475</v>
      </c>
      <c r="J2792" s="132" t="n">
        <f aca="false">LARGE($G$1:G2792,1)</f>
        <v>4475.5</v>
      </c>
      <c r="K2792" s="192" t="n">
        <f aca="false">IF(J2792&gt;J2791,0,K2791+1)</f>
        <v>9</v>
      </c>
      <c r="L2792" s="134" t="n">
        <f aca="false">I2792/J2792-1</f>
        <v>-0.0280025136856217</v>
      </c>
      <c r="O2792" s="131"/>
      <c r="P2792" s="330"/>
      <c r="Q2792" s="132"/>
      <c r="R2792" s="132"/>
      <c r="S2792" s="132"/>
      <c r="T2792" s="132"/>
    </row>
    <row r="2793" customFormat="false" ht="12.8" hidden="true" customHeight="false" outlineLevel="0" collapsed="false">
      <c r="A2793" s="131" t="n">
        <v>1503792000</v>
      </c>
      <c r="B2793" s="330" t="n">
        <f aca="false">(A2793/(24*60*60))+DATE(1970,1,1)</f>
        <v>42974</v>
      </c>
      <c r="C2793" s="331" t="n">
        <f aca="false">YEAR(B2793)</f>
        <v>2017</v>
      </c>
      <c r="D2793" s="331" t="n">
        <f aca="false">MONTH(B2793)</f>
        <v>8</v>
      </c>
      <c r="E2793" s="331" t="n">
        <f aca="false">DAY(B2793)</f>
        <v>27</v>
      </c>
      <c r="F2793" s="132" t="n">
        <v>4352.3375</v>
      </c>
      <c r="G2793" s="132" t="n">
        <v>4391.63975</v>
      </c>
      <c r="H2793" s="132" t="n">
        <v>4312.0125</v>
      </c>
      <c r="I2793" s="132" t="n">
        <v>4339.2825</v>
      </c>
      <c r="J2793" s="132" t="n">
        <f aca="false">LARGE($G$1:G2793,1)</f>
        <v>4475.5</v>
      </c>
      <c r="K2793" s="192" t="n">
        <f aca="false">IF(J2793&gt;J2792,0,K2792+1)</f>
        <v>10</v>
      </c>
      <c r="L2793" s="134" t="n">
        <f aca="false">I2793/J2793-1</f>
        <v>-0.0304362641045692</v>
      </c>
      <c r="O2793" s="131"/>
      <c r="P2793" s="330"/>
      <c r="Q2793" s="132"/>
      <c r="R2793" s="132"/>
      <c r="S2793" s="132"/>
      <c r="T2793" s="132"/>
    </row>
    <row r="2794" customFormat="false" ht="12.8" hidden="true" customHeight="false" outlineLevel="0" collapsed="false">
      <c r="A2794" s="131" t="n">
        <v>1503878400</v>
      </c>
      <c r="B2794" s="330" t="n">
        <f aca="false">(A2794/(24*60*60))+DATE(1970,1,1)</f>
        <v>42975</v>
      </c>
      <c r="C2794" s="331" t="n">
        <f aca="false">YEAR(B2794)</f>
        <v>2017</v>
      </c>
      <c r="D2794" s="331" t="n">
        <f aca="false">MONTH(B2794)</f>
        <v>8</v>
      </c>
      <c r="E2794" s="331" t="n">
        <f aca="false">DAY(B2794)</f>
        <v>28</v>
      </c>
      <c r="F2794" s="132" t="n">
        <v>4338.187</v>
      </c>
      <c r="G2794" s="132" t="n">
        <v>4398.68</v>
      </c>
      <c r="H2794" s="132" t="n">
        <v>4189.9045</v>
      </c>
      <c r="I2794" s="132" t="n">
        <v>4383.1945</v>
      </c>
      <c r="J2794" s="132" t="n">
        <f aca="false">LARGE($G$1:G2794,1)</f>
        <v>4475.5</v>
      </c>
      <c r="K2794" s="192" t="n">
        <f aca="false">IF(J2794&gt;J2793,0,K2793+1)</f>
        <v>11</v>
      </c>
      <c r="L2794" s="134" t="n">
        <f aca="false">I2794/J2794-1</f>
        <v>-0.0206246229471568</v>
      </c>
      <c r="O2794" s="131"/>
      <c r="P2794" s="330"/>
      <c r="Q2794" s="132"/>
      <c r="R2794" s="132"/>
      <c r="S2794" s="132"/>
      <c r="T2794" s="132"/>
    </row>
    <row r="2795" customFormat="false" ht="12.8" hidden="true" customHeight="false" outlineLevel="0" collapsed="false">
      <c r="A2795" s="131" t="n">
        <v>1503964800</v>
      </c>
      <c r="B2795" s="330" t="n">
        <f aca="false">(A2795/(24*60*60))+DATE(1970,1,1)</f>
        <v>42976</v>
      </c>
      <c r="C2795" s="331" t="n">
        <f aca="false">YEAR(B2795)</f>
        <v>2017</v>
      </c>
      <c r="D2795" s="331" t="n">
        <f aca="false">MONTH(B2795)</f>
        <v>8</v>
      </c>
      <c r="E2795" s="331" t="n">
        <f aca="false">DAY(B2795)</f>
        <v>29</v>
      </c>
      <c r="F2795" s="132" t="n">
        <v>4384.41475</v>
      </c>
      <c r="G2795" s="132" t="n">
        <v>4669.2815</v>
      </c>
      <c r="H2795" s="132" t="n">
        <v>4344.3725</v>
      </c>
      <c r="I2795" s="132" t="n">
        <v>4589.49475</v>
      </c>
      <c r="J2795" s="132" t="n">
        <f aca="false">LARGE($G$1:G2795,1)</f>
        <v>4669.2815</v>
      </c>
      <c r="K2795" s="192" t="n">
        <f aca="false">IF(J2795&gt;J2794,0,K2794+1)</f>
        <v>0</v>
      </c>
      <c r="L2795" s="134" t="n">
        <f aca="false">I2795/J2795-1</f>
        <v>-0.0170875861735902</v>
      </c>
      <c r="O2795" s="131"/>
      <c r="P2795" s="330"/>
      <c r="Q2795" s="132"/>
      <c r="R2795" s="132"/>
      <c r="S2795" s="132"/>
      <c r="T2795" s="132"/>
    </row>
    <row r="2796" customFormat="false" ht="12.8" hidden="true" customHeight="false" outlineLevel="0" collapsed="false">
      <c r="A2796" s="131" t="n">
        <v>1504051200</v>
      </c>
      <c r="B2796" s="330" t="n">
        <f aca="false">(A2796/(24*60*60))+DATE(1970,1,1)</f>
        <v>42977</v>
      </c>
      <c r="C2796" s="331" t="n">
        <f aca="false">YEAR(B2796)</f>
        <v>2017</v>
      </c>
      <c r="D2796" s="331" t="n">
        <f aca="false">MONTH(B2796)</f>
        <v>8</v>
      </c>
      <c r="E2796" s="331" t="n">
        <f aca="false">DAY(B2796)</f>
        <v>30</v>
      </c>
      <c r="F2796" s="132" t="n">
        <v>4589.497</v>
      </c>
      <c r="G2796" s="132" t="n">
        <v>4640.21475</v>
      </c>
      <c r="H2796" s="132" t="n">
        <v>4491.15</v>
      </c>
      <c r="I2796" s="132" t="n">
        <v>4579.695</v>
      </c>
      <c r="J2796" s="132" t="n">
        <f aca="false">LARGE($G$1:G2796,1)</f>
        <v>4669.2815</v>
      </c>
      <c r="K2796" s="192" t="n">
        <f aca="false">IF(J2796&gt;J2795,0,K2795+1)</f>
        <v>1</v>
      </c>
      <c r="L2796" s="134" t="n">
        <f aca="false">I2796/J2796-1</f>
        <v>-0.019186356616109</v>
      </c>
      <c r="O2796" s="131"/>
      <c r="P2796" s="330"/>
      <c r="Q2796" s="132"/>
      <c r="R2796" s="132"/>
      <c r="S2796" s="132"/>
      <c r="T2796" s="132"/>
    </row>
    <row r="2797" customFormat="false" ht="12.8" hidden="true" customHeight="false" outlineLevel="0" collapsed="false">
      <c r="A2797" s="131" t="n">
        <v>1504137600</v>
      </c>
      <c r="B2797" s="330" t="n">
        <f aca="false">(A2797/(24*60*60))+DATE(1970,1,1)</f>
        <v>42978</v>
      </c>
      <c r="C2797" s="331" t="n">
        <f aca="false">YEAR(B2797)</f>
        <v>2017</v>
      </c>
      <c r="D2797" s="331" t="n">
        <f aca="false">MONTH(B2797)</f>
        <v>8</v>
      </c>
      <c r="E2797" s="331" t="n">
        <f aca="false">DAY(B2797)</f>
        <v>31</v>
      </c>
      <c r="F2797" s="132" t="n">
        <v>4580.025</v>
      </c>
      <c r="G2797" s="132" t="n">
        <v>4764.25</v>
      </c>
      <c r="H2797" s="132" t="n">
        <v>4576.06</v>
      </c>
      <c r="I2797" s="132" t="n">
        <v>4737.9375</v>
      </c>
      <c r="J2797" s="132" t="n">
        <f aca="false">LARGE($G$1:G2797,1)</f>
        <v>4764.25</v>
      </c>
      <c r="K2797" s="192" t="n">
        <f aca="false">IF(J2797&gt;J2796,0,K2796+1)</f>
        <v>0</v>
      </c>
      <c r="L2797" s="134" t="n">
        <f aca="false">I2797/J2797-1</f>
        <v>-0.00552290496930263</v>
      </c>
      <c r="O2797" s="131"/>
      <c r="P2797" s="330"/>
      <c r="Q2797" s="132"/>
      <c r="R2797" s="132"/>
      <c r="S2797" s="132"/>
      <c r="T2797" s="132"/>
    </row>
    <row r="2798" customFormat="false" ht="12.8" hidden="true" customHeight="false" outlineLevel="0" collapsed="false">
      <c r="A2798" s="131" t="n">
        <v>1504224000</v>
      </c>
      <c r="B2798" s="330" t="n">
        <f aca="false">(A2798/(24*60*60))+DATE(1970,1,1)</f>
        <v>42979</v>
      </c>
      <c r="C2798" s="331" t="n">
        <f aca="false">YEAR(B2798)</f>
        <v>2017</v>
      </c>
      <c r="D2798" s="331" t="n">
        <f aca="false">MONTH(B2798)</f>
        <v>9</v>
      </c>
      <c r="E2798" s="331" t="n">
        <f aca="false">DAY(B2798)</f>
        <v>1</v>
      </c>
      <c r="F2798" s="132" t="n">
        <v>4737.875</v>
      </c>
      <c r="G2798" s="132" t="n">
        <v>4931.7375</v>
      </c>
      <c r="H2798" s="132" t="n">
        <v>4697.12</v>
      </c>
      <c r="I2798" s="132" t="n">
        <v>4928.3975</v>
      </c>
      <c r="J2798" s="132" t="n">
        <f aca="false">LARGE($G$1:G2798,1)</f>
        <v>4931.7375</v>
      </c>
      <c r="K2798" s="192" t="n">
        <f aca="false">IF(J2798&gt;J2797,0,K2797+1)</f>
        <v>0</v>
      </c>
      <c r="L2798" s="134" t="n">
        <f aca="false">I2798/J2798-1</f>
        <v>-0.000677246102413265</v>
      </c>
      <c r="O2798" s="131"/>
      <c r="P2798" s="330"/>
      <c r="Q2798" s="132"/>
      <c r="R2798" s="132"/>
      <c r="S2798" s="132"/>
      <c r="T2798" s="132"/>
    </row>
    <row r="2799" customFormat="false" ht="12.8" hidden="true" customHeight="false" outlineLevel="0" collapsed="false">
      <c r="A2799" s="131" t="n">
        <v>1504310400</v>
      </c>
      <c r="B2799" s="330" t="n">
        <f aca="false">(A2799/(24*60*60))+DATE(1970,1,1)</f>
        <v>42980</v>
      </c>
      <c r="C2799" s="331" t="n">
        <f aca="false">YEAR(B2799)</f>
        <v>2017</v>
      </c>
      <c r="D2799" s="331" t="n">
        <f aca="false">MONTH(B2799)</f>
        <v>9</v>
      </c>
      <c r="E2799" s="331" t="n">
        <f aca="false">DAY(B2799)</f>
        <v>2</v>
      </c>
      <c r="F2799" s="132" t="n">
        <v>4928.4025</v>
      </c>
      <c r="G2799" s="132" t="n">
        <v>4977.475</v>
      </c>
      <c r="H2799" s="132" t="n">
        <v>4505.375</v>
      </c>
      <c r="I2799" s="132" t="n">
        <v>4630.785</v>
      </c>
      <c r="J2799" s="132" t="n">
        <f aca="false">LARGE($G$1:G2799,1)</f>
        <v>4977.475</v>
      </c>
      <c r="K2799" s="192" t="n">
        <f aca="false">IF(J2799&gt;J2798,0,K2798+1)</f>
        <v>0</v>
      </c>
      <c r="L2799" s="134" t="n">
        <f aca="false">I2799/J2799-1</f>
        <v>-0.0696517812746423</v>
      </c>
      <c r="O2799" s="131"/>
      <c r="P2799" s="330"/>
      <c r="Q2799" s="132"/>
      <c r="R2799" s="132"/>
      <c r="S2799" s="132"/>
      <c r="T2799" s="132"/>
    </row>
    <row r="2800" customFormat="false" ht="12.8" hidden="true" customHeight="false" outlineLevel="0" collapsed="false">
      <c r="A2800" s="131" t="n">
        <v>1504396800</v>
      </c>
      <c r="B2800" s="330" t="n">
        <f aca="false">(A2800/(24*60*60))+DATE(1970,1,1)</f>
        <v>42981</v>
      </c>
      <c r="C2800" s="331" t="n">
        <f aca="false">YEAR(B2800)</f>
        <v>2017</v>
      </c>
      <c r="D2800" s="331" t="n">
        <f aca="false">MONTH(B2800)</f>
        <v>9</v>
      </c>
      <c r="E2800" s="331" t="n">
        <f aca="false">DAY(B2800)</f>
        <v>3</v>
      </c>
      <c r="F2800" s="132" t="n">
        <v>4628.8975</v>
      </c>
      <c r="G2800" s="132" t="n">
        <v>4733.85</v>
      </c>
      <c r="H2800" s="132" t="n">
        <v>4458.224</v>
      </c>
      <c r="I2800" s="132" t="n">
        <v>4621.195</v>
      </c>
      <c r="J2800" s="132" t="n">
        <f aca="false">LARGE($G$1:G2800,1)</f>
        <v>4977.475</v>
      </c>
      <c r="K2800" s="192" t="n">
        <f aca="false">IF(J2800&gt;J2799,0,K2799+1)</f>
        <v>1</v>
      </c>
      <c r="L2800" s="134" t="n">
        <f aca="false">I2800/J2800-1</f>
        <v>-0.0715784609666549</v>
      </c>
      <c r="O2800" s="131"/>
      <c r="P2800" s="330"/>
      <c r="Q2800" s="132"/>
      <c r="R2800" s="132"/>
      <c r="S2800" s="132"/>
      <c r="T2800" s="132"/>
    </row>
    <row r="2801" customFormat="false" ht="12.8" hidden="true" customHeight="false" outlineLevel="0" collapsed="false">
      <c r="A2801" s="131" t="n">
        <v>1504483200</v>
      </c>
      <c r="B2801" s="330" t="n">
        <f aca="false">(A2801/(24*60*60))+DATE(1970,1,1)</f>
        <v>42982</v>
      </c>
      <c r="C2801" s="331" t="n">
        <f aca="false">YEAR(B2801)</f>
        <v>2017</v>
      </c>
      <c r="D2801" s="331" t="n">
        <f aca="false">MONTH(B2801)</f>
        <v>9</v>
      </c>
      <c r="E2801" s="331" t="n">
        <f aca="false">DAY(B2801)</f>
        <v>4</v>
      </c>
      <c r="F2801" s="132" t="n">
        <v>4620.55</v>
      </c>
      <c r="G2801" s="132" t="n">
        <v>4629.095</v>
      </c>
      <c r="H2801" s="132" t="n">
        <v>4137.2525</v>
      </c>
      <c r="I2801" s="132" t="n">
        <v>4349.555</v>
      </c>
      <c r="J2801" s="132" t="n">
        <f aca="false">LARGE($G$1:G2801,1)</f>
        <v>4977.475</v>
      </c>
      <c r="K2801" s="192" t="n">
        <f aca="false">IF(J2801&gt;J2800,0,K2800+1)</f>
        <v>2</v>
      </c>
      <c r="L2801" s="134" t="n">
        <f aca="false">I2801/J2801-1</f>
        <v>-0.126152316184411</v>
      </c>
      <c r="O2801" s="131"/>
      <c r="P2801" s="330"/>
      <c r="Q2801" s="132"/>
      <c r="R2801" s="132"/>
      <c r="S2801" s="132"/>
      <c r="T2801" s="132"/>
    </row>
    <row r="2802" customFormat="false" ht="12.8" hidden="true" customHeight="false" outlineLevel="0" collapsed="false">
      <c r="A2802" s="131" t="n">
        <v>1504569600</v>
      </c>
      <c r="B2802" s="330" t="n">
        <f aca="false">(A2802/(24*60*60))+DATE(1970,1,1)</f>
        <v>42983</v>
      </c>
      <c r="C2802" s="331" t="n">
        <f aca="false">YEAR(B2802)</f>
        <v>2017</v>
      </c>
      <c r="D2802" s="331" t="n">
        <f aca="false">MONTH(B2802)</f>
        <v>9</v>
      </c>
      <c r="E2802" s="331" t="n">
        <f aca="false">DAY(B2802)</f>
        <v>5</v>
      </c>
      <c r="F2802" s="132" t="n">
        <v>4350.99</v>
      </c>
      <c r="G2802" s="132" t="n">
        <v>4506.9075</v>
      </c>
      <c r="H2802" s="132" t="n">
        <v>4099.2075</v>
      </c>
      <c r="I2802" s="132" t="n">
        <v>4421.515</v>
      </c>
      <c r="J2802" s="132" t="n">
        <f aca="false">LARGE($G$1:G2802,1)</f>
        <v>4977.475</v>
      </c>
      <c r="K2802" s="192" t="n">
        <f aca="false">IF(J2802&gt;J2801,0,K2801+1)</f>
        <v>3</v>
      </c>
      <c r="L2802" s="134" t="n">
        <f aca="false">I2802/J2802-1</f>
        <v>-0.111695186816609</v>
      </c>
      <c r="O2802" s="131"/>
      <c r="P2802" s="330"/>
      <c r="Q2802" s="132"/>
      <c r="R2802" s="132"/>
      <c r="S2802" s="132"/>
      <c r="T2802" s="132"/>
    </row>
    <row r="2803" customFormat="false" ht="12.8" hidden="true" customHeight="false" outlineLevel="0" collapsed="false">
      <c r="A2803" s="131" t="n">
        <v>1504656000</v>
      </c>
      <c r="B2803" s="330" t="n">
        <f aca="false">(A2803/(24*60*60))+DATE(1970,1,1)</f>
        <v>42984</v>
      </c>
      <c r="C2803" s="331" t="n">
        <f aca="false">YEAR(B2803)</f>
        <v>2017</v>
      </c>
      <c r="D2803" s="331" t="n">
        <f aca="false">MONTH(B2803)</f>
        <v>9</v>
      </c>
      <c r="E2803" s="331" t="n">
        <f aca="false">DAY(B2803)</f>
        <v>6</v>
      </c>
      <c r="F2803" s="132" t="n">
        <v>4419.9775</v>
      </c>
      <c r="G2803" s="132" t="n">
        <v>4671.5325</v>
      </c>
      <c r="H2803" s="132" t="n">
        <v>4404.55</v>
      </c>
      <c r="I2803" s="132" t="n">
        <v>4618.1875</v>
      </c>
      <c r="J2803" s="132" t="n">
        <f aca="false">LARGE($G$1:G2803,1)</f>
        <v>4977.475</v>
      </c>
      <c r="K2803" s="192" t="n">
        <f aca="false">IF(J2803&gt;J2802,0,K2802+1)</f>
        <v>4</v>
      </c>
      <c r="L2803" s="134" t="n">
        <f aca="false">I2803/J2803-1</f>
        <v>-0.0721826829868558</v>
      </c>
      <c r="O2803" s="131"/>
      <c r="P2803" s="330"/>
      <c r="Q2803" s="132"/>
      <c r="R2803" s="132"/>
      <c r="S2803" s="132"/>
      <c r="T2803" s="132"/>
    </row>
    <row r="2804" customFormat="false" ht="12.8" hidden="true" customHeight="false" outlineLevel="0" collapsed="false">
      <c r="A2804" s="131" t="n">
        <v>1504742400</v>
      </c>
      <c r="B2804" s="330" t="n">
        <f aca="false">(A2804/(24*60*60))+DATE(1970,1,1)</f>
        <v>42985</v>
      </c>
      <c r="C2804" s="331" t="n">
        <f aca="false">YEAR(B2804)</f>
        <v>2017</v>
      </c>
      <c r="D2804" s="331" t="n">
        <f aca="false">MONTH(B2804)</f>
        <v>9</v>
      </c>
      <c r="E2804" s="331" t="n">
        <f aca="false">DAY(B2804)</f>
        <v>7</v>
      </c>
      <c r="F2804" s="132" t="n">
        <v>4620.565</v>
      </c>
      <c r="G2804" s="132" t="n">
        <v>4683.7525</v>
      </c>
      <c r="H2804" s="132" t="n">
        <v>4496.1725</v>
      </c>
      <c r="I2804" s="132" t="n">
        <v>4630.5925</v>
      </c>
      <c r="J2804" s="132" t="n">
        <f aca="false">LARGE($G$1:G2804,1)</f>
        <v>4977.475</v>
      </c>
      <c r="K2804" s="192" t="n">
        <f aca="false">IF(J2804&gt;J2803,0,K2803+1)</f>
        <v>5</v>
      </c>
      <c r="L2804" s="134" t="n">
        <f aca="false">I2804/J2804-1</f>
        <v>-0.0696904555020368</v>
      </c>
      <c r="O2804" s="131"/>
      <c r="P2804" s="330"/>
      <c r="Q2804" s="132"/>
      <c r="R2804" s="132"/>
      <c r="S2804" s="132"/>
      <c r="T2804" s="132"/>
    </row>
    <row r="2805" customFormat="false" ht="12.8" hidden="true" customHeight="false" outlineLevel="0" collapsed="false">
      <c r="A2805" s="131" t="n">
        <v>1504828800</v>
      </c>
      <c r="B2805" s="330" t="n">
        <f aca="false">(A2805/(24*60*60))+DATE(1970,1,1)</f>
        <v>42986</v>
      </c>
      <c r="C2805" s="331" t="n">
        <f aca="false">YEAR(B2805)</f>
        <v>2017</v>
      </c>
      <c r="D2805" s="331" t="n">
        <f aca="false">MONTH(B2805)</f>
        <v>9</v>
      </c>
      <c r="E2805" s="331" t="n">
        <f aca="false">DAY(B2805)</f>
        <v>8</v>
      </c>
      <c r="F2805" s="132" t="n">
        <v>4630.5425</v>
      </c>
      <c r="G2805" s="132" t="n">
        <v>4683.76</v>
      </c>
      <c r="H2805" s="132" t="n">
        <v>4101.2725</v>
      </c>
      <c r="I2805" s="132" t="n">
        <v>4348.31</v>
      </c>
      <c r="J2805" s="132" t="n">
        <f aca="false">LARGE($G$1:G2805,1)</f>
        <v>4977.475</v>
      </c>
      <c r="K2805" s="192" t="n">
        <f aca="false">IF(J2805&gt;J2804,0,K2804+1)</f>
        <v>6</v>
      </c>
      <c r="L2805" s="134" t="n">
        <f aca="false">I2805/J2805-1</f>
        <v>-0.126402443005741</v>
      </c>
      <c r="O2805" s="131"/>
      <c r="P2805" s="330"/>
      <c r="Q2805" s="132"/>
      <c r="R2805" s="132"/>
      <c r="S2805" s="132"/>
      <c r="T2805" s="132"/>
    </row>
    <row r="2806" customFormat="false" ht="12.8" hidden="true" customHeight="false" outlineLevel="0" collapsed="false">
      <c r="A2806" s="131" t="n">
        <v>1504915200</v>
      </c>
      <c r="B2806" s="330" t="n">
        <f aca="false">(A2806/(24*60*60))+DATE(1970,1,1)</f>
        <v>42987</v>
      </c>
      <c r="C2806" s="331" t="n">
        <f aca="false">YEAR(B2806)</f>
        <v>2017</v>
      </c>
      <c r="D2806" s="331" t="n">
        <f aca="false">MONTH(B2806)</f>
        <v>9</v>
      </c>
      <c r="E2806" s="331" t="n">
        <f aca="false">DAY(B2806)</f>
        <v>9</v>
      </c>
      <c r="F2806" s="132" t="n">
        <v>4352.1875</v>
      </c>
      <c r="G2806" s="132" t="n">
        <v>4419.9325</v>
      </c>
      <c r="H2806" s="132" t="n">
        <v>4184.065</v>
      </c>
      <c r="I2806" s="132" t="n">
        <v>4327.6375</v>
      </c>
      <c r="J2806" s="132" t="n">
        <f aca="false">LARGE($G$1:G2806,1)</f>
        <v>4977.475</v>
      </c>
      <c r="K2806" s="192" t="n">
        <f aca="false">IF(J2806&gt;J2805,0,K2805+1)</f>
        <v>7</v>
      </c>
      <c r="L2806" s="134" t="n">
        <f aca="false">I2806/J2806-1</f>
        <v>-0.130555653217746</v>
      </c>
      <c r="O2806" s="131"/>
      <c r="P2806" s="330"/>
      <c r="Q2806" s="132"/>
      <c r="R2806" s="132"/>
      <c r="S2806" s="132"/>
      <c r="T2806" s="132"/>
    </row>
    <row r="2807" customFormat="false" ht="12.8" hidden="true" customHeight="false" outlineLevel="0" collapsed="false">
      <c r="A2807" s="131" t="n">
        <v>1505001600</v>
      </c>
      <c r="B2807" s="330" t="n">
        <f aca="false">(A2807/(24*60*60))+DATE(1970,1,1)</f>
        <v>42988</v>
      </c>
      <c r="C2807" s="331" t="n">
        <f aca="false">YEAR(B2807)</f>
        <v>2017</v>
      </c>
      <c r="D2807" s="331" t="n">
        <f aca="false">MONTH(B2807)</f>
        <v>9</v>
      </c>
      <c r="E2807" s="331" t="n">
        <f aca="false">DAY(B2807)</f>
        <v>10</v>
      </c>
      <c r="F2807" s="132" t="n">
        <v>4334.1675</v>
      </c>
      <c r="G2807" s="132" t="n">
        <v>4347.3</v>
      </c>
      <c r="H2807" s="132" t="n">
        <v>4086.6375</v>
      </c>
      <c r="I2807" s="132" t="n">
        <v>4252.04</v>
      </c>
      <c r="J2807" s="132" t="n">
        <f aca="false">LARGE($G$1:G2807,1)</f>
        <v>4977.475</v>
      </c>
      <c r="K2807" s="192" t="n">
        <f aca="false">IF(J2807&gt;J2806,0,K2806+1)</f>
        <v>8</v>
      </c>
      <c r="L2807" s="134" t="n">
        <f aca="false">I2807/J2807-1</f>
        <v>-0.145743574804494</v>
      </c>
      <c r="O2807" s="131"/>
      <c r="P2807" s="330"/>
      <c r="Q2807" s="132"/>
      <c r="R2807" s="132"/>
      <c r="S2807" s="132"/>
      <c r="T2807" s="132"/>
    </row>
    <row r="2808" customFormat="false" ht="12.8" hidden="true" customHeight="false" outlineLevel="0" collapsed="false">
      <c r="A2808" s="131" t="n">
        <v>1505088000</v>
      </c>
      <c r="B2808" s="330" t="n">
        <f aca="false">(A2808/(24*60*60))+DATE(1970,1,1)</f>
        <v>42989</v>
      </c>
      <c r="C2808" s="331" t="n">
        <f aca="false">YEAR(B2808)</f>
        <v>2017</v>
      </c>
      <c r="D2808" s="331" t="n">
        <f aca="false">MONTH(B2808)</f>
        <v>9</v>
      </c>
      <c r="E2808" s="331" t="n">
        <f aca="false">DAY(B2808)</f>
        <v>11</v>
      </c>
      <c r="F2808" s="132" t="n">
        <v>4252.0875</v>
      </c>
      <c r="G2808" s="132" t="n">
        <v>4371.5425</v>
      </c>
      <c r="H2808" s="132" t="n">
        <v>4116.38</v>
      </c>
      <c r="I2808" s="132" t="n">
        <v>4213.48</v>
      </c>
      <c r="J2808" s="132" t="n">
        <f aca="false">LARGE($G$1:G2808,1)</f>
        <v>4977.475</v>
      </c>
      <c r="K2808" s="192" t="n">
        <f aca="false">IF(J2808&gt;J2807,0,K2807+1)</f>
        <v>9</v>
      </c>
      <c r="L2808" s="134" t="n">
        <f aca="false">I2808/J2808-1</f>
        <v>-0.153490474588019</v>
      </c>
      <c r="O2808" s="131"/>
      <c r="P2808" s="330"/>
      <c r="Q2808" s="132"/>
      <c r="R2808" s="132"/>
      <c r="S2808" s="132"/>
      <c r="T2808" s="132"/>
    </row>
    <row r="2809" customFormat="false" ht="12.8" hidden="true" customHeight="false" outlineLevel="0" collapsed="false">
      <c r="A2809" s="131" t="n">
        <v>1505174400</v>
      </c>
      <c r="B2809" s="330" t="n">
        <f aca="false">(A2809/(24*60*60))+DATE(1970,1,1)</f>
        <v>42990</v>
      </c>
      <c r="C2809" s="331" t="n">
        <f aca="false">YEAR(B2809)</f>
        <v>2017</v>
      </c>
      <c r="D2809" s="331" t="n">
        <f aca="false">MONTH(B2809)</f>
        <v>9</v>
      </c>
      <c r="E2809" s="331" t="n">
        <f aca="false">DAY(B2809)</f>
        <v>12</v>
      </c>
      <c r="F2809" s="132" t="n">
        <v>4211</v>
      </c>
      <c r="G2809" s="132" t="n">
        <v>4381.0175</v>
      </c>
      <c r="H2809" s="132" t="n">
        <v>4086.2775</v>
      </c>
      <c r="I2809" s="132" t="n">
        <v>4166.5575</v>
      </c>
      <c r="J2809" s="132" t="n">
        <f aca="false">LARGE($G$1:G2809,1)</f>
        <v>4977.475</v>
      </c>
      <c r="K2809" s="192" t="n">
        <f aca="false">IF(J2809&gt;J2808,0,K2808+1)</f>
        <v>10</v>
      </c>
      <c r="L2809" s="134" t="n">
        <f aca="false">I2809/J2809-1</f>
        <v>-0.16291744308108</v>
      </c>
      <c r="O2809" s="131"/>
      <c r="P2809" s="330"/>
      <c r="Q2809" s="132"/>
      <c r="R2809" s="132"/>
      <c r="S2809" s="132"/>
      <c r="T2809" s="132"/>
    </row>
    <row r="2810" customFormat="false" ht="12.8" hidden="true" customHeight="false" outlineLevel="0" collapsed="false">
      <c r="A2810" s="131" t="n">
        <v>1505260800</v>
      </c>
      <c r="B2810" s="330" t="n">
        <f aca="false">(A2810/(24*60*60))+DATE(1970,1,1)</f>
        <v>42991</v>
      </c>
      <c r="C2810" s="331" t="n">
        <f aca="false">YEAR(B2810)</f>
        <v>2017</v>
      </c>
      <c r="D2810" s="331" t="n">
        <f aca="false">MONTH(B2810)</f>
        <v>9</v>
      </c>
      <c r="E2810" s="331" t="n">
        <f aca="false">DAY(B2810)</f>
        <v>13</v>
      </c>
      <c r="F2810" s="132" t="n">
        <v>4166.8175</v>
      </c>
      <c r="G2810" s="132" t="n">
        <v>4177.6375</v>
      </c>
      <c r="H2810" s="132" t="n">
        <v>3735.715</v>
      </c>
      <c r="I2810" s="132" t="n">
        <v>3864.4675</v>
      </c>
      <c r="J2810" s="132" t="n">
        <f aca="false">LARGE($G$1:G2810,1)</f>
        <v>4977.475</v>
      </c>
      <c r="K2810" s="192" t="n">
        <f aca="false">IF(J2810&gt;J2809,0,K2809+1)</f>
        <v>11</v>
      </c>
      <c r="L2810" s="134" t="n">
        <f aca="false">I2810/J2810-1</f>
        <v>-0.223608857904861</v>
      </c>
      <c r="O2810" s="131"/>
      <c r="P2810" s="330"/>
      <c r="Q2810" s="132"/>
      <c r="R2810" s="132"/>
      <c r="S2810" s="132"/>
      <c r="T2810" s="132"/>
    </row>
    <row r="2811" customFormat="false" ht="12.8" hidden="true" customHeight="false" outlineLevel="0" collapsed="false">
      <c r="A2811" s="131" t="n">
        <v>1505347200</v>
      </c>
      <c r="B2811" s="330" t="n">
        <f aca="false">(A2811/(24*60*60))+DATE(1970,1,1)</f>
        <v>42992</v>
      </c>
      <c r="C2811" s="331" t="n">
        <f aca="false">YEAR(B2811)</f>
        <v>2017</v>
      </c>
      <c r="D2811" s="331" t="n">
        <f aca="false">MONTH(B2811)</f>
        <v>9</v>
      </c>
      <c r="E2811" s="331" t="n">
        <f aca="false">DAY(B2811)</f>
        <v>14</v>
      </c>
      <c r="F2811" s="132" t="n">
        <v>3863.3025</v>
      </c>
      <c r="G2811" s="132" t="n">
        <v>3928.21</v>
      </c>
      <c r="H2811" s="132" t="n">
        <v>3218.735</v>
      </c>
      <c r="I2811" s="132" t="n">
        <v>3243.755</v>
      </c>
      <c r="J2811" s="132" t="n">
        <f aca="false">LARGE($G$1:G2811,1)</f>
        <v>4977.475</v>
      </c>
      <c r="K2811" s="192" t="n">
        <f aca="false">IF(J2811&gt;J2810,0,K2810+1)</f>
        <v>12</v>
      </c>
      <c r="L2811" s="134" t="n">
        <f aca="false">I2811/J2811-1</f>
        <v>-0.348313150744102</v>
      </c>
      <c r="O2811" s="131"/>
      <c r="P2811" s="330"/>
      <c r="Q2811" s="132"/>
      <c r="R2811" s="132"/>
      <c r="S2811" s="132"/>
      <c r="T2811" s="132"/>
    </row>
    <row r="2812" customFormat="false" ht="12.8" hidden="true" customHeight="false" outlineLevel="0" collapsed="false">
      <c r="A2812" s="131" t="n">
        <v>1505433600</v>
      </c>
      <c r="B2812" s="330" t="n">
        <f aca="false">(A2812/(24*60*60))+DATE(1970,1,1)</f>
        <v>42993</v>
      </c>
      <c r="C2812" s="331" t="n">
        <f aca="false">YEAR(B2812)</f>
        <v>2017</v>
      </c>
      <c r="D2812" s="331" t="n">
        <f aca="false">MONTH(B2812)</f>
        <v>9</v>
      </c>
      <c r="E2812" s="331" t="n">
        <f aca="false">DAY(B2812)</f>
        <v>15</v>
      </c>
      <c r="F2812" s="132" t="n">
        <v>3243.7025</v>
      </c>
      <c r="G2812" s="132" t="n">
        <v>3850.6675</v>
      </c>
      <c r="H2812" s="132" t="n">
        <v>2974.3825</v>
      </c>
      <c r="I2812" s="132" t="n">
        <v>3722.37</v>
      </c>
      <c r="J2812" s="132" t="n">
        <f aca="false">LARGE($G$1:G2812,1)</f>
        <v>4977.475</v>
      </c>
      <c r="K2812" s="192" t="n">
        <f aca="false">IF(J2812&gt;J2811,0,K2811+1)</f>
        <v>13</v>
      </c>
      <c r="L2812" s="134" t="n">
        <f aca="false">I2812/J2812-1</f>
        <v>-0.252156967136952</v>
      </c>
      <c r="O2812" s="131"/>
      <c r="P2812" s="330"/>
      <c r="Q2812" s="132"/>
      <c r="R2812" s="132"/>
      <c r="S2812" s="132"/>
      <c r="T2812" s="132"/>
    </row>
    <row r="2813" customFormat="false" ht="12.8" hidden="true" customHeight="false" outlineLevel="0" collapsed="false">
      <c r="A2813" s="131" t="n">
        <v>1505520000</v>
      </c>
      <c r="B2813" s="330" t="n">
        <f aca="false">(A2813/(24*60*60))+DATE(1970,1,1)</f>
        <v>42994</v>
      </c>
      <c r="C2813" s="331" t="n">
        <f aca="false">YEAR(B2813)</f>
        <v>2017</v>
      </c>
      <c r="D2813" s="331" t="n">
        <f aca="false">MONTH(B2813)</f>
        <v>9</v>
      </c>
      <c r="E2813" s="331" t="n">
        <f aca="false">DAY(B2813)</f>
        <v>16</v>
      </c>
      <c r="F2813" s="132" t="n">
        <v>3722.365</v>
      </c>
      <c r="G2813" s="132" t="n">
        <v>3927.645</v>
      </c>
      <c r="H2813" s="132" t="n">
        <v>3572.7525</v>
      </c>
      <c r="I2813" s="132" t="n">
        <v>3709.305</v>
      </c>
      <c r="J2813" s="132" t="n">
        <f aca="false">LARGE($G$1:G2813,1)</f>
        <v>4977.475</v>
      </c>
      <c r="K2813" s="192" t="n">
        <f aca="false">IF(J2813&gt;J2812,0,K2812+1)</f>
        <v>14</v>
      </c>
      <c r="L2813" s="134" t="n">
        <f aca="false">I2813/J2813-1</f>
        <v>-0.254781791972838</v>
      </c>
      <c r="O2813" s="131"/>
      <c r="P2813" s="330"/>
      <c r="Q2813" s="132"/>
      <c r="R2813" s="132"/>
      <c r="S2813" s="132"/>
      <c r="T2813" s="132"/>
    </row>
    <row r="2814" customFormat="false" ht="12.8" hidden="true" customHeight="false" outlineLevel="0" collapsed="false">
      <c r="A2814" s="131" t="n">
        <v>1505606400</v>
      </c>
      <c r="B2814" s="330" t="n">
        <f aca="false">(A2814/(24*60*60))+DATE(1970,1,1)</f>
        <v>42995</v>
      </c>
      <c r="C2814" s="331" t="n">
        <f aca="false">YEAR(B2814)</f>
        <v>2017</v>
      </c>
      <c r="D2814" s="331" t="n">
        <f aca="false">MONTH(B2814)</f>
        <v>9</v>
      </c>
      <c r="E2814" s="331" t="n">
        <f aca="false">DAY(B2814)</f>
        <v>17</v>
      </c>
      <c r="F2814" s="132" t="n">
        <v>3706.84</v>
      </c>
      <c r="G2814" s="132" t="n">
        <v>3815.215</v>
      </c>
      <c r="H2814" s="132" t="n">
        <v>3492.52</v>
      </c>
      <c r="I2814" s="132" t="n">
        <v>3704.605</v>
      </c>
      <c r="J2814" s="132" t="n">
        <f aca="false">LARGE($G$1:G2814,1)</f>
        <v>4977.475</v>
      </c>
      <c r="K2814" s="192" t="n">
        <f aca="false">IF(J2814&gt;J2813,0,K2813+1)</f>
        <v>15</v>
      </c>
      <c r="L2814" s="134" t="n">
        <f aca="false">I2814/J2814-1</f>
        <v>-0.255726045836494</v>
      </c>
      <c r="O2814" s="131"/>
      <c r="P2814" s="330"/>
      <c r="Q2814" s="132"/>
      <c r="R2814" s="132"/>
      <c r="S2814" s="132"/>
      <c r="T2814" s="132"/>
    </row>
    <row r="2815" customFormat="false" ht="12.8" hidden="true" customHeight="false" outlineLevel="0" collapsed="false">
      <c r="A2815" s="131" t="n">
        <v>1505692800</v>
      </c>
      <c r="B2815" s="330" t="n">
        <f aca="false">(A2815/(24*60*60))+DATE(1970,1,1)</f>
        <v>42996</v>
      </c>
      <c r="C2815" s="331" t="n">
        <f aca="false">YEAR(B2815)</f>
        <v>2017</v>
      </c>
      <c r="D2815" s="331" t="n">
        <f aca="false">MONTH(B2815)</f>
        <v>9</v>
      </c>
      <c r="E2815" s="331" t="n">
        <f aca="false">DAY(B2815)</f>
        <v>18</v>
      </c>
      <c r="F2815" s="132" t="n">
        <v>3704.5475</v>
      </c>
      <c r="G2815" s="132" t="n">
        <v>4125.9075</v>
      </c>
      <c r="H2815" s="132" t="n">
        <v>3700.8575</v>
      </c>
      <c r="I2815" s="132" t="n">
        <v>4097.7825</v>
      </c>
      <c r="J2815" s="132" t="n">
        <f aca="false">LARGE($G$1:G2815,1)</f>
        <v>4977.475</v>
      </c>
      <c r="K2815" s="192" t="n">
        <f aca="false">IF(J2815&gt;J2814,0,K2814+1)</f>
        <v>16</v>
      </c>
      <c r="L2815" s="134" t="n">
        <f aca="false">I2815/J2815-1</f>
        <v>-0.176734689777447</v>
      </c>
      <c r="O2815" s="131"/>
      <c r="P2815" s="330"/>
      <c r="Q2815" s="132"/>
      <c r="R2815" s="132"/>
      <c r="S2815" s="132"/>
      <c r="T2815" s="132"/>
    </row>
    <row r="2816" customFormat="false" ht="12.8" hidden="true" customHeight="false" outlineLevel="0" collapsed="false">
      <c r="A2816" s="131" t="n">
        <v>1505779200</v>
      </c>
      <c r="B2816" s="330" t="n">
        <f aca="false">(A2816/(24*60*60))+DATE(1970,1,1)</f>
        <v>42997</v>
      </c>
      <c r="C2816" s="331" t="n">
        <f aca="false">YEAR(B2816)</f>
        <v>2017</v>
      </c>
      <c r="D2816" s="331" t="n">
        <f aca="false">MONTH(B2816)</f>
        <v>9</v>
      </c>
      <c r="E2816" s="331" t="n">
        <f aca="false">DAY(B2816)</f>
        <v>19</v>
      </c>
      <c r="F2816" s="132" t="n">
        <v>4098.4325</v>
      </c>
      <c r="G2816" s="132" t="n">
        <v>4118.7375</v>
      </c>
      <c r="H2816" s="132" t="n">
        <v>3852.9475</v>
      </c>
      <c r="I2816" s="132" t="n">
        <v>3903.3275</v>
      </c>
      <c r="J2816" s="132" t="n">
        <f aca="false">LARGE($G$1:G2816,1)</f>
        <v>4977.475</v>
      </c>
      <c r="K2816" s="192" t="n">
        <f aca="false">IF(J2816&gt;J2815,0,K2815+1)</f>
        <v>17</v>
      </c>
      <c r="L2816" s="134" t="n">
        <f aca="false">I2816/J2816-1</f>
        <v>-0.215801686598125</v>
      </c>
      <c r="O2816" s="131"/>
      <c r="P2816" s="330"/>
      <c r="Q2816" s="132"/>
      <c r="R2816" s="132"/>
      <c r="S2816" s="132"/>
      <c r="T2816" s="132"/>
    </row>
    <row r="2817" customFormat="false" ht="12.8" hidden="true" customHeight="false" outlineLevel="0" collapsed="false">
      <c r="A2817" s="131" t="n">
        <v>1505865600</v>
      </c>
      <c r="B2817" s="330" t="n">
        <f aca="false">(A2817/(24*60*60))+DATE(1970,1,1)</f>
        <v>42998</v>
      </c>
      <c r="C2817" s="331" t="n">
        <f aca="false">YEAR(B2817)</f>
        <v>2017</v>
      </c>
      <c r="D2817" s="331" t="n">
        <f aca="false">MONTH(B2817)</f>
        <v>9</v>
      </c>
      <c r="E2817" s="331" t="n">
        <f aca="false">DAY(B2817)</f>
        <v>20</v>
      </c>
      <c r="F2817" s="132" t="n">
        <v>3903.6525</v>
      </c>
      <c r="G2817" s="132" t="n">
        <v>4046.9975</v>
      </c>
      <c r="H2817" s="132" t="n">
        <v>3830.225</v>
      </c>
      <c r="I2817" s="132" t="n">
        <v>3868.905</v>
      </c>
      <c r="J2817" s="132" t="n">
        <f aca="false">LARGE($G$1:G2817,1)</f>
        <v>4977.475</v>
      </c>
      <c r="K2817" s="192" t="n">
        <f aca="false">IF(J2817&gt;J2816,0,K2816+1)</f>
        <v>18</v>
      </c>
      <c r="L2817" s="134" t="n">
        <f aca="false">I2817/J2817-1</f>
        <v>-0.222717341624016</v>
      </c>
      <c r="O2817" s="131"/>
      <c r="P2817" s="330"/>
      <c r="Q2817" s="132"/>
      <c r="R2817" s="132"/>
      <c r="S2817" s="132"/>
      <c r="T2817" s="132"/>
    </row>
    <row r="2818" customFormat="false" ht="12.8" hidden="true" customHeight="false" outlineLevel="0" collapsed="false">
      <c r="A2818" s="131" t="n">
        <v>1505952000</v>
      </c>
      <c r="B2818" s="330" t="n">
        <f aca="false">(A2818/(24*60*60))+DATE(1970,1,1)</f>
        <v>42999</v>
      </c>
      <c r="C2818" s="331" t="n">
        <f aca="false">YEAR(B2818)</f>
        <v>2017</v>
      </c>
      <c r="D2818" s="331" t="n">
        <f aca="false">MONTH(B2818)</f>
        <v>9</v>
      </c>
      <c r="E2818" s="331" t="n">
        <f aca="false">DAY(B2818)</f>
        <v>21</v>
      </c>
      <c r="F2818" s="132" t="n">
        <v>3866.2925</v>
      </c>
      <c r="G2818" s="132" t="n">
        <v>3908.5825</v>
      </c>
      <c r="H2818" s="132" t="n">
        <v>3573.75</v>
      </c>
      <c r="I2818" s="132" t="n">
        <v>3618.79</v>
      </c>
      <c r="J2818" s="132" t="n">
        <f aca="false">LARGE($G$1:G2818,1)</f>
        <v>4977.475</v>
      </c>
      <c r="K2818" s="192" t="n">
        <f aca="false">IF(J2818&gt;J2817,0,K2817+1)</f>
        <v>19</v>
      </c>
      <c r="L2818" s="134" t="n">
        <f aca="false">I2818/J2818-1</f>
        <v>-0.272966715051306</v>
      </c>
      <c r="O2818" s="131"/>
      <c r="P2818" s="330"/>
      <c r="Q2818" s="132"/>
      <c r="R2818" s="132"/>
      <c r="S2818" s="132"/>
      <c r="T2818" s="132"/>
    </row>
    <row r="2819" customFormat="false" ht="12.8" hidden="true" customHeight="false" outlineLevel="0" collapsed="false">
      <c r="A2819" s="131" t="n">
        <v>1506038400</v>
      </c>
      <c r="B2819" s="330" t="n">
        <f aca="false">(A2819/(24*60*60))+DATE(1970,1,1)</f>
        <v>43000</v>
      </c>
      <c r="C2819" s="331" t="n">
        <f aca="false">YEAR(B2819)</f>
        <v>2017</v>
      </c>
      <c r="D2819" s="331" t="n">
        <f aca="false">MONTH(B2819)</f>
        <v>9</v>
      </c>
      <c r="E2819" s="331" t="n">
        <f aca="false">DAY(B2819)</f>
        <v>22</v>
      </c>
      <c r="F2819" s="132" t="n">
        <v>3616.485</v>
      </c>
      <c r="G2819" s="132" t="n">
        <v>3762.8075</v>
      </c>
      <c r="H2819" s="132" t="n">
        <v>3514.9325</v>
      </c>
      <c r="I2819" s="132" t="n">
        <v>3614.7375</v>
      </c>
      <c r="J2819" s="132" t="n">
        <f aca="false">LARGE($G$1:G2819,1)</f>
        <v>4977.475</v>
      </c>
      <c r="K2819" s="192" t="n">
        <f aca="false">IF(J2819&gt;J2818,0,K2818+1)</f>
        <v>20</v>
      </c>
      <c r="L2819" s="134" t="n">
        <f aca="false">I2819/J2819-1</f>
        <v>-0.273780882877363</v>
      </c>
      <c r="O2819" s="131"/>
      <c r="P2819" s="330"/>
      <c r="Q2819" s="132"/>
      <c r="R2819" s="132"/>
      <c r="S2819" s="132"/>
      <c r="T2819" s="132"/>
    </row>
    <row r="2820" customFormat="false" ht="12.8" hidden="true" customHeight="false" outlineLevel="0" collapsed="false">
      <c r="A2820" s="131" t="n">
        <v>1506124800</v>
      </c>
      <c r="B2820" s="330" t="n">
        <f aca="false">(A2820/(24*60*60))+DATE(1970,1,1)</f>
        <v>43001</v>
      </c>
      <c r="C2820" s="331" t="n">
        <f aca="false">YEAR(B2820)</f>
        <v>2017</v>
      </c>
      <c r="D2820" s="331" t="n">
        <f aca="false">MONTH(B2820)</f>
        <v>9</v>
      </c>
      <c r="E2820" s="331" t="n">
        <f aca="false">DAY(B2820)</f>
        <v>23</v>
      </c>
      <c r="F2820" s="132" t="n">
        <v>3612.895</v>
      </c>
      <c r="G2820" s="132" t="n">
        <v>3818.08</v>
      </c>
      <c r="H2820" s="132" t="n">
        <v>3566.225</v>
      </c>
      <c r="I2820" s="132" t="n">
        <v>3784.775</v>
      </c>
      <c r="J2820" s="132" t="n">
        <f aca="false">LARGE($G$1:G2820,1)</f>
        <v>4977.475</v>
      </c>
      <c r="K2820" s="192" t="n">
        <f aca="false">IF(J2820&gt;J2819,0,K2819+1)</f>
        <v>21</v>
      </c>
      <c r="L2820" s="134" t="n">
        <f aca="false">I2820/J2820-1</f>
        <v>-0.239619485783455</v>
      </c>
      <c r="O2820" s="131"/>
      <c r="P2820" s="330"/>
      <c r="Q2820" s="132"/>
      <c r="R2820" s="132"/>
      <c r="S2820" s="132"/>
      <c r="T2820" s="132"/>
    </row>
    <row r="2821" customFormat="false" ht="12.8" hidden="true" customHeight="false" outlineLevel="0" collapsed="false">
      <c r="A2821" s="131" t="n">
        <v>1506211200</v>
      </c>
      <c r="B2821" s="330" t="n">
        <f aca="false">(A2821/(24*60*60))+DATE(1970,1,1)</f>
        <v>43002</v>
      </c>
      <c r="C2821" s="331" t="n">
        <f aca="false">YEAR(B2821)</f>
        <v>2017</v>
      </c>
      <c r="D2821" s="331" t="n">
        <f aca="false">MONTH(B2821)</f>
        <v>9</v>
      </c>
      <c r="E2821" s="331" t="n">
        <f aca="false">DAY(B2821)</f>
        <v>24</v>
      </c>
      <c r="F2821" s="132" t="n">
        <v>3785.39</v>
      </c>
      <c r="G2821" s="132" t="n">
        <v>3787.28</v>
      </c>
      <c r="H2821" s="132" t="n">
        <v>3624.9675</v>
      </c>
      <c r="I2821" s="132" t="n">
        <v>3668.48</v>
      </c>
      <c r="J2821" s="132" t="n">
        <f aca="false">LARGE($G$1:G2821,1)</f>
        <v>4977.475</v>
      </c>
      <c r="K2821" s="192" t="n">
        <f aca="false">IF(J2821&gt;J2820,0,K2820+1)</f>
        <v>22</v>
      </c>
      <c r="L2821" s="134" t="n">
        <f aca="false">I2821/J2821-1</f>
        <v>-0.262983741756614</v>
      </c>
      <c r="O2821" s="131"/>
      <c r="P2821" s="330"/>
      <c r="Q2821" s="132"/>
      <c r="R2821" s="132"/>
      <c r="S2821" s="132"/>
      <c r="T2821" s="132"/>
    </row>
    <row r="2822" customFormat="false" ht="12.8" hidden="true" customHeight="false" outlineLevel="0" collapsed="false">
      <c r="A2822" s="131" t="n">
        <v>1506297600</v>
      </c>
      <c r="B2822" s="330" t="n">
        <f aca="false">(A2822/(24*60*60))+DATE(1970,1,1)</f>
        <v>43003</v>
      </c>
      <c r="C2822" s="331" t="n">
        <f aca="false">YEAR(B2822)</f>
        <v>2017</v>
      </c>
      <c r="D2822" s="331" t="n">
        <f aca="false">MONTH(B2822)</f>
        <v>9</v>
      </c>
      <c r="E2822" s="331" t="n">
        <f aca="false">DAY(B2822)</f>
        <v>25</v>
      </c>
      <c r="F2822" s="132" t="n">
        <v>3668.5025</v>
      </c>
      <c r="G2822" s="132" t="n">
        <v>3967.93</v>
      </c>
      <c r="H2822" s="132" t="n">
        <v>3665.845</v>
      </c>
      <c r="I2822" s="132" t="n">
        <v>3919.565</v>
      </c>
      <c r="J2822" s="132" t="n">
        <f aca="false">LARGE($G$1:G2822,1)</f>
        <v>4977.475</v>
      </c>
      <c r="K2822" s="192" t="n">
        <f aca="false">IF(J2822&gt;J2821,0,K2821+1)</f>
        <v>23</v>
      </c>
      <c r="L2822" s="134" t="n">
        <f aca="false">I2822/J2822-1</f>
        <v>-0.212539490404271</v>
      </c>
      <c r="O2822" s="131"/>
      <c r="P2822" s="330"/>
      <c r="Q2822" s="132"/>
      <c r="R2822" s="132"/>
      <c r="S2822" s="132"/>
      <c r="T2822" s="132"/>
    </row>
    <row r="2823" customFormat="false" ht="12.8" hidden="true" customHeight="false" outlineLevel="0" collapsed="false">
      <c r="A2823" s="131" t="n">
        <v>1506384000</v>
      </c>
      <c r="B2823" s="330" t="n">
        <f aca="false">(A2823/(24*60*60))+DATE(1970,1,1)</f>
        <v>43004</v>
      </c>
      <c r="C2823" s="331" t="n">
        <f aca="false">YEAR(B2823)</f>
        <v>2017</v>
      </c>
      <c r="D2823" s="331" t="n">
        <f aca="false">MONTH(B2823)</f>
        <v>9</v>
      </c>
      <c r="E2823" s="331" t="n">
        <f aca="false">DAY(B2823)</f>
        <v>26</v>
      </c>
      <c r="F2823" s="132" t="n">
        <v>3919.955</v>
      </c>
      <c r="G2823" s="132" t="n">
        <v>3964.515</v>
      </c>
      <c r="H2823" s="132" t="n">
        <v>3851.8775</v>
      </c>
      <c r="I2823" s="132" t="n">
        <v>3886.04</v>
      </c>
      <c r="J2823" s="132" t="n">
        <f aca="false">LARGE($G$1:G2823,1)</f>
        <v>4977.475</v>
      </c>
      <c r="K2823" s="192" t="n">
        <f aca="false">IF(J2823&gt;J2822,0,K2822+1)</f>
        <v>24</v>
      </c>
      <c r="L2823" s="134" t="n">
        <f aca="false">I2823/J2823-1</f>
        <v>-0.21927483312322</v>
      </c>
      <c r="O2823" s="131"/>
      <c r="P2823" s="330"/>
      <c r="Q2823" s="132"/>
      <c r="R2823" s="132"/>
      <c r="S2823" s="132"/>
      <c r="T2823" s="132"/>
    </row>
    <row r="2824" customFormat="false" ht="12.8" hidden="true" customHeight="false" outlineLevel="0" collapsed="false">
      <c r="A2824" s="131" t="n">
        <v>1506470400</v>
      </c>
      <c r="B2824" s="330" t="n">
        <f aca="false">(A2824/(24*60*60))+DATE(1970,1,1)</f>
        <v>43005</v>
      </c>
      <c r="C2824" s="331" t="n">
        <f aca="false">YEAR(B2824)</f>
        <v>2017</v>
      </c>
      <c r="D2824" s="331" t="n">
        <f aca="false">MONTH(B2824)</f>
        <v>9</v>
      </c>
      <c r="E2824" s="331" t="n">
        <f aca="false">DAY(B2824)</f>
        <v>27</v>
      </c>
      <c r="F2824" s="132" t="n">
        <v>3885.12</v>
      </c>
      <c r="G2824" s="132" t="n">
        <v>4230.03</v>
      </c>
      <c r="H2824" s="132" t="n">
        <v>3874.1175</v>
      </c>
      <c r="I2824" s="132" t="n">
        <v>4204.4</v>
      </c>
      <c r="J2824" s="132" t="n">
        <f aca="false">LARGE($G$1:G2824,1)</f>
        <v>4977.475</v>
      </c>
      <c r="K2824" s="192" t="n">
        <f aca="false">IF(J2824&gt;J2823,0,K2823+1)</f>
        <v>25</v>
      </c>
      <c r="L2824" s="134" t="n">
        <f aca="false">I2824/J2824-1</f>
        <v>-0.155314692690571</v>
      </c>
      <c r="O2824" s="131"/>
      <c r="P2824" s="330"/>
      <c r="Q2824" s="132"/>
      <c r="R2824" s="132"/>
      <c r="S2824" s="132"/>
      <c r="T2824" s="132"/>
    </row>
    <row r="2825" customFormat="false" ht="12.8" hidden="true" customHeight="false" outlineLevel="0" collapsed="false">
      <c r="A2825" s="131" t="n">
        <v>1506556800</v>
      </c>
      <c r="B2825" s="330" t="n">
        <f aca="false">(A2825/(24*60*60))+DATE(1970,1,1)</f>
        <v>43006</v>
      </c>
      <c r="C2825" s="331" t="n">
        <f aca="false">YEAR(B2825)</f>
        <v>2017</v>
      </c>
      <c r="D2825" s="331" t="n">
        <f aca="false">MONTH(B2825)</f>
        <v>9</v>
      </c>
      <c r="E2825" s="331" t="n">
        <f aca="false">DAY(B2825)</f>
        <v>28</v>
      </c>
      <c r="F2825" s="132" t="n">
        <v>4205.1875</v>
      </c>
      <c r="G2825" s="132" t="n">
        <v>4276.64</v>
      </c>
      <c r="H2825" s="132" t="n">
        <v>3928.0425</v>
      </c>
      <c r="I2825" s="132" t="n">
        <v>4188.065</v>
      </c>
      <c r="J2825" s="132" t="n">
        <f aca="false">LARGE($G$1:G2825,1)</f>
        <v>4977.475</v>
      </c>
      <c r="K2825" s="192" t="n">
        <f aca="false">IF(J2825&gt;J2824,0,K2824+1)</f>
        <v>26</v>
      </c>
      <c r="L2825" s="134" t="n">
        <f aca="false">I2825/J2825-1</f>
        <v>-0.158596477129468</v>
      </c>
      <c r="O2825" s="131"/>
      <c r="P2825" s="330"/>
      <c r="Q2825" s="132"/>
      <c r="R2825" s="132"/>
      <c r="S2825" s="132"/>
      <c r="T2825" s="132"/>
    </row>
    <row r="2826" customFormat="false" ht="12.8" hidden="true" customHeight="false" outlineLevel="0" collapsed="false">
      <c r="A2826" s="131" t="n">
        <v>1506643200</v>
      </c>
      <c r="B2826" s="330" t="n">
        <f aca="false">(A2826/(24*60*60))+DATE(1970,1,1)</f>
        <v>43007</v>
      </c>
      <c r="C2826" s="331" t="n">
        <f aca="false">YEAR(B2826)</f>
        <v>2017</v>
      </c>
      <c r="D2826" s="331" t="n">
        <f aca="false">MONTH(B2826)</f>
        <v>9</v>
      </c>
      <c r="E2826" s="331" t="n">
        <f aca="false">DAY(B2826)</f>
        <v>29</v>
      </c>
      <c r="F2826" s="132" t="n">
        <v>4189.0725</v>
      </c>
      <c r="G2826" s="132" t="n">
        <v>4218.815</v>
      </c>
      <c r="H2826" s="132" t="n">
        <v>4020.5475</v>
      </c>
      <c r="I2826" s="132" t="n">
        <v>4165.45</v>
      </c>
      <c r="J2826" s="132" t="n">
        <f aca="false">LARGE($G$1:G2826,1)</f>
        <v>4977.475</v>
      </c>
      <c r="K2826" s="192" t="n">
        <f aca="false">IF(J2826&gt;J2825,0,K2825+1)</f>
        <v>27</v>
      </c>
      <c r="L2826" s="134" t="n">
        <f aca="false">I2826/J2826-1</f>
        <v>-0.163139945454272</v>
      </c>
      <c r="O2826" s="131"/>
      <c r="P2826" s="330"/>
      <c r="Q2826" s="132"/>
      <c r="R2826" s="132"/>
      <c r="S2826" s="132"/>
      <c r="T2826" s="132"/>
    </row>
    <row r="2827" customFormat="false" ht="12.8" hidden="true" customHeight="false" outlineLevel="0" collapsed="false">
      <c r="A2827" s="131" t="n">
        <v>1506729600</v>
      </c>
      <c r="B2827" s="330" t="n">
        <f aca="false">(A2827/(24*60*60))+DATE(1970,1,1)</f>
        <v>43008</v>
      </c>
      <c r="C2827" s="331" t="n">
        <f aca="false">YEAR(B2827)</f>
        <v>2017</v>
      </c>
      <c r="D2827" s="331" t="n">
        <f aca="false">MONTH(B2827)</f>
        <v>9</v>
      </c>
      <c r="E2827" s="331" t="n">
        <f aca="false">DAY(B2827)</f>
        <v>30</v>
      </c>
      <c r="F2827" s="132" t="n">
        <v>4166.13</v>
      </c>
      <c r="G2827" s="132" t="n">
        <v>4353.3175</v>
      </c>
      <c r="H2827" s="132" t="n">
        <v>4157.9725</v>
      </c>
      <c r="I2827" s="132" t="n">
        <v>4334.18</v>
      </c>
      <c r="J2827" s="132" t="n">
        <f aca="false">LARGE($G$1:G2827,1)</f>
        <v>4977.475</v>
      </c>
      <c r="K2827" s="192" t="n">
        <f aca="false">IF(J2827&gt;J2826,0,K2826+1)</f>
        <v>28</v>
      </c>
      <c r="L2827" s="134" t="n">
        <f aca="false">I2827/J2827-1</f>
        <v>-0.129241231749029</v>
      </c>
      <c r="O2827" s="131"/>
      <c r="P2827" s="330"/>
      <c r="Q2827" s="132"/>
      <c r="R2827" s="132"/>
      <c r="S2827" s="132"/>
      <c r="T2827" s="132"/>
    </row>
    <row r="2828" customFormat="false" ht="12.8" hidden="true" customHeight="false" outlineLevel="0" collapsed="false">
      <c r="A2828" s="131" t="n">
        <v>1506816000</v>
      </c>
      <c r="B2828" s="330" t="n">
        <f aca="false">(A2828/(24*60*60))+DATE(1970,1,1)</f>
        <v>43009</v>
      </c>
      <c r="C2828" s="331" t="n">
        <f aca="false">YEAR(B2828)</f>
        <v>2017</v>
      </c>
      <c r="D2828" s="331" t="n">
        <f aca="false">MONTH(B2828)</f>
        <v>10</v>
      </c>
      <c r="E2828" s="331" t="n">
        <f aca="false">DAY(B2828)</f>
        <v>1</v>
      </c>
      <c r="F2828" s="132" t="n">
        <v>4334.1575</v>
      </c>
      <c r="G2828" s="132" t="n">
        <v>4391.0525</v>
      </c>
      <c r="H2828" s="132" t="n">
        <v>4243.23</v>
      </c>
      <c r="I2828" s="132" t="n">
        <v>4386.1175</v>
      </c>
      <c r="J2828" s="132" t="n">
        <f aca="false">LARGE($G$1:G2828,1)</f>
        <v>4977.475</v>
      </c>
      <c r="K2828" s="192" t="n">
        <f aca="false">IF(J2828&gt;J2827,0,K2827+1)</f>
        <v>29</v>
      </c>
      <c r="L2828" s="134" t="n">
        <f aca="false">I2828/J2828-1</f>
        <v>-0.11880672429294</v>
      </c>
      <c r="O2828" s="131"/>
      <c r="P2828" s="330"/>
      <c r="Q2828" s="132"/>
      <c r="R2828" s="132"/>
      <c r="S2828" s="132"/>
      <c r="T2828" s="132"/>
    </row>
    <row r="2829" customFormat="false" ht="12.8" hidden="true" customHeight="false" outlineLevel="0" collapsed="false">
      <c r="A2829" s="131" t="n">
        <v>1506902400</v>
      </c>
      <c r="B2829" s="330" t="n">
        <f aca="false">(A2829/(24*60*60))+DATE(1970,1,1)</f>
        <v>43010</v>
      </c>
      <c r="C2829" s="331" t="n">
        <f aca="false">YEAR(B2829)</f>
        <v>2017</v>
      </c>
      <c r="D2829" s="331" t="n">
        <f aca="false">MONTH(B2829)</f>
        <v>10</v>
      </c>
      <c r="E2829" s="331" t="n">
        <f aca="false">DAY(B2829)</f>
        <v>2</v>
      </c>
      <c r="F2829" s="132" t="n">
        <v>4385.195</v>
      </c>
      <c r="G2829" s="132" t="n">
        <v>4461.8775</v>
      </c>
      <c r="H2829" s="132" t="n">
        <v>4358.1075</v>
      </c>
      <c r="I2829" s="132" t="n">
        <v>4392.8975</v>
      </c>
      <c r="J2829" s="132" t="n">
        <f aca="false">LARGE($G$1:G2829,1)</f>
        <v>4977.475</v>
      </c>
      <c r="K2829" s="192" t="n">
        <f aca="false">IF(J2829&gt;J2828,0,K2828+1)</f>
        <v>30</v>
      </c>
      <c r="L2829" s="134" t="n">
        <f aca="false">I2829/J2829-1</f>
        <v>-0.117444587868347</v>
      </c>
      <c r="O2829" s="131"/>
      <c r="P2829" s="330"/>
      <c r="Q2829" s="132"/>
      <c r="R2829" s="132"/>
      <c r="S2829" s="132"/>
      <c r="T2829" s="132"/>
    </row>
    <row r="2830" customFormat="false" ht="12.8" hidden="true" customHeight="false" outlineLevel="0" collapsed="false">
      <c r="A2830" s="131" t="n">
        <v>1506988800</v>
      </c>
      <c r="B2830" s="330" t="n">
        <f aca="false">(A2830/(24*60*60))+DATE(1970,1,1)</f>
        <v>43011</v>
      </c>
      <c r="C2830" s="331" t="n">
        <f aca="false">YEAR(B2830)</f>
        <v>2017</v>
      </c>
      <c r="D2830" s="331" t="n">
        <f aca="false">MONTH(B2830)</f>
        <v>10</v>
      </c>
      <c r="E2830" s="331" t="n">
        <f aca="false">DAY(B2830)</f>
        <v>3</v>
      </c>
      <c r="F2830" s="132" t="n">
        <v>4392.855</v>
      </c>
      <c r="G2830" s="132" t="n">
        <v>4423.3075</v>
      </c>
      <c r="H2830" s="132" t="n">
        <v>4200.6275</v>
      </c>
      <c r="I2830" s="132" t="n">
        <v>4308.205</v>
      </c>
      <c r="J2830" s="132" t="n">
        <f aca="false">LARGE($G$1:G2830,1)</f>
        <v>4977.475</v>
      </c>
      <c r="K2830" s="192" t="n">
        <f aca="false">IF(J2830&gt;J2829,0,K2829+1)</f>
        <v>31</v>
      </c>
      <c r="L2830" s="134" t="n">
        <f aca="false">I2830/J2830-1</f>
        <v>-0.134459741133808</v>
      </c>
      <c r="O2830" s="131"/>
      <c r="P2830" s="330"/>
      <c r="Q2830" s="132"/>
      <c r="R2830" s="132"/>
      <c r="S2830" s="132"/>
      <c r="T2830" s="132"/>
    </row>
    <row r="2831" customFormat="false" ht="12.8" hidden="true" customHeight="false" outlineLevel="0" collapsed="false">
      <c r="A2831" s="131" t="n">
        <v>1507075200</v>
      </c>
      <c r="B2831" s="330" t="n">
        <f aca="false">(A2831/(24*60*60))+DATE(1970,1,1)</f>
        <v>43012</v>
      </c>
      <c r="C2831" s="331" t="n">
        <f aca="false">YEAR(B2831)</f>
        <v>2017</v>
      </c>
      <c r="D2831" s="331" t="n">
        <f aca="false">MONTH(B2831)</f>
        <v>10</v>
      </c>
      <c r="E2831" s="331" t="n">
        <f aca="false">DAY(B2831)</f>
        <v>4</v>
      </c>
      <c r="F2831" s="132" t="n">
        <v>4309.155</v>
      </c>
      <c r="G2831" s="132" t="n">
        <v>4344.97</v>
      </c>
      <c r="H2831" s="132" t="n">
        <v>4177.3675</v>
      </c>
      <c r="I2831" s="132" t="n">
        <v>4218.055</v>
      </c>
      <c r="J2831" s="132" t="n">
        <f aca="false">LARGE($G$1:G2831,1)</f>
        <v>4977.475</v>
      </c>
      <c r="K2831" s="192" t="n">
        <f aca="false">IF(J2831&gt;J2830,0,K2830+1)</f>
        <v>32</v>
      </c>
      <c r="L2831" s="134" t="n">
        <f aca="false">I2831/J2831-1</f>
        <v>-0.152571333859035</v>
      </c>
      <c r="O2831" s="131"/>
      <c r="P2831" s="330"/>
      <c r="Q2831" s="132"/>
      <c r="R2831" s="132"/>
      <c r="S2831" s="132"/>
      <c r="T2831" s="132"/>
    </row>
    <row r="2832" customFormat="false" ht="12.8" hidden="true" customHeight="false" outlineLevel="0" collapsed="false">
      <c r="A2832" s="131" t="n">
        <v>1507161600</v>
      </c>
      <c r="B2832" s="330" t="n">
        <f aca="false">(A2832/(24*60*60))+DATE(1970,1,1)</f>
        <v>43013</v>
      </c>
      <c r="C2832" s="331" t="n">
        <f aca="false">YEAR(B2832)</f>
        <v>2017</v>
      </c>
      <c r="D2832" s="331" t="n">
        <f aca="false">MONTH(B2832)</f>
        <v>10</v>
      </c>
      <c r="E2832" s="331" t="n">
        <f aca="false">DAY(B2832)</f>
        <v>5</v>
      </c>
      <c r="F2832" s="132" t="n">
        <v>4217.7825</v>
      </c>
      <c r="G2832" s="132" t="n">
        <v>4364.14</v>
      </c>
      <c r="H2832" s="132" t="n">
        <v>4146.9675</v>
      </c>
      <c r="I2832" s="132" t="n">
        <v>4315.975</v>
      </c>
      <c r="J2832" s="132" t="n">
        <f aca="false">LARGE($G$1:G2832,1)</f>
        <v>4977.475</v>
      </c>
      <c r="K2832" s="192" t="n">
        <f aca="false">IF(J2832&gt;J2831,0,K2831+1)</f>
        <v>33</v>
      </c>
      <c r="L2832" s="134" t="n">
        <f aca="false">I2832/J2832-1</f>
        <v>-0.132898708682615</v>
      </c>
      <c r="O2832" s="131"/>
      <c r="P2832" s="330"/>
      <c r="Q2832" s="132"/>
      <c r="R2832" s="132"/>
      <c r="S2832" s="132"/>
      <c r="T2832" s="132"/>
    </row>
    <row r="2833" customFormat="false" ht="12.8" hidden="true" customHeight="false" outlineLevel="0" collapsed="false">
      <c r="A2833" s="131" t="n">
        <v>1507248000</v>
      </c>
      <c r="B2833" s="330" t="n">
        <f aca="false">(A2833/(24*60*60))+DATE(1970,1,1)</f>
        <v>43014</v>
      </c>
      <c r="C2833" s="331" t="n">
        <f aca="false">YEAR(B2833)</f>
        <v>2017</v>
      </c>
      <c r="D2833" s="331" t="n">
        <f aca="false">MONTH(B2833)</f>
        <v>10</v>
      </c>
      <c r="E2833" s="331" t="n">
        <f aca="false">DAY(B2833)</f>
        <v>6</v>
      </c>
      <c r="F2833" s="132" t="n">
        <v>4314.82</v>
      </c>
      <c r="G2833" s="132" t="n">
        <v>4416.09</v>
      </c>
      <c r="H2833" s="132" t="n">
        <v>4294.6225</v>
      </c>
      <c r="I2833" s="132" t="n">
        <v>4362.865</v>
      </c>
      <c r="J2833" s="132" t="n">
        <f aca="false">LARGE($G$1:G2833,1)</f>
        <v>4977.475</v>
      </c>
      <c r="K2833" s="192" t="n">
        <f aca="false">IF(J2833&gt;J2832,0,K2832+1)</f>
        <v>34</v>
      </c>
      <c r="L2833" s="134" t="n">
        <f aca="false">I2833/J2833-1</f>
        <v>-0.123478269604569</v>
      </c>
      <c r="O2833" s="131"/>
      <c r="P2833" s="330"/>
      <c r="Q2833" s="132"/>
      <c r="R2833" s="132"/>
      <c r="S2833" s="132"/>
      <c r="T2833" s="132"/>
    </row>
    <row r="2834" customFormat="false" ht="12.8" hidden="true" customHeight="false" outlineLevel="0" collapsed="false">
      <c r="A2834" s="131" t="n">
        <v>1507334400</v>
      </c>
      <c r="B2834" s="330" t="n">
        <f aca="false">(A2834/(24*60*60))+DATE(1970,1,1)</f>
        <v>43015</v>
      </c>
      <c r="C2834" s="331" t="n">
        <f aca="false">YEAR(B2834)</f>
        <v>2017</v>
      </c>
      <c r="D2834" s="331" t="n">
        <f aca="false">MONTH(B2834)</f>
        <v>10</v>
      </c>
      <c r="E2834" s="331" t="n">
        <f aca="false">DAY(B2834)</f>
        <v>7</v>
      </c>
      <c r="F2834" s="132" t="n">
        <v>4361.1525</v>
      </c>
      <c r="G2834" s="132" t="n">
        <v>4450.105</v>
      </c>
      <c r="H2834" s="132" t="n">
        <v>4317.8325</v>
      </c>
      <c r="I2834" s="132" t="n">
        <v>4426.3275</v>
      </c>
      <c r="J2834" s="132" t="n">
        <f aca="false">LARGE($G$1:G2834,1)</f>
        <v>4977.475</v>
      </c>
      <c r="K2834" s="192" t="n">
        <f aca="false">IF(J2834&gt;J2833,0,K2833+1)</f>
        <v>35</v>
      </c>
      <c r="L2834" s="134" t="n">
        <f aca="false">I2834/J2834-1</f>
        <v>-0.110728331131749</v>
      </c>
      <c r="O2834" s="131"/>
      <c r="P2834" s="330"/>
      <c r="Q2834" s="132"/>
      <c r="R2834" s="132"/>
      <c r="S2834" s="132"/>
      <c r="T2834" s="132"/>
    </row>
    <row r="2835" customFormat="false" ht="12.8" hidden="true" customHeight="false" outlineLevel="0" collapsed="false">
      <c r="A2835" s="131" t="n">
        <v>1507420800</v>
      </c>
      <c r="B2835" s="330" t="n">
        <f aca="false">(A2835/(24*60*60))+DATE(1970,1,1)</f>
        <v>43016</v>
      </c>
      <c r="C2835" s="331" t="n">
        <f aca="false">YEAR(B2835)</f>
        <v>2017</v>
      </c>
      <c r="D2835" s="331" t="n">
        <f aca="false">MONTH(B2835)</f>
        <v>10</v>
      </c>
      <c r="E2835" s="331" t="n">
        <f aca="false">DAY(B2835)</f>
        <v>8</v>
      </c>
      <c r="F2835" s="132" t="n">
        <v>4423.9825</v>
      </c>
      <c r="G2835" s="132" t="n">
        <v>4612.025</v>
      </c>
      <c r="H2835" s="132" t="n">
        <v>4411.0075</v>
      </c>
      <c r="I2835" s="132" t="n">
        <v>4598.9925</v>
      </c>
      <c r="J2835" s="132" t="n">
        <f aca="false">LARGE($G$1:G2835,1)</f>
        <v>4977.475</v>
      </c>
      <c r="K2835" s="192" t="n">
        <f aca="false">IF(J2835&gt;J2834,0,K2834+1)</f>
        <v>36</v>
      </c>
      <c r="L2835" s="134" t="n">
        <f aca="false">I2835/J2835-1</f>
        <v>-0.0760390559470414</v>
      </c>
      <c r="O2835" s="131"/>
      <c r="P2835" s="330"/>
      <c r="Q2835" s="132"/>
      <c r="R2835" s="132"/>
      <c r="S2835" s="132"/>
      <c r="T2835" s="132"/>
    </row>
    <row r="2836" customFormat="false" ht="12.8" hidden="true" customHeight="false" outlineLevel="0" collapsed="false">
      <c r="A2836" s="131" t="n">
        <v>1507507200</v>
      </c>
      <c r="B2836" s="330" t="n">
        <f aca="false">(A2836/(24*60*60))+DATE(1970,1,1)</f>
        <v>43017</v>
      </c>
      <c r="C2836" s="331" t="n">
        <f aca="false">YEAR(B2836)</f>
        <v>2017</v>
      </c>
      <c r="D2836" s="331" t="n">
        <f aca="false">MONTH(B2836)</f>
        <v>10</v>
      </c>
      <c r="E2836" s="331" t="n">
        <f aca="false">DAY(B2836)</f>
        <v>9</v>
      </c>
      <c r="F2836" s="132" t="n">
        <v>4599.5925</v>
      </c>
      <c r="G2836" s="132" t="n">
        <v>4872.5975</v>
      </c>
      <c r="H2836" s="132" t="n">
        <v>4551.75</v>
      </c>
      <c r="I2836" s="132" t="n">
        <v>4764.3575</v>
      </c>
      <c r="J2836" s="132" t="n">
        <f aca="false">LARGE($G$1:G2836,1)</f>
        <v>4977.475</v>
      </c>
      <c r="K2836" s="192" t="n">
        <f aca="false">IF(J2836&gt;J2835,0,K2835+1)</f>
        <v>37</v>
      </c>
      <c r="L2836" s="134" t="n">
        <f aca="false">I2836/J2836-1</f>
        <v>-0.0428163878271615</v>
      </c>
      <c r="O2836" s="131"/>
      <c r="P2836" s="330"/>
      <c r="Q2836" s="132"/>
      <c r="R2836" s="132"/>
      <c r="S2836" s="132"/>
      <c r="T2836" s="132"/>
    </row>
    <row r="2837" customFormat="false" ht="12.8" hidden="true" customHeight="false" outlineLevel="0" collapsed="false">
      <c r="A2837" s="131" t="n">
        <v>1507593600</v>
      </c>
      <c r="B2837" s="330" t="n">
        <f aca="false">(A2837/(24*60*60))+DATE(1970,1,1)</f>
        <v>43018</v>
      </c>
      <c r="C2837" s="331" t="n">
        <f aca="false">YEAR(B2837)</f>
        <v>2017</v>
      </c>
      <c r="D2837" s="331" t="n">
        <f aca="false">MONTH(B2837)</f>
        <v>10</v>
      </c>
      <c r="E2837" s="331" t="n">
        <f aca="false">DAY(B2837)</f>
        <v>10</v>
      </c>
      <c r="F2837" s="132" t="n">
        <v>4764.3</v>
      </c>
      <c r="G2837" s="132" t="n">
        <v>4918.4075</v>
      </c>
      <c r="H2837" s="132" t="n">
        <v>4706.51</v>
      </c>
      <c r="I2837" s="132" t="n">
        <v>4751.0025</v>
      </c>
      <c r="J2837" s="132" t="n">
        <f aca="false">LARGE($G$1:G2837,1)</f>
        <v>4977.475</v>
      </c>
      <c r="K2837" s="192" t="n">
        <f aca="false">IF(J2837&gt;J2836,0,K2836+1)</f>
        <v>38</v>
      </c>
      <c r="L2837" s="134" t="n">
        <f aca="false">I2837/J2837-1</f>
        <v>-0.0454994751354855</v>
      </c>
      <c r="O2837" s="131"/>
      <c r="P2837" s="330"/>
      <c r="Q2837" s="132"/>
      <c r="R2837" s="132"/>
      <c r="S2837" s="132"/>
      <c r="T2837" s="132"/>
    </row>
    <row r="2838" customFormat="false" ht="12.8" hidden="true" customHeight="false" outlineLevel="0" collapsed="false">
      <c r="A2838" s="131" t="n">
        <v>1507680000</v>
      </c>
      <c r="B2838" s="330" t="n">
        <f aca="false">(A2838/(24*60*60))+DATE(1970,1,1)</f>
        <v>43019</v>
      </c>
      <c r="C2838" s="331" t="n">
        <f aca="false">YEAR(B2838)</f>
        <v>2017</v>
      </c>
      <c r="D2838" s="331" t="n">
        <f aca="false">MONTH(B2838)</f>
        <v>10</v>
      </c>
      <c r="E2838" s="331" t="n">
        <f aca="false">DAY(B2838)</f>
        <v>11</v>
      </c>
      <c r="F2838" s="132" t="n">
        <v>4749.88</v>
      </c>
      <c r="G2838" s="132" t="n">
        <v>4870.605</v>
      </c>
      <c r="H2838" s="132" t="n">
        <v>4712.6025</v>
      </c>
      <c r="I2838" s="132" t="n">
        <v>4818.3625</v>
      </c>
      <c r="J2838" s="132" t="n">
        <f aca="false">LARGE($G$1:G2838,1)</f>
        <v>4977.475</v>
      </c>
      <c r="K2838" s="192" t="n">
        <f aca="false">IF(J2838&gt;J2837,0,K2837+1)</f>
        <v>39</v>
      </c>
      <c r="L2838" s="134" t="n">
        <f aca="false">I2838/J2838-1</f>
        <v>-0.0319665091236019</v>
      </c>
      <c r="O2838" s="131"/>
      <c r="P2838" s="330"/>
      <c r="Q2838" s="132"/>
      <c r="R2838" s="132"/>
      <c r="S2838" s="132"/>
      <c r="T2838" s="132"/>
    </row>
    <row r="2839" customFormat="false" ht="12.8" hidden="true" customHeight="false" outlineLevel="0" collapsed="false">
      <c r="A2839" s="131" t="n">
        <v>1507766400</v>
      </c>
      <c r="B2839" s="330" t="n">
        <f aca="false">(A2839/(24*60*60))+DATE(1970,1,1)</f>
        <v>43020</v>
      </c>
      <c r="C2839" s="331" t="n">
        <f aca="false">YEAR(B2839)</f>
        <v>2017</v>
      </c>
      <c r="D2839" s="331" t="n">
        <f aca="false">MONTH(B2839)</f>
        <v>10</v>
      </c>
      <c r="E2839" s="331" t="n">
        <f aca="false">DAY(B2839)</f>
        <v>12</v>
      </c>
      <c r="F2839" s="132" t="n">
        <v>4818.7625</v>
      </c>
      <c r="G2839" s="132" t="n">
        <v>5438.4025</v>
      </c>
      <c r="H2839" s="132" t="n">
        <v>4806.6275</v>
      </c>
      <c r="I2839" s="132" t="n">
        <v>5438.095</v>
      </c>
      <c r="J2839" s="132" t="n">
        <f aca="false">LARGE($G$1:G2839,1)</f>
        <v>5438.4025</v>
      </c>
      <c r="K2839" s="192" t="n">
        <f aca="false">IF(J2839&gt;J2838,0,K2838+1)</f>
        <v>0</v>
      </c>
      <c r="L2839" s="134" t="n">
        <f aca="false">I2839/J2839-1</f>
        <v>-5.65423394094378E-005</v>
      </c>
      <c r="O2839" s="131"/>
      <c r="P2839" s="330"/>
      <c r="Q2839" s="132"/>
      <c r="R2839" s="132"/>
      <c r="S2839" s="132"/>
      <c r="T2839" s="132"/>
    </row>
    <row r="2840" customFormat="false" ht="12.8" hidden="true" customHeight="false" outlineLevel="0" collapsed="false">
      <c r="A2840" s="131" t="n">
        <v>1507852800</v>
      </c>
      <c r="B2840" s="330" t="n">
        <f aca="false">(A2840/(24*60*60))+DATE(1970,1,1)</f>
        <v>43021</v>
      </c>
      <c r="C2840" s="331" t="n">
        <f aca="false">YEAR(B2840)</f>
        <v>2017</v>
      </c>
      <c r="D2840" s="331" t="n">
        <f aca="false">MONTH(B2840)</f>
        <v>10</v>
      </c>
      <c r="E2840" s="331" t="n">
        <f aca="false">DAY(B2840)</f>
        <v>13</v>
      </c>
      <c r="F2840" s="132" t="n">
        <v>5437.87</v>
      </c>
      <c r="G2840" s="132" t="n">
        <v>5859.43</v>
      </c>
      <c r="H2840" s="132" t="n">
        <v>5385.2575</v>
      </c>
      <c r="I2840" s="132" t="n">
        <v>5638.67</v>
      </c>
      <c r="J2840" s="132" t="n">
        <f aca="false">LARGE($G$1:G2840,1)</f>
        <v>5859.43</v>
      </c>
      <c r="K2840" s="192" t="n">
        <f aca="false">IF(J2840&gt;J2839,0,K2839+1)</f>
        <v>0</v>
      </c>
      <c r="L2840" s="134" t="n">
        <f aca="false">I2840/J2840-1</f>
        <v>-0.0376760196810952</v>
      </c>
      <c r="O2840" s="131"/>
      <c r="P2840" s="330"/>
      <c r="Q2840" s="132"/>
      <c r="R2840" s="132"/>
      <c r="S2840" s="132"/>
      <c r="T2840" s="132"/>
    </row>
    <row r="2841" customFormat="false" ht="12.8" hidden="true" customHeight="false" outlineLevel="0" collapsed="false">
      <c r="A2841" s="131" t="n">
        <v>1507939200</v>
      </c>
      <c r="B2841" s="330" t="n">
        <f aca="false">(A2841/(24*60*60))+DATE(1970,1,1)</f>
        <v>43022</v>
      </c>
      <c r="C2841" s="331" t="n">
        <f aca="false">YEAR(B2841)</f>
        <v>2017</v>
      </c>
      <c r="D2841" s="331" t="n">
        <f aca="false">MONTH(B2841)</f>
        <v>10</v>
      </c>
      <c r="E2841" s="331" t="n">
        <f aca="false">DAY(B2841)</f>
        <v>14</v>
      </c>
      <c r="F2841" s="132" t="n">
        <v>5635.3575</v>
      </c>
      <c r="G2841" s="132" t="n">
        <v>5814.285</v>
      </c>
      <c r="H2841" s="132" t="n">
        <v>5559.5275</v>
      </c>
      <c r="I2841" s="132" t="n">
        <v>5805.1025</v>
      </c>
      <c r="J2841" s="132" t="n">
        <f aca="false">LARGE($G$1:G2841,1)</f>
        <v>5859.43</v>
      </c>
      <c r="K2841" s="192" t="n">
        <f aca="false">IF(J2841&gt;J2840,0,K2840+1)</f>
        <v>1</v>
      </c>
      <c r="L2841" s="134" t="n">
        <f aca="false">I2841/J2841-1</f>
        <v>-0.00927180630197821</v>
      </c>
      <c r="O2841" s="131"/>
      <c r="P2841" s="330"/>
      <c r="Q2841" s="132"/>
      <c r="R2841" s="132"/>
      <c r="S2841" s="132"/>
      <c r="T2841" s="132"/>
    </row>
    <row r="2842" customFormat="false" ht="12.8" hidden="true" customHeight="false" outlineLevel="0" collapsed="false">
      <c r="A2842" s="131" t="n">
        <v>1508025600</v>
      </c>
      <c r="B2842" s="330" t="n">
        <f aca="false">(A2842/(24*60*60))+DATE(1970,1,1)</f>
        <v>43023</v>
      </c>
      <c r="C2842" s="331" t="n">
        <f aca="false">YEAR(B2842)</f>
        <v>2017</v>
      </c>
      <c r="D2842" s="331" t="n">
        <f aca="false">MONTH(B2842)</f>
        <v>10</v>
      </c>
      <c r="E2842" s="331" t="n">
        <f aca="false">DAY(B2842)</f>
        <v>15</v>
      </c>
      <c r="F2842" s="132" t="n">
        <v>5803.5325</v>
      </c>
      <c r="G2842" s="132" t="n">
        <v>5838.4875</v>
      </c>
      <c r="H2842" s="132" t="n">
        <v>5445.65</v>
      </c>
      <c r="I2842" s="132" t="n">
        <v>5687.0025</v>
      </c>
      <c r="J2842" s="132" t="n">
        <f aca="false">LARGE($G$1:G2842,1)</f>
        <v>5859.43</v>
      </c>
      <c r="K2842" s="192" t="n">
        <f aca="false">IF(J2842&gt;J2841,0,K2841+1)</f>
        <v>2</v>
      </c>
      <c r="L2842" s="134" t="n">
        <f aca="false">I2842/J2842-1</f>
        <v>-0.0294273504419373</v>
      </c>
      <c r="O2842" s="131"/>
      <c r="P2842" s="330"/>
      <c r="Q2842" s="132"/>
      <c r="R2842" s="132"/>
      <c r="S2842" s="132"/>
      <c r="T2842" s="132"/>
    </row>
    <row r="2843" customFormat="false" ht="12.8" hidden="true" customHeight="false" outlineLevel="0" collapsed="false">
      <c r="A2843" s="131" t="n">
        <v>1508112000</v>
      </c>
      <c r="B2843" s="330" t="n">
        <f aca="false">(A2843/(24*60*60))+DATE(1970,1,1)</f>
        <v>43024</v>
      </c>
      <c r="C2843" s="331" t="n">
        <f aca="false">YEAR(B2843)</f>
        <v>2017</v>
      </c>
      <c r="D2843" s="331" t="n">
        <f aca="false">MONTH(B2843)</f>
        <v>10</v>
      </c>
      <c r="E2843" s="331" t="n">
        <f aca="false">DAY(B2843)</f>
        <v>16</v>
      </c>
      <c r="F2843" s="132" t="n">
        <v>5686.3575</v>
      </c>
      <c r="G2843" s="132" t="n">
        <v>5786.84</v>
      </c>
      <c r="H2843" s="132" t="n">
        <v>5562.1375</v>
      </c>
      <c r="I2843" s="132" t="n">
        <v>5746.995</v>
      </c>
      <c r="J2843" s="132" t="n">
        <f aca="false">LARGE($G$1:G2843,1)</f>
        <v>5859.43</v>
      </c>
      <c r="K2843" s="192" t="n">
        <f aca="false">IF(J2843&gt;J2842,0,K2842+1)</f>
        <v>3</v>
      </c>
      <c r="L2843" s="134" t="n">
        <f aca="false">I2843/J2843-1</f>
        <v>-0.0191887265484869</v>
      </c>
      <c r="O2843" s="131"/>
      <c r="P2843" s="330"/>
      <c r="Q2843" s="132"/>
      <c r="R2843" s="132"/>
      <c r="S2843" s="132"/>
      <c r="T2843" s="132"/>
    </row>
    <row r="2844" customFormat="false" ht="12.8" hidden="true" customHeight="false" outlineLevel="0" collapsed="false">
      <c r="A2844" s="131" t="n">
        <v>1508198400</v>
      </c>
      <c r="B2844" s="330" t="n">
        <f aca="false">(A2844/(24*60*60))+DATE(1970,1,1)</f>
        <v>43025</v>
      </c>
      <c r="C2844" s="331" t="n">
        <f aca="false">YEAR(B2844)</f>
        <v>2017</v>
      </c>
      <c r="D2844" s="331" t="n">
        <f aca="false">MONTH(B2844)</f>
        <v>10</v>
      </c>
      <c r="E2844" s="331" t="n">
        <f aca="false">DAY(B2844)</f>
        <v>17</v>
      </c>
      <c r="F2844" s="132" t="n">
        <v>5748.59</v>
      </c>
      <c r="G2844" s="132" t="n">
        <v>5769.0475</v>
      </c>
      <c r="H2844" s="132" t="n">
        <v>5520.0825</v>
      </c>
      <c r="I2844" s="132" t="n">
        <v>5597.5175</v>
      </c>
      <c r="J2844" s="132" t="n">
        <f aca="false">LARGE($G$1:G2844,1)</f>
        <v>5859.43</v>
      </c>
      <c r="K2844" s="192" t="n">
        <f aca="false">IF(J2844&gt;J2843,0,K2843+1)</f>
        <v>4</v>
      </c>
      <c r="L2844" s="134" t="n">
        <f aca="false">I2844/J2844-1</f>
        <v>-0.044699313755775</v>
      </c>
      <c r="O2844" s="131"/>
      <c r="P2844" s="330"/>
      <c r="Q2844" s="132"/>
      <c r="R2844" s="132"/>
      <c r="S2844" s="132"/>
      <c r="T2844" s="132"/>
    </row>
    <row r="2845" customFormat="false" ht="12.8" hidden="true" customHeight="false" outlineLevel="0" collapsed="false">
      <c r="A2845" s="131" t="n">
        <v>1508284800</v>
      </c>
      <c r="B2845" s="330" t="n">
        <f aca="false">(A2845/(24*60*60))+DATE(1970,1,1)</f>
        <v>43026</v>
      </c>
      <c r="C2845" s="331" t="n">
        <f aca="false">YEAR(B2845)</f>
        <v>2017</v>
      </c>
      <c r="D2845" s="331" t="n">
        <f aca="false">MONTH(B2845)</f>
        <v>10</v>
      </c>
      <c r="E2845" s="331" t="n">
        <f aca="false">DAY(B2845)</f>
        <v>18</v>
      </c>
      <c r="F2845" s="132" t="n">
        <v>5596.175</v>
      </c>
      <c r="G2845" s="132" t="n">
        <v>5612.95</v>
      </c>
      <c r="H2845" s="132" t="n">
        <v>5104.475</v>
      </c>
      <c r="I2845" s="132" t="n">
        <v>5576.305</v>
      </c>
      <c r="J2845" s="132" t="n">
        <f aca="false">LARGE($G$1:G2845,1)</f>
        <v>5859.43</v>
      </c>
      <c r="K2845" s="192" t="n">
        <f aca="false">IF(J2845&gt;J2844,0,K2844+1)</f>
        <v>5</v>
      </c>
      <c r="L2845" s="134" t="n">
        <f aca="false">I2845/J2845-1</f>
        <v>-0.0483195464405241</v>
      </c>
      <c r="O2845" s="131"/>
      <c r="P2845" s="330"/>
      <c r="Q2845" s="132"/>
      <c r="R2845" s="132"/>
      <c r="S2845" s="132"/>
      <c r="T2845" s="132"/>
    </row>
    <row r="2846" customFormat="false" ht="12.8" hidden="true" customHeight="false" outlineLevel="0" collapsed="false">
      <c r="A2846" s="131" t="n">
        <v>1508371200</v>
      </c>
      <c r="B2846" s="330" t="n">
        <f aca="false">(A2846/(24*60*60))+DATE(1970,1,1)</f>
        <v>43027</v>
      </c>
      <c r="C2846" s="331" t="n">
        <f aca="false">YEAR(B2846)</f>
        <v>2017</v>
      </c>
      <c r="D2846" s="331" t="n">
        <f aca="false">MONTH(B2846)</f>
        <v>10</v>
      </c>
      <c r="E2846" s="331" t="n">
        <f aca="false">DAY(B2846)</f>
        <v>19</v>
      </c>
      <c r="F2846" s="132" t="n">
        <v>5576.4975</v>
      </c>
      <c r="G2846" s="132" t="n">
        <v>5740.3675</v>
      </c>
      <c r="H2846" s="132" t="n">
        <v>5522.1</v>
      </c>
      <c r="I2846" s="132" t="n">
        <v>5698.2525</v>
      </c>
      <c r="J2846" s="132" t="n">
        <f aca="false">LARGE($G$1:G2846,1)</f>
        <v>5859.43</v>
      </c>
      <c r="K2846" s="192" t="n">
        <f aca="false">IF(J2846&gt;J2845,0,K2845+1)</f>
        <v>6</v>
      </c>
      <c r="L2846" s="134" t="n">
        <f aca="false">I2846/J2846-1</f>
        <v>-0.0275073684641681</v>
      </c>
      <c r="O2846" s="131"/>
      <c r="P2846" s="330"/>
      <c r="Q2846" s="132"/>
      <c r="R2846" s="132"/>
      <c r="S2846" s="132"/>
      <c r="T2846" s="132"/>
    </row>
    <row r="2847" customFormat="false" ht="12.8" hidden="true" customHeight="false" outlineLevel="0" collapsed="false">
      <c r="A2847" s="131" t="n">
        <v>1508457600</v>
      </c>
      <c r="B2847" s="330" t="n">
        <f aca="false">(A2847/(24*60*60))+DATE(1970,1,1)</f>
        <v>43028</v>
      </c>
      <c r="C2847" s="331" t="n">
        <f aca="false">YEAR(B2847)</f>
        <v>2017</v>
      </c>
      <c r="D2847" s="331" t="n">
        <f aca="false">MONTH(B2847)</f>
        <v>10</v>
      </c>
      <c r="E2847" s="331" t="n">
        <f aca="false">DAY(B2847)</f>
        <v>20</v>
      </c>
      <c r="F2847" s="132" t="n">
        <v>5700.5275</v>
      </c>
      <c r="G2847" s="132" t="n">
        <v>6059.4975</v>
      </c>
      <c r="H2847" s="132" t="n">
        <v>5613.7</v>
      </c>
      <c r="I2847" s="132" t="n">
        <v>5987.355</v>
      </c>
      <c r="J2847" s="132" t="n">
        <f aca="false">LARGE($G$1:G2847,1)</f>
        <v>6059.4975</v>
      </c>
      <c r="K2847" s="192" t="n">
        <f aca="false">IF(J2847&gt;J2846,0,K2846+1)</f>
        <v>0</v>
      </c>
      <c r="L2847" s="134" t="n">
        <f aca="false">I2847/J2847-1</f>
        <v>-0.0119056901995588</v>
      </c>
      <c r="O2847" s="131"/>
      <c r="P2847" s="330"/>
      <c r="Q2847" s="132"/>
      <c r="R2847" s="132"/>
      <c r="S2847" s="132"/>
      <c r="T2847" s="132"/>
    </row>
    <row r="2848" customFormat="false" ht="12.8" hidden="true" customHeight="false" outlineLevel="0" collapsed="false">
      <c r="A2848" s="131" t="n">
        <v>1508544000</v>
      </c>
      <c r="B2848" s="330" t="n">
        <f aca="false">(A2848/(24*60*60))+DATE(1970,1,1)</f>
        <v>43029</v>
      </c>
      <c r="C2848" s="331" t="n">
        <f aca="false">YEAR(B2848)</f>
        <v>2017</v>
      </c>
      <c r="D2848" s="331" t="n">
        <f aca="false">MONTH(B2848)</f>
        <v>10</v>
      </c>
      <c r="E2848" s="331" t="n">
        <f aca="false">DAY(B2848)</f>
        <v>21</v>
      </c>
      <c r="F2848" s="132" t="n">
        <v>5985.1475</v>
      </c>
      <c r="G2848" s="132" t="n">
        <v>6181.9725</v>
      </c>
      <c r="H2848" s="132" t="n">
        <v>5890.0425</v>
      </c>
      <c r="I2848" s="132" t="n">
        <v>6023.475</v>
      </c>
      <c r="J2848" s="132" t="n">
        <f aca="false">LARGE($G$1:G2848,1)</f>
        <v>6181.9725</v>
      </c>
      <c r="K2848" s="192" t="n">
        <f aca="false">IF(J2848&gt;J2847,0,K2847+1)</f>
        <v>0</v>
      </c>
      <c r="L2848" s="134" t="n">
        <f aca="false">I2848/J2848-1</f>
        <v>-0.0256386614466498</v>
      </c>
      <c r="O2848" s="131"/>
      <c r="P2848" s="330"/>
      <c r="Q2848" s="132"/>
      <c r="R2848" s="132"/>
      <c r="S2848" s="132"/>
      <c r="T2848" s="132"/>
    </row>
    <row r="2849" customFormat="false" ht="12.8" hidden="true" customHeight="false" outlineLevel="0" collapsed="false">
      <c r="A2849" s="131" t="n">
        <v>1508630400</v>
      </c>
      <c r="B2849" s="330" t="n">
        <f aca="false">(A2849/(24*60*60))+DATE(1970,1,1)</f>
        <v>43030</v>
      </c>
      <c r="C2849" s="331" t="n">
        <f aca="false">YEAR(B2849)</f>
        <v>2017</v>
      </c>
      <c r="D2849" s="331" t="n">
        <f aca="false">MONTH(B2849)</f>
        <v>10</v>
      </c>
      <c r="E2849" s="331" t="n">
        <f aca="false">DAY(B2849)</f>
        <v>22</v>
      </c>
      <c r="F2849" s="132" t="n">
        <v>6022.02</v>
      </c>
      <c r="G2849" s="132" t="n">
        <v>6078.46</v>
      </c>
      <c r="H2849" s="132" t="n">
        <v>5739.0125</v>
      </c>
      <c r="I2849" s="132" t="n">
        <v>5986.655</v>
      </c>
      <c r="J2849" s="132" t="n">
        <f aca="false">LARGE($G$1:G2849,1)</f>
        <v>6181.9725</v>
      </c>
      <c r="K2849" s="192" t="n">
        <f aca="false">IF(J2849&gt;J2848,0,K2848+1)</f>
        <v>1</v>
      </c>
      <c r="L2849" s="134" t="n">
        <f aca="false">I2849/J2849-1</f>
        <v>-0.031594689235515</v>
      </c>
      <c r="O2849" s="131"/>
      <c r="P2849" s="330"/>
      <c r="Q2849" s="132"/>
      <c r="R2849" s="132"/>
      <c r="S2849" s="132"/>
      <c r="T2849" s="132"/>
    </row>
    <row r="2850" customFormat="false" ht="12.8" hidden="true" customHeight="false" outlineLevel="0" collapsed="false">
      <c r="A2850" s="131" t="n">
        <v>1508716800</v>
      </c>
      <c r="B2850" s="330" t="n">
        <f aca="false">(A2850/(24*60*60))+DATE(1970,1,1)</f>
        <v>43031</v>
      </c>
      <c r="C2850" s="331" t="n">
        <f aca="false">YEAR(B2850)</f>
        <v>2017</v>
      </c>
      <c r="D2850" s="331" t="n">
        <f aca="false">MONTH(B2850)</f>
        <v>10</v>
      </c>
      <c r="E2850" s="331" t="n">
        <f aca="false">DAY(B2850)</f>
        <v>23</v>
      </c>
      <c r="F2850" s="132" t="n">
        <v>5982.465</v>
      </c>
      <c r="G2850" s="132" t="n">
        <v>6054.16</v>
      </c>
      <c r="H2850" s="132" t="n">
        <v>5648.535</v>
      </c>
      <c r="I2850" s="132" t="n">
        <v>5894.89</v>
      </c>
      <c r="J2850" s="132" t="n">
        <f aca="false">LARGE($G$1:G2850,1)</f>
        <v>6181.9725</v>
      </c>
      <c r="K2850" s="192" t="n">
        <f aca="false">IF(J2850&gt;J2849,0,K2849+1)</f>
        <v>2</v>
      </c>
      <c r="L2850" s="134" t="n">
        <f aca="false">I2850/J2850-1</f>
        <v>-0.0464386569173512</v>
      </c>
      <c r="O2850" s="131"/>
      <c r="P2850" s="330"/>
      <c r="Q2850" s="132"/>
      <c r="R2850" s="132"/>
      <c r="S2850" s="132"/>
      <c r="T2850" s="132"/>
    </row>
    <row r="2851" customFormat="false" ht="12.8" hidden="true" customHeight="false" outlineLevel="0" collapsed="false">
      <c r="A2851" s="131" t="n">
        <v>1508803200</v>
      </c>
      <c r="B2851" s="330" t="n">
        <f aca="false">(A2851/(24*60*60))+DATE(1970,1,1)</f>
        <v>43032</v>
      </c>
      <c r="C2851" s="331" t="n">
        <f aca="false">YEAR(B2851)</f>
        <v>2017</v>
      </c>
      <c r="D2851" s="331" t="n">
        <f aca="false">MONTH(B2851)</f>
        <v>10</v>
      </c>
      <c r="E2851" s="331" t="n">
        <f aca="false">DAY(B2851)</f>
        <v>24</v>
      </c>
      <c r="F2851" s="132" t="n">
        <v>5894.505</v>
      </c>
      <c r="G2851" s="132" t="n">
        <v>5897.25</v>
      </c>
      <c r="H2851" s="132" t="n">
        <v>5472.55</v>
      </c>
      <c r="I2851" s="132" t="n">
        <v>5527.885</v>
      </c>
      <c r="J2851" s="132" t="n">
        <f aca="false">LARGE($G$1:G2851,1)</f>
        <v>6181.9725</v>
      </c>
      <c r="K2851" s="192" t="n">
        <f aca="false">IF(J2851&gt;J2850,0,K2850+1)</f>
        <v>3</v>
      </c>
      <c r="L2851" s="134" t="n">
        <f aca="false">I2851/J2851-1</f>
        <v>-0.105805630807966</v>
      </c>
      <c r="O2851" s="131"/>
      <c r="P2851" s="330"/>
      <c r="Q2851" s="132"/>
      <c r="R2851" s="132"/>
      <c r="S2851" s="132"/>
      <c r="T2851" s="132"/>
    </row>
    <row r="2852" customFormat="false" ht="12.8" hidden="true" customHeight="false" outlineLevel="0" collapsed="false">
      <c r="A2852" s="131" t="n">
        <v>1508889600</v>
      </c>
      <c r="B2852" s="330" t="n">
        <f aca="false">(A2852/(24*60*60))+DATE(1970,1,1)</f>
        <v>43033</v>
      </c>
      <c r="C2852" s="331" t="n">
        <f aca="false">YEAR(B2852)</f>
        <v>2017</v>
      </c>
      <c r="D2852" s="331" t="n">
        <f aca="false">MONTH(B2852)</f>
        <v>10</v>
      </c>
      <c r="E2852" s="331" t="n">
        <f aca="false">DAY(B2852)</f>
        <v>25</v>
      </c>
      <c r="F2852" s="132" t="n">
        <v>5526.6575</v>
      </c>
      <c r="G2852" s="132" t="n">
        <v>5760.4175</v>
      </c>
      <c r="H2852" s="132" t="n">
        <v>5379.4275</v>
      </c>
      <c r="I2852" s="132" t="n">
        <v>5745.0775</v>
      </c>
      <c r="J2852" s="132" t="n">
        <f aca="false">LARGE($G$1:G2852,1)</f>
        <v>6181.9725</v>
      </c>
      <c r="K2852" s="192" t="n">
        <f aca="false">IF(J2852&gt;J2851,0,K2851+1)</f>
        <v>4</v>
      </c>
      <c r="L2852" s="134" t="n">
        <f aca="false">I2852/J2852-1</f>
        <v>-0.0706724269640474</v>
      </c>
      <c r="O2852" s="131"/>
      <c r="P2852" s="330"/>
      <c r="Q2852" s="132"/>
      <c r="R2852" s="132"/>
      <c r="S2852" s="132"/>
      <c r="T2852" s="132"/>
    </row>
    <row r="2853" customFormat="false" ht="12.8" hidden="true" customHeight="false" outlineLevel="0" collapsed="false">
      <c r="A2853" s="131" t="n">
        <v>1508976000</v>
      </c>
      <c r="B2853" s="330" t="n">
        <f aca="false">(A2853/(24*60*60))+DATE(1970,1,1)</f>
        <v>43034</v>
      </c>
      <c r="C2853" s="331" t="n">
        <f aca="false">YEAR(B2853)</f>
        <v>2017</v>
      </c>
      <c r="D2853" s="331" t="n">
        <f aca="false">MONTH(B2853)</f>
        <v>10</v>
      </c>
      <c r="E2853" s="331" t="n">
        <f aca="false">DAY(B2853)</f>
        <v>26</v>
      </c>
      <c r="F2853" s="132" t="n">
        <v>5745.995</v>
      </c>
      <c r="G2853" s="132" t="n">
        <v>5993.8525</v>
      </c>
      <c r="H2853" s="132" t="n">
        <v>5695.9</v>
      </c>
      <c r="I2853" s="132" t="n">
        <v>5890.4075</v>
      </c>
      <c r="J2853" s="132" t="n">
        <f aca="false">LARGE($G$1:G2853,1)</f>
        <v>6181.9725</v>
      </c>
      <c r="K2853" s="192" t="n">
        <f aca="false">IF(J2853&gt;J2852,0,K2852+1)</f>
        <v>5</v>
      </c>
      <c r="L2853" s="134" t="n">
        <f aca="false">I2853/J2853-1</f>
        <v>-0.0471637491108218</v>
      </c>
      <c r="O2853" s="131"/>
      <c r="P2853" s="330"/>
      <c r="Q2853" s="132"/>
      <c r="R2853" s="132"/>
      <c r="S2853" s="132"/>
      <c r="T2853" s="132"/>
    </row>
    <row r="2854" customFormat="false" ht="12.8" hidden="true" customHeight="false" outlineLevel="0" collapsed="false">
      <c r="A2854" s="131" t="n">
        <v>1509062400</v>
      </c>
      <c r="B2854" s="330" t="n">
        <f aca="false">(A2854/(24*60*60))+DATE(1970,1,1)</f>
        <v>43035</v>
      </c>
      <c r="C2854" s="331" t="n">
        <f aca="false">YEAR(B2854)</f>
        <v>2017</v>
      </c>
      <c r="D2854" s="331" t="n">
        <f aca="false">MONTH(B2854)</f>
        <v>10</v>
      </c>
      <c r="E2854" s="331" t="n">
        <f aca="false">DAY(B2854)</f>
        <v>27</v>
      </c>
      <c r="F2854" s="132" t="n">
        <v>5890.555</v>
      </c>
      <c r="G2854" s="132" t="n">
        <v>5994.5175</v>
      </c>
      <c r="H2854" s="132" t="n">
        <v>5698.985</v>
      </c>
      <c r="I2854" s="132" t="n">
        <v>5777.7525</v>
      </c>
      <c r="J2854" s="132" t="n">
        <f aca="false">LARGE($G$1:G2854,1)</f>
        <v>6181.9725</v>
      </c>
      <c r="K2854" s="192" t="n">
        <f aca="false">IF(J2854&gt;J2853,0,K2853+1)</f>
        <v>6</v>
      </c>
      <c r="L2854" s="134" t="n">
        <f aca="false">I2854/J2854-1</f>
        <v>-0.0653868971432662</v>
      </c>
      <c r="O2854" s="131"/>
      <c r="P2854" s="330"/>
      <c r="Q2854" s="132"/>
      <c r="R2854" s="132"/>
      <c r="S2854" s="132"/>
      <c r="T2854" s="132"/>
    </row>
    <row r="2855" customFormat="false" ht="12.8" hidden="true" customHeight="false" outlineLevel="0" collapsed="false">
      <c r="A2855" s="131" t="n">
        <v>1509148800</v>
      </c>
      <c r="B2855" s="330" t="n">
        <f aca="false">(A2855/(24*60*60))+DATE(1970,1,1)</f>
        <v>43036</v>
      </c>
      <c r="C2855" s="331" t="n">
        <f aca="false">YEAR(B2855)</f>
        <v>2017</v>
      </c>
      <c r="D2855" s="331" t="n">
        <f aca="false">MONTH(B2855)</f>
        <v>10</v>
      </c>
      <c r="E2855" s="331" t="n">
        <f aca="false">DAY(B2855)</f>
        <v>28</v>
      </c>
      <c r="F2855" s="132" t="n">
        <v>5778.0875</v>
      </c>
      <c r="G2855" s="132" t="n">
        <v>5885.5575</v>
      </c>
      <c r="H2855" s="132" t="n">
        <v>5677.2425</v>
      </c>
      <c r="I2855" s="132" t="n">
        <v>5740.6775</v>
      </c>
      <c r="J2855" s="132" t="n">
        <f aca="false">LARGE($G$1:G2855,1)</f>
        <v>6181.9725</v>
      </c>
      <c r="K2855" s="192" t="n">
        <f aca="false">IF(J2855&gt;J2854,0,K2854+1)</f>
        <v>7</v>
      </c>
      <c r="L2855" s="134" t="n">
        <f aca="false">I2855/J2855-1</f>
        <v>-0.0713841739024236</v>
      </c>
      <c r="O2855" s="131"/>
      <c r="P2855" s="330"/>
      <c r="Q2855" s="132"/>
      <c r="R2855" s="132"/>
      <c r="S2855" s="132"/>
      <c r="T2855" s="132"/>
    </row>
    <row r="2856" customFormat="false" ht="12.8" hidden="true" customHeight="false" outlineLevel="0" collapsed="false">
      <c r="A2856" s="131" t="n">
        <v>1509235200</v>
      </c>
      <c r="B2856" s="330" t="n">
        <f aca="false">(A2856/(24*60*60))+DATE(1970,1,1)</f>
        <v>43037</v>
      </c>
      <c r="C2856" s="331" t="n">
        <f aca="false">YEAR(B2856)</f>
        <v>2017</v>
      </c>
      <c r="D2856" s="331" t="n">
        <f aca="false">MONTH(B2856)</f>
        <v>10</v>
      </c>
      <c r="E2856" s="331" t="n">
        <f aca="false">DAY(B2856)</f>
        <v>29</v>
      </c>
      <c r="F2856" s="132" t="n">
        <v>5740.93</v>
      </c>
      <c r="G2856" s="132" t="n">
        <v>6280.1925</v>
      </c>
      <c r="H2856" s="132" t="n">
        <v>5698.7575</v>
      </c>
      <c r="I2856" s="132" t="n">
        <v>6135.035</v>
      </c>
      <c r="J2856" s="132" t="n">
        <f aca="false">LARGE($G$1:G2856,1)</f>
        <v>6280.1925</v>
      </c>
      <c r="K2856" s="192" t="n">
        <f aca="false">IF(J2856&gt;J2855,0,K2855+1)</f>
        <v>0</v>
      </c>
      <c r="L2856" s="134" t="n">
        <f aca="false">I2856/J2856-1</f>
        <v>-0.0231135430960119</v>
      </c>
      <c r="O2856" s="131"/>
      <c r="P2856" s="330"/>
      <c r="Q2856" s="132"/>
      <c r="R2856" s="132"/>
      <c r="S2856" s="132"/>
      <c r="T2856" s="132"/>
    </row>
    <row r="2857" customFormat="false" ht="12.8" hidden="true" customHeight="false" outlineLevel="0" collapsed="false">
      <c r="A2857" s="131" t="n">
        <v>1509321600</v>
      </c>
      <c r="B2857" s="330" t="n">
        <f aca="false">(A2857/(24*60*60))+DATE(1970,1,1)</f>
        <v>43038</v>
      </c>
      <c r="C2857" s="331" t="n">
        <f aca="false">YEAR(B2857)</f>
        <v>2017</v>
      </c>
      <c r="D2857" s="331" t="n">
        <f aca="false">MONTH(B2857)</f>
        <v>10</v>
      </c>
      <c r="E2857" s="331" t="n">
        <f aca="false">DAY(B2857)</f>
        <v>30</v>
      </c>
      <c r="F2857" s="132" t="n">
        <v>6135.395</v>
      </c>
      <c r="G2857" s="132" t="n">
        <v>6216.6925</v>
      </c>
      <c r="H2857" s="132" t="n">
        <v>6027.52</v>
      </c>
      <c r="I2857" s="132" t="n">
        <v>6123.335</v>
      </c>
      <c r="J2857" s="132" t="n">
        <f aca="false">LARGE($G$1:G2857,1)</f>
        <v>6280.1925</v>
      </c>
      <c r="K2857" s="192" t="n">
        <f aca="false">IF(J2857&gt;J2856,0,K2856+1)</f>
        <v>1</v>
      </c>
      <c r="L2857" s="134" t="n">
        <f aca="false">I2857/J2857-1</f>
        <v>-0.024976543314556</v>
      </c>
      <c r="O2857" s="131"/>
      <c r="P2857" s="330"/>
      <c r="Q2857" s="132"/>
      <c r="R2857" s="132"/>
      <c r="S2857" s="132"/>
      <c r="T2857" s="132"/>
    </row>
    <row r="2858" customFormat="false" ht="12.8" hidden="true" customHeight="false" outlineLevel="0" collapsed="false">
      <c r="A2858" s="131" t="n">
        <v>1509408000</v>
      </c>
      <c r="B2858" s="330" t="n">
        <f aca="false">(A2858/(24*60*60))+DATE(1970,1,1)</f>
        <v>43039</v>
      </c>
      <c r="C2858" s="331" t="n">
        <f aca="false">YEAR(B2858)</f>
        <v>2017</v>
      </c>
      <c r="D2858" s="331" t="n">
        <f aca="false">MONTH(B2858)</f>
        <v>10</v>
      </c>
      <c r="E2858" s="331" t="n">
        <f aca="false">DAY(B2858)</f>
        <v>31</v>
      </c>
      <c r="F2858" s="132" t="n">
        <v>6123.3375</v>
      </c>
      <c r="G2858" s="132" t="n">
        <v>6458.4575</v>
      </c>
      <c r="H2858" s="132" t="n">
        <v>6086.6425</v>
      </c>
      <c r="I2858" s="132" t="n">
        <v>6439.52</v>
      </c>
      <c r="J2858" s="132" t="n">
        <f aca="false">LARGE($G$1:G2858,1)</f>
        <v>6458.4575</v>
      </c>
      <c r="K2858" s="192" t="n">
        <f aca="false">IF(J2858&gt;J2857,0,K2857+1)</f>
        <v>0</v>
      </c>
      <c r="L2858" s="134" t="n">
        <f aca="false">I2858/J2858-1</f>
        <v>-0.00293220169057395</v>
      </c>
      <c r="O2858" s="131"/>
      <c r="P2858" s="330"/>
      <c r="Q2858" s="132"/>
      <c r="R2858" s="132"/>
      <c r="S2858" s="132"/>
      <c r="T2858" s="132"/>
    </row>
    <row r="2859" customFormat="false" ht="12.8" hidden="true" customHeight="false" outlineLevel="0" collapsed="false">
      <c r="A2859" s="131" t="n">
        <v>1509494400</v>
      </c>
      <c r="B2859" s="330" t="n">
        <f aca="false">(A2859/(24*60*60))+DATE(1970,1,1)</f>
        <v>43040</v>
      </c>
      <c r="C2859" s="331" t="n">
        <f aca="false">YEAR(B2859)</f>
        <v>2017</v>
      </c>
      <c r="D2859" s="331" t="n">
        <f aca="false">MONTH(B2859)</f>
        <v>11</v>
      </c>
      <c r="E2859" s="331" t="n">
        <f aca="false">DAY(B2859)</f>
        <v>1</v>
      </c>
      <c r="F2859" s="132" t="n">
        <v>6442.4775</v>
      </c>
      <c r="G2859" s="132" t="n">
        <v>6759.84</v>
      </c>
      <c r="H2859" s="132" t="n">
        <v>6357.65</v>
      </c>
      <c r="I2859" s="132" t="n">
        <v>6752.05</v>
      </c>
      <c r="J2859" s="132" t="n">
        <f aca="false">LARGE($G$1:G2859,1)</f>
        <v>6759.84</v>
      </c>
      <c r="K2859" s="192" t="n">
        <f aca="false">IF(J2859&gt;J2858,0,K2858+1)</f>
        <v>0</v>
      </c>
      <c r="L2859" s="134" t="n">
        <f aca="false">I2859/J2859-1</f>
        <v>-0.0011523941395063</v>
      </c>
      <c r="O2859" s="131"/>
      <c r="P2859" s="330"/>
      <c r="Q2859" s="132"/>
      <c r="R2859" s="132"/>
      <c r="S2859" s="132"/>
      <c r="T2859" s="132"/>
    </row>
    <row r="2860" customFormat="false" ht="12.8" hidden="true" customHeight="false" outlineLevel="0" collapsed="false">
      <c r="A2860" s="131" t="n">
        <v>1509580800</v>
      </c>
      <c r="B2860" s="330" t="n">
        <f aca="false">(A2860/(24*60*60))+DATE(1970,1,1)</f>
        <v>43041</v>
      </c>
      <c r="C2860" s="331" t="n">
        <f aca="false">YEAR(B2860)</f>
        <v>2017</v>
      </c>
      <c r="D2860" s="331" t="n">
        <f aca="false">MONTH(B2860)</f>
        <v>11</v>
      </c>
      <c r="E2860" s="331" t="n">
        <f aca="false">DAY(B2860)</f>
        <v>2</v>
      </c>
      <c r="F2860" s="132" t="n">
        <v>6752.9125</v>
      </c>
      <c r="G2860" s="132" t="n">
        <v>7356.025</v>
      </c>
      <c r="H2860" s="132" t="n">
        <v>6724.95</v>
      </c>
      <c r="I2860" s="132" t="n">
        <v>7028.69</v>
      </c>
      <c r="J2860" s="132" t="n">
        <f aca="false">LARGE($G$1:G2860,1)</f>
        <v>7356.025</v>
      </c>
      <c r="K2860" s="192" t="n">
        <f aca="false">IF(J2860&gt;J2859,0,K2859+1)</f>
        <v>0</v>
      </c>
      <c r="L2860" s="134" t="n">
        <f aca="false">I2860/J2860-1</f>
        <v>-0.0444988971625301</v>
      </c>
      <c r="O2860" s="131"/>
      <c r="P2860" s="330"/>
      <c r="Q2860" s="132"/>
      <c r="R2860" s="132"/>
      <c r="S2860" s="132"/>
      <c r="T2860" s="132"/>
    </row>
    <row r="2861" customFormat="false" ht="12.8" hidden="true" customHeight="false" outlineLevel="0" collapsed="false">
      <c r="A2861" s="131" t="n">
        <v>1509667200</v>
      </c>
      <c r="B2861" s="330" t="n">
        <f aca="false">(A2861/(24*60*60))+DATE(1970,1,1)</f>
        <v>43042</v>
      </c>
      <c r="C2861" s="331" t="n">
        <f aca="false">YEAR(B2861)</f>
        <v>2017</v>
      </c>
      <c r="D2861" s="331" t="n">
        <f aca="false">MONTH(B2861)</f>
        <v>11</v>
      </c>
      <c r="E2861" s="331" t="n">
        <f aca="false">DAY(B2861)</f>
        <v>3</v>
      </c>
      <c r="F2861" s="132" t="n">
        <v>7031.9425</v>
      </c>
      <c r="G2861" s="132" t="n">
        <v>7461.9425</v>
      </c>
      <c r="H2861" s="132" t="n">
        <v>6931.95</v>
      </c>
      <c r="I2861" s="132" t="n">
        <v>7156.8525</v>
      </c>
      <c r="J2861" s="132" t="n">
        <f aca="false">LARGE($G$1:G2861,1)</f>
        <v>7461.9425</v>
      </c>
      <c r="K2861" s="192" t="n">
        <f aca="false">IF(J2861&gt;J2860,0,K2860+1)</f>
        <v>0</v>
      </c>
      <c r="L2861" s="134" t="n">
        <f aca="false">I2861/J2861-1</f>
        <v>-0.0408861365522449</v>
      </c>
      <c r="O2861" s="131"/>
      <c r="P2861" s="330"/>
      <c r="Q2861" s="132"/>
      <c r="R2861" s="132"/>
      <c r="S2861" s="132"/>
      <c r="T2861" s="132"/>
    </row>
    <row r="2862" customFormat="false" ht="12.8" hidden="true" customHeight="false" outlineLevel="0" collapsed="false">
      <c r="A2862" s="131" t="n">
        <v>1509753600</v>
      </c>
      <c r="B2862" s="330" t="n">
        <f aca="false">(A2862/(24*60*60))+DATE(1970,1,1)</f>
        <v>43043</v>
      </c>
      <c r="C2862" s="331" t="n">
        <f aca="false">YEAR(B2862)</f>
        <v>2017</v>
      </c>
      <c r="D2862" s="331" t="n">
        <f aca="false">MONTH(B2862)</f>
        <v>11</v>
      </c>
      <c r="E2862" s="331" t="n">
        <f aca="false">DAY(B2862)</f>
        <v>4</v>
      </c>
      <c r="F2862" s="132" t="n">
        <v>7156.4575</v>
      </c>
      <c r="G2862" s="132" t="n">
        <v>7514.81</v>
      </c>
      <c r="H2862" s="132" t="n">
        <v>7009.5525</v>
      </c>
      <c r="I2862" s="132" t="n">
        <v>7385.7075</v>
      </c>
      <c r="J2862" s="132" t="n">
        <f aca="false">LARGE($G$1:G2862,1)</f>
        <v>7514.81</v>
      </c>
      <c r="K2862" s="192" t="n">
        <f aca="false">IF(J2862&gt;J2861,0,K2861+1)</f>
        <v>0</v>
      </c>
      <c r="L2862" s="134" t="n">
        <f aca="false">I2862/J2862-1</f>
        <v>-0.0171797424020035</v>
      </c>
      <c r="O2862" s="131"/>
      <c r="P2862" s="330"/>
      <c r="Q2862" s="132"/>
      <c r="R2862" s="132"/>
      <c r="S2862" s="132"/>
      <c r="T2862" s="132"/>
    </row>
    <row r="2863" customFormat="false" ht="12.8" hidden="true" customHeight="false" outlineLevel="0" collapsed="false">
      <c r="A2863" s="131" t="n">
        <v>1509840000</v>
      </c>
      <c r="B2863" s="330" t="n">
        <f aca="false">(A2863/(24*60*60))+DATE(1970,1,1)</f>
        <v>43044</v>
      </c>
      <c r="C2863" s="331" t="n">
        <f aca="false">YEAR(B2863)</f>
        <v>2017</v>
      </c>
      <c r="D2863" s="331" t="n">
        <f aca="false">MONTH(B2863)</f>
        <v>11</v>
      </c>
      <c r="E2863" s="331" t="n">
        <f aca="false">DAY(B2863)</f>
        <v>5</v>
      </c>
      <c r="F2863" s="132" t="n">
        <v>7384.7975</v>
      </c>
      <c r="G2863" s="132" t="n">
        <v>7596.1975</v>
      </c>
      <c r="H2863" s="132" t="n">
        <v>7295.54</v>
      </c>
      <c r="I2863" s="132" t="n">
        <v>7384.79</v>
      </c>
      <c r="J2863" s="132" t="n">
        <f aca="false">LARGE($G$1:G2863,1)</f>
        <v>7596.1975</v>
      </c>
      <c r="K2863" s="192" t="n">
        <f aca="false">IF(J2863&gt;J2862,0,K2862+1)</f>
        <v>0</v>
      </c>
      <c r="L2863" s="134" t="n">
        <f aca="false">I2863/J2863-1</f>
        <v>-0.0278307008210358</v>
      </c>
      <c r="O2863" s="131"/>
      <c r="P2863" s="330"/>
      <c r="Q2863" s="132"/>
      <c r="R2863" s="132"/>
      <c r="S2863" s="132"/>
      <c r="T2863" s="132"/>
    </row>
    <row r="2864" customFormat="false" ht="12.8" hidden="true" customHeight="false" outlineLevel="0" collapsed="false">
      <c r="A2864" s="131" t="n">
        <v>1509926400</v>
      </c>
      <c r="B2864" s="330" t="n">
        <f aca="false">(A2864/(24*60*60))+DATE(1970,1,1)</f>
        <v>43045</v>
      </c>
      <c r="C2864" s="331" t="n">
        <f aca="false">YEAR(B2864)</f>
        <v>2017</v>
      </c>
      <c r="D2864" s="331" t="n">
        <f aca="false">MONTH(B2864)</f>
        <v>11</v>
      </c>
      <c r="E2864" s="331" t="n">
        <f aca="false">DAY(B2864)</f>
        <v>6</v>
      </c>
      <c r="F2864" s="132" t="n">
        <v>7383.5975</v>
      </c>
      <c r="G2864" s="132" t="n">
        <v>7428.22</v>
      </c>
      <c r="H2864" s="132" t="n">
        <v>6922.6075</v>
      </c>
      <c r="I2864" s="132" t="n">
        <v>6970.3625</v>
      </c>
      <c r="J2864" s="132" t="n">
        <f aca="false">LARGE($G$1:G2864,1)</f>
        <v>7596.1975</v>
      </c>
      <c r="K2864" s="192" t="n">
        <f aca="false">IF(J2864&gt;J2863,0,K2863+1)</f>
        <v>1</v>
      </c>
      <c r="L2864" s="134" t="n">
        <f aca="false">I2864/J2864-1</f>
        <v>-0.0823879315934057</v>
      </c>
      <c r="O2864" s="131"/>
      <c r="P2864" s="330"/>
      <c r="Q2864" s="132"/>
      <c r="R2864" s="132"/>
      <c r="S2864" s="132"/>
      <c r="T2864" s="132"/>
    </row>
    <row r="2865" customFormat="false" ht="12.8" hidden="true" customHeight="false" outlineLevel="0" collapsed="false">
      <c r="A2865" s="131" t="n">
        <v>1510012800</v>
      </c>
      <c r="B2865" s="330" t="n">
        <f aca="false">(A2865/(24*60*60))+DATE(1970,1,1)</f>
        <v>43046</v>
      </c>
      <c r="C2865" s="331" t="n">
        <f aca="false">YEAR(B2865)</f>
        <v>2017</v>
      </c>
      <c r="D2865" s="331" t="n">
        <f aca="false">MONTH(B2865)</f>
        <v>11</v>
      </c>
      <c r="E2865" s="331" t="n">
        <f aca="false">DAY(B2865)</f>
        <v>7</v>
      </c>
      <c r="F2865" s="132" t="n">
        <v>6970.6775</v>
      </c>
      <c r="G2865" s="132" t="n">
        <v>7246.3275</v>
      </c>
      <c r="H2865" s="132" t="n">
        <v>6957.6225</v>
      </c>
      <c r="I2865" s="132" t="n">
        <v>7123.6775</v>
      </c>
      <c r="J2865" s="132" t="n">
        <f aca="false">LARGE($G$1:G2865,1)</f>
        <v>7596.1975</v>
      </c>
      <c r="K2865" s="192" t="n">
        <f aca="false">IF(J2865&gt;J2864,0,K2864+1)</f>
        <v>2</v>
      </c>
      <c r="L2865" s="134" t="n">
        <f aca="false">I2865/J2865-1</f>
        <v>-0.062204807076172</v>
      </c>
      <c r="O2865" s="131"/>
      <c r="P2865" s="330"/>
      <c r="Q2865" s="132"/>
      <c r="R2865" s="132"/>
      <c r="S2865" s="132"/>
      <c r="T2865" s="132"/>
    </row>
    <row r="2866" customFormat="false" ht="12.8" hidden="true" customHeight="false" outlineLevel="0" collapsed="false">
      <c r="A2866" s="131" t="n">
        <v>1510099200</v>
      </c>
      <c r="B2866" s="330" t="n">
        <f aca="false">(A2866/(24*60*60))+DATE(1970,1,1)</f>
        <v>43047</v>
      </c>
      <c r="C2866" s="331" t="n">
        <f aca="false">YEAR(B2866)</f>
        <v>2017</v>
      </c>
      <c r="D2866" s="331" t="n">
        <f aca="false">MONTH(B2866)</f>
        <v>11</v>
      </c>
      <c r="E2866" s="331" t="n">
        <f aca="false">DAY(B2866)</f>
        <v>8</v>
      </c>
      <c r="F2866" s="132" t="n">
        <v>7124.5425</v>
      </c>
      <c r="G2866" s="132" t="n">
        <v>7881.0075</v>
      </c>
      <c r="H2866" s="132" t="n">
        <v>7064.695</v>
      </c>
      <c r="I2866" s="132" t="n">
        <v>7461.8275</v>
      </c>
      <c r="J2866" s="132" t="n">
        <f aca="false">LARGE($G$1:G2866,1)</f>
        <v>7881.0075</v>
      </c>
      <c r="K2866" s="192" t="n">
        <f aca="false">IF(J2866&gt;J2865,0,K2865+1)</f>
        <v>0</v>
      </c>
      <c r="L2866" s="134" t="n">
        <f aca="false">I2866/J2866-1</f>
        <v>-0.0531886310221122</v>
      </c>
      <c r="O2866" s="131"/>
      <c r="P2866" s="330"/>
      <c r="Q2866" s="132"/>
      <c r="R2866" s="132"/>
      <c r="S2866" s="132"/>
      <c r="T2866" s="132"/>
    </row>
    <row r="2867" customFormat="false" ht="12.8" hidden="true" customHeight="false" outlineLevel="0" collapsed="false">
      <c r="A2867" s="131" t="n">
        <v>1510185600</v>
      </c>
      <c r="B2867" s="330" t="n">
        <f aca="false">(A2867/(24*60*60))+DATE(1970,1,1)</f>
        <v>43048</v>
      </c>
      <c r="C2867" s="331" t="n">
        <f aca="false">YEAR(B2867)</f>
        <v>2017</v>
      </c>
      <c r="D2867" s="331" t="n">
        <f aca="false">MONTH(B2867)</f>
        <v>11</v>
      </c>
      <c r="E2867" s="331" t="n">
        <f aca="false">DAY(B2867)</f>
        <v>9</v>
      </c>
      <c r="F2867" s="132" t="n">
        <v>7464.64</v>
      </c>
      <c r="G2867" s="132" t="n">
        <v>7477.145</v>
      </c>
      <c r="H2867" s="132" t="n">
        <v>7086.305</v>
      </c>
      <c r="I2867" s="132" t="n">
        <v>7151.9725</v>
      </c>
      <c r="J2867" s="132" t="n">
        <f aca="false">LARGE($G$1:G2867,1)</f>
        <v>7881.0075</v>
      </c>
      <c r="K2867" s="192" t="n">
        <f aca="false">IF(J2867&gt;J2866,0,K2866+1)</f>
        <v>1</v>
      </c>
      <c r="L2867" s="134" t="n">
        <f aca="false">I2867/J2867-1</f>
        <v>-0.0925053046834431</v>
      </c>
      <c r="O2867" s="131"/>
      <c r="P2867" s="330"/>
      <c r="Q2867" s="132"/>
      <c r="R2867" s="132"/>
      <c r="S2867" s="132"/>
      <c r="T2867" s="132"/>
    </row>
    <row r="2868" customFormat="false" ht="12.8" hidden="true" customHeight="false" outlineLevel="0" collapsed="false">
      <c r="A2868" s="131" t="n">
        <v>1510272000</v>
      </c>
      <c r="B2868" s="330" t="n">
        <f aca="false">(A2868/(24*60*60))+DATE(1970,1,1)</f>
        <v>43049</v>
      </c>
      <c r="C2868" s="331" t="n">
        <f aca="false">YEAR(B2868)</f>
        <v>2017</v>
      </c>
      <c r="D2868" s="331" t="n">
        <f aca="false">MONTH(B2868)</f>
        <v>11</v>
      </c>
      <c r="E2868" s="331" t="n">
        <f aca="false">DAY(B2868)</f>
        <v>10</v>
      </c>
      <c r="F2868" s="132" t="n">
        <v>7153.275</v>
      </c>
      <c r="G2868" s="132" t="n">
        <v>7357.0575</v>
      </c>
      <c r="H2868" s="132" t="n">
        <v>6422.61</v>
      </c>
      <c r="I2868" s="132" t="n">
        <v>6583.4775</v>
      </c>
      <c r="J2868" s="132" t="n">
        <f aca="false">LARGE($G$1:G2868,1)</f>
        <v>7881.0075</v>
      </c>
      <c r="K2868" s="192" t="n">
        <f aca="false">IF(J2868&gt;J2867,0,K2867+1)</f>
        <v>2</v>
      </c>
      <c r="L2868" s="134" t="n">
        <f aca="false">I2868/J2868-1</f>
        <v>-0.164640117396158</v>
      </c>
      <c r="O2868" s="131"/>
      <c r="P2868" s="330"/>
      <c r="Q2868" s="132"/>
      <c r="R2868" s="132"/>
      <c r="S2868" s="132"/>
      <c r="T2868" s="132"/>
    </row>
    <row r="2869" customFormat="false" ht="12.8" hidden="true" customHeight="false" outlineLevel="0" collapsed="false">
      <c r="A2869" s="131" t="n">
        <v>1510358400</v>
      </c>
      <c r="B2869" s="330" t="n">
        <f aca="false">(A2869/(24*60*60))+DATE(1970,1,1)</f>
        <v>43050</v>
      </c>
      <c r="C2869" s="331" t="n">
        <f aca="false">YEAR(B2869)</f>
        <v>2017</v>
      </c>
      <c r="D2869" s="331" t="n">
        <f aca="false">MONTH(B2869)</f>
        <v>11</v>
      </c>
      <c r="E2869" s="331" t="n">
        <f aca="false">DAY(B2869)</f>
        <v>11</v>
      </c>
      <c r="F2869" s="132" t="n">
        <v>6579.505</v>
      </c>
      <c r="G2869" s="132" t="n">
        <v>6841.2475</v>
      </c>
      <c r="H2869" s="132" t="n">
        <v>6200.91</v>
      </c>
      <c r="I2869" s="132" t="n">
        <v>6342.9575</v>
      </c>
      <c r="J2869" s="132" t="n">
        <f aca="false">LARGE($G$1:G2869,1)</f>
        <v>7881.0075</v>
      </c>
      <c r="K2869" s="192" t="n">
        <f aca="false">IF(J2869&gt;J2868,0,K2868+1)</f>
        <v>3</v>
      </c>
      <c r="L2869" s="134" t="n">
        <f aca="false">I2869/J2869-1</f>
        <v>-0.195159058026528</v>
      </c>
      <c r="O2869" s="131"/>
      <c r="P2869" s="330"/>
      <c r="Q2869" s="132"/>
      <c r="R2869" s="132"/>
      <c r="S2869" s="132"/>
      <c r="T2869" s="132"/>
    </row>
    <row r="2870" customFormat="false" ht="12.8" hidden="true" customHeight="false" outlineLevel="0" collapsed="false">
      <c r="A2870" s="131" t="n">
        <v>1510444800</v>
      </c>
      <c r="B2870" s="330" t="n">
        <f aca="false">(A2870/(24*60*60))+DATE(1970,1,1)</f>
        <v>43051</v>
      </c>
      <c r="C2870" s="331" t="n">
        <f aca="false">YEAR(B2870)</f>
        <v>2017</v>
      </c>
      <c r="D2870" s="331" t="n">
        <f aca="false">MONTH(B2870)</f>
        <v>11</v>
      </c>
      <c r="E2870" s="331" t="n">
        <f aca="false">DAY(B2870)</f>
        <v>12</v>
      </c>
      <c r="F2870" s="132" t="n">
        <v>6342.9425</v>
      </c>
      <c r="G2870" s="132" t="n">
        <v>6493.72</v>
      </c>
      <c r="H2870" s="132" t="n">
        <v>5495.165</v>
      </c>
      <c r="I2870" s="132" t="n">
        <v>5871.5225</v>
      </c>
      <c r="J2870" s="132" t="n">
        <f aca="false">LARGE($G$1:G2870,1)</f>
        <v>7881.0075</v>
      </c>
      <c r="K2870" s="192" t="n">
        <f aca="false">IF(J2870&gt;J2869,0,K2869+1)</f>
        <v>4</v>
      </c>
      <c r="L2870" s="134" t="n">
        <f aca="false">I2870/J2870-1</f>
        <v>-0.254978186481868</v>
      </c>
      <c r="O2870" s="131"/>
      <c r="P2870" s="330"/>
      <c r="Q2870" s="132"/>
      <c r="R2870" s="132"/>
      <c r="S2870" s="132"/>
      <c r="T2870" s="132"/>
    </row>
    <row r="2871" customFormat="false" ht="12.8" hidden="true" customHeight="false" outlineLevel="0" collapsed="false">
      <c r="A2871" s="131" t="n">
        <v>1510531200</v>
      </c>
      <c r="B2871" s="330" t="n">
        <f aca="false">(A2871/(24*60*60))+DATE(1970,1,1)</f>
        <v>43052</v>
      </c>
      <c r="C2871" s="331" t="n">
        <f aca="false">YEAR(B2871)</f>
        <v>2017</v>
      </c>
      <c r="D2871" s="331" t="n">
        <f aca="false">MONTH(B2871)</f>
        <v>11</v>
      </c>
      <c r="E2871" s="331" t="n">
        <f aca="false">DAY(B2871)</f>
        <v>13</v>
      </c>
      <c r="F2871" s="132" t="n">
        <v>5861.4375</v>
      </c>
      <c r="G2871" s="132" t="n">
        <v>6823.0175</v>
      </c>
      <c r="H2871" s="132" t="n">
        <v>5824</v>
      </c>
      <c r="I2871" s="132" t="n">
        <v>6534.585</v>
      </c>
      <c r="J2871" s="132" t="n">
        <f aca="false">LARGE($G$1:G2871,1)</f>
        <v>7881.0075</v>
      </c>
      <c r="K2871" s="192" t="n">
        <f aca="false">IF(J2871&gt;J2870,0,K2870+1)</f>
        <v>5</v>
      </c>
      <c r="L2871" s="134" t="n">
        <f aca="false">I2871/J2871-1</f>
        <v>-0.170843956181998</v>
      </c>
      <c r="O2871" s="131"/>
      <c r="P2871" s="330"/>
      <c r="Q2871" s="132"/>
      <c r="R2871" s="132"/>
      <c r="S2871" s="132"/>
      <c r="T2871" s="132"/>
    </row>
    <row r="2872" customFormat="false" ht="12.8" hidden="true" customHeight="false" outlineLevel="0" collapsed="false">
      <c r="A2872" s="131" t="n">
        <v>1510617600</v>
      </c>
      <c r="B2872" s="330" t="n">
        <f aca="false">(A2872/(24*60*60))+DATE(1970,1,1)</f>
        <v>43053</v>
      </c>
      <c r="C2872" s="331" t="n">
        <f aca="false">YEAR(B2872)</f>
        <v>2017</v>
      </c>
      <c r="D2872" s="331" t="n">
        <f aca="false">MONTH(B2872)</f>
        <v>11</v>
      </c>
      <c r="E2872" s="331" t="n">
        <f aca="false">DAY(B2872)</f>
        <v>14</v>
      </c>
      <c r="F2872" s="132" t="n">
        <v>6535.965</v>
      </c>
      <c r="G2872" s="132" t="n">
        <v>6759.6975</v>
      </c>
      <c r="H2872" s="132" t="n">
        <v>6481.2025</v>
      </c>
      <c r="I2872" s="132" t="n">
        <v>6620.3375</v>
      </c>
      <c r="J2872" s="132" t="n">
        <f aca="false">LARGE($G$1:G2872,1)</f>
        <v>7881.0075</v>
      </c>
      <c r="K2872" s="192" t="n">
        <f aca="false">IF(J2872&gt;J2871,0,K2871+1)</f>
        <v>6</v>
      </c>
      <c r="L2872" s="134" t="n">
        <f aca="false">I2872/J2872-1</f>
        <v>-0.159963050409481</v>
      </c>
      <c r="O2872" s="131"/>
      <c r="P2872" s="330"/>
      <c r="Q2872" s="132"/>
      <c r="R2872" s="132"/>
      <c r="S2872" s="132"/>
      <c r="T2872" s="132"/>
    </row>
    <row r="2873" customFormat="false" ht="12.8" hidden="true" customHeight="false" outlineLevel="0" collapsed="false">
      <c r="A2873" s="131" t="n">
        <v>1510704000</v>
      </c>
      <c r="B2873" s="330" t="n">
        <f aca="false">(A2873/(24*60*60))+DATE(1970,1,1)</f>
        <v>43054</v>
      </c>
      <c r="C2873" s="331" t="n">
        <f aca="false">YEAR(B2873)</f>
        <v>2017</v>
      </c>
      <c r="D2873" s="331" t="n">
        <f aca="false">MONTH(B2873)</f>
        <v>11</v>
      </c>
      <c r="E2873" s="331" t="n">
        <f aca="false">DAY(B2873)</f>
        <v>15</v>
      </c>
      <c r="F2873" s="132" t="n">
        <v>6620.3375</v>
      </c>
      <c r="G2873" s="132" t="n">
        <v>7341.735</v>
      </c>
      <c r="H2873" s="132" t="n">
        <v>6620.3375</v>
      </c>
      <c r="I2873" s="132" t="n">
        <v>7285.1625</v>
      </c>
      <c r="J2873" s="132" t="n">
        <f aca="false">LARGE($G$1:G2873,1)</f>
        <v>7881.0075</v>
      </c>
      <c r="K2873" s="192" t="n">
        <f aca="false">IF(J2873&gt;J2872,0,K2872+1)</f>
        <v>7</v>
      </c>
      <c r="L2873" s="134" t="n">
        <f aca="false">I2873/J2873-1</f>
        <v>-0.075605181190349</v>
      </c>
      <c r="O2873" s="131"/>
      <c r="P2873" s="330"/>
      <c r="Q2873" s="132"/>
      <c r="R2873" s="132"/>
      <c r="S2873" s="132"/>
      <c r="T2873" s="132"/>
    </row>
    <row r="2874" customFormat="false" ht="12.8" hidden="true" customHeight="false" outlineLevel="0" collapsed="false">
      <c r="A2874" s="131" t="n">
        <v>1510790400</v>
      </c>
      <c r="B2874" s="330" t="n">
        <f aca="false">(A2874/(24*60*60))+DATE(1970,1,1)</f>
        <v>43055</v>
      </c>
      <c r="C2874" s="331" t="n">
        <f aca="false">YEAR(B2874)</f>
        <v>2017</v>
      </c>
      <c r="D2874" s="331" t="n">
        <f aca="false">MONTH(B2874)</f>
        <v>11</v>
      </c>
      <c r="E2874" s="331" t="n">
        <f aca="false">DAY(B2874)</f>
        <v>16</v>
      </c>
      <c r="F2874" s="132" t="n">
        <v>7285.1625</v>
      </c>
      <c r="G2874" s="132" t="n">
        <v>7935.54</v>
      </c>
      <c r="H2874" s="132" t="n">
        <v>7116.8875</v>
      </c>
      <c r="I2874" s="132" t="n">
        <v>7822.1575</v>
      </c>
      <c r="J2874" s="132" t="n">
        <f aca="false">LARGE($G$1:G2874,1)</f>
        <v>7935.54</v>
      </c>
      <c r="K2874" s="192" t="n">
        <f aca="false">IF(J2874&gt;J2873,0,K2873+1)</f>
        <v>0</v>
      </c>
      <c r="L2874" s="134" t="n">
        <f aca="false">I2874/J2874-1</f>
        <v>-0.0142879375568644</v>
      </c>
      <c r="O2874" s="131"/>
      <c r="P2874" s="330"/>
      <c r="Q2874" s="132"/>
      <c r="R2874" s="132"/>
      <c r="S2874" s="132"/>
      <c r="T2874" s="132"/>
    </row>
    <row r="2875" customFormat="false" ht="12.8" hidden="true" customHeight="false" outlineLevel="0" collapsed="false">
      <c r="A2875" s="131" t="n">
        <v>1510876800</v>
      </c>
      <c r="B2875" s="330" t="n">
        <f aca="false">(A2875/(24*60*60))+DATE(1970,1,1)</f>
        <v>43056</v>
      </c>
      <c r="C2875" s="331" t="n">
        <f aca="false">YEAR(B2875)</f>
        <v>2017</v>
      </c>
      <c r="D2875" s="331" t="n">
        <f aca="false">MONTH(B2875)</f>
        <v>11</v>
      </c>
      <c r="E2875" s="331" t="n">
        <f aca="false">DAY(B2875)</f>
        <v>17</v>
      </c>
      <c r="F2875" s="132" t="n">
        <v>7823.41</v>
      </c>
      <c r="G2875" s="132" t="n">
        <v>7982.125</v>
      </c>
      <c r="H2875" s="132" t="n">
        <v>7533.675</v>
      </c>
      <c r="I2875" s="132" t="n">
        <v>7690.6425</v>
      </c>
      <c r="J2875" s="132" t="n">
        <f aca="false">LARGE($G$1:G2875,1)</f>
        <v>7982.125</v>
      </c>
      <c r="K2875" s="192" t="n">
        <f aca="false">IF(J2875&gt;J2874,0,K2874+1)</f>
        <v>0</v>
      </c>
      <c r="L2875" s="134" t="n">
        <f aca="false">I2875/J2875-1</f>
        <v>-0.036516904959519</v>
      </c>
      <c r="O2875" s="131"/>
      <c r="P2875" s="330"/>
      <c r="Q2875" s="132"/>
      <c r="R2875" s="132"/>
      <c r="S2875" s="132"/>
      <c r="T2875" s="132"/>
    </row>
    <row r="2876" customFormat="false" ht="12.8" hidden="true" customHeight="false" outlineLevel="0" collapsed="false">
      <c r="A2876" s="131" t="n">
        <v>1510963200</v>
      </c>
      <c r="B2876" s="330" t="n">
        <f aca="false">(A2876/(24*60*60))+DATE(1970,1,1)</f>
        <v>43057</v>
      </c>
      <c r="C2876" s="331" t="n">
        <f aca="false">YEAR(B2876)</f>
        <v>2017</v>
      </c>
      <c r="D2876" s="331" t="n">
        <f aca="false">MONTH(B2876)</f>
        <v>11</v>
      </c>
      <c r="E2876" s="331" t="n">
        <f aca="false">DAY(B2876)</f>
        <v>18</v>
      </c>
      <c r="F2876" s="132" t="n">
        <v>7689.6925</v>
      </c>
      <c r="G2876" s="132" t="n">
        <v>7854.625</v>
      </c>
      <c r="H2876" s="132" t="n">
        <v>7452.61</v>
      </c>
      <c r="I2876" s="132" t="n">
        <v>7777.645</v>
      </c>
      <c r="J2876" s="132" t="n">
        <f aca="false">LARGE($G$1:G2876,1)</f>
        <v>7982.125</v>
      </c>
      <c r="K2876" s="192" t="n">
        <f aca="false">IF(J2876&gt;J2875,0,K2875+1)</f>
        <v>1</v>
      </c>
      <c r="L2876" s="134" t="n">
        <f aca="false">I2876/J2876-1</f>
        <v>-0.025617238517312</v>
      </c>
      <c r="O2876" s="131"/>
      <c r="P2876" s="330"/>
      <c r="Q2876" s="132"/>
      <c r="R2876" s="132"/>
      <c r="S2876" s="132"/>
      <c r="T2876" s="132"/>
    </row>
    <row r="2877" customFormat="false" ht="12.8" hidden="true" customHeight="false" outlineLevel="0" collapsed="false">
      <c r="A2877" s="131" t="n">
        <v>1511049600</v>
      </c>
      <c r="B2877" s="330" t="n">
        <f aca="false">(A2877/(24*60*60))+DATE(1970,1,1)</f>
        <v>43058</v>
      </c>
      <c r="C2877" s="331" t="n">
        <f aca="false">YEAR(B2877)</f>
        <v>2017</v>
      </c>
      <c r="D2877" s="331" t="n">
        <f aca="false">MONTH(B2877)</f>
        <v>11</v>
      </c>
      <c r="E2877" s="331" t="n">
        <f aca="false">DAY(B2877)</f>
        <v>19</v>
      </c>
      <c r="F2877" s="132" t="n">
        <v>7779.9</v>
      </c>
      <c r="G2877" s="132" t="n">
        <v>8071.2425</v>
      </c>
      <c r="H2877" s="132" t="n">
        <v>7678.265</v>
      </c>
      <c r="I2877" s="132" t="n">
        <v>8023.845</v>
      </c>
      <c r="J2877" s="132" t="n">
        <f aca="false">LARGE($G$1:G2877,1)</f>
        <v>8071.2425</v>
      </c>
      <c r="K2877" s="192" t="n">
        <f aca="false">IF(J2877&gt;J2876,0,K2876+1)</f>
        <v>0</v>
      </c>
      <c r="L2877" s="134" t="n">
        <f aca="false">I2877/J2877-1</f>
        <v>-0.00587239201399292</v>
      </c>
      <c r="O2877" s="131"/>
      <c r="P2877" s="330"/>
      <c r="Q2877" s="132"/>
      <c r="R2877" s="132"/>
      <c r="S2877" s="132"/>
      <c r="T2877" s="132"/>
    </row>
    <row r="2878" customFormat="false" ht="12.8" hidden="true" customHeight="false" outlineLevel="0" collapsed="false">
      <c r="A2878" s="131" t="n">
        <v>1511136000</v>
      </c>
      <c r="B2878" s="330" t="n">
        <f aca="false">(A2878/(24*60*60))+DATE(1970,1,1)</f>
        <v>43059</v>
      </c>
      <c r="C2878" s="331" t="n">
        <f aca="false">YEAR(B2878)</f>
        <v>2017</v>
      </c>
      <c r="D2878" s="331" t="n">
        <f aca="false">MONTH(B2878)</f>
        <v>11</v>
      </c>
      <c r="E2878" s="331" t="n">
        <f aca="false">DAY(B2878)</f>
        <v>20</v>
      </c>
      <c r="F2878" s="132" t="n">
        <v>8023.8475</v>
      </c>
      <c r="G2878" s="132" t="n">
        <v>8288.1475</v>
      </c>
      <c r="H2878" s="132" t="n">
        <v>7924.65</v>
      </c>
      <c r="I2878" s="132" t="n">
        <v>8240.5725</v>
      </c>
      <c r="J2878" s="132" t="n">
        <f aca="false">LARGE($G$1:G2878,1)</f>
        <v>8288.1475</v>
      </c>
      <c r="K2878" s="192" t="n">
        <f aca="false">IF(J2878&gt;J2877,0,K2877+1)</f>
        <v>0</v>
      </c>
      <c r="L2878" s="134" t="n">
        <f aca="false">I2878/J2878-1</f>
        <v>-0.00574012467804164</v>
      </c>
      <c r="O2878" s="131"/>
      <c r="P2878" s="330"/>
      <c r="Q2878" s="132"/>
      <c r="R2878" s="132"/>
      <c r="S2878" s="132"/>
      <c r="T2878" s="132"/>
    </row>
    <row r="2879" customFormat="false" ht="12.8" hidden="true" customHeight="false" outlineLevel="0" collapsed="false">
      <c r="A2879" s="131" t="n">
        <v>1511222400</v>
      </c>
      <c r="B2879" s="330" t="n">
        <f aca="false">(A2879/(24*60*60))+DATE(1970,1,1)</f>
        <v>43060</v>
      </c>
      <c r="C2879" s="331" t="n">
        <f aca="false">YEAR(B2879)</f>
        <v>2017</v>
      </c>
      <c r="D2879" s="331" t="n">
        <f aca="false">MONTH(B2879)</f>
        <v>11</v>
      </c>
      <c r="E2879" s="331" t="n">
        <f aca="false">DAY(B2879)</f>
        <v>21</v>
      </c>
      <c r="F2879" s="132" t="n">
        <v>8237.24</v>
      </c>
      <c r="G2879" s="132" t="n">
        <v>8359.8675</v>
      </c>
      <c r="H2879" s="132" t="n">
        <v>7787.0975</v>
      </c>
      <c r="I2879" s="132" t="n">
        <v>8109.4225</v>
      </c>
      <c r="J2879" s="132" t="n">
        <f aca="false">LARGE($G$1:G2879,1)</f>
        <v>8359.8675</v>
      </c>
      <c r="K2879" s="192" t="n">
        <f aca="false">IF(J2879&gt;J2878,0,K2878+1)</f>
        <v>0</v>
      </c>
      <c r="L2879" s="134" t="n">
        <f aca="false">I2879/J2879-1</f>
        <v>-0.0299580106981361</v>
      </c>
      <c r="O2879" s="131"/>
      <c r="P2879" s="330"/>
      <c r="Q2879" s="132"/>
      <c r="R2879" s="132"/>
      <c r="S2879" s="132"/>
      <c r="T2879" s="132"/>
    </row>
    <row r="2880" customFormat="false" ht="12.8" hidden="true" customHeight="false" outlineLevel="0" collapsed="false">
      <c r="A2880" s="131" t="n">
        <v>1511308800</v>
      </c>
      <c r="B2880" s="330" t="n">
        <f aca="false">(A2880/(24*60*60))+DATE(1970,1,1)</f>
        <v>43061</v>
      </c>
      <c r="C2880" s="331" t="n">
        <f aca="false">YEAR(B2880)</f>
        <v>2017</v>
      </c>
      <c r="D2880" s="331" t="n">
        <f aca="false">MONTH(B2880)</f>
        <v>11</v>
      </c>
      <c r="E2880" s="331" t="n">
        <f aca="false">DAY(B2880)</f>
        <v>22</v>
      </c>
      <c r="F2880" s="132" t="n">
        <v>8106.3375</v>
      </c>
      <c r="G2880" s="132" t="n">
        <v>8303.7125</v>
      </c>
      <c r="H2880" s="132" t="n">
        <v>8068.5725</v>
      </c>
      <c r="I2880" s="132" t="n">
        <v>8239.0275</v>
      </c>
      <c r="J2880" s="132" t="n">
        <f aca="false">LARGE($G$1:G2880,1)</f>
        <v>8359.8675</v>
      </c>
      <c r="K2880" s="192" t="n">
        <f aca="false">IF(J2880&gt;J2879,0,K2879+1)</f>
        <v>1</v>
      </c>
      <c r="L2880" s="134" t="n">
        <f aca="false">I2880/J2880-1</f>
        <v>-0.0144547745523479</v>
      </c>
      <c r="O2880" s="131"/>
      <c r="P2880" s="330"/>
      <c r="Q2880" s="132"/>
      <c r="R2880" s="132"/>
      <c r="S2880" s="132"/>
      <c r="T2880" s="132"/>
    </row>
    <row r="2881" customFormat="false" ht="12.8" hidden="true" customHeight="false" outlineLevel="0" collapsed="false">
      <c r="A2881" s="131" t="n">
        <v>1511395200</v>
      </c>
      <c r="B2881" s="330" t="n">
        <f aca="false">(A2881/(24*60*60))+DATE(1970,1,1)</f>
        <v>43062</v>
      </c>
      <c r="C2881" s="331" t="n">
        <f aca="false">YEAR(B2881)</f>
        <v>2017</v>
      </c>
      <c r="D2881" s="331" t="n">
        <f aca="false">MONTH(B2881)</f>
        <v>11</v>
      </c>
      <c r="E2881" s="331" t="n">
        <f aca="false">DAY(B2881)</f>
        <v>23</v>
      </c>
      <c r="F2881" s="132" t="n">
        <v>8239.2525</v>
      </c>
      <c r="G2881" s="132" t="n">
        <v>8281.0475</v>
      </c>
      <c r="H2881" s="132" t="n">
        <v>8012.76</v>
      </c>
      <c r="I2881" s="132" t="n">
        <v>8015.01</v>
      </c>
      <c r="J2881" s="132" t="n">
        <f aca="false">LARGE($G$1:G2881,1)</f>
        <v>8359.8675</v>
      </c>
      <c r="K2881" s="192" t="n">
        <f aca="false">IF(J2881&gt;J2880,0,K2880+1)</f>
        <v>2</v>
      </c>
      <c r="L2881" s="134" t="n">
        <f aca="false">I2881/J2881-1</f>
        <v>-0.0412515509366626</v>
      </c>
      <c r="O2881" s="131"/>
      <c r="P2881" s="330"/>
      <c r="Q2881" s="132"/>
      <c r="R2881" s="132"/>
      <c r="S2881" s="132"/>
      <c r="T2881" s="132"/>
    </row>
    <row r="2882" customFormat="false" ht="12.8" hidden="true" customHeight="false" outlineLevel="0" collapsed="false">
      <c r="A2882" s="131" t="n">
        <v>1511481600</v>
      </c>
      <c r="B2882" s="330" t="n">
        <f aca="false">(A2882/(24*60*60))+DATE(1970,1,1)</f>
        <v>43063</v>
      </c>
      <c r="C2882" s="331" t="n">
        <f aca="false">YEAR(B2882)</f>
        <v>2017</v>
      </c>
      <c r="D2882" s="331" t="n">
        <f aca="false">MONTH(B2882)</f>
        <v>11</v>
      </c>
      <c r="E2882" s="331" t="n">
        <f aca="false">DAY(B2882)</f>
        <v>24</v>
      </c>
      <c r="F2882" s="132" t="n">
        <v>8014.675</v>
      </c>
      <c r="G2882" s="132" t="n">
        <v>8320.43</v>
      </c>
      <c r="H2882" s="132" t="n">
        <v>7881.5</v>
      </c>
      <c r="I2882" s="132" t="n">
        <v>8199.295</v>
      </c>
      <c r="J2882" s="132" t="n">
        <f aca="false">LARGE($G$1:G2882,1)</f>
        <v>8359.8675</v>
      </c>
      <c r="K2882" s="192" t="n">
        <f aca="false">IF(J2882&gt;J2881,0,K2881+1)</f>
        <v>3</v>
      </c>
      <c r="L2882" s="134" t="n">
        <f aca="false">I2882/J2882-1</f>
        <v>-0.0192075412678491</v>
      </c>
      <c r="O2882" s="131"/>
      <c r="P2882" s="330"/>
      <c r="Q2882" s="132"/>
      <c r="R2882" s="132"/>
      <c r="S2882" s="132"/>
      <c r="T2882" s="132"/>
    </row>
    <row r="2883" customFormat="false" ht="12.8" hidden="true" customHeight="false" outlineLevel="0" collapsed="false">
      <c r="A2883" s="131" t="n">
        <v>1511568000</v>
      </c>
      <c r="B2883" s="330" t="n">
        <f aca="false">(A2883/(24*60*60))+DATE(1970,1,1)</f>
        <v>43064</v>
      </c>
      <c r="C2883" s="331" t="n">
        <f aca="false">YEAR(B2883)</f>
        <v>2017</v>
      </c>
      <c r="D2883" s="331" t="n">
        <f aca="false">MONTH(B2883)</f>
        <v>11</v>
      </c>
      <c r="E2883" s="331" t="n">
        <f aca="false">DAY(B2883)</f>
        <v>25</v>
      </c>
      <c r="F2883" s="132" t="n">
        <v>8199.705</v>
      </c>
      <c r="G2883" s="132" t="n">
        <v>8754.525</v>
      </c>
      <c r="H2883" s="132" t="n">
        <v>8142.6925</v>
      </c>
      <c r="I2883" s="132" t="n">
        <v>8745.7775</v>
      </c>
      <c r="J2883" s="132" t="n">
        <f aca="false">LARGE($G$1:G2883,1)</f>
        <v>8754.525</v>
      </c>
      <c r="K2883" s="192" t="n">
        <f aca="false">IF(J2883&gt;J2882,0,K2882+1)</f>
        <v>0</v>
      </c>
      <c r="L2883" s="134" t="n">
        <f aca="false">I2883/J2883-1</f>
        <v>-0.000999197557834286</v>
      </c>
      <c r="O2883" s="131"/>
      <c r="P2883" s="330"/>
      <c r="Q2883" s="132"/>
      <c r="R2883" s="132"/>
      <c r="S2883" s="132"/>
      <c r="T2883" s="132"/>
    </row>
    <row r="2884" customFormat="false" ht="12.8" hidden="true" customHeight="false" outlineLevel="0" collapsed="false">
      <c r="A2884" s="131" t="n">
        <v>1511654400</v>
      </c>
      <c r="B2884" s="330" t="n">
        <f aca="false">(A2884/(24*60*60))+DATE(1970,1,1)</f>
        <v>43065</v>
      </c>
      <c r="C2884" s="331" t="n">
        <f aca="false">YEAR(B2884)</f>
        <v>2017</v>
      </c>
      <c r="D2884" s="331" t="n">
        <f aca="false">MONTH(B2884)</f>
        <v>11</v>
      </c>
      <c r="E2884" s="331" t="n">
        <f aca="false">DAY(B2884)</f>
        <v>26</v>
      </c>
      <c r="F2884" s="132" t="n">
        <v>8746.23</v>
      </c>
      <c r="G2884" s="132" t="n">
        <v>9456.4</v>
      </c>
      <c r="H2884" s="132" t="n">
        <v>8689.54</v>
      </c>
      <c r="I2884" s="132" t="n">
        <v>9288.17</v>
      </c>
      <c r="J2884" s="132" t="n">
        <f aca="false">LARGE($G$1:G2884,1)</f>
        <v>9456.4</v>
      </c>
      <c r="K2884" s="192" t="n">
        <f aca="false">IF(J2884&gt;J2883,0,K2883+1)</f>
        <v>0</v>
      </c>
      <c r="L2884" s="134" t="n">
        <f aca="false">I2884/J2884-1</f>
        <v>-0.0177900681020261</v>
      </c>
      <c r="O2884" s="131"/>
      <c r="P2884" s="330"/>
      <c r="Q2884" s="132"/>
      <c r="R2884" s="132"/>
      <c r="S2884" s="132"/>
      <c r="T2884" s="132"/>
    </row>
    <row r="2885" customFormat="false" ht="12.8" hidden="true" customHeight="false" outlineLevel="0" collapsed="false">
      <c r="A2885" s="131" t="n">
        <v>1511740800</v>
      </c>
      <c r="B2885" s="330" t="n">
        <f aca="false">(A2885/(24*60*60))+DATE(1970,1,1)</f>
        <v>43066</v>
      </c>
      <c r="C2885" s="331" t="n">
        <f aca="false">YEAR(B2885)</f>
        <v>2017</v>
      </c>
      <c r="D2885" s="331" t="n">
        <f aca="false">MONTH(B2885)</f>
        <v>11</v>
      </c>
      <c r="E2885" s="331" t="n">
        <f aca="false">DAY(B2885)</f>
        <v>27</v>
      </c>
      <c r="F2885" s="132" t="n">
        <v>9290.1525</v>
      </c>
      <c r="G2885" s="132" t="n">
        <v>9735.2175</v>
      </c>
      <c r="H2885" s="132" t="n">
        <v>9280.9</v>
      </c>
      <c r="I2885" s="132" t="n">
        <v>9704.9725</v>
      </c>
      <c r="J2885" s="132" t="n">
        <f aca="false">LARGE($G$1:G2885,1)</f>
        <v>9735.2175</v>
      </c>
      <c r="K2885" s="192" t="n">
        <f aca="false">IF(J2885&gt;J2884,0,K2884+1)</f>
        <v>0</v>
      </c>
      <c r="L2885" s="134" t="n">
        <f aca="false">I2885/J2885-1</f>
        <v>-0.0031067616106164</v>
      </c>
      <c r="O2885" s="131"/>
      <c r="P2885" s="330"/>
      <c r="Q2885" s="132"/>
      <c r="R2885" s="132"/>
      <c r="S2885" s="132"/>
      <c r="T2885" s="132"/>
    </row>
    <row r="2886" customFormat="false" ht="12.8" hidden="true" customHeight="false" outlineLevel="0" collapsed="false">
      <c r="A2886" s="131" t="n">
        <v>1511827200</v>
      </c>
      <c r="B2886" s="330" t="n">
        <f aca="false">(A2886/(24*60*60))+DATE(1970,1,1)</f>
        <v>43067</v>
      </c>
      <c r="C2886" s="331" t="n">
        <f aca="false">YEAR(B2886)</f>
        <v>2017</v>
      </c>
      <c r="D2886" s="331" t="n">
        <f aca="false">MONTH(B2886)</f>
        <v>11</v>
      </c>
      <c r="E2886" s="331" t="n">
        <f aca="false">DAY(B2886)</f>
        <v>28</v>
      </c>
      <c r="F2886" s="132" t="n">
        <v>9709.395</v>
      </c>
      <c r="G2886" s="132" t="n">
        <v>9957.5375</v>
      </c>
      <c r="H2886" s="132" t="n">
        <v>9587.06</v>
      </c>
      <c r="I2886" s="132" t="n">
        <v>9889.88</v>
      </c>
      <c r="J2886" s="132" t="n">
        <f aca="false">LARGE($G$1:G2886,1)</f>
        <v>9957.5375</v>
      </c>
      <c r="K2886" s="192" t="n">
        <f aca="false">IF(J2886&gt;J2885,0,K2885+1)</f>
        <v>0</v>
      </c>
      <c r="L2886" s="134" t="n">
        <f aca="false">I2886/J2886-1</f>
        <v>-0.00679460157694622</v>
      </c>
      <c r="O2886" s="131"/>
      <c r="P2886" s="330"/>
      <c r="Q2886" s="132"/>
      <c r="R2886" s="132"/>
      <c r="S2886" s="132"/>
      <c r="T2886" s="132"/>
    </row>
    <row r="2887" customFormat="false" ht="12.8" hidden="true" customHeight="false" outlineLevel="0" collapsed="false">
      <c r="A2887" s="131" t="n">
        <v>1511913600</v>
      </c>
      <c r="B2887" s="330" t="n">
        <f aca="false">(A2887/(24*60*60))+DATE(1970,1,1)</f>
        <v>43068</v>
      </c>
      <c r="C2887" s="331" t="n">
        <f aca="false">YEAR(B2887)</f>
        <v>2017</v>
      </c>
      <c r="D2887" s="331" t="n">
        <f aca="false">MONTH(B2887)</f>
        <v>11</v>
      </c>
      <c r="E2887" s="331" t="n">
        <f aca="false">DAY(B2887)</f>
        <v>29</v>
      </c>
      <c r="F2887" s="132" t="n">
        <v>9897.0825</v>
      </c>
      <c r="G2887" s="132" t="n">
        <v>11428.45</v>
      </c>
      <c r="H2887" s="132" t="n">
        <v>9086.4375</v>
      </c>
      <c r="I2887" s="132" t="n">
        <v>9845.9375</v>
      </c>
      <c r="J2887" s="132" t="n">
        <f aca="false">LARGE($G$1:G2887,1)</f>
        <v>11428.45</v>
      </c>
      <c r="K2887" s="192" t="n">
        <f aca="false">IF(J2887&gt;J2886,0,K2886+1)</f>
        <v>0</v>
      </c>
      <c r="L2887" s="134" t="n">
        <f aca="false">I2887/J2887-1</f>
        <v>-0.138471315007722</v>
      </c>
      <c r="O2887" s="131"/>
      <c r="P2887" s="330"/>
      <c r="Q2887" s="132"/>
      <c r="R2887" s="132"/>
      <c r="S2887" s="132"/>
      <c r="T2887" s="132"/>
    </row>
    <row r="2888" customFormat="false" ht="12.8" hidden="true" customHeight="false" outlineLevel="0" collapsed="false">
      <c r="A2888" s="131" t="n">
        <v>1512000000</v>
      </c>
      <c r="B2888" s="330" t="n">
        <f aca="false">(A2888/(24*60*60))+DATE(1970,1,1)</f>
        <v>43069</v>
      </c>
      <c r="C2888" s="331" t="n">
        <f aca="false">YEAR(B2888)</f>
        <v>2017</v>
      </c>
      <c r="D2888" s="331" t="n">
        <f aca="false">MONTH(B2888)</f>
        <v>11</v>
      </c>
      <c r="E2888" s="331" t="n">
        <f aca="false">DAY(B2888)</f>
        <v>30</v>
      </c>
      <c r="F2888" s="132" t="n">
        <v>9838.725</v>
      </c>
      <c r="G2888" s="132" t="n">
        <v>10762.0975</v>
      </c>
      <c r="H2888" s="132" t="n">
        <v>9082.85</v>
      </c>
      <c r="I2888" s="132" t="n">
        <v>9968.3925</v>
      </c>
      <c r="J2888" s="132" t="n">
        <f aca="false">LARGE($G$1:G2888,1)</f>
        <v>11428.45</v>
      </c>
      <c r="K2888" s="192" t="n">
        <f aca="false">IF(J2888&gt;J2887,0,K2887+1)</f>
        <v>1</v>
      </c>
      <c r="L2888" s="134" t="n">
        <f aca="false">I2888/J2888-1</f>
        <v>-0.12775638866163</v>
      </c>
      <c r="O2888" s="131"/>
      <c r="P2888" s="330"/>
      <c r="Q2888" s="132"/>
      <c r="R2888" s="132"/>
      <c r="S2888" s="132"/>
      <c r="T2888" s="132"/>
    </row>
    <row r="2889" customFormat="false" ht="12.8" hidden="true" customHeight="false" outlineLevel="0" collapsed="false">
      <c r="A2889" s="131" t="n">
        <v>1512086400</v>
      </c>
      <c r="B2889" s="330" t="n">
        <f aca="false">(A2889/(24*60*60))+DATE(1970,1,1)</f>
        <v>43070</v>
      </c>
      <c r="C2889" s="331" t="n">
        <f aca="false">YEAR(B2889)</f>
        <v>2017</v>
      </c>
      <c r="D2889" s="331" t="n">
        <f aca="false">MONTH(B2889)</f>
        <v>12</v>
      </c>
      <c r="E2889" s="331" t="n">
        <f aca="false">DAY(B2889)</f>
        <v>1</v>
      </c>
      <c r="F2889" s="132" t="n">
        <v>9963.125</v>
      </c>
      <c r="G2889" s="132" t="n">
        <v>10954.5225</v>
      </c>
      <c r="H2889" s="132" t="n">
        <v>9424.28</v>
      </c>
      <c r="I2889" s="132" t="n">
        <v>10879.1425</v>
      </c>
      <c r="J2889" s="132" t="n">
        <f aca="false">LARGE($G$1:G2889,1)</f>
        <v>11428.45</v>
      </c>
      <c r="K2889" s="192" t="n">
        <f aca="false">IF(J2889&gt;J2888,0,K2888+1)</f>
        <v>2</v>
      </c>
      <c r="L2889" s="134" t="n">
        <f aca="false">I2889/J2889-1</f>
        <v>-0.0480649169397426</v>
      </c>
      <c r="O2889" s="131"/>
      <c r="P2889" s="330"/>
      <c r="Q2889" s="132"/>
      <c r="R2889" s="132"/>
      <c r="S2889" s="132"/>
      <c r="T2889" s="132"/>
    </row>
    <row r="2890" customFormat="false" ht="12.8" hidden="true" customHeight="false" outlineLevel="0" collapsed="false">
      <c r="A2890" s="131" t="n">
        <v>1512172800</v>
      </c>
      <c r="B2890" s="330" t="n">
        <f aca="false">(A2890/(24*60*60))+DATE(1970,1,1)</f>
        <v>43071</v>
      </c>
      <c r="C2890" s="331" t="n">
        <f aca="false">YEAR(B2890)</f>
        <v>2017</v>
      </c>
      <c r="D2890" s="331" t="n">
        <f aca="false">MONTH(B2890)</f>
        <v>12</v>
      </c>
      <c r="E2890" s="331" t="n">
        <f aca="false">DAY(B2890)</f>
        <v>2</v>
      </c>
      <c r="F2890" s="132" t="n">
        <v>10876.895</v>
      </c>
      <c r="G2890" s="132" t="n">
        <v>11174.65</v>
      </c>
      <c r="H2890" s="132" t="n">
        <v>10677.9225</v>
      </c>
      <c r="I2890" s="132" t="n">
        <v>10897.8125</v>
      </c>
      <c r="J2890" s="132" t="n">
        <f aca="false">LARGE($G$1:G2890,1)</f>
        <v>11428.45</v>
      </c>
      <c r="K2890" s="192" t="n">
        <f aca="false">IF(J2890&gt;J2889,0,K2889+1)</f>
        <v>3</v>
      </c>
      <c r="L2890" s="134" t="n">
        <f aca="false">I2890/J2890-1</f>
        <v>-0.0464312745822925</v>
      </c>
      <c r="O2890" s="131"/>
      <c r="P2890" s="330"/>
      <c r="Q2890" s="132"/>
      <c r="R2890" s="132"/>
      <c r="S2890" s="132"/>
      <c r="T2890" s="132"/>
    </row>
    <row r="2891" customFormat="false" ht="12.8" hidden="true" customHeight="false" outlineLevel="0" collapsed="false">
      <c r="A2891" s="131" t="n">
        <v>1512259200</v>
      </c>
      <c r="B2891" s="330" t="n">
        <f aca="false">(A2891/(24*60*60))+DATE(1970,1,1)</f>
        <v>43072</v>
      </c>
      <c r="C2891" s="331" t="n">
        <f aca="false">YEAR(B2891)</f>
        <v>2017</v>
      </c>
      <c r="D2891" s="331" t="n">
        <f aca="false">MONTH(B2891)</f>
        <v>12</v>
      </c>
      <c r="E2891" s="331" t="n">
        <f aca="false">DAY(B2891)</f>
        <v>3</v>
      </c>
      <c r="F2891" s="132" t="n">
        <v>10898.7325</v>
      </c>
      <c r="G2891" s="132" t="n">
        <v>11834.5025</v>
      </c>
      <c r="H2891" s="132" t="n">
        <v>10578.9825</v>
      </c>
      <c r="I2891" s="132" t="n">
        <v>11251.5775</v>
      </c>
      <c r="J2891" s="132" t="n">
        <f aca="false">LARGE($G$1:G2891,1)</f>
        <v>11834.5025</v>
      </c>
      <c r="K2891" s="192" t="n">
        <f aca="false">IF(J2891&gt;J2890,0,K2890+1)</f>
        <v>0</v>
      </c>
      <c r="L2891" s="134" t="n">
        <f aca="false">I2891/J2891-1</f>
        <v>-0.0492564009344711</v>
      </c>
      <c r="O2891" s="131"/>
      <c r="P2891" s="330"/>
      <c r="Q2891" s="132"/>
      <c r="R2891" s="132"/>
      <c r="S2891" s="132"/>
      <c r="T2891" s="132"/>
    </row>
    <row r="2892" customFormat="false" ht="12.8" hidden="true" customHeight="false" outlineLevel="0" collapsed="false">
      <c r="A2892" s="131" t="n">
        <v>1512345600</v>
      </c>
      <c r="B2892" s="330" t="n">
        <f aca="false">(A2892/(24*60*60))+DATE(1970,1,1)</f>
        <v>43073</v>
      </c>
      <c r="C2892" s="331" t="n">
        <f aca="false">YEAR(B2892)</f>
        <v>2017</v>
      </c>
      <c r="D2892" s="331" t="n">
        <f aca="false">MONTH(B2892)</f>
        <v>12</v>
      </c>
      <c r="E2892" s="331" t="n">
        <f aca="false">DAY(B2892)</f>
        <v>4</v>
      </c>
      <c r="F2892" s="132" t="n">
        <v>11253.3025</v>
      </c>
      <c r="G2892" s="132" t="n">
        <v>11651.9925</v>
      </c>
      <c r="H2892" s="132" t="n">
        <v>10914.075</v>
      </c>
      <c r="I2892" s="132" t="n">
        <v>11640.9725</v>
      </c>
      <c r="J2892" s="132" t="n">
        <f aca="false">LARGE($G$1:G2892,1)</f>
        <v>11834.5025</v>
      </c>
      <c r="K2892" s="192" t="n">
        <f aca="false">IF(J2892&gt;J2891,0,K2891+1)</f>
        <v>1</v>
      </c>
      <c r="L2892" s="134" t="n">
        <f aca="false">I2892/J2892-1</f>
        <v>-0.0163530321616815</v>
      </c>
      <c r="O2892" s="131"/>
      <c r="P2892" s="330"/>
      <c r="Q2892" s="132"/>
      <c r="R2892" s="132"/>
      <c r="S2892" s="132"/>
      <c r="T2892" s="132"/>
    </row>
    <row r="2893" customFormat="false" ht="12.8" hidden="true" customHeight="false" outlineLevel="0" collapsed="false">
      <c r="A2893" s="131" t="n">
        <v>1512432000</v>
      </c>
      <c r="B2893" s="330" t="n">
        <f aca="false">(A2893/(24*60*60))+DATE(1970,1,1)</f>
        <v>43074</v>
      </c>
      <c r="C2893" s="331" t="n">
        <f aca="false">YEAR(B2893)</f>
        <v>2017</v>
      </c>
      <c r="D2893" s="331" t="n">
        <f aca="false">MONTH(B2893)</f>
        <v>12</v>
      </c>
      <c r="E2893" s="331" t="n">
        <f aca="false">DAY(B2893)</f>
        <v>5</v>
      </c>
      <c r="F2893" s="132" t="n">
        <v>11640.975</v>
      </c>
      <c r="G2893" s="132" t="n">
        <v>11868.75</v>
      </c>
      <c r="H2893" s="132" t="n">
        <v>11477.0925</v>
      </c>
      <c r="I2893" s="132" t="n">
        <v>11710.6875</v>
      </c>
      <c r="J2893" s="132" t="n">
        <f aca="false">LARGE($G$1:G2893,1)</f>
        <v>11868.75</v>
      </c>
      <c r="K2893" s="192" t="n">
        <f aca="false">IF(J2893&gt;J2892,0,K2892+1)</f>
        <v>0</v>
      </c>
      <c r="L2893" s="134" t="n">
        <f aca="false">I2893/J2893-1</f>
        <v>-0.0133175355450237</v>
      </c>
      <c r="O2893" s="131"/>
      <c r="P2893" s="330"/>
      <c r="Q2893" s="132"/>
      <c r="R2893" s="132"/>
      <c r="S2893" s="132"/>
      <c r="T2893" s="132"/>
    </row>
    <row r="2894" customFormat="false" ht="12.8" hidden="true" customHeight="false" outlineLevel="0" collapsed="false">
      <c r="A2894" s="131" t="n">
        <v>1512518400</v>
      </c>
      <c r="B2894" s="330" t="n">
        <f aca="false">(A2894/(24*60*60))+DATE(1970,1,1)</f>
        <v>43075</v>
      </c>
      <c r="C2894" s="331" t="n">
        <f aca="false">YEAR(B2894)</f>
        <v>2017</v>
      </c>
      <c r="D2894" s="331" t="n">
        <f aca="false">MONTH(B2894)</f>
        <v>12</v>
      </c>
      <c r="E2894" s="331" t="n">
        <f aca="false">DAY(B2894)</f>
        <v>6</v>
      </c>
      <c r="F2894" s="132" t="n">
        <v>11707.4825</v>
      </c>
      <c r="G2894" s="132" t="n">
        <v>13974.995</v>
      </c>
      <c r="H2894" s="132" t="n">
        <v>11702.9725</v>
      </c>
      <c r="I2894" s="132" t="n">
        <v>13796.59</v>
      </c>
      <c r="J2894" s="132" t="n">
        <f aca="false">LARGE($G$1:G2894,1)</f>
        <v>13974.995</v>
      </c>
      <c r="K2894" s="192" t="n">
        <f aca="false">IF(J2894&gt;J2893,0,K2893+1)</f>
        <v>0</v>
      </c>
      <c r="L2894" s="134" t="n">
        <f aca="false">I2894/J2894-1</f>
        <v>-0.0127660153008999</v>
      </c>
      <c r="O2894" s="131"/>
      <c r="P2894" s="330"/>
      <c r="Q2894" s="132"/>
      <c r="R2894" s="132"/>
      <c r="S2894" s="132"/>
      <c r="T2894" s="132"/>
    </row>
    <row r="2895" customFormat="false" ht="12.8" hidden="true" customHeight="false" outlineLevel="0" collapsed="false">
      <c r="A2895" s="131" t="n">
        <v>1512604800</v>
      </c>
      <c r="B2895" s="330" t="n">
        <f aca="false">(A2895/(24*60*60))+DATE(1970,1,1)</f>
        <v>43076</v>
      </c>
      <c r="C2895" s="331" t="n">
        <f aca="false">YEAR(B2895)</f>
        <v>2017</v>
      </c>
      <c r="D2895" s="331" t="n">
        <f aca="false">MONTH(B2895)</f>
        <v>12</v>
      </c>
      <c r="E2895" s="331" t="n">
        <f aca="false">DAY(B2895)</f>
        <v>7</v>
      </c>
      <c r="F2895" s="132" t="n">
        <v>13795.39</v>
      </c>
      <c r="G2895" s="132" t="n">
        <v>17330.155</v>
      </c>
      <c r="H2895" s="132" t="n">
        <v>13421.2275</v>
      </c>
      <c r="I2895" s="132" t="n">
        <v>16734.75</v>
      </c>
      <c r="J2895" s="132" t="n">
        <f aca="false">LARGE($G$1:G2895,1)</f>
        <v>17330.155</v>
      </c>
      <c r="K2895" s="192" t="n">
        <f aca="false">IF(J2895&gt;J2894,0,K2894+1)</f>
        <v>0</v>
      </c>
      <c r="L2895" s="134" t="n">
        <f aca="false">I2895/J2895-1</f>
        <v>-0.0343565882705607</v>
      </c>
      <c r="O2895" s="131"/>
      <c r="P2895" s="330"/>
      <c r="Q2895" s="132"/>
      <c r="R2895" s="132"/>
      <c r="S2895" s="132"/>
      <c r="T2895" s="132"/>
    </row>
    <row r="2896" customFormat="false" ht="12.8" hidden="true" customHeight="false" outlineLevel="0" collapsed="false">
      <c r="A2896" s="131" t="n">
        <v>1512691200</v>
      </c>
      <c r="B2896" s="330" t="n">
        <f aca="false">(A2896/(24*60*60))+DATE(1970,1,1)</f>
        <v>43077</v>
      </c>
      <c r="C2896" s="331" t="n">
        <f aca="false">YEAR(B2896)</f>
        <v>2017</v>
      </c>
      <c r="D2896" s="331" t="n">
        <f aca="false">MONTH(B2896)</f>
        <v>12</v>
      </c>
      <c r="E2896" s="331" t="n">
        <f aca="false">DAY(B2896)</f>
        <v>8</v>
      </c>
      <c r="F2896" s="132" t="n">
        <v>16734.75</v>
      </c>
      <c r="G2896" s="132" t="n">
        <v>17285.75</v>
      </c>
      <c r="H2896" s="132" t="n">
        <v>13868.2525</v>
      </c>
      <c r="I2896" s="132" t="n">
        <v>16084.735</v>
      </c>
      <c r="J2896" s="132" t="n">
        <f aca="false">LARGE($G$1:G2896,1)</f>
        <v>17330.155</v>
      </c>
      <c r="K2896" s="192" t="n">
        <f aca="false">IF(J2896&gt;J2895,0,K2895+1)</f>
        <v>1</v>
      </c>
      <c r="L2896" s="134" t="n">
        <f aca="false">I2896/J2896-1</f>
        <v>-0.0718643312768985</v>
      </c>
      <c r="O2896" s="131"/>
      <c r="P2896" s="330"/>
      <c r="Q2896" s="132"/>
      <c r="R2896" s="132"/>
      <c r="S2896" s="132"/>
      <c r="T2896" s="132"/>
    </row>
    <row r="2897" customFormat="false" ht="12.8" hidden="true" customHeight="false" outlineLevel="0" collapsed="false">
      <c r="A2897" s="131" t="n">
        <v>1512777600</v>
      </c>
      <c r="B2897" s="330" t="n">
        <f aca="false">(A2897/(24*60*60))+DATE(1970,1,1)</f>
        <v>43078</v>
      </c>
      <c r="C2897" s="331" t="n">
        <f aca="false">YEAR(B2897)</f>
        <v>2017</v>
      </c>
      <c r="D2897" s="331" t="n">
        <f aca="false">MONTH(B2897)</f>
        <v>12</v>
      </c>
      <c r="E2897" s="331" t="n">
        <f aca="false">DAY(B2897)</f>
        <v>9</v>
      </c>
      <c r="F2897" s="132" t="n">
        <v>16084.7025</v>
      </c>
      <c r="G2897" s="132" t="n">
        <v>16274.62</v>
      </c>
      <c r="H2897" s="132" t="n">
        <v>13587.76</v>
      </c>
      <c r="I2897" s="132" t="n">
        <v>14910.3425</v>
      </c>
      <c r="J2897" s="132" t="n">
        <f aca="false">LARGE($G$1:G2897,1)</f>
        <v>17330.155</v>
      </c>
      <c r="K2897" s="192" t="n">
        <f aca="false">IF(J2897&gt;J2896,0,K2896+1)</f>
        <v>2</v>
      </c>
      <c r="L2897" s="134" t="n">
        <f aca="false">I2897/J2897-1</f>
        <v>-0.139630170647637</v>
      </c>
      <c r="O2897" s="131"/>
      <c r="P2897" s="330"/>
      <c r="Q2897" s="132"/>
      <c r="R2897" s="132"/>
      <c r="S2897" s="132"/>
      <c r="T2897" s="132"/>
    </row>
    <row r="2898" customFormat="false" ht="12.8" hidden="true" customHeight="false" outlineLevel="0" collapsed="false">
      <c r="A2898" s="131" t="n">
        <v>1512864000</v>
      </c>
      <c r="B2898" s="330" t="n">
        <f aca="false">(A2898/(24*60*60))+DATE(1970,1,1)</f>
        <v>43079</v>
      </c>
      <c r="C2898" s="331" t="n">
        <f aca="false">YEAR(B2898)</f>
        <v>2017</v>
      </c>
      <c r="D2898" s="331" t="n">
        <f aca="false">MONTH(B2898)</f>
        <v>12</v>
      </c>
      <c r="E2898" s="331" t="n">
        <f aca="false">DAY(B2898)</f>
        <v>10</v>
      </c>
      <c r="F2898" s="132" t="n">
        <v>14908.725</v>
      </c>
      <c r="G2898" s="132" t="n">
        <v>15876.25</v>
      </c>
      <c r="H2898" s="132" t="n">
        <v>13163.375</v>
      </c>
      <c r="I2898" s="132" t="n">
        <v>15037.4975</v>
      </c>
      <c r="J2898" s="132" t="n">
        <f aca="false">LARGE($G$1:G2898,1)</f>
        <v>17330.155</v>
      </c>
      <c r="K2898" s="192" t="n">
        <f aca="false">IF(J2898&gt;J2897,0,K2897+1)</f>
        <v>3</v>
      </c>
      <c r="L2898" s="134" t="n">
        <f aca="false">I2898/J2898-1</f>
        <v>-0.132292959872546</v>
      </c>
      <c r="O2898" s="131"/>
      <c r="P2898" s="330"/>
      <c r="Q2898" s="132"/>
      <c r="R2898" s="132"/>
      <c r="S2898" s="132"/>
      <c r="T2898" s="132"/>
    </row>
    <row r="2899" customFormat="false" ht="12.8" hidden="true" customHeight="false" outlineLevel="0" collapsed="false">
      <c r="A2899" s="131" t="n">
        <v>1512950400</v>
      </c>
      <c r="B2899" s="330" t="n">
        <f aca="false">(A2899/(24*60*60))+DATE(1970,1,1)</f>
        <v>43080</v>
      </c>
      <c r="C2899" s="331" t="n">
        <f aca="false">YEAR(B2899)</f>
        <v>2017</v>
      </c>
      <c r="D2899" s="331" t="n">
        <f aca="false">MONTH(B2899)</f>
        <v>12</v>
      </c>
      <c r="E2899" s="331" t="n">
        <f aca="false">DAY(B2899)</f>
        <v>11</v>
      </c>
      <c r="F2899" s="132" t="n">
        <v>15037.47</v>
      </c>
      <c r="G2899" s="132" t="n">
        <v>17418.5</v>
      </c>
      <c r="H2899" s="132" t="n">
        <v>14987.5725</v>
      </c>
      <c r="I2899" s="132" t="n">
        <v>16683.4875</v>
      </c>
      <c r="J2899" s="132" t="n">
        <f aca="false">LARGE($G$1:G2899,1)</f>
        <v>17418.5</v>
      </c>
      <c r="K2899" s="192" t="n">
        <f aca="false">IF(J2899&gt;J2898,0,K2898+1)</f>
        <v>0</v>
      </c>
      <c r="L2899" s="134" t="n">
        <f aca="false">I2899/J2899-1</f>
        <v>-0.0421972328271666</v>
      </c>
      <c r="O2899" s="131"/>
      <c r="P2899" s="330"/>
      <c r="Q2899" s="132"/>
      <c r="R2899" s="132"/>
      <c r="S2899" s="132"/>
      <c r="T2899" s="132"/>
    </row>
    <row r="2900" customFormat="false" ht="12.8" hidden="true" customHeight="false" outlineLevel="0" collapsed="false">
      <c r="A2900" s="131" t="n">
        <v>1513036800</v>
      </c>
      <c r="B2900" s="330" t="n">
        <f aca="false">(A2900/(24*60*60))+DATE(1970,1,1)</f>
        <v>43081</v>
      </c>
      <c r="C2900" s="331" t="n">
        <f aca="false">YEAR(B2900)</f>
        <v>2017</v>
      </c>
      <c r="D2900" s="331" t="n">
        <f aca="false">MONTH(B2900)</f>
        <v>12</v>
      </c>
      <c r="E2900" s="331" t="n">
        <f aca="false">DAY(B2900)</f>
        <v>12</v>
      </c>
      <c r="F2900" s="132" t="n">
        <v>16681.0125</v>
      </c>
      <c r="G2900" s="132" t="n">
        <v>17645.3775</v>
      </c>
      <c r="H2900" s="132" t="n">
        <v>16247.5</v>
      </c>
      <c r="I2900" s="132" t="n">
        <v>17162.905</v>
      </c>
      <c r="J2900" s="132" t="n">
        <f aca="false">LARGE($G$1:G2900,1)</f>
        <v>17645.3775</v>
      </c>
      <c r="K2900" s="192" t="n">
        <f aca="false">IF(J2900&gt;J2899,0,K2899+1)</f>
        <v>0</v>
      </c>
      <c r="L2900" s="134" t="n">
        <f aca="false">I2900/J2900-1</f>
        <v>-0.0273427134103535</v>
      </c>
      <c r="O2900" s="131"/>
      <c r="P2900" s="330"/>
      <c r="Q2900" s="132"/>
      <c r="R2900" s="132"/>
      <c r="S2900" s="132"/>
      <c r="T2900" s="132"/>
    </row>
    <row r="2901" customFormat="false" ht="12.8" hidden="true" customHeight="false" outlineLevel="0" collapsed="false">
      <c r="A2901" s="131" t="n">
        <v>1513123200</v>
      </c>
      <c r="B2901" s="330" t="n">
        <f aca="false">(A2901/(24*60*60))+DATE(1970,1,1)</f>
        <v>43082</v>
      </c>
      <c r="C2901" s="331" t="n">
        <f aca="false">YEAR(B2901)</f>
        <v>2017</v>
      </c>
      <c r="D2901" s="331" t="n">
        <f aca="false">MONTH(B2901)</f>
        <v>12</v>
      </c>
      <c r="E2901" s="331" t="n">
        <f aca="false">DAY(B2901)</f>
        <v>13</v>
      </c>
      <c r="F2901" s="132" t="n">
        <v>17164.155</v>
      </c>
      <c r="G2901" s="132" t="n">
        <v>17447.27</v>
      </c>
      <c r="H2901" s="132" t="n">
        <v>15704.1725</v>
      </c>
      <c r="I2901" s="132" t="n">
        <v>16387.6525</v>
      </c>
      <c r="J2901" s="132" t="n">
        <f aca="false">LARGE($G$1:G2901,1)</f>
        <v>17645.3775</v>
      </c>
      <c r="K2901" s="192" t="n">
        <f aca="false">IF(J2901&gt;J2900,0,K2900+1)</f>
        <v>1</v>
      </c>
      <c r="L2901" s="134" t="n">
        <f aca="false">I2901/J2901-1</f>
        <v>-0.0712778743328103</v>
      </c>
      <c r="O2901" s="131"/>
      <c r="P2901" s="330"/>
      <c r="Q2901" s="132"/>
      <c r="R2901" s="132"/>
      <c r="S2901" s="132"/>
      <c r="T2901" s="132"/>
    </row>
    <row r="2902" customFormat="false" ht="12.8" hidden="true" customHeight="false" outlineLevel="0" collapsed="false">
      <c r="A2902" s="131" t="n">
        <v>1513209600</v>
      </c>
      <c r="B2902" s="330" t="n">
        <f aca="false">(A2902/(24*60*60))+DATE(1970,1,1)</f>
        <v>43083</v>
      </c>
      <c r="C2902" s="331" t="n">
        <f aca="false">YEAR(B2902)</f>
        <v>2017</v>
      </c>
      <c r="D2902" s="331" t="n">
        <f aca="false">MONTH(B2902)</f>
        <v>12</v>
      </c>
      <c r="E2902" s="331" t="n">
        <f aca="false">DAY(B2902)</f>
        <v>14</v>
      </c>
      <c r="F2902" s="132" t="n">
        <v>16382.71</v>
      </c>
      <c r="G2902" s="132" t="n">
        <v>16969.6375</v>
      </c>
      <c r="H2902" s="132" t="n">
        <v>16017.3925</v>
      </c>
      <c r="I2902" s="132" t="n">
        <v>16552.415</v>
      </c>
      <c r="J2902" s="132" t="n">
        <f aca="false">LARGE($G$1:G2902,1)</f>
        <v>17645.3775</v>
      </c>
      <c r="K2902" s="192" t="n">
        <f aca="false">IF(J2902&gt;J2901,0,K2901+1)</f>
        <v>2</v>
      </c>
      <c r="L2902" s="134" t="n">
        <f aca="false">I2902/J2902-1</f>
        <v>-0.0619404430423775</v>
      </c>
      <c r="O2902" s="131"/>
      <c r="P2902" s="330"/>
      <c r="Q2902" s="132"/>
      <c r="R2902" s="132"/>
      <c r="S2902" s="132"/>
      <c r="T2902" s="132"/>
    </row>
    <row r="2903" customFormat="false" ht="12.8" hidden="true" customHeight="false" outlineLevel="0" collapsed="false">
      <c r="A2903" s="131" t="n">
        <v>1513296000</v>
      </c>
      <c r="B2903" s="330" t="n">
        <f aca="false">(A2903/(24*60*60))+DATE(1970,1,1)</f>
        <v>43084</v>
      </c>
      <c r="C2903" s="331" t="n">
        <f aca="false">YEAR(B2903)</f>
        <v>2017</v>
      </c>
      <c r="D2903" s="331" t="n">
        <f aca="false">MONTH(B2903)</f>
        <v>12</v>
      </c>
      <c r="E2903" s="331" t="n">
        <f aca="false">DAY(B2903)</f>
        <v>15</v>
      </c>
      <c r="F2903" s="132" t="n">
        <v>16552.5425</v>
      </c>
      <c r="G2903" s="132" t="n">
        <v>17925.75</v>
      </c>
      <c r="H2903" s="132" t="n">
        <v>16515.1525</v>
      </c>
      <c r="I2903" s="132" t="n">
        <v>17613.6675</v>
      </c>
      <c r="J2903" s="132" t="n">
        <f aca="false">LARGE($G$1:G2903,1)</f>
        <v>17925.75</v>
      </c>
      <c r="K2903" s="192" t="n">
        <f aca="false">IF(J2903&gt;J2902,0,K2902+1)</f>
        <v>0</v>
      </c>
      <c r="L2903" s="134" t="n">
        <f aca="false">I2903/J2903-1</f>
        <v>-0.0174097318103845</v>
      </c>
      <c r="O2903" s="131"/>
      <c r="P2903" s="330"/>
      <c r="Q2903" s="132"/>
      <c r="R2903" s="132"/>
      <c r="S2903" s="132"/>
      <c r="T2903" s="132"/>
    </row>
    <row r="2904" customFormat="false" ht="12.8" hidden="true" customHeight="false" outlineLevel="0" collapsed="false">
      <c r="A2904" s="131" t="n">
        <v>1513382400</v>
      </c>
      <c r="B2904" s="330" t="n">
        <f aca="false">(A2904/(24*60*60))+DATE(1970,1,1)</f>
        <v>43085</v>
      </c>
      <c r="C2904" s="331" t="n">
        <f aca="false">YEAR(B2904)</f>
        <v>2017</v>
      </c>
      <c r="D2904" s="331" t="n">
        <f aca="false">MONTH(B2904)</f>
        <v>12</v>
      </c>
      <c r="E2904" s="331" t="n">
        <f aca="false">DAY(B2904)</f>
        <v>16</v>
      </c>
      <c r="F2904" s="132" t="n">
        <v>17615.29</v>
      </c>
      <c r="G2904" s="132" t="n">
        <v>19603.25</v>
      </c>
      <c r="H2904" s="132" t="n">
        <v>17489.215</v>
      </c>
      <c r="I2904" s="132" t="n">
        <v>19423.67</v>
      </c>
      <c r="J2904" s="132" t="n">
        <f aca="false">LARGE($G$1:G2904,1)</f>
        <v>19603.25</v>
      </c>
      <c r="K2904" s="192" t="n">
        <f aca="false">IF(J2904&gt;J2903,0,K2903+1)</f>
        <v>0</v>
      </c>
      <c r="L2904" s="134" t="n">
        <f aca="false">I2904/J2904-1</f>
        <v>-0.00916072590004213</v>
      </c>
      <c r="O2904" s="131"/>
      <c r="P2904" s="330"/>
      <c r="Q2904" s="132"/>
      <c r="R2904" s="132"/>
      <c r="S2904" s="132"/>
      <c r="T2904" s="132"/>
    </row>
    <row r="2905" customFormat="false" ht="12.8" hidden="true" customHeight="false" outlineLevel="0" collapsed="false">
      <c r="A2905" s="131" t="n">
        <v>1513468800</v>
      </c>
      <c r="B2905" s="330" t="n">
        <f aca="false">(A2905/(24*60*60))+DATE(1970,1,1)</f>
        <v>43086</v>
      </c>
      <c r="C2905" s="331" t="n">
        <f aca="false">YEAR(B2905)</f>
        <v>2017</v>
      </c>
      <c r="D2905" s="331" t="n">
        <f aca="false">MONTH(B2905)</f>
        <v>12</v>
      </c>
      <c r="E2905" s="331" t="n">
        <f aca="false">DAY(B2905)</f>
        <v>17</v>
      </c>
      <c r="F2905" s="132" t="n">
        <v>19423.6725</v>
      </c>
      <c r="G2905" s="132" t="n">
        <v>19804.2475</v>
      </c>
      <c r="H2905" s="132" t="n">
        <v>18728.025</v>
      </c>
      <c r="I2905" s="132" t="n">
        <v>19128.2725</v>
      </c>
      <c r="J2905" s="132" t="n">
        <f aca="false">LARGE($G$1:G2905,1)</f>
        <v>19804.2475</v>
      </c>
      <c r="K2905" s="192" t="n">
        <f aca="false">IF(J2905&gt;J2904,0,K2904+1)</f>
        <v>0</v>
      </c>
      <c r="L2905" s="134" t="n">
        <f aca="false">I2905/J2905-1</f>
        <v>-0.0341328293337074</v>
      </c>
      <c r="O2905" s="131"/>
      <c r="P2905" s="330"/>
      <c r="Q2905" s="132"/>
      <c r="R2905" s="132"/>
      <c r="S2905" s="132"/>
      <c r="T2905" s="132"/>
    </row>
    <row r="2906" customFormat="false" ht="12.8" hidden="true" customHeight="false" outlineLevel="0" collapsed="false">
      <c r="A2906" s="131" t="n">
        <v>1513555200</v>
      </c>
      <c r="B2906" s="330" t="n">
        <f aca="false">(A2906/(24*60*60))+DATE(1970,1,1)</f>
        <v>43087</v>
      </c>
      <c r="C2906" s="331" t="n">
        <f aca="false">YEAR(B2906)</f>
        <v>2017</v>
      </c>
      <c r="D2906" s="331" t="n">
        <f aca="false">MONTH(B2906)</f>
        <v>12</v>
      </c>
      <c r="E2906" s="331" t="n">
        <f aca="false">DAY(B2906)</f>
        <v>18</v>
      </c>
      <c r="F2906" s="132" t="n">
        <v>19128.3225</v>
      </c>
      <c r="G2906" s="132" t="n">
        <v>19302.2525</v>
      </c>
      <c r="H2906" s="132" t="n">
        <v>18114.7875</v>
      </c>
      <c r="I2906" s="132" t="n">
        <v>18948.92</v>
      </c>
      <c r="J2906" s="132" t="n">
        <f aca="false">LARGE($G$1:G2906,1)</f>
        <v>19804.2475</v>
      </c>
      <c r="K2906" s="192" t="n">
        <f aca="false">IF(J2906&gt;J2905,0,K2905+1)</f>
        <v>1</v>
      </c>
      <c r="L2906" s="134" t="n">
        <f aca="false">I2906/J2906-1</f>
        <v>-0.0431890936527632</v>
      </c>
      <c r="O2906" s="131"/>
      <c r="P2906" s="330"/>
      <c r="Q2906" s="132"/>
      <c r="R2906" s="132"/>
      <c r="S2906" s="132"/>
      <c r="T2906" s="132"/>
    </row>
    <row r="2907" customFormat="false" ht="12.8" hidden="true" customHeight="false" outlineLevel="0" collapsed="false">
      <c r="A2907" s="131" t="n">
        <v>1513641600</v>
      </c>
      <c r="B2907" s="330" t="n">
        <f aca="false">(A2907/(24*60*60))+DATE(1970,1,1)</f>
        <v>43088</v>
      </c>
      <c r="C2907" s="331" t="n">
        <f aca="false">YEAR(B2907)</f>
        <v>2017</v>
      </c>
      <c r="D2907" s="331" t="n">
        <f aca="false">MONTH(B2907)</f>
        <v>12</v>
      </c>
      <c r="E2907" s="331" t="n">
        <f aca="false">DAY(B2907)</f>
        <v>19</v>
      </c>
      <c r="F2907" s="132" t="n">
        <v>18948.8475</v>
      </c>
      <c r="G2907" s="132" t="n">
        <v>19064.1475</v>
      </c>
      <c r="H2907" s="132" t="n">
        <v>16776.19</v>
      </c>
      <c r="I2907" s="132" t="n">
        <v>17694.81</v>
      </c>
      <c r="J2907" s="132" t="n">
        <f aca="false">LARGE($G$1:G2907,1)</f>
        <v>19804.2475</v>
      </c>
      <c r="K2907" s="192" t="n">
        <f aca="false">IF(J2907&gt;J2906,0,K2906+1)</f>
        <v>2</v>
      </c>
      <c r="L2907" s="134" t="n">
        <f aca="false">I2907/J2907-1</f>
        <v>-0.106514397984574</v>
      </c>
      <c r="O2907" s="131"/>
      <c r="P2907" s="330"/>
      <c r="Q2907" s="132"/>
      <c r="R2907" s="132"/>
      <c r="S2907" s="132"/>
      <c r="T2907" s="132"/>
    </row>
    <row r="2908" customFormat="false" ht="12.8" hidden="true" customHeight="false" outlineLevel="0" collapsed="false">
      <c r="A2908" s="131" t="n">
        <v>1513728000</v>
      </c>
      <c r="B2908" s="330" t="n">
        <f aca="false">(A2908/(24*60*60))+DATE(1970,1,1)</f>
        <v>43089</v>
      </c>
      <c r="C2908" s="331" t="n">
        <f aca="false">YEAR(B2908)</f>
        <v>2017</v>
      </c>
      <c r="D2908" s="331" t="n">
        <f aca="false">MONTH(B2908)</f>
        <v>12</v>
      </c>
      <c r="E2908" s="331" t="n">
        <f aca="false">DAY(B2908)</f>
        <v>20</v>
      </c>
      <c r="F2908" s="132" t="n">
        <v>17693.06</v>
      </c>
      <c r="G2908" s="132" t="n">
        <v>17861.4675</v>
      </c>
      <c r="H2908" s="132" t="n">
        <v>15111.31</v>
      </c>
      <c r="I2908" s="132" t="n">
        <v>16445.165</v>
      </c>
      <c r="J2908" s="132" t="n">
        <f aca="false">LARGE($G$1:G2908,1)</f>
        <v>19804.2475</v>
      </c>
      <c r="K2908" s="192" t="n">
        <f aca="false">IF(J2908&gt;J2907,0,K2907+1)</f>
        <v>3</v>
      </c>
      <c r="L2908" s="134" t="n">
        <f aca="false">I2908/J2908-1</f>
        <v>-0.169614245630893</v>
      </c>
      <c r="O2908" s="131"/>
      <c r="P2908" s="330"/>
      <c r="Q2908" s="132"/>
      <c r="R2908" s="132"/>
      <c r="S2908" s="132"/>
      <c r="T2908" s="132"/>
    </row>
    <row r="2909" customFormat="false" ht="12.8" hidden="true" customHeight="false" outlineLevel="0" collapsed="false">
      <c r="A2909" s="131" t="n">
        <v>1513814400</v>
      </c>
      <c r="B2909" s="330" t="n">
        <f aca="false">(A2909/(24*60*60))+DATE(1970,1,1)</f>
        <v>43090</v>
      </c>
      <c r="C2909" s="331" t="n">
        <f aca="false">YEAR(B2909)</f>
        <v>2017</v>
      </c>
      <c r="D2909" s="331" t="n">
        <f aca="false">MONTH(B2909)</f>
        <v>12</v>
      </c>
      <c r="E2909" s="331" t="n">
        <f aca="false">DAY(B2909)</f>
        <v>21</v>
      </c>
      <c r="F2909" s="132" t="n">
        <v>16444.4175</v>
      </c>
      <c r="G2909" s="132" t="n">
        <v>17242.735</v>
      </c>
      <c r="H2909" s="132" t="n">
        <v>14878.925</v>
      </c>
      <c r="I2909" s="132" t="n">
        <v>15584.7025</v>
      </c>
      <c r="J2909" s="132" t="n">
        <f aca="false">LARGE($G$1:G2909,1)</f>
        <v>19804.2475</v>
      </c>
      <c r="K2909" s="192" t="n">
        <f aca="false">IF(J2909&gt;J2908,0,K2908+1)</f>
        <v>4</v>
      </c>
      <c r="L2909" s="134" t="n">
        <f aca="false">I2909/J2909-1</f>
        <v>-0.213062627095526</v>
      </c>
      <c r="O2909" s="131"/>
      <c r="P2909" s="330"/>
      <c r="Q2909" s="132"/>
      <c r="R2909" s="132"/>
      <c r="S2909" s="132"/>
      <c r="T2909" s="132"/>
    </row>
    <row r="2910" customFormat="false" ht="12.8" hidden="true" customHeight="false" outlineLevel="0" collapsed="false">
      <c r="A2910" s="131" t="n">
        <v>1513900800</v>
      </c>
      <c r="B2910" s="330" t="n">
        <f aca="false">(A2910/(24*60*60))+DATE(1970,1,1)</f>
        <v>43091</v>
      </c>
      <c r="C2910" s="331" t="n">
        <f aca="false">YEAR(B2910)</f>
        <v>2017</v>
      </c>
      <c r="D2910" s="331" t="n">
        <f aca="false">MONTH(B2910)</f>
        <v>12</v>
      </c>
      <c r="E2910" s="331" t="n">
        <f aca="false">DAY(B2910)</f>
        <v>22</v>
      </c>
      <c r="F2910" s="132" t="n">
        <v>15585.775</v>
      </c>
      <c r="G2910" s="132" t="n">
        <v>15790.2075</v>
      </c>
      <c r="H2910" s="132" t="n">
        <v>10843.9825</v>
      </c>
      <c r="I2910" s="132" t="n">
        <v>14023.615</v>
      </c>
      <c r="J2910" s="132" t="n">
        <f aca="false">LARGE($G$1:G2910,1)</f>
        <v>19804.2475</v>
      </c>
      <c r="K2910" s="192" t="n">
        <f aca="false">IF(J2910&gt;J2909,0,K2909+1)</f>
        <v>5</v>
      </c>
      <c r="L2910" s="134" t="n">
        <f aca="false">I2910/J2910-1</f>
        <v>-0.291888520379277</v>
      </c>
      <c r="O2910" s="131"/>
      <c r="P2910" s="330"/>
      <c r="Q2910" s="132"/>
      <c r="R2910" s="132"/>
      <c r="S2910" s="132"/>
      <c r="T2910" s="132"/>
    </row>
    <row r="2911" customFormat="false" ht="12.8" hidden="true" customHeight="false" outlineLevel="0" collapsed="false">
      <c r="A2911" s="131" t="n">
        <v>1513987200</v>
      </c>
      <c r="B2911" s="330" t="n">
        <f aca="false">(A2911/(24*60*60))+DATE(1970,1,1)</f>
        <v>43092</v>
      </c>
      <c r="C2911" s="331" t="n">
        <f aca="false">YEAR(B2911)</f>
        <v>2017</v>
      </c>
      <c r="D2911" s="331" t="n">
        <f aca="false">MONTH(B2911)</f>
        <v>12</v>
      </c>
      <c r="E2911" s="331" t="n">
        <f aca="false">DAY(B2911)</f>
        <v>23</v>
      </c>
      <c r="F2911" s="132" t="n">
        <v>14027.3175</v>
      </c>
      <c r="G2911" s="132" t="n">
        <v>15877.805</v>
      </c>
      <c r="H2911" s="132" t="n">
        <v>13611.845</v>
      </c>
      <c r="I2911" s="132" t="n">
        <v>14814.6275</v>
      </c>
      <c r="J2911" s="132" t="n">
        <f aca="false">LARGE($G$1:G2911,1)</f>
        <v>19804.2475</v>
      </c>
      <c r="K2911" s="192" t="n">
        <f aca="false">IF(J2911&gt;J2910,0,K2910+1)</f>
        <v>6</v>
      </c>
      <c r="L2911" s="134" t="n">
        <f aca="false">I2911/J2911-1</f>
        <v>-0.25194696238774</v>
      </c>
      <c r="O2911" s="131"/>
      <c r="P2911" s="330"/>
      <c r="Q2911" s="132"/>
      <c r="R2911" s="132"/>
      <c r="S2911" s="132"/>
      <c r="T2911" s="132"/>
    </row>
    <row r="2912" customFormat="false" ht="12.8" hidden="true" customHeight="false" outlineLevel="0" collapsed="false">
      <c r="A2912" s="131" t="n">
        <v>1514073600</v>
      </c>
      <c r="B2912" s="330" t="n">
        <f aca="false">(A2912/(24*60*60))+DATE(1970,1,1)</f>
        <v>43093</v>
      </c>
      <c r="C2912" s="331" t="n">
        <f aca="false">YEAR(B2912)</f>
        <v>2017</v>
      </c>
      <c r="D2912" s="331" t="n">
        <f aca="false">MONTH(B2912)</f>
        <v>12</v>
      </c>
      <c r="E2912" s="331" t="n">
        <f aca="false">DAY(B2912)</f>
        <v>24</v>
      </c>
      <c r="F2912" s="132" t="n">
        <v>14816.7525</v>
      </c>
      <c r="G2912" s="132" t="n">
        <v>15017.5425</v>
      </c>
      <c r="H2912" s="132" t="n">
        <v>12699.5</v>
      </c>
      <c r="I2912" s="132" t="n">
        <v>14059.955</v>
      </c>
      <c r="J2912" s="132" t="n">
        <f aca="false">LARGE($G$1:G2912,1)</f>
        <v>19804.2475</v>
      </c>
      <c r="K2912" s="192" t="n">
        <f aca="false">IF(J2912&gt;J2911,0,K2911+1)</f>
        <v>7</v>
      </c>
      <c r="L2912" s="134" t="n">
        <f aca="false">I2912/J2912-1</f>
        <v>-0.290053560479892</v>
      </c>
      <c r="O2912" s="131"/>
      <c r="P2912" s="330"/>
      <c r="Q2912" s="132"/>
      <c r="R2912" s="132"/>
      <c r="S2912" s="132"/>
      <c r="T2912" s="132"/>
    </row>
    <row r="2913" customFormat="false" ht="12.8" hidden="true" customHeight="false" outlineLevel="0" collapsed="false">
      <c r="A2913" s="131" t="n">
        <v>1514160000</v>
      </c>
      <c r="B2913" s="330" t="n">
        <f aca="false">(A2913/(24*60*60))+DATE(1970,1,1)</f>
        <v>43094</v>
      </c>
      <c r="C2913" s="331" t="n">
        <f aca="false">YEAR(B2913)</f>
        <v>2017</v>
      </c>
      <c r="D2913" s="331" t="n">
        <f aca="false">MONTH(B2913)</f>
        <v>12</v>
      </c>
      <c r="E2913" s="331" t="n">
        <f aca="false">DAY(B2913)</f>
        <v>25</v>
      </c>
      <c r="F2913" s="132" t="n">
        <v>14047.4525</v>
      </c>
      <c r="G2913" s="132" t="n">
        <v>14658.7475</v>
      </c>
      <c r="H2913" s="132" t="n">
        <v>13251.75</v>
      </c>
      <c r="I2913" s="132" t="n">
        <v>13983.735</v>
      </c>
      <c r="J2913" s="132" t="n">
        <f aca="false">LARGE($G$1:G2913,1)</f>
        <v>19804.2475</v>
      </c>
      <c r="K2913" s="192" t="n">
        <f aca="false">IF(J2913&gt;J2912,0,K2912+1)</f>
        <v>8</v>
      </c>
      <c r="L2913" s="134" t="n">
        <f aca="false">I2913/J2913-1</f>
        <v>-0.293902229812064</v>
      </c>
      <c r="O2913" s="131"/>
      <c r="P2913" s="330"/>
      <c r="Q2913" s="132"/>
      <c r="R2913" s="132"/>
      <c r="S2913" s="132"/>
      <c r="T2913" s="132"/>
    </row>
    <row r="2914" customFormat="false" ht="12.8" hidden="true" customHeight="false" outlineLevel="0" collapsed="false">
      <c r="A2914" s="131" t="n">
        <v>1514246400</v>
      </c>
      <c r="B2914" s="330" t="n">
        <f aca="false">(A2914/(24*60*60))+DATE(1970,1,1)</f>
        <v>43095</v>
      </c>
      <c r="C2914" s="331" t="n">
        <f aca="false">YEAR(B2914)</f>
        <v>2017</v>
      </c>
      <c r="D2914" s="331" t="n">
        <f aca="false">MONTH(B2914)</f>
        <v>12</v>
      </c>
      <c r="E2914" s="331" t="n">
        <f aca="false">DAY(B2914)</f>
        <v>26</v>
      </c>
      <c r="F2914" s="132" t="n">
        <v>13988.5425</v>
      </c>
      <c r="G2914" s="132" t="n">
        <v>16173.7175</v>
      </c>
      <c r="H2914" s="132" t="n">
        <v>13900.7325</v>
      </c>
      <c r="I2914" s="132" t="n">
        <v>15800.17</v>
      </c>
      <c r="J2914" s="132" t="n">
        <f aca="false">LARGE($G$1:G2914,1)</f>
        <v>19804.2475</v>
      </c>
      <c r="K2914" s="192" t="n">
        <f aca="false">IF(J2914&gt;J2913,0,K2913+1)</f>
        <v>9</v>
      </c>
      <c r="L2914" s="134" t="n">
        <f aca="false">I2914/J2914-1</f>
        <v>-0.202182764076242</v>
      </c>
      <c r="O2914" s="131"/>
      <c r="P2914" s="330"/>
      <c r="Q2914" s="132"/>
      <c r="R2914" s="132"/>
      <c r="S2914" s="132"/>
      <c r="T2914" s="132"/>
    </row>
    <row r="2915" customFormat="false" ht="12.8" hidden="true" customHeight="false" outlineLevel="0" collapsed="false">
      <c r="A2915" s="131" t="n">
        <v>1514332800</v>
      </c>
      <c r="B2915" s="330" t="n">
        <f aca="false">(A2915/(24*60*60))+DATE(1970,1,1)</f>
        <v>43096</v>
      </c>
      <c r="C2915" s="331" t="n">
        <f aca="false">YEAR(B2915)</f>
        <v>2017</v>
      </c>
      <c r="D2915" s="331" t="n">
        <f aca="false">MONTH(B2915)</f>
        <v>12</v>
      </c>
      <c r="E2915" s="331" t="n">
        <f aca="false">DAY(B2915)</f>
        <v>27</v>
      </c>
      <c r="F2915" s="132" t="n">
        <v>15799.8725</v>
      </c>
      <c r="G2915" s="132" t="n">
        <v>16506.43</v>
      </c>
      <c r="H2915" s="132" t="n">
        <v>14538.3425</v>
      </c>
      <c r="I2915" s="132" t="n">
        <v>15399.215</v>
      </c>
      <c r="J2915" s="132" t="n">
        <f aca="false">LARGE($G$1:G2915,1)</f>
        <v>19804.2475</v>
      </c>
      <c r="K2915" s="192" t="n">
        <f aca="false">IF(J2915&gt;J2914,0,K2914+1)</f>
        <v>10</v>
      </c>
      <c r="L2915" s="134" t="n">
        <f aca="false">I2915/J2915-1</f>
        <v>-0.222428673444926</v>
      </c>
      <c r="O2915" s="131"/>
      <c r="P2915" s="330"/>
      <c r="Q2915" s="132"/>
      <c r="R2915" s="132"/>
      <c r="S2915" s="132"/>
      <c r="T2915" s="132"/>
    </row>
    <row r="2916" customFormat="false" ht="12.8" hidden="true" customHeight="false" outlineLevel="0" collapsed="false">
      <c r="A2916" s="131" t="n">
        <v>1514419200</v>
      </c>
      <c r="B2916" s="330" t="n">
        <f aca="false">(A2916/(24*60*60))+DATE(1970,1,1)</f>
        <v>43097</v>
      </c>
      <c r="C2916" s="331" t="n">
        <f aca="false">YEAR(B2916)</f>
        <v>2017</v>
      </c>
      <c r="D2916" s="331" t="n">
        <f aca="false">MONTH(B2916)</f>
        <v>12</v>
      </c>
      <c r="E2916" s="331" t="n">
        <f aca="false">DAY(B2916)</f>
        <v>28</v>
      </c>
      <c r="F2916" s="132" t="n">
        <v>15403.7275</v>
      </c>
      <c r="G2916" s="132" t="n">
        <v>15503.295</v>
      </c>
      <c r="H2916" s="132" t="n">
        <v>13561.8275</v>
      </c>
      <c r="I2916" s="132" t="n">
        <v>14489.3725</v>
      </c>
      <c r="J2916" s="132" t="n">
        <f aca="false">LARGE($G$1:G2916,1)</f>
        <v>19804.2475</v>
      </c>
      <c r="K2916" s="192" t="n">
        <f aca="false">IF(J2916&gt;J2915,0,K2915+1)</f>
        <v>11</v>
      </c>
      <c r="L2916" s="134" t="n">
        <f aca="false">I2916/J2916-1</f>
        <v>-0.26837045941786</v>
      </c>
      <c r="O2916" s="131"/>
      <c r="P2916" s="330"/>
      <c r="Q2916" s="132"/>
      <c r="R2916" s="132"/>
      <c r="S2916" s="132"/>
      <c r="T2916" s="132"/>
    </row>
    <row r="2917" customFormat="false" ht="12.8" hidden="true" customHeight="false" outlineLevel="0" collapsed="false">
      <c r="A2917" s="131" t="n">
        <v>1514505600</v>
      </c>
      <c r="B2917" s="330" t="n">
        <f aca="false">(A2917/(24*60*60))+DATE(1970,1,1)</f>
        <v>43098</v>
      </c>
      <c r="C2917" s="331" t="n">
        <f aca="false">YEAR(B2917)</f>
        <v>2017</v>
      </c>
      <c r="D2917" s="331" t="n">
        <f aca="false">MONTH(B2917)</f>
        <v>12</v>
      </c>
      <c r="E2917" s="331" t="n">
        <f aca="false">DAY(B2917)</f>
        <v>29</v>
      </c>
      <c r="F2917" s="132" t="n">
        <v>14485.4275</v>
      </c>
      <c r="G2917" s="132" t="n">
        <v>15132.485</v>
      </c>
      <c r="H2917" s="132" t="n">
        <v>14059.8275</v>
      </c>
      <c r="I2917" s="132" t="n">
        <v>14470.21</v>
      </c>
      <c r="J2917" s="132" t="n">
        <f aca="false">LARGE($G$1:G2917,1)</f>
        <v>19804.2475</v>
      </c>
      <c r="K2917" s="192" t="n">
        <f aca="false">IF(J2917&gt;J2916,0,K2916+1)</f>
        <v>12</v>
      </c>
      <c r="L2917" s="134" t="n">
        <f aca="false">I2917/J2917-1</f>
        <v>-0.269338054879389</v>
      </c>
      <c r="O2917" s="131"/>
      <c r="P2917" s="330"/>
      <c r="Q2917" s="132"/>
      <c r="R2917" s="132"/>
      <c r="S2917" s="132"/>
      <c r="T2917" s="132"/>
    </row>
    <row r="2918" customFormat="false" ht="12.8" hidden="true" customHeight="false" outlineLevel="0" collapsed="false">
      <c r="A2918" s="131" t="n">
        <v>1514592000</v>
      </c>
      <c r="B2918" s="330" t="n">
        <f aca="false">(A2918/(24*60*60))+DATE(1970,1,1)</f>
        <v>43099</v>
      </c>
      <c r="C2918" s="331" t="n">
        <f aca="false">YEAR(B2918)</f>
        <v>2017</v>
      </c>
      <c r="D2918" s="331" t="n">
        <f aca="false">MONTH(B2918)</f>
        <v>12</v>
      </c>
      <c r="E2918" s="331" t="n">
        <f aca="false">DAY(B2918)</f>
        <v>30</v>
      </c>
      <c r="F2918" s="132" t="n">
        <v>14472.9575</v>
      </c>
      <c r="G2918" s="132" t="n">
        <v>14537.41</v>
      </c>
      <c r="H2918" s="132" t="n">
        <v>12290.96</v>
      </c>
      <c r="I2918" s="132" t="n">
        <v>12688.9175</v>
      </c>
      <c r="J2918" s="132" t="n">
        <f aca="false">LARGE($G$1:G2918,1)</f>
        <v>19804.2475</v>
      </c>
      <c r="K2918" s="192" t="n">
        <f aca="false">IF(J2918&gt;J2917,0,K2917+1)</f>
        <v>13</v>
      </c>
      <c r="L2918" s="134" t="n">
        <f aca="false">I2918/J2918-1</f>
        <v>-0.35928302754245</v>
      </c>
      <c r="O2918" s="131"/>
      <c r="P2918" s="330"/>
      <c r="Q2918" s="132"/>
      <c r="R2918" s="132"/>
      <c r="S2918" s="132"/>
      <c r="T2918" s="132"/>
    </row>
    <row r="2919" customFormat="false" ht="12.8" hidden="true" customHeight="false" outlineLevel="0" collapsed="false">
      <c r="A2919" s="131" t="n">
        <v>1514678400</v>
      </c>
      <c r="B2919" s="330" t="n">
        <f aca="false">(A2919/(24*60*60))+DATE(1970,1,1)</f>
        <v>43100</v>
      </c>
      <c r="C2919" s="331" t="n">
        <f aca="false">YEAR(B2919)</f>
        <v>2017</v>
      </c>
      <c r="D2919" s="331" t="n">
        <f aca="false">MONTH(B2919)</f>
        <v>12</v>
      </c>
      <c r="E2919" s="331" t="n">
        <f aca="false">DAY(B2919)</f>
        <v>31</v>
      </c>
      <c r="F2919" s="132" t="n">
        <v>12688.915</v>
      </c>
      <c r="G2919" s="132" t="n">
        <v>14266.63</v>
      </c>
      <c r="H2919" s="132" t="n">
        <v>12534.0025</v>
      </c>
      <c r="I2919" s="132" t="n">
        <v>13888.3225</v>
      </c>
      <c r="J2919" s="132" t="n">
        <f aca="false">LARGE($G$1:G2919,1)</f>
        <v>19804.2475</v>
      </c>
      <c r="K2919" s="192" t="n">
        <f aca="false">IF(J2919&gt;J2918,0,K2918+1)</f>
        <v>14</v>
      </c>
      <c r="L2919" s="134" t="n">
        <f aca="false">I2919/J2919-1</f>
        <v>-0.29872000943232</v>
      </c>
      <c r="O2919" s="131"/>
      <c r="P2919" s="330"/>
      <c r="Q2919" s="132"/>
      <c r="R2919" s="132"/>
      <c r="S2919" s="132"/>
      <c r="T2919" s="132"/>
    </row>
    <row r="2920" customFormat="false" ht="12.8" hidden="true" customHeight="false" outlineLevel="0" collapsed="false">
      <c r="A2920" s="131" t="n">
        <v>1514764800</v>
      </c>
      <c r="B2920" s="330" t="n">
        <f aca="false">(A2920/(24*60*60))+DATE(1970,1,1)</f>
        <v>43101</v>
      </c>
      <c r="C2920" s="331" t="n">
        <f aca="false">YEAR(B2920)</f>
        <v>2018</v>
      </c>
      <c r="D2920" s="331" t="n">
        <f aca="false">MONTH(B2920)</f>
        <v>1</v>
      </c>
      <c r="E2920" s="331" t="n">
        <f aca="false">DAY(B2920)</f>
        <v>1</v>
      </c>
      <c r="F2920" s="132" t="n">
        <v>13888.35</v>
      </c>
      <c r="G2920" s="132" t="n">
        <v>14024.47</v>
      </c>
      <c r="H2920" s="132" t="n">
        <v>12900.97</v>
      </c>
      <c r="I2920" s="132" t="n">
        <v>13441.9825</v>
      </c>
      <c r="J2920" s="132" t="n">
        <f aca="false">LARGE($G$1:G2920,1)</f>
        <v>19804.2475</v>
      </c>
      <c r="K2920" s="192" t="n">
        <f aca="false">IF(J2920&gt;J2919,0,K2919+1)</f>
        <v>15</v>
      </c>
      <c r="L2920" s="134" t="n">
        <f aca="false">I2920/J2920-1</f>
        <v>-0.321257598906497</v>
      </c>
      <c r="O2920" s="131"/>
      <c r="P2920" s="330"/>
      <c r="Q2920" s="132"/>
      <c r="R2920" s="132"/>
      <c r="S2920" s="132"/>
      <c r="T2920" s="132"/>
    </row>
    <row r="2921" customFormat="false" ht="12.8" hidden="true" customHeight="false" outlineLevel="0" collapsed="false">
      <c r="A2921" s="131" t="n">
        <v>1514851200</v>
      </c>
      <c r="B2921" s="330" t="n">
        <f aca="false">(A2921/(24*60*60))+DATE(1970,1,1)</f>
        <v>43102</v>
      </c>
      <c r="C2921" s="331" t="n">
        <f aca="false">YEAR(B2921)</f>
        <v>2018</v>
      </c>
      <c r="D2921" s="331" t="n">
        <f aca="false">MONTH(B2921)</f>
        <v>1</v>
      </c>
      <c r="E2921" s="331" t="n">
        <f aca="false">DAY(B2921)</f>
        <v>2</v>
      </c>
      <c r="F2921" s="132" t="n">
        <v>13429.6775</v>
      </c>
      <c r="G2921" s="132" t="n">
        <v>15270.625</v>
      </c>
      <c r="H2921" s="132" t="n">
        <v>12963.845</v>
      </c>
      <c r="I2921" s="132" t="n">
        <v>14770.635</v>
      </c>
      <c r="J2921" s="132" t="n">
        <f aca="false">LARGE($G$1:G2921,1)</f>
        <v>19804.2475</v>
      </c>
      <c r="K2921" s="192" t="n">
        <f aca="false">IF(J2921&gt;J2920,0,K2920+1)</f>
        <v>16</v>
      </c>
      <c r="L2921" s="134" t="n">
        <f aca="false">I2921/J2921-1</f>
        <v>-0.254168329294006</v>
      </c>
      <c r="O2921" s="131"/>
      <c r="P2921" s="330"/>
      <c r="Q2921" s="132"/>
      <c r="R2921" s="132"/>
      <c r="S2921" s="132"/>
      <c r="T2921" s="132"/>
    </row>
    <row r="2922" customFormat="false" ht="12.8" hidden="true" customHeight="false" outlineLevel="0" collapsed="false">
      <c r="A2922" s="131" t="n">
        <v>1514937600</v>
      </c>
      <c r="B2922" s="330" t="n">
        <f aca="false">(A2922/(24*60*60))+DATE(1970,1,1)</f>
        <v>43103</v>
      </c>
      <c r="C2922" s="331" t="n">
        <f aca="false">YEAR(B2922)</f>
        <v>2018</v>
      </c>
      <c r="D2922" s="331" t="n">
        <f aca="false">MONTH(B2922)</f>
        <v>1</v>
      </c>
      <c r="E2922" s="331" t="n">
        <f aca="false">DAY(B2922)</f>
        <v>3</v>
      </c>
      <c r="F2922" s="132" t="n">
        <v>14768.6425</v>
      </c>
      <c r="G2922" s="132" t="n">
        <v>15474.925</v>
      </c>
      <c r="H2922" s="132" t="n">
        <v>14614.9125</v>
      </c>
      <c r="I2922" s="132" t="n">
        <v>15145.865</v>
      </c>
      <c r="J2922" s="132" t="n">
        <f aca="false">LARGE($G$1:G2922,1)</f>
        <v>19804.2475</v>
      </c>
      <c r="K2922" s="192" t="n">
        <f aca="false">IF(J2922&gt;J2921,0,K2921+1)</f>
        <v>17</v>
      </c>
      <c r="L2922" s="134" t="n">
        <f aca="false">I2922/J2922-1</f>
        <v>-0.235221383695594</v>
      </c>
      <c r="O2922" s="131"/>
      <c r="P2922" s="330"/>
      <c r="Q2922" s="132"/>
      <c r="R2922" s="132"/>
      <c r="S2922" s="132"/>
      <c r="T2922" s="132"/>
    </row>
    <row r="2923" customFormat="false" ht="12.8" hidden="true" customHeight="false" outlineLevel="0" collapsed="false">
      <c r="A2923" s="131" t="n">
        <v>1515024000</v>
      </c>
      <c r="B2923" s="330" t="n">
        <f aca="false">(A2923/(24*60*60))+DATE(1970,1,1)</f>
        <v>43104</v>
      </c>
      <c r="C2923" s="331" t="n">
        <f aca="false">YEAR(B2923)</f>
        <v>2018</v>
      </c>
      <c r="D2923" s="331" t="n">
        <f aca="false">MONTH(B2923)</f>
        <v>1</v>
      </c>
      <c r="E2923" s="331" t="n">
        <f aca="false">DAY(B2923)</f>
        <v>4</v>
      </c>
      <c r="F2923" s="132" t="n">
        <v>15146.1375</v>
      </c>
      <c r="G2923" s="132" t="n">
        <v>15458.49</v>
      </c>
      <c r="H2923" s="132" t="n">
        <v>14209.8675</v>
      </c>
      <c r="I2923" s="132" t="n">
        <v>15188.8125</v>
      </c>
      <c r="J2923" s="132" t="n">
        <f aca="false">LARGE($G$1:G2923,1)</f>
        <v>19804.2475</v>
      </c>
      <c r="K2923" s="192" t="n">
        <f aca="false">IF(J2923&gt;J2922,0,K2922+1)</f>
        <v>18</v>
      </c>
      <c r="L2923" s="134" t="n">
        <f aca="false">I2923/J2923-1</f>
        <v>-0.233052783247634</v>
      </c>
      <c r="O2923" s="131"/>
      <c r="P2923" s="330"/>
      <c r="Q2923" s="132"/>
      <c r="R2923" s="132"/>
      <c r="S2923" s="132"/>
      <c r="T2923" s="132"/>
    </row>
    <row r="2924" customFormat="false" ht="12.8" hidden="true" customHeight="false" outlineLevel="0" collapsed="false">
      <c r="A2924" s="131" t="n">
        <v>1515110400</v>
      </c>
      <c r="B2924" s="330" t="n">
        <f aca="false">(A2924/(24*60*60))+DATE(1970,1,1)</f>
        <v>43105</v>
      </c>
      <c r="C2924" s="331" t="n">
        <f aca="false">YEAR(B2924)</f>
        <v>2018</v>
      </c>
      <c r="D2924" s="331" t="n">
        <f aca="false">MONTH(B2924)</f>
        <v>1</v>
      </c>
      <c r="E2924" s="331" t="n">
        <f aca="false">DAY(B2924)</f>
        <v>5</v>
      </c>
      <c r="F2924" s="132" t="n">
        <v>15188.815</v>
      </c>
      <c r="G2924" s="132" t="n">
        <v>17125.61</v>
      </c>
      <c r="H2924" s="132" t="n">
        <v>14847.695</v>
      </c>
      <c r="I2924" s="132" t="n">
        <v>16955.8775</v>
      </c>
      <c r="J2924" s="132" t="n">
        <f aca="false">LARGE($G$1:G2924,1)</f>
        <v>19804.2475</v>
      </c>
      <c r="K2924" s="192" t="n">
        <f aca="false">IF(J2924&gt;J2923,0,K2923+1)</f>
        <v>19</v>
      </c>
      <c r="L2924" s="134" t="n">
        <f aca="false">I2924/J2924-1</f>
        <v>-0.143826217077927</v>
      </c>
      <c r="O2924" s="131"/>
      <c r="P2924" s="330"/>
      <c r="Q2924" s="132"/>
      <c r="R2924" s="132"/>
      <c r="S2924" s="132"/>
      <c r="T2924" s="132"/>
    </row>
    <row r="2925" customFormat="false" ht="12.8" hidden="true" customHeight="false" outlineLevel="0" collapsed="false">
      <c r="A2925" s="131" t="n">
        <v>1515196800</v>
      </c>
      <c r="B2925" s="330" t="n">
        <f aca="false">(A2925/(24*60*60))+DATE(1970,1,1)</f>
        <v>43106</v>
      </c>
      <c r="C2925" s="331" t="n">
        <f aca="false">YEAR(B2925)</f>
        <v>2018</v>
      </c>
      <c r="D2925" s="331" t="n">
        <f aca="false">MONTH(B2925)</f>
        <v>1</v>
      </c>
      <c r="E2925" s="331" t="n">
        <f aca="false">DAY(B2925)</f>
        <v>6</v>
      </c>
      <c r="F2925" s="132" t="n">
        <v>16955.45</v>
      </c>
      <c r="G2925" s="132" t="n">
        <v>17222.6125</v>
      </c>
      <c r="H2925" s="132" t="n">
        <v>16234.205</v>
      </c>
      <c r="I2925" s="132" t="n">
        <v>17127.915</v>
      </c>
      <c r="J2925" s="132" t="n">
        <f aca="false">LARGE($G$1:G2925,1)</f>
        <v>19804.2475</v>
      </c>
      <c r="K2925" s="192" t="n">
        <f aca="false">IF(J2925&gt;J2924,0,K2924+1)</f>
        <v>20</v>
      </c>
      <c r="L2925" s="134" t="n">
        <f aca="false">I2925/J2925-1</f>
        <v>-0.135139317967017</v>
      </c>
      <c r="O2925" s="131"/>
      <c r="P2925" s="330"/>
      <c r="Q2925" s="132"/>
      <c r="R2925" s="132"/>
      <c r="S2925" s="132"/>
      <c r="T2925" s="132"/>
    </row>
    <row r="2926" customFormat="false" ht="12.8" hidden="true" customHeight="false" outlineLevel="0" collapsed="false">
      <c r="A2926" s="131" t="n">
        <v>1515283200</v>
      </c>
      <c r="B2926" s="330" t="n">
        <f aca="false">(A2926/(24*60*60))+DATE(1970,1,1)</f>
        <v>43107</v>
      </c>
      <c r="C2926" s="331" t="n">
        <f aca="false">YEAR(B2926)</f>
        <v>2018</v>
      </c>
      <c r="D2926" s="331" t="n">
        <f aca="false">MONTH(B2926)</f>
        <v>1</v>
      </c>
      <c r="E2926" s="331" t="n">
        <f aca="false">DAY(B2926)</f>
        <v>7</v>
      </c>
      <c r="F2926" s="132" t="n">
        <v>17124.9825</v>
      </c>
      <c r="G2926" s="132" t="n">
        <v>17134.9975</v>
      </c>
      <c r="H2926" s="132" t="n">
        <v>15717.0625</v>
      </c>
      <c r="I2926" s="132" t="n">
        <v>16144.1975</v>
      </c>
      <c r="J2926" s="132" t="n">
        <f aca="false">LARGE($G$1:G2926,1)</f>
        <v>19804.2475</v>
      </c>
      <c r="K2926" s="192" t="n">
        <f aca="false">IF(J2926&gt;J2925,0,K2925+1)</f>
        <v>21</v>
      </c>
      <c r="L2926" s="134" t="n">
        <f aca="false">I2926/J2926-1</f>
        <v>-0.184811364329799</v>
      </c>
      <c r="O2926" s="131"/>
      <c r="P2926" s="330"/>
      <c r="Q2926" s="132"/>
      <c r="R2926" s="132"/>
      <c r="S2926" s="132"/>
      <c r="T2926" s="132"/>
    </row>
    <row r="2927" customFormat="false" ht="12.8" hidden="true" customHeight="false" outlineLevel="0" collapsed="false">
      <c r="A2927" s="131" t="n">
        <v>1515369600</v>
      </c>
      <c r="B2927" s="330" t="n">
        <f aca="false">(A2927/(24*60*60))+DATE(1970,1,1)</f>
        <v>43108</v>
      </c>
      <c r="C2927" s="331" t="n">
        <f aca="false">YEAR(B2927)</f>
        <v>2018</v>
      </c>
      <c r="D2927" s="331" t="n">
        <f aca="false">MONTH(B2927)</f>
        <v>1</v>
      </c>
      <c r="E2927" s="331" t="n">
        <f aca="false">DAY(B2927)</f>
        <v>8</v>
      </c>
      <c r="F2927" s="132" t="n">
        <v>16153.8125</v>
      </c>
      <c r="G2927" s="132" t="n">
        <v>16238.775</v>
      </c>
      <c r="H2927" s="132" t="n">
        <v>13806.305</v>
      </c>
      <c r="I2927" s="132" t="n">
        <v>14999.085</v>
      </c>
      <c r="J2927" s="132" t="n">
        <f aca="false">LARGE($G$1:G2927,1)</f>
        <v>19804.2475</v>
      </c>
      <c r="K2927" s="192" t="n">
        <f aca="false">IF(J2927&gt;J2926,0,K2926+1)</f>
        <v>22</v>
      </c>
      <c r="L2927" s="134" t="n">
        <f aca="false">I2927/J2927-1</f>
        <v>-0.242632925083369</v>
      </c>
      <c r="O2927" s="131"/>
      <c r="P2927" s="330"/>
      <c r="Q2927" s="132"/>
      <c r="R2927" s="132"/>
      <c r="S2927" s="132"/>
      <c r="T2927" s="132"/>
    </row>
    <row r="2928" customFormat="false" ht="12.8" hidden="true" customHeight="false" outlineLevel="0" collapsed="false">
      <c r="A2928" s="131" t="n">
        <v>1515456000</v>
      </c>
      <c r="B2928" s="330" t="n">
        <f aca="false">(A2928/(24*60*60))+DATE(1970,1,1)</f>
        <v>43109</v>
      </c>
      <c r="C2928" s="331" t="n">
        <f aca="false">YEAR(B2928)</f>
        <v>2018</v>
      </c>
      <c r="D2928" s="331" t="n">
        <f aca="false">MONTH(B2928)</f>
        <v>1</v>
      </c>
      <c r="E2928" s="331" t="n">
        <f aca="false">DAY(B2928)</f>
        <v>9</v>
      </c>
      <c r="F2928" s="132" t="n">
        <v>14997.6575</v>
      </c>
      <c r="G2928" s="132" t="n">
        <v>15402.78</v>
      </c>
      <c r="H2928" s="132" t="n">
        <v>14186.555</v>
      </c>
      <c r="I2928" s="132" t="n">
        <v>14469.6625</v>
      </c>
      <c r="J2928" s="132" t="n">
        <f aca="false">LARGE($G$1:G2928,1)</f>
        <v>19804.2475</v>
      </c>
      <c r="K2928" s="192" t="n">
        <f aca="false">IF(J2928&gt;J2927,0,K2927+1)</f>
        <v>23</v>
      </c>
      <c r="L2928" s="134" t="n">
        <f aca="false">I2928/J2928-1</f>
        <v>-0.269365700464004</v>
      </c>
      <c r="O2928" s="131"/>
      <c r="P2928" s="330"/>
      <c r="Q2928" s="132"/>
      <c r="R2928" s="132"/>
      <c r="S2928" s="132"/>
      <c r="T2928" s="132"/>
    </row>
    <row r="2929" customFormat="false" ht="12.8" hidden="true" customHeight="false" outlineLevel="0" collapsed="false">
      <c r="A2929" s="131" t="n">
        <v>1515542400</v>
      </c>
      <c r="B2929" s="330" t="n">
        <f aca="false">(A2929/(24*60*60))+DATE(1970,1,1)</f>
        <v>43110</v>
      </c>
      <c r="C2929" s="331" t="n">
        <f aca="false">YEAR(B2929)</f>
        <v>2018</v>
      </c>
      <c r="D2929" s="331" t="n">
        <f aca="false">MONTH(B2929)</f>
        <v>1</v>
      </c>
      <c r="E2929" s="331" t="n">
        <f aca="false">DAY(B2929)</f>
        <v>10</v>
      </c>
      <c r="F2929" s="132" t="n">
        <v>14467.64</v>
      </c>
      <c r="G2929" s="132" t="n">
        <v>14921.9</v>
      </c>
      <c r="H2929" s="132" t="n">
        <v>13496.7525</v>
      </c>
      <c r="I2929" s="132" t="n">
        <v>14908.0475</v>
      </c>
      <c r="J2929" s="132" t="n">
        <f aca="false">LARGE($G$1:G2929,1)</f>
        <v>19804.2475</v>
      </c>
      <c r="K2929" s="192" t="n">
        <f aca="false">IF(J2929&gt;J2928,0,K2928+1)</f>
        <v>24</v>
      </c>
      <c r="L2929" s="134" t="n">
        <f aca="false">I2929/J2929-1</f>
        <v>-0.247229792497796</v>
      </c>
      <c r="O2929" s="131"/>
      <c r="P2929" s="330"/>
      <c r="Q2929" s="132"/>
      <c r="R2929" s="132"/>
      <c r="S2929" s="132"/>
      <c r="T2929" s="132"/>
    </row>
    <row r="2930" customFormat="false" ht="12.8" hidden="true" customHeight="false" outlineLevel="0" collapsed="false">
      <c r="A2930" s="131" t="n">
        <v>1515628800</v>
      </c>
      <c r="B2930" s="330" t="n">
        <f aca="false">(A2930/(24*60*60))+DATE(1970,1,1)</f>
        <v>43111</v>
      </c>
      <c r="C2930" s="331" t="n">
        <f aca="false">YEAR(B2930)</f>
        <v>2018</v>
      </c>
      <c r="D2930" s="331" t="n">
        <f aca="false">MONTH(B2930)</f>
        <v>1</v>
      </c>
      <c r="E2930" s="331" t="n">
        <f aca="false">DAY(B2930)</f>
        <v>11</v>
      </c>
      <c r="F2930" s="132" t="n">
        <v>14902.8875</v>
      </c>
      <c r="G2930" s="132" t="n">
        <v>14992.0175</v>
      </c>
      <c r="H2930" s="132" t="n">
        <v>12814.5025</v>
      </c>
      <c r="I2930" s="132" t="n">
        <v>13339.265</v>
      </c>
      <c r="J2930" s="132" t="n">
        <f aca="false">LARGE($G$1:G2930,1)</f>
        <v>19804.2475</v>
      </c>
      <c r="K2930" s="192" t="n">
        <f aca="false">IF(J2930&gt;J2929,0,K2929+1)</f>
        <v>25</v>
      </c>
      <c r="L2930" s="134" t="n">
        <f aca="false">I2930/J2930-1</f>
        <v>-0.326444238792714</v>
      </c>
      <c r="O2930" s="131"/>
      <c r="P2930" s="330"/>
      <c r="Q2930" s="132"/>
      <c r="R2930" s="132"/>
      <c r="S2930" s="132"/>
      <c r="T2930" s="132"/>
    </row>
    <row r="2931" customFormat="false" ht="12.8" hidden="true" customHeight="false" outlineLevel="0" collapsed="false">
      <c r="A2931" s="131" t="n">
        <v>1515715200</v>
      </c>
      <c r="B2931" s="330" t="n">
        <f aca="false">(A2931/(24*60*60))+DATE(1970,1,1)</f>
        <v>43112</v>
      </c>
      <c r="C2931" s="331" t="n">
        <f aca="false">YEAR(B2931)</f>
        <v>2018</v>
      </c>
      <c r="D2931" s="331" t="n">
        <f aca="false">MONTH(B2931)</f>
        <v>1</v>
      </c>
      <c r="E2931" s="331" t="n">
        <f aca="false">DAY(B2931)</f>
        <v>12</v>
      </c>
      <c r="F2931" s="132" t="n">
        <v>13340.705</v>
      </c>
      <c r="G2931" s="132" t="n">
        <v>13960.505</v>
      </c>
      <c r="H2931" s="132" t="n">
        <v>13027.5675</v>
      </c>
      <c r="I2931" s="132" t="n">
        <v>13729.9175</v>
      </c>
      <c r="J2931" s="132" t="n">
        <f aca="false">LARGE($G$1:G2931,1)</f>
        <v>19804.2475</v>
      </c>
      <c r="K2931" s="192" t="n">
        <f aca="false">IF(J2931&gt;J2930,0,K2930+1)</f>
        <v>26</v>
      </c>
      <c r="L2931" s="134" t="n">
        <f aca="false">I2931/J2931-1</f>
        <v>-0.306718546109869</v>
      </c>
      <c r="O2931" s="131"/>
      <c r="P2931" s="330"/>
      <c r="Q2931" s="132"/>
      <c r="R2931" s="132"/>
      <c r="S2931" s="132"/>
      <c r="T2931" s="132"/>
    </row>
    <row r="2932" customFormat="false" ht="12.8" hidden="true" customHeight="false" outlineLevel="0" collapsed="false">
      <c r="A2932" s="131" t="n">
        <v>1515801600</v>
      </c>
      <c r="B2932" s="330" t="n">
        <f aca="false">(A2932/(24*60*60))+DATE(1970,1,1)</f>
        <v>43113</v>
      </c>
      <c r="C2932" s="331" t="n">
        <f aca="false">YEAR(B2932)</f>
        <v>2018</v>
      </c>
      <c r="D2932" s="331" t="n">
        <f aca="false">MONTH(B2932)</f>
        <v>1</v>
      </c>
      <c r="E2932" s="331" t="n">
        <f aca="false">DAY(B2932)</f>
        <v>13</v>
      </c>
      <c r="F2932" s="132" t="n">
        <v>13891.385</v>
      </c>
      <c r="G2932" s="132" t="n">
        <v>15217.275</v>
      </c>
      <c r="H2932" s="132" t="n">
        <v>13662.9425</v>
      </c>
      <c r="I2932" s="132" t="n">
        <v>14240.0275</v>
      </c>
      <c r="J2932" s="132" t="n">
        <f aca="false">LARGE($G$1:G2932,1)</f>
        <v>19804.2475</v>
      </c>
      <c r="K2932" s="192" t="n">
        <f aca="false">IF(J2932&gt;J2931,0,K2931+1)</f>
        <v>27</v>
      </c>
      <c r="L2932" s="134" t="n">
        <f aca="false">I2932/J2932-1</f>
        <v>-0.280960940323534</v>
      </c>
      <c r="O2932" s="131"/>
      <c r="P2932" s="330"/>
      <c r="Q2932" s="132"/>
      <c r="R2932" s="132"/>
      <c r="S2932" s="132"/>
      <c r="T2932" s="132"/>
    </row>
    <row r="2933" customFormat="false" ht="12.8" hidden="true" customHeight="false" outlineLevel="0" collapsed="false">
      <c r="A2933" s="131" t="n">
        <v>1515888000</v>
      </c>
      <c r="B2933" s="330" t="n">
        <f aca="false">(A2933/(24*60*60))+DATE(1970,1,1)</f>
        <v>43114</v>
      </c>
      <c r="C2933" s="331" t="n">
        <f aca="false">YEAR(B2933)</f>
        <v>2018</v>
      </c>
      <c r="D2933" s="331" t="n">
        <f aca="false">MONTH(B2933)</f>
        <v>1</v>
      </c>
      <c r="E2933" s="331" t="n">
        <f aca="false">DAY(B2933)</f>
        <v>14</v>
      </c>
      <c r="F2933" s="132" t="n">
        <v>14239.1</v>
      </c>
      <c r="G2933" s="132" t="n">
        <v>14377.165</v>
      </c>
      <c r="H2933" s="132" t="n">
        <v>13122.955</v>
      </c>
      <c r="I2933" s="132" t="n">
        <v>13660.4225</v>
      </c>
      <c r="J2933" s="132" t="n">
        <f aca="false">LARGE($G$1:G2933,1)</f>
        <v>19804.2475</v>
      </c>
      <c r="K2933" s="192" t="n">
        <f aca="false">IF(J2933&gt;J2932,0,K2932+1)</f>
        <v>28</v>
      </c>
      <c r="L2933" s="134" t="n">
        <f aca="false">I2933/J2933-1</f>
        <v>-0.310227641822796</v>
      </c>
      <c r="O2933" s="131"/>
      <c r="P2933" s="330"/>
      <c r="Q2933" s="132"/>
      <c r="R2933" s="132"/>
      <c r="S2933" s="132"/>
      <c r="T2933" s="132"/>
    </row>
    <row r="2934" customFormat="false" ht="12.8" hidden="true" customHeight="false" outlineLevel="0" collapsed="false">
      <c r="A2934" s="131" t="n">
        <v>1515974400</v>
      </c>
      <c r="B2934" s="330" t="n">
        <f aca="false">(A2934/(24*60*60))+DATE(1970,1,1)</f>
        <v>43115</v>
      </c>
      <c r="C2934" s="331" t="n">
        <f aca="false">YEAR(B2934)</f>
        <v>2018</v>
      </c>
      <c r="D2934" s="331" t="n">
        <f aca="false">MONTH(B2934)</f>
        <v>1</v>
      </c>
      <c r="E2934" s="331" t="n">
        <f aca="false">DAY(B2934)</f>
        <v>15</v>
      </c>
      <c r="F2934" s="132" t="n">
        <v>13660.3975</v>
      </c>
      <c r="G2934" s="132" t="n">
        <v>14342.38</v>
      </c>
      <c r="H2934" s="132" t="n">
        <v>13363.0625</v>
      </c>
      <c r="I2934" s="132" t="n">
        <v>13600.735</v>
      </c>
      <c r="J2934" s="132" t="n">
        <f aca="false">LARGE($G$1:G2934,1)</f>
        <v>19804.2475</v>
      </c>
      <c r="K2934" s="192" t="n">
        <f aca="false">IF(J2934&gt;J2933,0,K2933+1)</f>
        <v>29</v>
      </c>
      <c r="L2934" s="134" t="n">
        <f aca="false">I2934/J2934-1</f>
        <v>-0.313241515488029</v>
      </c>
      <c r="O2934" s="131"/>
      <c r="P2934" s="330"/>
      <c r="Q2934" s="132"/>
      <c r="R2934" s="132"/>
      <c r="S2934" s="132"/>
      <c r="T2934" s="132"/>
    </row>
    <row r="2935" customFormat="false" ht="12.8" hidden="true" customHeight="false" outlineLevel="0" collapsed="false">
      <c r="A2935" s="131" t="n">
        <v>1516060800</v>
      </c>
      <c r="B2935" s="330" t="n">
        <f aca="false">(A2935/(24*60*60))+DATE(1970,1,1)</f>
        <v>43116</v>
      </c>
      <c r="C2935" s="331" t="n">
        <f aca="false">YEAR(B2935)</f>
        <v>2018</v>
      </c>
      <c r="D2935" s="331" t="n">
        <f aca="false">MONTH(B2935)</f>
        <v>1</v>
      </c>
      <c r="E2935" s="331" t="n">
        <f aca="false">DAY(B2935)</f>
        <v>16</v>
      </c>
      <c r="F2935" s="132" t="n">
        <v>13594.04</v>
      </c>
      <c r="G2935" s="132" t="n">
        <v>13621.2625</v>
      </c>
      <c r="H2935" s="132" t="n">
        <v>10050.655</v>
      </c>
      <c r="I2935" s="132" t="n">
        <v>11472.14</v>
      </c>
      <c r="J2935" s="132" t="n">
        <f aca="false">LARGE($G$1:G2935,1)</f>
        <v>19804.2475</v>
      </c>
      <c r="K2935" s="192" t="n">
        <f aca="false">IF(J2935&gt;J2934,0,K2934+1)</f>
        <v>30</v>
      </c>
      <c r="L2935" s="134" t="n">
        <f aca="false">I2935/J2935-1</f>
        <v>-0.420723256463039</v>
      </c>
      <c r="O2935" s="131"/>
      <c r="P2935" s="330"/>
      <c r="Q2935" s="132"/>
      <c r="R2935" s="132"/>
      <c r="S2935" s="132"/>
      <c r="T2935" s="132"/>
    </row>
    <row r="2936" customFormat="false" ht="12.8" hidden="true" customHeight="false" outlineLevel="0" collapsed="false">
      <c r="A2936" s="131" t="n">
        <v>1516147200</v>
      </c>
      <c r="B2936" s="330" t="n">
        <f aca="false">(A2936/(24*60*60))+DATE(1970,1,1)</f>
        <v>43117</v>
      </c>
      <c r="C2936" s="331" t="n">
        <f aca="false">YEAR(B2936)</f>
        <v>2018</v>
      </c>
      <c r="D2936" s="331" t="n">
        <f aca="false">MONTH(B2936)</f>
        <v>1</v>
      </c>
      <c r="E2936" s="331" t="n">
        <f aca="false">DAY(B2936)</f>
        <v>17</v>
      </c>
      <c r="F2936" s="132" t="n">
        <v>11474.2225</v>
      </c>
      <c r="G2936" s="132" t="n">
        <v>11992.965</v>
      </c>
      <c r="H2936" s="132" t="n">
        <v>9144.25</v>
      </c>
      <c r="I2936" s="132" t="n">
        <v>11204.1375</v>
      </c>
      <c r="J2936" s="132" t="n">
        <f aca="false">LARGE($G$1:G2936,1)</f>
        <v>19804.2475</v>
      </c>
      <c r="K2936" s="192" t="n">
        <f aca="false">IF(J2936&gt;J2935,0,K2935+1)</f>
        <v>31</v>
      </c>
      <c r="L2936" s="134" t="n">
        <f aca="false">I2936/J2936-1</f>
        <v>-0.434255833249913</v>
      </c>
      <c r="O2936" s="131"/>
      <c r="P2936" s="330"/>
      <c r="Q2936" s="132"/>
      <c r="R2936" s="132"/>
      <c r="S2936" s="132"/>
      <c r="T2936" s="132"/>
    </row>
    <row r="2937" customFormat="false" ht="12.8" hidden="true" customHeight="false" outlineLevel="0" collapsed="false">
      <c r="A2937" s="131" t="n">
        <v>1516233600</v>
      </c>
      <c r="B2937" s="330" t="n">
        <f aca="false">(A2937/(24*60*60))+DATE(1970,1,1)</f>
        <v>43118</v>
      </c>
      <c r="C2937" s="331" t="n">
        <f aca="false">YEAR(B2937)</f>
        <v>2018</v>
      </c>
      <c r="D2937" s="331" t="n">
        <f aca="false">MONTH(B2937)</f>
        <v>1</v>
      </c>
      <c r="E2937" s="331" t="n">
        <f aca="false">DAY(B2937)</f>
        <v>18</v>
      </c>
      <c r="F2937" s="132" t="n">
        <v>11208.7075</v>
      </c>
      <c r="G2937" s="132" t="n">
        <v>12160.35</v>
      </c>
      <c r="H2937" s="132" t="n">
        <v>10701.885</v>
      </c>
      <c r="I2937" s="132" t="n">
        <v>11284.275</v>
      </c>
      <c r="J2937" s="132" t="n">
        <f aca="false">LARGE($G$1:G2937,1)</f>
        <v>19804.2475</v>
      </c>
      <c r="K2937" s="192" t="n">
        <f aca="false">IF(J2937&gt;J2936,0,K2936+1)</f>
        <v>32</v>
      </c>
      <c r="L2937" s="134" t="n">
        <f aca="false">I2937/J2937-1</f>
        <v>-0.430209352816864</v>
      </c>
      <c r="O2937" s="131"/>
      <c r="P2937" s="330"/>
      <c r="Q2937" s="132"/>
      <c r="R2937" s="132"/>
      <c r="S2937" s="132"/>
      <c r="T2937" s="132"/>
    </row>
    <row r="2938" customFormat="false" ht="12.8" hidden="true" customHeight="false" outlineLevel="0" collapsed="false">
      <c r="A2938" s="131" t="n">
        <v>1516320000</v>
      </c>
      <c r="B2938" s="330" t="n">
        <f aca="false">(A2938/(24*60*60))+DATE(1970,1,1)</f>
        <v>43119</v>
      </c>
      <c r="C2938" s="331" t="n">
        <f aca="false">YEAR(B2938)</f>
        <v>2018</v>
      </c>
      <c r="D2938" s="331" t="n">
        <f aca="false">MONTH(B2938)</f>
        <v>1</v>
      </c>
      <c r="E2938" s="331" t="n">
        <f aca="false">DAY(B2938)</f>
        <v>19</v>
      </c>
      <c r="F2938" s="132" t="n">
        <v>11295.1325</v>
      </c>
      <c r="G2938" s="132" t="n">
        <v>12020.6925</v>
      </c>
      <c r="H2938" s="132" t="n">
        <v>11040.06</v>
      </c>
      <c r="I2938" s="132" t="n">
        <v>11546.3875</v>
      </c>
      <c r="J2938" s="132" t="n">
        <f aca="false">LARGE($G$1:G2938,1)</f>
        <v>19804.2475</v>
      </c>
      <c r="K2938" s="192" t="n">
        <f aca="false">IF(J2938&gt;J2937,0,K2937+1)</f>
        <v>33</v>
      </c>
      <c r="L2938" s="134" t="n">
        <f aca="false">I2938/J2938-1</f>
        <v>-0.416974186976809</v>
      </c>
      <c r="O2938" s="131"/>
      <c r="P2938" s="330"/>
      <c r="Q2938" s="132"/>
      <c r="R2938" s="132"/>
      <c r="S2938" s="132"/>
      <c r="T2938" s="132"/>
    </row>
    <row r="2939" customFormat="false" ht="12.8" hidden="true" customHeight="false" outlineLevel="0" collapsed="false">
      <c r="A2939" s="131" t="n">
        <v>1516406400</v>
      </c>
      <c r="B2939" s="330" t="n">
        <f aca="false">(A2939/(24*60*60))+DATE(1970,1,1)</f>
        <v>43120</v>
      </c>
      <c r="C2939" s="331" t="n">
        <f aca="false">YEAR(B2939)</f>
        <v>2018</v>
      </c>
      <c r="D2939" s="331" t="n">
        <f aca="false">MONTH(B2939)</f>
        <v>1</v>
      </c>
      <c r="E2939" s="331" t="n">
        <f aca="false">DAY(B2939)</f>
        <v>20</v>
      </c>
      <c r="F2939" s="132" t="n">
        <v>11548.37</v>
      </c>
      <c r="G2939" s="132" t="n">
        <v>13029.0675</v>
      </c>
      <c r="H2939" s="132" t="n">
        <v>11520.6775</v>
      </c>
      <c r="I2939" s="132" t="n">
        <v>12782.4175</v>
      </c>
      <c r="J2939" s="132" t="n">
        <f aca="false">LARGE($G$1:G2939,1)</f>
        <v>19804.2475</v>
      </c>
      <c r="K2939" s="192" t="n">
        <f aca="false">IF(J2939&gt;J2938,0,K2938+1)</f>
        <v>34</v>
      </c>
      <c r="L2939" s="134" t="n">
        <f aca="false">I2939/J2939-1</f>
        <v>-0.354561818115028</v>
      </c>
      <c r="O2939" s="131"/>
      <c r="P2939" s="330"/>
      <c r="Q2939" s="132"/>
      <c r="R2939" s="132"/>
      <c r="S2939" s="132"/>
      <c r="T2939" s="132"/>
    </row>
    <row r="2940" customFormat="false" ht="12.8" hidden="true" customHeight="false" outlineLevel="0" collapsed="false">
      <c r="A2940" s="131" t="n">
        <v>1516492800</v>
      </c>
      <c r="B2940" s="330" t="n">
        <f aca="false">(A2940/(24*60*60))+DATE(1970,1,1)</f>
        <v>43121</v>
      </c>
      <c r="C2940" s="331" t="n">
        <f aca="false">YEAR(B2940)</f>
        <v>2018</v>
      </c>
      <c r="D2940" s="331" t="n">
        <f aca="false">MONTH(B2940)</f>
        <v>1</v>
      </c>
      <c r="E2940" s="331" t="n">
        <f aca="false">DAY(B2940)</f>
        <v>21</v>
      </c>
      <c r="F2940" s="132" t="n">
        <v>12790.825</v>
      </c>
      <c r="G2940" s="132" t="n">
        <v>12793.6625</v>
      </c>
      <c r="H2940" s="132" t="n">
        <v>11119.0025</v>
      </c>
      <c r="I2940" s="132" t="n">
        <v>11541.66</v>
      </c>
      <c r="J2940" s="132" t="n">
        <f aca="false">LARGE($G$1:G2940,1)</f>
        <v>19804.2475</v>
      </c>
      <c r="K2940" s="192" t="n">
        <f aca="false">IF(J2940&gt;J2939,0,K2939+1)</f>
        <v>35</v>
      </c>
      <c r="L2940" s="134" t="n">
        <f aca="false">I2940/J2940-1</f>
        <v>-0.41721289839465</v>
      </c>
      <c r="O2940" s="131"/>
      <c r="P2940" s="330"/>
      <c r="Q2940" s="132"/>
      <c r="R2940" s="132"/>
      <c r="S2940" s="132"/>
      <c r="T2940" s="132"/>
    </row>
    <row r="2941" customFormat="false" ht="12.8" hidden="true" customHeight="false" outlineLevel="0" collapsed="false">
      <c r="A2941" s="131" t="n">
        <v>1516579200</v>
      </c>
      <c r="B2941" s="330" t="n">
        <f aca="false">(A2941/(24*60*60))+DATE(1970,1,1)</f>
        <v>43122</v>
      </c>
      <c r="C2941" s="331" t="n">
        <f aca="false">YEAR(B2941)</f>
        <v>2018</v>
      </c>
      <c r="D2941" s="331" t="n">
        <f aca="false">MONTH(B2941)</f>
        <v>1</v>
      </c>
      <c r="E2941" s="331" t="n">
        <f aca="false">DAY(B2941)</f>
        <v>22</v>
      </c>
      <c r="F2941" s="132" t="n">
        <v>11533.6325</v>
      </c>
      <c r="G2941" s="132" t="n">
        <v>11898.32</v>
      </c>
      <c r="H2941" s="132" t="n">
        <v>10019.86</v>
      </c>
      <c r="I2941" s="132" t="n">
        <v>10791.7475</v>
      </c>
      <c r="J2941" s="132" t="n">
        <f aca="false">LARGE($G$1:G2941,1)</f>
        <v>19804.2475</v>
      </c>
      <c r="K2941" s="192" t="n">
        <f aca="false">IF(J2941&gt;J2940,0,K2940+1)</f>
        <v>36</v>
      </c>
      <c r="L2941" s="134" t="n">
        <f aca="false">I2941/J2941-1</f>
        <v>-0.45507914400686</v>
      </c>
      <c r="O2941" s="131"/>
      <c r="P2941" s="330"/>
      <c r="Q2941" s="132"/>
      <c r="R2941" s="132"/>
      <c r="S2941" s="132"/>
      <c r="T2941" s="132"/>
    </row>
    <row r="2942" customFormat="false" ht="12.8" hidden="true" customHeight="false" outlineLevel="0" collapsed="false">
      <c r="A2942" s="131" t="n">
        <v>1516665600</v>
      </c>
      <c r="B2942" s="330" t="n">
        <f aca="false">(A2942/(24*60*60))+DATE(1970,1,1)</f>
        <v>43123</v>
      </c>
      <c r="C2942" s="331" t="n">
        <f aca="false">YEAR(B2942)</f>
        <v>2018</v>
      </c>
      <c r="D2942" s="331" t="n">
        <f aca="false">MONTH(B2942)</f>
        <v>1</v>
      </c>
      <c r="E2942" s="331" t="n">
        <f aca="false">DAY(B2942)</f>
        <v>23</v>
      </c>
      <c r="F2942" s="132" t="n">
        <v>10792</v>
      </c>
      <c r="G2942" s="132" t="n">
        <v>11402.095</v>
      </c>
      <c r="H2942" s="132" t="n">
        <v>9953.385</v>
      </c>
      <c r="I2942" s="132" t="n">
        <v>10836.8675</v>
      </c>
      <c r="J2942" s="132" t="n">
        <f aca="false">LARGE($G$1:G2942,1)</f>
        <v>19804.2475</v>
      </c>
      <c r="K2942" s="192" t="n">
        <f aca="false">IF(J2942&gt;J2941,0,K2941+1)</f>
        <v>37</v>
      </c>
      <c r="L2942" s="134" t="n">
        <f aca="false">I2942/J2942-1</f>
        <v>-0.452800844869264</v>
      </c>
      <c r="O2942" s="131"/>
      <c r="P2942" s="330"/>
      <c r="Q2942" s="132"/>
      <c r="R2942" s="132"/>
      <c r="S2942" s="132"/>
      <c r="T2942" s="132"/>
    </row>
    <row r="2943" customFormat="false" ht="12.8" hidden="true" customHeight="false" outlineLevel="0" collapsed="false">
      <c r="A2943" s="131" t="n">
        <v>1516752000</v>
      </c>
      <c r="B2943" s="330" t="n">
        <f aca="false">(A2943/(24*60*60))+DATE(1970,1,1)</f>
        <v>43124</v>
      </c>
      <c r="C2943" s="331" t="n">
        <f aca="false">YEAR(B2943)</f>
        <v>2018</v>
      </c>
      <c r="D2943" s="331" t="n">
        <f aca="false">MONTH(B2943)</f>
        <v>1</v>
      </c>
      <c r="E2943" s="331" t="n">
        <f aca="false">DAY(B2943)</f>
        <v>24</v>
      </c>
      <c r="F2943" s="132" t="n">
        <v>10836.1875</v>
      </c>
      <c r="G2943" s="132" t="n">
        <v>11482.5025</v>
      </c>
      <c r="H2943" s="132" t="n">
        <v>10491.7825</v>
      </c>
      <c r="I2943" s="132" t="n">
        <v>11381.0325</v>
      </c>
      <c r="J2943" s="132" t="n">
        <f aca="false">LARGE($G$1:G2943,1)</f>
        <v>19804.2475</v>
      </c>
      <c r="K2943" s="192" t="n">
        <f aca="false">IF(J2943&gt;J2942,0,K2942+1)</f>
        <v>38</v>
      </c>
      <c r="L2943" s="134" t="n">
        <f aca="false">I2943/J2943-1</f>
        <v>-0.42532365847276</v>
      </c>
      <c r="O2943" s="131"/>
      <c r="P2943" s="330"/>
      <c r="Q2943" s="132"/>
      <c r="R2943" s="132"/>
      <c r="S2943" s="132"/>
      <c r="T2943" s="132"/>
    </row>
    <row r="2944" customFormat="false" ht="12.8" hidden="true" customHeight="false" outlineLevel="0" collapsed="false">
      <c r="A2944" s="131" t="n">
        <v>1516838400</v>
      </c>
      <c r="B2944" s="330" t="n">
        <f aca="false">(A2944/(24*60*60))+DATE(1970,1,1)</f>
        <v>43125</v>
      </c>
      <c r="C2944" s="331" t="n">
        <f aca="false">YEAR(B2944)</f>
        <v>2018</v>
      </c>
      <c r="D2944" s="331" t="n">
        <f aca="false">MONTH(B2944)</f>
        <v>1</v>
      </c>
      <c r="E2944" s="331" t="n">
        <f aca="false">DAY(B2944)</f>
        <v>25</v>
      </c>
      <c r="F2944" s="132" t="n">
        <v>11381.04</v>
      </c>
      <c r="G2944" s="132" t="n">
        <v>11721.405</v>
      </c>
      <c r="H2944" s="132" t="n">
        <v>10856.0325</v>
      </c>
      <c r="I2944" s="132" t="n">
        <v>11136.71</v>
      </c>
      <c r="J2944" s="132" t="n">
        <f aca="false">LARGE($G$1:G2944,1)</f>
        <v>19804.2475</v>
      </c>
      <c r="K2944" s="192" t="n">
        <f aca="false">IF(J2944&gt;J2943,0,K2943+1)</f>
        <v>39</v>
      </c>
      <c r="L2944" s="134" t="n">
        <f aca="false">I2944/J2944-1</f>
        <v>-0.437660532166143</v>
      </c>
      <c r="O2944" s="131"/>
      <c r="P2944" s="330"/>
      <c r="Q2944" s="132"/>
      <c r="R2944" s="132"/>
      <c r="S2944" s="132"/>
      <c r="T2944" s="132"/>
    </row>
    <row r="2945" customFormat="false" ht="12.8" hidden="true" customHeight="false" outlineLevel="0" collapsed="false">
      <c r="A2945" s="131" t="n">
        <v>1516924800</v>
      </c>
      <c r="B2945" s="330" t="n">
        <f aca="false">(A2945/(24*60*60))+DATE(1970,1,1)</f>
        <v>43126</v>
      </c>
      <c r="C2945" s="331" t="n">
        <f aca="false">YEAR(B2945)</f>
        <v>2018</v>
      </c>
      <c r="D2945" s="331" t="n">
        <f aca="false">MONTH(B2945)</f>
        <v>1</v>
      </c>
      <c r="E2945" s="331" t="n">
        <f aca="false">DAY(B2945)</f>
        <v>26</v>
      </c>
      <c r="F2945" s="132" t="n">
        <v>11132.7775</v>
      </c>
      <c r="G2945" s="132" t="n">
        <v>11609.8</v>
      </c>
      <c r="H2945" s="132" t="n">
        <v>10297.08</v>
      </c>
      <c r="I2945" s="132" t="n">
        <v>11088.1575</v>
      </c>
      <c r="J2945" s="132" t="n">
        <f aca="false">LARGE($G$1:G2945,1)</f>
        <v>19804.2475</v>
      </c>
      <c r="K2945" s="192" t="n">
        <f aca="false">IF(J2945&gt;J2944,0,K2944+1)</f>
        <v>40</v>
      </c>
      <c r="L2945" s="134" t="n">
        <f aca="false">I2945/J2945-1</f>
        <v>-0.440112152708655</v>
      </c>
      <c r="O2945" s="131"/>
      <c r="P2945" s="330"/>
      <c r="Q2945" s="132"/>
      <c r="R2945" s="132"/>
      <c r="S2945" s="132"/>
      <c r="T2945" s="132"/>
    </row>
    <row r="2946" customFormat="false" ht="12.8" hidden="true" customHeight="false" outlineLevel="0" collapsed="false">
      <c r="A2946" s="131" t="n">
        <v>1517011200</v>
      </c>
      <c r="B2946" s="330" t="n">
        <f aca="false">(A2946/(24*60*60))+DATE(1970,1,1)</f>
        <v>43127</v>
      </c>
      <c r="C2946" s="331" t="n">
        <f aca="false">YEAR(B2946)</f>
        <v>2018</v>
      </c>
      <c r="D2946" s="331" t="n">
        <f aca="false">MONTH(B2946)</f>
        <v>1</v>
      </c>
      <c r="E2946" s="331" t="n">
        <f aca="false">DAY(B2946)</f>
        <v>27</v>
      </c>
      <c r="F2946" s="132" t="n">
        <v>11080.6725</v>
      </c>
      <c r="G2946" s="132" t="n">
        <v>11563.6375</v>
      </c>
      <c r="H2946" s="132" t="n">
        <v>10834.4</v>
      </c>
      <c r="I2946" s="132" t="n">
        <v>11381.0975</v>
      </c>
      <c r="J2946" s="132" t="n">
        <f aca="false">LARGE($G$1:G2946,1)</f>
        <v>19804.2475</v>
      </c>
      <c r="K2946" s="192" t="n">
        <f aca="false">IF(J2946&gt;J2945,0,K2945+1)</f>
        <v>41</v>
      </c>
      <c r="L2946" s="134" t="n">
        <f aca="false">I2946/J2946-1</f>
        <v>-0.425320376348559</v>
      </c>
      <c r="O2946" s="131"/>
      <c r="P2946" s="330"/>
      <c r="Q2946" s="132"/>
      <c r="R2946" s="132"/>
      <c r="S2946" s="132"/>
      <c r="T2946" s="132"/>
    </row>
    <row r="2947" customFormat="false" ht="12.8" hidden="true" customHeight="false" outlineLevel="0" collapsed="false">
      <c r="A2947" s="131" t="n">
        <v>1517097600</v>
      </c>
      <c r="B2947" s="330" t="n">
        <f aca="false">(A2947/(24*60*60))+DATE(1970,1,1)</f>
        <v>43128</v>
      </c>
      <c r="C2947" s="331" t="n">
        <f aca="false">YEAR(B2947)</f>
        <v>2018</v>
      </c>
      <c r="D2947" s="331" t="n">
        <f aca="false">MONTH(B2947)</f>
        <v>1</v>
      </c>
      <c r="E2947" s="331" t="n">
        <f aca="false">DAY(B2947)</f>
        <v>28</v>
      </c>
      <c r="F2947" s="132" t="n">
        <v>11379.915</v>
      </c>
      <c r="G2947" s="132" t="n">
        <v>11874.2975</v>
      </c>
      <c r="H2947" s="132" t="n">
        <v>11251.775</v>
      </c>
      <c r="I2947" s="132" t="n">
        <v>11621.1475</v>
      </c>
      <c r="J2947" s="132" t="n">
        <f aca="false">LARGE($G$1:G2947,1)</f>
        <v>19804.2475</v>
      </c>
      <c r="K2947" s="192" t="n">
        <f aca="false">IF(J2947&gt;J2946,0,K2946+1)</f>
        <v>42</v>
      </c>
      <c r="L2947" s="134" t="n">
        <f aca="false">I2947/J2947-1</f>
        <v>-0.41319923920361</v>
      </c>
      <c r="O2947" s="131"/>
      <c r="P2947" s="330"/>
      <c r="Q2947" s="132"/>
      <c r="R2947" s="132"/>
      <c r="S2947" s="132"/>
      <c r="T2947" s="132"/>
    </row>
    <row r="2948" customFormat="false" ht="12.8" hidden="true" customHeight="false" outlineLevel="0" collapsed="false">
      <c r="A2948" s="131" t="n">
        <v>1517184000</v>
      </c>
      <c r="B2948" s="330" t="n">
        <f aca="false">(A2948/(24*60*60))+DATE(1970,1,1)</f>
        <v>43129</v>
      </c>
      <c r="C2948" s="331" t="n">
        <f aca="false">YEAR(B2948)</f>
        <v>2018</v>
      </c>
      <c r="D2948" s="331" t="n">
        <f aca="false">MONTH(B2948)</f>
        <v>1</v>
      </c>
      <c r="E2948" s="331" t="n">
        <f aca="false">DAY(B2948)</f>
        <v>29</v>
      </c>
      <c r="F2948" s="132" t="n">
        <v>11618.87</v>
      </c>
      <c r="G2948" s="132" t="n">
        <v>11699.0775</v>
      </c>
      <c r="H2948" s="132" t="n">
        <v>10936.5</v>
      </c>
      <c r="I2948" s="132" t="n">
        <v>11142.7425</v>
      </c>
      <c r="J2948" s="132" t="n">
        <f aca="false">LARGE($G$1:G2948,1)</f>
        <v>19804.2475</v>
      </c>
      <c r="K2948" s="192" t="n">
        <f aca="false">IF(J2948&gt;J2947,0,K2947+1)</f>
        <v>43</v>
      </c>
      <c r="L2948" s="134" t="n">
        <f aca="false">I2948/J2948-1</f>
        <v>-0.437355925793192</v>
      </c>
      <c r="O2948" s="131"/>
      <c r="P2948" s="330"/>
      <c r="Q2948" s="132"/>
      <c r="R2948" s="132"/>
      <c r="S2948" s="132"/>
      <c r="T2948" s="132"/>
    </row>
    <row r="2949" customFormat="false" ht="12.8" hidden="true" customHeight="false" outlineLevel="0" collapsed="false">
      <c r="A2949" s="131" t="n">
        <v>1517270400</v>
      </c>
      <c r="B2949" s="330" t="n">
        <f aca="false">(A2949/(24*60*60))+DATE(1970,1,1)</f>
        <v>43130</v>
      </c>
      <c r="C2949" s="331" t="n">
        <f aca="false">YEAR(B2949)</f>
        <v>2018</v>
      </c>
      <c r="D2949" s="331" t="n">
        <f aca="false">MONTH(B2949)</f>
        <v>1</v>
      </c>
      <c r="E2949" s="331" t="n">
        <f aca="false">DAY(B2949)</f>
        <v>30</v>
      </c>
      <c r="F2949" s="132" t="n">
        <v>11141.41</v>
      </c>
      <c r="G2949" s="132" t="n">
        <v>11185.265</v>
      </c>
      <c r="H2949" s="132" t="n">
        <v>9731.81</v>
      </c>
      <c r="I2949" s="132" t="n">
        <v>9988.305</v>
      </c>
      <c r="J2949" s="132" t="n">
        <f aca="false">LARGE($G$1:G2949,1)</f>
        <v>19804.2475</v>
      </c>
      <c r="K2949" s="192" t="n">
        <f aca="false">IF(J2949&gt;J2948,0,K2948+1)</f>
        <v>44</v>
      </c>
      <c r="L2949" s="134" t="n">
        <f aca="false">I2949/J2949-1</f>
        <v>-0.495648345134043</v>
      </c>
      <c r="O2949" s="131"/>
      <c r="P2949" s="330"/>
      <c r="Q2949" s="132"/>
      <c r="R2949" s="132"/>
      <c r="S2949" s="132"/>
      <c r="T2949" s="132"/>
    </row>
    <row r="2950" customFormat="false" ht="12.8" hidden="true" customHeight="false" outlineLevel="0" collapsed="false">
      <c r="A2950" s="131" t="n">
        <v>1517356800</v>
      </c>
      <c r="B2950" s="330" t="n">
        <f aca="false">(A2950/(24*60*60))+DATE(1970,1,1)</f>
        <v>43131</v>
      </c>
      <c r="C2950" s="331" t="n">
        <f aca="false">YEAR(B2950)</f>
        <v>2018</v>
      </c>
      <c r="D2950" s="331" t="n">
        <f aca="false">MONTH(B2950)</f>
        <v>1</v>
      </c>
      <c r="E2950" s="331" t="n">
        <f aca="false">DAY(B2950)</f>
        <v>31</v>
      </c>
      <c r="F2950" s="132" t="n">
        <v>9989.605</v>
      </c>
      <c r="G2950" s="132" t="n">
        <v>10313.735</v>
      </c>
      <c r="H2950" s="132" t="n">
        <v>9546.02</v>
      </c>
      <c r="I2950" s="132" t="n">
        <v>10115.7975</v>
      </c>
      <c r="J2950" s="132" t="n">
        <f aca="false">LARGE($G$1:G2950,1)</f>
        <v>19804.2475</v>
      </c>
      <c r="K2950" s="192" t="n">
        <f aca="false">IF(J2950&gt;J2949,0,K2949+1)</f>
        <v>45</v>
      </c>
      <c r="L2950" s="134" t="n">
        <f aca="false">I2950/J2950-1</f>
        <v>-0.489210710985106</v>
      </c>
      <c r="O2950" s="131"/>
      <c r="P2950" s="330"/>
      <c r="Q2950" s="132"/>
      <c r="R2950" s="132"/>
      <c r="S2950" s="132"/>
      <c r="T2950" s="132"/>
    </row>
    <row r="2951" customFormat="false" ht="12.8" hidden="true" customHeight="false" outlineLevel="0" collapsed="false">
      <c r="A2951" s="131" t="n">
        <v>1517443200</v>
      </c>
      <c r="B2951" s="330" t="n">
        <f aca="false">(A2951/(24*60*60))+DATE(1970,1,1)</f>
        <v>43132</v>
      </c>
      <c r="C2951" s="331" t="n">
        <f aca="false">YEAR(B2951)</f>
        <v>2018</v>
      </c>
      <c r="D2951" s="331" t="n">
        <f aca="false">MONTH(B2951)</f>
        <v>2</v>
      </c>
      <c r="E2951" s="331" t="n">
        <f aca="false">DAY(B2951)</f>
        <v>1</v>
      </c>
      <c r="F2951" s="132" t="n">
        <v>10117.77</v>
      </c>
      <c r="G2951" s="132" t="n">
        <v>10174.8475</v>
      </c>
      <c r="H2951" s="132" t="n">
        <v>8447.8525</v>
      </c>
      <c r="I2951" s="132" t="n">
        <v>9012.8875</v>
      </c>
      <c r="J2951" s="132" t="n">
        <f aca="false">LARGE($G$1:G2951,1)</f>
        <v>19804.2475</v>
      </c>
      <c r="K2951" s="192" t="n">
        <f aca="false">IF(J2951&gt;J2950,0,K2950+1)</f>
        <v>46</v>
      </c>
      <c r="L2951" s="134" t="n">
        <f aca="false">I2951/J2951-1</f>
        <v>-0.544901289483481</v>
      </c>
      <c r="O2951" s="131"/>
      <c r="P2951" s="330"/>
      <c r="Q2951" s="132"/>
      <c r="R2951" s="132"/>
      <c r="S2951" s="132"/>
      <c r="T2951" s="132"/>
    </row>
    <row r="2952" customFormat="false" ht="12.8" hidden="true" customHeight="false" outlineLevel="0" collapsed="false">
      <c r="A2952" s="131" t="n">
        <v>1517529600</v>
      </c>
      <c r="B2952" s="330" t="n">
        <f aca="false">(A2952/(24*60*60))+DATE(1970,1,1)</f>
        <v>43133</v>
      </c>
      <c r="C2952" s="331" t="n">
        <f aca="false">YEAR(B2952)</f>
        <v>2018</v>
      </c>
      <c r="D2952" s="331" t="n">
        <f aca="false">MONTH(B2952)</f>
        <v>2</v>
      </c>
      <c r="E2952" s="331" t="n">
        <f aca="false">DAY(B2952)</f>
        <v>2</v>
      </c>
      <c r="F2952" s="132" t="n">
        <v>9017.205</v>
      </c>
      <c r="G2952" s="132" t="n">
        <v>9107.9675</v>
      </c>
      <c r="H2952" s="132" t="n">
        <v>7593.5625</v>
      </c>
      <c r="I2952" s="132" t="n">
        <v>8811.005</v>
      </c>
      <c r="J2952" s="132" t="n">
        <f aca="false">LARGE($G$1:G2952,1)</f>
        <v>19804.2475</v>
      </c>
      <c r="K2952" s="192" t="n">
        <f aca="false">IF(J2952&gt;J2951,0,K2951+1)</f>
        <v>47</v>
      </c>
      <c r="L2952" s="134" t="n">
        <f aca="false">I2952/J2952-1</f>
        <v>-0.555095188544781</v>
      </c>
      <c r="O2952" s="131"/>
      <c r="P2952" s="330"/>
      <c r="Q2952" s="132"/>
      <c r="R2952" s="132"/>
      <c r="S2952" s="132"/>
      <c r="T2952" s="132"/>
    </row>
    <row r="2953" customFormat="false" ht="12.8" hidden="true" customHeight="false" outlineLevel="0" collapsed="false">
      <c r="A2953" s="131" t="n">
        <v>1517616000</v>
      </c>
      <c r="B2953" s="330" t="n">
        <f aca="false">(A2953/(24*60*60))+DATE(1970,1,1)</f>
        <v>43134</v>
      </c>
      <c r="C2953" s="331" t="n">
        <f aca="false">YEAR(B2953)</f>
        <v>2018</v>
      </c>
      <c r="D2953" s="331" t="n">
        <f aca="false">MONTH(B2953)</f>
        <v>2</v>
      </c>
      <c r="E2953" s="331" t="n">
        <f aca="false">DAY(B2953)</f>
        <v>3</v>
      </c>
      <c r="F2953" s="132" t="n">
        <v>8800.3925</v>
      </c>
      <c r="G2953" s="132" t="n">
        <v>9487.19</v>
      </c>
      <c r="H2953" s="132" t="n">
        <v>8108.1775</v>
      </c>
      <c r="I2953" s="132" t="n">
        <v>9213.725</v>
      </c>
      <c r="J2953" s="132" t="n">
        <f aca="false">LARGE($G$1:G2953,1)</f>
        <v>19804.2475</v>
      </c>
      <c r="K2953" s="192" t="n">
        <f aca="false">IF(J2953&gt;J2952,0,K2952+1)</f>
        <v>48</v>
      </c>
      <c r="L2953" s="134" t="n">
        <f aca="false">I2953/J2953-1</f>
        <v>-0.534760156880487</v>
      </c>
      <c r="O2953" s="131"/>
      <c r="P2953" s="330"/>
      <c r="Q2953" s="132"/>
      <c r="R2953" s="132"/>
      <c r="S2953" s="132"/>
      <c r="T2953" s="132"/>
    </row>
    <row r="2954" customFormat="false" ht="12.8" hidden="true" customHeight="false" outlineLevel="0" collapsed="false">
      <c r="A2954" s="131" t="n">
        <v>1517702400</v>
      </c>
      <c r="B2954" s="330" t="n">
        <f aca="false">(A2954/(24*60*60))+DATE(1970,1,1)</f>
        <v>43135</v>
      </c>
      <c r="C2954" s="331" t="n">
        <f aca="false">YEAR(B2954)</f>
        <v>2018</v>
      </c>
      <c r="D2954" s="331" t="n">
        <f aca="false">MONTH(B2954)</f>
        <v>2</v>
      </c>
      <c r="E2954" s="331" t="n">
        <f aca="false">DAY(B2954)</f>
        <v>4</v>
      </c>
      <c r="F2954" s="132" t="n">
        <v>9213.055</v>
      </c>
      <c r="G2954" s="132" t="n">
        <v>9349.885</v>
      </c>
      <c r="H2954" s="132" t="n">
        <v>7820.6475</v>
      </c>
      <c r="I2954" s="132" t="n">
        <v>8163.0125</v>
      </c>
      <c r="J2954" s="132" t="n">
        <f aca="false">LARGE($G$1:G2954,1)</f>
        <v>19804.2475</v>
      </c>
      <c r="K2954" s="192" t="n">
        <f aca="false">IF(J2954&gt;J2953,0,K2953+1)</f>
        <v>49</v>
      </c>
      <c r="L2954" s="134" t="n">
        <f aca="false">I2954/J2954-1</f>
        <v>-0.587815063410008</v>
      </c>
      <c r="O2954" s="131"/>
      <c r="P2954" s="330"/>
      <c r="Q2954" s="132"/>
      <c r="R2954" s="132"/>
      <c r="S2954" s="132"/>
      <c r="T2954" s="132"/>
    </row>
    <row r="2955" customFormat="false" ht="12.8" hidden="true" customHeight="false" outlineLevel="0" collapsed="false">
      <c r="A2955" s="131" t="n">
        <v>1517788800</v>
      </c>
      <c r="B2955" s="330" t="n">
        <f aca="false">(A2955/(24*60*60))+DATE(1970,1,1)</f>
        <v>43136</v>
      </c>
      <c r="C2955" s="331" t="n">
        <f aca="false">YEAR(B2955)</f>
        <v>2018</v>
      </c>
      <c r="D2955" s="331" t="n">
        <f aca="false">MONTH(B2955)</f>
        <v>2</v>
      </c>
      <c r="E2955" s="331" t="n">
        <f aca="false">DAY(B2955)</f>
        <v>5</v>
      </c>
      <c r="F2955" s="132" t="n">
        <v>8164.595</v>
      </c>
      <c r="G2955" s="132" t="n">
        <v>8342.005</v>
      </c>
      <c r="H2955" s="132" t="n">
        <v>6513.9375</v>
      </c>
      <c r="I2955" s="132" t="n">
        <v>6878.9575</v>
      </c>
      <c r="J2955" s="132" t="n">
        <f aca="false">LARGE($G$1:G2955,1)</f>
        <v>19804.2475</v>
      </c>
      <c r="K2955" s="192" t="n">
        <f aca="false">IF(J2955&gt;J2954,0,K2954+1)</f>
        <v>50</v>
      </c>
      <c r="L2955" s="134" t="n">
        <f aca="false">I2955/J2955-1</f>
        <v>-0.652652417114056</v>
      </c>
      <c r="O2955" s="131"/>
      <c r="P2955" s="330"/>
      <c r="Q2955" s="132"/>
      <c r="R2955" s="132"/>
      <c r="S2955" s="132"/>
      <c r="T2955" s="132"/>
    </row>
    <row r="2956" customFormat="false" ht="12.8" hidden="true" customHeight="false" outlineLevel="0" collapsed="false">
      <c r="A2956" s="131" t="n">
        <v>1517875200</v>
      </c>
      <c r="B2956" s="330" t="n">
        <f aca="false">(A2956/(24*60*60))+DATE(1970,1,1)</f>
        <v>43137</v>
      </c>
      <c r="C2956" s="331" t="n">
        <f aca="false">YEAR(B2956)</f>
        <v>2018</v>
      </c>
      <c r="D2956" s="331" t="n">
        <f aca="false">MONTH(B2956)</f>
        <v>2</v>
      </c>
      <c r="E2956" s="331" t="n">
        <f aca="false">DAY(B2956)</f>
        <v>6</v>
      </c>
      <c r="F2956" s="132" t="n">
        <v>6878.5575</v>
      </c>
      <c r="G2956" s="132" t="n">
        <v>7998.2225</v>
      </c>
      <c r="H2956" s="132" t="n">
        <v>5893.765</v>
      </c>
      <c r="I2956" s="132" t="n">
        <v>7696.395</v>
      </c>
      <c r="J2956" s="132" t="n">
        <f aca="false">LARGE($G$1:G2956,1)</f>
        <v>19804.2475</v>
      </c>
      <c r="K2956" s="192" t="n">
        <f aca="false">IF(J2956&gt;J2955,0,K2955+1)</f>
        <v>51</v>
      </c>
      <c r="L2956" s="134" t="n">
        <f aca="false">I2956/J2956-1</f>
        <v>-0.611376549399314</v>
      </c>
      <c r="O2956" s="131"/>
      <c r="P2956" s="330"/>
      <c r="Q2956" s="132"/>
      <c r="R2956" s="132"/>
      <c r="S2956" s="132"/>
      <c r="T2956" s="132"/>
    </row>
    <row r="2957" customFormat="false" ht="12.8" hidden="true" customHeight="false" outlineLevel="0" collapsed="false">
      <c r="A2957" s="131" t="n">
        <v>1517961600</v>
      </c>
      <c r="B2957" s="330" t="n">
        <f aca="false">(A2957/(24*60*60))+DATE(1970,1,1)</f>
        <v>43138</v>
      </c>
      <c r="C2957" s="331" t="n">
        <f aca="false">YEAR(B2957)</f>
        <v>2018</v>
      </c>
      <c r="D2957" s="331" t="n">
        <f aca="false">MONTH(B2957)</f>
        <v>2</v>
      </c>
      <c r="E2957" s="331" t="n">
        <f aca="false">DAY(B2957)</f>
        <v>7</v>
      </c>
      <c r="F2957" s="132" t="n">
        <v>7700.555</v>
      </c>
      <c r="G2957" s="132" t="n">
        <v>8633.025</v>
      </c>
      <c r="H2957" s="132" t="n">
        <v>7187.93</v>
      </c>
      <c r="I2957" s="132" t="n">
        <v>7576.405</v>
      </c>
      <c r="J2957" s="132" t="n">
        <f aca="false">LARGE($G$1:G2957,1)</f>
        <v>19804.2475</v>
      </c>
      <c r="K2957" s="192" t="n">
        <f aca="false">IF(J2957&gt;J2956,0,K2956+1)</f>
        <v>52</v>
      </c>
      <c r="L2957" s="134" t="n">
        <f aca="false">I2957/J2957-1</f>
        <v>-0.617435350674142</v>
      </c>
      <c r="O2957" s="131"/>
      <c r="P2957" s="330"/>
      <c r="Q2957" s="132"/>
      <c r="R2957" s="132"/>
      <c r="S2957" s="132"/>
      <c r="T2957" s="132"/>
    </row>
    <row r="2958" customFormat="false" ht="12.8" hidden="true" customHeight="false" outlineLevel="0" collapsed="false">
      <c r="A2958" s="131" t="n">
        <v>1518048000</v>
      </c>
      <c r="B2958" s="330" t="n">
        <f aca="false">(A2958/(24*60*60))+DATE(1970,1,1)</f>
        <v>43139</v>
      </c>
      <c r="C2958" s="331" t="n">
        <f aca="false">YEAR(B2958)</f>
        <v>2018</v>
      </c>
      <c r="D2958" s="331" t="n">
        <f aca="false">MONTH(B2958)</f>
        <v>2</v>
      </c>
      <c r="E2958" s="331" t="n">
        <f aca="false">DAY(B2958)</f>
        <v>8</v>
      </c>
      <c r="F2958" s="132" t="n">
        <v>7577.425</v>
      </c>
      <c r="G2958" s="132" t="n">
        <v>8636.6875</v>
      </c>
      <c r="H2958" s="132" t="n">
        <v>7553.625</v>
      </c>
      <c r="I2958" s="132" t="n">
        <v>8227.215</v>
      </c>
      <c r="J2958" s="132" t="n">
        <f aca="false">LARGE($G$1:G2958,1)</f>
        <v>19804.2475</v>
      </c>
      <c r="K2958" s="192" t="n">
        <f aca="false">IF(J2958&gt;J2957,0,K2957+1)</f>
        <v>53</v>
      </c>
      <c r="L2958" s="134" t="n">
        <f aca="false">I2958/J2958-1</f>
        <v>-0.584573208348361</v>
      </c>
      <c r="O2958" s="131"/>
      <c r="P2958" s="330"/>
      <c r="Q2958" s="132"/>
      <c r="R2958" s="132"/>
      <c r="S2958" s="132"/>
      <c r="T2958" s="132"/>
    </row>
    <row r="2959" customFormat="false" ht="12.8" hidden="true" customHeight="false" outlineLevel="0" collapsed="false">
      <c r="A2959" s="131" t="n">
        <v>1518134400</v>
      </c>
      <c r="B2959" s="330" t="n">
        <f aca="false">(A2959/(24*60*60))+DATE(1970,1,1)</f>
        <v>43140</v>
      </c>
      <c r="C2959" s="331" t="n">
        <f aca="false">YEAR(B2959)</f>
        <v>2018</v>
      </c>
      <c r="D2959" s="331" t="n">
        <f aca="false">MONTH(B2959)</f>
        <v>2</v>
      </c>
      <c r="E2959" s="331" t="n">
        <f aca="false">DAY(B2959)</f>
        <v>9</v>
      </c>
      <c r="F2959" s="132" t="n">
        <v>8229.2975</v>
      </c>
      <c r="G2959" s="132" t="n">
        <v>8739.5125</v>
      </c>
      <c r="H2959" s="132" t="n">
        <v>7750.83</v>
      </c>
      <c r="I2959" s="132" t="n">
        <v>8685.7175</v>
      </c>
      <c r="J2959" s="132" t="n">
        <f aca="false">LARGE($G$1:G2959,1)</f>
        <v>19804.2475</v>
      </c>
      <c r="K2959" s="192" t="n">
        <f aca="false">IF(J2959&gt;J2958,0,K2958+1)</f>
        <v>54</v>
      </c>
      <c r="L2959" s="134" t="n">
        <f aca="false">I2959/J2959-1</f>
        <v>-0.56142148294198</v>
      </c>
      <c r="O2959" s="131"/>
      <c r="P2959" s="330"/>
      <c r="Q2959" s="132"/>
      <c r="R2959" s="132"/>
      <c r="S2959" s="132"/>
      <c r="T2959" s="132"/>
    </row>
    <row r="2960" customFormat="false" ht="12.8" hidden="true" customHeight="false" outlineLevel="0" collapsed="false">
      <c r="A2960" s="131" t="n">
        <v>1518220800</v>
      </c>
      <c r="B2960" s="330" t="n">
        <f aca="false">(A2960/(24*60*60))+DATE(1970,1,1)</f>
        <v>43141</v>
      </c>
      <c r="C2960" s="331" t="n">
        <f aca="false">YEAR(B2960)</f>
        <v>2018</v>
      </c>
      <c r="D2960" s="331" t="n">
        <f aca="false">MONTH(B2960)</f>
        <v>2</v>
      </c>
      <c r="E2960" s="331" t="n">
        <f aca="false">DAY(B2960)</f>
        <v>10</v>
      </c>
      <c r="F2960" s="132" t="n">
        <v>8685.915</v>
      </c>
      <c r="G2960" s="132" t="n">
        <v>9082.45</v>
      </c>
      <c r="H2960" s="132" t="n">
        <v>8154.865</v>
      </c>
      <c r="I2960" s="132" t="n">
        <v>8554.1725</v>
      </c>
      <c r="J2960" s="132" t="n">
        <f aca="false">LARGE($G$1:G2960,1)</f>
        <v>19804.2475</v>
      </c>
      <c r="K2960" s="192" t="n">
        <f aca="false">IF(J2960&gt;J2959,0,K2959+1)</f>
        <v>55</v>
      </c>
      <c r="L2960" s="134" t="n">
        <f aca="false">I2960/J2960-1</f>
        <v>-0.568063744911287</v>
      </c>
      <c r="O2960" s="131"/>
      <c r="P2960" s="330"/>
      <c r="Q2960" s="132"/>
      <c r="R2960" s="132"/>
      <c r="S2960" s="132"/>
      <c r="T2960" s="132"/>
    </row>
    <row r="2961" customFormat="false" ht="12.8" hidden="true" customHeight="false" outlineLevel="0" collapsed="false">
      <c r="A2961" s="131" t="n">
        <v>1518307200</v>
      </c>
      <c r="B2961" s="330" t="n">
        <f aca="false">(A2961/(24*60*60))+DATE(1970,1,1)</f>
        <v>43142</v>
      </c>
      <c r="C2961" s="331" t="n">
        <f aca="false">YEAR(B2961)</f>
        <v>2018</v>
      </c>
      <c r="D2961" s="331" t="n">
        <f aca="false">MONTH(B2961)</f>
        <v>2</v>
      </c>
      <c r="E2961" s="331" t="n">
        <f aca="false">DAY(B2961)</f>
        <v>11</v>
      </c>
      <c r="F2961" s="132" t="n">
        <v>8553.745</v>
      </c>
      <c r="G2961" s="132" t="n">
        <v>8559.8275</v>
      </c>
      <c r="H2961" s="132" t="n">
        <v>7834.37</v>
      </c>
      <c r="I2961" s="132" t="n">
        <v>8067.4975</v>
      </c>
      <c r="J2961" s="132" t="n">
        <f aca="false">LARGE($G$1:G2961,1)</f>
        <v>19804.2475</v>
      </c>
      <c r="K2961" s="192" t="n">
        <f aca="false">IF(J2961&gt;J2960,0,K2960+1)</f>
        <v>56</v>
      </c>
      <c r="L2961" s="134" t="n">
        <f aca="false">I2961/J2961-1</f>
        <v>-0.592638018687658</v>
      </c>
      <c r="O2961" s="131"/>
      <c r="P2961" s="330"/>
      <c r="Q2961" s="132"/>
      <c r="R2961" s="132"/>
      <c r="S2961" s="132"/>
      <c r="T2961" s="132"/>
    </row>
    <row r="2962" customFormat="false" ht="12.8" hidden="true" customHeight="false" outlineLevel="0" collapsed="false">
      <c r="A2962" s="131" t="n">
        <v>1518393600</v>
      </c>
      <c r="B2962" s="330" t="n">
        <f aca="false">(A2962/(24*60*60))+DATE(1970,1,1)</f>
        <v>43143</v>
      </c>
      <c r="C2962" s="331" t="n">
        <f aca="false">YEAR(B2962)</f>
        <v>2018</v>
      </c>
      <c r="D2962" s="331" t="n">
        <f aca="false">MONTH(B2962)</f>
        <v>2</v>
      </c>
      <c r="E2962" s="331" t="n">
        <f aca="false">DAY(B2962)</f>
        <v>12</v>
      </c>
      <c r="F2962" s="132" t="n">
        <v>8072.7625</v>
      </c>
      <c r="G2962" s="132" t="n">
        <v>8979.5</v>
      </c>
      <c r="H2962" s="132" t="n">
        <v>8067.6425</v>
      </c>
      <c r="I2962" s="132" t="n">
        <v>8894.395</v>
      </c>
      <c r="J2962" s="132" t="n">
        <f aca="false">LARGE($G$1:G2962,1)</f>
        <v>19804.2475</v>
      </c>
      <c r="K2962" s="192" t="n">
        <f aca="false">IF(J2962&gt;J2961,0,K2961+1)</f>
        <v>57</v>
      </c>
      <c r="L2962" s="134" t="n">
        <f aca="false">I2962/J2962-1</f>
        <v>-0.550884475666142</v>
      </c>
      <c r="O2962" s="131"/>
      <c r="P2962" s="330"/>
      <c r="Q2962" s="132"/>
      <c r="R2962" s="132"/>
      <c r="S2962" s="132"/>
      <c r="T2962" s="132"/>
    </row>
    <row r="2963" customFormat="false" ht="12.8" hidden="true" customHeight="false" outlineLevel="0" collapsed="false">
      <c r="A2963" s="131" t="n">
        <v>1518480000</v>
      </c>
      <c r="B2963" s="330" t="n">
        <f aca="false">(A2963/(24*60*60))+DATE(1970,1,1)</f>
        <v>43144</v>
      </c>
      <c r="C2963" s="331" t="n">
        <f aca="false">YEAR(B2963)</f>
        <v>2018</v>
      </c>
      <c r="D2963" s="331" t="n">
        <f aca="false">MONTH(B2963)</f>
        <v>2</v>
      </c>
      <c r="E2963" s="331" t="n">
        <f aca="false">DAY(B2963)</f>
        <v>13</v>
      </c>
      <c r="F2963" s="132" t="n">
        <v>8889.6225</v>
      </c>
      <c r="G2963" s="132" t="n">
        <v>8937.6475</v>
      </c>
      <c r="H2963" s="132" t="n">
        <v>8379.3075</v>
      </c>
      <c r="I2963" s="132" t="n">
        <v>8519.9425</v>
      </c>
      <c r="J2963" s="132" t="n">
        <f aca="false">LARGE($G$1:G2963,1)</f>
        <v>19804.2475</v>
      </c>
      <c r="K2963" s="192" t="n">
        <f aca="false">IF(J2963&gt;J2962,0,K2962+1)</f>
        <v>58</v>
      </c>
      <c r="L2963" s="134" t="n">
        <f aca="false">I2963/J2963-1</f>
        <v>-0.56979216200969</v>
      </c>
      <c r="O2963" s="131"/>
      <c r="P2963" s="330"/>
      <c r="Q2963" s="132"/>
      <c r="R2963" s="132"/>
      <c r="S2963" s="132"/>
      <c r="T2963" s="132"/>
    </row>
    <row r="2964" customFormat="false" ht="12.8" hidden="true" customHeight="false" outlineLevel="0" collapsed="false">
      <c r="A2964" s="131" t="n">
        <v>1518566400</v>
      </c>
      <c r="B2964" s="330" t="n">
        <f aca="false">(A2964/(24*60*60))+DATE(1970,1,1)</f>
        <v>43145</v>
      </c>
      <c r="C2964" s="331" t="n">
        <f aca="false">YEAR(B2964)</f>
        <v>2018</v>
      </c>
      <c r="D2964" s="331" t="n">
        <f aca="false">MONTH(B2964)</f>
        <v>2</v>
      </c>
      <c r="E2964" s="331" t="n">
        <f aca="false">DAY(B2964)</f>
        <v>14</v>
      </c>
      <c r="F2964" s="132" t="n">
        <v>8515.9125</v>
      </c>
      <c r="G2964" s="132" t="n">
        <v>9507.025</v>
      </c>
      <c r="H2964" s="132" t="n">
        <v>8515.76</v>
      </c>
      <c r="I2964" s="132" t="n">
        <v>9483.4825</v>
      </c>
      <c r="J2964" s="132" t="n">
        <f aca="false">LARGE($G$1:G2964,1)</f>
        <v>19804.2475</v>
      </c>
      <c r="K2964" s="192" t="n">
        <f aca="false">IF(J2964&gt;J2963,0,K2963+1)</f>
        <v>59</v>
      </c>
      <c r="L2964" s="134" t="n">
        <f aca="false">I2964/J2964-1</f>
        <v>-0.52113896274019</v>
      </c>
      <c r="O2964" s="131"/>
      <c r="P2964" s="330"/>
      <c r="Q2964" s="132"/>
      <c r="R2964" s="132"/>
      <c r="S2964" s="132"/>
      <c r="T2964" s="132"/>
    </row>
    <row r="2965" customFormat="false" ht="12.8" hidden="true" customHeight="false" outlineLevel="0" collapsed="false">
      <c r="A2965" s="131" t="n">
        <v>1518652800</v>
      </c>
      <c r="B2965" s="330" t="n">
        <f aca="false">(A2965/(24*60*60))+DATE(1970,1,1)</f>
        <v>43146</v>
      </c>
      <c r="C2965" s="331" t="n">
        <f aca="false">YEAR(B2965)</f>
        <v>2018</v>
      </c>
      <c r="D2965" s="331" t="n">
        <f aca="false">MONTH(B2965)</f>
        <v>2</v>
      </c>
      <c r="E2965" s="331" t="n">
        <f aca="false">DAY(B2965)</f>
        <v>15</v>
      </c>
      <c r="F2965" s="132" t="n">
        <v>9479.985</v>
      </c>
      <c r="G2965" s="132" t="n">
        <v>10247.525</v>
      </c>
      <c r="H2965" s="132" t="n">
        <v>9343.89</v>
      </c>
      <c r="I2965" s="132" t="n">
        <v>10025.8525</v>
      </c>
      <c r="J2965" s="132" t="n">
        <f aca="false">LARGE($G$1:G2965,1)</f>
        <v>19804.2475</v>
      </c>
      <c r="K2965" s="192" t="n">
        <f aca="false">IF(J2965&gt;J2964,0,K2964+1)</f>
        <v>60</v>
      </c>
      <c r="L2965" s="134" t="n">
        <f aca="false">I2965/J2965-1</f>
        <v>-0.493752413465849</v>
      </c>
      <c r="O2965" s="131"/>
      <c r="P2965" s="330"/>
      <c r="Q2965" s="132"/>
      <c r="R2965" s="132"/>
      <c r="S2965" s="132"/>
      <c r="T2965" s="132"/>
    </row>
    <row r="2966" customFormat="false" ht="12.8" hidden="true" customHeight="false" outlineLevel="0" collapsed="false">
      <c r="A2966" s="131" t="n">
        <v>1518739200</v>
      </c>
      <c r="B2966" s="330" t="n">
        <f aca="false">(A2966/(24*60*60))+DATE(1970,1,1)</f>
        <v>43147</v>
      </c>
      <c r="C2966" s="331" t="n">
        <f aca="false">YEAR(B2966)</f>
        <v>2018</v>
      </c>
      <c r="D2966" s="331" t="n">
        <f aca="false">MONTH(B2966)</f>
        <v>2</v>
      </c>
      <c r="E2966" s="331" t="n">
        <f aca="false">DAY(B2966)</f>
        <v>16</v>
      </c>
      <c r="F2966" s="132" t="n">
        <v>10024.95</v>
      </c>
      <c r="G2966" s="132" t="n">
        <v>10310.095</v>
      </c>
      <c r="H2966" s="132" t="n">
        <v>9709.0225</v>
      </c>
      <c r="I2966" s="132" t="n">
        <v>10183.905</v>
      </c>
      <c r="J2966" s="132" t="n">
        <f aca="false">LARGE($G$1:G2966,1)</f>
        <v>19804.2475</v>
      </c>
      <c r="K2966" s="192" t="n">
        <f aca="false">IF(J2966&gt;J2965,0,K2965+1)</f>
        <v>61</v>
      </c>
      <c r="L2966" s="134" t="n">
        <f aca="false">I2966/J2966-1</f>
        <v>-0.485771676000313</v>
      </c>
      <c r="O2966" s="131"/>
      <c r="P2966" s="330"/>
      <c r="Q2966" s="132"/>
      <c r="R2966" s="132"/>
      <c r="S2966" s="132"/>
      <c r="T2966" s="132"/>
    </row>
    <row r="2967" customFormat="false" ht="12.8" hidden="true" customHeight="false" outlineLevel="0" collapsed="false">
      <c r="A2967" s="131" t="n">
        <v>1518825600</v>
      </c>
      <c r="B2967" s="330" t="n">
        <f aca="false">(A2967/(24*60*60))+DATE(1970,1,1)</f>
        <v>43148</v>
      </c>
      <c r="C2967" s="331" t="n">
        <f aca="false">YEAR(B2967)</f>
        <v>2018</v>
      </c>
      <c r="D2967" s="331" t="n">
        <f aca="false">MONTH(B2967)</f>
        <v>2</v>
      </c>
      <c r="E2967" s="331" t="n">
        <f aca="false">DAY(B2967)</f>
        <v>17</v>
      </c>
      <c r="F2967" s="132" t="n">
        <v>10185.515</v>
      </c>
      <c r="G2967" s="132" t="n">
        <v>11139.295</v>
      </c>
      <c r="H2967" s="132" t="n">
        <v>10051.7325</v>
      </c>
      <c r="I2967" s="132" t="n">
        <v>11105.625</v>
      </c>
      <c r="J2967" s="132" t="n">
        <f aca="false">LARGE($G$1:G2967,1)</f>
        <v>19804.2475</v>
      </c>
      <c r="K2967" s="192" t="n">
        <f aca="false">IF(J2967&gt;J2966,0,K2966+1)</f>
        <v>62</v>
      </c>
      <c r="L2967" s="134" t="n">
        <f aca="false">I2967/J2967-1</f>
        <v>-0.439230144947441</v>
      </c>
      <c r="O2967" s="131"/>
      <c r="P2967" s="330"/>
      <c r="Q2967" s="132"/>
      <c r="R2967" s="132"/>
      <c r="S2967" s="132"/>
      <c r="T2967" s="132"/>
    </row>
    <row r="2968" customFormat="false" ht="12.8" hidden="true" customHeight="false" outlineLevel="0" collapsed="false">
      <c r="A2968" s="131" t="n">
        <v>1518912000</v>
      </c>
      <c r="B2968" s="330" t="n">
        <f aca="false">(A2968/(24*60*60))+DATE(1970,1,1)</f>
        <v>43149</v>
      </c>
      <c r="C2968" s="331" t="n">
        <f aca="false">YEAR(B2968)</f>
        <v>2018</v>
      </c>
      <c r="D2968" s="331" t="n">
        <f aca="false">MONTH(B2968)</f>
        <v>2</v>
      </c>
      <c r="E2968" s="331" t="n">
        <f aca="false">DAY(B2968)</f>
        <v>18</v>
      </c>
      <c r="F2968" s="132" t="n">
        <v>11110.27</v>
      </c>
      <c r="G2968" s="132" t="n">
        <v>11294.475</v>
      </c>
      <c r="H2968" s="132" t="n">
        <v>10166.7875</v>
      </c>
      <c r="I2968" s="132" t="n">
        <v>10408.5275</v>
      </c>
      <c r="J2968" s="132" t="n">
        <f aca="false">LARGE($G$1:G2968,1)</f>
        <v>19804.2475</v>
      </c>
      <c r="K2968" s="192" t="n">
        <f aca="false">IF(J2968&gt;J2967,0,K2967+1)</f>
        <v>63</v>
      </c>
      <c r="L2968" s="134" t="n">
        <f aca="false">I2968/J2968-1</f>
        <v>-0.474429538410889</v>
      </c>
      <c r="O2968" s="131"/>
      <c r="P2968" s="330"/>
      <c r="Q2968" s="132"/>
      <c r="R2968" s="132"/>
      <c r="S2968" s="132"/>
      <c r="T2968" s="132"/>
    </row>
    <row r="2969" customFormat="false" ht="12.8" hidden="true" customHeight="false" outlineLevel="0" collapsed="false">
      <c r="A2969" s="131" t="n">
        <v>1518998400</v>
      </c>
      <c r="B2969" s="330" t="n">
        <f aca="false">(A2969/(24*60*60))+DATE(1970,1,1)</f>
        <v>43150</v>
      </c>
      <c r="C2969" s="331" t="n">
        <f aca="false">YEAR(B2969)</f>
        <v>2018</v>
      </c>
      <c r="D2969" s="331" t="n">
        <f aca="false">MONTH(B2969)</f>
        <v>2</v>
      </c>
      <c r="E2969" s="331" t="n">
        <f aca="false">DAY(B2969)</f>
        <v>19</v>
      </c>
      <c r="F2969" s="132" t="n">
        <v>10413.595</v>
      </c>
      <c r="G2969" s="132" t="n">
        <v>11264.0225</v>
      </c>
      <c r="H2969" s="132" t="n">
        <v>10322.725</v>
      </c>
      <c r="I2969" s="132" t="n">
        <v>11161.255</v>
      </c>
      <c r="J2969" s="132" t="n">
        <f aca="false">LARGE($G$1:G2969,1)</f>
        <v>19804.2475</v>
      </c>
      <c r="K2969" s="192" t="n">
        <f aca="false">IF(J2969&gt;J2968,0,K2968+1)</f>
        <v>64</v>
      </c>
      <c r="L2969" s="134" t="n">
        <f aca="false">I2969/J2969-1</f>
        <v>-0.436421151573671</v>
      </c>
      <c r="O2969" s="131"/>
      <c r="P2969" s="330"/>
      <c r="Q2969" s="132"/>
      <c r="R2969" s="132"/>
      <c r="S2969" s="132"/>
      <c r="T2969" s="132"/>
    </row>
    <row r="2970" customFormat="false" ht="12.8" hidden="true" customHeight="false" outlineLevel="0" collapsed="false">
      <c r="A2970" s="131" t="n">
        <v>1519084800</v>
      </c>
      <c r="B2970" s="330" t="n">
        <f aca="false">(A2970/(24*60*60))+DATE(1970,1,1)</f>
        <v>43151</v>
      </c>
      <c r="C2970" s="331" t="n">
        <f aca="false">YEAR(B2970)</f>
        <v>2018</v>
      </c>
      <c r="D2970" s="331" t="n">
        <f aca="false">MONTH(B2970)</f>
        <v>2</v>
      </c>
      <c r="E2970" s="331" t="n">
        <f aca="false">DAY(B2970)</f>
        <v>20</v>
      </c>
      <c r="F2970" s="132" t="n">
        <v>11155.9625</v>
      </c>
      <c r="G2970" s="132" t="n">
        <v>11773.775</v>
      </c>
      <c r="H2970" s="132" t="n">
        <v>11060.84</v>
      </c>
      <c r="I2970" s="132" t="n">
        <v>11229.375</v>
      </c>
      <c r="J2970" s="132" t="n">
        <f aca="false">LARGE($G$1:G2970,1)</f>
        <v>19804.2475</v>
      </c>
      <c r="K2970" s="192" t="n">
        <f aca="false">IF(J2970&gt;J2969,0,K2969+1)</f>
        <v>65</v>
      </c>
      <c r="L2970" s="134" t="n">
        <f aca="false">I2970/J2970-1</f>
        <v>-0.432981485411147</v>
      </c>
      <c r="O2970" s="131"/>
      <c r="P2970" s="330"/>
      <c r="Q2970" s="132"/>
      <c r="R2970" s="132"/>
      <c r="S2970" s="132"/>
      <c r="T2970" s="132"/>
    </row>
    <row r="2971" customFormat="false" ht="12.8" hidden="true" customHeight="false" outlineLevel="0" collapsed="false">
      <c r="A2971" s="131" t="n">
        <v>1519171200</v>
      </c>
      <c r="B2971" s="330" t="n">
        <f aca="false">(A2971/(24*60*60))+DATE(1970,1,1)</f>
        <v>43152</v>
      </c>
      <c r="C2971" s="331" t="n">
        <f aca="false">YEAR(B2971)</f>
        <v>2018</v>
      </c>
      <c r="D2971" s="331" t="n">
        <f aca="false">MONTH(B2971)</f>
        <v>2</v>
      </c>
      <c r="E2971" s="331" t="n">
        <f aca="false">DAY(B2971)</f>
        <v>21</v>
      </c>
      <c r="F2971" s="132" t="n">
        <v>11231.2975</v>
      </c>
      <c r="G2971" s="132" t="n">
        <v>11284.565</v>
      </c>
      <c r="H2971" s="132" t="n">
        <v>10247.55</v>
      </c>
      <c r="I2971" s="132" t="n">
        <v>10461.6925</v>
      </c>
      <c r="J2971" s="132" t="n">
        <f aca="false">LARGE($G$1:G2971,1)</f>
        <v>19804.2475</v>
      </c>
      <c r="K2971" s="192" t="n">
        <f aca="false">IF(J2971&gt;J2970,0,K2970+1)</f>
        <v>66</v>
      </c>
      <c r="L2971" s="134" t="n">
        <f aca="false">I2971/J2971-1</f>
        <v>-0.47174501328566</v>
      </c>
      <c r="O2971" s="131"/>
      <c r="P2971" s="330"/>
      <c r="Q2971" s="132"/>
      <c r="R2971" s="132"/>
      <c r="S2971" s="132"/>
      <c r="T2971" s="132"/>
    </row>
    <row r="2972" customFormat="false" ht="12.8" hidden="true" customHeight="false" outlineLevel="0" collapsed="false">
      <c r="A2972" s="131" t="n">
        <v>1519257600</v>
      </c>
      <c r="B2972" s="330" t="n">
        <f aca="false">(A2972/(24*60*60))+DATE(1970,1,1)</f>
        <v>43153</v>
      </c>
      <c r="C2972" s="331" t="n">
        <f aca="false">YEAR(B2972)</f>
        <v>2018</v>
      </c>
      <c r="D2972" s="331" t="n">
        <f aca="false">MONTH(B2972)</f>
        <v>2</v>
      </c>
      <c r="E2972" s="331" t="n">
        <f aca="false">DAY(B2972)</f>
        <v>22</v>
      </c>
      <c r="F2972" s="132" t="n">
        <v>10463.125</v>
      </c>
      <c r="G2972" s="132" t="n">
        <v>10937.725</v>
      </c>
      <c r="H2972" s="132" t="n">
        <v>9724.6175</v>
      </c>
      <c r="I2972" s="132" t="n">
        <v>9835.875</v>
      </c>
      <c r="J2972" s="132" t="n">
        <f aca="false">LARGE($G$1:G2972,1)</f>
        <v>19804.2475</v>
      </c>
      <c r="K2972" s="192" t="n">
        <f aca="false">IF(J2972&gt;J2971,0,K2971+1)</f>
        <v>67</v>
      </c>
      <c r="L2972" s="134" t="n">
        <f aca="false">I2972/J2972-1</f>
        <v>-0.503345178856202</v>
      </c>
      <c r="O2972" s="131"/>
      <c r="P2972" s="330"/>
      <c r="Q2972" s="132"/>
      <c r="R2972" s="132"/>
      <c r="S2972" s="132"/>
      <c r="T2972" s="132"/>
    </row>
    <row r="2973" customFormat="false" ht="12.8" hidden="true" customHeight="false" outlineLevel="0" collapsed="false">
      <c r="A2973" s="131" t="n">
        <v>1519344000</v>
      </c>
      <c r="B2973" s="330" t="n">
        <f aca="false">(A2973/(24*60*60))+DATE(1970,1,1)</f>
        <v>43154</v>
      </c>
      <c r="C2973" s="331" t="n">
        <f aca="false">YEAR(B2973)</f>
        <v>2018</v>
      </c>
      <c r="D2973" s="331" t="n">
        <f aca="false">MONTH(B2973)</f>
        <v>2</v>
      </c>
      <c r="E2973" s="331" t="n">
        <f aca="false">DAY(B2973)</f>
        <v>23</v>
      </c>
      <c r="F2973" s="132" t="n">
        <v>9833.5425</v>
      </c>
      <c r="G2973" s="132" t="n">
        <v>10408.6675</v>
      </c>
      <c r="H2973" s="132" t="n">
        <v>9580.5825</v>
      </c>
      <c r="I2973" s="132" t="n">
        <v>10157.6025</v>
      </c>
      <c r="J2973" s="132" t="n">
        <f aca="false">LARGE($G$1:G2973,1)</f>
        <v>19804.2475</v>
      </c>
      <c r="K2973" s="192" t="n">
        <f aca="false">IF(J2973&gt;J2972,0,K2972+1)</f>
        <v>68</v>
      </c>
      <c r="L2973" s="134" t="n">
        <f aca="false">I2973/J2973-1</f>
        <v>-0.487099800181754</v>
      </c>
      <c r="O2973" s="131"/>
      <c r="P2973" s="330"/>
      <c r="Q2973" s="132"/>
      <c r="R2973" s="132"/>
      <c r="S2973" s="132"/>
      <c r="T2973" s="132"/>
    </row>
    <row r="2974" customFormat="false" ht="12.8" hidden="true" customHeight="false" outlineLevel="0" collapsed="false">
      <c r="A2974" s="131" t="n">
        <v>1519430400</v>
      </c>
      <c r="B2974" s="330" t="n">
        <f aca="false">(A2974/(24*60*60))+DATE(1970,1,1)</f>
        <v>43155</v>
      </c>
      <c r="C2974" s="331" t="n">
        <f aca="false">YEAR(B2974)</f>
        <v>2018</v>
      </c>
      <c r="D2974" s="331" t="n">
        <f aca="false">MONTH(B2974)</f>
        <v>2</v>
      </c>
      <c r="E2974" s="331" t="n">
        <f aca="false">DAY(B2974)</f>
        <v>24</v>
      </c>
      <c r="F2974" s="132" t="n">
        <v>10145.325</v>
      </c>
      <c r="G2974" s="132" t="n">
        <v>10537.06</v>
      </c>
      <c r="H2974" s="132" t="n">
        <v>9376.395</v>
      </c>
      <c r="I2974" s="132" t="n">
        <v>9690.955</v>
      </c>
      <c r="J2974" s="132" t="n">
        <f aca="false">LARGE($G$1:G2974,1)</f>
        <v>19804.2475</v>
      </c>
      <c r="K2974" s="192" t="n">
        <f aca="false">IF(J2974&gt;J2973,0,K2973+1)</f>
        <v>69</v>
      </c>
      <c r="L2974" s="134" t="n">
        <f aca="false">I2974/J2974-1</f>
        <v>-0.510662800997614</v>
      </c>
      <c r="O2974" s="131"/>
      <c r="P2974" s="330"/>
      <c r="Q2974" s="132"/>
      <c r="R2974" s="132"/>
      <c r="S2974" s="132"/>
      <c r="T2974" s="132"/>
    </row>
    <row r="2975" customFormat="false" ht="12.8" hidden="true" customHeight="false" outlineLevel="0" collapsed="false">
      <c r="A2975" s="131" t="n">
        <v>1519516800</v>
      </c>
      <c r="B2975" s="330" t="n">
        <f aca="false">(A2975/(24*60*60))+DATE(1970,1,1)</f>
        <v>43156</v>
      </c>
      <c r="C2975" s="331" t="n">
        <f aca="false">YEAR(B2975)</f>
        <v>2018</v>
      </c>
      <c r="D2975" s="331" t="n">
        <f aca="false">MONTH(B2975)</f>
        <v>2</v>
      </c>
      <c r="E2975" s="331" t="n">
        <f aca="false">DAY(B2975)</f>
        <v>25</v>
      </c>
      <c r="F2975" s="132" t="n">
        <v>9690.5225</v>
      </c>
      <c r="G2975" s="132" t="n">
        <v>9872.6275</v>
      </c>
      <c r="H2975" s="132" t="n">
        <v>9296.2125</v>
      </c>
      <c r="I2975" s="132" t="n">
        <v>9590.7575</v>
      </c>
      <c r="J2975" s="132" t="n">
        <f aca="false">LARGE($G$1:G2975,1)</f>
        <v>19804.2475</v>
      </c>
      <c r="K2975" s="192" t="n">
        <f aca="false">IF(J2975&gt;J2974,0,K2974+1)</f>
        <v>70</v>
      </c>
      <c r="L2975" s="134" t="n">
        <f aca="false">I2975/J2975-1</f>
        <v>-0.515722195453273</v>
      </c>
      <c r="O2975" s="131"/>
      <c r="P2975" s="330"/>
      <c r="Q2975" s="132"/>
      <c r="R2975" s="132"/>
      <c r="S2975" s="132"/>
      <c r="T2975" s="132"/>
    </row>
    <row r="2976" customFormat="false" ht="12.8" hidden="true" customHeight="false" outlineLevel="0" collapsed="false">
      <c r="A2976" s="131" t="n">
        <v>1519603200</v>
      </c>
      <c r="B2976" s="330" t="n">
        <f aca="false">(A2976/(24*60*60))+DATE(1970,1,1)</f>
        <v>43157</v>
      </c>
      <c r="C2976" s="331" t="n">
        <f aca="false">YEAR(B2976)</f>
        <v>2018</v>
      </c>
      <c r="D2976" s="331" t="n">
        <f aca="false">MONTH(B2976)</f>
        <v>2</v>
      </c>
      <c r="E2976" s="331" t="n">
        <f aca="false">DAY(B2976)</f>
        <v>26</v>
      </c>
      <c r="F2976" s="132" t="n">
        <v>9592.1075</v>
      </c>
      <c r="G2976" s="132" t="n">
        <v>10453.6475</v>
      </c>
      <c r="H2976" s="132" t="n">
        <v>9391.51</v>
      </c>
      <c r="I2976" s="132" t="n">
        <v>10311.7</v>
      </c>
      <c r="J2976" s="132" t="n">
        <f aca="false">LARGE($G$1:G2976,1)</f>
        <v>19804.2475</v>
      </c>
      <c r="K2976" s="192" t="n">
        <f aca="false">IF(J2976&gt;J2975,0,K2975+1)</f>
        <v>71</v>
      </c>
      <c r="L2976" s="134" t="n">
        <f aca="false">I2976/J2976-1</f>
        <v>-0.479318767350287</v>
      </c>
      <c r="O2976" s="131"/>
      <c r="P2976" s="330"/>
      <c r="Q2976" s="132"/>
      <c r="R2976" s="132"/>
      <c r="S2976" s="132"/>
      <c r="T2976" s="132"/>
    </row>
    <row r="2977" customFormat="false" ht="12.8" hidden="true" customHeight="false" outlineLevel="0" collapsed="false">
      <c r="A2977" s="131" t="n">
        <v>1519689600</v>
      </c>
      <c r="B2977" s="330" t="n">
        <f aca="false">(A2977/(24*60*60))+DATE(1970,1,1)</f>
        <v>43158</v>
      </c>
      <c r="C2977" s="331" t="n">
        <f aca="false">YEAR(B2977)</f>
        <v>2018</v>
      </c>
      <c r="D2977" s="331" t="n">
        <f aca="false">MONTH(B2977)</f>
        <v>2</v>
      </c>
      <c r="E2977" s="331" t="n">
        <f aca="false">DAY(B2977)</f>
        <v>27</v>
      </c>
      <c r="F2977" s="132" t="n">
        <v>10314.195</v>
      </c>
      <c r="G2977" s="132" t="n">
        <v>10855.9925</v>
      </c>
      <c r="H2977" s="132" t="n">
        <v>10131.0075</v>
      </c>
      <c r="I2977" s="132" t="n">
        <v>10561.5825</v>
      </c>
      <c r="J2977" s="132" t="n">
        <f aca="false">LARGE($G$1:G2977,1)</f>
        <v>19804.2475</v>
      </c>
      <c r="K2977" s="192" t="n">
        <f aca="false">IF(J2977&gt;J2976,0,K2976+1)</f>
        <v>72</v>
      </c>
      <c r="L2977" s="134" t="n">
        <f aca="false">I2977/J2977-1</f>
        <v>-0.466701145802182</v>
      </c>
      <c r="O2977" s="131"/>
      <c r="P2977" s="330"/>
      <c r="Q2977" s="132"/>
      <c r="R2977" s="132"/>
      <c r="S2977" s="132"/>
      <c r="T2977" s="132"/>
    </row>
    <row r="2978" customFormat="false" ht="12.8" hidden="true" customHeight="false" outlineLevel="0" collapsed="false">
      <c r="A2978" s="131" t="n">
        <v>1519776000</v>
      </c>
      <c r="B2978" s="330" t="n">
        <f aca="false">(A2978/(24*60*60))+DATE(1970,1,1)</f>
        <v>43159</v>
      </c>
      <c r="C2978" s="331" t="n">
        <f aca="false">YEAR(B2978)</f>
        <v>2018</v>
      </c>
      <c r="D2978" s="331" t="n">
        <f aca="false">MONTH(B2978)</f>
        <v>2</v>
      </c>
      <c r="E2978" s="331" t="n">
        <f aca="false">DAY(B2978)</f>
        <v>28</v>
      </c>
      <c r="F2978" s="132" t="n">
        <v>10564.57</v>
      </c>
      <c r="G2978" s="132" t="n">
        <v>11060.0375</v>
      </c>
      <c r="H2978" s="132" t="n">
        <v>10259.755</v>
      </c>
      <c r="I2978" s="132" t="n">
        <v>10306.8075</v>
      </c>
      <c r="J2978" s="132" t="n">
        <f aca="false">LARGE($G$1:G2978,1)</f>
        <v>19804.2475</v>
      </c>
      <c r="K2978" s="192" t="n">
        <f aca="false">IF(J2978&gt;J2977,0,K2977+1)</f>
        <v>73</v>
      </c>
      <c r="L2978" s="134" t="n">
        <f aca="false">I2978/J2978-1</f>
        <v>-0.479565810314176</v>
      </c>
      <c r="O2978" s="131"/>
      <c r="P2978" s="330"/>
      <c r="Q2978" s="132"/>
      <c r="R2978" s="132"/>
      <c r="S2978" s="132"/>
      <c r="T2978" s="132"/>
    </row>
    <row r="2979" customFormat="false" ht="12.8" hidden="true" customHeight="false" outlineLevel="0" collapsed="false">
      <c r="A2979" s="131" t="n">
        <v>1519862400</v>
      </c>
      <c r="B2979" s="330" t="n">
        <f aca="false">(A2979/(24*60*60))+DATE(1970,1,1)</f>
        <v>43160</v>
      </c>
      <c r="C2979" s="331" t="n">
        <f aca="false">YEAR(B2979)</f>
        <v>2018</v>
      </c>
      <c r="D2979" s="331" t="n">
        <f aca="false">MONTH(B2979)</f>
        <v>3</v>
      </c>
      <c r="E2979" s="331" t="n">
        <f aca="false">DAY(B2979)</f>
        <v>1</v>
      </c>
      <c r="F2979" s="132" t="n">
        <v>10307.0275</v>
      </c>
      <c r="G2979" s="132" t="n">
        <v>11079.0575</v>
      </c>
      <c r="H2979" s="132" t="n">
        <v>10191.85</v>
      </c>
      <c r="I2979" s="132" t="n">
        <v>10905</v>
      </c>
      <c r="J2979" s="132" t="n">
        <f aca="false">LARGE($G$1:G2979,1)</f>
        <v>19804.2475</v>
      </c>
      <c r="K2979" s="192" t="n">
        <f aca="false">IF(J2979&gt;J2978,0,K2978+1)</f>
        <v>74</v>
      </c>
      <c r="L2979" s="134" t="n">
        <f aca="false">I2979/J2979-1</f>
        <v>-0.449360547529009</v>
      </c>
      <c r="O2979" s="131"/>
      <c r="P2979" s="330"/>
      <c r="Q2979" s="132"/>
      <c r="R2979" s="132"/>
      <c r="S2979" s="132"/>
      <c r="T2979" s="132"/>
    </row>
    <row r="2980" customFormat="false" ht="12.8" hidden="true" customHeight="false" outlineLevel="0" collapsed="false">
      <c r="A2980" s="131" t="n">
        <v>1519948800</v>
      </c>
      <c r="B2980" s="330" t="n">
        <f aca="false">(A2980/(24*60*60))+DATE(1970,1,1)</f>
        <v>43161</v>
      </c>
      <c r="C2980" s="331" t="n">
        <f aca="false">YEAR(B2980)</f>
        <v>2018</v>
      </c>
      <c r="D2980" s="331" t="n">
        <f aca="false">MONTH(B2980)</f>
        <v>3</v>
      </c>
      <c r="E2980" s="331" t="n">
        <f aca="false">DAY(B2980)</f>
        <v>2</v>
      </c>
      <c r="F2980" s="132" t="n">
        <v>10908.51</v>
      </c>
      <c r="G2980" s="132" t="n">
        <v>11178.5</v>
      </c>
      <c r="H2980" s="132" t="n">
        <v>10774.3125</v>
      </c>
      <c r="I2980" s="132" t="n">
        <v>11022.265</v>
      </c>
      <c r="J2980" s="132" t="n">
        <f aca="false">LARGE($G$1:G2980,1)</f>
        <v>19804.2475</v>
      </c>
      <c r="K2980" s="192" t="n">
        <f aca="false">IF(J2980&gt;J2979,0,K2979+1)</f>
        <v>75</v>
      </c>
      <c r="L2980" s="134" t="n">
        <f aca="false">I2980/J2980-1</f>
        <v>-0.443439342999526</v>
      </c>
      <c r="O2980" s="131"/>
      <c r="P2980" s="330"/>
      <c r="Q2980" s="132"/>
      <c r="R2980" s="132"/>
      <c r="S2980" s="132"/>
      <c r="T2980" s="132"/>
    </row>
    <row r="2981" customFormat="false" ht="12.8" hidden="true" customHeight="false" outlineLevel="0" collapsed="false">
      <c r="A2981" s="131" t="n">
        <v>1520035200</v>
      </c>
      <c r="B2981" s="330" t="n">
        <f aca="false">(A2981/(24*60*60))+DATE(1970,1,1)</f>
        <v>43162</v>
      </c>
      <c r="C2981" s="331" t="n">
        <f aca="false">YEAR(B2981)</f>
        <v>2018</v>
      </c>
      <c r="D2981" s="331" t="n">
        <f aca="false">MONTH(B2981)</f>
        <v>3</v>
      </c>
      <c r="E2981" s="331" t="n">
        <f aca="false">DAY(B2981)</f>
        <v>3</v>
      </c>
      <c r="F2981" s="132" t="n">
        <v>11022.7575</v>
      </c>
      <c r="G2981" s="132" t="n">
        <v>11502.9225</v>
      </c>
      <c r="H2981" s="132" t="n">
        <v>11020.265</v>
      </c>
      <c r="I2981" s="132" t="n">
        <v>11434.805</v>
      </c>
      <c r="J2981" s="132" t="n">
        <f aca="false">LARGE($G$1:G2981,1)</f>
        <v>19804.2475</v>
      </c>
      <c r="K2981" s="192" t="n">
        <f aca="false">IF(J2981&gt;J2980,0,K2980+1)</f>
        <v>76</v>
      </c>
      <c r="L2981" s="134" t="n">
        <f aca="false">I2981/J2981-1</f>
        <v>-0.422608458109807</v>
      </c>
      <c r="O2981" s="131"/>
      <c r="P2981" s="330"/>
      <c r="Q2981" s="132"/>
      <c r="R2981" s="132"/>
      <c r="S2981" s="132"/>
      <c r="T2981" s="132"/>
    </row>
    <row r="2982" customFormat="false" ht="12.8" hidden="true" customHeight="false" outlineLevel="0" collapsed="false">
      <c r="A2982" s="131" t="n">
        <v>1520121600</v>
      </c>
      <c r="B2982" s="330" t="n">
        <f aca="false">(A2982/(24*60*60))+DATE(1970,1,1)</f>
        <v>43163</v>
      </c>
      <c r="C2982" s="331" t="n">
        <f aca="false">YEAR(B2982)</f>
        <v>2018</v>
      </c>
      <c r="D2982" s="331" t="n">
        <f aca="false">MONTH(B2982)</f>
        <v>3</v>
      </c>
      <c r="E2982" s="331" t="n">
        <f aca="false">DAY(B2982)</f>
        <v>4</v>
      </c>
      <c r="F2982" s="132" t="n">
        <v>11437.92</v>
      </c>
      <c r="G2982" s="132" t="n">
        <v>11509.25</v>
      </c>
      <c r="H2982" s="132" t="n">
        <v>11054.505</v>
      </c>
      <c r="I2982" s="132" t="n">
        <v>11478.115</v>
      </c>
      <c r="J2982" s="132" t="n">
        <f aca="false">LARGE($G$1:G2982,1)</f>
        <v>19804.2475</v>
      </c>
      <c r="K2982" s="192" t="n">
        <f aca="false">IF(J2982&gt;J2981,0,K2981+1)</f>
        <v>77</v>
      </c>
      <c r="L2982" s="134" t="n">
        <f aca="false">I2982/J2982-1</f>
        <v>-0.42042155350765</v>
      </c>
      <c r="O2982" s="131"/>
      <c r="P2982" s="330"/>
      <c r="Q2982" s="132"/>
      <c r="R2982" s="132"/>
      <c r="S2982" s="132"/>
      <c r="T2982" s="132"/>
    </row>
    <row r="2983" customFormat="false" ht="12.8" hidden="true" customHeight="false" outlineLevel="0" collapsed="false">
      <c r="A2983" s="131" t="n">
        <v>1520208000</v>
      </c>
      <c r="B2983" s="330" t="n">
        <f aca="false">(A2983/(24*60*60))+DATE(1970,1,1)</f>
        <v>43164</v>
      </c>
      <c r="C2983" s="331" t="n">
        <f aca="false">YEAR(B2983)</f>
        <v>2018</v>
      </c>
      <c r="D2983" s="331" t="n">
        <f aca="false">MONTH(B2983)</f>
        <v>3</v>
      </c>
      <c r="E2983" s="331" t="n">
        <f aca="false">DAY(B2983)</f>
        <v>5</v>
      </c>
      <c r="F2983" s="132" t="n">
        <v>11479.9675</v>
      </c>
      <c r="G2983" s="132" t="n">
        <v>11662.5375</v>
      </c>
      <c r="H2983" s="132" t="n">
        <v>11380.865</v>
      </c>
      <c r="I2983" s="132" t="n">
        <v>11407.6725</v>
      </c>
      <c r="J2983" s="132" t="n">
        <f aca="false">LARGE($G$1:G2983,1)</f>
        <v>19804.2475</v>
      </c>
      <c r="K2983" s="192" t="n">
        <f aca="false">IF(J2983&gt;J2982,0,K2982+1)</f>
        <v>78</v>
      </c>
      <c r="L2983" s="134" t="n">
        <f aca="false">I2983/J2983-1</f>
        <v>-0.423978492492583</v>
      </c>
      <c r="O2983" s="131"/>
      <c r="P2983" s="330"/>
      <c r="Q2983" s="132"/>
      <c r="R2983" s="132"/>
      <c r="S2983" s="132"/>
      <c r="T2983" s="132"/>
    </row>
    <row r="2984" customFormat="false" ht="12.8" hidden="true" customHeight="false" outlineLevel="0" collapsed="false">
      <c r="A2984" s="131" t="n">
        <v>1520294400</v>
      </c>
      <c r="B2984" s="330" t="n">
        <f aca="false">(A2984/(24*60*60))+DATE(1970,1,1)</f>
        <v>43165</v>
      </c>
      <c r="C2984" s="331" t="n">
        <f aca="false">YEAR(B2984)</f>
        <v>2018</v>
      </c>
      <c r="D2984" s="331" t="n">
        <f aca="false">MONTH(B2984)</f>
        <v>3</v>
      </c>
      <c r="E2984" s="331" t="n">
        <f aca="false">DAY(B2984)</f>
        <v>6</v>
      </c>
      <c r="F2984" s="132" t="n">
        <v>11405.4475</v>
      </c>
      <c r="G2984" s="132" t="n">
        <v>11413.82</v>
      </c>
      <c r="H2984" s="132" t="n">
        <v>10560.0175</v>
      </c>
      <c r="I2984" s="132" t="n">
        <v>10713.0325</v>
      </c>
      <c r="J2984" s="132" t="n">
        <f aca="false">LARGE($G$1:G2984,1)</f>
        <v>19804.2475</v>
      </c>
      <c r="K2984" s="192" t="n">
        <f aca="false">IF(J2984&gt;J2983,0,K2983+1)</f>
        <v>79</v>
      </c>
      <c r="L2984" s="134" t="n">
        <f aca="false">I2984/J2984-1</f>
        <v>-0.459053796414128</v>
      </c>
      <c r="O2984" s="131"/>
      <c r="P2984" s="330"/>
      <c r="Q2984" s="132"/>
      <c r="R2984" s="132"/>
      <c r="S2984" s="132"/>
      <c r="T2984" s="132"/>
    </row>
    <row r="2985" customFormat="false" ht="12.8" hidden="true" customHeight="false" outlineLevel="0" collapsed="false">
      <c r="A2985" s="131" t="n">
        <v>1520380800</v>
      </c>
      <c r="B2985" s="330" t="n">
        <f aca="false">(A2985/(24*60*60))+DATE(1970,1,1)</f>
        <v>43166</v>
      </c>
      <c r="C2985" s="331" t="n">
        <f aca="false">YEAR(B2985)</f>
        <v>2018</v>
      </c>
      <c r="D2985" s="331" t="n">
        <f aca="false">MONTH(B2985)</f>
        <v>3</v>
      </c>
      <c r="E2985" s="331" t="n">
        <f aca="false">DAY(B2985)</f>
        <v>7</v>
      </c>
      <c r="F2985" s="132" t="n">
        <v>10709.57</v>
      </c>
      <c r="G2985" s="132" t="n">
        <v>10900.9425</v>
      </c>
      <c r="H2985" s="132" t="n">
        <v>9403.275</v>
      </c>
      <c r="I2985" s="132" t="n">
        <v>9905.0725</v>
      </c>
      <c r="J2985" s="132" t="n">
        <f aca="false">LARGE($G$1:G2985,1)</f>
        <v>19804.2475</v>
      </c>
      <c r="K2985" s="192" t="n">
        <f aca="false">IF(J2985&gt;J2984,0,K2984+1)</f>
        <v>80</v>
      </c>
      <c r="L2985" s="134" t="n">
        <f aca="false">I2985/J2985-1</f>
        <v>-0.499851105173272</v>
      </c>
      <c r="O2985" s="131"/>
      <c r="P2985" s="330"/>
      <c r="Q2985" s="132"/>
      <c r="R2985" s="132"/>
      <c r="S2985" s="132"/>
      <c r="T2985" s="132"/>
    </row>
    <row r="2986" customFormat="false" ht="12.8" hidden="true" customHeight="false" outlineLevel="0" collapsed="false">
      <c r="A2986" s="131" t="n">
        <v>1520467200</v>
      </c>
      <c r="B2986" s="330" t="n">
        <f aca="false">(A2986/(24*60*60))+DATE(1970,1,1)</f>
        <v>43167</v>
      </c>
      <c r="C2986" s="331" t="n">
        <f aca="false">YEAR(B2986)</f>
        <v>2018</v>
      </c>
      <c r="D2986" s="331" t="n">
        <f aca="false">MONTH(B2986)</f>
        <v>3</v>
      </c>
      <c r="E2986" s="331" t="n">
        <f aca="false">DAY(B2986)</f>
        <v>8</v>
      </c>
      <c r="F2986" s="132" t="n">
        <v>9905.6175</v>
      </c>
      <c r="G2986" s="132" t="n">
        <v>10117.175</v>
      </c>
      <c r="H2986" s="132" t="n">
        <v>9044.7375</v>
      </c>
      <c r="I2986" s="132" t="n">
        <v>9291.4725</v>
      </c>
      <c r="J2986" s="132" t="n">
        <f aca="false">LARGE($G$1:G2986,1)</f>
        <v>19804.2475</v>
      </c>
      <c r="K2986" s="192" t="n">
        <f aca="false">IF(J2986&gt;J2985,0,K2985+1)</f>
        <v>81</v>
      </c>
      <c r="L2986" s="134" t="n">
        <f aca="false">I2986/J2986-1</f>
        <v>-0.530834357629594</v>
      </c>
      <c r="O2986" s="131"/>
      <c r="P2986" s="330"/>
      <c r="Q2986" s="132"/>
      <c r="R2986" s="132"/>
      <c r="S2986" s="132"/>
      <c r="T2986" s="132"/>
    </row>
    <row r="2987" customFormat="false" ht="12.8" hidden="true" customHeight="false" outlineLevel="0" collapsed="false">
      <c r="A2987" s="131" t="n">
        <v>1520553600</v>
      </c>
      <c r="B2987" s="330" t="n">
        <f aca="false">(A2987/(24*60*60))+DATE(1970,1,1)</f>
        <v>43168</v>
      </c>
      <c r="C2987" s="331" t="n">
        <f aca="false">YEAR(B2987)</f>
        <v>2018</v>
      </c>
      <c r="D2987" s="331" t="n">
        <f aca="false">MONTH(B2987)</f>
        <v>3</v>
      </c>
      <c r="E2987" s="331" t="n">
        <f aca="false">DAY(B2987)</f>
        <v>9</v>
      </c>
      <c r="F2987" s="132" t="n">
        <v>9296.865</v>
      </c>
      <c r="G2987" s="132" t="n">
        <v>9416.875</v>
      </c>
      <c r="H2987" s="132" t="n">
        <v>8376.5</v>
      </c>
      <c r="I2987" s="132" t="n">
        <v>9246.625</v>
      </c>
      <c r="J2987" s="132" t="n">
        <f aca="false">LARGE($G$1:G2987,1)</f>
        <v>19804.2475</v>
      </c>
      <c r="K2987" s="192" t="n">
        <f aca="false">IF(J2987&gt;J2986,0,K2986+1)</f>
        <v>82</v>
      </c>
      <c r="L2987" s="134" t="n">
        <f aca="false">I2987/J2987-1</f>
        <v>-0.533098897092657</v>
      </c>
      <c r="O2987" s="131"/>
      <c r="P2987" s="330"/>
      <c r="Q2987" s="132"/>
      <c r="R2987" s="132"/>
      <c r="S2987" s="132"/>
      <c r="T2987" s="132"/>
    </row>
    <row r="2988" customFormat="false" ht="12.8" hidden="true" customHeight="false" outlineLevel="0" collapsed="false">
      <c r="A2988" s="131" t="n">
        <v>1520640000</v>
      </c>
      <c r="B2988" s="330" t="n">
        <f aca="false">(A2988/(24*60*60))+DATE(1970,1,1)</f>
        <v>43169</v>
      </c>
      <c r="C2988" s="331" t="n">
        <f aca="false">YEAR(B2988)</f>
        <v>2018</v>
      </c>
      <c r="D2988" s="331" t="n">
        <f aca="false">MONTH(B2988)</f>
        <v>3</v>
      </c>
      <c r="E2988" s="331" t="n">
        <f aca="false">DAY(B2988)</f>
        <v>10</v>
      </c>
      <c r="F2988" s="132" t="n">
        <v>9241.335</v>
      </c>
      <c r="G2988" s="132" t="n">
        <v>9516.035</v>
      </c>
      <c r="H2988" s="132" t="n">
        <v>8700.27</v>
      </c>
      <c r="I2988" s="132" t="n">
        <v>8777.0275</v>
      </c>
      <c r="J2988" s="132" t="n">
        <f aca="false">LARGE($G$1:G2988,1)</f>
        <v>19804.2475</v>
      </c>
      <c r="K2988" s="192" t="n">
        <f aca="false">IF(J2988&gt;J2987,0,K2987+1)</f>
        <v>83</v>
      </c>
      <c r="L2988" s="134" t="n">
        <f aca="false">I2988/J2988-1</f>
        <v>-0.556810855853019</v>
      </c>
      <c r="O2988" s="131"/>
      <c r="P2988" s="330"/>
      <c r="Q2988" s="132"/>
      <c r="R2988" s="132"/>
      <c r="S2988" s="132"/>
      <c r="T2988" s="132"/>
    </row>
    <row r="2989" customFormat="false" ht="12.8" hidden="true" customHeight="false" outlineLevel="0" collapsed="false">
      <c r="A2989" s="131" t="n">
        <v>1520726400</v>
      </c>
      <c r="B2989" s="330" t="n">
        <f aca="false">(A2989/(24*60*60))+DATE(1970,1,1)</f>
        <v>43170</v>
      </c>
      <c r="C2989" s="331" t="n">
        <f aca="false">YEAR(B2989)</f>
        <v>2018</v>
      </c>
      <c r="D2989" s="331" t="n">
        <f aca="false">MONTH(B2989)</f>
        <v>3</v>
      </c>
      <c r="E2989" s="331" t="n">
        <f aca="false">DAY(B2989)</f>
        <v>11</v>
      </c>
      <c r="F2989" s="132" t="n">
        <v>8779.0275</v>
      </c>
      <c r="G2989" s="132" t="n">
        <v>9761.4475</v>
      </c>
      <c r="H2989" s="132" t="n">
        <v>8486.2625</v>
      </c>
      <c r="I2989" s="132" t="n">
        <v>9531.515</v>
      </c>
      <c r="J2989" s="132" t="n">
        <f aca="false">LARGE($G$1:G2989,1)</f>
        <v>19804.2475</v>
      </c>
      <c r="K2989" s="192" t="n">
        <f aca="false">IF(J2989&gt;J2988,0,K2988+1)</f>
        <v>84</v>
      </c>
      <c r="L2989" s="134" t="n">
        <f aca="false">I2989/J2989-1</f>
        <v>-0.518713599191285</v>
      </c>
      <c r="O2989" s="131"/>
      <c r="P2989" s="330"/>
      <c r="Q2989" s="132"/>
      <c r="R2989" s="132"/>
      <c r="S2989" s="132"/>
      <c r="T2989" s="132"/>
    </row>
    <row r="2990" customFormat="false" ht="12.8" hidden="true" customHeight="false" outlineLevel="0" collapsed="false">
      <c r="A2990" s="131" t="n">
        <v>1520812800</v>
      </c>
      <c r="B2990" s="330" t="n">
        <f aca="false">(A2990/(24*60*60))+DATE(1970,1,1)</f>
        <v>43171</v>
      </c>
      <c r="C2990" s="331" t="n">
        <f aca="false">YEAR(B2990)</f>
        <v>2018</v>
      </c>
      <c r="D2990" s="331" t="n">
        <f aca="false">MONTH(B2990)</f>
        <v>3</v>
      </c>
      <c r="E2990" s="331" t="n">
        <f aca="false">DAY(B2990)</f>
        <v>12</v>
      </c>
      <c r="F2990" s="132" t="n">
        <v>9534.0825</v>
      </c>
      <c r="G2990" s="132" t="n">
        <v>9894.975</v>
      </c>
      <c r="H2990" s="132" t="n">
        <v>8759.94</v>
      </c>
      <c r="I2990" s="132" t="n">
        <v>9113.485</v>
      </c>
      <c r="J2990" s="132" t="n">
        <f aca="false">LARGE($G$1:G2990,1)</f>
        <v>19804.2475</v>
      </c>
      <c r="K2990" s="192" t="n">
        <f aca="false">IF(J2990&gt;J2989,0,K2989+1)</f>
        <v>85</v>
      </c>
      <c r="L2990" s="134" t="n">
        <f aca="false">I2990/J2990-1</f>
        <v>-0.539821697340432</v>
      </c>
      <c r="O2990" s="131"/>
      <c r="P2990" s="330"/>
      <c r="Q2990" s="132"/>
      <c r="R2990" s="132"/>
      <c r="S2990" s="132"/>
      <c r="T2990" s="132"/>
    </row>
    <row r="2991" customFormat="false" ht="12.8" hidden="true" customHeight="false" outlineLevel="0" collapsed="false">
      <c r="A2991" s="131" t="n">
        <v>1520899200</v>
      </c>
      <c r="B2991" s="330" t="n">
        <f aca="false">(A2991/(24*60*60))+DATE(1970,1,1)</f>
        <v>43172</v>
      </c>
      <c r="C2991" s="331" t="n">
        <f aca="false">YEAR(B2991)</f>
        <v>2018</v>
      </c>
      <c r="D2991" s="331" t="n">
        <f aca="false">MONTH(B2991)</f>
        <v>3</v>
      </c>
      <c r="E2991" s="331" t="n">
        <f aca="false">DAY(B2991)</f>
        <v>13</v>
      </c>
      <c r="F2991" s="132" t="n">
        <v>9113.8825</v>
      </c>
      <c r="G2991" s="132" t="n">
        <v>9483.1675</v>
      </c>
      <c r="H2991" s="132" t="n">
        <v>8836.875</v>
      </c>
      <c r="I2991" s="132" t="n">
        <v>9143.8875</v>
      </c>
      <c r="J2991" s="132" t="n">
        <f aca="false">LARGE($G$1:G2991,1)</f>
        <v>19804.2475</v>
      </c>
      <c r="K2991" s="192" t="n">
        <f aca="false">IF(J2991&gt;J2990,0,K2990+1)</f>
        <v>86</v>
      </c>
      <c r="L2991" s="134" t="n">
        <f aca="false">I2991/J2991-1</f>
        <v>-0.538286546863242</v>
      </c>
      <c r="O2991" s="131"/>
      <c r="P2991" s="330"/>
      <c r="Q2991" s="132"/>
      <c r="R2991" s="132"/>
      <c r="S2991" s="132"/>
      <c r="T2991" s="132"/>
    </row>
    <row r="2992" customFormat="false" ht="12.8" hidden="true" customHeight="false" outlineLevel="0" collapsed="false">
      <c r="A2992" s="131" t="n">
        <v>1520985600</v>
      </c>
      <c r="B2992" s="330" t="n">
        <f aca="false">(A2992/(24*60*60))+DATE(1970,1,1)</f>
        <v>43173</v>
      </c>
      <c r="C2992" s="331" t="n">
        <f aca="false">YEAR(B2992)</f>
        <v>2018</v>
      </c>
      <c r="D2992" s="331" t="n">
        <f aca="false">MONTH(B2992)</f>
        <v>3</v>
      </c>
      <c r="E2992" s="331" t="n">
        <f aca="false">DAY(B2992)</f>
        <v>14</v>
      </c>
      <c r="F2992" s="132" t="n">
        <v>9146.5875</v>
      </c>
      <c r="G2992" s="132" t="n">
        <v>9358.3</v>
      </c>
      <c r="H2992" s="132" t="n">
        <v>7927.9125</v>
      </c>
      <c r="I2992" s="132" t="n">
        <v>8194.185</v>
      </c>
      <c r="J2992" s="132" t="n">
        <f aca="false">LARGE($G$1:G2992,1)</f>
        <v>19804.2475</v>
      </c>
      <c r="K2992" s="192" t="n">
        <f aca="false">IF(J2992&gt;J2991,0,K2991+1)</f>
        <v>87</v>
      </c>
      <c r="L2992" s="134" t="n">
        <f aca="false">I2992/J2992-1</f>
        <v>-0.586241032384593</v>
      </c>
      <c r="O2992" s="131"/>
      <c r="P2992" s="330"/>
      <c r="Q2992" s="132"/>
      <c r="R2992" s="132"/>
      <c r="S2992" s="132"/>
      <c r="T2992" s="132"/>
    </row>
    <row r="2993" customFormat="false" ht="12.8" hidden="true" customHeight="false" outlineLevel="0" collapsed="false">
      <c r="A2993" s="131" t="n">
        <v>1521072000</v>
      </c>
      <c r="B2993" s="330" t="n">
        <f aca="false">(A2993/(24*60*60))+DATE(1970,1,1)</f>
        <v>43174</v>
      </c>
      <c r="C2993" s="331" t="n">
        <f aca="false">YEAR(B2993)</f>
        <v>2018</v>
      </c>
      <c r="D2993" s="331" t="n">
        <f aca="false">MONTH(B2993)</f>
        <v>3</v>
      </c>
      <c r="E2993" s="331" t="n">
        <f aca="false">DAY(B2993)</f>
        <v>15</v>
      </c>
      <c r="F2993" s="132" t="n">
        <v>8193.8125</v>
      </c>
      <c r="G2993" s="132" t="n">
        <v>8416.73</v>
      </c>
      <c r="H2993" s="132" t="n">
        <v>7661.1875</v>
      </c>
      <c r="I2993" s="132" t="n">
        <v>8260.1575</v>
      </c>
      <c r="J2993" s="132" t="n">
        <f aca="false">LARGE($G$1:G2993,1)</f>
        <v>19804.2475</v>
      </c>
      <c r="K2993" s="192" t="n">
        <f aca="false">IF(J2993&gt;J2992,0,K2992+1)</f>
        <v>88</v>
      </c>
      <c r="L2993" s="134" t="n">
        <f aca="false">I2993/J2993-1</f>
        <v>-0.582909802556245</v>
      </c>
      <c r="O2993" s="131"/>
      <c r="P2993" s="330"/>
      <c r="Q2993" s="132"/>
      <c r="R2993" s="132"/>
      <c r="S2993" s="132"/>
      <c r="T2993" s="132"/>
    </row>
    <row r="2994" customFormat="false" ht="12.8" hidden="true" customHeight="false" outlineLevel="0" collapsed="false">
      <c r="A2994" s="131" t="n">
        <v>1521158400</v>
      </c>
      <c r="B2994" s="330" t="n">
        <f aca="false">(A2994/(24*60*60))+DATE(1970,1,1)</f>
        <v>43175</v>
      </c>
      <c r="C2994" s="331" t="n">
        <f aca="false">YEAR(B2994)</f>
        <v>2018</v>
      </c>
      <c r="D2994" s="331" t="n">
        <f aca="false">MONTH(B2994)</f>
        <v>3</v>
      </c>
      <c r="E2994" s="331" t="n">
        <f aca="false">DAY(B2994)</f>
        <v>16</v>
      </c>
      <c r="F2994" s="132" t="n">
        <v>8257.5025</v>
      </c>
      <c r="G2994" s="132" t="n">
        <v>8608.7925</v>
      </c>
      <c r="H2994" s="132" t="n">
        <v>7896.1225</v>
      </c>
      <c r="I2994" s="132" t="n">
        <v>8263.8375</v>
      </c>
      <c r="J2994" s="132" t="n">
        <f aca="false">LARGE($G$1:G2994,1)</f>
        <v>19804.2475</v>
      </c>
      <c r="K2994" s="192" t="n">
        <f aca="false">IF(J2994&gt;J2993,0,K2993+1)</f>
        <v>89</v>
      </c>
      <c r="L2994" s="134" t="n">
        <f aca="false">I2994/J2994-1</f>
        <v>-0.582723983832256</v>
      </c>
      <c r="O2994" s="131"/>
      <c r="P2994" s="330"/>
      <c r="Q2994" s="132"/>
      <c r="R2994" s="132"/>
      <c r="S2994" s="132"/>
      <c r="T2994" s="132"/>
    </row>
    <row r="2995" customFormat="false" ht="12.8" hidden="true" customHeight="false" outlineLevel="0" collapsed="false">
      <c r="A2995" s="131" t="n">
        <v>1521244800</v>
      </c>
      <c r="B2995" s="330" t="n">
        <f aca="false">(A2995/(24*60*60))+DATE(1970,1,1)</f>
        <v>43176</v>
      </c>
      <c r="C2995" s="331" t="n">
        <f aca="false">YEAR(B2995)</f>
        <v>2018</v>
      </c>
      <c r="D2995" s="331" t="n">
        <f aca="false">MONTH(B2995)</f>
        <v>3</v>
      </c>
      <c r="E2995" s="331" t="n">
        <f aca="false">DAY(B2995)</f>
        <v>17</v>
      </c>
      <c r="F2995" s="132" t="n">
        <v>8262.1575</v>
      </c>
      <c r="G2995" s="132" t="n">
        <v>8349.055</v>
      </c>
      <c r="H2995" s="132" t="n">
        <v>7732.9325</v>
      </c>
      <c r="I2995" s="132" t="n">
        <v>7860.585</v>
      </c>
      <c r="J2995" s="132" t="n">
        <f aca="false">LARGE($G$1:G2995,1)</f>
        <v>19804.2475</v>
      </c>
      <c r="K2995" s="192" t="n">
        <f aca="false">IF(J2995&gt;J2994,0,K2994+1)</f>
        <v>90</v>
      </c>
      <c r="L2995" s="134" t="n">
        <f aca="false">I2995/J2995-1</f>
        <v>-0.603085903667888</v>
      </c>
      <c r="O2995" s="131"/>
      <c r="P2995" s="330"/>
      <c r="Q2995" s="132"/>
      <c r="R2995" s="132"/>
      <c r="S2995" s="132"/>
      <c r="T2995" s="132"/>
    </row>
    <row r="2996" customFormat="false" ht="12.8" hidden="true" customHeight="false" outlineLevel="0" collapsed="false">
      <c r="A2996" s="131" t="n">
        <v>1521331200</v>
      </c>
      <c r="B2996" s="330" t="n">
        <f aca="false">(A2996/(24*60*60))+DATE(1970,1,1)</f>
        <v>43177</v>
      </c>
      <c r="C2996" s="331" t="n">
        <f aca="false">YEAR(B2996)</f>
        <v>2018</v>
      </c>
      <c r="D2996" s="331" t="n">
        <f aca="false">MONTH(B2996)</f>
        <v>3</v>
      </c>
      <c r="E2996" s="331" t="n">
        <f aca="false">DAY(B2996)</f>
        <v>18</v>
      </c>
      <c r="F2996" s="132" t="n">
        <v>7856.3225</v>
      </c>
      <c r="G2996" s="132" t="n">
        <v>8293.4375</v>
      </c>
      <c r="H2996" s="132" t="n">
        <v>7314.8425</v>
      </c>
      <c r="I2996" s="132" t="n">
        <v>8190.1825</v>
      </c>
      <c r="J2996" s="132" t="n">
        <f aca="false">LARGE($G$1:G2996,1)</f>
        <v>19804.2475</v>
      </c>
      <c r="K2996" s="192" t="n">
        <f aca="false">IF(J2996&gt;J2995,0,K2995+1)</f>
        <v>91</v>
      </c>
      <c r="L2996" s="134" t="n">
        <f aca="false">I2996/J2996-1</f>
        <v>-0.58644313549404</v>
      </c>
      <c r="O2996" s="131"/>
      <c r="P2996" s="330"/>
      <c r="Q2996" s="132"/>
      <c r="R2996" s="132"/>
      <c r="S2996" s="132"/>
      <c r="T2996" s="132"/>
    </row>
    <row r="2997" customFormat="false" ht="12.8" hidden="true" customHeight="false" outlineLevel="0" collapsed="false">
      <c r="A2997" s="131" t="n">
        <v>1521417600</v>
      </c>
      <c r="B2997" s="330" t="n">
        <f aca="false">(A2997/(24*60*60))+DATE(1970,1,1)</f>
        <v>43178</v>
      </c>
      <c r="C2997" s="331" t="n">
        <f aca="false">YEAR(B2997)</f>
        <v>2018</v>
      </c>
      <c r="D2997" s="331" t="n">
        <f aca="false">MONTH(B2997)</f>
        <v>3</v>
      </c>
      <c r="E2997" s="331" t="n">
        <f aca="false">DAY(B2997)</f>
        <v>19</v>
      </c>
      <c r="F2997" s="132" t="n">
        <v>8194.5075</v>
      </c>
      <c r="G2997" s="132" t="n">
        <v>8750.23</v>
      </c>
      <c r="H2997" s="132" t="n">
        <v>8101.545</v>
      </c>
      <c r="I2997" s="132" t="n">
        <v>8598.785</v>
      </c>
      <c r="J2997" s="132" t="n">
        <f aca="false">LARGE($G$1:G2997,1)</f>
        <v>19804.2475</v>
      </c>
      <c r="K2997" s="192" t="n">
        <f aca="false">IF(J2997&gt;J2996,0,K2996+1)</f>
        <v>92</v>
      </c>
      <c r="L2997" s="134" t="n">
        <f aca="false">I2997/J2997-1</f>
        <v>-0.565811071589567</v>
      </c>
      <c r="O2997" s="131"/>
      <c r="P2997" s="330"/>
      <c r="Q2997" s="132"/>
      <c r="R2997" s="132"/>
      <c r="S2997" s="132"/>
      <c r="T2997" s="132"/>
    </row>
    <row r="2998" customFormat="false" ht="12.8" hidden="true" customHeight="false" outlineLevel="0" collapsed="false">
      <c r="A2998" s="131" t="n">
        <v>1521504000</v>
      </c>
      <c r="B2998" s="330" t="n">
        <f aca="false">(A2998/(24*60*60))+DATE(1970,1,1)</f>
        <v>43179</v>
      </c>
      <c r="C2998" s="331" t="n">
        <f aca="false">YEAR(B2998)</f>
        <v>2018</v>
      </c>
      <c r="D2998" s="331" t="n">
        <f aca="false">MONTH(B2998)</f>
        <v>3</v>
      </c>
      <c r="E2998" s="331" t="n">
        <f aca="false">DAY(B2998)</f>
        <v>20</v>
      </c>
      <c r="F2998" s="132" t="n">
        <v>8596.1975</v>
      </c>
      <c r="G2998" s="132" t="n">
        <v>9042.815</v>
      </c>
      <c r="H2998" s="132" t="n">
        <v>8315.4275</v>
      </c>
      <c r="I2998" s="132" t="n">
        <v>8903.3125</v>
      </c>
      <c r="J2998" s="132" t="n">
        <f aca="false">LARGE($G$1:G2998,1)</f>
        <v>19804.2475</v>
      </c>
      <c r="K2998" s="192" t="n">
        <f aca="false">IF(J2998&gt;J2997,0,K2997+1)</f>
        <v>93</v>
      </c>
      <c r="L2998" s="134" t="n">
        <f aca="false">I2998/J2998-1</f>
        <v>-0.55043419347289</v>
      </c>
      <c r="O2998" s="131"/>
      <c r="P2998" s="330"/>
      <c r="Q2998" s="132"/>
      <c r="R2998" s="132"/>
      <c r="S2998" s="132"/>
      <c r="T2998" s="132"/>
    </row>
    <row r="2999" customFormat="false" ht="12.8" hidden="true" customHeight="false" outlineLevel="0" collapsed="false">
      <c r="A2999" s="131" t="n">
        <v>1521590400</v>
      </c>
      <c r="B2999" s="330" t="n">
        <f aca="false">(A2999/(24*60*60))+DATE(1970,1,1)</f>
        <v>43180</v>
      </c>
      <c r="C2999" s="331" t="n">
        <f aca="false">YEAR(B2999)</f>
        <v>2018</v>
      </c>
      <c r="D2999" s="331" t="n">
        <f aca="false">MONTH(B2999)</f>
        <v>3</v>
      </c>
      <c r="E2999" s="331" t="n">
        <f aca="false">DAY(B2999)</f>
        <v>21</v>
      </c>
      <c r="F2999" s="132" t="n">
        <v>8906.735</v>
      </c>
      <c r="G2999" s="132" t="n">
        <v>9182.975</v>
      </c>
      <c r="H2999" s="132" t="n">
        <v>8751.2075</v>
      </c>
      <c r="I2999" s="132" t="n">
        <v>8892.0325</v>
      </c>
      <c r="J2999" s="132" t="n">
        <f aca="false">LARGE($G$1:G2999,1)</f>
        <v>19804.2475</v>
      </c>
      <c r="K2999" s="192" t="n">
        <f aca="false">IF(J2999&gt;J2998,0,K2998+1)</f>
        <v>94</v>
      </c>
      <c r="L2999" s="134" t="n">
        <f aca="false">I2999/J2999-1</f>
        <v>-0.551003768257289</v>
      </c>
      <c r="O2999" s="131"/>
      <c r="P2999" s="330"/>
      <c r="Q2999" s="132"/>
      <c r="R2999" s="132"/>
      <c r="S2999" s="132"/>
      <c r="T2999" s="132"/>
    </row>
    <row r="3000" customFormat="false" ht="12.8" hidden="true" customHeight="false" outlineLevel="0" collapsed="false">
      <c r="A3000" s="131" t="n">
        <v>1521676800</v>
      </c>
      <c r="B3000" s="330" t="n">
        <f aca="false">(A3000/(24*60*60))+DATE(1970,1,1)</f>
        <v>43181</v>
      </c>
      <c r="C3000" s="331" t="n">
        <f aca="false">YEAR(B3000)</f>
        <v>2018</v>
      </c>
      <c r="D3000" s="331" t="n">
        <f aca="false">MONTH(B3000)</f>
        <v>3</v>
      </c>
      <c r="E3000" s="331" t="n">
        <f aca="false">DAY(B3000)</f>
        <v>22</v>
      </c>
      <c r="F3000" s="132" t="n">
        <v>8890.7475</v>
      </c>
      <c r="G3000" s="132" t="n">
        <v>9097.43</v>
      </c>
      <c r="H3000" s="132" t="n">
        <v>8488.1025</v>
      </c>
      <c r="I3000" s="132" t="n">
        <v>8710.45</v>
      </c>
      <c r="J3000" s="132" t="n">
        <f aca="false">LARGE($G$1:G3000,1)</f>
        <v>19804.2475</v>
      </c>
      <c r="K3000" s="192" t="n">
        <f aca="false">IF(J3000&gt;J2999,0,K2999+1)</f>
        <v>95</v>
      </c>
      <c r="L3000" s="134" t="n">
        <f aca="false">I3000/J3000-1</f>
        <v>-0.560172634683545</v>
      </c>
      <c r="O3000" s="131"/>
      <c r="P3000" s="330"/>
      <c r="Q3000" s="132"/>
      <c r="R3000" s="132"/>
      <c r="S3000" s="132"/>
      <c r="T3000" s="132"/>
    </row>
    <row r="3001" customFormat="false" ht="12.8" hidden="true" customHeight="false" outlineLevel="0" collapsed="false">
      <c r="A3001" s="131" t="n">
        <v>1521763200</v>
      </c>
      <c r="B3001" s="330" t="n">
        <f aca="false">(A3001/(24*60*60))+DATE(1970,1,1)</f>
        <v>43182</v>
      </c>
      <c r="C3001" s="331" t="n">
        <f aca="false">YEAR(B3001)</f>
        <v>2018</v>
      </c>
      <c r="D3001" s="331" t="n">
        <f aca="false">MONTH(B3001)</f>
        <v>3</v>
      </c>
      <c r="E3001" s="331" t="n">
        <f aca="false">DAY(B3001)</f>
        <v>23</v>
      </c>
      <c r="F3001" s="132" t="n">
        <v>8710.805</v>
      </c>
      <c r="G3001" s="132" t="n">
        <v>8927.1275</v>
      </c>
      <c r="H3001" s="132" t="n">
        <v>8274.5125</v>
      </c>
      <c r="I3001" s="132" t="n">
        <v>8922.4225</v>
      </c>
      <c r="J3001" s="132" t="n">
        <f aca="false">LARGE($G$1:G3001,1)</f>
        <v>19804.2475</v>
      </c>
      <c r="K3001" s="192" t="n">
        <f aca="false">IF(J3001&gt;J3000,0,K3000+1)</f>
        <v>96</v>
      </c>
      <c r="L3001" s="134" t="n">
        <f aca="false">I3001/J3001-1</f>
        <v>-0.549469248957831</v>
      </c>
      <c r="O3001" s="131"/>
      <c r="P3001" s="330"/>
      <c r="Q3001" s="132"/>
      <c r="R3001" s="132"/>
      <c r="S3001" s="132"/>
      <c r="T3001" s="132"/>
    </row>
    <row r="3002" customFormat="false" ht="12.8" hidden="true" customHeight="false" outlineLevel="0" collapsed="false">
      <c r="A3002" s="131" t="n">
        <v>1521849600</v>
      </c>
      <c r="B3002" s="330" t="n">
        <f aca="false">(A3002/(24*60*60))+DATE(1970,1,1)</f>
        <v>43183</v>
      </c>
      <c r="C3002" s="331" t="n">
        <f aca="false">YEAR(B3002)</f>
        <v>2018</v>
      </c>
      <c r="D3002" s="331" t="n">
        <f aca="false">MONTH(B3002)</f>
        <v>3</v>
      </c>
      <c r="E3002" s="331" t="n">
        <f aca="false">DAY(B3002)</f>
        <v>24</v>
      </c>
      <c r="F3002" s="132" t="n">
        <v>8922.0475</v>
      </c>
      <c r="G3002" s="132" t="n">
        <v>9012.25</v>
      </c>
      <c r="H3002" s="132" t="n">
        <v>8498.25</v>
      </c>
      <c r="I3002" s="132" t="n">
        <v>8537.1675</v>
      </c>
      <c r="J3002" s="132" t="n">
        <f aca="false">LARGE($G$1:G3002,1)</f>
        <v>19804.2475</v>
      </c>
      <c r="K3002" s="192" t="n">
        <f aca="false">IF(J3002&gt;J3001,0,K3001+1)</f>
        <v>97</v>
      </c>
      <c r="L3002" s="134" t="n">
        <f aca="false">I3002/J3002-1</f>
        <v>-0.568922399096457</v>
      </c>
      <c r="O3002" s="131"/>
      <c r="P3002" s="330"/>
      <c r="Q3002" s="132"/>
      <c r="R3002" s="132"/>
      <c r="S3002" s="132"/>
      <c r="T3002" s="132"/>
    </row>
    <row r="3003" customFormat="false" ht="12.8" hidden="true" customHeight="false" outlineLevel="0" collapsed="false">
      <c r="A3003" s="131" t="n">
        <v>1521936000</v>
      </c>
      <c r="B3003" s="330" t="n">
        <f aca="false">(A3003/(24*60*60))+DATE(1970,1,1)</f>
        <v>43184</v>
      </c>
      <c r="C3003" s="331" t="n">
        <f aca="false">YEAR(B3003)</f>
        <v>2018</v>
      </c>
      <c r="D3003" s="331" t="n">
        <f aca="false">MONTH(B3003)</f>
        <v>3</v>
      </c>
      <c r="E3003" s="331" t="n">
        <f aca="false">DAY(B3003)</f>
        <v>25</v>
      </c>
      <c r="F3003" s="132" t="n">
        <v>8532.615</v>
      </c>
      <c r="G3003" s="132" t="n">
        <v>8678.825</v>
      </c>
      <c r="H3003" s="132" t="n">
        <v>8368.095</v>
      </c>
      <c r="I3003" s="132" t="n">
        <v>8452.075</v>
      </c>
      <c r="J3003" s="132" t="n">
        <f aca="false">LARGE($G$1:G3003,1)</f>
        <v>19804.2475</v>
      </c>
      <c r="K3003" s="192" t="n">
        <f aca="false">IF(J3003&gt;J3002,0,K3002+1)</f>
        <v>98</v>
      </c>
      <c r="L3003" s="134" t="n">
        <f aca="false">I3003/J3003-1</f>
        <v>-0.573219078382049</v>
      </c>
      <c r="O3003" s="131"/>
      <c r="P3003" s="330"/>
      <c r="Q3003" s="132"/>
      <c r="R3003" s="132"/>
      <c r="S3003" s="132"/>
      <c r="T3003" s="132"/>
    </row>
    <row r="3004" customFormat="false" ht="12.8" hidden="true" customHeight="false" outlineLevel="0" collapsed="false">
      <c r="A3004" s="131" t="n">
        <v>1522022400</v>
      </c>
      <c r="B3004" s="330" t="n">
        <f aca="false">(A3004/(24*60*60))+DATE(1970,1,1)</f>
        <v>43185</v>
      </c>
      <c r="C3004" s="331" t="n">
        <f aca="false">YEAR(B3004)</f>
        <v>2018</v>
      </c>
      <c r="D3004" s="331" t="n">
        <f aca="false">MONTH(B3004)</f>
        <v>3</v>
      </c>
      <c r="E3004" s="331" t="n">
        <f aca="false">DAY(B3004)</f>
        <v>26</v>
      </c>
      <c r="F3004" s="132" t="n">
        <v>8453.6575</v>
      </c>
      <c r="G3004" s="132" t="n">
        <v>8498.3575</v>
      </c>
      <c r="H3004" s="132" t="n">
        <v>7840.775</v>
      </c>
      <c r="I3004" s="132" t="n">
        <v>8143.28</v>
      </c>
      <c r="J3004" s="132" t="n">
        <f aca="false">LARGE($G$1:G3004,1)</f>
        <v>19804.2475</v>
      </c>
      <c r="K3004" s="192" t="n">
        <f aca="false">IF(J3004&gt;J3003,0,K3003+1)</f>
        <v>99</v>
      </c>
      <c r="L3004" s="134" t="n">
        <f aca="false">I3004/J3004-1</f>
        <v>-0.588811440576068</v>
      </c>
      <c r="O3004" s="131"/>
      <c r="P3004" s="330"/>
      <c r="Q3004" s="132"/>
      <c r="R3004" s="132"/>
      <c r="S3004" s="132"/>
      <c r="T3004" s="132"/>
    </row>
    <row r="3005" customFormat="false" ht="12.8" hidden="true" customHeight="false" outlineLevel="0" collapsed="false">
      <c r="A3005" s="131" t="n">
        <v>1522108800</v>
      </c>
      <c r="B3005" s="330" t="n">
        <f aca="false">(A3005/(24*60*60))+DATE(1970,1,1)</f>
        <v>43186</v>
      </c>
      <c r="C3005" s="331" t="n">
        <f aca="false">YEAR(B3005)</f>
        <v>2018</v>
      </c>
      <c r="D3005" s="331" t="n">
        <f aca="false">MONTH(B3005)</f>
        <v>3</v>
      </c>
      <c r="E3005" s="331" t="n">
        <f aca="false">DAY(B3005)</f>
        <v>27</v>
      </c>
      <c r="F3005" s="132" t="n">
        <v>8146.1025</v>
      </c>
      <c r="G3005" s="132" t="n">
        <v>8220.85</v>
      </c>
      <c r="H3005" s="132" t="n">
        <v>7740.1775</v>
      </c>
      <c r="I3005" s="132" t="n">
        <v>7791.6175</v>
      </c>
      <c r="J3005" s="132" t="n">
        <f aca="false">LARGE($G$1:G3005,1)</f>
        <v>19804.2475</v>
      </c>
      <c r="K3005" s="192" t="n">
        <f aca="false">IF(J3005&gt;J3004,0,K3004+1)</f>
        <v>100</v>
      </c>
      <c r="L3005" s="134" t="n">
        <f aca="false">I3005/J3005-1</f>
        <v>-0.606568363680569</v>
      </c>
      <c r="O3005" s="131"/>
      <c r="P3005" s="330"/>
      <c r="Q3005" s="132"/>
      <c r="R3005" s="132"/>
      <c r="S3005" s="132"/>
      <c r="T3005" s="132"/>
    </row>
    <row r="3006" customFormat="false" ht="12.8" hidden="true" customHeight="false" outlineLevel="0" collapsed="false">
      <c r="A3006" s="131" t="n">
        <v>1522195200</v>
      </c>
      <c r="B3006" s="330" t="n">
        <f aca="false">(A3006/(24*60*60))+DATE(1970,1,1)</f>
        <v>43187</v>
      </c>
      <c r="C3006" s="331" t="n">
        <f aca="false">YEAR(B3006)</f>
        <v>2018</v>
      </c>
      <c r="D3006" s="331" t="n">
        <f aca="false">MONTH(B3006)</f>
        <v>3</v>
      </c>
      <c r="E3006" s="331" t="n">
        <f aca="false">DAY(B3006)</f>
        <v>28</v>
      </c>
      <c r="F3006" s="132" t="n">
        <v>7792.47</v>
      </c>
      <c r="G3006" s="132" t="n">
        <v>8100.62</v>
      </c>
      <c r="H3006" s="132" t="n">
        <v>7732.155</v>
      </c>
      <c r="I3006" s="132" t="n">
        <v>7940.075</v>
      </c>
      <c r="J3006" s="132" t="n">
        <f aca="false">LARGE($G$1:G3006,1)</f>
        <v>19804.2475</v>
      </c>
      <c r="K3006" s="192" t="n">
        <f aca="false">IF(J3006&gt;J3005,0,K3005+1)</f>
        <v>101</v>
      </c>
      <c r="L3006" s="134" t="n">
        <f aca="false">I3006/J3006-1</f>
        <v>-0.599072118241302</v>
      </c>
      <c r="O3006" s="131"/>
      <c r="P3006" s="330"/>
      <c r="Q3006" s="132"/>
      <c r="R3006" s="132"/>
      <c r="S3006" s="132"/>
      <c r="T3006" s="132"/>
    </row>
    <row r="3007" customFormat="false" ht="12.8" hidden="true" customHeight="false" outlineLevel="0" collapsed="false">
      <c r="A3007" s="131" t="n">
        <v>1522281600</v>
      </c>
      <c r="B3007" s="330" t="n">
        <f aca="false">(A3007/(24*60*60))+DATE(1970,1,1)</f>
        <v>43188</v>
      </c>
      <c r="C3007" s="331" t="n">
        <f aca="false">YEAR(B3007)</f>
        <v>2018</v>
      </c>
      <c r="D3007" s="331" t="n">
        <f aca="false">MONTH(B3007)</f>
        <v>3</v>
      </c>
      <c r="E3007" s="331" t="n">
        <f aca="false">DAY(B3007)</f>
        <v>29</v>
      </c>
      <c r="F3007" s="132" t="n">
        <v>7938.2575</v>
      </c>
      <c r="G3007" s="132" t="n">
        <v>7966.25</v>
      </c>
      <c r="H3007" s="132" t="n">
        <v>6905.6325</v>
      </c>
      <c r="I3007" s="132" t="n">
        <v>7083.7675</v>
      </c>
      <c r="J3007" s="132" t="n">
        <f aca="false">LARGE($G$1:G3007,1)</f>
        <v>19804.2475</v>
      </c>
      <c r="K3007" s="192" t="n">
        <f aca="false">IF(J3007&gt;J3006,0,K3006+1)</f>
        <v>102</v>
      </c>
      <c r="L3007" s="134" t="n">
        <f aca="false">I3007/J3007-1</f>
        <v>-0.64231069622817</v>
      </c>
      <c r="O3007" s="131"/>
      <c r="P3007" s="330"/>
      <c r="Q3007" s="132"/>
      <c r="R3007" s="132"/>
      <c r="S3007" s="132"/>
      <c r="T3007" s="132"/>
    </row>
    <row r="3008" customFormat="false" ht="12.8" hidden="true" customHeight="false" outlineLevel="0" collapsed="false">
      <c r="A3008" s="131" t="n">
        <v>1522368000</v>
      </c>
      <c r="B3008" s="330" t="n">
        <f aca="false">(A3008/(24*60*60))+DATE(1970,1,1)</f>
        <v>43189</v>
      </c>
      <c r="C3008" s="331" t="n">
        <f aca="false">YEAR(B3008)</f>
        <v>2018</v>
      </c>
      <c r="D3008" s="331" t="n">
        <f aca="false">MONTH(B3008)</f>
        <v>3</v>
      </c>
      <c r="E3008" s="331" t="n">
        <f aca="false">DAY(B3008)</f>
        <v>30</v>
      </c>
      <c r="F3008" s="132" t="n">
        <v>7082.3125</v>
      </c>
      <c r="G3008" s="132" t="n">
        <v>7273.4</v>
      </c>
      <c r="H3008" s="132" t="n">
        <v>6575</v>
      </c>
      <c r="I3008" s="132" t="n">
        <v>6835.18</v>
      </c>
      <c r="J3008" s="132" t="n">
        <f aca="false">LARGE($G$1:G3008,1)</f>
        <v>19804.2475</v>
      </c>
      <c r="K3008" s="192" t="n">
        <f aca="false">IF(J3008&gt;J3007,0,K3007+1)</f>
        <v>103</v>
      </c>
      <c r="L3008" s="134" t="n">
        <f aca="false">I3008/J3008-1</f>
        <v>-0.65486292776335</v>
      </c>
      <c r="O3008" s="131"/>
      <c r="P3008" s="330"/>
      <c r="Q3008" s="132"/>
      <c r="R3008" s="132"/>
      <c r="S3008" s="132"/>
      <c r="T3008" s="132"/>
    </row>
    <row r="3009" customFormat="false" ht="12.8" hidden="true" customHeight="false" outlineLevel="0" collapsed="false">
      <c r="A3009" s="131" t="n">
        <v>1522454400</v>
      </c>
      <c r="B3009" s="330" t="n">
        <f aca="false">(A3009/(24*60*60))+DATE(1970,1,1)</f>
        <v>43190</v>
      </c>
      <c r="C3009" s="331" t="n">
        <f aca="false">YEAR(B3009)</f>
        <v>2018</v>
      </c>
      <c r="D3009" s="331" t="n">
        <f aca="false">MONTH(B3009)</f>
        <v>3</v>
      </c>
      <c r="E3009" s="331" t="n">
        <f aca="false">DAY(B3009)</f>
        <v>31</v>
      </c>
      <c r="F3009" s="132" t="n">
        <v>6832.585</v>
      </c>
      <c r="G3009" s="132" t="n">
        <v>7218.475</v>
      </c>
      <c r="H3009" s="132" t="n">
        <v>6784.1675</v>
      </c>
      <c r="I3009" s="132" t="n">
        <v>6922.18</v>
      </c>
      <c r="J3009" s="132" t="n">
        <f aca="false">LARGE($G$1:G3009,1)</f>
        <v>19804.2475</v>
      </c>
      <c r="K3009" s="192" t="n">
        <f aca="false">IF(J3009&gt;J3008,0,K3008+1)</f>
        <v>104</v>
      </c>
      <c r="L3009" s="134" t="n">
        <f aca="false">I3009/J3009-1</f>
        <v>-0.650469930756016</v>
      </c>
      <c r="O3009" s="131"/>
      <c r="P3009" s="330"/>
      <c r="Q3009" s="132"/>
      <c r="R3009" s="132"/>
      <c r="S3009" s="132"/>
      <c r="T3009" s="132"/>
    </row>
    <row r="3010" customFormat="false" ht="12.8" hidden="true" customHeight="false" outlineLevel="0" collapsed="false">
      <c r="A3010" s="131" t="n">
        <v>1522540800</v>
      </c>
      <c r="B3010" s="330" t="n">
        <f aca="false">(A3010/(24*60*60))+DATE(1970,1,1)</f>
        <v>43191</v>
      </c>
      <c r="C3010" s="331" t="n">
        <f aca="false">YEAR(B3010)</f>
        <v>2018</v>
      </c>
      <c r="D3010" s="331" t="n">
        <f aca="false">MONTH(B3010)</f>
        <v>4</v>
      </c>
      <c r="E3010" s="331" t="n">
        <f aca="false">DAY(B3010)</f>
        <v>1</v>
      </c>
      <c r="F3010" s="132" t="n">
        <v>6923.4725</v>
      </c>
      <c r="G3010" s="132" t="n">
        <v>7042.6675</v>
      </c>
      <c r="H3010" s="132" t="n">
        <v>6442.2625</v>
      </c>
      <c r="I3010" s="132" t="n">
        <v>6812.6375</v>
      </c>
      <c r="J3010" s="132" t="n">
        <f aca="false">LARGE($G$1:G3010,1)</f>
        <v>19804.2475</v>
      </c>
      <c r="K3010" s="192" t="n">
        <f aca="false">IF(J3010&gt;J3009,0,K3009+1)</f>
        <v>105</v>
      </c>
      <c r="L3010" s="134" t="n">
        <f aca="false">I3010/J3010-1</f>
        <v>-0.656001193683325</v>
      </c>
      <c r="O3010" s="131"/>
      <c r="P3010" s="330"/>
      <c r="Q3010" s="132"/>
      <c r="R3010" s="132"/>
      <c r="S3010" s="132"/>
      <c r="T3010" s="132"/>
    </row>
    <row r="3011" customFormat="false" ht="12.8" hidden="true" customHeight="false" outlineLevel="0" collapsed="false">
      <c r="A3011" s="131" t="n">
        <v>1522627200</v>
      </c>
      <c r="B3011" s="330" t="n">
        <f aca="false">(A3011/(24*60*60))+DATE(1970,1,1)</f>
        <v>43192</v>
      </c>
      <c r="C3011" s="331" t="n">
        <f aca="false">YEAR(B3011)</f>
        <v>2018</v>
      </c>
      <c r="D3011" s="331" t="n">
        <f aca="false">MONTH(B3011)</f>
        <v>4</v>
      </c>
      <c r="E3011" s="331" t="n">
        <f aca="false">DAY(B3011)</f>
        <v>2</v>
      </c>
      <c r="F3011" s="132" t="n">
        <v>6815.535</v>
      </c>
      <c r="G3011" s="132" t="n">
        <v>7113.6025</v>
      </c>
      <c r="H3011" s="132" t="n">
        <v>6766.27</v>
      </c>
      <c r="I3011" s="132" t="n">
        <v>7050.615</v>
      </c>
      <c r="J3011" s="132" t="n">
        <f aca="false">LARGE($G$1:G3011,1)</f>
        <v>19804.2475</v>
      </c>
      <c r="K3011" s="192" t="n">
        <f aca="false">IF(J3011&gt;J3010,0,K3010+1)</f>
        <v>106</v>
      </c>
      <c r="L3011" s="134" t="n">
        <f aca="false">I3011/J3011-1</f>
        <v>-0.643984705806166</v>
      </c>
      <c r="O3011" s="131"/>
      <c r="P3011" s="330"/>
      <c r="Q3011" s="132"/>
      <c r="R3011" s="132"/>
      <c r="S3011" s="132"/>
      <c r="T3011" s="132"/>
    </row>
    <row r="3012" customFormat="false" ht="12.8" hidden="true" customHeight="false" outlineLevel="0" collapsed="false">
      <c r="A3012" s="131" t="n">
        <v>1522713600</v>
      </c>
      <c r="B3012" s="330" t="n">
        <f aca="false">(A3012/(24*60*60))+DATE(1970,1,1)</f>
        <v>43193</v>
      </c>
      <c r="C3012" s="331" t="n">
        <f aca="false">YEAR(B3012)</f>
        <v>2018</v>
      </c>
      <c r="D3012" s="331" t="n">
        <f aca="false">MONTH(B3012)</f>
        <v>4</v>
      </c>
      <c r="E3012" s="331" t="n">
        <f aca="false">DAY(B3012)</f>
        <v>3</v>
      </c>
      <c r="F3012" s="132" t="n">
        <v>7050.59</v>
      </c>
      <c r="G3012" s="132" t="n">
        <v>7514.135</v>
      </c>
      <c r="H3012" s="132" t="n">
        <v>7012.0125</v>
      </c>
      <c r="I3012" s="132" t="n">
        <v>7418.625</v>
      </c>
      <c r="J3012" s="132" t="n">
        <f aca="false">LARGE($G$1:G3012,1)</f>
        <v>19804.2475</v>
      </c>
      <c r="K3012" s="192" t="n">
        <f aca="false">IF(J3012&gt;J3011,0,K3011+1)</f>
        <v>107</v>
      </c>
      <c r="L3012" s="134" t="n">
        <f aca="false">I3012/J3012-1</f>
        <v>-0.625402328465144</v>
      </c>
      <c r="O3012" s="131"/>
      <c r="P3012" s="330"/>
      <c r="Q3012" s="132"/>
      <c r="R3012" s="132"/>
      <c r="S3012" s="132"/>
      <c r="T3012" s="132"/>
    </row>
    <row r="3013" customFormat="false" ht="12.8" hidden="true" customHeight="false" outlineLevel="0" collapsed="false">
      <c r="A3013" s="131" t="n">
        <v>1522800000</v>
      </c>
      <c r="B3013" s="330" t="n">
        <f aca="false">(A3013/(24*60*60))+DATE(1970,1,1)</f>
        <v>43194</v>
      </c>
      <c r="C3013" s="331" t="n">
        <f aca="false">YEAR(B3013)</f>
        <v>2018</v>
      </c>
      <c r="D3013" s="331" t="n">
        <f aca="false">MONTH(B3013)</f>
        <v>4</v>
      </c>
      <c r="E3013" s="331" t="n">
        <f aca="false">DAY(B3013)</f>
        <v>4</v>
      </c>
      <c r="F3013" s="132" t="n">
        <v>7417.265</v>
      </c>
      <c r="G3013" s="132" t="n">
        <v>7427.1725</v>
      </c>
      <c r="H3013" s="132" t="n">
        <v>6706.335</v>
      </c>
      <c r="I3013" s="132" t="n">
        <v>6794.085</v>
      </c>
      <c r="J3013" s="132" t="n">
        <f aca="false">LARGE($G$1:G3013,1)</f>
        <v>19804.2475</v>
      </c>
      <c r="K3013" s="192" t="n">
        <f aca="false">IF(J3013&gt;J3012,0,K3012+1)</f>
        <v>108</v>
      </c>
      <c r="L3013" s="134" t="n">
        <f aca="false">I3013/J3013-1</f>
        <v>-0.656937987671584</v>
      </c>
      <c r="O3013" s="131"/>
      <c r="P3013" s="330"/>
      <c r="Q3013" s="132"/>
      <c r="R3013" s="132"/>
      <c r="S3013" s="132"/>
      <c r="T3013" s="132"/>
    </row>
    <row r="3014" customFormat="false" ht="12.8" hidden="true" customHeight="false" outlineLevel="0" collapsed="false">
      <c r="A3014" s="131" t="n">
        <v>1522886400</v>
      </c>
      <c r="B3014" s="330" t="n">
        <f aca="false">(A3014/(24*60*60))+DATE(1970,1,1)</f>
        <v>43195</v>
      </c>
      <c r="C3014" s="331" t="n">
        <f aca="false">YEAR(B3014)</f>
        <v>2018</v>
      </c>
      <c r="D3014" s="331" t="n">
        <f aca="false">MONTH(B3014)</f>
        <v>4</v>
      </c>
      <c r="E3014" s="331" t="n">
        <f aca="false">DAY(B3014)</f>
        <v>5</v>
      </c>
      <c r="F3014" s="132" t="n">
        <v>6793.94</v>
      </c>
      <c r="G3014" s="132" t="n">
        <v>6930.155</v>
      </c>
      <c r="H3014" s="132" t="n">
        <v>6568.4225</v>
      </c>
      <c r="I3014" s="132" t="n">
        <v>6774.51</v>
      </c>
      <c r="J3014" s="132" t="n">
        <f aca="false">LARGE($G$1:G3014,1)</f>
        <v>19804.2475</v>
      </c>
      <c r="K3014" s="192" t="n">
        <f aca="false">IF(J3014&gt;J3013,0,K3013+1)</f>
        <v>109</v>
      </c>
      <c r="L3014" s="134" t="n">
        <f aca="false">I3014/J3014-1</f>
        <v>-0.657926411998234</v>
      </c>
      <c r="O3014" s="131"/>
      <c r="P3014" s="330"/>
      <c r="Q3014" s="132"/>
      <c r="R3014" s="132"/>
      <c r="S3014" s="132"/>
      <c r="T3014" s="132"/>
    </row>
    <row r="3015" customFormat="false" ht="12.8" hidden="true" customHeight="false" outlineLevel="0" collapsed="false">
      <c r="A3015" s="131" t="n">
        <v>1522972800</v>
      </c>
      <c r="B3015" s="330" t="n">
        <f aca="false">(A3015/(24*60*60))+DATE(1970,1,1)</f>
        <v>43196</v>
      </c>
      <c r="C3015" s="331" t="n">
        <f aca="false">YEAR(B3015)</f>
        <v>2018</v>
      </c>
      <c r="D3015" s="331" t="n">
        <f aca="false">MONTH(B3015)</f>
        <v>4</v>
      </c>
      <c r="E3015" s="331" t="n">
        <f aca="false">DAY(B3015)</f>
        <v>6</v>
      </c>
      <c r="F3015" s="132" t="n">
        <v>6774.98</v>
      </c>
      <c r="G3015" s="132" t="n">
        <v>6848.25</v>
      </c>
      <c r="H3015" s="132" t="n">
        <v>6511.6675</v>
      </c>
      <c r="I3015" s="132" t="n">
        <v>6611.62</v>
      </c>
      <c r="J3015" s="132" t="n">
        <f aca="false">LARGE($G$1:G3015,1)</f>
        <v>19804.2475</v>
      </c>
      <c r="K3015" s="192" t="n">
        <f aca="false">IF(J3015&gt;J3014,0,K3014+1)</f>
        <v>110</v>
      </c>
      <c r="L3015" s="134" t="n">
        <f aca="false">I3015/J3015-1</f>
        <v>-0.666151415245644</v>
      </c>
      <c r="O3015" s="131"/>
      <c r="P3015" s="330"/>
      <c r="Q3015" s="132"/>
      <c r="R3015" s="132"/>
      <c r="S3015" s="132"/>
      <c r="T3015" s="132"/>
    </row>
    <row r="3016" customFormat="false" ht="12.8" hidden="true" customHeight="false" outlineLevel="0" collapsed="false">
      <c r="A3016" s="131" t="n">
        <v>1523059200</v>
      </c>
      <c r="B3016" s="330" t="n">
        <f aca="false">(A3016/(24*60*60))+DATE(1970,1,1)</f>
        <v>43197</v>
      </c>
      <c r="C3016" s="331" t="n">
        <f aca="false">YEAR(B3016)</f>
        <v>2018</v>
      </c>
      <c r="D3016" s="331" t="n">
        <f aca="false">MONTH(B3016)</f>
        <v>4</v>
      </c>
      <c r="E3016" s="331" t="n">
        <f aca="false">DAY(B3016)</f>
        <v>7</v>
      </c>
      <c r="F3016" s="132" t="n">
        <v>6615.775</v>
      </c>
      <c r="G3016" s="132" t="n">
        <v>7070.1625</v>
      </c>
      <c r="H3016" s="132" t="n">
        <v>6602.69</v>
      </c>
      <c r="I3016" s="132" t="n">
        <v>6897</v>
      </c>
      <c r="J3016" s="132" t="n">
        <f aca="false">LARGE($G$1:G3016,1)</f>
        <v>19804.2475</v>
      </c>
      <c r="K3016" s="192" t="n">
        <f aca="false">IF(J3016&gt;J3015,0,K3015+1)</f>
        <v>111</v>
      </c>
      <c r="L3016" s="134" t="n">
        <f aca="false">I3016/J3016-1</f>
        <v>-0.651741375177219</v>
      </c>
      <c r="O3016" s="131"/>
      <c r="P3016" s="330"/>
      <c r="Q3016" s="132"/>
      <c r="R3016" s="132"/>
      <c r="S3016" s="132"/>
      <c r="T3016" s="132"/>
    </row>
    <row r="3017" customFormat="false" ht="12.8" hidden="true" customHeight="false" outlineLevel="0" collapsed="false">
      <c r="A3017" s="131" t="n">
        <v>1523145600</v>
      </c>
      <c r="B3017" s="330" t="n">
        <f aca="false">(A3017/(24*60*60))+DATE(1970,1,1)</f>
        <v>43198</v>
      </c>
      <c r="C3017" s="331" t="n">
        <f aca="false">YEAR(B3017)</f>
        <v>2018</v>
      </c>
      <c r="D3017" s="331" t="n">
        <f aca="false">MONTH(B3017)</f>
        <v>4</v>
      </c>
      <c r="E3017" s="331" t="n">
        <f aca="false">DAY(B3017)</f>
        <v>8</v>
      </c>
      <c r="F3017" s="132" t="n">
        <v>6894.8</v>
      </c>
      <c r="G3017" s="132" t="n">
        <v>7104.5275</v>
      </c>
      <c r="H3017" s="132" t="n">
        <v>6885.725</v>
      </c>
      <c r="I3017" s="132" t="n">
        <v>7021.1225</v>
      </c>
      <c r="J3017" s="132" t="n">
        <f aca="false">LARGE($G$1:G3017,1)</f>
        <v>19804.2475</v>
      </c>
      <c r="K3017" s="192" t="n">
        <f aca="false">IF(J3017&gt;J3016,0,K3016+1)</f>
        <v>112</v>
      </c>
      <c r="L3017" s="134" t="n">
        <f aca="false">I3017/J3017-1</f>
        <v>-0.645473906544543</v>
      </c>
      <c r="O3017" s="131"/>
      <c r="P3017" s="330"/>
      <c r="Q3017" s="132"/>
      <c r="R3017" s="132"/>
      <c r="S3017" s="132"/>
      <c r="T3017" s="132"/>
    </row>
    <row r="3018" customFormat="false" ht="12.8" hidden="true" customHeight="false" outlineLevel="0" collapsed="false">
      <c r="A3018" s="131" t="n">
        <v>1523232000</v>
      </c>
      <c r="B3018" s="330" t="n">
        <f aca="false">(A3018/(24*60*60))+DATE(1970,1,1)</f>
        <v>43199</v>
      </c>
      <c r="C3018" s="331" t="n">
        <f aca="false">YEAR(B3018)</f>
        <v>2018</v>
      </c>
      <c r="D3018" s="331" t="n">
        <f aca="false">MONTH(B3018)</f>
        <v>4</v>
      </c>
      <c r="E3018" s="331" t="n">
        <f aca="false">DAY(B3018)</f>
        <v>9</v>
      </c>
      <c r="F3018" s="132" t="n">
        <v>7026.335</v>
      </c>
      <c r="G3018" s="132" t="n">
        <v>7177.1125</v>
      </c>
      <c r="H3018" s="132" t="n">
        <v>6612.285</v>
      </c>
      <c r="I3018" s="132" t="n">
        <v>6773.91</v>
      </c>
      <c r="J3018" s="132" t="n">
        <f aca="false">LARGE($G$1:G3018,1)</f>
        <v>19804.2475</v>
      </c>
      <c r="K3018" s="192" t="n">
        <f aca="false">IF(J3018&gt;J3017,0,K3017+1)</f>
        <v>113</v>
      </c>
      <c r="L3018" s="134" t="n">
        <f aca="false">I3018/J3018-1</f>
        <v>-0.657956708529319</v>
      </c>
      <c r="O3018" s="131"/>
      <c r="P3018" s="330"/>
      <c r="Q3018" s="132"/>
      <c r="R3018" s="132"/>
      <c r="S3018" s="132"/>
      <c r="T3018" s="132"/>
    </row>
    <row r="3019" customFormat="false" ht="12.8" hidden="true" customHeight="false" outlineLevel="0" collapsed="false">
      <c r="A3019" s="131" t="n">
        <v>1523318400</v>
      </c>
      <c r="B3019" s="330" t="n">
        <f aca="false">(A3019/(24*60*60))+DATE(1970,1,1)</f>
        <v>43200</v>
      </c>
      <c r="C3019" s="331" t="n">
        <f aca="false">YEAR(B3019)</f>
        <v>2018</v>
      </c>
      <c r="D3019" s="331" t="n">
        <f aca="false">MONTH(B3019)</f>
        <v>4</v>
      </c>
      <c r="E3019" s="331" t="n">
        <f aca="false">DAY(B3019)</f>
        <v>10</v>
      </c>
      <c r="F3019" s="132" t="n">
        <v>6775.9125</v>
      </c>
      <c r="G3019" s="132" t="n">
        <v>6889.405</v>
      </c>
      <c r="H3019" s="132" t="n">
        <v>6653.08</v>
      </c>
      <c r="I3019" s="132" t="n">
        <v>6830.335</v>
      </c>
      <c r="J3019" s="132" t="n">
        <f aca="false">LARGE($G$1:G3019,1)</f>
        <v>19804.2475</v>
      </c>
      <c r="K3019" s="192" t="n">
        <f aca="false">IF(J3019&gt;J3018,0,K3018+1)</f>
        <v>114</v>
      </c>
      <c r="L3019" s="134" t="n">
        <f aca="false">I3019/J3019-1</f>
        <v>-0.655107572251862</v>
      </c>
      <c r="O3019" s="131"/>
      <c r="P3019" s="330"/>
      <c r="Q3019" s="132"/>
      <c r="R3019" s="132"/>
      <c r="S3019" s="132"/>
      <c r="T3019" s="132"/>
    </row>
    <row r="3020" customFormat="false" ht="12.8" hidden="true" customHeight="false" outlineLevel="0" collapsed="false">
      <c r="A3020" s="131" t="n">
        <v>1523404800</v>
      </c>
      <c r="B3020" s="330" t="n">
        <f aca="false">(A3020/(24*60*60))+DATE(1970,1,1)</f>
        <v>43201</v>
      </c>
      <c r="C3020" s="331" t="n">
        <f aca="false">YEAR(B3020)</f>
        <v>2018</v>
      </c>
      <c r="D3020" s="331" t="n">
        <f aca="false">MONTH(B3020)</f>
        <v>4</v>
      </c>
      <c r="E3020" s="331" t="n">
        <f aca="false">DAY(B3020)</f>
        <v>11</v>
      </c>
      <c r="F3020" s="132" t="n">
        <v>6827.845</v>
      </c>
      <c r="G3020" s="132" t="n">
        <v>6973.69</v>
      </c>
      <c r="H3020" s="132" t="n">
        <v>6803.7375</v>
      </c>
      <c r="I3020" s="132" t="n">
        <v>6941.09</v>
      </c>
      <c r="J3020" s="132" t="n">
        <f aca="false">LARGE($G$1:G3020,1)</f>
        <v>19804.2475</v>
      </c>
      <c r="K3020" s="192" t="n">
        <f aca="false">IF(J3020&gt;J3019,0,K3019+1)</f>
        <v>115</v>
      </c>
      <c r="L3020" s="134" t="n">
        <f aca="false">I3020/J3020-1</f>
        <v>-0.649515085084652</v>
      </c>
      <c r="O3020" s="131"/>
      <c r="P3020" s="330"/>
      <c r="Q3020" s="132"/>
      <c r="R3020" s="132"/>
      <c r="S3020" s="132"/>
      <c r="T3020" s="132"/>
    </row>
    <row r="3021" customFormat="false" ht="12.8" hidden="true" customHeight="false" outlineLevel="0" collapsed="false">
      <c r="A3021" s="131" t="n">
        <v>1523491200</v>
      </c>
      <c r="B3021" s="330" t="n">
        <f aca="false">(A3021/(24*60*60))+DATE(1970,1,1)</f>
        <v>43202</v>
      </c>
      <c r="C3021" s="331" t="n">
        <f aca="false">YEAR(B3021)</f>
        <v>2018</v>
      </c>
      <c r="D3021" s="331" t="n">
        <f aca="false">MONTH(B3021)</f>
        <v>4</v>
      </c>
      <c r="E3021" s="331" t="n">
        <f aca="false">DAY(B3021)</f>
        <v>12</v>
      </c>
      <c r="F3021" s="132" t="n">
        <v>6941.0675</v>
      </c>
      <c r="G3021" s="132" t="n">
        <v>8174.0425</v>
      </c>
      <c r="H3021" s="132" t="n">
        <v>6762.85</v>
      </c>
      <c r="I3021" s="132" t="n">
        <v>7920.0175</v>
      </c>
      <c r="J3021" s="132" t="n">
        <f aca="false">LARGE($G$1:G3021,1)</f>
        <v>19804.2475</v>
      </c>
      <c r="K3021" s="192" t="n">
        <f aca="false">IF(J3021&gt;J3020,0,K3020+1)</f>
        <v>116</v>
      </c>
      <c r="L3021" s="134" t="n">
        <f aca="false">I3021/J3021-1</f>
        <v>-0.600084906028366</v>
      </c>
      <c r="O3021" s="131"/>
      <c r="P3021" s="330"/>
      <c r="Q3021" s="132"/>
      <c r="R3021" s="132"/>
      <c r="S3021" s="132"/>
      <c r="T3021" s="132"/>
    </row>
    <row r="3022" customFormat="false" ht="12.8" hidden="true" customHeight="false" outlineLevel="0" collapsed="false">
      <c r="A3022" s="131" t="n">
        <v>1523577600</v>
      </c>
      <c r="B3022" s="330" t="n">
        <f aca="false">(A3022/(24*60*60))+DATE(1970,1,1)</f>
        <v>43203</v>
      </c>
      <c r="C3022" s="331" t="n">
        <f aca="false">YEAR(B3022)</f>
        <v>2018</v>
      </c>
      <c r="D3022" s="331" t="n">
        <f aca="false">MONTH(B3022)</f>
        <v>4</v>
      </c>
      <c r="E3022" s="331" t="n">
        <f aca="false">DAY(B3022)</f>
        <v>13</v>
      </c>
      <c r="F3022" s="132" t="n">
        <v>7919.9375</v>
      </c>
      <c r="G3022" s="132" t="n">
        <v>8230.8275</v>
      </c>
      <c r="H3022" s="132" t="n">
        <v>7746.6875</v>
      </c>
      <c r="I3022" s="132" t="n">
        <v>7887.1375</v>
      </c>
      <c r="J3022" s="132" t="n">
        <f aca="false">LARGE($G$1:G3022,1)</f>
        <v>19804.2475</v>
      </c>
      <c r="K3022" s="192" t="n">
        <f aca="false">IF(J3022&gt;J3021,0,K3021+1)</f>
        <v>117</v>
      </c>
      <c r="L3022" s="134" t="n">
        <f aca="false">I3022/J3022-1</f>
        <v>-0.601745155931827</v>
      </c>
      <c r="O3022" s="131"/>
      <c r="P3022" s="330"/>
      <c r="Q3022" s="132"/>
      <c r="R3022" s="132"/>
      <c r="S3022" s="132"/>
      <c r="T3022" s="132"/>
    </row>
    <row r="3023" customFormat="false" ht="12.8" hidden="true" customHeight="false" outlineLevel="0" collapsed="false">
      <c r="A3023" s="131" t="n">
        <v>1523664000</v>
      </c>
      <c r="B3023" s="330" t="n">
        <f aca="false">(A3023/(24*60*60))+DATE(1970,1,1)</f>
        <v>43204</v>
      </c>
      <c r="C3023" s="331" t="n">
        <f aca="false">YEAR(B3023)</f>
        <v>2018</v>
      </c>
      <c r="D3023" s="331" t="n">
        <f aca="false">MONTH(B3023)</f>
        <v>4</v>
      </c>
      <c r="E3023" s="331" t="n">
        <f aca="false">DAY(B3023)</f>
        <v>14</v>
      </c>
      <c r="F3023" s="132" t="n">
        <v>7884.3575</v>
      </c>
      <c r="G3023" s="132" t="n">
        <v>8193.325</v>
      </c>
      <c r="H3023" s="132" t="n">
        <v>7825.4675</v>
      </c>
      <c r="I3023" s="132" t="n">
        <v>8001.6225</v>
      </c>
      <c r="J3023" s="132" t="n">
        <f aca="false">LARGE($G$1:G3023,1)</f>
        <v>19804.2475</v>
      </c>
      <c r="K3023" s="192" t="n">
        <f aca="false">IF(J3023&gt;J3022,0,K3022+1)</f>
        <v>118</v>
      </c>
      <c r="L3023" s="134" t="n">
        <f aca="false">I3023/J3023-1</f>
        <v>-0.595964325329705</v>
      </c>
      <c r="O3023" s="131"/>
      <c r="P3023" s="330"/>
      <c r="Q3023" s="132"/>
      <c r="R3023" s="132"/>
      <c r="S3023" s="132"/>
      <c r="T3023" s="132"/>
    </row>
    <row r="3024" customFormat="false" ht="12.8" hidden="true" customHeight="false" outlineLevel="0" collapsed="false">
      <c r="A3024" s="131" t="n">
        <v>1523750400</v>
      </c>
      <c r="B3024" s="330" t="n">
        <f aca="false">(A3024/(24*60*60))+DATE(1970,1,1)</f>
        <v>43205</v>
      </c>
      <c r="C3024" s="331" t="n">
        <f aca="false">YEAR(B3024)</f>
        <v>2018</v>
      </c>
      <c r="D3024" s="331" t="n">
        <f aca="false">MONTH(B3024)</f>
        <v>4</v>
      </c>
      <c r="E3024" s="331" t="n">
        <f aca="false">DAY(B3024)</f>
        <v>15</v>
      </c>
      <c r="F3024" s="132" t="n">
        <v>8002.395</v>
      </c>
      <c r="G3024" s="132" t="n">
        <v>8411.2475</v>
      </c>
      <c r="H3024" s="132" t="n">
        <v>7999.7525</v>
      </c>
      <c r="I3024" s="132" t="n">
        <v>8357.55</v>
      </c>
      <c r="J3024" s="132" t="n">
        <f aca="false">LARGE($G$1:G3024,1)</f>
        <v>19804.2475</v>
      </c>
      <c r="K3024" s="192" t="n">
        <f aca="false">IF(J3024&gt;J3023,0,K3023+1)</f>
        <v>119</v>
      </c>
      <c r="L3024" s="134" t="n">
        <f aca="false">I3024/J3024-1</f>
        <v>-0.577992044383408</v>
      </c>
      <c r="O3024" s="131"/>
      <c r="P3024" s="330"/>
      <c r="Q3024" s="132"/>
      <c r="R3024" s="132"/>
      <c r="S3024" s="132"/>
      <c r="T3024" s="132"/>
    </row>
    <row r="3025" customFormat="false" ht="12.8" hidden="true" customHeight="false" outlineLevel="0" collapsed="false">
      <c r="A3025" s="131" t="n">
        <v>1523836800</v>
      </c>
      <c r="B3025" s="330" t="n">
        <f aca="false">(A3025/(24*60*60))+DATE(1970,1,1)</f>
        <v>43206</v>
      </c>
      <c r="C3025" s="331" t="n">
        <f aca="false">YEAR(B3025)</f>
        <v>2018</v>
      </c>
      <c r="D3025" s="331" t="n">
        <f aca="false">MONTH(B3025)</f>
        <v>4</v>
      </c>
      <c r="E3025" s="331" t="n">
        <f aca="false">DAY(B3025)</f>
        <v>16</v>
      </c>
      <c r="F3025" s="132" t="n">
        <v>8360.46</v>
      </c>
      <c r="G3025" s="132" t="n">
        <v>8417.1925</v>
      </c>
      <c r="H3025" s="132" t="n">
        <v>7903.2475</v>
      </c>
      <c r="I3025" s="132" t="n">
        <v>8051.6125</v>
      </c>
      <c r="J3025" s="132" t="n">
        <f aca="false">LARGE($G$1:G3025,1)</f>
        <v>19804.2475</v>
      </c>
      <c r="K3025" s="192" t="n">
        <f aca="false">IF(J3025&gt;J3024,0,K3024+1)</f>
        <v>120</v>
      </c>
      <c r="L3025" s="134" t="n">
        <f aca="false">I3025/J3025-1</f>
        <v>-0.593440119348135</v>
      </c>
      <c r="O3025" s="131"/>
      <c r="P3025" s="330"/>
      <c r="Q3025" s="132"/>
      <c r="R3025" s="132"/>
      <c r="S3025" s="132"/>
      <c r="T3025" s="132"/>
    </row>
    <row r="3026" customFormat="false" ht="12.8" hidden="true" customHeight="false" outlineLevel="0" collapsed="false">
      <c r="A3026" s="131" t="n">
        <v>1523923200</v>
      </c>
      <c r="B3026" s="330" t="n">
        <f aca="false">(A3026/(24*60*60))+DATE(1970,1,1)</f>
        <v>43207</v>
      </c>
      <c r="C3026" s="331" t="n">
        <f aca="false">YEAR(B3026)</f>
        <v>2018</v>
      </c>
      <c r="D3026" s="331" t="n">
        <f aca="false">MONTH(B3026)</f>
        <v>4</v>
      </c>
      <c r="E3026" s="331" t="n">
        <f aca="false">DAY(B3026)</f>
        <v>17</v>
      </c>
      <c r="F3026" s="132" t="n">
        <v>8053.95</v>
      </c>
      <c r="G3026" s="132" t="n">
        <v>8167.455</v>
      </c>
      <c r="H3026" s="132" t="n">
        <v>7812.28</v>
      </c>
      <c r="I3026" s="132" t="n">
        <v>7891.5925</v>
      </c>
      <c r="J3026" s="132" t="n">
        <f aca="false">LARGE($G$1:G3026,1)</f>
        <v>19804.2475</v>
      </c>
      <c r="K3026" s="192" t="n">
        <f aca="false">IF(J3026&gt;J3025,0,K3025+1)</f>
        <v>121</v>
      </c>
      <c r="L3026" s="134" t="n">
        <f aca="false">I3026/J3026-1</f>
        <v>-0.601520204188521</v>
      </c>
      <c r="O3026" s="131"/>
      <c r="P3026" s="330"/>
      <c r="Q3026" s="132"/>
      <c r="R3026" s="132"/>
      <c r="S3026" s="132"/>
      <c r="T3026" s="132"/>
    </row>
    <row r="3027" customFormat="false" ht="12.8" hidden="true" customHeight="false" outlineLevel="0" collapsed="false">
      <c r="A3027" s="131" t="n">
        <v>1524009600</v>
      </c>
      <c r="B3027" s="330" t="n">
        <f aca="false">(A3027/(24*60*60))+DATE(1970,1,1)</f>
        <v>43208</v>
      </c>
      <c r="C3027" s="331" t="n">
        <f aca="false">YEAR(B3027)</f>
        <v>2018</v>
      </c>
      <c r="D3027" s="331" t="n">
        <f aca="false">MONTH(B3027)</f>
        <v>4</v>
      </c>
      <c r="E3027" s="331" t="n">
        <f aca="false">DAY(B3027)</f>
        <v>18</v>
      </c>
      <c r="F3027" s="132" t="n">
        <v>7891.5725</v>
      </c>
      <c r="G3027" s="132" t="n">
        <v>8253.5775</v>
      </c>
      <c r="H3027" s="132" t="n">
        <v>7873.7875</v>
      </c>
      <c r="I3027" s="132" t="n">
        <v>8165.4725</v>
      </c>
      <c r="J3027" s="132" t="n">
        <f aca="false">LARGE($G$1:G3027,1)</f>
        <v>19804.2475</v>
      </c>
      <c r="K3027" s="192" t="n">
        <f aca="false">IF(J3027&gt;J3026,0,K3026+1)</f>
        <v>122</v>
      </c>
      <c r="L3027" s="134" t="n">
        <f aca="false">I3027/J3027-1</f>
        <v>-0.58769084763256</v>
      </c>
      <c r="O3027" s="131"/>
      <c r="P3027" s="330"/>
      <c r="Q3027" s="132"/>
      <c r="R3027" s="132"/>
      <c r="S3027" s="132"/>
      <c r="T3027" s="132"/>
    </row>
    <row r="3028" customFormat="false" ht="12.8" hidden="true" customHeight="false" outlineLevel="0" collapsed="false">
      <c r="A3028" s="131" t="n">
        <v>1524096000</v>
      </c>
      <c r="B3028" s="330" t="n">
        <f aca="false">(A3028/(24*60*60))+DATE(1970,1,1)</f>
        <v>43209</v>
      </c>
      <c r="C3028" s="331" t="n">
        <f aca="false">YEAR(B3028)</f>
        <v>2018</v>
      </c>
      <c r="D3028" s="331" t="n">
        <f aca="false">MONTH(B3028)</f>
        <v>4</v>
      </c>
      <c r="E3028" s="331" t="n">
        <f aca="false">DAY(B3028)</f>
        <v>19</v>
      </c>
      <c r="F3028" s="132" t="n">
        <v>8165.995</v>
      </c>
      <c r="G3028" s="132" t="n">
        <v>8300.43</v>
      </c>
      <c r="H3028" s="132" t="n">
        <v>8091.4025</v>
      </c>
      <c r="I3028" s="132" t="n">
        <v>8272.5775</v>
      </c>
      <c r="J3028" s="132" t="n">
        <f aca="false">LARGE($G$1:G3028,1)</f>
        <v>19804.2475</v>
      </c>
      <c r="K3028" s="192" t="n">
        <f aca="false">IF(J3028&gt;J3027,0,K3027+1)</f>
        <v>123</v>
      </c>
      <c r="L3028" s="134" t="n">
        <f aca="false">I3028/J3028-1</f>
        <v>-0.582282664362784</v>
      </c>
      <c r="O3028" s="131"/>
      <c r="P3028" s="330"/>
      <c r="Q3028" s="132"/>
      <c r="R3028" s="132"/>
      <c r="S3028" s="132"/>
      <c r="T3028" s="132"/>
    </row>
    <row r="3029" customFormat="false" ht="12.8" hidden="true" customHeight="false" outlineLevel="0" collapsed="false">
      <c r="A3029" s="131" t="n">
        <v>1524182400</v>
      </c>
      <c r="B3029" s="330" t="n">
        <f aca="false">(A3029/(24*60*60))+DATE(1970,1,1)</f>
        <v>43210</v>
      </c>
      <c r="C3029" s="331" t="n">
        <f aca="false">YEAR(B3029)</f>
        <v>2018</v>
      </c>
      <c r="D3029" s="331" t="n">
        <f aca="false">MONTH(B3029)</f>
        <v>4</v>
      </c>
      <c r="E3029" s="331" t="n">
        <f aca="false">DAY(B3029)</f>
        <v>20</v>
      </c>
      <c r="F3029" s="132" t="n">
        <v>8270.95</v>
      </c>
      <c r="G3029" s="132" t="n">
        <v>8935.6325</v>
      </c>
      <c r="H3029" s="132" t="n">
        <v>8218.5275</v>
      </c>
      <c r="I3029" s="132" t="n">
        <v>8862.335</v>
      </c>
      <c r="J3029" s="132" t="n">
        <f aca="false">LARGE($G$1:G3029,1)</f>
        <v>19804.2475</v>
      </c>
      <c r="K3029" s="192" t="n">
        <f aca="false">IF(J3029&gt;J3028,0,K3028+1)</f>
        <v>124</v>
      </c>
      <c r="L3029" s="134" t="n">
        <f aca="false">I3029/J3029-1</f>
        <v>-0.552503320310454</v>
      </c>
      <c r="O3029" s="131"/>
      <c r="P3029" s="330"/>
      <c r="Q3029" s="132"/>
      <c r="R3029" s="132"/>
      <c r="S3029" s="132"/>
      <c r="T3029" s="132"/>
    </row>
    <row r="3030" customFormat="false" ht="12.8" hidden="true" customHeight="false" outlineLevel="0" collapsed="false">
      <c r="A3030" s="131" t="n">
        <v>1524268800</v>
      </c>
      <c r="B3030" s="330" t="n">
        <f aca="false">(A3030/(24*60*60))+DATE(1970,1,1)</f>
        <v>43211</v>
      </c>
      <c r="C3030" s="331" t="n">
        <f aca="false">YEAR(B3030)</f>
        <v>2018</v>
      </c>
      <c r="D3030" s="331" t="n">
        <f aca="false">MONTH(B3030)</f>
        <v>4</v>
      </c>
      <c r="E3030" s="331" t="n">
        <f aca="false">DAY(B3030)</f>
        <v>21</v>
      </c>
      <c r="F3030" s="132" t="n">
        <v>8862.85</v>
      </c>
      <c r="G3030" s="132" t="n">
        <v>9043.8175</v>
      </c>
      <c r="H3030" s="132" t="n">
        <v>8612.52</v>
      </c>
      <c r="I3030" s="132" t="n">
        <v>8925.1825</v>
      </c>
      <c r="J3030" s="132" t="n">
        <f aca="false">LARGE($G$1:G3030,1)</f>
        <v>19804.2475</v>
      </c>
      <c r="K3030" s="192" t="n">
        <f aca="false">IF(J3030&gt;J3029,0,K3029+1)</f>
        <v>125</v>
      </c>
      <c r="L3030" s="134" t="n">
        <f aca="false">I3030/J3030-1</f>
        <v>-0.54932988491484</v>
      </c>
      <c r="O3030" s="131"/>
      <c r="P3030" s="330"/>
      <c r="Q3030" s="132"/>
      <c r="R3030" s="132"/>
      <c r="S3030" s="132"/>
      <c r="T3030" s="132"/>
    </row>
    <row r="3031" customFormat="false" ht="12.8" hidden="true" customHeight="false" outlineLevel="0" collapsed="false">
      <c r="A3031" s="131" t="n">
        <v>1524355200</v>
      </c>
      <c r="B3031" s="330" t="n">
        <f aca="false">(A3031/(24*60*60))+DATE(1970,1,1)</f>
        <v>43212</v>
      </c>
      <c r="C3031" s="331" t="n">
        <f aca="false">YEAR(B3031)</f>
        <v>2018</v>
      </c>
      <c r="D3031" s="331" t="n">
        <f aca="false">MONTH(B3031)</f>
        <v>4</v>
      </c>
      <c r="E3031" s="331" t="n">
        <f aca="false">DAY(B3031)</f>
        <v>22</v>
      </c>
      <c r="F3031" s="132" t="n">
        <v>8925.0125</v>
      </c>
      <c r="G3031" s="132" t="n">
        <v>9035.13</v>
      </c>
      <c r="H3031" s="132" t="n">
        <v>8757.3775</v>
      </c>
      <c r="I3031" s="132" t="n">
        <v>8799.1925</v>
      </c>
      <c r="J3031" s="132" t="n">
        <f aca="false">LARGE($G$1:G3031,1)</f>
        <v>19804.2475</v>
      </c>
      <c r="K3031" s="192" t="n">
        <f aca="false">IF(J3031&gt;J3030,0,K3030+1)</f>
        <v>126</v>
      </c>
      <c r="L3031" s="134" t="n">
        <f aca="false">I3031/J3031-1</f>
        <v>-0.555691651500518</v>
      </c>
      <c r="O3031" s="131"/>
      <c r="P3031" s="330"/>
      <c r="Q3031" s="132"/>
      <c r="R3031" s="132"/>
      <c r="S3031" s="132"/>
      <c r="T3031" s="132"/>
    </row>
    <row r="3032" customFormat="false" ht="12.8" hidden="true" customHeight="false" outlineLevel="0" collapsed="false">
      <c r="A3032" s="131" t="n">
        <v>1524441600</v>
      </c>
      <c r="B3032" s="330" t="n">
        <f aca="false">(A3032/(24*60*60))+DATE(1970,1,1)</f>
        <v>43213</v>
      </c>
      <c r="C3032" s="331" t="n">
        <f aca="false">YEAR(B3032)</f>
        <v>2018</v>
      </c>
      <c r="D3032" s="331" t="n">
        <f aca="false">MONTH(B3032)</f>
        <v>4</v>
      </c>
      <c r="E3032" s="331" t="n">
        <f aca="false">DAY(B3032)</f>
        <v>23</v>
      </c>
      <c r="F3032" s="132" t="n">
        <v>8793</v>
      </c>
      <c r="G3032" s="132" t="n">
        <v>9004.8725</v>
      </c>
      <c r="H3032" s="132" t="n">
        <v>8776.555</v>
      </c>
      <c r="I3032" s="132" t="n">
        <v>8941.3375</v>
      </c>
      <c r="J3032" s="132" t="n">
        <f aca="false">LARGE($G$1:G3032,1)</f>
        <v>19804.2475</v>
      </c>
      <c r="K3032" s="192" t="n">
        <f aca="false">IF(J3032&gt;J3031,0,K3031+1)</f>
        <v>127</v>
      </c>
      <c r="L3032" s="134" t="n">
        <f aca="false">I3032/J3032-1</f>
        <v>-0.548514150815374</v>
      </c>
      <c r="O3032" s="131"/>
      <c r="P3032" s="330"/>
      <c r="Q3032" s="132"/>
      <c r="R3032" s="132"/>
      <c r="S3032" s="132"/>
      <c r="T3032" s="132"/>
    </row>
    <row r="3033" customFormat="false" ht="12.8" hidden="true" customHeight="false" outlineLevel="0" collapsed="false">
      <c r="A3033" s="131" t="n">
        <v>1524528000</v>
      </c>
      <c r="B3033" s="330" t="n">
        <f aca="false">(A3033/(24*60*60))+DATE(1970,1,1)</f>
        <v>43214</v>
      </c>
      <c r="C3033" s="331" t="n">
        <f aca="false">YEAR(B3033)</f>
        <v>2018</v>
      </c>
      <c r="D3033" s="331" t="n">
        <f aca="false">MONTH(B3033)</f>
        <v>4</v>
      </c>
      <c r="E3033" s="331" t="n">
        <f aca="false">DAY(B3033)</f>
        <v>24</v>
      </c>
      <c r="F3033" s="132" t="n">
        <v>8941.3275</v>
      </c>
      <c r="G3033" s="132" t="n">
        <v>9738.9225</v>
      </c>
      <c r="H3033" s="132" t="n">
        <v>8933</v>
      </c>
      <c r="I3033" s="132" t="n">
        <v>9651.1975</v>
      </c>
      <c r="J3033" s="132" t="n">
        <f aca="false">LARGE($G$1:G3033,1)</f>
        <v>19804.2475</v>
      </c>
      <c r="K3033" s="192" t="n">
        <f aca="false">IF(J3033&gt;J3032,0,K3032+1)</f>
        <v>128</v>
      </c>
      <c r="L3033" s="134" t="n">
        <f aca="false">I3033/J3033-1</f>
        <v>-0.512670324888638</v>
      </c>
      <c r="O3033" s="131"/>
      <c r="P3033" s="330"/>
      <c r="Q3033" s="132"/>
      <c r="R3033" s="132"/>
      <c r="S3033" s="132"/>
      <c r="T3033" s="132"/>
    </row>
    <row r="3034" customFormat="false" ht="12.8" hidden="true" customHeight="false" outlineLevel="0" collapsed="false">
      <c r="A3034" s="131" t="n">
        <v>1524614400</v>
      </c>
      <c r="B3034" s="330" t="n">
        <f aca="false">(A3034/(24*60*60))+DATE(1970,1,1)</f>
        <v>43215</v>
      </c>
      <c r="C3034" s="331" t="n">
        <f aca="false">YEAR(B3034)</f>
        <v>2018</v>
      </c>
      <c r="D3034" s="331" t="n">
        <f aca="false">MONTH(B3034)</f>
        <v>4</v>
      </c>
      <c r="E3034" s="331" t="n">
        <f aca="false">DAY(B3034)</f>
        <v>25</v>
      </c>
      <c r="F3034" s="132" t="n">
        <v>9651.265</v>
      </c>
      <c r="G3034" s="132" t="n">
        <v>9757.9425</v>
      </c>
      <c r="H3034" s="132" t="n">
        <v>8718.8575</v>
      </c>
      <c r="I3034" s="132" t="n">
        <v>8862.92</v>
      </c>
      <c r="J3034" s="132" t="n">
        <f aca="false">LARGE($G$1:G3034,1)</f>
        <v>19804.2475</v>
      </c>
      <c r="K3034" s="192" t="n">
        <f aca="false">IF(J3034&gt;J3033,0,K3033+1)</f>
        <v>129</v>
      </c>
      <c r="L3034" s="134" t="n">
        <f aca="false">I3034/J3034-1</f>
        <v>-0.552473781192646</v>
      </c>
      <c r="O3034" s="131"/>
      <c r="P3034" s="330"/>
      <c r="Q3034" s="132"/>
      <c r="R3034" s="132"/>
      <c r="S3034" s="132"/>
      <c r="T3034" s="132"/>
    </row>
    <row r="3035" customFormat="false" ht="12.8" hidden="true" customHeight="false" outlineLevel="0" collapsed="false">
      <c r="A3035" s="131" t="n">
        <v>1524700800</v>
      </c>
      <c r="B3035" s="330" t="n">
        <f aca="false">(A3035/(24*60*60))+DATE(1970,1,1)</f>
        <v>43216</v>
      </c>
      <c r="C3035" s="331" t="n">
        <f aca="false">YEAR(B3035)</f>
        <v>2018</v>
      </c>
      <c r="D3035" s="331" t="n">
        <f aca="false">MONTH(B3035)</f>
        <v>4</v>
      </c>
      <c r="E3035" s="331" t="n">
        <f aca="false">DAY(B3035)</f>
        <v>26</v>
      </c>
      <c r="F3035" s="132" t="n">
        <v>8860.7875</v>
      </c>
      <c r="G3035" s="132" t="n">
        <v>9315.0075</v>
      </c>
      <c r="H3035" s="132" t="n">
        <v>8630.5725</v>
      </c>
      <c r="I3035" s="132" t="n">
        <v>9279.7375</v>
      </c>
      <c r="J3035" s="132" t="n">
        <f aca="false">LARGE($G$1:G3035,1)</f>
        <v>19804.2475</v>
      </c>
      <c r="K3035" s="192" t="n">
        <f aca="false">IF(J3035&gt;J3034,0,K3034+1)</f>
        <v>130</v>
      </c>
      <c r="L3035" s="134" t="n">
        <f aca="false">I3035/J3035-1</f>
        <v>-0.5314269072834</v>
      </c>
      <c r="O3035" s="131"/>
      <c r="P3035" s="330"/>
      <c r="Q3035" s="132"/>
      <c r="R3035" s="132"/>
      <c r="S3035" s="132"/>
      <c r="T3035" s="132"/>
    </row>
    <row r="3036" customFormat="false" ht="12.8" hidden="true" customHeight="false" outlineLevel="0" collapsed="false">
      <c r="A3036" s="131" t="n">
        <v>1524787200</v>
      </c>
      <c r="B3036" s="330" t="n">
        <f aca="false">(A3036/(24*60*60))+DATE(1970,1,1)</f>
        <v>43217</v>
      </c>
      <c r="C3036" s="331" t="n">
        <f aca="false">YEAR(B3036)</f>
        <v>2018</v>
      </c>
      <c r="D3036" s="331" t="n">
        <f aca="false">MONTH(B3036)</f>
        <v>4</v>
      </c>
      <c r="E3036" s="331" t="n">
        <f aca="false">DAY(B3036)</f>
        <v>27</v>
      </c>
      <c r="F3036" s="132" t="n">
        <v>9277.9025</v>
      </c>
      <c r="G3036" s="132" t="n">
        <v>9376.68</v>
      </c>
      <c r="H3036" s="132" t="n">
        <v>8901.04</v>
      </c>
      <c r="I3036" s="132" t="n">
        <v>8921.945</v>
      </c>
      <c r="J3036" s="132" t="n">
        <f aca="false">LARGE($G$1:G3036,1)</f>
        <v>19804.2475</v>
      </c>
      <c r="K3036" s="192" t="n">
        <f aca="false">IF(J3036&gt;J3035,0,K3035+1)</f>
        <v>131</v>
      </c>
      <c r="L3036" s="134" t="n">
        <f aca="false">I3036/J3036-1</f>
        <v>-0.549493359947153</v>
      </c>
      <c r="O3036" s="131"/>
      <c r="P3036" s="330"/>
      <c r="Q3036" s="132"/>
      <c r="R3036" s="132"/>
      <c r="S3036" s="132"/>
      <c r="T3036" s="132"/>
    </row>
    <row r="3037" customFormat="false" ht="12.8" hidden="true" customHeight="false" outlineLevel="0" collapsed="false">
      <c r="A3037" s="131" t="n">
        <v>1524873600</v>
      </c>
      <c r="B3037" s="330" t="n">
        <f aca="false">(A3037/(24*60*60))+DATE(1970,1,1)</f>
        <v>43218</v>
      </c>
      <c r="C3037" s="331" t="n">
        <f aca="false">YEAR(B3037)</f>
        <v>2018</v>
      </c>
      <c r="D3037" s="331" t="n">
        <f aca="false">MONTH(B3037)</f>
        <v>4</v>
      </c>
      <c r="E3037" s="331" t="n">
        <f aca="false">DAY(B3037)</f>
        <v>28</v>
      </c>
      <c r="F3037" s="132" t="n">
        <v>8919.4725</v>
      </c>
      <c r="G3037" s="132" t="n">
        <v>9437.2075</v>
      </c>
      <c r="H3037" s="132" t="n">
        <v>8865.725</v>
      </c>
      <c r="I3037" s="132" t="n">
        <v>9339.5325</v>
      </c>
      <c r="J3037" s="132" t="n">
        <f aca="false">LARGE($G$1:G3037,1)</f>
        <v>19804.2475</v>
      </c>
      <c r="K3037" s="192" t="n">
        <f aca="false">IF(J3037&gt;J3036,0,K3036+1)</f>
        <v>132</v>
      </c>
      <c r="L3037" s="134" t="n">
        <f aca="false">I3037/J3037-1</f>
        <v>-0.528407605489681</v>
      </c>
      <c r="O3037" s="131"/>
      <c r="P3037" s="330"/>
      <c r="Q3037" s="132"/>
      <c r="R3037" s="132"/>
      <c r="S3037" s="132"/>
      <c r="T3037" s="132"/>
    </row>
    <row r="3038" customFormat="false" ht="12.8" hidden="true" customHeight="false" outlineLevel="0" collapsed="false">
      <c r="A3038" s="131" t="n">
        <v>1524960000</v>
      </c>
      <c r="B3038" s="330" t="n">
        <f aca="false">(A3038/(24*60*60))+DATE(1970,1,1)</f>
        <v>43219</v>
      </c>
      <c r="C3038" s="331" t="n">
        <f aca="false">YEAR(B3038)</f>
        <v>2018</v>
      </c>
      <c r="D3038" s="331" t="n">
        <f aca="false">MONTH(B3038)</f>
        <v>4</v>
      </c>
      <c r="E3038" s="331" t="n">
        <f aca="false">DAY(B3038)</f>
        <v>29</v>
      </c>
      <c r="F3038" s="132" t="n">
        <v>9337.5275</v>
      </c>
      <c r="G3038" s="132" t="n">
        <v>9527.8425</v>
      </c>
      <c r="H3038" s="132" t="n">
        <v>9175.4375</v>
      </c>
      <c r="I3038" s="132" t="n">
        <v>9396.8725</v>
      </c>
      <c r="J3038" s="132" t="n">
        <f aca="false">LARGE($G$1:G3038,1)</f>
        <v>19804.2475</v>
      </c>
      <c r="K3038" s="192" t="n">
        <f aca="false">IF(J3038&gt;J3037,0,K3037+1)</f>
        <v>133</v>
      </c>
      <c r="L3038" s="134" t="n">
        <f aca="false">I3038/J3038-1</f>
        <v>-0.525512267002319</v>
      </c>
      <c r="O3038" s="131"/>
      <c r="P3038" s="330"/>
      <c r="Q3038" s="132"/>
      <c r="R3038" s="132"/>
      <c r="S3038" s="132"/>
      <c r="T3038" s="132"/>
    </row>
    <row r="3039" customFormat="false" ht="12.8" hidden="true" customHeight="false" outlineLevel="0" collapsed="false">
      <c r="A3039" s="131" t="n">
        <v>1525046400</v>
      </c>
      <c r="B3039" s="330" t="n">
        <f aca="false">(A3039/(24*60*60))+DATE(1970,1,1)</f>
        <v>43220</v>
      </c>
      <c r="C3039" s="331" t="n">
        <f aca="false">YEAR(B3039)</f>
        <v>2018</v>
      </c>
      <c r="D3039" s="331" t="n">
        <f aca="false">MONTH(B3039)</f>
        <v>4</v>
      </c>
      <c r="E3039" s="331" t="n">
        <f aca="false">DAY(B3039)</f>
        <v>30</v>
      </c>
      <c r="F3039" s="132" t="n">
        <v>9396.505</v>
      </c>
      <c r="G3039" s="132" t="n">
        <v>9446.4425</v>
      </c>
      <c r="H3039" s="132" t="n">
        <v>9110.645</v>
      </c>
      <c r="I3039" s="132" t="n">
        <v>9243.395</v>
      </c>
      <c r="J3039" s="132" t="n">
        <f aca="false">LARGE($G$1:G3039,1)</f>
        <v>19804.2475</v>
      </c>
      <c r="K3039" s="192" t="n">
        <f aca="false">IF(J3039&gt;J3038,0,K3038+1)</f>
        <v>134</v>
      </c>
      <c r="L3039" s="134" t="n">
        <f aca="false">I3039/J3039-1</f>
        <v>-0.533261993418331</v>
      </c>
      <c r="O3039" s="131"/>
      <c r="P3039" s="330"/>
      <c r="Q3039" s="132"/>
      <c r="R3039" s="132"/>
      <c r="S3039" s="132"/>
      <c r="T3039" s="132"/>
    </row>
    <row r="3040" customFormat="false" ht="12.8" hidden="true" customHeight="false" outlineLevel="0" collapsed="false">
      <c r="A3040" s="131" t="n">
        <v>1525132800</v>
      </c>
      <c r="B3040" s="330" t="n">
        <f aca="false">(A3040/(24*60*60))+DATE(1970,1,1)</f>
        <v>43221</v>
      </c>
      <c r="C3040" s="331" t="n">
        <f aca="false">YEAR(B3040)</f>
        <v>2018</v>
      </c>
      <c r="D3040" s="331" t="n">
        <f aca="false">MONTH(B3040)</f>
        <v>5</v>
      </c>
      <c r="E3040" s="331" t="n">
        <f aca="false">DAY(B3040)</f>
        <v>1</v>
      </c>
      <c r="F3040" s="132" t="n">
        <v>9245.66</v>
      </c>
      <c r="G3040" s="132" t="n">
        <v>9247.665</v>
      </c>
      <c r="H3040" s="132" t="n">
        <v>8823.3</v>
      </c>
      <c r="I3040" s="132" t="n">
        <v>9070.0825</v>
      </c>
      <c r="J3040" s="132" t="n">
        <f aca="false">LARGE($G$1:G3040,1)</f>
        <v>19804.2475</v>
      </c>
      <c r="K3040" s="192" t="n">
        <f aca="false">IF(J3040&gt;J3039,0,K3039+1)</f>
        <v>135</v>
      </c>
      <c r="L3040" s="134" t="n">
        <f aca="false">I3040/J3040-1</f>
        <v>-0.542013272657797</v>
      </c>
      <c r="O3040" s="131"/>
      <c r="P3040" s="330"/>
      <c r="Q3040" s="132"/>
      <c r="R3040" s="132"/>
      <c r="S3040" s="132"/>
      <c r="T3040" s="132"/>
    </row>
    <row r="3041" customFormat="false" ht="12.8" hidden="true" customHeight="false" outlineLevel="0" collapsed="false">
      <c r="A3041" s="131" t="n">
        <v>1525219200</v>
      </c>
      <c r="B3041" s="330" t="n">
        <f aca="false">(A3041/(24*60*60))+DATE(1970,1,1)</f>
        <v>43222</v>
      </c>
      <c r="C3041" s="331" t="n">
        <f aca="false">YEAR(B3041)</f>
        <v>2018</v>
      </c>
      <c r="D3041" s="331" t="n">
        <f aca="false">MONTH(B3041)</f>
        <v>5</v>
      </c>
      <c r="E3041" s="331" t="n">
        <f aca="false">DAY(B3041)</f>
        <v>2</v>
      </c>
      <c r="F3041" s="132" t="n">
        <v>9068.375</v>
      </c>
      <c r="G3041" s="132" t="n">
        <v>9257.8025</v>
      </c>
      <c r="H3041" s="132" t="n">
        <v>8979.8075</v>
      </c>
      <c r="I3041" s="132" t="n">
        <v>9210.32</v>
      </c>
      <c r="J3041" s="132" t="n">
        <f aca="false">LARGE($G$1:G3041,1)</f>
        <v>19804.2475</v>
      </c>
      <c r="K3041" s="192" t="n">
        <f aca="false">IF(J3041&gt;J3040,0,K3040+1)</f>
        <v>136</v>
      </c>
      <c r="L3041" s="134" t="n">
        <f aca="false">I3041/J3041-1</f>
        <v>-0.534932089694395</v>
      </c>
      <c r="O3041" s="131"/>
      <c r="P3041" s="330"/>
      <c r="Q3041" s="132"/>
      <c r="R3041" s="132"/>
      <c r="S3041" s="132"/>
      <c r="T3041" s="132"/>
    </row>
    <row r="3042" customFormat="false" ht="12.8" hidden="true" customHeight="false" outlineLevel="0" collapsed="false">
      <c r="A3042" s="131" t="n">
        <v>1525305600</v>
      </c>
      <c r="B3042" s="330" t="n">
        <f aca="false">(A3042/(24*60*60))+DATE(1970,1,1)</f>
        <v>43223</v>
      </c>
      <c r="C3042" s="331" t="n">
        <f aca="false">YEAR(B3042)</f>
        <v>2018</v>
      </c>
      <c r="D3042" s="331" t="n">
        <f aca="false">MONTH(B3042)</f>
        <v>5</v>
      </c>
      <c r="E3042" s="331" t="n">
        <f aca="false">DAY(B3042)</f>
        <v>3</v>
      </c>
      <c r="F3042" s="132" t="n">
        <v>9216.425</v>
      </c>
      <c r="G3042" s="132" t="n">
        <v>9796.475</v>
      </c>
      <c r="H3042" s="132" t="n">
        <v>9157.385</v>
      </c>
      <c r="I3042" s="132" t="n">
        <v>9730.3925</v>
      </c>
      <c r="J3042" s="132" t="n">
        <f aca="false">LARGE($G$1:G3042,1)</f>
        <v>19804.2475</v>
      </c>
      <c r="K3042" s="192" t="n">
        <f aca="false">IF(J3042&gt;J3041,0,K3041+1)</f>
        <v>137</v>
      </c>
      <c r="L3042" s="134" t="n">
        <f aca="false">I3042/J3042-1</f>
        <v>-0.508671435256503</v>
      </c>
      <c r="O3042" s="131"/>
      <c r="P3042" s="330"/>
      <c r="Q3042" s="132"/>
      <c r="R3042" s="132"/>
      <c r="S3042" s="132"/>
      <c r="T3042" s="132"/>
    </row>
    <row r="3043" customFormat="false" ht="12.8" hidden="true" customHeight="false" outlineLevel="0" collapsed="false">
      <c r="A3043" s="131" t="n">
        <v>1525392000</v>
      </c>
      <c r="B3043" s="330" t="n">
        <f aca="false">(A3043/(24*60*60))+DATE(1970,1,1)</f>
        <v>43224</v>
      </c>
      <c r="C3043" s="331" t="n">
        <f aca="false">YEAR(B3043)</f>
        <v>2018</v>
      </c>
      <c r="D3043" s="331" t="n">
        <f aca="false">MONTH(B3043)</f>
        <v>5</v>
      </c>
      <c r="E3043" s="331" t="n">
        <f aca="false">DAY(B3043)</f>
        <v>4</v>
      </c>
      <c r="F3043" s="132" t="n">
        <v>9730.955</v>
      </c>
      <c r="G3043" s="132" t="n">
        <v>9772.4075</v>
      </c>
      <c r="H3043" s="132" t="n">
        <v>9499.47</v>
      </c>
      <c r="I3043" s="132" t="n">
        <v>9690.46</v>
      </c>
      <c r="J3043" s="132" t="n">
        <f aca="false">LARGE($G$1:G3043,1)</f>
        <v>19804.2475</v>
      </c>
      <c r="K3043" s="192" t="n">
        <f aca="false">IF(J3043&gt;J3042,0,K3042+1)</f>
        <v>138</v>
      </c>
      <c r="L3043" s="134" t="n">
        <f aca="false">I3043/J3043-1</f>
        <v>-0.51068779563576</v>
      </c>
      <c r="O3043" s="131"/>
      <c r="P3043" s="330"/>
      <c r="Q3043" s="132"/>
      <c r="R3043" s="132"/>
      <c r="S3043" s="132"/>
      <c r="T3043" s="132"/>
    </row>
    <row r="3044" customFormat="false" ht="12.8" hidden="true" customHeight="false" outlineLevel="0" collapsed="false">
      <c r="A3044" s="131" t="n">
        <v>1525478400</v>
      </c>
      <c r="B3044" s="330" t="n">
        <f aca="false">(A3044/(24*60*60))+DATE(1970,1,1)</f>
        <v>43225</v>
      </c>
      <c r="C3044" s="331" t="n">
        <f aca="false">YEAR(B3044)</f>
        <v>2018</v>
      </c>
      <c r="D3044" s="331" t="n">
        <f aca="false">MONTH(B3044)</f>
        <v>5</v>
      </c>
      <c r="E3044" s="331" t="n">
        <f aca="false">DAY(B3044)</f>
        <v>5</v>
      </c>
      <c r="F3044" s="132" t="n">
        <v>9687.03</v>
      </c>
      <c r="G3044" s="132" t="n">
        <v>9949.775</v>
      </c>
      <c r="H3044" s="132" t="n">
        <v>9616.1575</v>
      </c>
      <c r="I3044" s="132" t="n">
        <v>9807.7725</v>
      </c>
      <c r="J3044" s="132" t="n">
        <f aca="false">LARGE($G$1:G3044,1)</f>
        <v>19804.2475</v>
      </c>
      <c r="K3044" s="192" t="n">
        <f aca="false">IF(J3044&gt;J3043,0,K3043+1)</f>
        <v>139</v>
      </c>
      <c r="L3044" s="134" t="n">
        <f aca="false">I3044/J3044-1</f>
        <v>-0.504764192630899</v>
      </c>
      <c r="O3044" s="131"/>
      <c r="P3044" s="330"/>
      <c r="Q3044" s="132"/>
      <c r="R3044" s="132"/>
      <c r="S3044" s="132"/>
      <c r="T3044" s="132"/>
    </row>
    <row r="3045" customFormat="false" ht="12.8" hidden="true" customHeight="false" outlineLevel="0" collapsed="false">
      <c r="A3045" s="131" t="n">
        <v>1525564800</v>
      </c>
      <c r="B3045" s="330" t="n">
        <f aca="false">(A3045/(24*60*60))+DATE(1970,1,1)</f>
        <v>43226</v>
      </c>
      <c r="C3045" s="331" t="n">
        <f aca="false">YEAR(B3045)</f>
        <v>2018</v>
      </c>
      <c r="D3045" s="331" t="n">
        <f aca="false">MONTH(B3045)</f>
        <v>5</v>
      </c>
      <c r="E3045" s="331" t="n">
        <f aca="false">DAY(B3045)</f>
        <v>6</v>
      </c>
      <c r="F3045" s="132" t="n">
        <v>9808.41</v>
      </c>
      <c r="G3045" s="132" t="n">
        <v>9896.8525</v>
      </c>
      <c r="H3045" s="132" t="n">
        <v>9382</v>
      </c>
      <c r="I3045" s="132" t="n">
        <v>9607.08</v>
      </c>
      <c r="J3045" s="132" t="n">
        <f aca="false">LARGE($G$1:G3045,1)</f>
        <v>19804.2475</v>
      </c>
      <c r="K3045" s="192" t="n">
        <f aca="false">IF(J3045&gt;J3044,0,K3044+1)</f>
        <v>140</v>
      </c>
      <c r="L3045" s="134" t="n">
        <f aca="false">I3045/J3045-1</f>
        <v>-0.514898003572214</v>
      </c>
      <c r="O3045" s="131"/>
      <c r="P3045" s="330"/>
      <c r="Q3045" s="132"/>
      <c r="R3045" s="132"/>
      <c r="S3045" s="132"/>
      <c r="T3045" s="132"/>
    </row>
    <row r="3046" customFormat="false" ht="12.8" hidden="true" customHeight="false" outlineLevel="0" collapsed="false">
      <c r="A3046" s="131" t="n">
        <v>1525651200</v>
      </c>
      <c r="B3046" s="330" t="n">
        <f aca="false">(A3046/(24*60*60))+DATE(1970,1,1)</f>
        <v>43227</v>
      </c>
      <c r="C3046" s="331" t="n">
        <f aca="false">YEAR(B3046)</f>
        <v>2018</v>
      </c>
      <c r="D3046" s="331" t="n">
        <f aca="false">MONTH(B3046)</f>
        <v>5</v>
      </c>
      <c r="E3046" s="331" t="n">
        <f aca="false">DAY(B3046)</f>
        <v>7</v>
      </c>
      <c r="F3046" s="132" t="n">
        <v>9606.715</v>
      </c>
      <c r="G3046" s="132" t="n">
        <v>9624.7525</v>
      </c>
      <c r="H3046" s="132" t="n">
        <v>9178.2125</v>
      </c>
      <c r="I3046" s="132" t="n">
        <v>9359.5825</v>
      </c>
      <c r="J3046" s="132" t="n">
        <f aca="false">LARGE($G$1:G3046,1)</f>
        <v>19804.2475</v>
      </c>
      <c r="K3046" s="192" t="n">
        <f aca="false">IF(J3046&gt;J3045,0,K3045+1)</f>
        <v>141</v>
      </c>
      <c r="L3046" s="134" t="n">
        <f aca="false">I3046/J3046-1</f>
        <v>-0.527395196409255</v>
      </c>
      <c r="O3046" s="131"/>
      <c r="P3046" s="330"/>
      <c r="Q3046" s="132"/>
      <c r="R3046" s="132"/>
      <c r="S3046" s="132"/>
      <c r="T3046" s="132"/>
    </row>
    <row r="3047" customFormat="false" ht="12.8" hidden="true" customHeight="false" outlineLevel="0" collapsed="false">
      <c r="A3047" s="131" t="n">
        <v>1525737600</v>
      </c>
      <c r="B3047" s="330" t="n">
        <f aca="false">(A3047/(24*60*60))+DATE(1970,1,1)</f>
        <v>43228</v>
      </c>
      <c r="C3047" s="331" t="n">
        <f aca="false">YEAR(B3047)</f>
        <v>2018</v>
      </c>
      <c r="D3047" s="331" t="n">
        <f aca="false">MONTH(B3047)</f>
        <v>5</v>
      </c>
      <c r="E3047" s="331" t="n">
        <f aca="false">DAY(B3047)</f>
        <v>8</v>
      </c>
      <c r="F3047" s="132" t="n">
        <v>9357.0025</v>
      </c>
      <c r="G3047" s="132" t="n">
        <v>9455.4325</v>
      </c>
      <c r="H3047" s="132" t="n">
        <v>9041.25</v>
      </c>
      <c r="I3047" s="132" t="n">
        <v>9174.905</v>
      </c>
      <c r="J3047" s="132" t="n">
        <f aca="false">LARGE($G$1:G3047,1)</f>
        <v>19804.2475</v>
      </c>
      <c r="K3047" s="192" t="n">
        <f aca="false">IF(J3047&gt;J3046,0,K3046+1)</f>
        <v>142</v>
      </c>
      <c r="L3047" s="134" t="n">
        <f aca="false">I3047/J3047-1</f>
        <v>-0.536720342441691</v>
      </c>
      <c r="O3047" s="131"/>
      <c r="P3047" s="330"/>
      <c r="Q3047" s="132"/>
      <c r="R3047" s="132"/>
      <c r="S3047" s="132"/>
      <c r="T3047" s="132"/>
    </row>
    <row r="3048" customFormat="false" ht="12.8" hidden="true" customHeight="false" outlineLevel="0" collapsed="false">
      <c r="A3048" s="131" t="n">
        <v>1525824000</v>
      </c>
      <c r="B3048" s="330" t="n">
        <f aca="false">(A3048/(24*60*60))+DATE(1970,1,1)</f>
        <v>43229</v>
      </c>
      <c r="C3048" s="331" t="n">
        <f aca="false">YEAR(B3048)</f>
        <v>2018</v>
      </c>
      <c r="D3048" s="331" t="n">
        <f aca="false">MONTH(B3048)</f>
        <v>5</v>
      </c>
      <c r="E3048" s="331" t="n">
        <f aca="false">DAY(B3048)</f>
        <v>9</v>
      </c>
      <c r="F3048" s="132" t="n">
        <v>9179.765</v>
      </c>
      <c r="G3048" s="132" t="n">
        <v>9390.535</v>
      </c>
      <c r="H3048" s="132" t="n">
        <v>8961.97</v>
      </c>
      <c r="I3048" s="132" t="n">
        <v>9305.605</v>
      </c>
      <c r="J3048" s="132" t="n">
        <f aca="false">LARGE($G$1:G3048,1)</f>
        <v>19804.2475</v>
      </c>
      <c r="K3048" s="192" t="n">
        <f aca="false">IF(J3048&gt;J3047,0,K3047+1)</f>
        <v>143</v>
      </c>
      <c r="L3048" s="134" t="n">
        <f aca="false">I3048/J3048-1</f>
        <v>-0.530120748086995</v>
      </c>
      <c r="O3048" s="131"/>
      <c r="P3048" s="330"/>
      <c r="Q3048" s="132"/>
      <c r="R3048" s="132"/>
      <c r="S3048" s="132"/>
      <c r="T3048" s="132"/>
    </row>
    <row r="3049" customFormat="false" ht="12.8" hidden="true" customHeight="false" outlineLevel="0" collapsed="false">
      <c r="A3049" s="131" t="n">
        <v>1525910400</v>
      </c>
      <c r="B3049" s="330" t="n">
        <f aca="false">(A3049/(24*60*60))+DATE(1970,1,1)</f>
        <v>43230</v>
      </c>
      <c r="C3049" s="331" t="n">
        <f aca="false">YEAR(B3049)</f>
        <v>2018</v>
      </c>
      <c r="D3049" s="331" t="n">
        <f aca="false">MONTH(B3049)</f>
        <v>5</v>
      </c>
      <c r="E3049" s="331" t="n">
        <f aca="false">DAY(B3049)</f>
        <v>10</v>
      </c>
      <c r="F3049" s="132" t="n">
        <v>9304.695</v>
      </c>
      <c r="G3049" s="132" t="n">
        <v>9390.8</v>
      </c>
      <c r="H3049" s="132" t="n">
        <v>8996.3125</v>
      </c>
      <c r="I3049" s="132" t="n">
        <v>9015.02</v>
      </c>
      <c r="J3049" s="132" t="n">
        <f aca="false">LARGE($G$1:G3049,1)</f>
        <v>19804.2475</v>
      </c>
      <c r="K3049" s="192" t="n">
        <f aca="false">IF(J3049&gt;J3048,0,K3048+1)</f>
        <v>144</v>
      </c>
      <c r="L3049" s="134" t="n">
        <f aca="false">I3049/J3049-1</f>
        <v>-0.544793610562583</v>
      </c>
      <c r="O3049" s="131"/>
      <c r="P3049" s="330"/>
      <c r="Q3049" s="132"/>
      <c r="R3049" s="132"/>
      <c r="S3049" s="132"/>
      <c r="T3049" s="132"/>
    </row>
    <row r="3050" customFormat="false" ht="12.8" hidden="true" customHeight="false" outlineLevel="0" collapsed="false">
      <c r="A3050" s="131" t="n">
        <v>1525996800</v>
      </c>
      <c r="B3050" s="330" t="n">
        <f aca="false">(A3050/(24*60*60))+DATE(1970,1,1)</f>
        <v>43231</v>
      </c>
      <c r="C3050" s="331" t="n">
        <f aca="false">YEAR(B3050)</f>
        <v>2018</v>
      </c>
      <c r="D3050" s="331" t="n">
        <f aca="false">MONTH(B3050)</f>
        <v>5</v>
      </c>
      <c r="E3050" s="331" t="n">
        <f aca="false">DAY(B3050)</f>
        <v>11</v>
      </c>
      <c r="F3050" s="132" t="n">
        <v>9011.27</v>
      </c>
      <c r="G3050" s="132" t="n">
        <v>9015.185</v>
      </c>
      <c r="H3050" s="132" t="n">
        <v>8344.295</v>
      </c>
      <c r="I3050" s="132" t="n">
        <v>8405.2475</v>
      </c>
      <c r="J3050" s="132" t="n">
        <f aca="false">LARGE($G$1:G3050,1)</f>
        <v>19804.2475</v>
      </c>
      <c r="K3050" s="192" t="n">
        <f aca="false">IF(J3050&gt;J3049,0,K3049+1)</f>
        <v>145</v>
      </c>
      <c r="L3050" s="134" t="n">
        <f aca="false">I3050/J3050-1</f>
        <v>-0.575583596397692</v>
      </c>
      <c r="O3050" s="131"/>
      <c r="P3050" s="330"/>
      <c r="Q3050" s="132"/>
      <c r="R3050" s="132"/>
      <c r="S3050" s="132"/>
      <c r="T3050" s="132"/>
    </row>
    <row r="3051" customFormat="false" ht="12.8" hidden="true" customHeight="false" outlineLevel="0" collapsed="false">
      <c r="A3051" s="131" t="n">
        <v>1526083200</v>
      </c>
      <c r="B3051" s="330" t="n">
        <f aca="false">(A3051/(24*60*60))+DATE(1970,1,1)</f>
        <v>43232</v>
      </c>
      <c r="C3051" s="331" t="n">
        <f aca="false">YEAR(B3051)</f>
        <v>2018</v>
      </c>
      <c r="D3051" s="331" t="n">
        <f aca="false">MONTH(B3051)</f>
        <v>5</v>
      </c>
      <c r="E3051" s="331" t="n">
        <f aca="false">DAY(B3051)</f>
        <v>12</v>
      </c>
      <c r="F3051" s="132" t="n">
        <v>8412.0225</v>
      </c>
      <c r="G3051" s="132" t="n">
        <v>8652.2775</v>
      </c>
      <c r="H3051" s="132" t="n">
        <v>8219.11</v>
      </c>
      <c r="I3051" s="132" t="n">
        <v>8475.4775</v>
      </c>
      <c r="J3051" s="132" t="n">
        <f aca="false">LARGE($G$1:G3051,1)</f>
        <v>19804.2475</v>
      </c>
      <c r="K3051" s="192" t="n">
        <f aca="false">IF(J3051&gt;J3050,0,K3050+1)</f>
        <v>146</v>
      </c>
      <c r="L3051" s="134" t="n">
        <f aca="false">I3051/J3051-1</f>
        <v>-0.572037387434186</v>
      </c>
      <c r="O3051" s="131"/>
      <c r="P3051" s="330"/>
      <c r="Q3051" s="132"/>
      <c r="R3051" s="132"/>
      <c r="S3051" s="132"/>
      <c r="T3051" s="132"/>
    </row>
    <row r="3052" customFormat="false" ht="12.8" hidden="true" customHeight="false" outlineLevel="0" collapsed="false">
      <c r="A3052" s="131" t="n">
        <v>1526169600</v>
      </c>
      <c r="B3052" s="330" t="n">
        <f aca="false">(A3052/(24*60*60))+DATE(1970,1,1)</f>
        <v>43233</v>
      </c>
      <c r="C3052" s="331" t="n">
        <f aca="false">YEAR(B3052)</f>
        <v>2018</v>
      </c>
      <c r="D3052" s="331" t="n">
        <f aca="false">MONTH(B3052)</f>
        <v>5</v>
      </c>
      <c r="E3052" s="331" t="n">
        <f aca="false">DAY(B3052)</f>
        <v>13</v>
      </c>
      <c r="F3052" s="132" t="n">
        <v>8479.865</v>
      </c>
      <c r="G3052" s="132" t="n">
        <v>8763.705</v>
      </c>
      <c r="H3052" s="132" t="n">
        <v>8334.64</v>
      </c>
      <c r="I3052" s="132" t="n">
        <v>8691.595</v>
      </c>
      <c r="J3052" s="132" t="n">
        <f aca="false">LARGE($G$1:G3052,1)</f>
        <v>19804.2475</v>
      </c>
      <c r="K3052" s="192" t="n">
        <f aca="false">IF(J3052&gt;J3051,0,K3051+1)</f>
        <v>147</v>
      </c>
      <c r="L3052" s="134" t="n">
        <f aca="false">I3052/J3052-1</f>
        <v>-0.561124703172893</v>
      </c>
      <c r="O3052" s="131"/>
      <c r="P3052" s="330"/>
      <c r="Q3052" s="132"/>
      <c r="R3052" s="132"/>
      <c r="S3052" s="132"/>
      <c r="T3052" s="132"/>
    </row>
    <row r="3053" customFormat="false" ht="12.8" hidden="true" customHeight="false" outlineLevel="0" collapsed="false">
      <c r="A3053" s="131" t="n">
        <v>1526256000</v>
      </c>
      <c r="B3053" s="330" t="n">
        <f aca="false">(A3053/(24*60*60))+DATE(1970,1,1)</f>
        <v>43234</v>
      </c>
      <c r="C3053" s="331" t="n">
        <f aca="false">YEAR(B3053)</f>
        <v>2018</v>
      </c>
      <c r="D3053" s="331" t="n">
        <f aca="false">MONTH(B3053)</f>
        <v>5</v>
      </c>
      <c r="E3053" s="331" t="n">
        <f aca="false">DAY(B3053)</f>
        <v>14</v>
      </c>
      <c r="F3053" s="132" t="n">
        <v>8693.46</v>
      </c>
      <c r="G3053" s="132" t="n">
        <v>8891.7075</v>
      </c>
      <c r="H3053" s="132" t="n">
        <v>8286.5525</v>
      </c>
      <c r="I3053" s="132" t="n">
        <v>8671.9725</v>
      </c>
      <c r="J3053" s="132" t="n">
        <f aca="false">LARGE($G$1:G3053,1)</f>
        <v>19804.2475</v>
      </c>
      <c r="K3053" s="192" t="n">
        <f aca="false">IF(J3053&gt;J3052,0,K3052+1)</f>
        <v>148</v>
      </c>
      <c r="L3053" s="134" t="n">
        <f aca="false">I3053/J3053-1</f>
        <v>-0.56211552597492</v>
      </c>
      <c r="O3053" s="131"/>
      <c r="P3053" s="330"/>
      <c r="Q3053" s="132"/>
      <c r="R3053" s="132"/>
      <c r="S3053" s="132"/>
      <c r="T3053" s="132"/>
    </row>
    <row r="3054" customFormat="false" ht="12.8" hidden="true" customHeight="false" outlineLevel="0" collapsed="false">
      <c r="A3054" s="131" t="n">
        <v>1526342400</v>
      </c>
      <c r="B3054" s="330" t="n">
        <f aca="false">(A3054/(24*60*60))+DATE(1970,1,1)</f>
        <v>43235</v>
      </c>
      <c r="C3054" s="331" t="n">
        <f aca="false">YEAR(B3054)</f>
        <v>2018</v>
      </c>
      <c r="D3054" s="331" t="n">
        <f aca="false">MONTH(B3054)</f>
        <v>5</v>
      </c>
      <c r="E3054" s="331" t="n">
        <f aca="false">DAY(B3054)</f>
        <v>15</v>
      </c>
      <c r="F3054" s="132" t="n">
        <v>8671.16</v>
      </c>
      <c r="G3054" s="132" t="n">
        <v>8855.0325</v>
      </c>
      <c r="H3054" s="132" t="n">
        <v>8415.025</v>
      </c>
      <c r="I3054" s="132" t="n">
        <v>8472.7075</v>
      </c>
      <c r="J3054" s="132" t="n">
        <f aca="false">LARGE($G$1:G3054,1)</f>
        <v>19804.2475</v>
      </c>
      <c r="K3054" s="192" t="n">
        <f aca="false">IF(J3054&gt;J3053,0,K3053+1)</f>
        <v>149</v>
      </c>
      <c r="L3054" s="134" t="n">
        <f aca="false">I3054/J3054-1</f>
        <v>-0.572177256419362</v>
      </c>
      <c r="O3054" s="131"/>
      <c r="P3054" s="330"/>
      <c r="Q3054" s="132"/>
      <c r="R3054" s="132"/>
      <c r="S3054" s="132"/>
      <c r="T3054" s="132"/>
    </row>
    <row r="3055" customFormat="false" ht="12.8" hidden="true" customHeight="false" outlineLevel="0" collapsed="false">
      <c r="A3055" s="131" t="n">
        <v>1526428800</v>
      </c>
      <c r="B3055" s="330" t="n">
        <f aca="false">(A3055/(24*60*60))+DATE(1970,1,1)</f>
        <v>43236</v>
      </c>
      <c r="C3055" s="331" t="n">
        <f aca="false">YEAR(B3055)</f>
        <v>2018</v>
      </c>
      <c r="D3055" s="331" t="n">
        <f aca="false">MONTH(B3055)</f>
        <v>5</v>
      </c>
      <c r="E3055" s="331" t="n">
        <f aca="false">DAY(B3055)</f>
        <v>16</v>
      </c>
      <c r="F3055" s="132" t="n">
        <v>8476.89</v>
      </c>
      <c r="G3055" s="132" t="n">
        <v>8500.215</v>
      </c>
      <c r="H3055" s="132" t="n">
        <v>8097.66</v>
      </c>
      <c r="I3055" s="132" t="n">
        <v>8345.1075</v>
      </c>
      <c r="J3055" s="132" t="n">
        <f aca="false">LARGE($G$1:G3055,1)</f>
        <v>19804.2475</v>
      </c>
      <c r="K3055" s="192" t="n">
        <f aca="false">IF(J3055&gt;J3054,0,K3054+1)</f>
        <v>150</v>
      </c>
      <c r="L3055" s="134" t="n">
        <f aca="false">I3055/J3055-1</f>
        <v>-0.578620318696785</v>
      </c>
      <c r="O3055" s="131"/>
      <c r="P3055" s="330"/>
      <c r="Q3055" s="132"/>
      <c r="R3055" s="132"/>
      <c r="S3055" s="132"/>
      <c r="T3055" s="132"/>
    </row>
    <row r="3056" customFormat="false" ht="12.8" hidden="true" customHeight="false" outlineLevel="0" collapsed="false">
      <c r="A3056" s="131" t="n">
        <v>1526515200</v>
      </c>
      <c r="B3056" s="330" t="n">
        <f aca="false">(A3056/(24*60*60))+DATE(1970,1,1)</f>
        <v>43237</v>
      </c>
      <c r="C3056" s="331" t="n">
        <f aca="false">YEAR(B3056)</f>
        <v>2018</v>
      </c>
      <c r="D3056" s="331" t="n">
        <f aca="false">MONTH(B3056)</f>
        <v>5</v>
      </c>
      <c r="E3056" s="331" t="n">
        <f aca="false">DAY(B3056)</f>
        <v>17</v>
      </c>
      <c r="F3056" s="132" t="n">
        <v>8345.265</v>
      </c>
      <c r="G3056" s="132" t="n">
        <v>8492.6575</v>
      </c>
      <c r="H3056" s="132" t="n">
        <v>7989.7</v>
      </c>
      <c r="I3056" s="132" t="n">
        <v>8062.51</v>
      </c>
      <c r="J3056" s="132" t="n">
        <f aca="false">LARGE($G$1:G3056,1)</f>
        <v>19804.2475</v>
      </c>
      <c r="K3056" s="192" t="n">
        <f aca="false">IF(J3056&gt;J3055,0,K3055+1)</f>
        <v>151</v>
      </c>
      <c r="L3056" s="134" t="n">
        <f aca="false">I3056/J3056-1</f>
        <v>-0.592889858602302</v>
      </c>
      <c r="O3056" s="131"/>
      <c r="P3056" s="330"/>
      <c r="Q3056" s="132"/>
      <c r="R3056" s="132"/>
      <c r="S3056" s="132"/>
      <c r="T3056" s="132"/>
    </row>
    <row r="3057" customFormat="false" ht="12.8" hidden="true" customHeight="false" outlineLevel="0" collapsed="false">
      <c r="A3057" s="131" t="n">
        <v>1526601600</v>
      </c>
      <c r="B3057" s="330" t="n">
        <f aca="false">(A3057/(24*60*60))+DATE(1970,1,1)</f>
        <v>43238</v>
      </c>
      <c r="C3057" s="331" t="n">
        <f aca="false">YEAR(B3057)</f>
        <v>2018</v>
      </c>
      <c r="D3057" s="331" t="n">
        <f aca="false">MONTH(B3057)</f>
        <v>5</v>
      </c>
      <c r="E3057" s="331" t="n">
        <f aca="false">DAY(B3057)</f>
        <v>18</v>
      </c>
      <c r="F3057" s="132" t="n">
        <v>8060.29</v>
      </c>
      <c r="G3057" s="132" t="n">
        <v>8278.525</v>
      </c>
      <c r="H3057" s="132" t="n">
        <v>7927.11</v>
      </c>
      <c r="I3057" s="132" t="n">
        <v>8237.32</v>
      </c>
      <c r="J3057" s="132" t="n">
        <f aca="false">LARGE($G$1:G3057,1)</f>
        <v>19804.2475</v>
      </c>
      <c r="K3057" s="192" t="n">
        <f aca="false">IF(J3057&gt;J3056,0,K3056+1)</f>
        <v>152</v>
      </c>
      <c r="L3057" s="134" t="n">
        <f aca="false">I3057/J3057-1</f>
        <v>-0.58406296427067</v>
      </c>
      <c r="O3057" s="131"/>
      <c r="P3057" s="330"/>
      <c r="Q3057" s="132"/>
      <c r="R3057" s="132"/>
      <c r="S3057" s="132"/>
      <c r="T3057" s="132"/>
    </row>
    <row r="3058" customFormat="false" ht="12.8" hidden="true" customHeight="false" outlineLevel="0" collapsed="false">
      <c r="A3058" s="131" t="n">
        <v>1526688000</v>
      </c>
      <c r="B3058" s="330" t="n">
        <f aca="false">(A3058/(24*60*60))+DATE(1970,1,1)</f>
        <v>43239</v>
      </c>
      <c r="C3058" s="331" t="n">
        <f aca="false">YEAR(B3058)</f>
        <v>2018</v>
      </c>
      <c r="D3058" s="331" t="n">
        <f aca="false">MONTH(B3058)</f>
        <v>5</v>
      </c>
      <c r="E3058" s="331" t="n">
        <f aca="false">DAY(B3058)</f>
        <v>19</v>
      </c>
      <c r="F3058" s="132" t="n">
        <v>8237.35</v>
      </c>
      <c r="G3058" s="132" t="n">
        <v>8392.75</v>
      </c>
      <c r="H3058" s="132" t="n">
        <v>8151.5775</v>
      </c>
      <c r="I3058" s="132" t="n">
        <v>8235.1525</v>
      </c>
      <c r="J3058" s="132" t="n">
        <f aca="false">LARGE($G$1:G3058,1)</f>
        <v>19804.2475</v>
      </c>
      <c r="K3058" s="192" t="n">
        <f aca="false">IF(J3058&gt;J3057,0,K3057+1)</f>
        <v>153</v>
      </c>
      <c r="L3058" s="134" t="n">
        <f aca="false">I3058/J3058-1</f>
        <v>-0.584172410489215</v>
      </c>
      <c r="O3058" s="131"/>
      <c r="P3058" s="330"/>
      <c r="Q3058" s="132"/>
      <c r="R3058" s="132"/>
      <c r="S3058" s="132"/>
      <c r="T3058" s="132"/>
    </row>
    <row r="3059" customFormat="false" ht="12.8" hidden="true" customHeight="false" outlineLevel="0" collapsed="false">
      <c r="A3059" s="131" t="n">
        <v>1526774400</v>
      </c>
      <c r="B3059" s="330" t="n">
        <f aca="false">(A3059/(24*60*60))+DATE(1970,1,1)</f>
        <v>43240</v>
      </c>
      <c r="C3059" s="331" t="n">
        <f aca="false">YEAR(B3059)</f>
        <v>2018</v>
      </c>
      <c r="D3059" s="331" t="n">
        <f aca="false">MONTH(B3059)</f>
        <v>5</v>
      </c>
      <c r="E3059" s="331" t="n">
        <f aca="false">DAY(B3059)</f>
        <v>20</v>
      </c>
      <c r="F3059" s="132" t="n">
        <v>8232.7625</v>
      </c>
      <c r="G3059" s="132" t="n">
        <v>8596.675</v>
      </c>
      <c r="H3059" s="132" t="n">
        <v>8164.655</v>
      </c>
      <c r="I3059" s="132" t="n">
        <v>8517.3525</v>
      </c>
      <c r="J3059" s="132" t="n">
        <f aca="false">LARGE($G$1:G3059,1)</f>
        <v>19804.2475</v>
      </c>
      <c r="K3059" s="192" t="n">
        <f aca="false">IF(J3059&gt;J3058,0,K3058+1)</f>
        <v>154</v>
      </c>
      <c r="L3059" s="134" t="n">
        <f aca="false">I3059/J3059-1</f>
        <v>-0.569922942035541</v>
      </c>
      <c r="O3059" s="131"/>
      <c r="P3059" s="330"/>
      <c r="Q3059" s="132"/>
      <c r="R3059" s="132"/>
      <c r="S3059" s="132"/>
      <c r="T3059" s="132"/>
    </row>
    <row r="3060" customFormat="false" ht="12.8" hidden="true" customHeight="false" outlineLevel="0" collapsed="false">
      <c r="A3060" s="131" t="n">
        <v>1526860800</v>
      </c>
      <c r="B3060" s="330" t="n">
        <f aca="false">(A3060/(24*60*60))+DATE(1970,1,1)</f>
        <v>43241</v>
      </c>
      <c r="C3060" s="331" t="n">
        <f aca="false">YEAR(B3060)</f>
        <v>2018</v>
      </c>
      <c r="D3060" s="331" t="n">
        <f aca="false">MONTH(B3060)</f>
        <v>5</v>
      </c>
      <c r="E3060" s="331" t="n">
        <f aca="false">DAY(B3060)</f>
        <v>21</v>
      </c>
      <c r="F3060" s="132" t="n">
        <v>8520.1</v>
      </c>
      <c r="G3060" s="132" t="n">
        <v>8589.4975</v>
      </c>
      <c r="H3060" s="132" t="n">
        <v>8309.28</v>
      </c>
      <c r="I3060" s="132" t="n">
        <v>8392.9275</v>
      </c>
      <c r="J3060" s="132" t="n">
        <f aca="false">LARGE($G$1:G3060,1)</f>
        <v>19804.2475</v>
      </c>
      <c r="K3060" s="192" t="n">
        <f aca="false">IF(J3060&gt;J3059,0,K3059+1)</f>
        <v>155</v>
      </c>
      <c r="L3060" s="134" t="n">
        <f aca="false">I3060/J3060-1</f>
        <v>-0.576205685169305</v>
      </c>
      <c r="O3060" s="131"/>
      <c r="P3060" s="330"/>
      <c r="Q3060" s="132"/>
      <c r="R3060" s="132"/>
      <c r="S3060" s="132"/>
      <c r="T3060" s="132"/>
    </row>
    <row r="3061" customFormat="false" ht="12.8" hidden="true" customHeight="false" outlineLevel="0" collapsed="false">
      <c r="A3061" s="131" t="n">
        <v>1526947200</v>
      </c>
      <c r="B3061" s="330" t="n">
        <f aca="false">(A3061/(24*60*60))+DATE(1970,1,1)</f>
        <v>43242</v>
      </c>
      <c r="C3061" s="331" t="n">
        <f aca="false">YEAR(B3061)</f>
        <v>2018</v>
      </c>
      <c r="D3061" s="331" t="n">
        <f aca="false">MONTH(B3061)</f>
        <v>5</v>
      </c>
      <c r="E3061" s="331" t="n">
        <f aca="false">DAY(B3061)</f>
        <v>22</v>
      </c>
      <c r="F3061" s="132" t="n">
        <v>8396.195</v>
      </c>
      <c r="G3061" s="132" t="n">
        <v>8407.11</v>
      </c>
      <c r="H3061" s="132" t="n">
        <v>7948.705</v>
      </c>
      <c r="I3061" s="132" t="n">
        <v>7986.6625</v>
      </c>
      <c r="J3061" s="132" t="n">
        <f aca="false">LARGE($G$1:G3061,1)</f>
        <v>19804.2475</v>
      </c>
      <c r="K3061" s="192" t="n">
        <f aca="false">IF(J3061&gt;J3060,0,K3060+1)</f>
        <v>156</v>
      </c>
      <c r="L3061" s="134" t="n">
        <f aca="false">I3061/J3061-1</f>
        <v>-0.596719718838093</v>
      </c>
      <c r="O3061" s="131"/>
      <c r="P3061" s="330"/>
      <c r="Q3061" s="132"/>
      <c r="R3061" s="132"/>
      <c r="S3061" s="132"/>
      <c r="T3061" s="132"/>
    </row>
    <row r="3062" customFormat="false" ht="12.8" hidden="true" customHeight="false" outlineLevel="0" collapsed="false">
      <c r="A3062" s="131" t="n">
        <v>1527033600</v>
      </c>
      <c r="B3062" s="330" t="n">
        <f aca="false">(A3062/(24*60*60))+DATE(1970,1,1)</f>
        <v>43243</v>
      </c>
      <c r="C3062" s="331" t="n">
        <f aca="false">YEAR(B3062)</f>
        <v>2018</v>
      </c>
      <c r="D3062" s="331" t="n">
        <f aca="false">MONTH(B3062)</f>
        <v>5</v>
      </c>
      <c r="E3062" s="331" t="n">
        <f aca="false">DAY(B3062)</f>
        <v>23</v>
      </c>
      <c r="F3062" s="132" t="n">
        <v>7986.66</v>
      </c>
      <c r="G3062" s="132" t="n">
        <v>8031.66</v>
      </c>
      <c r="H3062" s="132" t="n">
        <v>7436.9275</v>
      </c>
      <c r="I3062" s="132" t="n">
        <v>7501.415</v>
      </c>
      <c r="J3062" s="132" t="n">
        <f aca="false">LARGE($G$1:G3062,1)</f>
        <v>19804.2475</v>
      </c>
      <c r="K3062" s="192" t="n">
        <f aca="false">IF(J3062&gt;J3061,0,K3061+1)</f>
        <v>157</v>
      </c>
      <c r="L3062" s="134" t="n">
        <f aca="false">I3062/J3062-1</f>
        <v>-0.62122191211759</v>
      </c>
      <c r="O3062" s="131"/>
      <c r="P3062" s="330"/>
      <c r="Q3062" s="132"/>
      <c r="R3062" s="132"/>
      <c r="S3062" s="132"/>
      <c r="T3062" s="132"/>
    </row>
    <row r="3063" customFormat="false" ht="12.8" hidden="true" customHeight="false" outlineLevel="0" collapsed="false">
      <c r="A3063" s="131" t="n">
        <v>1527120000</v>
      </c>
      <c r="B3063" s="330" t="n">
        <f aca="false">(A3063/(24*60*60))+DATE(1970,1,1)</f>
        <v>43244</v>
      </c>
      <c r="C3063" s="331" t="n">
        <f aca="false">YEAR(B3063)</f>
        <v>2018</v>
      </c>
      <c r="D3063" s="331" t="n">
        <f aca="false">MONTH(B3063)</f>
        <v>5</v>
      </c>
      <c r="E3063" s="331" t="n">
        <f aca="false">DAY(B3063)</f>
        <v>24</v>
      </c>
      <c r="F3063" s="132" t="n">
        <v>7504.48</v>
      </c>
      <c r="G3063" s="132" t="n">
        <v>7735.04</v>
      </c>
      <c r="H3063" s="132" t="n">
        <v>7265.0575</v>
      </c>
      <c r="I3063" s="132" t="n">
        <v>7578.88</v>
      </c>
      <c r="J3063" s="132" t="n">
        <f aca="false">LARGE($G$1:G3063,1)</f>
        <v>19804.2475</v>
      </c>
      <c r="K3063" s="192" t="n">
        <f aca="false">IF(J3063&gt;J3062,0,K3062+1)</f>
        <v>158</v>
      </c>
      <c r="L3063" s="134" t="n">
        <f aca="false">I3063/J3063-1</f>
        <v>-0.617310377483416</v>
      </c>
      <c r="O3063" s="131"/>
      <c r="P3063" s="330"/>
      <c r="Q3063" s="132"/>
      <c r="R3063" s="132"/>
      <c r="S3063" s="132"/>
      <c r="T3063" s="132"/>
    </row>
    <row r="3064" customFormat="false" ht="12.8" hidden="true" customHeight="false" outlineLevel="0" collapsed="false">
      <c r="A3064" s="131" t="n">
        <v>1527206400</v>
      </c>
      <c r="B3064" s="330" t="n">
        <f aca="false">(A3064/(24*60*60))+DATE(1970,1,1)</f>
        <v>43245</v>
      </c>
      <c r="C3064" s="331" t="n">
        <f aca="false">YEAR(B3064)</f>
        <v>2018</v>
      </c>
      <c r="D3064" s="331" t="n">
        <f aca="false">MONTH(B3064)</f>
        <v>5</v>
      </c>
      <c r="E3064" s="331" t="n">
        <f aca="false">DAY(B3064)</f>
        <v>25</v>
      </c>
      <c r="F3064" s="132" t="n">
        <v>7578.63</v>
      </c>
      <c r="G3064" s="132" t="n">
        <v>7658.2225</v>
      </c>
      <c r="H3064" s="132" t="n">
        <v>7316.015</v>
      </c>
      <c r="I3064" s="132" t="n">
        <v>7464.735</v>
      </c>
      <c r="J3064" s="132" t="n">
        <f aca="false">LARGE($G$1:G3064,1)</f>
        <v>19804.2475</v>
      </c>
      <c r="K3064" s="192" t="n">
        <f aca="false">IF(J3064&gt;J3063,0,K3063+1)</f>
        <v>159</v>
      </c>
      <c r="L3064" s="134" t="n">
        <f aca="false">I3064/J3064-1</f>
        <v>-0.623074040051257</v>
      </c>
      <c r="O3064" s="131"/>
      <c r="P3064" s="330"/>
      <c r="Q3064" s="132"/>
      <c r="R3064" s="132"/>
      <c r="S3064" s="132"/>
      <c r="T3064" s="132"/>
    </row>
    <row r="3065" customFormat="false" ht="12.8" hidden="true" customHeight="false" outlineLevel="0" collapsed="false">
      <c r="A3065" s="131" t="n">
        <v>1527292800</v>
      </c>
      <c r="B3065" s="330" t="n">
        <f aca="false">(A3065/(24*60*60))+DATE(1970,1,1)</f>
        <v>43246</v>
      </c>
      <c r="C3065" s="331" t="n">
        <f aca="false">YEAR(B3065)</f>
        <v>2018</v>
      </c>
      <c r="D3065" s="331" t="n">
        <f aca="false">MONTH(B3065)</f>
        <v>5</v>
      </c>
      <c r="E3065" s="331" t="n">
        <f aca="false">DAY(B3065)</f>
        <v>26</v>
      </c>
      <c r="F3065" s="132" t="n">
        <v>7464.21</v>
      </c>
      <c r="G3065" s="132" t="n">
        <v>7636.4225</v>
      </c>
      <c r="H3065" s="132" t="n">
        <v>7269.57</v>
      </c>
      <c r="I3065" s="132" t="n">
        <v>7334.285</v>
      </c>
      <c r="J3065" s="132" t="n">
        <f aca="false">LARGE($G$1:G3065,1)</f>
        <v>19804.2475</v>
      </c>
      <c r="K3065" s="192" t="n">
        <f aca="false">IF(J3065&gt;J3064,0,K3064+1)</f>
        <v>160</v>
      </c>
      <c r="L3065" s="134" t="n">
        <f aca="false">I3065/J3065-1</f>
        <v>-0.629661010851334</v>
      </c>
      <c r="O3065" s="131"/>
      <c r="P3065" s="330"/>
      <c r="Q3065" s="132"/>
      <c r="R3065" s="132"/>
      <c r="S3065" s="132"/>
      <c r="T3065" s="132"/>
    </row>
    <row r="3066" customFormat="false" ht="12.8" hidden="true" customHeight="false" outlineLevel="0" collapsed="false">
      <c r="A3066" s="131" t="n">
        <v>1527379200</v>
      </c>
      <c r="B3066" s="330" t="n">
        <f aca="false">(A3066/(24*60*60))+DATE(1970,1,1)</f>
        <v>43247</v>
      </c>
      <c r="C3066" s="331" t="n">
        <f aca="false">YEAR(B3066)</f>
        <v>2018</v>
      </c>
      <c r="D3066" s="331" t="n">
        <f aca="false">MONTH(B3066)</f>
        <v>5</v>
      </c>
      <c r="E3066" s="331" t="n">
        <f aca="false">DAY(B3066)</f>
        <v>27</v>
      </c>
      <c r="F3066" s="132" t="n">
        <v>7333.0325</v>
      </c>
      <c r="G3066" s="132" t="n">
        <v>7398.3175</v>
      </c>
      <c r="H3066" s="132" t="n">
        <v>7215.575</v>
      </c>
      <c r="I3066" s="132" t="n">
        <v>7342.2625</v>
      </c>
      <c r="J3066" s="132" t="n">
        <f aca="false">LARGE($G$1:G3066,1)</f>
        <v>19804.2475</v>
      </c>
      <c r="K3066" s="192" t="n">
        <f aca="false">IF(J3066&gt;J3065,0,K3065+1)</f>
        <v>161</v>
      </c>
      <c r="L3066" s="134" t="n">
        <f aca="false">I3066/J3066-1</f>
        <v>-0.629258193223449</v>
      </c>
      <c r="O3066" s="131"/>
      <c r="P3066" s="330"/>
      <c r="Q3066" s="132"/>
      <c r="R3066" s="132"/>
      <c r="S3066" s="132"/>
      <c r="T3066" s="132"/>
    </row>
    <row r="3067" customFormat="false" ht="12.8" hidden="true" customHeight="false" outlineLevel="0" collapsed="false">
      <c r="A3067" s="131" t="n">
        <v>1527465600</v>
      </c>
      <c r="B3067" s="330" t="n">
        <f aca="false">(A3067/(24*60*60))+DATE(1970,1,1)</f>
        <v>43248</v>
      </c>
      <c r="C3067" s="331" t="n">
        <f aca="false">YEAR(B3067)</f>
        <v>2018</v>
      </c>
      <c r="D3067" s="331" t="n">
        <f aca="false">MONTH(B3067)</f>
        <v>5</v>
      </c>
      <c r="E3067" s="331" t="n">
        <f aca="false">DAY(B3067)</f>
        <v>28</v>
      </c>
      <c r="F3067" s="132" t="n">
        <v>7342.575</v>
      </c>
      <c r="G3067" s="132" t="n">
        <v>7445.8975</v>
      </c>
      <c r="H3067" s="132" t="n">
        <v>7079.7725</v>
      </c>
      <c r="I3067" s="132" t="n">
        <v>7105.2875</v>
      </c>
      <c r="J3067" s="132" t="n">
        <f aca="false">LARGE($G$1:G3067,1)</f>
        <v>19804.2475</v>
      </c>
      <c r="K3067" s="192" t="n">
        <f aca="false">IF(J3067&gt;J3066,0,K3066+1)</f>
        <v>162</v>
      </c>
      <c r="L3067" s="134" t="n">
        <f aca="false">I3067/J3067-1</f>
        <v>-0.641224060646586</v>
      </c>
      <c r="O3067" s="131"/>
      <c r="P3067" s="330"/>
      <c r="Q3067" s="132"/>
      <c r="R3067" s="132"/>
      <c r="S3067" s="132"/>
      <c r="T3067" s="132"/>
    </row>
    <row r="3068" customFormat="false" ht="12.8" hidden="true" customHeight="false" outlineLevel="0" collapsed="false">
      <c r="A3068" s="131" t="n">
        <v>1527552000</v>
      </c>
      <c r="B3068" s="330" t="n">
        <f aca="false">(A3068/(24*60*60))+DATE(1970,1,1)</f>
        <v>43249</v>
      </c>
      <c r="C3068" s="331" t="n">
        <f aca="false">YEAR(B3068)</f>
        <v>2018</v>
      </c>
      <c r="D3068" s="331" t="n">
        <f aca="false">MONTH(B3068)</f>
        <v>5</v>
      </c>
      <c r="E3068" s="331" t="n">
        <f aca="false">DAY(B3068)</f>
        <v>29</v>
      </c>
      <c r="F3068" s="132" t="n">
        <v>7106.43</v>
      </c>
      <c r="G3068" s="132" t="n">
        <v>7530.875</v>
      </c>
      <c r="H3068" s="132" t="n">
        <v>7047.96</v>
      </c>
      <c r="I3068" s="132" t="n">
        <v>7463.0125</v>
      </c>
      <c r="J3068" s="132" t="n">
        <f aca="false">LARGE($G$1:G3068,1)</f>
        <v>19804.2475</v>
      </c>
      <c r="K3068" s="192" t="n">
        <f aca="false">IF(J3068&gt;J3067,0,K3067+1)</f>
        <v>163</v>
      </c>
      <c r="L3068" s="134" t="n">
        <f aca="false">I3068/J3068-1</f>
        <v>-0.62316101634258</v>
      </c>
      <c r="O3068" s="131"/>
      <c r="P3068" s="330"/>
      <c r="Q3068" s="132"/>
      <c r="R3068" s="132"/>
      <c r="S3068" s="132"/>
      <c r="T3068" s="132"/>
    </row>
    <row r="3069" customFormat="false" ht="12.8" hidden="true" customHeight="false" outlineLevel="0" collapsed="false">
      <c r="A3069" s="131" t="n">
        <v>1527638400</v>
      </c>
      <c r="B3069" s="330" t="n">
        <f aca="false">(A3069/(24*60*60))+DATE(1970,1,1)</f>
        <v>43250</v>
      </c>
      <c r="C3069" s="331" t="n">
        <f aca="false">YEAR(B3069)</f>
        <v>2018</v>
      </c>
      <c r="D3069" s="331" t="n">
        <f aca="false">MONTH(B3069)</f>
        <v>5</v>
      </c>
      <c r="E3069" s="331" t="n">
        <f aca="false">DAY(B3069)</f>
        <v>30</v>
      </c>
      <c r="F3069" s="132" t="n">
        <v>7463.0625</v>
      </c>
      <c r="G3069" s="132" t="n">
        <v>7563.2</v>
      </c>
      <c r="H3069" s="132" t="n">
        <v>7268.84</v>
      </c>
      <c r="I3069" s="132" t="n">
        <v>7379.63</v>
      </c>
      <c r="J3069" s="132" t="n">
        <f aca="false">LARGE($G$1:G3069,1)</f>
        <v>19804.2475</v>
      </c>
      <c r="K3069" s="192" t="n">
        <f aca="false">IF(J3069&gt;J3068,0,K3068+1)</f>
        <v>164</v>
      </c>
      <c r="L3069" s="134" t="n">
        <f aca="false">I3069/J3069-1</f>
        <v>-0.62737135051458</v>
      </c>
      <c r="O3069" s="131"/>
      <c r="P3069" s="330"/>
      <c r="Q3069" s="132"/>
      <c r="R3069" s="132"/>
      <c r="S3069" s="132"/>
      <c r="T3069" s="132"/>
    </row>
    <row r="3070" customFormat="false" ht="12.8" hidden="true" customHeight="false" outlineLevel="0" collapsed="false">
      <c r="A3070" s="131" t="n">
        <v>1527724800</v>
      </c>
      <c r="B3070" s="330" t="n">
        <f aca="false">(A3070/(24*60*60))+DATE(1970,1,1)</f>
        <v>43251</v>
      </c>
      <c r="C3070" s="331" t="n">
        <f aca="false">YEAR(B3070)</f>
        <v>2018</v>
      </c>
      <c r="D3070" s="331" t="n">
        <f aca="false">MONTH(B3070)</f>
        <v>5</v>
      </c>
      <c r="E3070" s="331" t="n">
        <f aca="false">DAY(B3070)</f>
        <v>31</v>
      </c>
      <c r="F3070" s="132" t="n">
        <v>7376.2725</v>
      </c>
      <c r="G3070" s="132" t="n">
        <v>7606.7875</v>
      </c>
      <c r="H3070" s="132" t="n">
        <v>7335.105</v>
      </c>
      <c r="I3070" s="132" t="n">
        <v>7486.93</v>
      </c>
      <c r="J3070" s="132" t="n">
        <f aca="false">LARGE($G$1:G3070,1)</f>
        <v>19804.2475</v>
      </c>
      <c r="K3070" s="192" t="n">
        <f aca="false">IF(J3070&gt;J3069,0,K3069+1)</f>
        <v>165</v>
      </c>
      <c r="L3070" s="134" t="n">
        <f aca="false">I3070/J3070-1</f>
        <v>-0.621953320872202</v>
      </c>
      <c r="O3070" s="131"/>
      <c r="P3070" s="330"/>
      <c r="Q3070" s="132"/>
      <c r="R3070" s="132"/>
      <c r="S3070" s="132"/>
      <c r="T3070" s="132"/>
    </row>
    <row r="3071" customFormat="false" ht="12.8" hidden="true" customHeight="false" outlineLevel="0" collapsed="false">
      <c r="A3071" s="131" t="n">
        <v>1527811200</v>
      </c>
      <c r="B3071" s="330" t="n">
        <f aca="false">(A3071/(24*60*60))+DATE(1970,1,1)</f>
        <v>43252</v>
      </c>
      <c r="C3071" s="331" t="n">
        <f aca="false">YEAR(B3071)</f>
        <v>2018</v>
      </c>
      <c r="D3071" s="331" t="n">
        <f aca="false">MONTH(B3071)</f>
        <v>6</v>
      </c>
      <c r="E3071" s="331" t="n">
        <f aca="false">DAY(B3071)</f>
        <v>1</v>
      </c>
      <c r="F3071" s="132" t="n">
        <v>7488.7975</v>
      </c>
      <c r="G3071" s="132" t="n">
        <v>7608.9325</v>
      </c>
      <c r="H3071" s="132" t="n">
        <v>7351.385</v>
      </c>
      <c r="I3071" s="132" t="n">
        <v>7512.7825</v>
      </c>
      <c r="J3071" s="132" t="n">
        <f aca="false">LARGE($G$1:G3071,1)</f>
        <v>19804.2475</v>
      </c>
      <c r="K3071" s="192" t="n">
        <f aca="false">IF(J3071&gt;J3070,0,K3070+1)</f>
        <v>166</v>
      </c>
      <c r="L3071" s="134" t="n">
        <f aca="false">I3071/J3071-1</f>
        <v>-0.620647919089074</v>
      </c>
      <c r="O3071" s="131"/>
      <c r="P3071" s="330"/>
      <c r="Q3071" s="132"/>
      <c r="R3071" s="132"/>
      <c r="S3071" s="132"/>
      <c r="T3071" s="132"/>
    </row>
    <row r="3072" customFormat="false" ht="12.8" hidden="true" customHeight="false" outlineLevel="0" collapsed="false">
      <c r="A3072" s="131" t="n">
        <v>1527897600</v>
      </c>
      <c r="B3072" s="330" t="n">
        <f aca="false">(A3072/(24*60*60))+DATE(1970,1,1)</f>
        <v>43253</v>
      </c>
      <c r="C3072" s="331" t="n">
        <f aca="false">YEAR(B3072)</f>
        <v>2018</v>
      </c>
      <c r="D3072" s="331" t="n">
        <f aca="false">MONTH(B3072)</f>
        <v>6</v>
      </c>
      <c r="E3072" s="331" t="n">
        <f aca="false">DAY(B3072)</f>
        <v>2</v>
      </c>
      <c r="F3072" s="132" t="n">
        <v>7512.7625</v>
      </c>
      <c r="G3072" s="132" t="n">
        <v>7697.4025</v>
      </c>
      <c r="H3072" s="132" t="n">
        <v>7438.555</v>
      </c>
      <c r="I3072" s="132" t="n">
        <v>7639.51</v>
      </c>
      <c r="J3072" s="132" t="n">
        <f aca="false">LARGE($G$1:G3072,1)</f>
        <v>19804.2475</v>
      </c>
      <c r="K3072" s="192" t="n">
        <f aca="false">IF(J3072&gt;J3071,0,K3071+1)</f>
        <v>167</v>
      </c>
      <c r="L3072" s="134" t="n">
        <f aca="false">I3072/J3072-1</f>
        <v>-0.614248913017271</v>
      </c>
      <c r="O3072" s="131"/>
      <c r="P3072" s="330"/>
      <c r="Q3072" s="132"/>
      <c r="R3072" s="132"/>
      <c r="S3072" s="132"/>
      <c r="T3072" s="132"/>
    </row>
    <row r="3073" customFormat="false" ht="12.8" hidden="true" customHeight="false" outlineLevel="0" collapsed="false">
      <c r="A3073" s="131" t="n">
        <v>1527984000</v>
      </c>
      <c r="B3073" s="330" t="n">
        <f aca="false">(A3073/(24*60*60))+DATE(1970,1,1)</f>
        <v>43254</v>
      </c>
      <c r="C3073" s="331" t="n">
        <f aca="false">YEAR(B3073)</f>
        <v>2018</v>
      </c>
      <c r="D3073" s="331" t="n">
        <f aca="false">MONTH(B3073)</f>
        <v>6</v>
      </c>
      <c r="E3073" s="331" t="n">
        <f aca="false">DAY(B3073)</f>
        <v>3</v>
      </c>
      <c r="F3073" s="132" t="n">
        <v>7638.0325</v>
      </c>
      <c r="G3073" s="132" t="n">
        <v>7784.65</v>
      </c>
      <c r="H3073" s="132" t="n">
        <v>7585.3</v>
      </c>
      <c r="I3073" s="132" t="n">
        <v>7709.2075</v>
      </c>
      <c r="J3073" s="132" t="n">
        <f aca="false">LARGE($G$1:G3073,1)</f>
        <v>19804.2475</v>
      </c>
      <c r="K3073" s="192" t="n">
        <f aca="false">IF(J3073&gt;J3072,0,K3072+1)</f>
        <v>168</v>
      </c>
      <c r="L3073" s="134" t="n">
        <f aca="false">I3073/J3073-1</f>
        <v>-0.610729592225102</v>
      </c>
      <c r="O3073" s="131"/>
      <c r="P3073" s="330"/>
      <c r="Q3073" s="132"/>
      <c r="R3073" s="132"/>
      <c r="S3073" s="132"/>
      <c r="T3073" s="132"/>
    </row>
    <row r="3074" customFormat="false" ht="12.8" hidden="true" customHeight="false" outlineLevel="0" collapsed="false">
      <c r="A3074" s="131" t="n">
        <v>1528070400</v>
      </c>
      <c r="B3074" s="330" t="n">
        <f aca="false">(A3074/(24*60*60))+DATE(1970,1,1)</f>
        <v>43255</v>
      </c>
      <c r="C3074" s="331" t="n">
        <f aca="false">YEAR(B3074)</f>
        <v>2018</v>
      </c>
      <c r="D3074" s="331" t="n">
        <f aca="false">MONTH(B3074)</f>
        <v>6</v>
      </c>
      <c r="E3074" s="331" t="n">
        <f aca="false">DAY(B3074)</f>
        <v>4</v>
      </c>
      <c r="F3074" s="132" t="n">
        <v>7711.3325</v>
      </c>
      <c r="G3074" s="132" t="n">
        <v>7756.5175</v>
      </c>
      <c r="H3074" s="132" t="n">
        <v>7446.5775</v>
      </c>
      <c r="I3074" s="132" t="n">
        <v>7492.7825</v>
      </c>
      <c r="J3074" s="132" t="n">
        <f aca="false">LARGE($G$1:G3074,1)</f>
        <v>19804.2475</v>
      </c>
      <c r="K3074" s="192" t="n">
        <f aca="false">IF(J3074&gt;J3073,0,K3073+1)</f>
        <v>169</v>
      </c>
      <c r="L3074" s="134" t="n">
        <f aca="false">I3074/J3074-1</f>
        <v>-0.621657803458576</v>
      </c>
      <c r="O3074" s="131"/>
      <c r="P3074" s="330"/>
      <c r="Q3074" s="132"/>
      <c r="R3074" s="132"/>
      <c r="S3074" s="132"/>
      <c r="T3074" s="132"/>
    </row>
    <row r="3075" customFormat="false" ht="12.8" hidden="true" customHeight="false" outlineLevel="0" collapsed="false">
      <c r="A3075" s="131" t="n">
        <v>1528156800</v>
      </c>
      <c r="B3075" s="330" t="n">
        <f aca="false">(A3075/(24*60*60))+DATE(1970,1,1)</f>
        <v>43256</v>
      </c>
      <c r="C3075" s="331" t="n">
        <f aca="false">YEAR(B3075)</f>
        <v>2018</v>
      </c>
      <c r="D3075" s="331" t="n">
        <f aca="false">MONTH(B3075)</f>
        <v>6</v>
      </c>
      <c r="E3075" s="331" t="n">
        <f aca="false">DAY(B3075)</f>
        <v>5</v>
      </c>
      <c r="F3075" s="132" t="n">
        <v>7494.435</v>
      </c>
      <c r="G3075" s="132" t="n">
        <v>7679.1575</v>
      </c>
      <c r="H3075" s="132" t="n">
        <v>7351.6825</v>
      </c>
      <c r="I3075" s="132" t="n">
        <v>7615.6225</v>
      </c>
      <c r="J3075" s="132" t="n">
        <f aca="false">LARGE($G$1:G3075,1)</f>
        <v>19804.2475</v>
      </c>
      <c r="K3075" s="192" t="n">
        <f aca="false">IF(J3075&gt;J3074,0,K3074+1)</f>
        <v>170</v>
      </c>
      <c r="L3075" s="134" t="n">
        <f aca="false">I3075/J3075-1</f>
        <v>-0.615455093661095</v>
      </c>
      <c r="O3075" s="131"/>
      <c r="P3075" s="330"/>
      <c r="Q3075" s="132"/>
      <c r="R3075" s="132"/>
      <c r="S3075" s="132"/>
      <c r="T3075" s="132"/>
    </row>
    <row r="3076" customFormat="false" ht="12.8" hidden="true" customHeight="false" outlineLevel="0" collapsed="false">
      <c r="A3076" s="131" t="n">
        <v>1528243200</v>
      </c>
      <c r="B3076" s="330" t="n">
        <f aca="false">(A3076/(24*60*60))+DATE(1970,1,1)</f>
        <v>43257</v>
      </c>
      <c r="C3076" s="331" t="n">
        <f aca="false">YEAR(B3076)</f>
        <v>2018</v>
      </c>
      <c r="D3076" s="331" t="n">
        <f aca="false">MONTH(B3076)</f>
        <v>6</v>
      </c>
      <c r="E3076" s="331" t="n">
        <f aca="false">DAY(B3076)</f>
        <v>6</v>
      </c>
      <c r="F3076" s="132" t="n">
        <v>7615.6225</v>
      </c>
      <c r="G3076" s="132" t="n">
        <v>7694.095</v>
      </c>
      <c r="H3076" s="132" t="n">
        <v>7482.5</v>
      </c>
      <c r="I3076" s="132" t="n">
        <v>7657.825</v>
      </c>
      <c r="J3076" s="132" t="n">
        <f aca="false">LARGE($G$1:G3076,1)</f>
        <v>19804.2475</v>
      </c>
      <c r="K3076" s="192" t="n">
        <f aca="false">IF(J3076&gt;J3075,0,K3075+1)</f>
        <v>171</v>
      </c>
      <c r="L3076" s="134" t="n">
        <f aca="false">I3076/J3076-1</f>
        <v>-0.613324111405899</v>
      </c>
      <c r="O3076" s="131"/>
      <c r="P3076" s="330"/>
      <c r="Q3076" s="132"/>
      <c r="R3076" s="132"/>
      <c r="S3076" s="132"/>
      <c r="T3076" s="132"/>
    </row>
    <row r="3077" customFormat="false" ht="12.8" hidden="true" customHeight="false" outlineLevel="0" collapsed="false">
      <c r="A3077" s="131" t="n">
        <v>1528329600</v>
      </c>
      <c r="B3077" s="330" t="n">
        <f aca="false">(A3077/(24*60*60))+DATE(1970,1,1)</f>
        <v>43258</v>
      </c>
      <c r="C3077" s="331" t="n">
        <f aca="false">YEAR(B3077)</f>
        <v>2018</v>
      </c>
      <c r="D3077" s="331" t="n">
        <f aca="false">MONTH(B3077)</f>
        <v>6</v>
      </c>
      <c r="E3077" s="331" t="n">
        <f aca="false">DAY(B3077)</f>
        <v>7</v>
      </c>
      <c r="F3077" s="132" t="n">
        <v>7654.67</v>
      </c>
      <c r="G3077" s="132" t="n">
        <v>7748</v>
      </c>
      <c r="H3077" s="132" t="n">
        <v>7629.97</v>
      </c>
      <c r="I3077" s="132" t="n">
        <v>7686.2175</v>
      </c>
      <c r="J3077" s="132" t="n">
        <f aca="false">LARGE($G$1:G3077,1)</f>
        <v>19804.2475</v>
      </c>
      <c r="K3077" s="192" t="n">
        <f aca="false">IF(J3077&gt;J3076,0,K3076+1)</f>
        <v>172</v>
      </c>
      <c r="L3077" s="134" t="n">
        <f aca="false">I3077/J3077-1</f>
        <v>-0.611890454307845</v>
      </c>
      <c r="O3077" s="131"/>
      <c r="P3077" s="330"/>
      <c r="Q3077" s="132"/>
      <c r="R3077" s="132"/>
      <c r="S3077" s="132"/>
      <c r="T3077" s="132"/>
    </row>
    <row r="3078" customFormat="false" ht="12.8" hidden="true" customHeight="false" outlineLevel="0" collapsed="false">
      <c r="A3078" s="131" t="n">
        <v>1528416000</v>
      </c>
      <c r="B3078" s="330" t="n">
        <f aca="false">(A3078/(24*60*60))+DATE(1970,1,1)</f>
        <v>43259</v>
      </c>
      <c r="C3078" s="331" t="n">
        <f aca="false">YEAR(B3078)</f>
        <v>2018</v>
      </c>
      <c r="D3078" s="331" t="n">
        <f aca="false">MONTH(B3078)</f>
        <v>6</v>
      </c>
      <c r="E3078" s="331" t="n">
        <f aca="false">DAY(B3078)</f>
        <v>8</v>
      </c>
      <c r="F3078" s="132" t="n">
        <v>7682.9375</v>
      </c>
      <c r="G3078" s="132" t="n">
        <v>7695.5</v>
      </c>
      <c r="H3078" s="132" t="n">
        <v>7537.3625</v>
      </c>
      <c r="I3078" s="132" t="n">
        <v>7624</v>
      </c>
      <c r="J3078" s="132" t="n">
        <f aca="false">LARGE($G$1:G3078,1)</f>
        <v>19804.2475</v>
      </c>
      <c r="K3078" s="192" t="n">
        <f aca="false">IF(J3078&gt;J3077,0,K3077+1)</f>
        <v>173</v>
      </c>
      <c r="L3078" s="134" t="n">
        <f aca="false">I3078/J3078-1</f>
        <v>-0.61503207834582</v>
      </c>
      <c r="O3078" s="131"/>
      <c r="P3078" s="330"/>
      <c r="Q3078" s="132"/>
      <c r="R3078" s="132"/>
      <c r="S3078" s="132"/>
      <c r="T3078" s="132"/>
    </row>
    <row r="3079" customFormat="false" ht="12.8" hidden="true" customHeight="false" outlineLevel="0" collapsed="false">
      <c r="A3079" s="131" t="n">
        <v>1528502400</v>
      </c>
      <c r="B3079" s="330" t="n">
        <f aca="false">(A3079/(24*60*60))+DATE(1970,1,1)</f>
        <v>43260</v>
      </c>
      <c r="C3079" s="331" t="n">
        <f aca="false">YEAR(B3079)</f>
        <v>2018</v>
      </c>
      <c r="D3079" s="331" t="n">
        <f aca="false">MONTH(B3079)</f>
        <v>6</v>
      </c>
      <c r="E3079" s="331" t="n">
        <f aca="false">DAY(B3079)</f>
        <v>9</v>
      </c>
      <c r="F3079" s="132" t="n">
        <v>7624.405</v>
      </c>
      <c r="G3079" s="132" t="n">
        <v>7682.5675</v>
      </c>
      <c r="H3079" s="132" t="n">
        <v>7462.2275</v>
      </c>
      <c r="I3079" s="132" t="n">
        <v>7496.46</v>
      </c>
      <c r="J3079" s="132" t="n">
        <f aca="false">LARGE($G$1:G3079,1)</f>
        <v>19804.2475</v>
      </c>
      <c r="K3079" s="192" t="n">
        <f aca="false">IF(J3079&gt;J3078,0,K3078+1)</f>
        <v>174</v>
      </c>
      <c r="L3079" s="134" t="n">
        <f aca="false">I3079/J3079-1</f>
        <v>-0.621472110970134</v>
      </c>
      <c r="O3079" s="131"/>
      <c r="P3079" s="330"/>
      <c r="Q3079" s="132"/>
      <c r="R3079" s="132"/>
      <c r="S3079" s="132"/>
      <c r="T3079" s="132"/>
    </row>
    <row r="3080" customFormat="false" ht="12.8" hidden="true" customHeight="false" outlineLevel="0" collapsed="false">
      <c r="A3080" s="131" t="n">
        <v>1528588800</v>
      </c>
      <c r="B3080" s="330" t="n">
        <f aca="false">(A3080/(24*60*60))+DATE(1970,1,1)</f>
        <v>43261</v>
      </c>
      <c r="C3080" s="331" t="n">
        <f aca="false">YEAR(B3080)</f>
        <v>2018</v>
      </c>
      <c r="D3080" s="331" t="n">
        <f aca="false">MONTH(B3080)</f>
        <v>6</v>
      </c>
      <c r="E3080" s="331" t="n">
        <f aca="false">DAY(B3080)</f>
        <v>10</v>
      </c>
      <c r="F3080" s="132" t="n">
        <v>7496.71</v>
      </c>
      <c r="G3080" s="132" t="n">
        <v>7496.71</v>
      </c>
      <c r="H3080" s="132" t="n">
        <v>6632.975</v>
      </c>
      <c r="I3080" s="132" t="n">
        <v>6772.345</v>
      </c>
      <c r="J3080" s="132" t="n">
        <f aca="false">LARGE($G$1:G3080,1)</f>
        <v>19804.2475</v>
      </c>
      <c r="K3080" s="192" t="n">
        <f aca="false">IF(J3080&gt;J3079,0,K3079+1)</f>
        <v>175</v>
      </c>
      <c r="L3080" s="134" t="n">
        <f aca="false">I3080/J3080-1</f>
        <v>-0.658035731981233</v>
      </c>
      <c r="O3080" s="131"/>
      <c r="P3080" s="330"/>
      <c r="Q3080" s="132"/>
      <c r="R3080" s="132"/>
      <c r="S3080" s="132"/>
      <c r="T3080" s="132"/>
    </row>
    <row r="3081" customFormat="false" ht="12.8" hidden="true" customHeight="false" outlineLevel="0" collapsed="false">
      <c r="A3081" s="131" t="n">
        <v>1528675200</v>
      </c>
      <c r="B3081" s="330" t="n">
        <f aca="false">(A3081/(24*60*60))+DATE(1970,1,1)</f>
        <v>43262</v>
      </c>
      <c r="C3081" s="331" t="n">
        <f aca="false">YEAR(B3081)</f>
        <v>2018</v>
      </c>
      <c r="D3081" s="331" t="n">
        <f aca="false">MONTH(B3081)</f>
        <v>6</v>
      </c>
      <c r="E3081" s="331" t="n">
        <f aca="false">DAY(B3081)</f>
        <v>11</v>
      </c>
      <c r="F3081" s="132" t="n">
        <v>6772.42</v>
      </c>
      <c r="G3081" s="132" t="n">
        <v>6911.7725</v>
      </c>
      <c r="H3081" s="132" t="n">
        <v>6644.1775</v>
      </c>
      <c r="I3081" s="132" t="n">
        <v>6879.1525</v>
      </c>
      <c r="J3081" s="132" t="n">
        <f aca="false">LARGE($G$1:G3081,1)</f>
        <v>19804.2475</v>
      </c>
      <c r="K3081" s="192" t="n">
        <f aca="false">IF(J3081&gt;J3080,0,K3080+1)</f>
        <v>176</v>
      </c>
      <c r="L3081" s="134" t="n">
        <f aca="false">I3081/J3081-1</f>
        <v>-0.652642570741453</v>
      </c>
      <c r="O3081" s="131"/>
      <c r="P3081" s="330"/>
      <c r="Q3081" s="132"/>
      <c r="R3081" s="132"/>
      <c r="S3081" s="132"/>
      <c r="T3081" s="132"/>
    </row>
    <row r="3082" customFormat="false" ht="12.8" hidden="true" customHeight="false" outlineLevel="0" collapsed="false">
      <c r="A3082" s="131" t="n">
        <v>1528761600</v>
      </c>
      <c r="B3082" s="330" t="n">
        <f aca="false">(A3082/(24*60*60))+DATE(1970,1,1)</f>
        <v>43263</v>
      </c>
      <c r="C3082" s="331" t="n">
        <f aca="false">YEAR(B3082)</f>
        <v>2018</v>
      </c>
      <c r="D3082" s="331" t="n">
        <f aca="false">MONTH(B3082)</f>
        <v>6</v>
      </c>
      <c r="E3082" s="331" t="n">
        <f aca="false">DAY(B3082)</f>
        <v>12</v>
      </c>
      <c r="F3082" s="132" t="n">
        <v>6879.1875</v>
      </c>
      <c r="G3082" s="132" t="n">
        <v>6883.0475</v>
      </c>
      <c r="H3082" s="132" t="n">
        <v>6451.3625</v>
      </c>
      <c r="I3082" s="132" t="n">
        <v>6549.965</v>
      </c>
      <c r="J3082" s="132" t="n">
        <f aca="false">LARGE($G$1:G3082,1)</f>
        <v>19804.2475</v>
      </c>
      <c r="K3082" s="192" t="n">
        <f aca="false">IF(J3082&gt;J3081,0,K3081+1)</f>
        <v>177</v>
      </c>
      <c r="L3082" s="134" t="n">
        <f aca="false">I3082/J3082-1</f>
        <v>-0.669264636285726</v>
      </c>
      <c r="O3082" s="131"/>
      <c r="P3082" s="330"/>
      <c r="Q3082" s="132"/>
      <c r="R3082" s="132"/>
      <c r="S3082" s="132"/>
      <c r="T3082" s="132"/>
    </row>
    <row r="3083" customFormat="false" ht="12.8" hidden="true" customHeight="false" outlineLevel="0" collapsed="false">
      <c r="A3083" s="131" t="n">
        <v>1528848000</v>
      </c>
      <c r="B3083" s="330" t="n">
        <f aca="false">(A3083/(24*60*60))+DATE(1970,1,1)</f>
        <v>43264</v>
      </c>
      <c r="C3083" s="331" t="n">
        <f aca="false">YEAR(B3083)</f>
        <v>2018</v>
      </c>
      <c r="D3083" s="331" t="n">
        <f aca="false">MONTH(B3083)</f>
        <v>6</v>
      </c>
      <c r="E3083" s="331" t="n">
        <f aca="false">DAY(B3083)</f>
        <v>13</v>
      </c>
      <c r="F3083" s="132" t="n">
        <v>6550.1575</v>
      </c>
      <c r="G3083" s="132" t="n">
        <v>6624.385</v>
      </c>
      <c r="H3083" s="132" t="n">
        <v>6125.01</v>
      </c>
      <c r="I3083" s="132" t="n">
        <v>6300.405</v>
      </c>
      <c r="J3083" s="132" t="n">
        <f aca="false">LARGE($G$1:G3083,1)</f>
        <v>19804.2475</v>
      </c>
      <c r="K3083" s="192" t="n">
        <f aca="false">IF(J3083&gt;J3082,0,K3082+1)</f>
        <v>178</v>
      </c>
      <c r="L3083" s="134" t="n">
        <f aca="false">I3083/J3083-1</f>
        <v>-0.681865973448373</v>
      </c>
      <c r="O3083" s="131"/>
      <c r="P3083" s="330"/>
      <c r="Q3083" s="132"/>
      <c r="R3083" s="132"/>
      <c r="S3083" s="132"/>
      <c r="T3083" s="132"/>
    </row>
    <row r="3084" customFormat="false" ht="12.8" hidden="true" customHeight="false" outlineLevel="0" collapsed="false">
      <c r="A3084" s="131" t="n">
        <v>1528934400</v>
      </c>
      <c r="B3084" s="330" t="n">
        <f aca="false">(A3084/(24*60*60))+DATE(1970,1,1)</f>
        <v>43265</v>
      </c>
      <c r="C3084" s="331" t="n">
        <f aca="false">YEAR(B3084)</f>
        <v>2018</v>
      </c>
      <c r="D3084" s="331" t="n">
        <f aca="false">MONTH(B3084)</f>
        <v>6</v>
      </c>
      <c r="E3084" s="331" t="n">
        <f aca="false">DAY(B3084)</f>
        <v>14</v>
      </c>
      <c r="F3084" s="132" t="n">
        <v>6301.0525</v>
      </c>
      <c r="G3084" s="132" t="n">
        <v>6726.08</v>
      </c>
      <c r="H3084" s="132" t="n">
        <v>6271.025</v>
      </c>
      <c r="I3084" s="132" t="n">
        <v>6641.2375</v>
      </c>
      <c r="J3084" s="132" t="n">
        <f aca="false">LARGE($G$1:G3084,1)</f>
        <v>19804.2475</v>
      </c>
      <c r="K3084" s="192" t="n">
        <f aca="false">IF(J3084&gt;J3083,0,K3083+1)</f>
        <v>179</v>
      </c>
      <c r="L3084" s="134" t="n">
        <f aca="false">I3084/J3084-1</f>
        <v>-0.664655902729957</v>
      </c>
      <c r="O3084" s="131"/>
      <c r="P3084" s="330"/>
      <c r="Q3084" s="132"/>
      <c r="R3084" s="132"/>
      <c r="S3084" s="132"/>
      <c r="T3084" s="132"/>
    </row>
    <row r="3085" customFormat="false" ht="12.8" hidden="true" customHeight="false" outlineLevel="0" collapsed="false">
      <c r="A3085" s="131" t="n">
        <v>1529020800</v>
      </c>
      <c r="B3085" s="330" t="n">
        <f aca="false">(A3085/(24*60*60))+DATE(1970,1,1)</f>
        <v>43266</v>
      </c>
      <c r="C3085" s="331" t="n">
        <f aca="false">YEAR(B3085)</f>
        <v>2018</v>
      </c>
      <c r="D3085" s="331" t="n">
        <f aca="false">MONTH(B3085)</f>
        <v>6</v>
      </c>
      <c r="E3085" s="331" t="n">
        <f aca="false">DAY(B3085)</f>
        <v>15</v>
      </c>
      <c r="F3085" s="132" t="n">
        <v>6638.3125</v>
      </c>
      <c r="G3085" s="132" t="n">
        <v>6667.3225</v>
      </c>
      <c r="H3085" s="132" t="n">
        <v>6365.155</v>
      </c>
      <c r="I3085" s="132" t="n">
        <v>6389.6</v>
      </c>
      <c r="J3085" s="132" t="n">
        <f aca="false">LARGE($G$1:G3085,1)</f>
        <v>19804.2475</v>
      </c>
      <c r="K3085" s="192" t="n">
        <f aca="false">IF(J3085&gt;J3084,0,K3084+1)</f>
        <v>180</v>
      </c>
      <c r="L3085" s="134" t="n">
        <f aca="false">I3085/J3085-1</f>
        <v>-0.677362141631486</v>
      </c>
      <c r="O3085" s="131"/>
      <c r="P3085" s="330"/>
      <c r="Q3085" s="132"/>
      <c r="R3085" s="132"/>
      <c r="S3085" s="132"/>
      <c r="T3085" s="132"/>
    </row>
    <row r="3086" customFormat="false" ht="12.8" hidden="true" customHeight="false" outlineLevel="0" collapsed="false">
      <c r="A3086" s="131" t="n">
        <v>1529107200</v>
      </c>
      <c r="B3086" s="330" t="n">
        <f aca="false">(A3086/(24*60*60))+DATE(1970,1,1)</f>
        <v>43267</v>
      </c>
      <c r="C3086" s="331" t="n">
        <f aca="false">YEAR(B3086)</f>
        <v>2018</v>
      </c>
      <c r="D3086" s="331" t="n">
        <f aca="false">MONTH(B3086)</f>
        <v>6</v>
      </c>
      <c r="E3086" s="331" t="n">
        <f aca="false">DAY(B3086)</f>
        <v>16</v>
      </c>
      <c r="F3086" s="132" t="n">
        <v>6389.2025</v>
      </c>
      <c r="G3086" s="132" t="n">
        <v>6551.95</v>
      </c>
      <c r="H3086" s="132" t="n">
        <v>6330.4525</v>
      </c>
      <c r="I3086" s="132" t="n">
        <v>6485.1175</v>
      </c>
      <c r="J3086" s="132" t="n">
        <f aca="false">LARGE($G$1:G3086,1)</f>
        <v>19804.2475</v>
      </c>
      <c r="K3086" s="192" t="n">
        <f aca="false">IF(J3086&gt;J3085,0,K3085+1)</f>
        <v>181</v>
      </c>
      <c r="L3086" s="134" t="n">
        <f aca="false">I3086/J3086-1</f>
        <v>-0.67253906011829</v>
      </c>
      <c r="O3086" s="131"/>
      <c r="P3086" s="330"/>
      <c r="Q3086" s="132"/>
      <c r="R3086" s="132"/>
      <c r="S3086" s="132"/>
      <c r="T3086" s="132"/>
    </row>
    <row r="3087" customFormat="false" ht="12.8" hidden="true" customHeight="false" outlineLevel="0" collapsed="false">
      <c r="A3087" s="131" t="n">
        <v>1529193600</v>
      </c>
      <c r="B3087" s="330" t="n">
        <f aca="false">(A3087/(24*60*60))+DATE(1970,1,1)</f>
        <v>43268</v>
      </c>
      <c r="C3087" s="331" t="n">
        <f aca="false">YEAR(B3087)</f>
        <v>2018</v>
      </c>
      <c r="D3087" s="331" t="n">
        <f aca="false">MONTH(B3087)</f>
        <v>6</v>
      </c>
      <c r="E3087" s="331" t="n">
        <f aca="false">DAY(B3087)</f>
        <v>17</v>
      </c>
      <c r="F3087" s="132" t="n">
        <v>6486.11</v>
      </c>
      <c r="G3087" s="132" t="n">
        <v>6573.575</v>
      </c>
      <c r="H3087" s="132" t="n">
        <v>6428.285</v>
      </c>
      <c r="I3087" s="132" t="n">
        <v>6446.43</v>
      </c>
      <c r="J3087" s="132" t="n">
        <f aca="false">LARGE($G$1:G3087,1)</f>
        <v>19804.2475</v>
      </c>
      <c r="K3087" s="192" t="n">
        <f aca="false">IF(J3087&gt;J3086,0,K3086+1)</f>
        <v>182</v>
      </c>
      <c r="L3087" s="134" t="n">
        <f aca="false">I3087/J3087-1</f>
        <v>-0.674492555195546</v>
      </c>
      <c r="O3087" s="131"/>
      <c r="P3087" s="330"/>
      <c r="Q3087" s="132"/>
      <c r="R3087" s="132"/>
      <c r="S3087" s="132"/>
      <c r="T3087" s="132"/>
    </row>
    <row r="3088" customFormat="false" ht="12.8" hidden="true" customHeight="false" outlineLevel="0" collapsed="false">
      <c r="A3088" s="131" t="n">
        <v>1529280000</v>
      </c>
      <c r="B3088" s="330" t="n">
        <f aca="false">(A3088/(24*60*60))+DATE(1970,1,1)</f>
        <v>43269</v>
      </c>
      <c r="C3088" s="331" t="n">
        <f aca="false">YEAR(B3088)</f>
        <v>2018</v>
      </c>
      <c r="D3088" s="331" t="n">
        <f aca="false">MONTH(B3088)</f>
        <v>6</v>
      </c>
      <c r="E3088" s="331" t="n">
        <f aca="false">DAY(B3088)</f>
        <v>18</v>
      </c>
      <c r="F3088" s="132" t="n">
        <v>6448.17</v>
      </c>
      <c r="G3088" s="132" t="n">
        <v>6800.16</v>
      </c>
      <c r="H3088" s="132" t="n">
        <v>6376.44</v>
      </c>
      <c r="I3088" s="132" t="n">
        <v>6708.57</v>
      </c>
      <c r="J3088" s="132" t="n">
        <f aca="false">LARGE($G$1:G3088,1)</f>
        <v>19804.2475</v>
      </c>
      <c r="K3088" s="192" t="n">
        <f aca="false">IF(J3088&gt;J3087,0,K3087+1)</f>
        <v>183</v>
      </c>
      <c r="L3088" s="134" t="n">
        <f aca="false">I3088/J3088-1</f>
        <v>-0.661256000764483</v>
      </c>
      <c r="O3088" s="131"/>
      <c r="P3088" s="330"/>
      <c r="Q3088" s="132"/>
      <c r="R3088" s="132"/>
      <c r="S3088" s="132"/>
      <c r="T3088" s="132"/>
    </row>
    <row r="3089" customFormat="false" ht="12.8" hidden="true" customHeight="false" outlineLevel="0" collapsed="false">
      <c r="A3089" s="131" t="n">
        <v>1529366400</v>
      </c>
      <c r="B3089" s="330" t="n">
        <f aca="false">(A3089/(24*60*60))+DATE(1970,1,1)</f>
        <v>43270</v>
      </c>
      <c r="C3089" s="331" t="n">
        <f aca="false">YEAR(B3089)</f>
        <v>2018</v>
      </c>
      <c r="D3089" s="331" t="n">
        <f aca="false">MONTH(B3089)</f>
        <v>6</v>
      </c>
      <c r="E3089" s="331" t="n">
        <f aca="false">DAY(B3089)</f>
        <v>19</v>
      </c>
      <c r="F3089" s="132" t="n">
        <v>6710.775</v>
      </c>
      <c r="G3089" s="132" t="n">
        <v>6839.0425</v>
      </c>
      <c r="H3089" s="132" t="n">
        <v>6663.4875</v>
      </c>
      <c r="I3089" s="132" t="n">
        <v>6738.5225</v>
      </c>
      <c r="J3089" s="132" t="n">
        <f aca="false">LARGE($G$1:G3089,1)</f>
        <v>19804.2475</v>
      </c>
      <c r="K3089" s="192" t="n">
        <f aca="false">IF(J3089&gt;J3088,0,K3088+1)</f>
        <v>184</v>
      </c>
      <c r="L3089" s="134" t="n">
        <f aca="false">I3089/J3089-1</f>
        <v>-0.659743572685607</v>
      </c>
      <c r="O3089" s="131"/>
      <c r="P3089" s="330"/>
      <c r="Q3089" s="132"/>
      <c r="R3089" s="132"/>
      <c r="S3089" s="132"/>
      <c r="T3089" s="132"/>
    </row>
    <row r="3090" customFormat="false" ht="12.8" hidden="true" customHeight="false" outlineLevel="0" collapsed="false">
      <c r="A3090" s="131" t="n">
        <v>1529452800</v>
      </c>
      <c r="B3090" s="330" t="n">
        <f aca="false">(A3090/(24*60*60))+DATE(1970,1,1)</f>
        <v>43271</v>
      </c>
      <c r="C3090" s="331" t="n">
        <f aca="false">YEAR(B3090)</f>
        <v>2018</v>
      </c>
      <c r="D3090" s="331" t="n">
        <f aca="false">MONTH(B3090)</f>
        <v>6</v>
      </c>
      <c r="E3090" s="331" t="n">
        <f aca="false">DAY(B3090)</f>
        <v>20</v>
      </c>
      <c r="F3090" s="132" t="n">
        <v>6735.1275</v>
      </c>
      <c r="G3090" s="132" t="n">
        <v>6813.8675</v>
      </c>
      <c r="H3090" s="132" t="n">
        <v>6545.55</v>
      </c>
      <c r="I3090" s="132" t="n">
        <v>6756.5975</v>
      </c>
      <c r="J3090" s="132" t="n">
        <f aca="false">LARGE($G$1:G3090,1)</f>
        <v>19804.2475</v>
      </c>
      <c r="K3090" s="192" t="n">
        <f aca="false">IF(J3090&gt;J3089,0,K3089+1)</f>
        <v>185</v>
      </c>
      <c r="L3090" s="134" t="n">
        <f aca="false">I3090/J3090-1</f>
        <v>-0.65883088968667</v>
      </c>
      <c r="O3090" s="131"/>
      <c r="P3090" s="330"/>
      <c r="Q3090" s="132"/>
      <c r="R3090" s="132"/>
      <c r="S3090" s="132"/>
      <c r="T3090" s="132"/>
    </row>
    <row r="3091" customFormat="false" ht="12.8" hidden="true" customHeight="false" outlineLevel="0" collapsed="false">
      <c r="A3091" s="131" t="n">
        <v>1529539200</v>
      </c>
      <c r="B3091" s="330" t="n">
        <f aca="false">(A3091/(24*60*60))+DATE(1970,1,1)</f>
        <v>43272</v>
      </c>
      <c r="C3091" s="331" t="n">
        <f aca="false">YEAR(B3091)</f>
        <v>2018</v>
      </c>
      <c r="D3091" s="331" t="n">
        <f aca="false">MONTH(B3091)</f>
        <v>6</v>
      </c>
      <c r="E3091" s="331" t="n">
        <f aca="false">DAY(B3091)</f>
        <v>21</v>
      </c>
      <c r="F3091" s="132" t="n">
        <v>6757.7625</v>
      </c>
      <c r="G3091" s="132" t="n">
        <v>6788.1675</v>
      </c>
      <c r="H3091" s="132" t="n">
        <v>6681.0825</v>
      </c>
      <c r="I3091" s="132" t="n">
        <v>6717.83</v>
      </c>
      <c r="J3091" s="132" t="n">
        <f aca="false">LARGE($G$1:G3091,1)</f>
        <v>19804.2475</v>
      </c>
      <c r="K3091" s="192" t="n">
        <f aca="false">IF(J3091&gt;J3090,0,K3090+1)</f>
        <v>186</v>
      </c>
      <c r="L3091" s="134" t="n">
        <f aca="false">I3091/J3091-1</f>
        <v>-0.660788424301403</v>
      </c>
      <c r="O3091" s="131"/>
      <c r="P3091" s="330"/>
      <c r="Q3091" s="132"/>
      <c r="R3091" s="132"/>
      <c r="S3091" s="132"/>
      <c r="T3091" s="132"/>
    </row>
    <row r="3092" customFormat="false" ht="12.8" hidden="true" customHeight="false" outlineLevel="0" collapsed="false">
      <c r="A3092" s="131" t="n">
        <v>1529625600</v>
      </c>
      <c r="B3092" s="330" t="n">
        <f aca="false">(A3092/(24*60*60))+DATE(1970,1,1)</f>
        <v>43273</v>
      </c>
      <c r="C3092" s="331" t="n">
        <f aca="false">YEAR(B3092)</f>
        <v>2018</v>
      </c>
      <c r="D3092" s="331" t="n">
        <f aca="false">MONTH(B3092)</f>
        <v>6</v>
      </c>
      <c r="E3092" s="331" t="n">
        <f aca="false">DAY(B3092)</f>
        <v>22</v>
      </c>
      <c r="F3092" s="132" t="n">
        <v>6717.83</v>
      </c>
      <c r="G3092" s="132" t="n">
        <v>6729.5675</v>
      </c>
      <c r="H3092" s="132" t="n">
        <v>5937.815</v>
      </c>
      <c r="I3092" s="132" t="n">
        <v>6059.7875</v>
      </c>
      <c r="J3092" s="132" t="n">
        <f aca="false">LARGE($G$1:G3092,1)</f>
        <v>19804.2475</v>
      </c>
      <c r="K3092" s="192" t="n">
        <f aca="false">IF(J3092&gt;J3091,0,K3091+1)</f>
        <v>187</v>
      </c>
      <c r="L3092" s="134" t="n">
        <f aca="false">I3092/J3092-1</f>
        <v>-0.694015766062306</v>
      </c>
      <c r="O3092" s="131"/>
      <c r="P3092" s="330"/>
      <c r="Q3092" s="132"/>
      <c r="R3092" s="132"/>
      <c r="S3092" s="132"/>
      <c r="T3092" s="132"/>
    </row>
    <row r="3093" customFormat="false" ht="12.8" hidden="true" customHeight="false" outlineLevel="0" collapsed="false">
      <c r="A3093" s="131" t="n">
        <v>1529712000</v>
      </c>
      <c r="B3093" s="330" t="n">
        <f aca="false">(A3093/(24*60*60))+DATE(1970,1,1)</f>
        <v>43274</v>
      </c>
      <c r="C3093" s="331" t="n">
        <f aca="false">YEAR(B3093)</f>
        <v>2018</v>
      </c>
      <c r="D3093" s="331" t="n">
        <f aca="false">MONTH(B3093)</f>
        <v>6</v>
      </c>
      <c r="E3093" s="331" t="n">
        <f aca="false">DAY(B3093)</f>
        <v>23</v>
      </c>
      <c r="F3093" s="132" t="n">
        <v>6062.66</v>
      </c>
      <c r="G3093" s="132" t="n">
        <v>6265.6225</v>
      </c>
      <c r="H3093" s="132" t="n">
        <v>6038.57</v>
      </c>
      <c r="I3093" s="132" t="n">
        <v>6170.58</v>
      </c>
      <c r="J3093" s="132" t="n">
        <f aca="false">LARGE($G$1:G3093,1)</f>
        <v>19804.2475</v>
      </c>
      <c r="K3093" s="192" t="n">
        <f aca="false">IF(J3093&gt;J3092,0,K3092+1)</f>
        <v>188</v>
      </c>
      <c r="L3093" s="134" t="n">
        <f aca="false">I3093/J3093-1</f>
        <v>-0.688421385361903</v>
      </c>
      <c r="O3093" s="131"/>
      <c r="P3093" s="330"/>
      <c r="Q3093" s="132"/>
      <c r="R3093" s="132"/>
      <c r="S3093" s="132"/>
      <c r="T3093" s="132"/>
    </row>
    <row r="3094" customFormat="false" ht="12.8" hidden="true" customHeight="false" outlineLevel="0" collapsed="false">
      <c r="A3094" s="131" t="n">
        <v>1529798400</v>
      </c>
      <c r="B3094" s="330" t="n">
        <f aca="false">(A3094/(24*60*60))+DATE(1970,1,1)</f>
        <v>43275</v>
      </c>
      <c r="C3094" s="331" t="n">
        <f aca="false">YEAR(B3094)</f>
        <v>2018</v>
      </c>
      <c r="D3094" s="331" t="n">
        <f aca="false">MONTH(B3094)</f>
        <v>6</v>
      </c>
      <c r="E3094" s="331" t="n">
        <f aca="false">DAY(B3094)</f>
        <v>24</v>
      </c>
      <c r="F3094" s="132" t="n">
        <v>6170.3175</v>
      </c>
      <c r="G3094" s="132" t="n">
        <v>6260.0025</v>
      </c>
      <c r="H3094" s="132" t="n">
        <v>5743.85</v>
      </c>
      <c r="I3094" s="132" t="n">
        <v>6150.87</v>
      </c>
      <c r="J3094" s="132" t="n">
        <f aca="false">LARGE($G$1:G3094,1)</f>
        <v>19804.2475</v>
      </c>
      <c r="K3094" s="192" t="n">
        <f aca="false">IF(J3094&gt;J3093,0,K3093+1)</f>
        <v>189</v>
      </c>
      <c r="L3094" s="134" t="n">
        <f aca="false">I3094/J3094-1</f>
        <v>-0.689416626408047</v>
      </c>
      <c r="O3094" s="131"/>
      <c r="P3094" s="330"/>
      <c r="Q3094" s="132"/>
      <c r="R3094" s="132"/>
      <c r="S3094" s="132"/>
      <c r="T3094" s="132"/>
    </row>
    <row r="3095" customFormat="false" ht="12.8" hidden="true" customHeight="false" outlineLevel="0" collapsed="false">
      <c r="A3095" s="131" t="n">
        <v>1529884800</v>
      </c>
      <c r="B3095" s="330" t="n">
        <f aca="false">(A3095/(24*60*60))+DATE(1970,1,1)</f>
        <v>43276</v>
      </c>
      <c r="C3095" s="331" t="n">
        <f aca="false">YEAR(B3095)</f>
        <v>2018</v>
      </c>
      <c r="D3095" s="331" t="n">
        <f aca="false">MONTH(B3095)</f>
        <v>6</v>
      </c>
      <c r="E3095" s="331" t="n">
        <f aca="false">DAY(B3095)</f>
        <v>25</v>
      </c>
      <c r="F3095" s="132" t="n">
        <v>6149.29</v>
      </c>
      <c r="G3095" s="132" t="n">
        <v>6349.0525</v>
      </c>
      <c r="H3095" s="132" t="n">
        <v>6071.5825</v>
      </c>
      <c r="I3095" s="132" t="n">
        <v>6246.9125</v>
      </c>
      <c r="J3095" s="132" t="n">
        <f aca="false">LARGE($G$1:G3095,1)</f>
        <v>19804.2475</v>
      </c>
      <c r="K3095" s="192" t="n">
        <f aca="false">IF(J3095&gt;J3094,0,K3094+1)</f>
        <v>190</v>
      </c>
      <c r="L3095" s="134" t="n">
        <f aca="false">I3095/J3095-1</f>
        <v>-0.684567035430152</v>
      </c>
      <c r="O3095" s="131"/>
      <c r="P3095" s="330"/>
      <c r="Q3095" s="132"/>
      <c r="R3095" s="132"/>
      <c r="S3095" s="132"/>
      <c r="T3095" s="132"/>
    </row>
    <row r="3096" customFormat="false" ht="12.8" hidden="true" customHeight="false" outlineLevel="0" collapsed="false">
      <c r="A3096" s="131" t="n">
        <v>1529971200</v>
      </c>
      <c r="B3096" s="330" t="n">
        <f aca="false">(A3096/(24*60*60))+DATE(1970,1,1)</f>
        <v>43277</v>
      </c>
      <c r="C3096" s="331" t="n">
        <f aca="false">YEAR(B3096)</f>
        <v>2018</v>
      </c>
      <c r="D3096" s="331" t="n">
        <f aca="false">MONTH(B3096)</f>
        <v>6</v>
      </c>
      <c r="E3096" s="331" t="n">
        <f aca="false">DAY(B3096)</f>
        <v>26</v>
      </c>
      <c r="F3096" s="132" t="n">
        <v>6247.1</v>
      </c>
      <c r="G3096" s="132" t="n">
        <v>6275.45</v>
      </c>
      <c r="H3096" s="132" t="n">
        <v>6029.095</v>
      </c>
      <c r="I3096" s="132" t="n">
        <v>6071.065</v>
      </c>
      <c r="J3096" s="132" t="n">
        <f aca="false">LARGE($G$1:G3096,1)</f>
        <v>19804.2475</v>
      </c>
      <c r="K3096" s="192" t="n">
        <f aca="false">IF(J3096&gt;J3095,0,K3095+1)</f>
        <v>191</v>
      </c>
      <c r="L3096" s="134" t="n">
        <f aca="false">I3096/J3096-1</f>
        <v>-0.693446317513453</v>
      </c>
      <c r="O3096" s="131"/>
      <c r="P3096" s="330"/>
      <c r="Q3096" s="132"/>
      <c r="R3096" s="132"/>
      <c r="S3096" s="132"/>
      <c r="T3096" s="132"/>
    </row>
    <row r="3097" customFormat="false" ht="12.8" hidden="true" customHeight="false" outlineLevel="0" collapsed="false">
      <c r="A3097" s="131" t="n">
        <v>1530057600</v>
      </c>
      <c r="B3097" s="330" t="n">
        <f aca="false">(A3097/(24*60*60))+DATE(1970,1,1)</f>
        <v>43278</v>
      </c>
      <c r="C3097" s="331" t="n">
        <f aca="false">YEAR(B3097)</f>
        <v>2018</v>
      </c>
      <c r="D3097" s="331" t="n">
        <f aca="false">MONTH(B3097)</f>
        <v>6</v>
      </c>
      <c r="E3097" s="331" t="n">
        <f aca="false">DAY(B3097)</f>
        <v>27</v>
      </c>
      <c r="F3097" s="132" t="n">
        <v>6071.9775</v>
      </c>
      <c r="G3097" s="132" t="n">
        <v>6193.4375</v>
      </c>
      <c r="H3097" s="132" t="n">
        <v>5988.8925</v>
      </c>
      <c r="I3097" s="132" t="n">
        <v>6134.4525</v>
      </c>
      <c r="J3097" s="132" t="n">
        <f aca="false">LARGE($G$1:G3097,1)</f>
        <v>19804.2475</v>
      </c>
      <c r="K3097" s="192" t="n">
        <f aca="false">IF(J3097&gt;J3096,0,K3096+1)</f>
        <v>192</v>
      </c>
      <c r="L3097" s="134" t="n">
        <f aca="false">I3097/J3097-1</f>
        <v>-0.690245615239862</v>
      </c>
      <c r="O3097" s="131"/>
      <c r="P3097" s="330"/>
      <c r="Q3097" s="132"/>
      <c r="R3097" s="132"/>
      <c r="S3097" s="132"/>
      <c r="T3097" s="132"/>
    </row>
    <row r="3098" customFormat="false" ht="12.8" hidden="true" customHeight="false" outlineLevel="0" collapsed="false">
      <c r="A3098" s="131" t="n">
        <v>1530144000</v>
      </c>
      <c r="B3098" s="330" t="n">
        <f aca="false">(A3098/(24*60*60))+DATE(1970,1,1)</f>
        <v>43279</v>
      </c>
      <c r="C3098" s="331" t="n">
        <f aca="false">YEAR(B3098)</f>
        <v>2018</v>
      </c>
      <c r="D3098" s="331" t="n">
        <f aca="false">MONTH(B3098)</f>
        <v>6</v>
      </c>
      <c r="E3098" s="331" t="n">
        <f aca="false">DAY(B3098)</f>
        <v>28</v>
      </c>
      <c r="F3098" s="132" t="n">
        <v>6134.0225</v>
      </c>
      <c r="G3098" s="132" t="n">
        <v>6161.54</v>
      </c>
      <c r="H3098" s="132" t="n">
        <v>5820</v>
      </c>
      <c r="I3098" s="132" t="n">
        <v>5852.18</v>
      </c>
      <c r="J3098" s="132" t="n">
        <f aca="false">LARGE($G$1:G3098,1)</f>
        <v>19804.2475</v>
      </c>
      <c r="K3098" s="192" t="n">
        <f aca="false">IF(J3098&gt;J3097,0,K3097+1)</f>
        <v>193</v>
      </c>
      <c r="L3098" s="134" t="n">
        <f aca="false">I3098/J3098-1</f>
        <v>-0.704498744524375</v>
      </c>
      <c r="O3098" s="131"/>
      <c r="P3098" s="330"/>
      <c r="Q3098" s="132"/>
      <c r="R3098" s="132"/>
      <c r="S3098" s="132"/>
      <c r="T3098" s="132"/>
    </row>
    <row r="3099" customFormat="false" ht="12.8" hidden="true" customHeight="false" outlineLevel="0" collapsed="false">
      <c r="A3099" s="131" t="n">
        <v>1530230400</v>
      </c>
      <c r="B3099" s="330" t="n">
        <f aca="false">(A3099/(24*60*60))+DATE(1970,1,1)</f>
        <v>43280</v>
      </c>
      <c r="C3099" s="331" t="n">
        <f aca="false">YEAR(B3099)</f>
        <v>2018</v>
      </c>
      <c r="D3099" s="331" t="n">
        <f aca="false">MONTH(B3099)</f>
        <v>6</v>
      </c>
      <c r="E3099" s="331" t="n">
        <f aca="false">DAY(B3099)</f>
        <v>29</v>
      </c>
      <c r="F3099" s="132" t="n">
        <v>5849.745</v>
      </c>
      <c r="G3099" s="132" t="n">
        <v>6376.9975</v>
      </c>
      <c r="H3099" s="132" t="n">
        <v>5784.4</v>
      </c>
      <c r="I3099" s="132" t="n">
        <v>6201.4975</v>
      </c>
      <c r="J3099" s="132" t="n">
        <f aca="false">LARGE($G$1:G3099,1)</f>
        <v>19804.2475</v>
      </c>
      <c r="K3099" s="192" t="n">
        <f aca="false">IF(J3099&gt;J3098,0,K3098+1)</f>
        <v>194</v>
      </c>
      <c r="L3099" s="134" t="n">
        <f aca="false">I3099/J3099-1</f>
        <v>-0.686860230362199</v>
      </c>
      <c r="O3099" s="131"/>
      <c r="P3099" s="330"/>
      <c r="Q3099" s="132"/>
      <c r="R3099" s="132"/>
      <c r="S3099" s="132"/>
      <c r="T3099" s="132"/>
    </row>
    <row r="3100" customFormat="false" ht="12.8" hidden="true" customHeight="false" outlineLevel="0" collapsed="false">
      <c r="A3100" s="131" t="n">
        <v>1530316800</v>
      </c>
      <c r="B3100" s="330" t="n">
        <f aca="false">(A3100/(24*60*60))+DATE(1970,1,1)</f>
        <v>43281</v>
      </c>
      <c r="C3100" s="331" t="n">
        <f aca="false">YEAR(B3100)</f>
        <v>2018</v>
      </c>
      <c r="D3100" s="331" t="n">
        <f aca="false">MONTH(B3100)</f>
        <v>6</v>
      </c>
      <c r="E3100" s="331" t="n">
        <f aca="false">DAY(B3100)</f>
        <v>30</v>
      </c>
      <c r="F3100" s="132" t="n">
        <v>6201.865</v>
      </c>
      <c r="G3100" s="132" t="n">
        <v>6521.69</v>
      </c>
      <c r="H3100" s="132" t="n">
        <v>6189.765</v>
      </c>
      <c r="I3100" s="132" t="n">
        <v>6386.4525</v>
      </c>
      <c r="J3100" s="132" t="n">
        <f aca="false">LARGE($G$1:G3100,1)</f>
        <v>19804.2475</v>
      </c>
      <c r="K3100" s="192" t="n">
        <f aca="false">IF(J3100&gt;J3099,0,K3099+1)</f>
        <v>195</v>
      </c>
      <c r="L3100" s="134" t="n">
        <f aca="false">I3100/J3100-1</f>
        <v>-0.677521072184136</v>
      </c>
      <c r="O3100" s="131"/>
      <c r="P3100" s="330"/>
      <c r="Q3100" s="132"/>
      <c r="R3100" s="132"/>
      <c r="S3100" s="132"/>
      <c r="T3100" s="132"/>
    </row>
    <row r="3101" customFormat="false" ht="12.8" hidden="true" customHeight="false" outlineLevel="0" collapsed="false">
      <c r="A3101" s="131" t="n">
        <v>1530403200</v>
      </c>
      <c r="B3101" s="330" t="n">
        <f aca="false">(A3101/(24*60*60))+DATE(1970,1,1)</f>
        <v>43282</v>
      </c>
      <c r="C3101" s="331" t="n">
        <f aca="false">YEAR(B3101)</f>
        <v>2018</v>
      </c>
      <c r="D3101" s="331" t="n">
        <f aca="false">MONTH(B3101)</f>
        <v>7</v>
      </c>
      <c r="E3101" s="331" t="n">
        <f aca="false">DAY(B3101)</f>
        <v>1</v>
      </c>
      <c r="F3101" s="132" t="n">
        <v>6386.235</v>
      </c>
      <c r="G3101" s="132" t="n">
        <v>6431.5</v>
      </c>
      <c r="H3101" s="132" t="n">
        <v>6256.1575</v>
      </c>
      <c r="I3101" s="132" t="n">
        <v>6347.705</v>
      </c>
      <c r="J3101" s="132" t="n">
        <f aca="false">LARGE($G$1:G3101,1)</f>
        <v>19804.2475</v>
      </c>
      <c r="K3101" s="192" t="n">
        <f aca="false">IF(J3101&gt;J3100,0,K3100+1)</f>
        <v>196</v>
      </c>
      <c r="L3101" s="134" t="n">
        <f aca="false">I3101/J3101-1</f>
        <v>-0.6794775969145</v>
      </c>
      <c r="O3101" s="131"/>
      <c r="P3101" s="330"/>
      <c r="Q3101" s="132"/>
      <c r="R3101" s="132"/>
      <c r="S3101" s="132"/>
      <c r="T3101" s="132"/>
    </row>
    <row r="3102" customFormat="false" ht="12.8" hidden="true" customHeight="false" outlineLevel="0" collapsed="false">
      <c r="A3102" s="131" t="n">
        <v>1530489600</v>
      </c>
      <c r="B3102" s="330" t="n">
        <f aca="false">(A3102/(24*60*60))+DATE(1970,1,1)</f>
        <v>43283</v>
      </c>
      <c r="C3102" s="331" t="n">
        <f aca="false">YEAR(B3102)</f>
        <v>2018</v>
      </c>
      <c r="D3102" s="331" t="n">
        <f aca="false">MONTH(B3102)</f>
        <v>7</v>
      </c>
      <c r="E3102" s="331" t="n">
        <f aca="false">DAY(B3102)</f>
        <v>2</v>
      </c>
      <c r="F3102" s="132" t="n">
        <v>6346.33</v>
      </c>
      <c r="G3102" s="132" t="n">
        <v>6672.54</v>
      </c>
      <c r="H3102" s="132" t="n">
        <v>6270.845</v>
      </c>
      <c r="I3102" s="132" t="n">
        <v>6614.4</v>
      </c>
      <c r="J3102" s="132" t="n">
        <f aca="false">LARGE($G$1:G3102,1)</f>
        <v>19804.2475</v>
      </c>
      <c r="K3102" s="192" t="n">
        <f aca="false">IF(J3102&gt;J3101,0,K3101+1)</f>
        <v>197</v>
      </c>
      <c r="L3102" s="134" t="n">
        <f aca="false">I3102/J3102-1</f>
        <v>-0.666011041318283</v>
      </c>
      <c r="O3102" s="131"/>
      <c r="P3102" s="330"/>
      <c r="Q3102" s="132"/>
      <c r="R3102" s="132"/>
      <c r="S3102" s="132"/>
      <c r="T3102" s="132"/>
    </row>
    <row r="3103" customFormat="false" ht="12.8" hidden="true" customHeight="false" outlineLevel="0" collapsed="false">
      <c r="A3103" s="131" t="n">
        <v>1530576000</v>
      </c>
      <c r="B3103" s="330" t="n">
        <f aca="false">(A3103/(24*60*60))+DATE(1970,1,1)</f>
        <v>43284</v>
      </c>
      <c r="C3103" s="331" t="n">
        <f aca="false">YEAR(B3103)</f>
        <v>2018</v>
      </c>
      <c r="D3103" s="331" t="n">
        <f aca="false">MONTH(B3103)</f>
        <v>7</v>
      </c>
      <c r="E3103" s="331" t="n">
        <f aca="false">DAY(B3103)</f>
        <v>3</v>
      </c>
      <c r="F3103" s="132" t="n">
        <v>6612.74</v>
      </c>
      <c r="G3103" s="132" t="n">
        <v>6669.865</v>
      </c>
      <c r="H3103" s="132" t="n">
        <v>6465.04</v>
      </c>
      <c r="I3103" s="132" t="n">
        <v>6503.6175</v>
      </c>
      <c r="J3103" s="132" t="n">
        <f aca="false">LARGE($G$1:G3103,1)</f>
        <v>19804.2475</v>
      </c>
      <c r="K3103" s="192" t="n">
        <f aca="false">IF(J3103&gt;J3102,0,K3102+1)</f>
        <v>198</v>
      </c>
      <c r="L3103" s="134" t="n">
        <f aca="false">I3103/J3103-1</f>
        <v>-0.671604917076501</v>
      </c>
      <c r="O3103" s="131"/>
      <c r="P3103" s="330"/>
      <c r="Q3103" s="132"/>
      <c r="R3103" s="132"/>
      <c r="S3103" s="132"/>
      <c r="T3103" s="132"/>
    </row>
    <row r="3104" customFormat="false" ht="12.8" hidden="true" customHeight="false" outlineLevel="0" collapsed="false">
      <c r="A3104" s="131" t="n">
        <v>1530662400</v>
      </c>
      <c r="B3104" s="330" t="n">
        <f aca="false">(A3104/(24*60*60))+DATE(1970,1,1)</f>
        <v>43285</v>
      </c>
      <c r="C3104" s="331" t="n">
        <f aca="false">YEAR(B3104)</f>
        <v>2018</v>
      </c>
      <c r="D3104" s="331" t="n">
        <f aca="false">MONTH(B3104)</f>
        <v>7</v>
      </c>
      <c r="E3104" s="331" t="n">
        <f aca="false">DAY(B3104)</f>
        <v>4</v>
      </c>
      <c r="F3104" s="132" t="n">
        <v>6503.975</v>
      </c>
      <c r="G3104" s="132" t="n">
        <v>6793.3575</v>
      </c>
      <c r="H3104" s="132" t="n">
        <v>6384.445</v>
      </c>
      <c r="I3104" s="132" t="n">
        <v>6584.91</v>
      </c>
      <c r="J3104" s="132" t="n">
        <f aca="false">LARGE($G$1:G3104,1)</f>
        <v>19804.2475</v>
      </c>
      <c r="K3104" s="192" t="n">
        <f aca="false">IF(J3104&gt;J3103,0,K3103+1)</f>
        <v>199</v>
      </c>
      <c r="L3104" s="134" t="n">
        <f aca="false">I3104/J3104-1</f>
        <v>-0.667500115821114</v>
      </c>
      <c r="O3104" s="131"/>
      <c r="P3104" s="330"/>
      <c r="Q3104" s="132"/>
      <c r="R3104" s="132"/>
      <c r="S3104" s="132"/>
      <c r="T3104" s="132"/>
    </row>
    <row r="3105" customFormat="false" ht="12.8" hidden="true" customHeight="false" outlineLevel="0" collapsed="false">
      <c r="A3105" s="131" t="n">
        <v>1530748800</v>
      </c>
      <c r="B3105" s="330" t="n">
        <f aca="false">(A3105/(24*60*60))+DATE(1970,1,1)</f>
        <v>43286</v>
      </c>
      <c r="C3105" s="331" t="n">
        <f aca="false">YEAR(B3105)</f>
        <v>2018</v>
      </c>
      <c r="D3105" s="331" t="n">
        <f aca="false">MONTH(B3105)</f>
        <v>7</v>
      </c>
      <c r="E3105" s="331" t="n">
        <f aca="false">DAY(B3105)</f>
        <v>5</v>
      </c>
      <c r="F3105" s="132" t="n">
        <v>6582.6825</v>
      </c>
      <c r="G3105" s="132" t="n">
        <v>6703.8</v>
      </c>
      <c r="H3105" s="132" t="n">
        <v>6447.8725</v>
      </c>
      <c r="I3105" s="132" t="n">
        <v>6530.5775</v>
      </c>
      <c r="J3105" s="132" t="n">
        <f aca="false">LARGE($G$1:G3105,1)</f>
        <v>19804.2475</v>
      </c>
      <c r="K3105" s="192" t="n">
        <f aca="false">IF(J3105&gt;J3104,0,K3104+1)</f>
        <v>200</v>
      </c>
      <c r="L3105" s="134" t="n">
        <f aca="false">I3105/J3105-1</f>
        <v>-0.670243592946412</v>
      </c>
      <c r="O3105" s="131"/>
      <c r="P3105" s="330"/>
      <c r="Q3105" s="132"/>
      <c r="R3105" s="132"/>
      <c r="S3105" s="132"/>
      <c r="T3105" s="132"/>
    </row>
    <row r="3106" customFormat="false" ht="12.8" hidden="true" customHeight="false" outlineLevel="0" collapsed="false">
      <c r="A3106" s="131" t="n">
        <v>1530835200</v>
      </c>
      <c r="B3106" s="330" t="n">
        <f aca="false">(A3106/(24*60*60))+DATE(1970,1,1)</f>
        <v>43287</v>
      </c>
      <c r="C3106" s="331" t="n">
        <f aca="false">YEAR(B3106)</f>
        <v>2018</v>
      </c>
      <c r="D3106" s="331" t="n">
        <f aca="false">MONTH(B3106)</f>
        <v>7</v>
      </c>
      <c r="E3106" s="331" t="n">
        <f aca="false">DAY(B3106)</f>
        <v>6</v>
      </c>
      <c r="F3106" s="132" t="n">
        <v>6529.865</v>
      </c>
      <c r="G3106" s="132" t="n">
        <v>6638.86</v>
      </c>
      <c r="H3106" s="132" t="n">
        <v>6450.8175</v>
      </c>
      <c r="I3106" s="132" t="n">
        <v>6593.61</v>
      </c>
      <c r="J3106" s="132" t="n">
        <f aca="false">LARGE($G$1:G3106,1)</f>
        <v>19804.2475</v>
      </c>
      <c r="K3106" s="192" t="n">
        <f aca="false">IF(J3106&gt;J3105,0,K3105+1)</f>
        <v>201</v>
      </c>
      <c r="L3106" s="134" t="n">
        <f aca="false">I3106/J3106-1</f>
        <v>-0.66706081612038</v>
      </c>
      <c r="O3106" s="131"/>
      <c r="P3106" s="330"/>
      <c r="Q3106" s="132"/>
      <c r="R3106" s="132"/>
      <c r="S3106" s="132"/>
      <c r="T3106" s="132"/>
    </row>
    <row r="3107" customFormat="false" ht="12.8" hidden="true" customHeight="false" outlineLevel="0" collapsed="false">
      <c r="A3107" s="131" t="n">
        <v>1530921600</v>
      </c>
      <c r="B3107" s="330" t="n">
        <f aca="false">(A3107/(24*60*60))+DATE(1970,1,1)</f>
        <v>43288</v>
      </c>
      <c r="C3107" s="331" t="n">
        <f aca="false">YEAR(B3107)</f>
        <v>2018</v>
      </c>
      <c r="D3107" s="331" t="n">
        <f aca="false">MONTH(B3107)</f>
        <v>7</v>
      </c>
      <c r="E3107" s="331" t="n">
        <f aca="false">DAY(B3107)</f>
        <v>7</v>
      </c>
      <c r="F3107" s="132" t="n">
        <v>6600.7525</v>
      </c>
      <c r="G3107" s="132" t="n">
        <v>6837.65</v>
      </c>
      <c r="H3107" s="132" t="n">
        <v>6508.8425</v>
      </c>
      <c r="I3107" s="132" t="n">
        <v>6755.6275</v>
      </c>
      <c r="J3107" s="132" t="n">
        <f aca="false">LARGE($G$1:G3107,1)</f>
        <v>19804.2475</v>
      </c>
      <c r="K3107" s="192" t="n">
        <f aca="false">IF(J3107&gt;J3106,0,K3106+1)</f>
        <v>202</v>
      </c>
      <c r="L3107" s="134" t="n">
        <f aca="false">I3107/J3107-1</f>
        <v>-0.65887986907859</v>
      </c>
      <c r="O3107" s="131"/>
      <c r="P3107" s="330"/>
      <c r="Q3107" s="132"/>
      <c r="R3107" s="132"/>
      <c r="S3107" s="132"/>
      <c r="T3107" s="132"/>
    </row>
    <row r="3108" customFormat="false" ht="12.8" hidden="true" customHeight="false" outlineLevel="0" collapsed="false">
      <c r="A3108" s="131" t="n">
        <v>1531008000</v>
      </c>
      <c r="B3108" s="330" t="n">
        <f aca="false">(A3108/(24*60*60))+DATE(1970,1,1)</f>
        <v>43289</v>
      </c>
      <c r="C3108" s="331" t="n">
        <f aca="false">YEAR(B3108)</f>
        <v>2018</v>
      </c>
      <c r="D3108" s="331" t="n">
        <f aca="false">MONTH(B3108)</f>
        <v>7</v>
      </c>
      <c r="E3108" s="331" t="n">
        <f aca="false">DAY(B3108)</f>
        <v>8</v>
      </c>
      <c r="F3108" s="132" t="n">
        <v>6755.2125</v>
      </c>
      <c r="G3108" s="132" t="n">
        <v>6780.475</v>
      </c>
      <c r="H3108" s="132" t="n">
        <v>6673.775</v>
      </c>
      <c r="I3108" s="132" t="n">
        <v>6703.5375</v>
      </c>
      <c r="J3108" s="132" t="n">
        <f aca="false">LARGE($G$1:G3108,1)</f>
        <v>19804.2475</v>
      </c>
      <c r="K3108" s="192" t="n">
        <f aca="false">IF(J3108&gt;J3107,0,K3107+1)</f>
        <v>203</v>
      </c>
      <c r="L3108" s="134" t="n">
        <f aca="false">I3108/J3108-1</f>
        <v>-0.661510112918958</v>
      </c>
      <c r="O3108" s="131"/>
      <c r="P3108" s="330"/>
      <c r="Q3108" s="132"/>
      <c r="R3108" s="132"/>
      <c r="S3108" s="132"/>
      <c r="T3108" s="132"/>
    </row>
    <row r="3109" customFormat="false" ht="12.8" hidden="true" customHeight="false" outlineLevel="0" collapsed="false">
      <c r="A3109" s="131" t="n">
        <v>1531094400</v>
      </c>
      <c r="B3109" s="330" t="n">
        <f aca="false">(A3109/(24*60*60))+DATE(1970,1,1)</f>
        <v>43290</v>
      </c>
      <c r="C3109" s="331" t="n">
        <f aca="false">YEAR(B3109)</f>
        <v>2018</v>
      </c>
      <c r="D3109" s="331" t="n">
        <f aca="false">MONTH(B3109)</f>
        <v>7</v>
      </c>
      <c r="E3109" s="331" t="n">
        <f aca="false">DAY(B3109)</f>
        <v>9</v>
      </c>
      <c r="F3109" s="132" t="n">
        <v>6702.955</v>
      </c>
      <c r="G3109" s="132" t="n">
        <v>6807.3775</v>
      </c>
      <c r="H3109" s="132" t="n">
        <v>6618.75</v>
      </c>
      <c r="I3109" s="132" t="n">
        <v>6664.815</v>
      </c>
      <c r="J3109" s="132" t="n">
        <f aca="false">LARGE($G$1:G3109,1)</f>
        <v>19804.2475</v>
      </c>
      <c r="K3109" s="192" t="n">
        <f aca="false">IF(J3109&gt;J3108,0,K3108+1)</f>
        <v>204</v>
      </c>
      <c r="L3109" s="134" t="n">
        <f aca="false">I3109/J3109-1</f>
        <v>-0.663465375293861</v>
      </c>
      <c r="O3109" s="131"/>
      <c r="P3109" s="330"/>
      <c r="Q3109" s="132"/>
      <c r="R3109" s="132"/>
      <c r="S3109" s="132"/>
      <c r="T3109" s="132"/>
    </row>
    <row r="3110" customFormat="false" ht="12.8" hidden="true" customHeight="false" outlineLevel="0" collapsed="false">
      <c r="A3110" s="131" t="n">
        <v>1531180800</v>
      </c>
      <c r="B3110" s="330" t="n">
        <f aca="false">(A3110/(24*60*60))+DATE(1970,1,1)</f>
        <v>43291</v>
      </c>
      <c r="C3110" s="331" t="n">
        <f aca="false">YEAR(B3110)</f>
        <v>2018</v>
      </c>
      <c r="D3110" s="331" t="n">
        <f aca="false">MONTH(B3110)</f>
        <v>7</v>
      </c>
      <c r="E3110" s="331" t="n">
        <f aca="false">DAY(B3110)</f>
        <v>10</v>
      </c>
      <c r="F3110" s="132" t="n">
        <v>6663.9525</v>
      </c>
      <c r="G3110" s="132" t="n">
        <v>6682.8125</v>
      </c>
      <c r="H3110" s="132" t="n">
        <v>6272.37</v>
      </c>
      <c r="I3110" s="132" t="n">
        <v>6301.69</v>
      </c>
      <c r="J3110" s="132" t="n">
        <f aca="false">LARGE($G$1:G3110,1)</f>
        <v>19804.2475</v>
      </c>
      <c r="K3110" s="192" t="n">
        <f aca="false">IF(J3110&gt;J3109,0,K3109+1)</f>
        <v>205</v>
      </c>
      <c r="L3110" s="134" t="n">
        <f aca="false">I3110/J3110-1</f>
        <v>-0.681801088377632</v>
      </c>
      <c r="O3110" s="131"/>
      <c r="P3110" s="330"/>
      <c r="Q3110" s="132"/>
      <c r="R3110" s="132"/>
      <c r="S3110" s="132"/>
      <c r="T3110" s="132"/>
    </row>
    <row r="3111" customFormat="false" ht="12.8" hidden="true" customHeight="false" outlineLevel="0" collapsed="false">
      <c r="A3111" s="131" t="n">
        <v>1531267200</v>
      </c>
      <c r="B3111" s="330" t="n">
        <f aca="false">(A3111/(24*60*60))+DATE(1970,1,1)</f>
        <v>43292</v>
      </c>
      <c r="C3111" s="331" t="n">
        <f aca="false">YEAR(B3111)</f>
        <v>2018</v>
      </c>
      <c r="D3111" s="331" t="n">
        <f aca="false">MONTH(B3111)</f>
        <v>7</v>
      </c>
      <c r="E3111" s="331" t="n">
        <f aca="false">DAY(B3111)</f>
        <v>11</v>
      </c>
      <c r="F3111" s="132" t="n">
        <v>6302.4725</v>
      </c>
      <c r="G3111" s="132" t="n">
        <v>6400.15</v>
      </c>
      <c r="H3111" s="132" t="n">
        <v>6283.1375</v>
      </c>
      <c r="I3111" s="132" t="n">
        <v>6381.985</v>
      </c>
      <c r="J3111" s="132" t="n">
        <f aca="false">LARGE($G$1:G3111,1)</f>
        <v>19804.2475</v>
      </c>
      <c r="K3111" s="192" t="n">
        <f aca="false">IF(J3111&gt;J3110,0,K3110+1)</f>
        <v>206</v>
      </c>
      <c r="L3111" s="134" t="n">
        <f aca="false">I3111/J3111-1</f>
        <v>-0.677746655105174</v>
      </c>
      <c r="O3111" s="131"/>
      <c r="P3111" s="330"/>
      <c r="Q3111" s="132"/>
      <c r="R3111" s="132"/>
      <c r="S3111" s="132"/>
      <c r="T3111" s="132"/>
    </row>
    <row r="3112" customFormat="false" ht="12.8" hidden="true" customHeight="false" outlineLevel="0" collapsed="false">
      <c r="A3112" s="131" t="n">
        <v>1531353600</v>
      </c>
      <c r="B3112" s="330" t="n">
        <f aca="false">(A3112/(24*60*60))+DATE(1970,1,1)</f>
        <v>43293</v>
      </c>
      <c r="C3112" s="331" t="n">
        <f aca="false">YEAR(B3112)</f>
        <v>2018</v>
      </c>
      <c r="D3112" s="331" t="n">
        <f aca="false">MONTH(B3112)</f>
        <v>7</v>
      </c>
      <c r="E3112" s="331" t="n">
        <f aca="false">DAY(B3112)</f>
        <v>12</v>
      </c>
      <c r="F3112" s="132" t="n">
        <v>6381.685</v>
      </c>
      <c r="G3112" s="132" t="n">
        <v>6381.9025</v>
      </c>
      <c r="H3112" s="132" t="n">
        <v>6073.8275</v>
      </c>
      <c r="I3112" s="132" t="n">
        <v>6246.47</v>
      </c>
      <c r="J3112" s="132" t="n">
        <f aca="false">LARGE($G$1:G3112,1)</f>
        <v>19804.2475</v>
      </c>
      <c r="K3112" s="192" t="n">
        <f aca="false">IF(J3112&gt;J3111,0,K3111+1)</f>
        <v>207</v>
      </c>
      <c r="L3112" s="134" t="n">
        <f aca="false">I3112/J3112-1</f>
        <v>-0.684589379121827</v>
      </c>
      <c r="O3112" s="131"/>
      <c r="P3112" s="330"/>
      <c r="Q3112" s="132"/>
      <c r="R3112" s="132"/>
      <c r="S3112" s="132"/>
      <c r="T3112" s="132"/>
    </row>
    <row r="3113" customFormat="false" ht="12.8" hidden="true" customHeight="false" outlineLevel="0" collapsed="false">
      <c r="A3113" s="131" t="n">
        <v>1531440000</v>
      </c>
      <c r="B3113" s="330" t="n">
        <f aca="false">(A3113/(24*60*60))+DATE(1970,1,1)</f>
        <v>43294</v>
      </c>
      <c r="C3113" s="331" t="n">
        <f aca="false">YEAR(B3113)</f>
        <v>2018</v>
      </c>
      <c r="D3113" s="331" t="n">
        <f aca="false">MONTH(B3113)</f>
        <v>7</v>
      </c>
      <c r="E3113" s="331" t="n">
        <f aca="false">DAY(B3113)</f>
        <v>13</v>
      </c>
      <c r="F3113" s="132" t="n">
        <v>6245.315</v>
      </c>
      <c r="G3113" s="132" t="n">
        <v>6339.875</v>
      </c>
      <c r="H3113" s="132" t="n">
        <v>6124.24</v>
      </c>
      <c r="I3113" s="132" t="n">
        <v>6214.195</v>
      </c>
      <c r="J3113" s="132" t="n">
        <f aca="false">LARGE($G$1:G3113,1)</f>
        <v>19804.2475</v>
      </c>
      <c r="K3113" s="192" t="n">
        <f aca="false">IF(J3113&gt;J3112,0,K3112+1)</f>
        <v>208</v>
      </c>
      <c r="L3113" s="134" t="n">
        <f aca="false">I3113/J3113-1</f>
        <v>-0.686219080023111</v>
      </c>
      <c r="O3113" s="131"/>
      <c r="P3113" s="330"/>
      <c r="Q3113" s="132"/>
      <c r="R3113" s="132"/>
      <c r="S3113" s="132"/>
      <c r="T3113" s="132"/>
    </row>
    <row r="3114" customFormat="false" ht="12.8" hidden="true" customHeight="false" outlineLevel="0" collapsed="false">
      <c r="A3114" s="131" t="n">
        <v>1531526400</v>
      </c>
      <c r="B3114" s="330" t="n">
        <f aca="false">(A3114/(24*60*60))+DATE(1970,1,1)</f>
        <v>43295</v>
      </c>
      <c r="C3114" s="331" t="n">
        <f aca="false">YEAR(B3114)</f>
        <v>2018</v>
      </c>
      <c r="D3114" s="331" t="n">
        <f aca="false">MONTH(B3114)</f>
        <v>7</v>
      </c>
      <c r="E3114" s="331" t="n">
        <f aca="false">DAY(B3114)</f>
        <v>14</v>
      </c>
      <c r="F3114" s="132" t="n">
        <v>6219.155</v>
      </c>
      <c r="G3114" s="132" t="n">
        <v>6323.15</v>
      </c>
      <c r="H3114" s="132" t="n">
        <v>6184.7975</v>
      </c>
      <c r="I3114" s="132" t="n">
        <v>6248.2625</v>
      </c>
      <c r="J3114" s="132" t="n">
        <f aca="false">LARGE($G$1:G3114,1)</f>
        <v>19804.2475</v>
      </c>
      <c r="K3114" s="192" t="n">
        <f aca="false">IF(J3114&gt;J3113,0,K3113+1)</f>
        <v>209</v>
      </c>
      <c r="L3114" s="134" t="n">
        <f aca="false">I3114/J3114-1</f>
        <v>-0.684498868235211</v>
      </c>
      <c r="O3114" s="131"/>
      <c r="P3114" s="330"/>
      <c r="Q3114" s="132"/>
      <c r="R3114" s="132"/>
      <c r="S3114" s="132"/>
      <c r="T3114" s="132"/>
    </row>
    <row r="3115" customFormat="false" ht="12.8" hidden="true" customHeight="false" outlineLevel="0" collapsed="false">
      <c r="A3115" s="131" t="n">
        <v>1531612800</v>
      </c>
      <c r="B3115" s="330" t="n">
        <f aca="false">(A3115/(24*60*60))+DATE(1970,1,1)</f>
        <v>43296</v>
      </c>
      <c r="C3115" s="331" t="n">
        <f aca="false">YEAR(B3115)</f>
        <v>2018</v>
      </c>
      <c r="D3115" s="331" t="n">
        <f aca="false">MONTH(B3115)</f>
        <v>7</v>
      </c>
      <c r="E3115" s="331" t="n">
        <f aca="false">DAY(B3115)</f>
        <v>15</v>
      </c>
      <c r="F3115" s="132" t="n">
        <v>6249.365</v>
      </c>
      <c r="G3115" s="132" t="n">
        <v>6388.04</v>
      </c>
      <c r="H3115" s="132" t="n">
        <v>6232.165</v>
      </c>
      <c r="I3115" s="132" t="n">
        <v>6345.355</v>
      </c>
      <c r="J3115" s="132" t="n">
        <f aca="false">LARGE($G$1:G3115,1)</f>
        <v>19804.2475</v>
      </c>
      <c r="K3115" s="192" t="n">
        <f aca="false">IF(J3115&gt;J3114,0,K3114+1)</f>
        <v>210</v>
      </c>
      <c r="L3115" s="134" t="n">
        <f aca="false">I3115/J3115-1</f>
        <v>-0.679596258327917</v>
      </c>
      <c r="O3115" s="131"/>
      <c r="P3115" s="330"/>
      <c r="Q3115" s="132"/>
      <c r="R3115" s="132"/>
      <c r="S3115" s="132"/>
      <c r="T3115" s="132"/>
    </row>
    <row r="3116" customFormat="false" ht="12.8" hidden="true" customHeight="false" outlineLevel="0" collapsed="false">
      <c r="A3116" s="131" t="n">
        <v>1531699200</v>
      </c>
      <c r="B3116" s="330" t="n">
        <f aca="false">(A3116/(24*60*60))+DATE(1970,1,1)</f>
        <v>43297</v>
      </c>
      <c r="C3116" s="331" t="n">
        <f aca="false">YEAR(B3116)</f>
        <v>2018</v>
      </c>
      <c r="D3116" s="331" t="n">
        <f aca="false">MONTH(B3116)</f>
        <v>7</v>
      </c>
      <c r="E3116" s="331" t="n">
        <f aca="false">DAY(B3116)</f>
        <v>16</v>
      </c>
      <c r="F3116" s="132" t="n">
        <v>6349.0475</v>
      </c>
      <c r="G3116" s="132" t="n">
        <v>6750.6625</v>
      </c>
      <c r="H3116" s="132" t="n">
        <v>6331.6</v>
      </c>
      <c r="I3116" s="132" t="n">
        <v>6726.5175</v>
      </c>
      <c r="J3116" s="132" t="n">
        <f aca="false">LARGE($G$1:G3116,1)</f>
        <v>19804.2475</v>
      </c>
      <c r="K3116" s="192" t="n">
        <f aca="false">IF(J3116&gt;J3115,0,K3115+1)</f>
        <v>211</v>
      </c>
      <c r="L3116" s="134" t="n">
        <f aca="false">I3116/J3116-1</f>
        <v>-0.660349755778401</v>
      </c>
      <c r="O3116" s="131"/>
      <c r="P3116" s="330"/>
      <c r="Q3116" s="132"/>
      <c r="R3116" s="132"/>
      <c r="S3116" s="132"/>
      <c r="T3116" s="132"/>
    </row>
    <row r="3117" customFormat="false" ht="12.8" hidden="true" customHeight="false" outlineLevel="0" collapsed="false">
      <c r="A3117" s="131" t="n">
        <v>1531785600</v>
      </c>
      <c r="B3117" s="330" t="n">
        <f aca="false">(A3117/(24*60*60))+DATE(1970,1,1)</f>
        <v>43298</v>
      </c>
      <c r="C3117" s="331" t="n">
        <f aca="false">YEAR(B3117)</f>
        <v>2018</v>
      </c>
      <c r="D3117" s="331" t="n">
        <f aca="false">MONTH(B3117)</f>
        <v>7</v>
      </c>
      <c r="E3117" s="331" t="n">
        <f aca="false">DAY(B3117)</f>
        <v>17</v>
      </c>
      <c r="F3117" s="132" t="n">
        <v>6726.41</v>
      </c>
      <c r="G3117" s="132" t="n">
        <v>7470.1975</v>
      </c>
      <c r="H3117" s="132" t="n">
        <v>6661.555</v>
      </c>
      <c r="I3117" s="132" t="n">
        <v>7316.35</v>
      </c>
      <c r="J3117" s="132" t="n">
        <f aca="false">LARGE($G$1:G3117,1)</f>
        <v>19804.2475</v>
      </c>
      <c r="K3117" s="192" t="n">
        <f aca="false">IF(J3117&gt;J3116,0,K3116+1)</f>
        <v>212</v>
      </c>
      <c r="L3117" s="134" t="n">
        <f aca="false">I3117/J3117-1</f>
        <v>-0.630566624659685</v>
      </c>
      <c r="O3117" s="131"/>
      <c r="P3117" s="330"/>
      <c r="Q3117" s="132"/>
      <c r="R3117" s="132"/>
      <c r="S3117" s="132"/>
      <c r="T3117" s="132"/>
    </row>
    <row r="3118" customFormat="false" ht="12.8" hidden="true" customHeight="false" outlineLevel="0" collapsed="false">
      <c r="A3118" s="131" t="n">
        <v>1531872000</v>
      </c>
      <c r="B3118" s="330" t="n">
        <f aca="false">(A3118/(24*60*60))+DATE(1970,1,1)</f>
        <v>43299</v>
      </c>
      <c r="C3118" s="331" t="n">
        <f aca="false">YEAR(B3118)</f>
        <v>2018</v>
      </c>
      <c r="D3118" s="331" t="n">
        <f aca="false">MONTH(B3118)</f>
        <v>7</v>
      </c>
      <c r="E3118" s="331" t="n">
        <f aca="false">DAY(B3118)</f>
        <v>18</v>
      </c>
      <c r="F3118" s="132" t="n">
        <v>7315.2775</v>
      </c>
      <c r="G3118" s="132" t="n">
        <v>7591.965</v>
      </c>
      <c r="H3118" s="132" t="n">
        <v>7236.2075</v>
      </c>
      <c r="I3118" s="132" t="n">
        <v>7374.955</v>
      </c>
      <c r="J3118" s="132" t="n">
        <f aca="false">LARGE($G$1:G3118,1)</f>
        <v>19804.2475</v>
      </c>
      <c r="K3118" s="192" t="n">
        <f aca="false">IF(J3118&gt;J3117,0,K3117+1)</f>
        <v>213</v>
      </c>
      <c r="L3118" s="134" t="n">
        <f aca="false">I3118/J3118-1</f>
        <v>-0.627607410985951</v>
      </c>
      <c r="O3118" s="131"/>
      <c r="P3118" s="330"/>
      <c r="Q3118" s="132"/>
      <c r="R3118" s="132"/>
      <c r="S3118" s="132"/>
      <c r="T3118" s="132"/>
    </row>
    <row r="3119" customFormat="false" ht="12.8" hidden="true" customHeight="false" outlineLevel="0" collapsed="false">
      <c r="A3119" s="131" t="n">
        <v>1531958400</v>
      </c>
      <c r="B3119" s="330" t="n">
        <f aca="false">(A3119/(24*60*60))+DATE(1970,1,1)</f>
        <v>43300</v>
      </c>
      <c r="C3119" s="331" t="n">
        <f aca="false">YEAR(B3119)</f>
        <v>2018</v>
      </c>
      <c r="D3119" s="331" t="n">
        <f aca="false">MONTH(B3119)</f>
        <v>7</v>
      </c>
      <c r="E3119" s="331" t="n">
        <f aca="false">DAY(B3119)</f>
        <v>19</v>
      </c>
      <c r="F3119" s="132" t="n">
        <v>7378.99</v>
      </c>
      <c r="G3119" s="132" t="n">
        <v>7564.495</v>
      </c>
      <c r="H3119" s="132" t="n">
        <v>7281.6075</v>
      </c>
      <c r="I3119" s="132" t="n">
        <v>7470.0775</v>
      </c>
      <c r="J3119" s="132" t="n">
        <f aca="false">LARGE($G$1:G3119,1)</f>
        <v>19804.2475</v>
      </c>
      <c r="K3119" s="192" t="n">
        <f aca="false">IF(J3119&gt;J3118,0,K3118+1)</f>
        <v>214</v>
      </c>
      <c r="L3119" s="134" t="n">
        <f aca="false">I3119/J3119-1</f>
        <v>-0.622804274689053</v>
      </c>
      <c r="O3119" s="131"/>
      <c r="P3119" s="330"/>
      <c r="Q3119" s="132"/>
      <c r="R3119" s="132"/>
      <c r="S3119" s="132"/>
      <c r="T3119" s="132"/>
    </row>
    <row r="3120" customFormat="false" ht="12.8" hidden="true" customHeight="false" outlineLevel="0" collapsed="false">
      <c r="A3120" s="131" t="n">
        <v>1532044800</v>
      </c>
      <c r="B3120" s="330" t="n">
        <f aca="false">(A3120/(24*60*60))+DATE(1970,1,1)</f>
        <v>43301</v>
      </c>
      <c r="C3120" s="331" t="n">
        <f aca="false">YEAR(B3120)</f>
        <v>2018</v>
      </c>
      <c r="D3120" s="331" t="n">
        <f aca="false">MONTH(B3120)</f>
        <v>7</v>
      </c>
      <c r="E3120" s="331" t="n">
        <f aca="false">DAY(B3120)</f>
        <v>20</v>
      </c>
      <c r="F3120" s="132" t="n">
        <v>7470.82</v>
      </c>
      <c r="G3120" s="132" t="n">
        <v>7682.6725</v>
      </c>
      <c r="H3120" s="132" t="n">
        <v>7258.8925</v>
      </c>
      <c r="I3120" s="132" t="n">
        <v>7330.025</v>
      </c>
      <c r="J3120" s="132" t="n">
        <f aca="false">LARGE($G$1:G3120,1)</f>
        <v>19804.2475</v>
      </c>
      <c r="K3120" s="192" t="n">
        <f aca="false">IF(J3120&gt;J3119,0,K3119+1)</f>
        <v>215</v>
      </c>
      <c r="L3120" s="134" t="n">
        <f aca="false">I3120/J3120-1</f>
        <v>-0.629876116222038</v>
      </c>
      <c r="O3120" s="131"/>
      <c r="P3120" s="330"/>
      <c r="Q3120" s="132"/>
      <c r="R3120" s="132"/>
      <c r="S3120" s="132"/>
      <c r="T3120" s="132"/>
    </row>
    <row r="3121" customFormat="false" ht="12.8" hidden="true" customHeight="false" outlineLevel="0" collapsed="false">
      <c r="A3121" s="131" t="n">
        <v>1532131200</v>
      </c>
      <c r="B3121" s="330" t="n">
        <f aca="false">(A3121/(24*60*60))+DATE(1970,1,1)</f>
        <v>43302</v>
      </c>
      <c r="C3121" s="331" t="n">
        <f aca="false">YEAR(B3121)</f>
        <v>2018</v>
      </c>
      <c r="D3121" s="331" t="n">
        <f aca="false">MONTH(B3121)</f>
        <v>7</v>
      </c>
      <c r="E3121" s="331" t="n">
        <f aca="false">DAY(B3121)</f>
        <v>21</v>
      </c>
      <c r="F3121" s="132" t="n">
        <v>7330.0275</v>
      </c>
      <c r="G3121" s="132" t="n">
        <v>7452.62</v>
      </c>
      <c r="H3121" s="132" t="n">
        <v>7207.895</v>
      </c>
      <c r="I3121" s="132" t="n">
        <v>7405.8525</v>
      </c>
      <c r="J3121" s="132" t="n">
        <f aca="false">LARGE($G$1:G3121,1)</f>
        <v>19804.2475</v>
      </c>
      <c r="K3121" s="192" t="n">
        <f aca="false">IF(J3121&gt;J3120,0,K3120+1)</f>
        <v>216</v>
      </c>
      <c r="L3121" s="134" t="n">
        <f aca="false">I3121/J3121-1</f>
        <v>-0.626047265870617</v>
      </c>
      <c r="O3121" s="131"/>
      <c r="P3121" s="330"/>
      <c r="Q3121" s="132"/>
      <c r="R3121" s="132"/>
      <c r="S3121" s="132"/>
      <c r="T3121" s="132"/>
    </row>
    <row r="3122" customFormat="false" ht="12.8" hidden="true" customHeight="false" outlineLevel="0" collapsed="false">
      <c r="A3122" s="131" t="n">
        <v>1532217600</v>
      </c>
      <c r="B3122" s="330" t="n">
        <f aca="false">(A3122/(24*60*60))+DATE(1970,1,1)</f>
        <v>43303</v>
      </c>
      <c r="C3122" s="331" t="n">
        <f aca="false">YEAR(B3122)</f>
        <v>2018</v>
      </c>
      <c r="D3122" s="331" t="n">
        <f aca="false">MONTH(B3122)</f>
        <v>7</v>
      </c>
      <c r="E3122" s="331" t="n">
        <f aca="false">DAY(B3122)</f>
        <v>22</v>
      </c>
      <c r="F3122" s="132" t="n">
        <v>7402.965</v>
      </c>
      <c r="G3122" s="132" t="n">
        <v>7575.105</v>
      </c>
      <c r="H3122" s="132" t="n">
        <v>7329.47</v>
      </c>
      <c r="I3122" s="132" t="n">
        <v>7398.9675</v>
      </c>
      <c r="J3122" s="132" t="n">
        <f aca="false">LARGE($G$1:G3122,1)</f>
        <v>19804.2475</v>
      </c>
      <c r="K3122" s="192" t="n">
        <f aca="false">IF(J3122&gt;J3121,0,K3121+1)</f>
        <v>217</v>
      </c>
      <c r="L3122" s="134" t="n">
        <f aca="false">I3122/J3122-1</f>
        <v>-0.626394918564818</v>
      </c>
      <c r="O3122" s="131"/>
      <c r="P3122" s="330"/>
      <c r="Q3122" s="132"/>
      <c r="R3122" s="132"/>
      <c r="S3122" s="132"/>
      <c r="T3122" s="132"/>
    </row>
    <row r="3123" customFormat="false" ht="12.8" hidden="true" customHeight="false" outlineLevel="0" collapsed="false">
      <c r="A3123" s="131" t="n">
        <v>1532304000</v>
      </c>
      <c r="B3123" s="330" t="n">
        <f aca="false">(A3123/(24*60*60))+DATE(1970,1,1)</f>
        <v>43304</v>
      </c>
      <c r="C3123" s="331" t="n">
        <f aca="false">YEAR(B3123)</f>
        <v>2018</v>
      </c>
      <c r="D3123" s="331" t="n">
        <f aca="false">MONTH(B3123)</f>
        <v>7</v>
      </c>
      <c r="E3123" s="331" t="n">
        <f aca="false">DAY(B3123)</f>
        <v>23</v>
      </c>
      <c r="F3123" s="132" t="n">
        <v>7397.8875</v>
      </c>
      <c r="G3123" s="132" t="n">
        <v>7815.975</v>
      </c>
      <c r="H3123" s="132" t="n">
        <v>7375.7025</v>
      </c>
      <c r="I3123" s="132" t="n">
        <v>7718.3325</v>
      </c>
      <c r="J3123" s="132" t="n">
        <f aca="false">LARGE($G$1:G3123,1)</f>
        <v>19804.2475</v>
      </c>
      <c r="K3123" s="192" t="n">
        <f aca="false">IF(J3123&gt;J3122,0,K3122+1)</f>
        <v>218</v>
      </c>
      <c r="L3123" s="134" t="n">
        <f aca="false">I3123/J3123-1</f>
        <v>-0.610268832481517</v>
      </c>
      <c r="O3123" s="131"/>
      <c r="P3123" s="330"/>
      <c r="Q3123" s="132"/>
      <c r="R3123" s="132"/>
      <c r="S3123" s="132"/>
      <c r="T3123" s="132"/>
    </row>
    <row r="3124" customFormat="false" ht="12.8" hidden="true" customHeight="false" outlineLevel="0" collapsed="false">
      <c r="A3124" s="131" t="n">
        <v>1532390400</v>
      </c>
      <c r="B3124" s="330" t="n">
        <f aca="false">(A3124/(24*60*60))+DATE(1970,1,1)</f>
        <v>43305</v>
      </c>
      <c r="C3124" s="331" t="n">
        <f aca="false">YEAR(B3124)</f>
        <v>2018</v>
      </c>
      <c r="D3124" s="331" t="n">
        <f aca="false">MONTH(B3124)</f>
        <v>7</v>
      </c>
      <c r="E3124" s="331" t="n">
        <f aca="false">DAY(B3124)</f>
        <v>24</v>
      </c>
      <c r="F3124" s="132" t="n">
        <v>7716.5175</v>
      </c>
      <c r="G3124" s="132" t="n">
        <v>8489.015</v>
      </c>
      <c r="H3124" s="132" t="n">
        <v>7695.5325</v>
      </c>
      <c r="I3124" s="132" t="n">
        <v>8397.7825</v>
      </c>
      <c r="J3124" s="132" t="n">
        <f aca="false">LARGE($G$1:G3124,1)</f>
        <v>19804.2475</v>
      </c>
      <c r="K3124" s="192" t="n">
        <f aca="false">IF(J3124&gt;J3123,0,K3123+1)</f>
        <v>219</v>
      </c>
      <c r="L3124" s="134" t="n">
        <f aca="false">I3124/J3124-1</f>
        <v>-0.575960535738609</v>
      </c>
      <c r="O3124" s="131"/>
      <c r="P3124" s="330"/>
      <c r="Q3124" s="132"/>
      <c r="R3124" s="132"/>
      <c r="S3124" s="132"/>
      <c r="T3124" s="132"/>
    </row>
    <row r="3125" customFormat="false" ht="12.8" hidden="true" customHeight="false" outlineLevel="0" collapsed="false">
      <c r="A3125" s="131" t="n">
        <v>1532476800</v>
      </c>
      <c r="B3125" s="330" t="n">
        <f aca="false">(A3125/(24*60*60))+DATE(1970,1,1)</f>
        <v>43306</v>
      </c>
      <c r="C3125" s="331" t="n">
        <f aca="false">YEAR(B3125)</f>
        <v>2018</v>
      </c>
      <c r="D3125" s="331" t="n">
        <f aca="false">MONTH(B3125)</f>
        <v>7</v>
      </c>
      <c r="E3125" s="331" t="n">
        <f aca="false">DAY(B3125)</f>
        <v>25</v>
      </c>
      <c r="F3125" s="132" t="n">
        <v>8391.55</v>
      </c>
      <c r="G3125" s="132" t="n">
        <v>8483.61</v>
      </c>
      <c r="H3125" s="132" t="n">
        <v>8048.3275</v>
      </c>
      <c r="I3125" s="132" t="n">
        <v>8164.3025</v>
      </c>
      <c r="J3125" s="132" t="n">
        <f aca="false">LARGE($G$1:G3125,1)</f>
        <v>19804.2475</v>
      </c>
      <c r="K3125" s="192" t="n">
        <f aca="false">IF(J3125&gt;J3124,0,K3124+1)</f>
        <v>220</v>
      </c>
      <c r="L3125" s="134" t="n">
        <f aca="false">I3125/J3125-1</f>
        <v>-0.587749925868176</v>
      </c>
      <c r="O3125" s="131"/>
      <c r="P3125" s="330"/>
      <c r="Q3125" s="132"/>
      <c r="R3125" s="132"/>
      <c r="S3125" s="132"/>
      <c r="T3125" s="132"/>
    </row>
    <row r="3126" customFormat="false" ht="12.8" hidden="true" customHeight="false" outlineLevel="0" collapsed="false">
      <c r="A3126" s="131" t="n">
        <v>1532563200</v>
      </c>
      <c r="B3126" s="330" t="n">
        <f aca="false">(A3126/(24*60*60))+DATE(1970,1,1)</f>
        <v>43307</v>
      </c>
      <c r="C3126" s="331" t="n">
        <f aca="false">YEAR(B3126)</f>
        <v>2018</v>
      </c>
      <c r="D3126" s="331" t="n">
        <f aca="false">MONTH(B3126)</f>
        <v>7</v>
      </c>
      <c r="E3126" s="331" t="n">
        <f aca="false">DAY(B3126)</f>
        <v>26</v>
      </c>
      <c r="F3126" s="132" t="n">
        <v>8163.9775</v>
      </c>
      <c r="G3126" s="132" t="n">
        <v>8302.3075</v>
      </c>
      <c r="H3126" s="132" t="n">
        <v>7844.755</v>
      </c>
      <c r="I3126" s="132" t="n">
        <v>7927.3375</v>
      </c>
      <c r="J3126" s="132" t="n">
        <f aca="false">LARGE($G$1:G3126,1)</f>
        <v>19804.2475</v>
      </c>
      <c r="K3126" s="192" t="n">
        <f aca="false">IF(J3126&gt;J3125,0,K3125+1)</f>
        <v>221</v>
      </c>
      <c r="L3126" s="134" t="n">
        <f aca="false">I3126/J3126-1</f>
        <v>-0.599715288349128</v>
      </c>
      <c r="O3126" s="131"/>
      <c r="P3126" s="330"/>
      <c r="Q3126" s="132"/>
      <c r="R3126" s="132"/>
      <c r="S3126" s="132"/>
      <c r="T3126" s="132"/>
    </row>
    <row r="3127" customFormat="false" ht="12.8" hidden="true" customHeight="false" outlineLevel="0" collapsed="false">
      <c r="A3127" s="131" t="n">
        <v>1532649600</v>
      </c>
      <c r="B3127" s="330" t="n">
        <f aca="false">(A3127/(24*60*60))+DATE(1970,1,1)</f>
        <v>43308</v>
      </c>
      <c r="C3127" s="331" t="n">
        <f aca="false">YEAR(B3127)</f>
        <v>2018</v>
      </c>
      <c r="D3127" s="331" t="n">
        <f aca="false">MONTH(B3127)</f>
        <v>7</v>
      </c>
      <c r="E3127" s="331" t="n">
        <f aca="false">DAY(B3127)</f>
        <v>27</v>
      </c>
      <c r="F3127" s="132" t="n">
        <v>7927.3675</v>
      </c>
      <c r="G3127" s="132" t="n">
        <v>8273.9875</v>
      </c>
      <c r="H3127" s="132" t="n">
        <v>7795.3175</v>
      </c>
      <c r="I3127" s="132" t="n">
        <v>8184.1175</v>
      </c>
      <c r="J3127" s="132" t="n">
        <f aca="false">LARGE($G$1:G3127,1)</f>
        <v>19804.2475</v>
      </c>
      <c r="K3127" s="192" t="n">
        <f aca="false">IF(J3127&gt;J3126,0,K3126+1)</f>
        <v>222</v>
      </c>
      <c r="L3127" s="134" t="n">
        <f aca="false">I3127/J3127-1</f>
        <v>-0.586749382929091</v>
      </c>
      <c r="O3127" s="131"/>
      <c r="P3127" s="330"/>
      <c r="Q3127" s="132"/>
      <c r="R3127" s="132"/>
      <c r="S3127" s="132"/>
      <c r="T3127" s="132"/>
    </row>
    <row r="3128" customFormat="false" ht="12.8" hidden="true" customHeight="false" outlineLevel="0" collapsed="false">
      <c r="A3128" s="131" t="n">
        <v>1532736000</v>
      </c>
      <c r="B3128" s="330" t="n">
        <f aca="false">(A3128/(24*60*60))+DATE(1970,1,1)</f>
        <v>43309</v>
      </c>
      <c r="C3128" s="331" t="n">
        <f aca="false">YEAR(B3128)</f>
        <v>2018</v>
      </c>
      <c r="D3128" s="331" t="n">
        <f aca="false">MONTH(B3128)</f>
        <v>7</v>
      </c>
      <c r="E3128" s="331" t="n">
        <f aca="false">DAY(B3128)</f>
        <v>28</v>
      </c>
      <c r="F3128" s="132" t="n">
        <v>8183.5775</v>
      </c>
      <c r="G3128" s="132" t="n">
        <v>8243.495</v>
      </c>
      <c r="H3128" s="132" t="n">
        <v>8061.025</v>
      </c>
      <c r="I3128" s="132" t="n">
        <v>8233.105</v>
      </c>
      <c r="J3128" s="132" t="n">
        <f aca="false">LARGE($G$1:G3128,1)</f>
        <v>19804.2475</v>
      </c>
      <c r="K3128" s="192" t="n">
        <f aca="false">IF(J3128&gt;J3127,0,K3127+1)</f>
        <v>223</v>
      </c>
      <c r="L3128" s="134" t="n">
        <f aca="false">I3128/J3128-1</f>
        <v>-0.584275797401542</v>
      </c>
      <c r="O3128" s="131"/>
      <c r="P3128" s="330"/>
      <c r="Q3128" s="132"/>
      <c r="R3128" s="132"/>
      <c r="S3128" s="132"/>
      <c r="T3128" s="132"/>
    </row>
    <row r="3129" customFormat="false" ht="12.8" hidden="true" customHeight="false" outlineLevel="0" collapsed="false">
      <c r="A3129" s="131" t="n">
        <v>1532822400</v>
      </c>
      <c r="B3129" s="330" t="n">
        <f aca="false">(A3129/(24*60*60))+DATE(1970,1,1)</f>
        <v>43310</v>
      </c>
      <c r="C3129" s="331" t="n">
        <f aca="false">YEAR(B3129)</f>
        <v>2018</v>
      </c>
      <c r="D3129" s="331" t="n">
        <f aca="false">MONTH(B3129)</f>
        <v>7</v>
      </c>
      <c r="E3129" s="331" t="n">
        <f aca="false">DAY(B3129)</f>
        <v>29</v>
      </c>
      <c r="F3129" s="132" t="n">
        <v>8229.2625</v>
      </c>
      <c r="G3129" s="132" t="n">
        <v>8290.0375</v>
      </c>
      <c r="H3129" s="132" t="n">
        <v>8120.7375</v>
      </c>
      <c r="I3129" s="132" t="n">
        <v>8215.66</v>
      </c>
      <c r="J3129" s="132" t="n">
        <f aca="false">LARGE($G$1:G3129,1)</f>
        <v>19804.2475</v>
      </c>
      <c r="K3129" s="192" t="n">
        <f aca="false">IF(J3129&gt;J3128,0,K3128+1)</f>
        <v>224</v>
      </c>
      <c r="L3129" s="134" t="n">
        <f aca="false">I3129/J3129-1</f>
        <v>-0.585156669042841</v>
      </c>
      <c r="O3129" s="131"/>
      <c r="P3129" s="330"/>
      <c r="Q3129" s="132"/>
      <c r="R3129" s="132"/>
      <c r="S3129" s="132"/>
      <c r="T3129" s="132"/>
    </row>
    <row r="3130" customFormat="false" ht="12.8" hidden="true" customHeight="false" outlineLevel="0" collapsed="false">
      <c r="A3130" s="131" t="n">
        <v>1532908800</v>
      </c>
      <c r="B3130" s="330" t="n">
        <f aca="false">(A3130/(24*60*60))+DATE(1970,1,1)</f>
        <v>43311</v>
      </c>
      <c r="C3130" s="331" t="n">
        <f aca="false">YEAR(B3130)</f>
        <v>2018</v>
      </c>
      <c r="D3130" s="331" t="n">
        <f aca="false">MONTH(B3130)</f>
        <v>7</v>
      </c>
      <c r="E3130" s="331" t="n">
        <f aca="false">DAY(B3130)</f>
        <v>30</v>
      </c>
      <c r="F3130" s="132" t="n">
        <v>8214.5025</v>
      </c>
      <c r="G3130" s="132" t="n">
        <v>8279.9475</v>
      </c>
      <c r="H3130" s="132" t="n">
        <v>7850.6625</v>
      </c>
      <c r="I3130" s="132" t="n">
        <v>8166.77</v>
      </c>
      <c r="J3130" s="132" t="n">
        <f aca="false">LARGE($G$1:G3130,1)</f>
        <v>19804.2475</v>
      </c>
      <c r="K3130" s="192" t="n">
        <f aca="false">IF(J3130&gt;J3129,0,K3129+1)</f>
        <v>225</v>
      </c>
      <c r="L3130" s="134" t="n">
        <f aca="false">I3130/J3130-1</f>
        <v>-0.587625331384088</v>
      </c>
      <c r="O3130" s="131"/>
      <c r="P3130" s="330"/>
      <c r="Q3130" s="132"/>
      <c r="R3130" s="132"/>
      <c r="S3130" s="132"/>
      <c r="T3130" s="132"/>
    </row>
    <row r="3131" customFormat="false" ht="12.8" hidden="true" customHeight="false" outlineLevel="0" collapsed="false">
      <c r="A3131" s="131" t="n">
        <v>1532995200</v>
      </c>
      <c r="B3131" s="330" t="n">
        <f aca="false">(A3131/(24*60*60))+DATE(1970,1,1)</f>
        <v>43312</v>
      </c>
      <c r="C3131" s="331" t="n">
        <f aca="false">YEAR(B3131)</f>
        <v>2018</v>
      </c>
      <c r="D3131" s="331" t="n">
        <f aca="false">MONTH(B3131)</f>
        <v>7</v>
      </c>
      <c r="E3131" s="331" t="n">
        <f aca="false">DAY(B3131)</f>
        <v>31</v>
      </c>
      <c r="F3131" s="132" t="n">
        <v>8166.7975</v>
      </c>
      <c r="G3131" s="132" t="n">
        <v>8172.5025</v>
      </c>
      <c r="H3131" s="132" t="n">
        <v>7634.57</v>
      </c>
      <c r="I3131" s="132" t="n">
        <v>7725.9375</v>
      </c>
      <c r="J3131" s="132" t="n">
        <f aca="false">LARGE($G$1:G3131,1)</f>
        <v>19804.2475</v>
      </c>
      <c r="K3131" s="192" t="n">
        <f aca="false">IF(J3131&gt;J3130,0,K3130+1)</f>
        <v>226</v>
      </c>
      <c r="L3131" s="134" t="n">
        <f aca="false">I3131/J3131-1</f>
        <v>-0.609884823950014</v>
      </c>
      <c r="O3131" s="131"/>
      <c r="P3131" s="330"/>
      <c r="Q3131" s="132"/>
      <c r="R3131" s="132"/>
      <c r="S3131" s="132"/>
      <c r="T3131" s="132"/>
    </row>
    <row r="3132" customFormat="false" ht="12.8" hidden="true" customHeight="false" outlineLevel="0" collapsed="false">
      <c r="A3132" s="131" t="n">
        <v>1533081600</v>
      </c>
      <c r="B3132" s="330" t="n">
        <f aca="false">(A3132/(24*60*60))+DATE(1970,1,1)</f>
        <v>43313</v>
      </c>
      <c r="C3132" s="331" t="n">
        <f aca="false">YEAR(B3132)</f>
        <v>2018</v>
      </c>
      <c r="D3132" s="331" t="n">
        <f aca="false">MONTH(B3132)</f>
        <v>8</v>
      </c>
      <c r="E3132" s="331" t="n">
        <f aca="false">DAY(B3132)</f>
        <v>1</v>
      </c>
      <c r="F3132" s="132" t="n">
        <v>7727.33</v>
      </c>
      <c r="G3132" s="132" t="n">
        <v>7755.135</v>
      </c>
      <c r="H3132" s="132" t="n">
        <v>7432.75</v>
      </c>
      <c r="I3132" s="132" t="n">
        <v>7603.06</v>
      </c>
      <c r="J3132" s="132" t="n">
        <f aca="false">LARGE($G$1:G3132,1)</f>
        <v>19804.2475</v>
      </c>
      <c r="K3132" s="192" t="n">
        <f aca="false">IF(J3132&gt;J3131,0,K3131+1)</f>
        <v>227</v>
      </c>
      <c r="L3132" s="134" t="n">
        <f aca="false">I3132/J3132-1</f>
        <v>-0.616089427280688</v>
      </c>
      <c r="O3132" s="131"/>
      <c r="P3132" s="330"/>
      <c r="Q3132" s="132"/>
      <c r="R3132" s="132"/>
      <c r="S3132" s="132"/>
      <c r="T3132" s="132"/>
    </row>
    <row r="3133" customFormat="false" ht="12.8" hidden="true" customHeight="false" outlineLevel="0" collapsed="false">
      <c r="A3133" s="131" t="n">
        <v>1533168000</v>
      </c>
      <c r="B3133" s="330" t="n">
        <f aca="false">(A3133/(24*60*60))+DATE(1970,1,1)</f>
        <v>43314</v>
      </c>
      <c r="C3133" s="331" t="n">
        <f aca="false">YEAR(B3133)</f>
        <v>2018</v>
      </c>
      <c r="D3133" s="331" t="n">
        <f aca="false">MONTH(B3133)</f>
        <v>8</v>
      </c>
      <c r="E3133" s="331" t="n">
        <f aca="false">DAY(B3133)</f>
        <v>2</v>
      </c>
      <c r="F3133" s="132" t="n">
        <v>7602.9125</v>
      </c>
      <c r="G3133" s="132" t="n">
        <v>7706.055</v>
      </c>
      <c r="H3133" s="132" t="n">
        <v>7457.305</v>
      </c>
      <c r="I3133" s="132" t="n">
        <v>7535.2725</v>
      </c>
      <c r="J3133" s="132" t="n">
        <f aca="false">LARGE($G$1:G3133,1)</f>
        <v>19804.2475</v>
      </c>
      <c r="K3133" s="192" t="n">
        <f aca="false">IF(J3133&gt;J3132,0,K3132+1)</f>
        <v>228</v>
      </c>
      <c r="L3133" s="134" t="n">
        <f aca="false">I3133/J3133-1</f>
        <v>-0.619512304115569</v>
      </c>
      <c r="O3133" s="131"/>
      <c r="P3133" s="330"/>
      <c r="Q3133" s="132"/>
      <c r="R3133" s="132"/>
      <c r="S3133" s="132"/>
      <c r="T3133" s="132"/>
    </row>
    <row r="3134" customFormat="false" ht="12.8" hidden="true" customHeight="false" outlineLevel="0" collapsed="false">
      <c r="A3134" s="131" t="n">
        <v>1533254400</v>
      </c>
      <c r="B3134" s="330" t="n">
        <f aca="false">(A3134/(24*60*60))+DATE(1970,1,1)</f>
        <v>43315</v>
      </c>
      <c r="C3134" s="331" t="n">
        <f aca="false">YEAR(B3134)</f>
        <v>2018</v>
      </c>
      <c r="D3134" s="331" t="n">
        <f aca="false">MONTH(B3134)</f>
        <v>8</v>
      </c>
      <c r="E3134" s="331" t="n">
        <f aca="false">DAY(B3134)</f>
        <v>3</v>
      </c>
      <c r="F3134" s="132" t="n">
        <v>7534.9075</v>
      </c>
      <c r="G3134" s="132" t="n">
        <v>7538.04</v>
      </c>
      <c r="H3134" s="132" t="n">
        <v>7279.3775</v>
      </c>
      <c r="I3134" s="132" t="n">
        <v>7414.94</v>
      </c>
      <c r="J3134" s="132" t="n">
        <f aca="false">LARGE($G$1:G3134,1)</f>
        <v>19804.2475</v>
      </c>
      <c r="K3134" s="192" t="n">
        <f aca="false">IF(J3134&gt;J3133,0,K3133+1)</f>
        <v>229</v>
      </c>
      <c r="L3134" s="134" t="n">
        <f aca="false">I3134/J3134-1</f>
        <v>-0.625588399660225</v>
      </c>
      <c r="O3134" s="131"/>
      <c r="P3134" s="330"/>
      <c r="Q3134" s="132"/>
      <c r="R3134" s="132"/>
      <c r="S3134" s="132"/>
      <c r="T3134" s="132"/>
    </row>
    <row r="3135" customFormat="false" ht="12.8" hidden="true" customHeight="false" outlineLevel="0" collapsed="false">
      <c r="A3135" s="131" t="n">
        <v>1533340800</v>
      </c>
      <c r="B3135" s="330" t="n">
        <f aca="false">(A3135/(24*60*60))+DATE(1970,1,1)</f>
        <v>43316</v>
      </c>
      <c r="C3135" s="331" t="n">
        <f aca="false">YEAR(B3135)</f>
        <v>2018</v>
      </c>
      <c r="D3135" s="331" t="n">
        <f aca="false">MONTH(B3135)</f>
        <v>8</v>
      </c>
      <c r="E3135" s="331" t="n">
        <f aca="false">DAY(B3135)</f>
        <v>4</v>
      </c>
      <c r="F3135" s="132" t="n">
        <v>7413.2475</v>
      </c>
      <c r="G3135" s="132" t="n">
        <v>7490.095</v>
      </c>
      <c r="H3135" s="132" t="n">
        <v>6930.8425</v>
      </c>
      <c r="I3135" s="132" t="n">
        <v>7013.51</v>
      </c>
      <c r="J3135" s="132" t="n">
        <f aca="false">LARGE($G$1:G3135,1)</f>
        <v>19804.2475</v>
      </c>
      <c r="K3135" s="192" t="n">
        <f aca="false">IF(J3135&gt;J3134,0,K3134+1)</f>
        <v>230</v>
      </c>
      <c r="L3135" s="134" t="n">
        <f aca="false">I3135/J3135-1</f>
        <v>-0.645858293782685</v>
      </c>
      <c r="O3135" s="131"/>
      <c r="P3135" s="330"/>
      <c r="Q3135" s="132"/>
      <c r="R3135" s="132"/>
      <c r="S3135" s="132"/>
      <c r="T3135" s="132"/>
    </row>
    <row r="3136" customFormat="false" ht="12.8" hidden="true" customHeight="false" outlineLevel="0" collapsed="false">
      <c r="A3136" s="131" t="n">
        <v>1533427200</v>
      </c>
      <c r="B3136" s="330" t="n">
        <f aca="false">(A3136/(24*60*60))+DATE(1970,1,1)</f>
        <v>43317</v>
      </c>
      <c r="C3136" s="331" t="n">
        <f aca="false">YEAR(B3136)</f>
        <v>2018</v>
      </c>
      <c r="D3136" s="331" t="n">
        <f aca="false">MONTH(B3136)</f>
        <v>8</v>
      </c>
      <c r="E3136" s="331" t="n">
        <f aca="false">DAY(B3136)</f>
        <v>5</v>
      </c>
      <c r="F3136" s="132" t="n">
        <v>7008.7875</v>
      </c>
      <c r="G3136" s="132" t="n">
        <v>7086.6675</v>
      </c>
      <c r="H3136" s="132" t="n">
        <v>6884.995</v>
      </c>
      <c r="I3136" s="132" t="n">
        <v>7030.395</v>
      </c>
      <c r="J3136" s="132" t="n">
        <f aca="false">LARGE($G$1:G3136,1)</f>
        <v>19804.2475</v>
      </c>
      <c r="K3136" s="192" t="n">
        <f aca="false">IF(J3136&gt;J3135,0,K3135+1)</f>
        <v>231</v>
      </c>
      <c r="L3136" s="134" t="n">
        <f aca="false">I3136/J3136-1</f>
        <v>-0.645005698903733</v>
      </c>
      <c r="O3136" s="131"/>
      <c r="P3136" s="330"/>
      <c r="Q3136" s="132"/>
      <c r="R3136" s="132"/>
      <c r="S3136" s="132"/>
      <c r="T3136" s="132"/>
    </row>
    <row r="3137" customFormat="false" ht="12.8" hidden="true" customHeight="false" outlineLevel="0" collapsed="false">
      <c r="A3137" s="131" t="n">
        <v>1533513600</v>
      </c>
      <c r="B3137" s="330" t="n">
        <f aca="false">(A3137/(24*60*60))+DATE(1970,1,1)</f>
        <v>43318</v>
      </c>
      <c r="C3137" s="331" t="n">
        <f aca="false">YEAR(B3137)</f>
        <v>2018</v>
      </c>
      <c r="D3137" s="331" t="n">
        <f aca="false">MONTH(B3137)</f>
        <v>8</v>
      </c>
      <c r="E3137" s="331" t="n">
        <f aca="false">DAY(B3137)</f>
        <v>6</v>
      </c>
      <c r="F3137" s="132" t="n">
        <v>7028.605</v>
      </c>
      <c r="G3137" s="132" t="n">
        <v>7166.2075</v>
      </c>
      <c r="H3137" s="132" t="n">
        <v>6835.765</v>
      </c>
      <c r="I3137" s="132" t="n">
        <v>6935.35</v>
      </c>
      <c r="J3137" s="132" t="n">
        <f aca="false">LARGE($G$1:G3137,1)</f>
        <v>19804.2475</v>
      </c>
      <c r="K3137" s="192" t="n">
        <f aca="false">IF(J3137&gt;J3136,0,K3136+1)</f>
        <v>232</v>
      </c>
      <c r="L3137" s="134" t="n">
        <f aca="false">I3137/J3137-1</f>
        <v>-0.649804921898699</v>
      </c>
      <c r="O3137" s="131"/>
      <c r="P3137" s="330"/>
      <c r="Q3137" s="132"/>
      <c r="R3137" s="132"/>
      <c r="S3137" s="132"/>
      <c r="T3137" s="132"/>
    </row>
    <row r="3138" customFormat="false" ht="12.8" hidden="true" customHeight="false" outlineLevel="0" collapsed="false">
      <c r="A3138" s="131" t="n">
        <v>1533600000</v>
      </c>
      <c r="B3138" s="330" t="n">
        <f aca="false">(A3138/(24*60*60))+DATE(1970,1,1)</f>
        <v>43319</v>
      </c>
      <c r="C3138" s="331" t="n">
        <f aca="false">YEAR(B3138)</f>
        <v>2018</v>
      </c>
      <c r="D3138" s="331" t="n">
        <f aca="false">MONTH(B3138)</f>
        <v>8</v>
      </c>
      <c r="E3138" s="331" t="n">
        <f aca="false">DAY(B3138)</f>
        <v>7</v>
      </c>
      <c r="F3138" s="132" t="n">
        <v>6934.37</v>
      </c>
      <c r="G3138" s="132" t="n">
        <v>7151.1325</v>
      </c>
      <c r="H3138" s="132" t="n">
        <v>6662.1175</v>
      </c>
      <c r="I3138" s="132" t="n">
        <v>6718.47</v>
      </c>
      <c r="J3138" s="132" t="n">
        <f aca="false">LARGE($G$1:G3138,1)</f>
        <v>19804.2475</v>
      </c>
      <c r="K3138" s="192" t="n">
        <f aca="false">IF(J3138&gt;J3137,0,K3137+1)</f>
        <v>233</v>
      </c>
      <c r="L3138" s="134" t="n">
        <f aca="false">I3138/J3138-1</f>
        <v>-0.660756108001579</v>
      </c>
      <c r="O3138" s="131"/>
      <c r="P3138" s="330"/>
      <c r="Q3138" s="132"/>
      <c r="R3138" s="132"/>
      <c r="S3138" s="132"/>
      <c r="T3138" s="132"/>
    </row>
    <row r="3139" customFormat="false" ht="12.8" hidden="true" customHeight="false" outlineLevel="0" collapsed="false">
      <c r="A3139" s="131" t="n">
        <v>1533686400</v>
      </c>
      <c r="B3139" s="330" t="n">
        <f aca="false">(A3139/(24*60*60))+DATE(1970,1,1)</f>
        <v>43320</v>
      </c>
      <c r="C3139" s="331" t="n">
        <f aca="false">YEAR(B3139)</f>
        <v>2018</v>
      </c>
      <c r="D3139" s="331" t="n">
        <f aca="false">MONTH(B3139)</f>
        <v>8</v>
      </c>
      <c r="E3139" s="331" t="n">
        <f aca="false">DAY(B3139)</f>
        <v>8</v>
      </c>
      <c r="F3139" s="132" t="n">
        <v>6717.02</v>
      </c>
      <c r="G3139" s="132" t="n">
        <v>6717.0475</v>
      </c>
      <c r="H3139" s="132" t="n">
        <v>6116.715</v>
      </c>
      <c r="I3139" s="132" t="n">
        <v>6279.1225</v>
      </c>
      <c r="J3139" s="132" t="n">
        <f aca="false">LARGE($G$1:G3139,1)</f>
        <v>19804.2475</v>
      </c>
      <c r="K3139" s="192" t="n">
        <f aca="false">IF(J3139&gt;J3138,0,K3138+1)</f>
        <v>234</v>
      </c>
      <c r="L3139" s="134" t="n">
        <f aca="false">I3139/J3139-1</f>
        <v>-0.682940616653069</v>
      </c>
      <c r="O3139" s="131"/>
      <c r="P3139" s="330"/>
      <c r="Q3139" s="132"/>
      <c r="R3139" s="132"/>
      <c r="S3139" s="132"/>
      <c r="T3139" s="132"/>
    </row>
    <row r="3140" customFormat="false" ht="12.8" hidden="true" customHeight="false" outlineLevel="0" collapsed="false">
      <c r="A3140" s="131" t="n">
        <v>1533772800</v>
      </c>
      <c r="B3140" s="330" t="n">
        <f aca="false">(A3140/(24*60*60))+DATE(1970,1,1)</f>
        <v>43321</v>
      </c>
      <c r="C3140" s="331" t="n">
        <f aca="false">YEAR(B3140)</f>
        <v>2018</v>
      </c>
      <c r="D3140" s="331" t="n">
        <f aca="false">MONTH(B3140)</f>
        <v>8</v>
      </c>
      <c r="E3140" s="331" t="n">
        <f aca="false">DAY(B3140)</f>
        <v>9</v>
      </c>
      <c r="F3140" s="132" t="n">
        <v>6281.4975</v>
      </c>
      <c r="G3140" s="132" t="n">
        <v>6629.3325</v>
      </c>
      <c r="H3140" s="132" t="n">
        <v>6185.4075</v>
      </c>
      <c r="I3140" s="132" t="n">
        <v>6541.67</v>
      </c>
      <c r="J3140" s="132" t="n">
        <f aca="false">LARGE($G$1:G3140,1)</f>
        <v>19804.2475</v>
      </c>
      <c r="K3140" s="192" t="n">
        <f aca="false">IF(J3140&gt;J3139,0,K3139+1)</f>
        <v>235</v>
      </c>
      <c r="L3140" s="134" t="n">
        <f aca="false">I3140/J3140-1</f>
        <v>-0.669683485827977</v>
      </c>
      <c r="O3140" s="131"/>
      <c r="P3140" s="330"/>
      <c r="Q3140" s="132"/>
      <c r="R3140" s="132"/>
      <c r="S3140" s="132"/>
      <c r="T3140" s="132"/>
    </row>
    <row r="3141" customFormat="false" ht="12.8" hidden="true" customHeight="false" outlineLevel="0" collapsed="false">
      <c r="A3141" s="131" t="n">
        <v>1533859200</v>
      </c>
      <c r="B3141" s="330" t="n">
        <f aca="false">(A3141/(24*60*60))+DATE(1970,1,1)</f>
        <v>43322</v>
      </c>
      <c r="C3141" s="331" t="n">
        <f aca="false">YEAR(B3141)</f>
        <v>2018</v>
      </c>
      <c r="D3141" s="331" t="n">
        <f aca="false">MONTH(B3141)</f>
        <v>8</v>
      </c>
      <c r="E3141" s="331" t="n">
        <f aca="false">DAY(B3141)</f>
        <v>10</v>
      </c>
      <c r="F3141" s="132" t="n">
        <v>6543.7625</v>
      </c>
      <c r="G3141" s="132" t="n">
        <v>6584.23</v>
      </c>
      <c r="H3141" s="132" t="n">
        <v>6007.8125</v>
      </c>
      <c r="I3141" s="132" t="n">
        <v>6134.1725</v>
      </c>
      <c r="J3141" s="132" t="n">
        <f aca="false">LARGE($G$1:G3141,1)</f>
        <v>19804.2475</v>
      </c>
      <c r="K3141" s="192" t="n">
        <f aca="false">IF(J3141&gt;J3140,0,K3140+1)</f>
        <v>236</v>
      </c>
      <c r="L3141" s="134" t="n">
        <f aca="false">I3141/J3141-1</f>
        <v>-0.690259753621035</v>
      </c>
      <c r="O3141" s="131"/>
      <c r="P3141" s="330"/>
      <c r="Q3141" s="132"/>
      <c r="R3141" s="132"/>
      <c r="S3141" s="132"/>
      <c r="T3141" s="132"/>
    </row>
    <row r="3142" customFormat="false" ht="12.8" hidden="true" customHeight="false" outlineLevel="0" collapsed="false">
      <c r="A3142" s="131" t="n">
        <v>1533945600</v>
      </c>
      <c r="B3142" s="330" t="n">
        <f aca="false">(A3142/(24*60*60))+DATE(1970,1,1)</f>
        <v>43323</v>
      </c>
      <c r="C3142" s="331" t="n">
        <f aca="false">YEAR(B3142)</f>
        <v>2018</v>
      </c>
      <c r="D3142" s="331" t="n">
        <f aca="false">MONTH(B3142)</f>
        <v>8</v>
      </c>
      <c r="E3142" s="331" t="n">
        <f aca="false">DAY(B3142)</f>
        <v>11</v>
      </c>
      <c r="F3142" s="132" t="n">
        <v>6132.7875</v>
      </c>
      <c r="G3142" s="132" t="n">
        <v>6488.3375</v>
      </c>
      <c r="H3142" s="132" t="n">
        <v>5995.65</v>
      </c>
      <c r="I3142" s="132" t="n">
        <v>6233.8525</v>
      </c>
      <c r="J3142" s="132" t="n">
        <f aca="false">LARGE($G$1:G3142,1)</f>
        <v>19804.2475</v>
      </c>
      <c r="K3142" s="192" t="n">
        <f aca="false">IF(J3142&gt;J3141,0,K3141+1)</f>
        <v>237</v>
      </c>
      <c r="L3142" s="134" t="n">
        <f aca="false">I3142/J3142-1</f>
        <v>-0.685226489923437</v>
      </c>
      <c r="O3142" s="131"/>
      <c r="P3142" s="330"/>
      <c r="Q3142" s="132"/>
      <c r="R3142" s="132"/>
      <c r="S3142" s="132"/>
      <c r="T3142" s="132"/>
    </row>
    <row r="3143" customFormat="false" ht="12.8" hidden="true" customHeight="false" outlineLevel="0" collapsed="false">
      <c r="A3143" s="131" t="n">
        <v>1534032000</v>
      </c>
      <c r="B3143" s="330" t="n">
        <f aca="false">(A3143/(24*60*60))+DATE(1970,1,1)</f>
        <v>43324</v>
      </c>
      <c r="C3143" s="331" t="n">
        <f aca="false">YEAR(B3143)</f>
        <v>2018</v>
      </c>
      <c r="D3143" s="331" t="n">
        <f aca="false">MONTH(B3143)</f>
        <v>8</v>
      </c>
      <c r="E3143" s="331" t="n">
        <f aca="false">DAY(B3143)</f>
        <v>12</v>
      </c>
      <c r="F3143" s="132" t="n">
        <v>6238.285</v>
      </c>
      <c r="G3143" s="132" t="n">
        <v>6485.2425</v>
      </c>
      <c r="H3143" s="132" t="n">
        <v>6165.425</v>
      </c>
      <c r="I3143" s="132" t="n">
        <v>6314.31</v>
      </c>
      <c r="J3143" s="132" t="n">
        <f aca="false">LARGE($G$1:G3143,1)</f>
        <v>19804.2475</v>
      </c>
      <c r="K3143" s="192" t="n">
        <f aca="false">IF(J3143&gt;J3142,0,K3142+1)</f>
        <v>238</v>
      </c>
      <c r="L3143" s="134" t="n">
        <f aca="false">I3143/J3143-1</f>
        <v>-0.681163851340476</v>
      </c>
      <c r="O3143" s="131"/>
      <c r="P3143" s="330"/>
      <c r="Q3143" s="132"/>
      <c r="R3143" s="132"/>
      <c r="S3143" s="132"/>
      <c r="T3143" s="132"/>
    </row>
    <row r="3144" customFormat="false" ht="12.8" hidden="true" customHeight="false" outlineLevel="0" collapsed="false">
      <c r="A3144" s="131" t="n">
        <v>1534118400</v>
      </c>
      <c r="B3144" s="330" t="n">
        <f aca="false">(A3144/(24*60*60))+DATE(1970,1,1)</f>
        <v>43325</v>
      </c>
      <c r="C3144" s="331" t="n">
        <f aca="false">YEAR(B3144)</f>
        <v>2018</v>
      </c>
      <c r="D3144" s="331" t="n">
        <f aca="false">MONTH(B3144)</f>
        <v>8</v>
      </c>
      <c r="E3144" s="331" t="n">
        <f aca="false">DAY(B3144)</f>
        <v>13</v>
      </c>
      <c r="F3144" s="132" t="n">
        <v>6313.935</v>
      </c>
      <c r="G3144" s="132" t="n">
        <v>6545.0875</v>
      </c>
      <c r="H3144" s="132" t="n">
        <v>6143.5675</v>
      </c>
      <c r="I3144" s="132" t="n">
        <v>6253.4025</v>
      </c>
      <c r="J3144" s="132" t="n">
        <f aca="false">LARGE($G$1:G3144,1)</f>
        <v>19804.2475</v>
      </c>
      <c r="K3144" s="192" t="n">
        <f aca="false">IF(J3144&gt;J3143,0,K3143+1)</f>
        <v>239</v>
      </c>
      <c r="L3144" s="134" t="n">
        <f aca="false">I3144/J3144-1</f>
        <v>-0.684239327952249</v>
      </c>
      <c r="O3144" s="131"/>
      <c r="P3144" s="330"/>
      <c r="Q3144" s="132"/>
      <c r="R3144" s="132"/>
      <c r="S3144" s="132"/>
      <c r="T3144" s="132"/>
    </row>
    <row r="3145" customFormat="false" ht="12.8" hidden="true" customHeight="false" outlineLevel="0" collapsed="false">
      <c r="A3145" s="131" t="n">
        <v>1534204800</v>
      </c>
      <c r="B3145" s="330" t="n">
        <f aca="false">(A3145/(24*60*60))+DATE(1970,1,1)</f>
        <v>43326</v>
      </c>
      <c r="C3145" s="331" t="n">
        <f aca="false">YEAR(B3145)</f>
        <v>2018</v>
      </c>
      <c r="D3145" s="331" t="n">
        <f aca="false">MONTH(B3145)</f>
        <v>8</v>
      </c>
      <c r="E3145" s="331" t="n">
        <f aca="false">DAY(B3145)</f>
        <v>14</v>
      </c>
      <c r="F3145" s="132" t="n">
        <v>6251.8275</v>
      </c>
      <c r="G3145" s="132" t="n">
        <v>6391.145</v>
      </c>
      <c r="H3145" s="132" t="n">
        <v>5889</v>
      </c>
      <c r="I3145" s="132" t="n">
        <v>6195.4</v>
      </c>
      <c r="J3145" s="132" t="n">
        <f aca="false">LARGE($G$1:G3145,1)</f>
        <v>19804.2475</v>
      </c>
      <c r="K3145" s="192" t="n">
        <f aca="false">IF(J3145&gt;J3144,0,K3144+1)</f>
        <v>240</v>
      </c>
      <c r="L3145" s="134" t="n">
        <f aca="false">I3145/J3145-1</f>
        <v>-0.687168118859351</v>
      </c>
      <c r="O3145" s="131"/>
      <c r="P3145" s="330"/>
      <c r="Q3145" s="132"/>
      <c r="R3145" s="132"/>
      <c r="S3145" s="132"/>
      <c r="T3145" s="132"/>
    </row>
    <row r="3146" customFormat="false" ht="12.8" hidden="true" customHeight="false" outlineLevel="0" collapsed="false">
      <c r="A3146" s="131" t="n">
        <v>1534291200</v>
      </c>
      <c r="B3146" s="330" t="n">
        <f aca="false">(A3146/(24*60*60))+DATE(1970,1,1)</f>
        <v>43327</v>
      </c>
      <c r="C3146" s="331" t="n">
        <f aca="false">YEAR(B3146)</f>
        <v>2018</v>
      </c>
      <c r="D3146" s="331" t="n">
        <f aca="false">MONTH(B3146)</f>
        <v>8</v>
      </c>
      <c r="E3146" s="331" t="n">
        <f aca="false">DAY(B3146)</f>
        <v>15</v>
      </c>
      <c r="F3146" s="132" t="n">
        <v>6194.68</v>
      </c>
      <c r="G3146" s="132" t="n">
        <v>6634.1475</v>
      </c>
      <c r="H3146" s="132" t="n">
        <v>6187.175</v>
      </c>
      <c r="I3146" s="132" t="n">
        <v>6270.1375</v>
      </c>
      <c r="J3146" s="132" t="n">
        <f aca="false">LARGE($G$1:G3146,1)</f>
        <v>19804.2475</v>
      </c>
      <c r="K3146" s="192" t="n">
        <f aca="false">IF(J3146&gt;J3145,0,K3145+1)</f>
        <v>241</v>
      </c>
      <c r="L3146" s="134" t="n">
        <f aca="false">I3146/J3146-1</f>
        <v>-0.683394307206068</v>
      </c>
      <c r="O3146" s="131"/>
      <c r="P3146" s="330"/>
      <c r="Q3146" s="132"/>
      <c r="R3146" s="132"/>
      <c r="S3146" s="132"/>
      <c r="T3146" s="132"/>
    </row>
    <row r="3147" customFormat="false" ht="12.8" hidden="true" customHeight="false" outlineLevel="0" collapsed="false">
      <c r="A3147" s="131" t="n">
        <v>1534377600</v>
      </c>
      <c r="B3147" s="330" t="n">
        <f aca="false">(A3147/(24*60*60))+DATE(1970,1,1)</f>
        <v>43328</v>
      </c>
      <c r="C3147" s="331" t="n">
        <f aca="false">YEAR(B3147)</f>
        <v>2018</v>
      </c>
      <c r="D3147" s="331" t="n">
        <f aca="false">MONTH(B3147)</f>
        <v>8</v>
      </c>
      <c r="E3147" s="331" t="n">
        <f aca="false">DAY(B3147)</f>
        <v>16</v>
      </c>
      <c r="F3147" s="132" t="n">
        <v>6269.4775</v>
      </c>
      <c r="G3147" s="132" t="n">
        <v>6479.845</v>
      </c>
      <c r="H3147" s="132" t="n">
        <v>6207.8525</v>
      </c>
      <c r="I3147" s="132" t="n">
        <v>6314.81</v>
      </c>
      <c r="J3147" s="132" t="n">
        <f aca="false">LARGE($G$1:G3147,1)</f>
        <v>19804.2475</v>
      </c>
      <c r="K3147" s="192" t="n">
        <f aca="false">IF(J3147&gt;J3146,0,K3146+1)</f>
        <v>242</v>
      </c>
      <c r="L3147" s="134" t="n">
        <f aca="false">I3147/J3147-1</f>
        <v>-0.681138604231239</v>
      </c>
      <c r="O3147" s="131"/>
      <c r="P3147" s="330"/>
      <c r="Q3147" s="132"/>
      <c r="R3147" s="132"/>
      <c r="S3147" s="132"/>
      <c r="T3147" s="132"/>
    </row>
    <row r="3148" customFormat="false" ht="12.8" hidden="true" customHeight="false" outlineLevel="0" collapsed="false">
      <c r="A3148" s="131" t="n">
        <v>1534464000</v>
      </c>
      <c r="B3148" s="330" t="n">
        <f aca="false">(A3148/(24*60*60))+DATE(1970,1,1)</f>
        <v>43329</v>
      </c>
      <c r="C3148" s="331" t="n">
        <f aca="false">YEAR(B3148)</f>
        <v>2018</v>
      </c>
      <c r="D3148" s="331" t="n">
        <f aca="false">MONTH(B3148)</f>
        <v>8</v>
      </c>
      <c r="E3148" s="331" t="n">
        <f aca="false">DAY(B3148)</f>
        <v>17</v>
      </c>
      <c r="F3148" s="132" t="n">
        <v>6314.895</v>
      </c>
      <c r="G3148" s="132" t="n">
        <v>6586.8625</v>
      </c>
      <c r="H3148" s="132" t="n">
        <v>6290.6225</v>
      </c>
      <c r="I3148" s="132" t="n">
        <v>6583.9</v>
      </c>
      <c r="J3148" s="132" t="n">
        <f aca="false">LARGE($G$1:G3148,1)</f>
        <v>19804.2475</v>
      </c>
      <c r="K3148" s="192" t="n">
        <f aca="false">IF(J3148&gt;J3147,0,K3147+1)</f>
        <v>243</v>
      </c>
      <c r="L3148" s="134" t="n">
        <f aca="false">I3148/J3148-1</f>
        <v>-0.667551114981773</v>
      </c>
      <c r="O3148" s="131"/>
      <c r="P3148" s="330"/>
      <c r="Q3148" s="132"/>
      <c r="R3148" s="132"/>
      <c r="S3148" s="132"/>
      <c r="T3148" s="132"/>
    </row>
    <row r="3149" customFormat="false" ht="12.8" hidden="true" customHeight="false" outlineLevel="0" collapsed="false">
      <c r="A3149" s="131" t="n">
        <v>1534550400</v>
      </c>
      <c r="B3149" s="330" t="n">
        <f aca="false">(A3149/(24*60*60))+DATE(1970,1,1)</f>
        <v>43330</v>
      </c>
      <c r="C3149" s="331" t="n">
        <f aca="false">YEAR(B3149)</f>
        <v>2018</v>
      </c>
      <c r="D3149" s="331" t="n">
        <f aca="false">MONTH(B3149)</f>
        <v>8</v>
      </c>
      <c r="E3149" s="331" t="n">
        <f aca="false">DAY(B3149)</f>
        <v>18</v>
      </c>
      <c r="F3149" s="132" t="n">
        <v>6583.5825</v>
      </c>
      <c r="G3149" s="132" t="n">
        <v>6615.955</v>
      </c>
      <c r="H3149" s="132" t="n">
        <v>6304.15</v>
      </c>
      <c r="I3149" s="132" t="n">
        <v>6396.4775</v>
      </c>
      <c r="J3149" s="132" t="n">
        <f aca="false">LARGE($G$1:G3149,1)</f>
        <v>19804.2475</v>
      </c>
      <c r="K3149" s="192" t="n">
        <f aca="false">IF(J3149&gt;J3148,0,K3148+1)</f>
        <v>244</v>
      </c>
      <c r="L3149" s="134" t="n">
        <f aca="false">I3149/J3149-1</f>
        <v>-0.677014867643923</v>
      </c>
      <c r="O3149" s="131"/>
      <c r="P3149" s="330"/>
      <c r="Q3149" s="132"/>
      <c r="R3149" s="132"/>
      <c r="S3149" s="132"/>
      <c r="T3149" s="132"/>
    </row>
    <row r="3150" customFormat="false" ht="12.8" hidden="true" customHeight="false" outlineLevel="0" collapsed="false">
      <c r="A3150" s="131" t="n">
        <v>1534636800</v>
      </c>
      <c r="B3150" s="330" t="n">
        <f aca="false">(A3150/(24*60*60))+DATE(1970,1,1)</f>
        <v>43331</v>
      </c>
      <c r="C3150" s="331" t="n">
        <f aca="false">YEAR(B3150)</f>
        <v>2018</v>
      </c>
      <c r="D3150" s="331" t="n">
        <f aca="false">MONTH(B3150)</f>
        <v>8</v>
      </c>
      <c r="E3150" s="331" t="n">
        <f aca="false">DAY(B3150)</f>
        <v>19</v>
      </c>
      <c r="F3150" s="132" t="n">
        <v>6394.18</v>
      </c>
      <c r="G3150" s="132" t="n">
        <v>6547.8675</v>
      </c>
      <c r="H3150" s="132" t="n">
        <v>6318.845</v>
      </c>
      <c r="I3150" s="132" t="n">
        <v>6484.53</v>
      </c>
      <c r="J3150" s="132" t="n">
        <f aca="false">LARGE($G$1:G3150,1)</f>
        <v>19804.2475</v>
      </c>
      <c r="K3150" s="192" t="n">
        <f aca="false">IF(J3150&gt;J3149,0,K3149+1)</f>
        <v>245</v>
      </c>
      <c r="L3150" s="134" t="n">
        <f aca="false">I3150/J3150-1</f>
        <v>-0.672568725471644</v>
      </c>
      <c r="O3150" s="131"/>
      <c r="P3150" s="330"/>
      <c r="Q3150" s="132"/>
      <c r="R3150" s="132"/>
      <c r="S3150" s="132"/>
      <c r="T3150" s="132"/>
    </row>
    <row r="3151" customFormat="false" ht="12.8" hidden="true" customHeight="false" outlineLevel="0" collapsed="false">
      <c r="A3151" s="131" t="n">
        <v>1534723200</v>
      </c>
      <c r="B3151" s="330" t="n">
        <f aca="false">(A3151/(24*60*60))+DATE(1970,1,1)</f>
        <v>43332</v>
      </c>
      <c r="C3151" s="331" t="n">
        <f aca="false">YEAR(B3151)</f>
        <v>2018</v>
      </c>
      <c r="D3151" s="331" t="n">
        <f aca="false">MONTH(B3151)</f>
        <v>8</v>
      </c>
      <c r="E3151" s="331" t="n">
        <f aca="false">DAY(B3151)</f>
        <v>20</v>
      </c>
      <c r="F3151" s="132" t="n">
        <v>6485.1425</v>
      </c>
      <c r="G3151" s="132" t="n">
        <v>6523.0125</v>
      </c>
      <c r="H3151" s="132" t="n">
        <v>6226.955</v>
      </c>
      <c r="I3151" s="132" t="n">
        <v>6258.78</v>
      </c>
      <c r="J3151" s="132" t="n">
        <f aca="false">LARGE($G$1:G3151,1)</f>
        <v>19804.2475</v>
      </c>
      <c r="K3151" s="192" t="n">
        <f aca="false">IF(J3151&gt;J3150,0,K3150+1)</f>
        <v>246</v>
      </c>
      <c r="L3151" s="134" t="n">
        <f aca="false">I3151/J3151-1</f>
        <v>-0.683967795292399</v>
      </c>
      <c r="O3151" s="131"/>
      <c r="P3151" s="330"/>
      <c r="Q3151" s="132"/>
      <c r="R3151" s="132"/>
      <c r="S3151" s="132"/>
      <c r="T3151" s="132"/>
    </row>
    <row r="3152" customFormat="false" ht="12.8" hidden="true" customHeight="false" outlineLevel="0" collapsed="false">
      <c r="A3152" s="131" t="n">
        <v>1534809600</v>
      </c>
      <c r="B3152" s="330" t="n">
        <f aca="false">(A3152/(24*60*60))+DATE(1970,1,1)</f>
        <v>43333</v>
      </c>
      <c r="C3152" s="331" t="n">
        <f aca="false">YEAR(B3152)</f>
        <v>2018</v>
      </c>
      <c r="D3152" s="331" t="n">
        <f aca="false">MONTH(B3152)</f>
        <v>8</v>
      </c>
      <c r="E3152" s="331" t="n">
        <f aca="false">DAY(B3152)</f>
        <v>21</v>
      </c>
      <c r="F3152" s="132" t="n">
        <v>6258.76</v>
      </c>
      <c r="G3152" s="132" t="n">
        <v>6499.07</v>
      </c>
      <c r="H3152" s="132" t="n">
        <v>6246.6425</v>
      </c>
      <c r="I3152" s="132" t="n">
        <v>6476.7975</v>
      </c>
      <c r="J3152" s="132" t="n">
        <f aca="false">LARGE($G$1:G3152,1)</f>
        <v>19804.2475</v>
      </c>
      <c r="K3152" s="192" t="n">
        <f aca="false">IF(J3152&gt;J3151,0,K3151+1)</f>
        <v>247</v>
      </c>
      <c r="L3152" s="134" t="n">
        <f aca="false">I3152/J3152-1</f>
        <v>-0.672959172016003</v>
      </c>
      <c r="O3152" s="131"/>
      <c r="P3152" s="330"/>
      <c r="Q3152" s="132"/>
      <c r="R3152" s="132"/>
      <c r="S3152" s="132"/>
      <c r="T3152" s="132"/>
    </row>
    <row r="3153" customFormat="false" ht="12.8" hidden="true" customHeight="false" outlineLevel="0" collapsed="false">
      <c r="A3153" s="131" t="n">
        <v>1534896000</v>
      </c>
      <c r="B3153" s="330" t="n">
        <f aca="false">(A3153/(24*60*60))+DATE(1970,1,1)</f>
        <v>43334</v>
      </c>
      <c r="C3153" s="331" t="n">
        <f aca="false">YEAR(B3153)</f>
        <v>2018</v>
      </c>
      <c r="D3153" s="331" t="n">
        <f aca="false">MONTH(B3153)</f>
        <v>8</v>
      </c>
      <c r="E3153" s="331" t="n">
        <f aca="false">DAY(B3153)</f>
        <v>22</v>
      </c>
      <c r="F3153" s="132" t="n">
        <v>6476.475</v>
      </c>
      <c r="G3153" s="132" t="n">
        <v>6903.49</v>
      </c>
      <c r="H3153" s="132" t="n">
        <v>6240.25</v>
      </c>
      <c r="I3153" s="132" t="n">
        <v>6356.3875</v>
      </c>
      <c r="J3153" s="132" t="n">
        <f aca="false">LARGE($G$1:G3153,1)</f>
        <v>19804.2475</v>
      </c>
      <c r="K3153" s="192" t="n">
        <f aca="false">IF(J3153&gt;J3152,0,K3152+1)</f>
        <v>248</v>
      </c>
      <c r="L3153" s="134" t="n">
        <f aca="false">I3153/J3153-1</f>
        <v>-0.67903918086259</v>
      </c>
      <c r="O3153" s="131"/>
      <c r="P3153" s="330"/>
      <c r="Q3153" s="132"/>
      <c r="R3153" s="132"/>
      <c r="S3153" s="132"/>
      <c r="T3153" s="132"/>
    </row>
    <row r="3154" customFormat="false" ht="12.8" hidden="true" customHeight="false" outlineLevel="0" collapsed="false">
      <c r="A3154" s="131" t="n">
        <v>1534982400</v>
      </c>
      <c r="B3154" s="330" t="n">
        <f aca="false">(A3154/(24*60*60))+DATE(1970,1,1)</f>
        <v>43335</v>
      </c>
      <c r="C3154" s="331" t="n">
        <f aca="false">YEAR(B3154)</f>
        <v>2018</v>
      </c>
      <c r="D3154" s="331" t="n">
        <f aca="false">MONTH(B3154)</f>
        <v>8</v>
      </c>
      <c r="E3154" s="331" t="n">
        <f aca="false">DAY(B3154)</f>
        <v>23</v>
      </c>
      <c r="F3154" s="132" t="n">
        <v>6357.11</v>
      </c>
      <c r="G3154" s="132" t="n">
        <v>6573.3525</v>
      </c>
      <c r="H3154" s="132" t="n">
        <v>6342.605</v>
      </c>
      <c r="I3154" s="132" t="n">
        <v>6525.685</v>
      </c>
      <c r="J3154" s="132" t="n">
        <f aca="false">LARGE($G$1:G3154,1)</f>
        <v>19804.2475</v>
      </c>
      <c r="K3154" s="192" t="n">
        <f aca="false">IF(J3154&gt;J3153,0,K3153+1)</f>
        <v>249</v>
      </c>
      <c r="L3154" s="134" t="n">
        <f aca="false">I3154/J3154-1</f>
        <v>-0.670490635910302</v>
      </c>
      <c r="O3154" s="131"/>
      <c r="P3154" s="330"/>
      <c r="Q3154" s="132"/>
      <c r="R3154" s="132"/>
      <c r="S3154" s="132"/>
      <c r="T3154" s="132"/>
    </row>
    <row r="3155" customFormat="false" ht="12.8" hidden="true" customHeight="false" outlineLevel="0" collapsed="false">
      <c r="A3155" s="131" t="n">
        <v>1535068800</v>
      </c>
      <c r="B3155" s="330" t="n">
        <f aca="false">(A3155/(24*60*60))+DATE(1970,1,1)</f>
        <v>43336</v>
      </c>
      <c r="C3155" s="331" t="n">
        <f aca="false">YEAR(B3155)</f>
        <v>2018</v>
      </c>
      <c r="D3155" s="331" t="n">
        <f aca="false">MONTH(B3155)</f>
        <v>8</v>
      </c>
      <c r="E3155" s="331" t="n">
        <f aca="false">DAY(B3155)</f>
        <v>24</v>
      </c>
      <c r="F3155" s="132" t="n">
        <v>6526.03</v>
      </c>
      <c r="G3155" s="132" t="n">
        <v>6730.6375</v>
      </c>
      <c r="H3155" s="132" t="n">
        <v>6449.495</v>
      </c>
      <c r="I3155" s="132" t="n">
        <v>6692.28</v>
      </c>
      <c r="J3155" s="132" t="n">
        <f aca="false">LARGE($G$1:G3155,1)</f>
        <v>19804.2475</v>
      </c>
      <c r="K3155" s="192" t="n">
        <f aca="false">IF(J3155&gt;J3154,0,K3154+1)</f>
        <v>250</v>
      </c>
      <c r="L3155" s="134" t="n">
        <f aca="false">I3155/J3155-1</f>
        <v>-0.662078551583442</v>
      </c>
      <c r="O3155" s="131"/>
      <c r="P3155" s="330"/>
      <c r="Q3155" s="132"/>
      <c r="R3155" s="132"/>
      <c r="S3155" s="132"/>
      <c r="T3155" s="132"/>
    </row>
    <row r="3156" customFormat="false" ht="12.8" hidden="true" customHeight="false" outlineLevel="0" collapsed="false">
      <c r="A3156" s="131" t="n">
        <v>1535155200</v>
      </c>
      <c r="B3156" s="330" t="n">
        <f aca="false">(A3156/(24*60*60))+DATE(1970,1,1)</f>
        <v>43337</v>
      </c>
      <c r="C3156" s="331" t="n">
        <f aca="false">YEAR(B3156)</f>
        <v>2018</v>
      </c>
      <c r="D3156" s="331" t="n">
        <f aca="false">MONTH(B3156)</f>
        <v>8</v>
      </c>
      <c r="E3156" s="331" t="n">
        <f aca="false">DAY(B3156)</f>
        <v>25</v>
      </c>
      <c r="F3156" s="132" t="n">
        <v>6692.3525</v>
      </c>
      <c r="G3156" s="132" t="n">
        <v>6793.47</v>
      </c>
      <c r="H3156" s="132" t="n">
        <v>6665.6375</v>
      </c>
      <c r="I3156" s="132" t="n">
        <v>6733.2925</v>
      </c>
      <c r="J3156" s="132" t="n">
        <f aca="false">LARGE($G$1:G3156,1)</f>
        <v>19804.2475</v>
      </c>
      <c r="K3156" s="192" t="n">
        <f aca="false">IF(J3156&gt;J3155,0,K3155+1)</f>
        <v>251</v>
      </c>
      <c r="L3156" s="134" t="n">
        <f aca="false">I3156/J3156-1</f>
        <v>-0.660007657448232</v>
      </c>
      <c r="O3156" s="131"/>
      <c r="P3156" s="330"/>
      <c r="Q3156" s="132"/>
      <c r="R3156" s="132"/>
      <c r="S3156" s="132"/>
      <c r="T3156" s="132"/>
    </row>
    <row r="3157" customFormat="false" ht="12.8" hidden="true" customHeight="false" outlineLevel="0" collapsed="false">
      <c r="A3157" s="131" t="n">
        <v>1535241600</v>
      </c>
      <c r="B3157" s="330" t="n">
        <f aca="false">(A3157/(24*60*60))+DATE(1970,1,1)</f>
        <v>43338</v>
      </c>
      <c r="C3157" s="331" t="n">
        <f aca="false">YEAR(B3157)</f>
        <v>2018</v>
      </c>
      <c r="D3157" s="331" t="n">
        <f aca="false">MONTH(B3157)</f>
        <v>8</v>
      </c>
      <c r="E3157" s="331" t="n">
        <f aca="false">DAY(B3157)</f>
        <v>26</v>
      </c>
      <c r="F3157" s="132" t="n">
        <v>6733.065</v>
      </c>
      <c r="G3157" s="132" t="n">
        <v>6772.8325</v>
      </c>
      <c r="H3157" s="132" t="n">
        <v>6565.5875</v>
      </c>
      <c r="I3157" s="132" t="n">
        <v>6706.6875</v>
      </c>
      <c r="J3157" s="132" t="n">
        <f aca="false">LARGE($G$1:G3157,1)</f>
        <v>19804.2475</v>
      </c>
      <c r="K3157" s="192" t="n">
        <f aca="false">IF(J3157&gt;J3156,0,K3156+1)</f>
        <v>252</v>
      </c>
      <c r="L3157" s="134" t="n">
        <f aca="false">I3157/J3157-1</f>
        <v>-0.661351056130762</v>
      </c>
      <c r="O3157" s="131"/>
      <c r="P3157" s="330"/>
      <c r="Q3157" s="132"/>
      <c r="R3157" s="132"/>
      <c r="S3157" s="132"/>
      <c r="T3157" s="132"/>
    </row>
    <row r="3158" customFormat="false" ht="12.8" hidden="true" customHeight="false" outlineLevel="0" collapsed="false">
      <c r="A3158" s="131" t="n">
        <v>1535328000</v>
      </c>
      <c r="B3158" s="330" t="n">
        <f aca="false">(A3158/(24*60*60))+DATE(1970,1,1)</f>
        <v>43339</v>
      </c>
      <c r="C3158" s="331" t="n">
        <f aca="false">YEAR(B3158)</f>
        <v>2018</v>
      </c>
      <c r="D3158" s="331" t="n">
        <f aca="false">MONTH(B3158)</f>
        <v>8</v>
      </c>
      <c r="E3158" s="331" t="n">
        <f aca="false">DAY(B3158)</f>
        <v>27</v>
      </c>
      <c r="F3158" s="132" t="n">
        <v>6704.3025</v>
      </c>
      <c r="G3158" s="132" t="n">
        <v>6945.175</v>
      </c>
      <c r="H3158" s="132" t="n">
        <v>6649.35</v>
      </c>
      <c r="I3158" s="132" t="n">
        <v>6908.6025</v>
      </c>
      <c r="J3158" s="132" t="n">
        <f aca="false">LARGE($G$1:G3158,1)</f>
        <v>19804.2475</v>
      </c>
      <c r="K3158" s="192" t="n">
        <f aca="false">IF(J3158&gt;J3157,0,K3157+1)</f>
        <v>253</v>
      </c>
      <c r="L3158" s="134" t="n">
        <f aca="false">I3158/J3158-1</f>
        <v>-0.651155516007362</v>
      </c>
      <c r="O3158" s="131"/>
      <c r="P3158" s="330"/>
      <c r="Q3158" s="132"/>
      <c r="R3158" s="132"/>
      <c r="S3158" s="132"/>
      <c r="T3158" s="132"/>
    </row>
    <row r="3159" customFormat="false" ht="12.8" hidden="true" customHeight="false" outlineLevel="0" collapsed="false">
      <c r="A3159" s="131" t="n">
        <v>1535414400</v>
      </c>
      <c r="B3159" s="330" t="n">
        <f aca="false">(A3159/(24*60*60))+DATE(1970,1,1)</f>
        <v>43340</v>
      </c>
      <c r="C3159" s="331" t="n">
        <f aca="false">YEAR(B3159)</f>
        <v>2018</v>
      </c>
      <c r="D3159" s="331" t="n">
        <f aca="false">MONTH(B3159)</f>
        <v>8</v>
      </c>
      <c r="E3159" s="331" t="n">
        <f aca="false">DAY(B3159)</f>
        <v>28</v>
      </c>
      <c r="F3159" s="132" t="n">
        <v>6910.085</v>
      </c>
      <c r="G3159" s="132" t="n">
        <v>7127.995</v>
      </c>
      <c r="H3159" s="132" t="n">
        <v>6863.2275</v>
      </c>
      <c r="I3159" s="132" t="n">
        <v>7075.9375</v>
      </c>
      <c r="J3159" s="132" t="n">
        <f aca="false">LARGE($G$1:G3159,1)</f>
        <v>19804.2475</v>
      </c>
      <c r="K3159" s="192" t="n">
        <f aca="false">IF(J3159&gt;J3158,0,K3158+1)</f>
        <v>254</v>
      </c>
      <c r="L3159" s="134" t="n">
        <f aca="false">I3159/J3159-1</f>
        <v>-0.64270606595883</v>
      </c>
      <c r="O3159" s="131"/>
      <c r="P3159" s="330"/>
      <c r="Q3159" s="132"/>
      <c r="R3159" s="132"/>
      <c r="S3159" s="132"/>
      <c r="T3159" s="132"/>
    </row>
    <row r="3160" customFormat="false" ht="12.8" hidden="true" customHeight="false" outlineLevel="0" collapsed="false">
      <c r="A3160" s="131" t="n">
        <v>1535500800</v>
      </c>
      <c r="B3160" s="330" t="n">
        <f aca="false">(A3160/(24*60*60))+DATE(1970,1,1)</f>
        <v>43341</v>
      </c>
      <c r="C3160" s="331" t="n">
        <f aca="false">YEAR(B3160)</f>
        <v>2018</v>
      </c>
      <c r="D3160" s="331" t="n">
        <f aca="false">MONTH(B3160)</f>
        <v>8</v>
      </c>
      <c r="E3160" s="331" t="n">
        <f aca="false">DAY(B3160)</f>
        <v>29</v>
      </c>
      <c r="F3160" s="132" t="n">
        <v>7074.985</v>
      </c>
      <c r="G3160" s="132" t="n">
        <v>7120.64</v>
      </c>
      <c r="H3160" s="132" t="n">
        <v>6898.235</v>
      </c>
      <c r="I3160" s="132" t="n">
        <v>7030.0975</v>
      </c>
      <c r="J3160" s="132" t="n">
        <f aca="false">LARGE($G$1:G3160,1)</f>
        <v>19804.2475</v>
      </c>
      <c r="K3160" s="192" t="n">
        <f aca="false">IF(J3160&gt;J3159,0,K3159+1)</f>
        <v>255</v>
      </c>
      <c r="L3160" s="134" t="n">
        <f aca="false">I3160/J3160-1</f>
        <v>-0.645020720933729</v>
      </c>
      <c r="O3160" s="131"/>
      <c r="P3160" s="330"/>
      <c r="Q3160" s="132"/>
      <c r="R3160" s="132"/>
      <c r="S3160" s="132"/>
      <c r="T3160" s="132"/>
    </row>
    <row r="3161" customFormat="false" ht="12.8" hidden="true" customHeight="false" outlineLevel="0" collapsed="false">
      <c r="A3161" s="131" t="n">
        <v>1535587200</v>
      </c>
      <c r="B3161" s="330" t="n">
        <f aca="false">(A3161/(24*60*60))+DATE(1970,1,1)</f>
        <v>43342</v>
      </c>
      <c r="C3161" s="331" t="n">
        <f aca="false">YEAR(B3161)</f>
        <v>2018</v>
      </c>
      <c r="D3161" s="331" t="n">
        <f aca="false">MONTH(B3161)</f>
        <v>8</v>
      </c>
      <c r="E3161" s="331" t="n">
        <f aca="false">DAY(B3161)</f>
        <v>30</v>
      </c>
      <c r="F3161" s="132" t="n">
        <v>7031.155</v>
      </c>
      <c r="G3161" s="132" t="n">
        <v>7053.655</v>
      </c>
      <c r="H3161" s="132" t="n">
        <v>6788.8625</v>
      </c>
      <c r="I3161" s="132" t="n">
        <v>6982.0175</v>
      </c>
      <c r="J3161" s="132" t="n">
        <f aca="false">LARGE($G$1:G3161,1)</f>
        <v>19804.2475</v>
      </c>
      <c r="K3161" s="192" t="n">
        <f aca="false">IF(J3161&gt;J3160,0,K3160+1)</f>
        <v>256</v>
      </c>
      <c r="L3161" s="134" t="n">
        <f aca="false">I3161/J3161-1</f>
        <v>-0.647448482958012</v>
      </c>
      <c r="O3161" s="131"/>
      <c r="P3161" s="330"/>
      <c r="Q3161" s="132"/>
      <c r="R3161" s="132"/>
      <c r="S3161" s="132"/>
      <c r="T3161" s="132"/>
    </row>
    <row r="3162" customFormat="false" ht="12.8" hidden="true" customHeight="false" outlineLevel="0" collapsed="false">
      <c r="A3162" s="131" t="n">
        <v>1535673600</v>
      </c>
      <c r="B3162" s="330" t="n">
        <f aca="false">(A3162/(24*60*60))+DATE(1970,1,1)</f>
        <v>43343</v>
      </c>
      <c r="C3162" s="331" t="n">
        <f aca="false">YEAR(B3162)</f>
        <v>2018</v>
      </c>
      <c r="D3162" s="331" t="n">
        <f aca="false">MONTH(B3162)</f>
        <v>8</v>
      </c>
      <c r="E3162" s="331" t="n">
        <f aca="false">DAY(B3162)</f>
        <v>31</v>
      </c>
      <c r="F3162" s="132" t="n">
        <v>6983.3125</v>
      </c>
      <c r="G3162" s="132" t="n">
        <v>7091.4025</v>
      </c>
      <c r="H3162" s="132" t="n">
        <v>6882.8725</v>
      </c>
      <c r="I3162" s="132" t="n">
        <v>7016.315</v>
      </c>
      <c r="J3162" s="132" t="n">
        <f aca="false">LARGE($G$1:G3162,1)</f>
        <v>19804.2475</v>
      </c>
      <c r="K3162" s="192" t="n">
        <f aca="false">IF(J3162&gt;J3161,0,K3161+1)</f>
        <v>257</v>
      </c>
      <c r="L3162" s="134" t="n">
        <f aca="false">I3162/J3162-1</f>
        <v>-0.645716657499862</v>
      </c>
      <c r="O3162" s="131"/>
      <c r="P3162" s="330"/>
      <c r="Q3162" s="132"/>
      <c r="R3162" s="132"/>
      <c r="S3162" s="132"/>
      <c r="T3162" s="132"/>
    </row>
    <row r="3163" customFormat="false" ht="12.8" hidden="true" customHeight="false" outlineLevel="0" collapsed="false">
      <c r="A3163" s="131" t="n">
        <v>1535760000</v>
      </c>
      <c r="B3163" s="330" t="n">
        <f aca="false">(A3163/(24*60*60))+DATE(1970,1,1)</f>
        <v>43344</v>
      </c>
      <c r="C3163" s="331" t="n">
        <f aca="false">YEAR(B3163)</f>
        <v>2018</v>
      </c>
      <c r="D3163" s="331" t="n">
        <f aca="false">MONTH(B3163)</f>
        <v>9</v>
      </c>
      <c r="E3163" s="331" t="n">
        <f aca="false">DAY(B3163)</f>
        <v>1</v>
      </c>
      <c r="F3163" s="132" t="n">
        <v>7015.315</v>
      </c>
      <c r="G3163" s="132" t="n">
        <v>7269.795</v>
      </c>
      <c r="H3163" s="132" t="n">
        <v>7014.1425</v>
      </c>
      <c r="I3163" s="132" t="n">
        <v>7190.8925</v>
      </c>
      <c r="J3163" s="132" t="n">
        <f aca="false">LARGE($G$1:G3163,1)</f>
        <v>19804.2475</v>
      </c>
      <c r="K3163" s="192" t="n">
        <f aca="false">IF(J3163&gt;J3162,0,K3162+1)</f>
        <v>258</v>
      </c>
      <c r="L3163" s="134" t="n">
        <f aca="false">I3163/J3163-1</f>
        <v>-0.636901503074025</v>
      </c>
      <c r="O3163" s="131"/>
      <c r="P3163" s="330"/>
      <c r="Q3163" s="132"/>
      <c r="R3163" s="132"/>
      <c r="S3163" s="132"/>
      <c r="T3163" s="132"/>
    </row>
    <row r="3164" customFormat="false" ht="12.8" hidden="true" customHeight="false" outlineLevel="0" collapsed="false">
      <c r="A3164" s="131" t="n">
        <v>1535846400</v>
      </c>
      <c r="B3164" s="330" t="n">
        <f aca="false">(A3164/(24*60*60))+DATE(1970,1,1)</f>
        <v>43345</v>
      </c>
      <c r="C3164" s="331" t="n">
        <f aca="false">YEAR(B3164)</f>
        <v>2018</v>
      </c>
      <c r="D3164" s="331" t="n">
        <f aca="false">MONTH(B3164)</f>
        <v>9</v>
      </c>
      <c r="E3164" s="331" t="n">
        <f aca="false">DAY(B3164)</f>
        <v>2</v>
      </c>
      <c r="F3164" s="132" t="n">
        <v>7193.56</v>
      </c>
      <c r="G3164" s="132" t="n">
        <v>7331.395</v>
      </c>
      <c r="H3164" s="132" t="n">
        <v>7129.4225</v>
      </c>
      <c r="I3164" s="132" t="n">
        <v>7291.145</v>
      </c>
      <c r="J3164" s="132" t="n">
        <f aca="false">LARGE($G$1:G3164,1)</f>
        <v>19804.2475</v>
      </c>
      <c r="K3164" s="192" t="n">
        <f aca="false">IF(J3164&gt;J3163,0,K3163+1)</f>
        <v>259</v>
      </c>
      <c r="L3164" s="134" t="n">
        <f aca="false">I3164/J3164-1</f>
        <v>-0.63183933143635</v>
      </c>
      <c r="O3164" s="131"/>
      <c r="P3164" s="330"/>
      <c r="Q3164" s="132"/>
      <c r="R3164" s="132"/>
      <c r="S3164" s="132"/>
      <c r="T3164" s="132"/>
    </row>
    <row r="3165" customFormat="false" ht="12.8" hidden="true" customHeight="false" outlineLevel="0" collapsed="false">
      <c r="A3165" s="131" t="n">
        <v>1535932800</v>
      </c>
      <c r="B3165" s="330" t="n">
        <f aca="false">(A3165/(24*60*60))+DATE(1970,1,1)</f>
        <v>43346</v>
      </c>
      <c r="C3165" s="331" t="n">
        <f aca="false">YEAR(B3165)</f>
        <v>2018</v>
      </c>
      <c r="D3165" s="331" t="n">
        <f aca="false">MONTH(B3165)</f>
        <v>9</v>
      </c>
      <c r="E3165" s="331" t="n">
        <f aca="false">DAY(B3165)</f>
        <v>3</v>
      </c>
      <c r="F3165" s="132" t="n">
        <v>7293.19</v>
      </c>
      <c r="G3165" s="132" t="n">
        <v>7333.625</v>
      </c>
      <c r="H3165" s="132" t="n">
        <v>7182.7975</v>
      </c>
      <c r="I3165" s="132" t="n">
        <v>7256.12</v>
      </c>
      <c r="J3165" s="132" t="n">
        <f aca="false">LARGE($G$1:G3165,1)</f>
        <v>19804.2475</v>
      </c>
      <c r="K3165" s="192" t="n">
        <f aca="false">IF(J3165&gt;J3164,0,K3164+1)</f>
        <v>260</v>
      </c>
      <c r="L3165" s="134" t="n">
        <f aca="false">I3165/J3165-1</f>
        <v>-0.63360789143844</v>
      </c>
      <c r="O3165" s="131"/>
      <c r="P3165" s="330"/>
      <c r="Q3165" s="132"/>
      <c r="R3165" s="132"/>
      <c r="S3165" s="132"/>
      <c r="T3165" s="132"/>
    </row>
    <row r="3166" customFormat="false" ht="12.8" hidden="true" customHeight="false" outlineLevel="0" collapsed="false">
      <c r="A3166" s="131" t="n">
        <v>1536019200</v>
      </c>
      <c r="B3166" s="330" t="n">
        <f aca="false">(A3166/(24*60*60))+DATE(1970,1,1)</f>
        <v>43347</v>
      </c>
      <c r="C3166" s="331" t="n">
        <f aca="false">YEAR(B3166)</f>
        <v>2018</v>
      </c>
      <c r="D3166" s="331" t="n">
        <f aca="false">MONTH(B3166)</f>
        <v>9</v>
      </c>
      <c r="E3166" s="331" t="n">
        <f aca="false">DAY(B3166)</f>
        <v>4</v>
      </c>
      <c r="F3166" s="132" t="n">
        <v>7256.545</v>
      </c>
      <c r="G3166" s="132" t="n">
        <v>7407.38</v>
      </c>
      <c r="H3166" s="132" t="n">
        <v>7223.79</v>
      </c>
      <c r="I3166" s="132" t="n">
        <v>7358.805</v>
      </c>
      <c r="J3166" s="132" t="n">
        <f aca="false">LARGE($G$1:G3166,1)</f>
        <v>19804.2475</v>
      </c>
      <c r="K3166" s="192" t="n">
        <f aca="false">IF(J3166&gt;J3165,0,K3165+1)</f>
        <v>261</v>
      </c>
      <c r="L3166" s="134" t="n">
        <f aca="false">I3166/J3166-1</f>
        <v>-0.628422892614324</v>
      </c>
      <c r="O3166" s="131"/>
      <c r="P3166" s="330"/>
      <c r="Q3166" s="132"/>
      <c r="R3166" s="132"/>
      <c r="S3166" s="132"/>
      <c r="T3166" s="132"/>
    </row>
    <row r="3167" customFormat="false" ht="12.8" hidden="true" customHeight="false" outlineLevel="0" collapsed="false">
      <c r="A3167" s="131" t="n">
        <v>1536105600</v>
      </c>
      <c r="B3167" s="330" t="n">
        <f aca="false">(A3167/(24*60*60))+DATE(1970,1,1)</f>
        <v>43348</v>
      </c>
      <c r="C3167" s="331" t="n">
        <f aca="false">YEAR(B3167)</f>
        <v>2018</v>
      </c>
      <c r="D3167" s="331" t="n">
        <f aca="false">MONTH(B3167)</f>
        <v>9</v>
      </c>
      <c r="E3167" s="331" t="n">
        <f aca="false">DAY(B3167)</f>
        <v>5</v>
      </c>
      <c r="F3167" s="132" t="n">
        <v>7357.3025</v>
      </c>
      <c r="G3167" s="132" t="n">
        <v>7385.2325</v>
      </c>
      <c r="H3167" s="132" t="n">
        <v>6654.7175</v>
      </c>
      <c r="I3167" s="132" t="n">
        <v>6685.4675</v>
      </c>
      <c r="J3167" s="132" t="n">
        <f aca="false">LARGE($G$1:G3167,1)</f>
        <v>19804.2475</v>
      </c>
      <c r="K3167" s="192" t="n">
        <f aca="false">IF(J3167&gt;J3166,0,K3166+1)</f>
        <v>262</v>
      </c>
      <c r="L3167" s="134" t="n">
        <f aca="false">I3167/J3167-1</f>
        <v>-0.662422543446804</v>
      </c>
      <c r="O3167" s="131"/>
      <c r="P3167" s="330"/>
      <c r="Q3167" s="132"/>
      <c r="R3167" s="132"/>
      <c r="S3167" s="132"/>
      <c r="T3167" s="132"/>
    </row>
    <row r="3168" customFormat="false" ht="12.8" hidden="true" customHeight="false" outlineLevel="0" collapsed="false">
      <c r="A3168" s="131" t="n">
        <v>1536192000</v>
      </c>
      <c r="B3168" s="330" t="n">
        <f aca="false">(A3168/(24*60*60))+DATE(1970,1,1)</f>
        <v>43349</v>
      </c>
      <c r="C3168" s="331" t="n">
        <f aca="false">YEAR(B3168)</f>
        <v>2018</v>
      </c>
      <c r="D3168" s="331" t="n">
        <f aca="false">MONTH(B3168)</f>
        <v>9</v>
      </c>
      <c r="E3168" s="331" t="n">
        <f aca="false">DAY(B3168)</f>
        <v>6</v>
      </c>
      <c r="F3168" s="132" t="n">
        <v>6683.08</v>
      </c>
      <c r="G3168" s="132" t="n">
        <v>6703.485</v>
      </c>
      <c r="H3168" s="132" t="n">
        <v>6250.505</v>
      </c>
      <c r="I3168" s="132" t="n">
        <v>6494.815</v>
      </c>
      <c r="J3168" s="132" t="n">
        <f aca="false">LARGE($G$1:G3168,1)</f>
        <v>19804.2475</v>
      </c>
      <c r="K3168" s="192" t="n">
        <f aca="false">IF(J3168&gt;J3167,0,K3167+1)</f>
        <v>263</v>
      </c>
      <c r="L3168" s="134" t="n">
        <f aca="false">I3168/J3168-1</f>
        <v>-0.672049392434628</v>
      </c>
      <c r="O3168" s="131"/>
      <c r="P3168" s="330"/>
      <c r="Q3168" s="132"/>
      <c r="R3168" s="132"/>
      <c r="S3168" s="132"/>
      <c r="T3168" s="132"/>
    </row>
    <row r="3169" customFormat="false" ht="12.8" hidden="true" customHeight="false" outlineLevel="0" collapsed="false">
      <c r="A3169" s="131" t="n">
        <v>1536278400</v>
      </c>
      <c r="B3169" s="330" t="n">
        <f aca="false">(A3169/(24*60*60))+DATE(1970,1,1)</f>
        <v>43350</v>
      </c>
      <c r="C3169" s="331" t="n">
        <f aca="false">YEAR(B3169)</f>
        <v>2018</v>
      </c>
      <c r="D3169" s="331" t="n">
        <f aca="false">MONTH(B3169)</f>
        <v>9</v>
      </c>
      <c r="E3169" s="331" t="n">
        <f aca="false">DAY(B3169)</f>
        <v>7</v>
      </c>
      <c r="F3169" s="132" t="n">
        <v>6493.455</v>
      </c>
      <c r="G3169" s="132" t="n">
        <v>6527.4475</v>
      </c>
      <c r="H3169" s="132" t="n">
        <v>6321.6275</v>
      </c>
      <c r="I3169" s="132" t="n">
        <v>6397.115</v>
      </c>
      <c r="J3169" s="132" t="n">
        <f aca="false">LARGE($G$1:G3169,1)</f>
        <v>19804.2475</v>
      </c>
      <c r="K3169" s="192" t="n">
        <f aca="false">IF(J3169&gt;J3168,0,K3168+1)</f>
        <v>264</v>
      </c>
      <c r="L3169" s="134" t="n">
        <f aca="false">I3169/J3169-1</f>
        <v>-0.676982677579646</v>
      </c>
      <c r="O3169" s="131"/>
      <c r="P3169" s="330"/>
      <c r="Q3169" s="132"/>
      <c r="R3169" s="132"/>
      <c r="S3169" s="132"/>
      <c r="T3169" s="132"/>
    </row>
    <row r="3170" customFormat="false" ht="12.8" hidden="true" customHeight="false" outlineLevel="0" collapsed="false">
      <c r="A3170" s="131" t="n">
        <v>1536364800</v>
      </c>
      <c r="B3170" s="330" t="n">
        <f aca="false">(A3170/(24*60*60))+DATE(1970,1,1)</f>
        <v>43351</v>
      </c>
      <c r="C3170" s="331" t="n">
        <f aca="false">YEAR(B3170)</f>
        <v>2018</v>
      </c>
      <c r="D3170" s="331" t="n">
        <f aca="false">MONTH(B3170)</f>
        <v>9</v>
      </c>
      <c r="E3170" s="331" t="n">
        <f aca="false">DAY(B3170)</f>
        <v>8</v>
      </c>
      <c r="F3170" s="132" t="n">
        <v>6397.94</v>
      </c>
      <c r="G3170" s="132" t="n">
        <v>6460.96</v>
      </c>
      <c r="H3170" s="132" t="n">
        <v>6174.7175</v>
      </c>
      <c r="I3170" s="132" t="n">
        <v>6251.295</v>
      </c>
      <c r="J3170" s="132" t="n">
        <f aca="false">LARGE($G$1:G3170,1)</f>
        <v>19804.2475</v>
      </c>
      <c r="K3170" s="192" t="n">
        <f aca="false">IF(J3170&gt;J3169,0,K3169+1)</f>
        <v>265</v>
      </c>
      <c r="L3170" s="134" t="n">
        <f aca="false">I3170/J3170-1</f>
        <v>-0.684345744517685</v>
      </c>
      <c r="O3170" s="131"/>
      <c r="P3170" s="330"/>
      <c r="Q3170" s="132"/>
      <c r="R3170" s="132"/>
      <c r="S3170" s="132"/>
      <c r="T3170" s="132"/>
    </row>
    <row r="3171" customFormat="false" ht="12.8" hidden="true" customHeight="false" outlineLevel="0" collapsed="false">
      <c r="A3171" s="131" t="n">
        <v>1536451200</v>
      </c>
      <c r="B3171" s="330" t="n">
        <f aca="false">(A3171/(24*60*60))+DATE(1970,1,1)</f>
        <v>43352</v>
      </c>
      <c r="C3171" s="331" t="n">
        <f aca="false">YEAR(B3171)</f>
        <v>2018</v>
      </c>
      <c r="D3171" s="331" t="n">
        <f aca="false">MONTH(B3171)</f>
        <v>9</v>
      </c>
      <c r="E3171" s="331" t="n">
        <f aca="false">DAY(B3171)</f>
        <v>9</v>
      </c>
      <c r="F3171" s="132" t="n">
        <v>6236.3125</v>
      </c>
      <c r="G3171" s="132" t="n">
        <v>6455.3975</v>
      </c>
      <c r="H3171" s="132" t="n">
        <v>6193.68</v>
      </c>
      <c r="I3171" s="132" t="n">
        <v>6289.405</v>
      </c>
      <c r="J3171" s="132" t="n">
        <f aca="false">LARGE($G$1:G3171,1)</f>
        <v>19804.2475</v>
      </c>
      <c r="K3171" s="192" t="n">
        <f aca="false">IF(J3171&gt;J3170,0,K3170+1)</f>
        <v>266</v>
      </c>
      <c r="L3171" s="134" t="n">
        <f aca="false">I3171/J3171-1</f>
        <v>-0.682421409851599</v>
      </c>
      <c r="O3171" s="131"/>
      <c r="P3171" s="330"/>
      <c r="Q3171" s="132"/>
      <c r="R3171" s="132"/>
      <c r="S3171" s="132"/>
      <c r="T3171" s="132"/>
    </row>
    <row r="3172" customFormat="false" ht="12.8" hidden="true" customHeight="false" outlineLevel="0" collapsed="false">
      <c r="A3172" s="131" t="n">
        <v>1536537600</v>
      </c>
      <c r="B3172" s="330" t="n">
        <f aca="false">(A3172/(24*60*60))+DATE(1970,1,1)</f>
        <v>43353</v>
      </c>
      <c r="C3172" s="331" t="n">
        <f aca="false">YEAR(B3172)</f>
        <v>2018</v>
      </c>
      <c r="D3172" s="331" t="n">
        <f aca="false">MONTH(B3172)</f>
        <v>9</v>
      </c>
      <c r="E3172" s="331" t="n">
        <f aca="false">DAY(B3172)</f>
        <v>10</v>
      </c>
      <c r="F3172" s="132" t="n">
        <v>6275.6375</v>
      </c>
      <c r="G3172" s="132" t="n">
        <v>6389.56</v>
      </c>
      <c r="H3172" s="132" t="n">
        <v>6268.0325</v>
      </c>
      <c r="I3172" s="132" t="n">
        <v>6340.54</v>
      </c>
      <c r="J3172" s="132" t="n">
        <f aca="false">LARGE($G$1:G3172,1)</f>
        <v>19804.2475</v>
      </c>
      <c r="K3172" s="192" t="n">
        <f aca="false">IF(J3172&gt;J3171,0,K3171+1)</f>
        <v>267</v>
      </c>
      <c r="L3172" s="134" t="n">
        <f aca="false">I3172/J3172-1</f>
        <v>-0.679839387989874</v>
      </c>
      <c r="O3172" s="131"/>
      <c r="P3172" s="330"/>
      <c r="Q3172" s="132"/>
      <c r="R3172" s="132"/>
      <c r="S3172" s="132"/>
      <c r="T3172" s="132"/>
    </row>
    <row r="3173" customFormat="false" ht="12.8" hidden="true" customHeight="false" outlineLevel="0" collapsed="false">
      <c r="A3173" s="131" t="n">
        <v>1536624000</v>
      </c>
      <c r="B3173" s="330" t="n">
        <f aca="false">(A3173/(24*60*60))+DATE(1970,1,1)</f>
        <v>43354</v>
      </c>
      <c r="C3173" s="331" t="n">
        <f aca="false">YEAR(B3173)</f>
        <v>2018</v>
      </c>
      <c r="D3173" s="331" t="n">
        <f aca="false">MONTH(B3173)</f>
        <v>9</v>
      </c>
      <c r="E3173" s="331" t="n">
        <f aca="false">DAY(B3173)</f>
        <v>11</v>
      </c>
      <c r="F3173" s="132" t="n">
        <v>6325.2325</v>
      </c>
      <c r="G3173" s="132" t="n">
        <v>6420.395</v>
      </c>
      <c r="H3173" s="132" t="n">
        <v>6224.24</v>
      </c>
      <c r="I3173" s="132" t="n">
        <v>6325.1225</v>
      </c>
      <c r="J3173" s="132" t="n">
        <f aca="false">LARGE($G$1:G3173,1)</f>
        <v>19804.2475</v>
      </c>
      <c r="K3173" s="192" t="n">
        <f aca="false">IF(J3173&gt;J3172,0,K3172+1)</f>
        <v>268</v>
      </c>
      <c r="L3173" s="134" t="n">
        <f aca="false">I3173/J3173-1</f>
        <v>-0.680617882603214</v>
      </c>
      <c r="O3173" s="131"/>
      <c r="P3173" s="330"/>
      <c r="Q3173" s="132"/>
      <c r="R3173" s="132"/>
      <c r="S3173" s="132"/>
      <c r="T3173" s="132"/>
    </row>
    <row r="3174" customFormat="false" ht="12.8" hidden="true" customHeight="false" outlineLevel="0" collapsed="false">
      <c r="A3174" s="131" t="n">
        <v>1536710400</v>
      </c>
      <c r="B3174" s="330" t="n">
        <f aca="false">(A3174/(24*60*60))+DATE(1970,1,1)</f>
        <v>43355</v>
      </c>
      <c r="C3174" s="331" t="n">
        <f aca="false">YEAR(B3174)</f>
        <v>2018</v>
      </c>
      <c r="D3174" s="331" t="n">
        <f aca="false">MONTH(B3174)</f>
        <v>9</v>
      </c>
      <c r="E3174" s="331" t="n">
        <f aca="false">DAY(B3174)</f>
        <v>12</v>
      </c>
      <c r="F3174" s="132" t="n">
        <v>6308.4675</v>
      </c>
      <c r="G3174" s="132" t="n">
        <v>6379.505</v>
      </c>
      <c r="H3174" s="132" t="n">
        <v>6243.6825</v>
      </c>
      <c r="I3174" s="132" t="n">
        <v>6355.905</v>
      </c>
      <c r="J3174" s="132" t="n">
        <f aca="false">LARGE($G$1:G3174,1)</f>
        <v>19804.2475</v>
      </c>
      <c r="K3174" s="192" t="n">
        <f aca="false">IF(J3174&gt;J3173,0,K3173+1)</f>
        <v>269</v>
      </c>
      <c r="L3174" s="134" t="n">
        <f aca="false">I3174/J3174-1</f>
        <v>-0.679063544323004</v>
      </c>
      <c r="O3174" s="131"/>
      <c r="P3174" s="330"/>
      <c r="Q3174" s="132"/>
      <c r="R3174" s="132"/>
      <c r="S3174" s="132"/>
      <c r="T3174" s="132"/>
    </row>
    <row r="3175" customFormat="false" ht="12.8" hidden="true" customHeight="false" outlineLevel="0" collapsed="false">
      <c r="A3175" s="131" t="n">
        <v>1536796800</v>
      </c>
      <c r="B3175" s="330" t="n">
        <f aca="false">(A3175/(24*60*60))+DATE(1970,1,1)</f>
        <v>43356</v>
      </c>
      <c r="C3175" s="331" t="n">
        <f aca="false">YEAR(B3175)</f>
        <v>2018</v>
      </c>
      <c r="D3175" s="331" t="n">
        <f aca="false">MONTH(B3175)</f>
        <v>9</v>
      </c>
      <c r="E3175" s="331" t="n">
        <f aca="false">DAY(B3175)</f>
        <v>13</v>
      </c>
      <c r="F3175" s="132" t="n">
        <v>6343.4175</v>
      </c>
      <c r="G3175" s="132" t="n">
        <v>6531.01</v>
      </c>
      <c r="H3175" s="132" t="n">
        <v>6342.2125</v>
      </c>
      <c r="I3175" s="132" t="n">
        <v>6478.615</v>
      </c>
      <c r="J3175" s="132" t="n">
        <f aca="false">LARGE($G$1:G3175,1)</f>
        <v>19804.2475</v>
      </c>
      <c r="K3175" s="192" t="n">
        <f aca="false">IF(J3175&gt;J3174,0,K3174+1)</f>
        <v>270</v>
      </c>
      <c r="L3175" s="134" t="n">
        <f aca="false">I3175/J3175-1</f>
        <v>-0.672867398773925</v>
      </c>
      <c r="O3175" s="131"/>
      <c r="P3175" s="330"/>
      <c r="Q3175" s="132"/>
      <c r="R3175" s="132"/>
      <c r="S3175" s="132"/>
      <c r="T3175" s="132"/>
    </row>
    <row r="3176" customFormat="false" ht="12.8" hidden="true" customHeight="false" outlineLevel="0" collapsed="false">
      <c r="A3176" s="131" t="n">
        <v>1536883200</v>
      </c>
      <c r="B3176" s="330" t="n">
        <f aca="false">(A3176/(24*60*60))+DATE(1970,1,1)</f>
        <v>43357</v>
      </c>
      <c r="C3176" s="331" t="n">
        <f aca="false">YEAR(B3176)</f>
        <v>2018</v>
      </c>
      <c r="D3176" s="331" t="n">
        <f aca="false">MONTH(B3176)</f>
        <v>9</v>
      </c>
      <c r="E3176" s="331" t="n">
        <f aca="false">DAY(B3176)</f>
        <v>14</v>
      </c>
      <c r="F3176" s="132" t="n">
        <v>6463.795</v>
      </c>
      <c r="G3176" s="132" t="n">
        <v>6556.87</v>
      </c>
      <c r="H3176" s="132" t="n">
        <v>6386.5375</v>
      </c>
      <c r="I3176" s="132" t="n">
        <v>6473.28</v>
      </c>
      <c r="J3176" s="132" t="n">
        <f aca="false">LARGE($G$1:G3176,1)</f>
        <v>19804.2475</v>
      </c>
      <c r="K3176" s="192" t="n">
        <f aca="false">IF(J3176&gt;J3175,0,K3175+1)</f>
        <v>271</v>
      </c>
      <c r="L3176" s="134" t="n">
        <f aca="false">I3176/J3176-1</f>
        <v>-0.673136785429489</v>
      </c>
      <c r="O3176" s="131"/>
      <c r="P3176" s="330"/>
      <c r="Q3176" s="132"/>
      <c r="R3176" s="132"/>
      <c r="S3176" s="132"/>
      <c r="T3176" s="132"/>
    </row>
    <row r="3177" customFormat="false" ht="12.8" hidden="true" customHeight="false" outlineLevel="0" collapsed="false">
      <c r="A3177" s="131" t="n">
        <v>1536969600</v>
      </c>
      <c r="B3177" s="330" t="n">
        <f aca="false">(A3177/(24*60*60))+DATE(1970,1,1)</f>
        <v>43358</v>
      </c>
      <c r="C3177" s="331" t="n">
        <f aca="false">YEAR(B3177)</f>
        <v>2018</v>
      </c>
      <c r="D3177" s="331" t="n">
        <f aca="false">MONTH(B3177)</f>
        <v>9</v>
      </c>
      <c r="E3177" s="331" t="n">
        <f aca="false">DAY(B3177)</f>
        <v>15</v>
      </c>
      <c r="F3177" s="132" t="n">
        <v>6458.15</v>
      </c>
      <c r="G3177" s="132" t="n">
        <v>6541.045</v>
      </c>
      <c r="H3177" s="132" t="n">
        <v>6449.42</v>
      </c>
      <c r="I3177" s="132" t="n">
        <v>6503.625</v>
      </c>
      <c r="J3177" s="132" t="n">
        <f aca="false">LARGE($G$1:G3177,1)</f>
        <v>19804.2475</v>
      </c>
      <c r="K3177" s="192" t="n">
        <f aca="false">IF(J3177&gt;J3176,0,K3176+1)</f>
        <v>272</v>
      </c>
      <c r="L3177" s="134" t="n">
        <f aca="false">I3177/J3177-1</f>
        <v>-0.671604538369862</v>
      </c>
      <c r="O3177" s="131"/>
      <c r="P3177" s="330"/>
      <c r="Q3177" s="132"/>
      <c r="R3177" s="132"/>
      <c r="S3177" s="132"/>
      <c r="T3177" s="132"/>
    </row>
    <row r="3178" customFormat="false" ht="12.8" hidden="true" customHeight="false" outlineLevel="0" collapsed="false">
      <c r="A3178" s="131" t="n">
        <v>1537056000</v>
      </c>
      <c r="B3178" s="330" t="n">
        <f aca="false">(A3178/(24*60*60))+DATE(1970,1,1)</f>
        <v>43359</v>
      </c>
      <c r="C3178" s="331" t="n">
        <f aca="false">YEAR(B3178)</f>
        <v>2018</v>
      </c>
      <c r="D3178" s="331" t="n">
        <f aca="false">MONTH(B3178)</f>
        <v>9</v>
      </c>
      <c r="E3178" s="331" t="n">
        <f aca="false">DAY(B3178)</f>
        <v>16</v>
      </c>
      <c r="F3178" s="132" t="n">
        <v>6488.9775</v>
      </c>
      <c r="G3178" s="132" t="n">
        <v>6506.8425</v>
      </c>
      <c r="H3178" s="132" t="n">
        <v>6352.9225</v>
      </c>
      <c r="I3178" s="132" t="n">
        <v>6487.8875</v>
      </c>
      <c r="J3178" s="132" t="n">
        <f aca="false">LARGE($G$1:G3178,1)</f>
        <v>19804.2475</v>
      </c>
      <c r="K3178" s="192" t="n">
        <f aca="false">IF(J3178&gt;J3177,0,K3177+1)</f>
        <v>273</v>
      </c>
      <c r="L3178" s="134" t="n">
        <f aca="false">I3178/J3178-1</f>
        <v>-0.672399191133114</v>
      </c>
      <c r="O3178" s="131"/>
      <c r="P3178" s="330"/>
      <c r="Q3178" s="132"/>
      <c r="R3178" s="132"/>
      <c r="S3178" s="132"/>
      <c r="T3178" s="132"/>
    </row>
    <row r="3179" customFormat="false" ht="12.8" hidden="true" customHeight="false" outlineLevel="0" collapsed="false">
      <c r="A3179" s="131" t="n">
        <v>1537142400</v>
      </c>
      <c r="B3179" s="330" t="n">
        <f aca="false">(A3179/(24*60*60))+DATE(1970,1,1)</f>
        <v>43360</v>
      </c>
      <c r="C3179" s="331" t="n">
        <f aca="false">YEAR(B3179)</f>
        <v>2018</v>
      </c>
      <c r="D3179" s="331" t="n">
        <f aca="false">MONTH(B3179)</f>
        <v>9</v>
      </c>
      <c r="E3179" s="331" t="n">
        <f aca="false">DAY(B3179)</f>
        <v>17</v>
      </c>
      <c r="F3179" s="132" t="n">
        <v>6473.68</v>
      </c>
      <c r="G3179" s="132" t="n">
        <v>6513.1925</v>
      </c>
      <c r="H3179" s="132" t="n">
        <v>6251.3725</v>
      </c>
      <c r="I3179" s="132" t="n">
        <v>6302.7225</v>
      </c>
      <c r="J3179" s="132" t="n">
        <f aca="false">LARGE($G$1:G3179,1)</f>
        <v>19804.2475</v>
      </c>
      <c r="K3179" s="192" t="n">
        <f aca="false">IF(J3179&gt;J3178,0,K3178+1)</f>
        <v>274</v>
      </c>
      <c r="L3179" s="134" t="n">
        <f aca="false">I3179/J3179-1</f>
        <v>-0.681748953097057</v>
      </c>
      <c r="O3179" s="131"/>
      <c r="P3179" s="330"/>
      <c r="Q3179" s="132"/>
      <c r="R3179" s="132"/>
      <c r="S3179" s="132"/>
      <c r="T3179" s="132"/>
    </row>
    <row r="3180" customFormat="false" ht="12.8" hidden="true" customHeight="false" outlineLevel="0" collapsed="false">
      <c r="A3180" s="131" t="n">
        <v>1537228800</v>
      </c>
      <c r="B3180" s="330" t="n">
        <f aca="false">(A3180/(24*60*60))+DATE(1970,1,1)</f>
        <v>43361</v>
      </c>
      <c r="C3180" s="331" t="n">
        <f aca="false">YEAR(B3180)</f>
        <v>2018</v>
      </c>
      <c r="D3180" s="331" t="n">
        <f aca="false">MONTH(B3180)</f>
        <v>9</v>
      </c>
      <c r="E3180" s="331" t="n">
        <f aca="false">DAY(B3180)</f>
        <v>18</v>
      </c>
      <c r="F3180" s="132" t="n">
        <v>6286.985</v>
      </c>
      <c r="G3180" s="132" t="n">
        <v>6404.905</v>
      </c>
      <c r="H3180" s="132" t="n">
        <v>6268.8425</v>
      </c>
      <c r="I3180" s="132" t="n">
        <v>6363.5525</v>
      </c>
      <c r="J3180" s="132" t="n">
        <f aca="false">LARGE($G$1:G3180,1)</f>
        <v>19804.2475</v>
      </c>
      <c r="K3180" s="192" t="n">
        <f aca="false">IF(J3180&gt;J3179,0,K3179+1)</f>
        <v>275</v>
      </c>
      <c r="L3180" s="134" t="n">
        <f aca="false">I3180/J3180-1</f>
        <v>-0.678677389787216</v>
      </c>
      <c r="O3180" s="131"/>
      <c r="P3180" s="330"/>
      <c r="Q3180" s="132"/>
      <c r="R3180" s="132"/>
      <c r="S3180" s="132"/>
      <c r="T3180" s="132"/>
    </row>
    <row r="3181" customFormat="false" ht="12.8" hidden="true" customHeight="false" outlineLevel="0" collapsed="false">
      <c r="A3181" s="131" t="n">
        <v>1537315200</v>
      </c>
      <c r="B3181" s="330" t="n">
        <f aca="false">(A3181/(24*60*60))+DATE(1970,1,1)</f>
        <v>43362</v>
      </c>
      <c r="C3181" s="331" t="n">
        <f aca="false">YEAR(B3181)</f>
        <v>2018</v>
      </c>
      <c r="D3181" s="331" t="n">
        <f aca="false">MONTH(B3181)</f>
        <v>9</v>
      </c>
      <c r="E3181" s="331" t="n">
        <f aca="false">DAY(B3181)</f>
        <v>19</v>
      </c>
      <c r="F3181" s="132" t="n">
        <v>6348.0325</v>
      </c>
      <c r="G3181" s="132" t="n">
        <v>6513.92</v>
      </c>
      <c r="H3181" s="132" t="n">
        <v>6176.1775</v>
      </c>
      <c r="I3181" s="132" t="n">
        <v>6405.7775</v>
      </c>
      <c r="J3181" s="132" t="n">
        <f aca="false">LARGE($G$1:G3181,1)</f>
        <v>19804.2475</v>
      </c>
      <c r="K3181" s="192" t="n">
        <f aca="false">IF(J3181&gt;J3180,0,K3180+1)</f>
        <v>276</v>
      </c>
      <c r="L3181" s="134" t="n">
        <f aca="false">I3181/J3181-1</f>
        <v>-0.676545271412105</v>
      </c>
      <c r="O3181" s="131"/>
      <c r="P3181" s="330"/>
      <c r="Q3181" s="132"/>
      <c r="R3181" s="132"/>
      <c r="S3181" s="132"/>
      <c r="T3181" s="132"/>
    </row>
    <row r="3182" customFormat="false" ht="12.8" hidden="true" customHeight="false" outlineLevel="0" collapsed="false">
      <c r="A3182" s="131" t="n">
        <v>1537401600</v>
      </c>
      <c r="B3182" s="330" t="n">
        <f aca="false">(A3182/(24*60*60))+DATE(1970,1,1)</f>
        <v>43363</v>
      </c>
      <c r="C3182" s="331" t="n">
        <f aca="false">YEAR(B3182)</f>
        <v>2018</v>
      </c>
      <c r="D3182" s="331" t="n">
        <f aca="false">MONTH(B3182)</f>
        <v>9</v>
      </c>
      <c r="E3182" s="331" t="n">
        <f aca="false">DAY(B3182)</f>
        <v>20</v>
      </c>
      <c r="F3182" s="132" t="n">
        <v>6390.4225</v>
      </c>
      <c r="G3182" s="132" t="n">
        <v>6518.2475</v>
      </c>
      <c r="H3182" s="132" t="n">
        <v>6351.3925</v>
      </c>
      <c r="I3182" s="132" t="n">
        <v>6483.24</v>
      </c>
      <c r="J3182" s="132" t="n">
        <f aca="false">LARGE($G$1:G3182,1)</f>
        <v>19804.2475</v>
      </c>
      <c r="K3182" s="192" t="n">
        <f aca="false">IF(J3182&gt;J3181,0,K3181+1)</f>
        <v>277</v>
      </c>
      <c r="L3182" s="134" t="n">
        <f aca="false">I3182/J3182-1</f>
        <v>-0.672633863013477</v>
      </c>
      <c r="O3182" s="131"/>
      <c r="P3182" s="330"/>
      <c r="Q3182" s="132"/>
      <c r="R3182" s="132"/>
      <c r="S3182" s="132"/>
      <c r="T3182" s="132"/>
    </row>
    <row r="3183" customFormat="false" ht="12.8" hidden="true" customHeight="false" outlineLevel="0" collapsed="false">
      <c r="A3183" s="131" t="n">
        <v>1537488000</v>
      </c>
      <c r="B3183" s="330" t="n">
        <f aca="false">(A3183/(24*60*60))+DATE(1970,1,1)</f>
        <v>43364</v>
      </c>
      <c r="C3183" s="331" t="n">
        <f aca="false">YEAR(B3183)</f>
        <v>2018</v>
      </c>
      <c r="D3183" s="331" t="n">
        <f aca="false">MONTH(B3183)</f>
        <v>9</v>
      </c>
      <c r="E3183" s="331" t="n">
        <f aca="false">DAY(B3183)</f>
        <v>21</v>
      </c>
      <c r="F3183" s="132" t="n">
        <v>6468.2575</v>
      </c>
      <c r="G3183" s="132" t="n">
        <v>6708.155</v>
      </c>
      <c r="H3183" s="132" t="n">
        <v>6463.0175</v>
      </c>
      <c r="I3183" s="132" t="n">
        <v>6677.605</v>
      </c>
      <c r="J3183" s="132" t="n">
        <f aca="false">LARGE($G$1:G3183,1)</f>
        <v>19804.2475</v>
      </c>
      <c r="K3183" s="192" t="n">
        <f aca="false">IF(J3183&gt;J3182,0,K3182+1)</f>
        <v>278</v>
      </c>
      <c r="L3183" s="134" t="n">
        <f aca="false">I3183/J3183-1</f>
        <v>-0.662819554239564</v>
      </c>
      <c r="O3183" s="131"/>
      <c r="P3183" s="330"/>
      <c r="Q3183" s="132"/>
      <c r="R3183" s="132"/>
      <c r="S3183" s="132"/>
      <c r="T3183" s="132"/>
    </row>
    <row r="3184" customFormat="false" ht="12.8" hidden="true" customHeight="false" outlineLevel="0" collapsed="false">
      <c r="A3184" s="131" t="n">
        <v>1537574400</v>
      </c>
      <c r="B3184" s="330" t="n">
        <f aca="false">(A3184/(24*60*60))+DATE(1970,1,1)</f>
        <v>43365</v>
      </c>
      <c r="C3184" s="331" t="n">
        <f aca="false">YEAR(B3184)</f>
        <v>2018</v>
      </c>
      <c r="D3184" s="331" t="n">
        <f aca="false">MONTH(B3184)</f>
        <v>9</v>
      </c>
      <c r="E3184" s="331" t="n">
        <f aca="false">DAY(B3184)</f>
        <v>22</v>
      </c>
      <c r="F3184" s="132" t="n">
        <v>6662.3975</v>
      </c>
      <c r="G3184" s="132" t="n">
        <v>6736.59</v>
      </c>
      <c r="H3184" s="132" t="n">
        <v>6568.41</v>
      </c>
      <c r="I3184" s="132" t="n">
        <v>6647.5025</v>
      </c>
      <c r="J3184" s="132" t="n">
        <f aca="false">LARGE($G$1:G3184,1)</f>
        <v>19804.2475</v>
      </c>
      <c r="K3184" s="192" t="n">
        <f aca="false">IF(J3184&gt;J3183,0,K3183+1)</f>
        <v>279</v>
      </c>
      <c r="L3184" s="134" t="n">
        <f aca="false">I3184/J3184-1</f>
        <v>-0.664339556451211</v>
      </c>
      <c r="O3184" s="131"/>
      <c r="P3184" s="330"/>
      <c r="Q3184" s="132"/>
      <c r="R3184" s="132"/>
      <c r="S3184" s="132"/>
      <c r="T3184" s="132"/>
    </row>
    <row r="3185" customFormat="false" ht="12.8" hidden="true" customHeight="false" outlineLevel="0" collapsed="false">
      <c r="A3185" s="131" t="n">
        <v>1537660800</v>
      </c>
      <c r="B3185" s="330" t="n">
        <f aca="false">(A3185/(24*60*60))+DATE(1970,1,1)</f>
        <v>43366</v>
      </c>
      <c r="C3185" s="331" t="n">
        <f aca="false">YEAR(B3185)</f>
        <v>2018</v>
      </c>
      <c r="D3185" s="331" t="n">
        <f aca="false">MONTH(B3185)</f>
        <v>9</v>
      </c>
      <c r="E3185" s="331" t="n">
        <f aca="false">DAY(B3185)</f>
        <v>23</v>
      </c>
      <c r="F3185" s="132" t="n">
        <v>6629.5975</v>
      </c>
      <c r="G3185" s="132" t="n">
        <v>6695.1475</v>
      </c>
      <c r="H3185" s="132" t="n">
        <v>6593.7225</v>
      </c>
      <c r="I3185" s="132" t="n">
        <v>6638.72</v>
      </c>
      <c r="J3185" s="132" t="n">
        <f aca="false">LARGE($G$1:G3185,1)</f>
        <v>19804.2475</v>
      </c>
      <c r="K3185" s="192" t="n">
        <f aca="false">IF(J3185&gt;J3184,0,K3184+1)</f>
        <v>280</v>
      </c>
      <c r="L3185" s="134" t="n">
        <f aca="false">I3185/J3185-1</f>
        <v>-0.664783021924968</v>
      </c>
      <c r="O3185" s="131"/>
      <c r="P3185" s="330"/>
      <c r="Q3185" s="132"/>
      <c r="R3185" s="132"/>
      <c r="S3185" s="132"/>
      <c r="T3185" s="132"/>
    </row>
    <row r="3186" customFormat="false" ht="12.8" hidden="true" customHeight="false" outlineLevel="0" collapsed="false">
      <c r="A3186" s="131" t="n">
        <v>1537747200</v>
      </c>
      <c r="B3186" s="330" t="n">
        <f aca="false">(A3186/(24*60*60))+DATE(1970,1,1)</f>
        <v>43367</v>
      </c>
      <c r="C3186" s="331" t="n">
        <f aca="false">YEAR(B3186)</f>
        <v>2018</v>
      </c>
      <c r="D3186" s="331" t="n">
        <f aca="false">MONTH(B3186)</f>
        <v>9</v>
      </c>
      <c r="E3186" s="331" t="n">
        <f aca="false">DAY(B3186)</f>
        <v>24</v>
      </c>
      <c r="F3186" s="132" t="n">
        <v>6624.075</v>
      </c>
      <c r="G3186" s="132" t="n">
        <v>6654.605</v>
      </c>
      <c r="H3186" s="132" t="n">
        <v>6511.9225</v>
      </c>
      <c r="I3186" s="132" t="n">
        <v>6549.62</v>
      </c>
      <c r="J3186" s="132" t="n">
        <f aca="false">LARGE($G$1:G3186,1)</f>
        <v>19804.2475</v>
      </c>
      <c r="K3186" s="192" t="n">
        <f aca="false">IF(J3186&gt;J3185,0,K3185+1)</f>
        <v>281</v>
      </c>
      <c r="L3186" s="134" t="n">
        <f aca="false">I3186/J3186-1</f>
        <v>-0.6692820567911</v>
      </c>
      <c r="O3186" s="131"/>
      <c r="P3186" s="330"/>
      <c r="Q3186" s="132"/>
      <c r="R3186" s="132"/>
      <c r="S3186" s="132"/>
      <c r="T3186" s="132"/>
    </row>
    <row r="3187" customFormat="false" ht="12.8" hidden="true" customHeight="false" outlineLevel="0" collapsed="false">
      <c r="A3187" s="131" t="n">
        <v>1537833600</v>
      </c>
      <c r="B3187" s="330" t="n">
        <f aca="false">(A3187/(24*60*60))+DATE(1970,1,1)</f>
        <v>43368</v>
      </c>
      <c r="C3187" s="331" t="n">
        <f aca="false">YEAR(B3187)</f>
        <v>2018</v>
      </c>
      <c r="D3187" s="331" t="n">
        <f aca="false">MONTH(B3187)</f>
        <v>9</v>
      </c>
      <c r="E3187" s="331" t="n">
        <f aca="false">DAY(B3187)</f>
        <v>25</v>
      </c>
      <c r="F3187" s="132" t="n">
        <v>6533.9325</v>
      </c>
      <c r="G3187" s="132" t="n">
        <v>6550.5925</v>
      </c>
      <c r="H3187" s="132" t="n">
        <v>6339.925</v>
      </c>
      <c r="I3187" s="132" t="n">
        <v>6439.1375</v>
      </c>
      <c r="J3187" s="132" t="n">
        <f aca="false">LARGE($G$1:G3187,1)</f>
        <v>19804.2475</v>
      </c>
      <c r="K3187" s="192" t="n">
        <f aca="false">IF(J3187&gt;J3186,0,K3186+1)</f>
        <v>282</v>
      </c>
      <c r="L3187" s="134" t="n">
        <f aca="false">I3187/J3187-1</f>
        <v>-0.674860784283776</v>
      </c>
      <c r="O3187" s="131"/>
      <c r="P3187" s="330"/>
      <c r="Q3187" s="132"/>
      <c r="R3187" s="132"/>
      <c r="S3187" s="132"/>
      <c r="T3187" s="132"/>
    </row>
    <row r="3188" customFormat="false" ht="12.8" hidden="true" customHeight="false" outlineLevel="0" collapsed="false">
      <c r="A3188" s="131" t="n">
        <v>1537920000</v>
      </c>
      <c r="B3188" s="330" t="n">
        <f aca="false">(A3188/(24*60*60))+DATE(1970,1,1)</f>
        <v>43369</v>
      </c>
      <c r="C3188" s="331" t="n">
        <f aca="false">YEAR(B3188)</f>
        <v>2018</v>
      </c>
      <c r="D3188" s="331" t="n">
        <f aca="false">MONTH(B3188)</f>
        <v>9</v>
      </c>
      <c r="E3188" s="331" t="n">
        <f aca="false">DAY(B3188)</f>
        <v>26</v>
      </c>
      <c r="F3188" s="132" t="n">
        <v>6423.4325</v>
      </c>
      <c r="G3188" s="132" t="n">
        <v>6519.66</v>
      </c>
      <c r="H3188" s="132" t="n">
        <v>6381.95</v>
      </c>
      <c r="I3188" s="132" t="n">
        <v>6456.585</v>
      </c>
      <c r="J3188" s="132" t="n">
        <f aca="false">LARGE($G$1:G3188,1)</f>
        <v>19804.2475</v>
      </c>
      <c r="K3188" s="192" t="n">
        <f aca="false">IF(J3188&gt;J3187,0,K3187+1)</f>
        <v>283</v>
      </c>
      <c r="L3188" s="134" t="n">
        <f aca="false">I3188/J3188-1</f>
        <v>-0.673979786406931</v>
      </c>
      <c r="O3188" s="131"/>
      <c r="P3188" s="330"/>
      <c r="Q3188" s="132"/>
      <c r="R3188" s="132"/>
      <c r="S3188" s="132"/>
      <c r="T3188" s="132"/>
    </row>
    <row r="3189" customFormat="false" ht="12.8" hidden="true" customHeight="false" outlineLevel="0" collapsed="false">
      <c r="A3189" s="131" t="n">
        <v>1538006400</v>
      </c>
      <c r="B3189" s="330" t="n">
        <f aca="false">(A3189/(24*60*60))+DATE(1970,1,1)</f>
        <v>43370</v>
      </c>
      <c r="C3189" s="331" t="n">
        <f aca="false">YEAR(B3189)</f>
        <v>2018</v>
      </c>
      <c r="D3189" s="331" t="n">
        <f aca="false">MONTH(B3189)</f>
        <v>9</v>
      </c>
      <c r="E3189" s="331" t="n">
        <f aca="false">DAY(B3189)</f>
        <v>27</v>
      </c>
      <c r="F3189" s="132" t="n">
        <v>6439.4275</v>
      </c>
      <c r="G3189" s="132" t="n">
        <v>6665.58</v>
      </c>
      <c r="H3189" s="132" t="n">
        <v>6422.1475</v>
      </c>
      <c r="I3189" s="132" t="n">
        <v>6625.275</v>
      </c>
      <c r="J3189" s="132" t="n">
        <f aca="false">LARGE($G$1:G3189,1)</f>
        <v>19804.2475</v>
      </c>
      <c r="K3189" s="192" t="n">
        <f aca="false">IF(J3189&gt;J3188,0,K3188+1)</f>
        <v>284</v>
      </c>
      <c r="L3189" s="134" t="n">
        <f aca="false">I3189/J3189-1</f>
        <v>-0.665461916692366</v>
      </c>
      <c r="O3189" s="131"/>
      <c r="P3189" s="330"/>
      <c r="Q3189" s="132"/>
      <c r="R3189" s="132"/>
      <c r="S3189" s="132"/>
      <c r="T3189" s="132"/>
    </row>
    <row r="3190" customFormat="false" ht="12.8" hidden="true" customHeight="false" outlineLevel="0" collapsed="false">
      <c r="A3190" s="131" t="n">
        <v>1538092800</v>
      </c>
      <c r="B3190" s="330" t="n">
        <f aca="false">(A3190/(24*60*60))+DATE(1970,1,1)</f>
        <v>43371</v>
      </c>
      <c r="C3190" s="331" t="n">
        <f aca="false">YEAR(B3190)</f>
        <v>2018</v>
      </c>
      <c r="D3190" s="331" t="n">
        <f aca="false">MONTH(B3190)</f>
        <v>9</v>
      </c>
      <c r="E3190" s="331" t="n">
        <f aca="false">DAY(B3190)</f>
        <v>28</v>
      </c>
      <c r="F3190" s="132" t="n">
        <v>6610.9875</v>
      </c>
      <c r="G3190" s="132" t="n">
        <v>6708.9725</v>
      </c>
      <c r="H3190" s="132" t="n">
        <v>6494.735</v>
      </c>
      <c r="I3190" s="132" t="n">
        <v>6577.185</v>
      </c>
      <c r="J3190" s="132" t="n">
        <f aca="false">LARGE($G$1:G3190,1)</f>
        <v>19804.2475</v>
      </c>
      <c r="K3190" s="192" t="n">
        <f aca="false">IF(J3190&gt;J3189,0,K3189+1)</f>
        <v>285</v>
      </c>
      <c r="L3190" s="134" t="n">
        <f aca="false">I3190/J3190-1</f>
        <v>-0.667890183658834</v>
      </c>
      <c r="O3190" s="131"/>
      <c r="P3190" s="330"/>
      <c r="Q3190" s="132"/>
      <c r="R3190" s="132"/>
      <c r="S3190" s="132"/>
      <c r="T3190" s="132"/>
    </row>
    <row r="3191" customFormat="false" ht="12.8" hidden="true" customHeight="false" outlineLevel="0" collapsed="false">
      <c r="A3191" s="131" t="n">
        <v>1538179200</v>
      </c>
      <c r="B3191" s="330" t="n">
        <f aca="false">(A3191/(24*60*60))+DATE(1970,1,1)</f>
        <v>43372</v>
      </c>
      <c r="C3191" s="331" t="n">
        <f aca="false">YEAR(B3191)</f>
        <v>2018</v>
      </c>
      <c r="D3191" s="331" t="n">
        <f aca="false">MONTH(B3191)</f>
        <v>9</v>
      </c>
      <c r="E3191" s="331" t="n">
        <f aca="false">DAY(B3191)</f>
        <v>29</v>
      </c>
      <c r="F3191" s="132" t="n">
        <v>6561.7425</v>
      </c>
      <c r="G3191" s="132" t="n">
        <v>6577.9775</v>
      </c>
      <c r="H3191" s="132" t="n">
        <v>6437.965</v>
      </c>
      <c r="I3191" s="132" t="n">
        <v>6549.6875</v>
      </c>
      <c r="J3191" s="132" t="n">
        <f aca="false">LARGE($G$1:G3191,1)</f>
        <v>19804.2475</v>
      </c>
      <c r="K3191" s="192" t="n">
        <f aca="false">IF(J3191&gt;J3190,0,K3190+1)</f>
        <v>286</v>
      </c>
      <c r="L3191" s="134" t="n">
        <f aca="false">I3191/J3191-1</f>
        <v>-0.669278648431353</v>
      </c>
      <c r="O3191" s="131"/>
      <c r="P3191" s="330"/>
      <c r="Q3191" s="132"/>
      <c r="R3191" s="132"/>
      <c r="S3191" s="132"/>
      <c r="T3191" s="132"/>
    </row>
    <row r="3192" customFormat="false" ht="12.8" hidden="true" customHeight="false" outlineLevel="0" collapsed="false">
      <c r="A3192" s="131" t="n">
        <v>1538265600</v>
      </c>
      <c r="B3192" s="330" t="n">
        <f aca="false">(A3192/(24*60*60))+DATE(1970,1,1)</f>
        <v>43373</v>
      </c>
      <c r="C3192" s="331" t="n">
        <f aca="false">YEAR(B3192)</f>
        <v>2018</v>
      </c>
      <c r="D3192" s="331" t="n">
        <f aca="false">MONTH(B3192)</f>
        <v>9</v>
      </c>
      <c r="E3192" s="331" t="n">
        <f aca="false">DAY(B3192)</f>
        <v>30</v>
      </c>
      <c r="F3192" s="132" t="n">
        <v>6533.3075</v>
      </c>
      <c r="G3192" s="132" t="n">
        <v>6593.005</v>
      </c>
      <c r="H3192" s="132" t="n">
        <v>6486.685</v>
      </c>
      <c r="I3192" s="132" t="n">
        <v>6565.645</v>
      </c>
      <c r="J3192" s="132" t="n">
        <f aca="false">LARGE($G$1:G3192,1)</f>
        <v>19804.2475</v>
      </c>
      <c r="K3192" s="192" t="n">
        <f aca="false">IF(J3192&gt;J3191,0,K3191+1)</f>
        <v>287</v>
      </c>
      <c r="L3192" s="134" t="n">
        <f aca="false">I3192/J3192-1</f>
        <v>-0.668472886940037</v>
      </c>
      <c r="O3192" s="131"/>
      <c r="P3192" s="330"/>
      <c r="Q3192" s="132"/>
      <c r="R3192" s="132"/>
      <c r="S3192" s="132"/>
      <c r="T3192" s="132"/>
    </row>
    <row r="3193" customFormat="false" ht="12.8" hidden="true" customHeight="false" outlineLevel="0" collapsed="false">
      <c r="A3193" s="131" t="n">
        <v>1538352000</v>
      </c>
      <c r="B3193" s="330" t="n">
        <f aca="false">(A3193/(24*60*60))+DATE(1970,1,1)</f>
        <v>43374</v>
      </c>
      <c r="C3193" s="331" t="n">
        <f aca="false">YEAR(B3193)</f>
        <v>2018</v>
      </c>
      <c r="D3193" s="331" t="n">
        <f aca="false">MONTH(B3193)</f>
        <v>10</v>
      </c>
      <c r="E3193" s="331" t="n">
        <f aca="false">DAY(B3193)</f>
        <v>1</v>
      </c>
      <c r="F3193" s="132" t="n">
        <v>6550.5825</v>
      </c>
      <c r="G3193" s="132" t="n">
        <v>6592.865</v>
      </c>
      <c r="H3193" s="132" t="n">
        <v>6459.6025</v>
      </c>
      <c r="I3193" s="132" t="n">
        <v>6543.075</v>
      </c>
      <c r="J3193" s="132" t="n">
        <f aca="false">LARGE($G$1:G3193,1)</f>
        <v>19804.2475</v>
      </c>
      <c r="K3193" s="192" t="n">
        <f aca="false">IF(J3193&gt;J3192,0,K3192+1)</f>
        <v>288</v>
      </c>
      <c r="L3193" s="134" t="n">
        <f aca="false">I3193/J3193-1</f>
        <v>-0.66961254145102</v>
      </c>
      <c r="O3193" s="131"/>
      <c r="P3193" s="330"/>
      <c r="Q3193" s="132"/>
      <c r="R3193" s="132"/>
      <c r="S3193" s="132"/>
      <c r="T3193" s="132"/>
    </row>
    <row r="3194" customFormat="false" ht="12.8" hidden="true" customHeight="false" outlineLevel="0" collapsed="false">
      <c r="A3194" s="131" t="n">
        <v>1538438400</v>
      </c>
      <c r="B3194" s="330" t="n">
        <f aca="false">(A3194/(24*60*60))+DATE(1970,1,1)</f>
        <v>43375</v>
      </c>
      <c r="C3194" s="331" t="n">
        <f aca="false">YEAR(B3194)</f>
        <v>2018</v>
      </c>
      <c r="D3194" s="331" t="n">
        <f aca="false">MONTH(B3194)</f>
        <v>10</v>
      </c>
      <c r="E3194" s="331" t="n">
        <f aca="false">DAY(B3194)</f>
        <v>2</v>
      </c>
      <c r="F3194" s="132" t="n">
        <v>6528.0975</v>
      </c>
      <c r="G3194" s="132" t="n">
        <v>6561.5125</v>
      </c>
      <c r="H3194" s="132" t="n">
        <v>6432.805</v>
      </c>
      <c r="I3194" s="132" t="n">
        <v>6488.5325</v>
      </c>
      <c r="J3194" s="132" t="n">
        <f aca="false">LARGE($G$1:G3194,1)</f>
        <v>19804.2475</v>
      </c>
      <c r="K3194" s="192" t="n">
        <f aca="false">IF(J3194&gt;J3193,0,K3193+1)</f>
        <v>289</v>
      </c>
      <c r="L3194" s="134" t="n">
        <f aca="false">I3194/J3194-1</f>
        <v>-0.672366622362198</v>
      </c>
      <c r="O3194" s="131"/>
      <c r="P3194" s="330"/>
      <c r="Q3194" s="132"/>
      <c r="R3194" s="132"/>
      <c r="S3194" s="132"/>
      <c r="T3194" s="132"/>
    </row>
    <row r="3195" customFormat="false" ht="12.8" hidden="true" customHeight="false" outlineLevel="0" collapsed="false">
      <c r="A3195" s="131" t="n">
        <v>1538524800</v>
      </c>
      <c r="B3195" s="330" t="n">
        <f aca="false">(A3195/(24*60*60))+DATE(1970,1,1)</f>
        <v>43376</v>
      </c>
      <c r="C3195" s="331" t="n">
        <f aca="false">YEAR(B3195)</f>
        <v>2018</v>
      </c>
      <c r="D3195" s="331" t="n">
        <f aca="false">MONTH(B3195)</f>
        <v>10</v>
      </c>
      <c r="E3195" s="331" t="n">
        <f aca="false">DAY(B3195)</f>
        <v>3</v>
      </c>
      <c r="F3195" s="132" t="n">
        <v>6472.9775</v>
      </c>
      <c r="G3195" s="132" t="n">
        <v>6499.9325</v>
      </c>
      <c r="H3195" s="132" t="n">
        <v>6397.16</v>
      </c>
      <c r="I3195" s="132" t="n">
        <v>6460.5925</v>
      </c>
      <c r="J3195" s="132" t="n">
        <f aca="false">LARGE($G$1:G3195,1)</f>
        <v>19804.2475</v>
      </c>
      <c r="K3195" s="192" t="n">
        <f aca="false">IF(J3195&gt;J3194,0,K3194+1)</f>
        <v>290</v>
      </c>
      <c r="L3195" s="134" t="n">
        <f aca="false">I3195/J3195-1</f>
        <v>-0.673777430826392</v>
      </c>
      <c r="O3195" s="131"/>
      <c r="P3195" s="330"/>
      <c r="Q3195" s="132"/>
      <c r="R3195" s="132"/>
      <c r="S3195" s="132"/>
      <c r="T3195" s="132"/>
    </row>
    <row r="3196" customFormat="false" ht="12.8" hidden="true" customHeight="false" outlineLevel="0" collapsed="false">
      <c r="A3196" s="131" t="n">
        <v>1538611200</v>
      </c>
      <c r="B3196" s="330" t="n">
        <f aca="false">(A3196/(24*60*60))+DATE(1970,1,1)</f>
        <v>43377</v>
      </c>
      <c r="C3196" s="331" t="n">
        <f aca="false">YEAR(B3196)</f>
        <v>2018</v>
      </c>
      <c r="D3196" s="331" t="n">
        <f aca="false">MONTH(B3196)</f>
        <v>10</v>
      </c>
      <c r="E3196" s="331" t="n">
        <f aca="false">DAY(B3196)</f>
        <v>4</v>
      </c>
      <c r="F3196" s="132" t="n">
        <v>6445.095</v>
      </c>
      <c r="G3196" s="132" t="n">
        <v>6566.87</v>
      </c>
      <c r="H3196" s="132" t="n">
        <v>6440.425</v>
      </c>
      <c r="I3196" s="132" t="n">
        <v>6524.52</v>
      </c>
      <c r="J3196" s="132" t="n">
        <f aca="false">LARGE($G$1:G3196,1)</f>
        <v>19804.2475</v>
      </c>
      <c r="K3196" s="192" t="n">
        <f aca="false">IF(J3196&gt;J3195,0,K3195+1)</f>
        <v>291</v>
      </c>
      <c r="L3196" s="134" t="n">
        <f aca="false">I3196/J3196-1</f>
        <v>-0.670549461674825</v>
      </c>
      <c r="O3196" s="131"/>
      <c r="P3196" s="330"/>
      <c r="Q3196" s="132"/>
      <c r="R3196" s="132"/>
      <c r="S3196" s="132"/>
      <c r="T3196" s="132"/>
    </row>
    <row r="3197" customFormat="false" ht="12.8" hidden="true" customHeight="false" outlineLevel="0" collapsed="false">
      <c r="A3197" s="131" t="n">
        <v>1538697600</v>
      </c>
      <c r="B3197" s="330" t="n">
        <f aca="false">(A3197/(24*60*60))+DATE(1970,1,1)</f>
        <v>43378</v>
      </c>
      <c r="C3197" s="331" t="n">
        <f aca="false">YEAR(B3197)</f>
        <v>2018</v>
      </c>
      <c r="D3197" s="331" t="n">
        <f aca="false">MONTH(B3197)</f>
        <v>10</v>
      </c>
      <c r="E3197" s="331" t="n">
        <f aca="false">DAY(B3197)</f>
        <v>5</v>
      </c>
      <c r="F3197" s="132" t="n">
        <v>6512.255</v>
      </c>
      <c r="G3197" s="132" t="n">
        <v>6602.4075</v>
      </c>
      <c r="H3197" s="132" t="n">
        <v>6477.605</v>
      </c>
      <c r="I3197" s="132" t="n">
        <v>6552.9575</v>
      </c>
      <c r="J3197" s="132" t="n">
        <f aca="false">LARGE($G$1:G3197,1)</f>
        <v>19804.2475</v>
      </c>
      <c r="K3197" s="192" t="n">
        <f aca="false">IF(J3197&gt;J3196,0,K3196+1)</f>
        <v>292</v>
      </c>
      <c r="L3197" s="134" t="n">
        <f aca="false">I3197/J3197-1</f>
        <v>-0.669113532336939</v>
      </c>
      <c r="O3197" s="131"/>
      <c r="P3197" s="330"/>
      <c r="Q3197" s="132"/>
      <c r="R3197" s="132"/>
      <c r="S3197" s="132"/>
      <c r="T3197" s="132"/>
    </row>
    <row r="3198" customFormat="false" ht="12.8" hidden="true" customHeight="false" outlineLevel="0" collapsed="false">
      <c r="A3198" s="131" t="n">
        <v>1538784000</v>
      </c>
      <c r="B3198" s="330" t="n">
        <f aca="false">(A3198/(24*60*60))+DATE(1970,1,1)</f>
        <v>43379</v>
      </c>
      <c r="C3198" s="331" t="n">
        <f aca="false">YEAR(B3198)</f>
        <v>2018</v>
      </c>
      <c r="D3198" s="331" t="n">
        <f aca="false">MONTH(B3198)</f>
        <v>10</v>
      </c>
      <c r="E3198" s="331" t="n">
        <f aca="false">DAY(B3198)</f>
        <v>6</v>
      </c>
      <c r="F3198" s="132" t="n">
        <v>6574.68</v>
      </c>
      <c r="G3198" s="132" t="n">
        <v>6587.27</v>
      </c>
      <c r="H3198" s="132" t="n">
        <v>6532.38</v>
      </c>
      <c r="I3198" s="132" t="n">
        <v>6548</v>
      </c>
      <c r="J3198" s="132" t="n">
        <f aca="false">LARGE($G$1:G3198,1)</f>
        <v>19804.2475</v>
      </c>
      <c r="K3198" s="192" t="n">
        <f aca="false">IF(J3198&gt;J3197,0,K3197+1)</f>
        <v>293</v>
      </c>
      <c r="L3198" s="134" t="n">
        <f aca="false">I3198/J3198-1</f>
        <v>-0.66936385742503</v>
      </c>
      <c r="O3198" s="131"/>
      <c r="P3198" s="330"/>
      <c r="Q3198" s="132"/>
      <c r="R3198" s="132"/>
      <c r="S3198" s="132"/>
      <c r="T3198" s="132"/>
    </row>
    <row r="3199" customFormat="false" ht="12.8" hidden="true" customHeight="false" outlineLevel="0" collapsed="false">
      <c r="A3199" s="131" t="n">
        <v>1538870400</v>
      </c>
      <c r="B3199" s="330" t="n">
        <f aca="false">(A3199/(24*60*60))+DATE(1970,1,1)</f>
        <v>43380</v>
      </c>
      <c r="C3199" s="331" t="n">
        <f aca="false">YEAR(B3199)</f>
        <v>2018</v>
      </c>
      <c r="D3199" s="331" t="n">
        <f aca="false">MONTH(B3199)</f>
        <v>10</v>
      </c>
      <c r="E3199" s="331" t="n">
        <f aca="false">DAY(B3199)</f>
        <v>7</v>
      </c>
      <c r="F3199" s="132" t="n">
        <v>6548.9375</v>
      </c>
      <c r="G3199" s="132" t="n">
        <v>6589.7975</v>
      </c>
      <c r="H3199" s="132" t="n">
        <v>6493.26</v>
      </c>
      <c r="I3199" s="132" t="n">
        <v>6572.825</v>
      </c>
      <c r="J3199" s="132" t="n">
        <f aca="false">LARGE($G$1:G3199,1)</f>
        <v>19804.2475</v>
      </c>
      <c r="K3199" s="192" t="n">
        <f aca="false">IF(J3199&gt;J3198,0,K3198+1)</f>
        <v>294</v>
      </c>
      <c r="L3199" s="134" t="n">
        <f aca="false">I3199/J3199-1</f>
        <v>-0.668110338451385</v>
      </c>
      <c r="O3199" s="131"/>
      <c r="P3199" s="330"/>
      <c r="Q3199" s="132"/>
      <c r="R3199" s="132"/>
      <c r="S3199" s="132"/>
      <c r="T3199" s="132"/>
    </row>
    <row r="3200" customFormat="false" ht="12.8" hidden="true" customHeight="false" outlineLevel="0" collapsed="false">
      <c r="A3200" s="131" t="n">
        <v>1538956800</v>
      </c>
      <c r="B3200" s="330" t="n">
        <f aca="false">(A3200/(24*60*60))+DATE(1970,1,1)</f>
        <v>43381</v>
      </c>
      <c r="C3200" s="331" t="n">
        <f aca="false">YEAR(B3200)</f>
        <v>2018</v>
      </c>
      <c r="D3200" s="331" t="n">
        <f aca="false">MONTH(B3200)</f>
        <v>10</v>
      </c>
      <c r="E3200" s="331" t="n">
        <f aca="false">DAY(B3200)</f>
        <v>8</v>
      </c>
      <c r="F3200" s="132" t="n">
        <v>6572.1375</v>
      </c>
      <c r="G3200" s="132" t="n">
        <v>6670.28</v>
      </c>
      <c r="H3200" s="132" t="n">
        <v>6542.4575</v>
      </c>
      <c r="I3200" s="132" t="n">
        <v>6605.705</v>
      </c>
      <c r="J3200" s="132" t="n">
        <f aca="false">LARGE($G$1:G3200,1)</f>
        <v>19804.2475</v>
      </c>
      <c r="K3200" s="192" t="n">
        <f aca="false">IF(J3200&gt;J3199,0,K3199+1)</f>
        <v>295</v>
      </c>
      <c r="L3200" s="134" t="n">
        <f aca="false">I3200/J3200-1</f>
        <v>-0.666450088547924</v>
      </c>
      <c r="O3200" s="131"/>
      <c r="P3200" s="330"/>
      <c r="Q3200" s="132"/>
      <c r="R3200" s="132"/>
      <c r="S3200" s="132"/>
      <c r="T3200" s="132"/>
    </row>
    <row r="3201" customFormat="false" ht="12.8" hidden="true" customHeight="false" outlineLevel="0" collapsed="false">
      <c r="A3201" s="131" t="n">
        <v>1539043200</v>
      </c>
      <c r="B3201" s="330" t="n">
        <f aca="false">(A3201/(24*60*60))+DATE(1970,1,1)</f>
        <v>43382</v>
      </c>
      <c r="C3201" s="331" t="n">
        <f aca="false">YEAR(B3201)</f>
        <v>2018</v>
      </c>
      <c r="D3201" s="331" t="n">
        <f aca="false">MONTH(B3201)</f>
        <v>10</v>
      </c>
      <c r="E3201" s="331" t="n">
        <f aca="false">DAY(B3201)</f>
        <v>9</v>
      </c>
      <c r="F3201" s="132" t="n">
        <v>6604.92</v>
      </c>
      <c r="G3201" s="132" t="n">
        <v>6617.7075</v>
      </c>
      <c r="H3201" s="132" t="n">
        <v>6551.8075</v>
      </c>
      <c r="I3201" s="132" t="n">
        <v>6589.215</v>
      </c>
      <c r="J3201" s="132" t="n">
        <f aca="false">LARGE($G$1:G3201,1)</f>
        <v>19804.2475</v>
      </c>
      <c r="K3201" s="192" t="n">
        <f aca="false">IF(J3201&gt;J3200,0,K3200+1)</f>
        <v>296</v>
      </c>
      <c r="L3201" s="134" t="n">
        <f aca="false">I3201/J3201-1</f>
        <v>-0.667282738210578</v>
      </c>
      <c r="O3201" s="131"/>
      <c r="P3201" s="330"/>
      <c r="Q3201" s="132"/>
      <c r="R3201" s="132"/>
      <c r="S3201" s="132"/>
      <c r="T3201" s="132"/>
    </row>
    <row r="3202" customFormat="false" ht="12.8" hidden="true" customHeight="false" outlineLevel="0" collapsed="false">
      <c r="A3202" s="131" t="n">
        <v>1539129600</v>
      </c>
      <c r="B3202" s="330" t="n">
        <f aca="false">(A3202/(24*60*60))+DATE(1970,1,1)</f>
        <v>43383</v>
      </c>
      <c r="C3202" s="331" t="n">
        <f aca="false">YEAR(B3202)</f>
        <v>2018</v>
      </c>
      <c r="D3202" s="331" t="n">
        <f aca="false">MONTH(B3202)</f>
        <v>10</v>
      </c>
      <c r="E3202" s="331" t="n">
        <f aca="false">DAY(B3202)</f>
        <v>10</v>
      </c>
      <c r="F3202" s="132" t="n">
        <v>6589.3175</v>
      </c>
      <c r="G3202" s="132" t="n">
        <v>6590.9225</v>
      </c>
      <c r="H3202" s="132" t="n">
        <v>6431.2975</v>
      </c>
      <c r="I3202" s="132" t="n">
        <v>6525.59</v>
      </c>
      <c r="J3202" s="132" t="n">
        <f aca="false">LARGE($G$1:G3202,1)</f>
        <v>19804.2475</v>
      </c>
      <c r="K3202" s="192" t="n">
        <f aca="false">IF(J3202&gt;J3201,0,K3201+1)</f>
        <v>297</v>
      </c>
      <c r="L3202" s="134" t="n">
        <f aca="false">I3202/J3202-1</f>
        <v>-0.670495432861057</v>
      </c>
      <c r="O3202" s="131"/>
      <c r="P3202" s="330"/>
      <c r="Q3202" s="132"/>
      <c r="R3202" s="132"/>
      <c r="S3202" s="132"/>
      <c r="T3202" s="132"/>
    </row>
    <row r="3203" customFormat="false" ht="12.8" hidden="true" customHeight="false" outlineLevel="0" collapsed="false">
      <c r="A3203" s="131" t="n">
        <v>1539216000</v>
      </c>
      <c r="B3203" s="330" t="n">
        <f aca="false">(A3203/(24*60*60))+DATE(1970,1,1)</f>
        <v>43384</v>
      </c>
      <c r="C3203" s="331" t="n">
        <f aca="false">YEAR(B3203)</f>
        <v>2018</v>
      </c>
      <c r="D3203" s="331" t="n">
        <f aca="false">MONTH(B3203)</f>
        <v>10</v>
      </c>
      <c r="E3203" s="331" t="n">
        <f aca="false">DAY(B3203)</f>
        <v>11</v>
      </c>
      <c r="F3203" s="132" t="n">
        <v>6525.4175</v>
      </c>
      <c r="G3203" s="132" t="n">
        <v>6526.1375</v>
      </c>
      <c r="H3203" s="132" t="n">
        <v>6051.4775</v>
      </c>
      <c r="I3203" s="132" t="n">
        <v>6152.845</v>
      </c>
      <c r="J3203" s="132" t="n">
        <f aca="false">LARGE($G$1:G3203,1)</f>
        <v>19804.2475</v>
      </c>
      <c r="K3203" s="192" t="n">
        <f aca="false">IF(J3203&gt;J3202,0,K3202+1)</f>
        <v>298</v>
      </c>
      <c r="L3203" s="134" t="n">
        <f aca="false">I3203/J3203-1</f>
        <v>-0.689316900326559</v>
      </c>
      <c r="O3203" s="131"/>
      <c r="P3203" s="330"/>
      <c r="Q3203" s="132"/>
      <c r="R3203" s="132"/>
      <c r="S3203" s="132"/>
      <c r="T3203" s="132"/>
    </row>
    <row r="3204" customFormat="false" ht="12.8" hidden="true" customHeight="false" outlineLevel="0" collapsed="false">
      <c r="A3204" s="131" t="n">
        <v>1539302400</v>
      </c>
      <c r="B3204" s="330" t="n">
        <f aca="false">(A3204/(24*60*60))+DATE(1970,1,1)</f>
        <v>43385</v>
      </c>
      <c r="C3204" s="331" t="n">
        <f aca="false">YEAR(B3204)</f>
        <v>2018</v>
      </c>
      <c r="D3204" s="331" t="n">
        <f aca="false">MONTH(B3204)</f>
        <v>10</v>
      </c>
      <c r="E3204" s="331" t="n">
        <f aca="false">DAY(B3204)</f>
        <v>12</v>
      </c>
      <c r="F3204" s="132" t="n">
        <v>6154.4875</v>
      </c>
      <c r="G3204" s="132" t="n">
        <v>6242.005</v>
      </c>
      <c r="H3204" s="132" t="n">
        <v>6110.9425</v>
      </c>
      <c r="I3204" s="132" t="n">
        <v>6191.895</v>
      </c>
      <c r="J3204" s="132" t="n">
        <f aca="false">LARGE($G$1:G3204,1)</f>
        <v>19804.2475</v>
      </c>
      <c r="K3204" s="192" t="n">
        <f aca="false">IF(J3204&gt;J3203,0,K3203+1)</f>
        <v>299</v>
      </c>
      <c r="L3204" s="134" t="n">
        <f aca="false">I3204/J3204-1</f>
        <v>-0.687345101095106</v>
      </c>
      <c r="O3204" s="131"/>
      <c r="P3204" s="330"/>
      <c r="Q3204" s="132"/>
      <c r="R3204" s="132"/>
      <c r="S3204" s="132"/>
      <c r="T3204" s="132"/>
    </row>
    <row r="3205" customFormat="false" ht="12.8" hidden="true" customHeight="false" outlineLevel="0" collapsed="false">
      <c r="A3205" s="131" t="n">
        <v>1539388800</v>
      </c>
      <c r="B3205" s="330" t="n">
        <f aca="false">(A3205/(24*60*60))+DATE(1970,1,1)</f>
        <v>43386</v>
      </c>
      <c r="C3205" s="331" t="n">
        <f aca="false">YEAR(B3205)</f>
        <v>2018</v>
      </c>
      <c r="D3205" s="331" t="n">
        <f aca="false">MONTH(B3205)</f>
        <v>10</v>
      </c>
      <c r="E3205" s="331" t="n">
        <f aca="false">DAY(B3205)</f>
        <v>13</v>
      </c>
      <c r="F3205" s="132" t="n">
        <v>6192.305</v>
      </c>
      <c r="G3205" s="132" t="n">
        <v>6224.21</v>
      </c>
      <c r="H3205" s="132" t="n">
        <v>6174.7</v>
      </c>
      <c r="I3205" s="132" t="n">
        <v>6197.1475</v>
      </c>
      <c r="J3205" s="132" t="n">
        <f aca="false">LARGE($G$1:G3205,1)</f>
        <v>19804.2475</v>
      </c>
      <c r="K3205" s="192" t="n">
        <f aca="false">IF(J3205&gt;J3204,0,K3204+1)</f>
        <v>300</v>
      </c>
      <c r="L3205" s="134" t="n">
        <f aca="false">I3205/J3205-1</f>
        <v>-0.687079880212566</v>
      </c>
      <c r="O3205" s="131"/>
      <c r="P3205" s="330"/>
      <c r="Q3205" s="132"/>
      <c r="R3205" s="132"/>
      <c r="S3205" s="132"/>
      <c r="T3205" s="132"/>
    </row>
    <row r="3206" customFormat="false" ht="12.8" hidden="true" customHeight="false" outlineLevel="0" collapsed="false">
      <c r="A3206" s="131" t="n">
        <v>1539475200</v>
      </c>
      <c r="B3206" s="330" t="n">
        <f aca="false">(A3206/(24*60*60))+DATE(1970,1,1)</f>
        <v>43387</v>
      </c>
      <c r="C3206" s="331" t="n">
        <f aca="false">YEAR(B3206)</f>
        <v>2018</v>
      </c>
      <c r="D3206" s="331" t="n">
        <f aca="false">MONTH(B3206)</f>
        <v>10</v>
      </c>
      <c r="E3206" s="331" t="n">
        <f aca="false">DAY(B3206)</f>
        <v>14</v>
      </c>
      <c r="F3206" s="132" t="n">
        <v>6197.5075</v>
      </c>
      <c r="G3206" s="132" t="n">
        <v>6305.725</v>
      </c>
      <c r="H3206" s="132" t="n">
        <v>6148.49</v>
      </c>
      <c r="I3206" s="132" t="n">
        <v>6182.4575</v>
      </c>
      <c r="J3206" s="132" t="n">
        <f aca="false">LARGE($G$1:G3206,1)</f>
        <v>19804.2475</v>
      </c>
      <c r="K3206" s="192" t="n">
        <f aca="false">IF(J3206&gt;J3205,0,K3205+1)</f>
        <v>301</v>
      </c>
      <c r="L3206" s="134" t="n">
        <f aca="false">I3206/J3206-1</f>
        <v>-0.687821640281965</v>
      </c>
      <c r="O3206" s="131"/>
      <c r="P3206" s="330"/>
      <c r="Q3206" s="132"/>
      <c r="R3206" s="132"/>
      <c r="S3206" s="132"/>
      <c r="T3206" s="132"/>
    </row>
    <row r="3207" customFormat="false" ht="12.8" hidden="true" customHeight="false" outlineLevel="0" collapsed="false">
      <c r="A3207" s="131" t="n">
        <v>1539561600</v>
      </c>
      <c r="B3207" s="330" t="n">
        <f aca="false">(A3207/(24*60*60))+DATE(1970,1,1)</f>
        <v>43388</v>
      </c>
      <c r="C3207" s="331" t="n">
        <f aca="false">YEAR(B3207)</f>
        <v>2018</v>
      </c>
      <c r="D3207" s="331" t="n">
        <f aca="false">MONTH(B3207)</f>
        <v>10</v>
      </c>
      <c r="E3207" s="331" t="n">
        <f aca="false">DAY(B3207)</f>
        <v>15</v>
      </c>
      <c r="F3207" s="132" t="n">
        <v>6182.325</v>
      </c>
      <c r="G3207" s="132" t="n">
        <v>6788.75</v>
      </c>
      <c r="H3207" s="132" t="n">
        <v>6150.965</v>
      </c>
      <c r="I3207" s="132" t="n">
        <v>6439.245</v>
      </c>
      <c r="J3207" s="132" t="n">
        <f aca="false">LARGE($G$1:G3207,1)</f>
        <v>19804.2475</v>
      </c>
      <c r="K3207" s="192" t="n">
        <f aca="false">IF(J3207&gt;J3206,0,K3206+1)</f>
        <v>302</v>
      </c>
      <c r="L3207" s="134" t="n">
        <f aca="false">I3207/J3207-1</f>
        <v>-0.67485535615529</v>
      </c>
      <c r="O3207" s="131"/>
      <c r="P3207" s="330"/>
      <c r="Q3207" s="132"/>
      <c r="R3207" s="132"/>
      <c r="S3207" s="132"/>
      <c r="T3207" s="132"/>
    </row>
    <row r="3208" customFormat="false" ht="12.8" hidden="true" customHeight="false" outlineLevel="0" collapsed="false">
      <c r="A3208" s="131" t="n">
        <v>1539648000</v>
      </c>
      <c r="B3208" s="330" t="n">
        <f aca="false">(A3208/(24*60*60))+DATE(1970,1,1)</f>
        <v>43389</v>
      </c>
      <c r="C3208" s="331" t="n">
        <f aca="false">YEAR(B3208)</f>
        <v>2018</v>
      </c>
      <c r="D3208" s="331" t="n">
        <f aca="false">MONTH(B3208)</f>
        <v>10</v>
      </c>
      <c r="E3208" s="331" t="n">
        <f aca="false">DAY(B3208)</f>
        <v>16</v>
      </c>
      <c r="F3208" s="132" t="n">
        <v>6439.5925</v>
      </c>
      <c r="G3208" s="132" t="n">
        <v>6491.7175</v>
      </c>
      <c r="H3208" s="132" t="n">
        <v>6385.75</v>
      </c>
      <c r="I3208" s="132" t="n">
        <v>6458.7975</v>
      </c>
      <c r="J3208" s="132" t="n">
        <f aca="false">LARGE($G$1:G3208,1)</f>
        <v>19804.2475</v>
      </c>
      <c r="K3208" s="192" t="n">
        <f aca="false">IF(J3208&gt;J3207,0,K3207+1)</f>
        <v>303</v>
      </c>
      <c r="L3208" s="134" t="n">
        <f aca="false">I3208/J3208-1</f>
        <v>-0.673868067948555</v>
      </c>
      <c r="O3208" s="131"/>
      <c r="P3208" s="330"/>
      <c r="Q3208" s="132"/>
      <c r="R3208" s="132"/>
      <c r="S3208" s="132"/>
      <c r="T3208" s="132"/>
    </row>
    <row r="3209" customFormat="false" ht="12.8" hidden="true" customHeight="false" outlineLevel="0" collapsed="false">
      <c r="A3209" s="131" t="n">
        <v>1539734400</v>
      </c>
      <c r="B3209" s="330" t="n">
        <f aca="false">(A3209/(24*60*60))+DATE(1970,1,1)</f>
        <v>43390</v>
      </c>
      <c r="C3209" s="331" t="n">
        <f aca="false">YEAR(B3209)</f>
        <v>2018</v>
      </c>
      <c r="D3209" s="331" t="n">
        <f aca="false">MONTH(B3209)</f>
        <v>10</v>
      </c>
      <c r="E3209" s="331" t="n">
        <f aca="false">DAY(B3209)</f>
        <v>17</v>
      </c>
      <c r="F3209" s="132" t="n">
        <v>6457.315</v>
      </c>
      <c r="G3209" s="132" t="n">
        <v>6463.78</v>
      </c>
      <c r="H3209" s="132" t="n">
        <v>6409.44</v>
      </c>
      <c r="I3209" s="132" t="n">
        <v>6440.6225</v>
      </c>
      <c r="J3209" s="132" t="n">
        <f aca="false">LARGE($G$1:G3209,1)</f>
        <v>19804.2475</v>
      </c>
      <c r="K3209" s="192" t="n">
        <f aca="false">IF(J3209&gt;J3208,0,K3208+1)</f>
        <v>304</v>
      </c>
      <c r="L3209" s="134" t="n">
        <f aca="false">I3209/J3209-1</f>
        <v>-0.67478580036934</v>
      </c>
      <c r="O3209" s="131"/>
      <c r="P3209" s="330"/>
      <c r="Q3209" s="132"/>
      <c r="R3209" s="132"/>
      <c r="S3209" s="132"/>
      <c r="T3209" s="132"/>
    </row>
    <row r="3210" customFormat="false" ht="12.8" hidden="true" customHeight="false" outlineLevel="0" collapsed="false">
      <c r="A3210" s="131" t="n">
        <v>1539820800</v>
      </c>
      <c r="B3210" s="330" t="n">
        <f aca="false">(A3210/(24*60*60))+DATE(1970,1,1)</f>
        <v>43391</v>
      </c>
      <c r="C3210" s="331" t="n">
        <f aca="false">YEAR(B3210)</f>
        <v>2018</v>
      </c>
      <c r="D3210" s="331" t="n">
        <f aca="false">MONTH(B3210)</f>
        <v>10</v>
      </c>
      <c r="E3210" s="331" t="n">
        <f aca="false">DAY(B3210)</f>
        <v>18</v>
      </c>
      <c r="F3210" s="132" t="n">
        <v>6441.2625</v>
      </c>
      <c r="G3210" s="132" t="n">
        <v>6488.875</v>
      </c>
      <c r="H3210" s="132" t="n">
        <v>6350.13</v>
      </c>
      <c r="I3210" s="132" t="n">
        <v>6394.3875</v>
      </c>
      <c r="J3210" s="132" t="n">
        <f aca="false">LARGE($G$1:G3210,1)</f>
        <v>19804.2475</v>
      </c>
      <c r="K3210" s="192" t="n">
        <f aca="false">IF(J3210&gt;J3209,0,K3209+1)</f>
        <v>305</v>
      </c>
      <c r="L3210" s="134" t="n">
        <f aca="false">I3210/J3210-1</f>
        <v>-0.677120400560536</v>
      </c>
      <c r="O3210" s="131"/>
      <c r="P3210" s="330"/>
      <c r="Q3210" s="132"/>
      <c r="R3210" s="132"/>
      <c r="S3210" s="132"/>
      <c r="T3210" s="132"/>
    </row>
    <row r="3211" customFormat="false" ht="12.8" hidden="true" customHeight="false" outlineLevel="0" collapsed="false">
      <c r="A3211" s="131" t="n">
        <v>1539907200</v>
      </c>
      <c r="B3211" s="330" t="n">
        <f aca="false">(A3211/(24*60*60))+DATE(1970,1,1)</f>
        <v>43392</v>
      </c>
      <c r="C3211" s="331" t="n">
        <f aca="false">YEAR(B3211)</f>
        <v>2018</v>
      </c>
      <c r="D3211" s="331" t="n">
        <f aca="false">MONTH(B3211)</f>
        <v>10</v>
      </c>
      <c r="E3211" s="331" t="n">
        <f aca="false">DAY(B3211)</f>
        <v>19</v>
      </c>
      <c r="F3211" s="132" t="n">
        <v>6393.85</v>
      </c>
      <c r="G3211" s="132" t="n">
        <v>6409.7075</v>
      </c>
      <c r="H3211" s="132" t="n">
        <v>6351.09</v>
      </c>
      <c r="I3211" s="132" t="n">
        <v>6384.235</v>
      </c>
      <c r="J3211" s="132" t="n">
        <f aca="false">LARGE($G$1:G3211,1)</f>
        <v>19804.2475</v>
      </c>
      <c r="K3211" s="192" t="n">
        <f aca="false">IF(J3211&gt;J3210,0,K3210+1)</f>
        <v>306</v>
      </c>
      <c r="L3211" s="134" t="n">
        <f aca="false">I3211/J3211-1</f>
        <v>-0.677633043113605</v>
      </c>
      <c r="O3211" s="131"/>
      <c r="P3211" s="330"/>
      <c r="Q3211" s="132"/>
      <c r="R3211" s="132"/>
      <c r="S3211" s="132"/>
      <c r="T3211" s="132"/>
    </row>
    <row r="3212" customFormat="false" ht="12.8" hidden="true" customHeight="false" outlineLevel="0" collapsed="false">
      <c r="A3212" s="131" t="n">
        <v>1539993600</v>
      </c>
      <c r="B3212" s="330" t="n">
        <f aca="false">(A3212/(24*60*60))+DATE(1970,1,1)</f>
        <v>43393</v>
      </c>
      <c r="C3212" s="331" t="n">
        <f aca="false">YEAR(B3212)</f>
        <v>2018</v>
      </c>
      <c r="D3212" s="331" t="n">
        <f aca="false">MONTH(B3212)</f>
        <v>10</v>
      </c>
      <c r="E3212" s="331" t="n">
        <f aca="false">DAY(B3212)</f>
        <v>20</v>
      </c>
      <c r="F3212" s="132" t="n">
        <v>6382.82</v>
      </c>
      <c r="G3212" s="132" t="n">
        <v>6423.885</v>
      </c>
      <c r="H3212" s="132" t="n">
        <v>6368.155</v>
      </c>
      <c r="I3212" s="132" t="n">
        <v>6413.0975</v>
      </c>
      <c r="J3212" s="132" t="n">
        <f aca="false">LARGE($G$1:G3212,1)</f>
        <v>19804.2475</v>
      </c>
      <c r="K3212" s="192" t="n">
        <f aca="false">IF(J3212&gt;J3211,0,K3211+1)</f>
        <v>307</v>
      </c>
      <c r="L3212" s="134" t="n">
        <f aca="false">I3212/J3212-1</f>
        <v>-0.676175653732867</v>
      </c>
      <c r="O3212" s="131"/>
      <c r="P3212" s="330"/>
      <c r="Q3212" s="132"/>
      <c r="R3212" s="132"/>
      <c r="S3212" s="132"/>
      <c r="T3212" s="132"/>
    </row>
    <row r="3213" customFormat="false" ht="12.8" hidden="true" customHeight="false" outlineLevel="0" collapsed="false">
      <c r="A3213" s="131" t="n">
        <v>1540080000</v>
      </c>
      <c r="B3213" s="330" t="n">
        <f aca="false">(A3213/(24*60*60))+DATE(1970,1,1)</f>
        <v>43394</v>
      </c>
      <c r="C3213" s="331" t="n">
        <f aca="false">YEAR(B3213)</f>
        <v>2018</v>
      </c>
      <c r="D3213" s="331" t="n">
        <f aca="false">MONTH(B3213)</f>
        <v>10</v>
      </c>
      <c r="E3213" s="331" t="n">
        <f aca="false">DAY(B3213)</f>
        <v>21</v>
      </c>
      <c r="F3213" s="132" t="n">
        <v>6412.7375</v>
      </c>
      <c r="G3213" s="132" t="n">
        <v>6461.1625</v>
      </c>
      <c r="H3213" s="132" t="n">
        <v>6402.6925</v>
      </c>
      <c r="I3213" s="132" t="n">
        <v>6412.975</v>
      </c>
      <c r="J3213" s="132" t="n">
        <f aca="false">LARGE($G$1:G3213,1)</f>
        <v>19804.2475</v>
      </c>
      <c r="K3213" s="192" t="n">
        <f aca="false">IF(J3213&gt;J3212,0,K3212+1)</f>
        <v>308</v>
      </c>
      <c r="L3213" s="134" t="n">
        <f aca="false">I3213/J3213-1</f>
        <v>-0.67618183927463</v>
      </c>
      <c r="O3213" s="131"/>
      <c r="P3213" s="330"/>
      <c r="Q3213" s="132"/>
      <c r="R3213" s="132"/>
      <c r="S3213" s="132"/>
      <c r="T3213" s="132"/>
    </row>
    <row r="3214" customFormat="false" ht="12.8" hidden="true" customHeight="false" outlineLevel="0" collapsed="false">
      <c r="A3214" s="131" t="n">
        <v>1540166400</v>
      </c>
      <c r="B3214" s="330" t="n">
        <f aca="false">(A3214/(24*60*60))+DATE(1970,1,1)</f>
        <v>43395</v>
      </c>
      <c r="C3214" s="331" t="n">
        <f aca="false">YEAR(B3214)</f>
        <v>2018</v>
      </c>
      <c r="D3214" s="331" t="n">
        <f aca="false">MONTH(B3214)</f>
        <v>10</v>
      </c>
      <c r="E3214" s="331" t="n">
        <f aca="false">DAY(B3214)</f>
        <v>22</v>
      </c>
      <c r="F3214" s="132" t="n">
        <v>6413.2125</v>
      </c>
      <c r="G3214" s="132" t="n">
        <v>6427.95</v>
      </c>
      <c r="H3214" s="132" t="n">
        <v>6372.2975</v>
      </c>
      <c r="I3214" s="132" t="n">
        <v>6407.685</v>
      </c>
      <c r="J3214" s="132" t="n">
        <f aca="false">LARGE($G$1:G3214,1)</f>
        <v>19804.2475</v>
      </c>
      <c r="K3214" s="192" t="n">
        <f aca="false">IF(J3214&gt;J3213,0,K3213+1)</f>
        <v>309</v>
      </c>
      <c r="L3214" s="134" t="n">
        <f aca="false">I3214/J3214-1</f>
        <v>-0.676448953690364</v>
      </c>
      <c r="O3214" s="131"/>
      <c r="P3214" s="330"/>
      <c r="Q3214" s="132"/>
      <c r="R3214" s="132"/>
      <c r="S3214" s="132"/>
      <c r="T3214" s="132"/>
    </row>
    <row r="3215" customFormat="false" ht="12.8" hidden="true" customHeight="false" outlineLevel="0" collapsed="false">
      <c r="A3215" s="131" t="n">
        <v>1540252800</v>
      </c>
      <c r="B3215" s="330" t="n">
        <f aca="false">(A3215/(24*60*60))+DATE(1970,1,1)</f>
        <v>43396</v>
      </c>
      <c r="C3215" s="331" t="n">
        <f aca="false">YEAR(B3215)</f>
        <v>2018</v>
      </c>
      <c r="D3215" s="331" t="n">
        <f aca="false">MONTH(B3215)</f>
        <v>10</v>
      </c>
      <c r="E3215" s="331" t="n">
        <f aca="false">DAY(B3215)</f>
        <v>23</v>
      </c>
      <c r="F3215" s="132" t="n">
        <v>6408.2925</v>
      </c>
      <c r="G3215" s="132" t="n">
        <v>6417.27</v>
      </c>
      <c r="H3215" s="132" t="n">
        <v>6355.14</v>
      </c>
      <c r="I3215" s="132" t="n">
        <v>6394.55</v>
      </c>
      <c r="J3215" s="132" t="n">
        <f aca="false">LARGE($G$1:G3215,1)</f>
        <v>19804.2475</v>
      </c>
      <c r="K3215" s="192" t="n">
        <f aca="false">IF(J3215&gt;J3214,0,K3214+1)</f>
        <v>310</v>
      </c>
      <c r="L3215" s="134" t="n">
        <f aca="false">I3215/J3215-1</f>
        <v>-0.677112195250034</v>
      </c>
      <c r="O3215" s="131"/>
      <c r="P3215" s="330"/>
      <c r="Q3215" s="132"/>
      <c r="R3215" s="132"/>
      <c r="S3215" s="132"/>
      <c r="T3215" s="132"/>
    </row>
    <row r="3216" customFormat="false" ht="12.8" hidden="true" customHeight="false" outlineLevel="0" collapsed="false">
      <c r="A3216" s="131" t="n">
        <v>1540339200</v>
      </c>
      <c r="B3216" s="330" t="n">
        <f aca="false">(A3216/(24*60*60))+DATE(1970,1,1)</f>
        <v>43397</v>
      </c>
      <c r="C3216" s="331" t="n">
        <f aca="false">YEAR(B3216)</f>
        <v>2018</v>
      </c>
      <c r="D3216" s="331" t="n">
        <f aca="false">MONTH(B3216)</f>
        <v>10</v>
      </c>
      <c r="E3216" s="331" t="n">
        <f aca="false">DAY(B3216)</f>
        <v>24</v>
      </c>
      <c r="F3216" s="132" t="n">
        <v>6395.38</v>
      </c>
      <c r="G3216" s="132" t="n">
        <v>6468.92</v>
      </c>
      <c r="H3216" s="132" t="n">
        <v>6392.725</v>
      </c>
      <c r="I3216" s="132" t="n">
        <v>6413.46</v>
      </c>
      <c r="J3216" s="132" t="n">
        <f aca="false">LARGE($G$1:G3216,1)</f>
        <v>19804.2475</v>
      </c>
      <c r="K3216" s="192" t="n">
        <f aca="false">IF(J3216&gt;J3215,0,K3215+1)</f>
        <v>311</v>
      </c>
      <c r="L3216" s="134" t="n">
        <f aca="false">I3216/J3216-1</f>
        <v>-0.67615734957867</v>
      </c>
      <c r="O3216" s="131"/>
      <c r="P3216" s="330"/>
      <c r="Q3216" s="132"/>
      <c r="R3216" s="132"/>
      <c r="S3216" s="132"/>
      <c r="T3216" s="132"/>
    </row>
    <row r="3217" customFormat="false" ht="12.8" hidden="true" customHeight="false" outlineLevel="0" collapsed="false">
      <c r="A3217" s="131" t="n">
        <v>1540425600</v>
      </c>
      <c r="B3217" s="330" t="n">
        <f aca="false">(A3217/(24*60*60))+DATE(1970,1,1)</f>
        <v>43398</v>
      </c>
      <c r="C3217" s="331" t="n">
        <f aca="false">YEAR(B3217)</f>
        <v>2018</v>
      </c>
      <c r="D3217" s="331" t="n">
        <f aca="false">MONTH(B3217)</f>
        <v>10</v>
      </c>
      <c r="E3217" s="331" t="n">
        <f aca="false">DAY(B3217)</f>
        <v>25</v>
      </c>
      <c r="F3217" s="132" t="n">
        <v>6413.48</v>
      </c>
      <c r="G3217" s="132" t="n">
        <v>6421.9825</v>
      </c>
      <c r="H3217" s="132" t="n">
        <v>6363.87</v>
      </c>
      <c r="I3217" s="132" t="n">
        <v>6392.9525</v>
      </c>
      <c r="J3217" s="132" t="n">
        <f aca="false">LARGE($G$1:G3217,1)</f>
        <v>19804.2475</v>
      </c>
      <c r="K3217" s="192" t="n">
        <f aca="false">IF(J3217&gt;J3216,0,K3216+1)</f>
        <v>312</v>
      </c>
      <c r="L3217" s="134" t="n">
        <f aca="false">I3217/J3217-1</f>
        <v>-0.677192859764048</v>
      </c>
      <c r="O3217" s="131"/>
      <c r="P3217" s="330"/>
      <c r="Q3217" s="132"/>
      <c r="R3217" s="132"/>
      <c r="S3217" s="132"/>
      <c r="T3217" s="132"/>
    </row>
    <row r="3218" customFormat="false" ht="12.8" hidden="true" customHeight="false" outlineLevel="0" collapsed="false">
      <c r="A3218" s="131" t="n">
        <v>1540512000</v>
      </c>
      <c r="B3218" s="330" t="n">
        <f aca="false">(A3218/(24*60*60))+DATE(1970,1,1)</f>
        <v>43399</v>
      </c>
      <c r="C3218" s="331" t="n">
        <f aca="false">YEAR(B3218)</f>
        <v>2018</v>
      </c>
      <c r="D3218" s="331" t="n">
        <f aca="false">MONTH(B3218)</f>
        <v>10</v>
      </c>
      <c r="E3218" s="331" t="n">
        <f aca="false">DAY(B3218)</f>
        <v>26</v>
      </c>
      <c r="F3218" s="132" t="n">
        <v>6392.94</v>
      </c>
      <c r="G3218" s="132" t="n">
        <v>6450.075</v>
      </c>
      <c r="H3218" s="132" t="n">
        <v>6378.8125</v>
      </c>
      <c r="I3218" s="132" t="n">
        <v>6405.34</v>
      </c>
      <c r="J3218" s="132" t="n">
        <f aca="false">LARGE($G$1:G3218,1)</f>
        <v>19804.2475</v>
      </c>
      <c r="K3218" s="192" t="n">
        <f aca="false">IF(J3218&gt;J3217,0,K3217+1)</f>
        <v>313</v>
      </c>
      <c r="L3218" s="134" t="n">
        <f aca="false">I3218/J3218-1</f>
        <v>-0.676567362632688</v>
      </c>
      <c r="O3218" s="131"/>
      <c r="P3218" s="330"/>
      <c r="Q3218" s="132"/>
      <c r="R3218" s="132"/>
      <c r="S3218" s="132"/>
      <c r="T3218" s="132"/>
    </row>
    <row r="3219" customFormat="false" ht="12.8" hidden="true" customHeight="false" outlineLevel="0" collapsed="false">
      <c r="A3219" s="131" t="n">
        <v>1540598400</v>
      </c>
      <c r="B3219" s="330" t="n">
        <f aca="false">(A3219/(24*60*60))+DATE(1970,1,1)</f>
        <v>43400</v>
      </c>
      <c r="C3219" s="331" t="n">
        <f aca="false">YEAR(B3219)</f>
        <v>2018</v>
      </c>
      <c r="D3219" s="331" t="n">
        <f aca="false">MONTH(B3219)</f>
        <v>10</v>
      </c>
      <c r="E3219" s="331" t="n">
        <f aca="false">DAY(B3219)</f>
        <v>27</v>
      </c>
      <c r="F3219" s="132" t="n">
        <v>6405.3125</v>
      </c>
      <c r="G3219" s="132" t="n">
        <v>6422.2675</v>
      </c>
      <c r="H3219" s="132" t="n">
        <v>6386.0775</v>
      </c>
      <c r="I3219" s="132" t="n">
        <v>6409.2975</v>
      </c>
      <c r="J3219" s="132" t="n">
        <f aca="false">LARGE($G$1:G3219,1)</f>
        <v>19804.2475</v>
      </c>
      <c r="K3219" s="192" t="n">
        <f aca="false">IF(J3219&gt;J3218,0,K3218+1)</f>
        <v>314</v>
      </c>
      <c r="L3219" s="134" t="n">
        <f aca="false">I3219/J3219-1</f>
        <v>-0.676367531763073</v>
      </c>
      <c r="O3219" s="131"/>
      <c r="P3219" s="330"/>
      <c r="Q3219" s="132"/>
      <c r="R3219" s="132"/>
      <c r="S3219" s="132"/>
      <c r="T3219" s="132"/>
    </row>
    <row r="3220" customFormat="false" ht="12.8" hidden="true" customHeight="false" outlineLevel="0" collapsed="false">
      <c r="A3220" s="131" t="n">
        <v>1540684800</v>
      </c>
      <c r="B3220" s="330" t="n">
        <f aca="false">(A3220/(24*60*60))+DATE(1970,1,1)</f>
        <v>43401</v>
      </c>
      <c r="C3220" s="331" t="n">
        <f aca="false">YEAR(B3220)</f>
        <v>2018</v>
      </c>
      <c r="D3220" s="331" t="n">
        <f aca="false">MONTH(B3220)</f>
        <v>10</v>
      </c>
      <c r="E3220" s="331" t="n">
        <f aca="false">DAY(B3220)</f>
        <v>28</v>
      </c>
      <c r="F3220" s="132" t="n">
        <v>6409.2675</v>
      </c>
      <c r="G3220" s="132" t="n">
        <v>6421.8925</v>
      </c>
      <c r="H3220" s="132" t="n">
        <v>6384.6625</v>
      </c>
      <c r="I3220" s="132" t="n">
        <v>6405.5225</v>
      </c>
      <c r="J3220" s="132" t="n">
        <f aca="false">LARGE($G$1:G3220,1)</f>
        <v>19804.2475</v>
      </c>
      <c r="K3220" s="192" t="n">
        <f aca="false">IF(J3220&gt;J3219,0,K3219+1)</f>
        <v>315</v>
      </c>
      <c r="L3220" s="134" t="n">
        <f aca="false">I3220/J3220-1</f>
        <v>-0.676558147437816</v>
      </c>
      <c r="O3220" s="131"/>
      <c r="P3220" s="330"/>
      <c r="Q3220" s="132"/>
      <c r="R3220" s="132"/>
      <c r="S3220" s="132"/>
      <c r="T3220" s="132"/>
    </row>
    <row r="3221" customFormat="false" ht="12.8" hidden="true" customHeight="false" outlineLevel="0" collapsed="false">
      <c r="A3221" s="131" t="n">
        <v>1540771200</v>
      </c>
      <c r="B3221" s="330" t="n">
        <f aca="false">(A3221/(24*60*60))+DATE(1970,1,1)</f>
        <v>43402</v>
      </c>
      <c r="C3221" s="331" t="n">
        <f aca="false">YEAR(B3221)</f>
        <v>2018</v>
      </c>
      <c r="D3221" s="331" t="n">
        <f aca="false">MONTH(B3221)</f>
        <v>10</v>
      </c>
      <c r="E3221" s="331" t="n">
        <f aca="false">DAY(B3221)</f>
        <v>29</v>
      </c>
      <c r="F3221" s="132" t="n">
        <v>6405.1675</v>
      </c>
      <c r="G3221" s="132" t="n">
        <v>6418.0275</v>
      </c>
      <c r="H3221" s="132" t="n">
        <v>6205.0925</v>
      </c>
      <c r="I3221" s="132" t="n">
        <v>6265.6225</v>
      </c>
      <c r="J3221" s="132" t="n">
        <f aca="false">LARGE($G$1:G3221,1)</f>
        <v>19804.2475</v>
      </c>
      <c r="K3221" s="192" t="n">
        <f aca="false">IF(J3221&gt;J3220,0,K3220+1)</f>
        <v>316</v>
      </c>
      <c r="L3221" s="134" t="n">
        <f aca="false">I3221/J3221-1</f>
        <v>-0.683622288602483</v>
      </c>
      <c r="O3221" s="131"/>
      <c r="P3221" s="330"/>
      <c r="Q3221" s="132"/>
      <c r="R3221" s="132"/>
      <c r="S3221" s="132"/>
      <c r="T3221" s="132"/>
    </row>
    <row r="3222" customFormat="false" ht="12.8" hidden="true" customHeight="false" outlineLevel="0" collapsed="false">
      <c r="A3222" s="131" t="n">
        <v>1540857600</v>
      </c>
      <c r="B3222" s="330" t="n">
        <f aca="false">(A3222/(24*60*60))+DATE(1970,1,1)</f>
        <v>43403</v>
      </c>
      <c r="C3222" s="331" t="n">
        <f aca="false">YEAR(B3222)</f>
        <v>2018</v>
      </c>
      <c r="D3222" s="331" t="n">
        <f aca="false">MONTH(B3222)</f>
        <v>10</v>
      </c>
      <c r="E3222" s="331" t="n">
        <f aca="false">DAY(B3222)</f>
        <v>30</v>
      </c>
      <c r="F3222" s="132" t="n">
        <v>6265.445</v>
      </c>
      <c r="G3222" s="132" t="n">
        <v>6291.24</v>
      </c>
      <c r="H3222" s="132" t="n">
        <v>6240.37</v>
      </c>
      <c r="I3222" s="132" t="n">
        <v>6270.63</v>
      </c>
      <c r="J3222" s="132" t="n">
        <f aca="false">LARGE($G$1:G3222,1)</f>
        <v>19804.2475</v>
      </c>
      <c r="K3222" s="192" t="n">
        <f aca="false">IF(J3222&gt;J3221,0,K3221+1)</f>
        <v>317</v>
      </c>
      <c r="L3222" s="134" t="n">
        <f aca="false">I3222/J3222-1</f>
        <v>-0.683369438803469</v>
      </c>
      <c r="O3222" s="131"/>
      <c r="P3222" s="330"/>
      <c r="Q3222" s="132"/>
      <c r="R3222" s="132"/>
      <c r="S3222" s="132"/>
      <c r="T3222" s="132"/>
    </row>
    <row r="3223" customFormat="false" ht="12.8" hidden="true" customHeight="false" outlineLevel="0" collapsed="false">
      <c r="A3223" s="131" t="n">
        <v>1540944000</v>
      </c>
      <c r="B3223" s="330" t="n">
        <f aca="false">(A3223/(24*60*60))+DATE(1970,1,1)</f>
        <v>43404</v>
      </c>
      <c r="C3223" s="331" t="n">
        <f aca="false">YEAR(B3223)</f>
        <v>2018</v>
      </c>
      <c r="D3223" s="331" t="n">
        <f aca="false">MONTH(B3223)</f>
        <v>10</v>
      </c>
      <c r="E3223" s="331" t="n">
        <f aca="false">DAY(B3223)</f>
        <v>31</v>
      </c>
      <c r="F3223" s="132" t="n">
        <v>6270.65</v>
      </c>
      <c r="G3223" s="132" t="n">
        <v>6356.795</v>
      </c>
      <c r="H3223" s="132" t="n">
        <v>6201.48</v>
      </c>
      <c r="I3223" s="132" t="n">
        <v>6305.1325</v>
      </c>
      <c r="J3223" s="132" t="n">
        <f aca="false">LARGE($G$1:G3223,1)</f>
        <v>19804.2475</v>
      </c>
      <c r="K3223" s="192" t="n">
        <f aca="false">IF(J3223&gt;J3222,0,K3222+1)</f>
        <v>318</v>
      </c>
      <c r="L3223" s="134" t="n">
        <f aca="false">I3223/J3223-1</f>
        <v>-0.681627262030532</v>
      </c>
      <c r="O3223" s="131"/>
      <c r="P3223" s="330"/>
      <c r="Q3223" s="132"/>
      <c r="R3223" s="132"/>
      <c r="S3223" s="132"/>
      <c r="T3223" s="132"/>
    </row>
    <row r="3224" customFormat="false" ht="12.8" hidden="true" customHeight="false" outlineLevel="0" collapsed="false">
      <c r="A3224" s="131" t="n">
        <v>1541030400</v>
      </c>
      <c r="B3224" s="330" t="n">
        <f aca="false">(A3224/(24*60*60))+DATE(1970,1,1)</f>
        <v>43405</v>
      </c>
      <c r="C3224" s="331" t="n">
        <f aca="false">YEAR(B3224)</f>
        <v>2018</v>
      </c>
      <c r="D3224" s="331" t="n">
        <f aca="false">MONTH(B3224)</f>
        <v>11</v>
      </c>
      <c r="E3224" s="331" t="n">
        <f aca="false">DAY(B3224)</f>
        <v>1</v>
      </c>
      <c r="F3224" s="132" t="n">
        <v>6305.6625</v>
      </c>
      <c r="G3224" s="132" t="n">
        <v>6363.08</v>
      </c>
      <c r="H3224" s="132" t="n">
        <v>6288.49</v>
      </c>
      <c r="I3224" s="132" t="n">
        <v>6342.2975</v>
      </c>
      <c r="J3224" s="132" t="n">
        <f aca="false">LARGE($G$1:G3224,1)</f>
        <v>19804.2475</v>
      </c>
      <c r="K3224" s="192" t="n">
        <f aca="false">IF(J3224&gt;J3223,0,K3223+1)</f>
        <v>319</v>
      </c>
      <c r="L3224" s="134" t="n">
        <f aca="false">I3224/J3224-1</f>
        <v>-0.679750644400905</v>
      </c>
      <c r="O3224" s="131"/>
      <c r="P3224" s="330"/>
      <c r="Q3224" s="132"/>
      <c r="R3224" s="132"/>
      <c r="S3224" s="132"/>
      <c r="T3224" s="132"/>
    </row>
    <row r="3225" customFormat="false" ht="12.8" hidden="true" customHeight="false" outlineLevel="0" collapsed="false">
      <c r="A3225" s="131" t="n">
        <v>1541116800</v>
      </c>
      <c r="B3225" s="330" t="n">
        <f aca="false">(A3225/(24*60*60))+DATE(1970,1,1)</f>
        <v>43406</v>
      </c>
      <c r="C3225" s="331" t="n">
        <f aca="false">YEAR(B3225)</f>
        <v>2018</v>
      </c>
      <c r="D3225" s="331" t="n">
        <f aca="false">MONTH(B3225)</f>
        <v>11</v>
      </c>
      <c r="E3225" s="331" t="n">
        <f aca="false">DAY(B3225)</f>
        <v>2</v>
      </c>
      <c r="F3225" s="132" t="n">
        <v>6343.2725</v>
      </c>
      <c r="G3225" s="132" t="n">
        <v>6379.58</v>
      </c>
      <c r="H3225" s="132" t="n">
        <v>6327.6175</v>
      </c>
      <c r="I3225" s="132" t="n">
        <v>6349.3525</v>
      </c>
      <c r="J3225" s="132" t="n">
        <f aca="false">LARGE($G$1:G3225,1)</f>
        <v>19804.2475</v>
      </c>
      <c r="K3225" s="192" t="n">
        <f aca="false">IF(J3225&gt;J3224,0,K3224+1)</f>
        <v>320</v>
      </c>
      <c r="L3225" s="134" t="n">
        <f aca="false">I3225/J3225-1</f>
        <v>-0.679394407689563</v>
      </c>
      <c r="O3225" s="131"/>
      <c r="P3225" s="330"/>
      <c r="Q3225" s="132"/>
      <c r="R3225" s="132"/>
      <c r="S3225" s="132"/>
      <c r="T3225" s="132"/>
    </row>
    <row r="3226" customFormat="false" ht="12.8" hidden="true" customHeight="false" outlineLevel="0" collapsed="false">
      <c r="A3226" s="131" t="n">
        <v>1541203200</v>
      </c>
      <c r="B3226" s="330" t="n">
        <f aca="false">(A3226/(24*60*60))+DATE(1970,1,1)</f>
        <v>43407</v>
      </c>
      <c r="C3226" s="331" t="n">
        <f aca="false">YEAR(B3226)</f>
        <v>2018</v>
      </c>
      <c r="D3226" s="331" t="n">
        <f aca="false">MONTH(B3226)</f>
        <v>11</v>
      </c>
      <c r="E3226" s="331" t="n">
        <f aca="false">DAY(B3226)</f>
        <v>3</v>
      </c>
      <c r="F3226" s="132" t="n">
        <v>6349.0125</v>
      </c>
      <c r="G3226" s="132" t="n">
        <v>6350.505</v>
      </c>
      <c r="H3226" s="132" t="n">
        <v>6311.775</v>
      </c>
      <c r="I3226" s="132" t="n">
        <v>6332.705</v>
      </c>
      <c r="J3226" s="132" t="n">
        <f aca="false">LARGE($G$1:G3226,1)</f>
        <v>19804.2475</v>
      </c>
      <c r="K3226" s="192" t="n">
        <f aca="false">IF(J3226&gt;J3225,0,K3225+1)</f>
        <v>321</v>
      </c>
      <c r="L3226" s="134" t="n">
        <f aca="false">I3226/J3226-1</f>
        <v>-0.680235010191627</v>
      </c>
      <c r="O3226" s="131"/>
      <c r="P3226" s="330"/>
      <c r="Q3226" s="132"/>
      <c r="R3226" s="132"/>
      <c r="S3226" s="132"/>
      <c r="T3226" s="132"/>
    </row>
    <row r="3227" customFormat="false" ht="12.8" hidden="true" customHeight="false" outlineLevel="0" collapsed="false">
      <c r="A3227" s="131" t="n">
        <v>1541289600</v>
      </c>
      <c r="B3227" s="330" t="n">
        <f aca="false">(A3227/(24*60*60))+DATE(1970,1,1)</f>
        <v>43408</v>
      </c>
      <c r="C3227" s="331" t="n">
        <f aca="false">YEAR(B3227)</f>
        <v>2018</v>
      </c>
      <c r="D3227" s="331" t="n">
        <f aca="false">MONTH(B3227)</f>
        <v>11</v>
      </c>
      <c r="E3227" s="331" t="n">
        <f aca="false">DAY(B3227)</f>
        <v>4</v>
      </c>
      <c r="F3227" s="132" t="n">
        <v>6332.5775</v>
      </c>
      <c r="G3227" s="132" t="n">
        <v>6465.9925</v>
      </c>
      <c r="H3227" s="132" t="n">
        <v>6315.0125</v>
      </c>
      <c r="I3227" s="132" t="n">
        <v>6422.5075</v>
      </c>
      <c r="J3227" s="132" t="n">
        <f aca="false">LARGE($G$1:G3227,1)</f>
        <v>19804.2475</v>
      </c>
      <c r="K3227" s="192" t="n">
        <f aca="false">IF(J3227&gt;J3226,0,K3226+1)</f>
        <v>322</v>
      </c>
      <c r="L3227" s="134" t="n">
        <f aca="false">I3227/J3227-1</f>
        <v>-0.675700503137017</v>
      </c>
      <c r="O3227" s="131"/>
      <c r="P3227" s="330"/>
      <c r="Q3227" s="132"/>
      <c r="R3227" s="132"/>
      <c r="S3227" s="132"/>
      <c r="T3227" s="132"/>
    </row>
    <row r="3228" customFormat="false" ht="12.8" hidden="true" customHeight="false" outlineLevel="0" collapsed="false">
      <c r="A3228" s="131" t="n">
        <v>1541376000</v>
      </c>
      <c r="B3228" s="330" t="n">
        <f aca="false">(A3228/(24*60*60))+DATE(1970,1,1)</f>
        <v>43409</v>
      </c>
      <c r="C3228" s="331" t="n">
        <f aca="false">YEAR(B3228)</f>
        <v>2018</v>
      </c>
      <c r="D3228" s="331" t="n">
        <f aca="false">MONTH(B3228)</f>
        <v>11</v>
      </c>
      <c r="E3228" s="331" t="n">
        <f aca="false">DAY(B3228)</f>
        <v>5</v>
      </c>
      <c r="F3228" s="132" t="n">
        <v>6425.5625</v>
      </c>
      <c r="G3228" s="132" t="n">
        <v>6441.2825</v>
      </c>
      <c r="H3228" s="132" t="n">
        <v>6370.145</v>
      </c>
      <c r="I3228" s="132" t="n">
        <v>6404.12</v>
      </c>
      <c r="J3228" s="132" t="n">
        <f aca="false">LARGE($G$1:G3228,1)</f>
        <v>19804.2475</v>
      </c>
      <c r="K3228" s="192" t="n">
        <f aca="false">IF(J3228&gt;J3227,0,K3227+1)</f>
        <v>323</v>
      </c>
      <c r="L3228" s="134" t="n">
        <f aca="false">I3228/J3228-1</f>
        <v>-0.676628965579228</v>
      </c>
      <c r="O3228" s="131"/>
      <c r="P3228" s="330"/>
      <c r="Q3228" s="132"/>
      <c r="R3228" s="132"/>
      <c r="S3228" s="132"/>
      <c r="T3228" s="132"/>
    </row>
    <row r="3229" customFormat="false" ht="12.8" hidden="true" customHeight="false" outlineLevel="0" collapsed="false">
      <c r="A3229" s="131" t="n">
        <v>1541462400</v>
      </c>
      <c r="B3229" s="330" t="n">
        <f aca="false">(A3229/(24*60*60))+DATE(1970,1,1)</f>
        <v>43410</v>
      </c>
      <c r="C3229" s="331" t="n">
        <f aca="false">YEAR(B3229)</f>
        <v>2018</v>
      </c>
      <c r="D3229" s="331" t="n">
        <f aca="false">MONTH(B3229)</f>
        <v>11</v>
      </c>
      <c r="E3229" s="331" t="n">
        <f aca="false">DAY(B3229)</f>
        <v>6</v>
      </c>
      <c r="F3229" s="132" t="n">
        <v>6404.59</v>
      </c>
      <c r="G3229" s="132" t="n">
        <v>6453.465</v>
      </c>
      <c r="H3229" s="132" t="n">
        <v>6385.2525</v>
      </c>
      <c r="I3229" s="132" t="n">
        <v>6448.9275</v>
      </c>
      <c r="J3229" s="132" t="n">
        <f aca="false">LARGE($G$1:G3229,1)</f>
        <v>19804.2475</v>
      </c>
      <c r="K3229" s="192" t="n">
        <f aca="false">IF(J3229&gt;J3228,0,K3228+1)</f>
        <v>324</v>
      </c>
      <c r="L3229" s="134" t="n">
        <f aca="false">I3229/J3229-1</f>
        <v>-0.674366445884904</v>
      </c>
      <c r="O3229" s="131"/>
      <c r="P3229" s="330"/>
      <c r="Q3229" s="132"/>
      <c r="R3229" s="132"/>
      <c r="S3229" s="132"/>
      <c r="T3229" s="132"/>
    </row>
    <row r="3230" customFormat="false" ht="12.8" hidden="true" customHeight="false" outlineLevel="0" collapsed="false">
      <c r="A3230" s="131" t="n">
        <v>1541548800</v>
      </c>
      <c r="B3230" s="330" t="n">
        <f aca="false">(A3230/(24*60*60))+DATE(1970,1,1)</f>
        <v>43411</v>
      </c>
      <c r="C3230" s="331" t="n">
        <f aca="false">YEAR(B3230)</f>
        <v>2018</v>
      </c>
      <c r="D3230" s="331" t="n">
        <f aca="false">MONTH(B3230)</f>
        <v>11</v>
      </c>
      <c r="E3230" s="331" t="n">
        <f aca="false">DAY(B3230)</f>
        <v>7</v>
      </c>
      <c r="F3230" s="132" t="n">
        <v>6448.845</v>
      </c>
      <c r="G3230" s="132" t="n">
        <v>6544.225</v>
      </c>
      <c r="H3230" s="132" t="n">
        <v>6446.2675</v>
      </c>
      <c r="I3230" s="132" t="n">
        <v>6502.23</v>
      </c>
      <c r="J3230" s="132" t="n">
        <f aca="false">LARGE($G$1:G3230,1)</f>
        <v>19804.2475</v>
      </c>
      <c r="K3230" s="192" t="n">
        <f aca="false">IF(J3230&gt;J3229,0,K3229+1)</f>
        <v>325</v>
      </c>
      <c r="L3230" s="134" t="n">
        <f aca="false">I3230/J3230-1</f>
        <v>-0.671674977804635</v>
      </c>
      <c r="O3230" s="131"/>
      <c r="P3230" s="330"/>
      <c r="Q3230" s="132"/>
      <c r="R3230" s="132"/>
      <c r="S3230" s="132"/>
      <c r="T3230" s="132"/>
    </row>
    <row r="3231" customFormat="false" ht="12.8" hidden="true" customHeight="false" outlineLevel="0" collapsed="false">
      <c r="A3231" s="131" t="n">
        <v>1541635200</v>
      </c>
      <c r="B3231" s="330" t="n">
        <f aca="false">(A3231/(24*60*60))+DATE(1970,1,1)</f>
        <v>43412</v>
      </c>
      <c r="C3231" s="331" t="n">
        <f aca="false">YEAR(B3231)</f>
        <v>2018</v>
      </c>
      <c r="D3231" s="331" t="n">
        <f aca="false">MONTH(B3231)</f>
        <v>11</v>
      </c>
      <c r="E3231" s="331" t="n">
        <f aca="false">DAY(B3231)</f>
        <v>8</v>
      </c>
      <c r="F3231" s="132" t="n">
        <v>6502.0925</v>
      </c>
      <c r="G3231" s="132" t="n">
        <v>6512.7125</v>
      </c>
      <c r="H3231" s="132" t="n">
        <v>6387.83</v>
      </c>
      <c r="I3231" s="132" t="n">
        <v>6406.6025</v>
      </c>
      <c r="J3231" s="132" t="n">
        <f aca="false">LARGE($G$1:G3231,1)</f>
        <v>19804.2475</v>
      </c>
      <c r="K3231" s="192" t="n">
        <f aca="false">IF(J3231&gt;J3230,0,K3230+1)</f>
        <v>326</v>
      </c>
      <c r="L3231" s="134" t="n">
        <f aca="false">I3231/J3231-1</f>
        <v>-0.676503613681863</v>
      </c>
      <c r="O3231" s="131"/>
      <c r="P3231" s="330"/>
      <c r="Q3231" s="132"/>
      <c r="R3231" s="132"/>
      <c r="S3231" s="132"/>
      <c r="T3231" s="132"/>
    </row>
    <row r="3232" customFormat="false" ht="12.8" hidden="true" customHeight="false" outlineLevel="0" collapsed="false">
      <c r="A3232" s="131" t="n">
        <v>1541721600</v>
      </c>
      <c r="B3232" s="330" t="n">
        <f aca="false">(A3232/(24*60*60))+DATE(1970,1,1)</f>
        <v>43413</v>
      </c>
      <c r="C3232" s="331" t="n">
        <f aca="false">YEAR(B3232)</f>
        <v>2018</v>
      </c>
      <c r="D3232" s="331" t="n">
        <f aca="false">MONTH(B3232)</f>
        <v>11</v>
      </c>
      <c r="E3232" s="331" t="n">
        <f aca="false">DAY(B3232)</f>
        <v>9</v>
      </c>
      <c r="F3232" s="132" t="n">
        <v>6406.87</v>
      </c>
      <c r="G3232" s="132" t="n">
        <v>6420.64</v>
      </c>
      <c r="H3232" s="132" t="n">
        <v>6308.5</v>
      </c>
      <c r="I3232" s="132" t="n">
        <v>6332.5725</v>
      </c>
      <c r="J3232" s="132" t="n">
        <f aca="false">LARGE($G$1:G3232,1)</f>
        <v>19804.2475</v>
      </c>
      <c r="K3232" s="192" t="n">
        <f aca="false">IF(J3232&gt;J3231,0,K3231+1)</f>
        <v>327</v>
      </c>
      <c r="L3232" s="134" t="n">
        <f aca="false">I3232/J3232-1</f>
        <v>-0.680241700675575</v>
      </c>
      <c r="O3232" s="131"/>
      <c r="P3232" s="330"/>
      <c r="Q3232" s="132"/>
      <c r="R3232" s="132"/>
      <c r="S3232" s="132"/>
      <c r="T3232" s="132"/>
    </row>
    <row r="3233" customFormat="false" ht="12.8" hidden="true" customHeight="false" outlineLevel="0" collapsed="false">
      <c r="A3233" s="131" t="n">
        <v>1541808000</v>
      </c>
      <c r="B3233" s="330" t="n">
        <f aca="false">(A3233/(24*60*60))+DATE(1970,1,1)</f>
        <v>43414</v>
      </c>
      <c r="C3233" s="331" t="n">
        <f aca="false">YEAR(B3233)</f>
        <v>2018</v>
      </c>
      <c r="D3233" s="331" t="n">
        <f aca="false">MONTH(B3233)</f>
        <v>11</v>
      </c>
      <c r="E3233" s="331" t="n">
        <f aca="false">DAY(B3233)</f>
        <v>10</v>
      </c>
      <c r="F3233" s="132" t="n">
        <v>6332.3975</v>
      </c>
      <c r="G3233" s="132" t="n">
        <v>6374.0625</v>
      </c>
      <c r="H3233" s="132" t="n">
        <v>6328.665</v>
      </c>
      <c r="I3233" s="132" t="n">
        <v>6348.9925</v>
      </c>
      <c r="J3233" s="132" t="n">
        <f aca="false">LARGE($G$1:G3233,1)</f>
        <v>19804.2475</v>
      </c>
      <c r="K3233" s="192" t="n">
        <f aca="false">IF(J3233&gt;J3232,0,K3232+1)</f>
        <v>328</v>
      </c>
      <c r="L3233" s="134" t="n">
        <f aca="false">I3233/J3233-1</f>
        <v>-0.679412585608214</v>
      </c>
      <c r="O3233" s="131"/>
      <c r="P3233" s="330"/>
      <c r="Q3233" s="132"/>
      <c r="R3233" s="132"/>
      <c r="S3233" s="132"/>
      <c r="T3233" s="132"/>
    </row>
    <row r="3234" customFormat="false" ht="12.8" hidden="true" customHeight="false" outlineLevel="0" collapsed="false">
      <c r="A3234" s="131" t="n">
        <v>1541894400</v>
      </c>
      <c r="B3234" s="330" t="n">
        <f aca="false">(A3234/(24*60*60))+DATE(1970,1,1)</f>
        <v>43415</v>
      </c>
      <c r="C3234" s="331" t="n">
        <f aca="false">YEAR(B3234)</f>
        <v>2018</v>
      </c>
      <c r="D3234" s="331" t="n">
        <f aca="false">MONTH(B3234)</f>
        <v>11</v>
      </c>
      <c r="E3234" s="331" t="n">
        <f aca="false">DAY(B3234)</f>
        <v>11</v>
      </c>
      <c r="F3234" s="132" t="n">
        <v>6348.985</v>
      </c>
      <c r="G3234" s="132" t="n">
        <v>6363.6175</v>
      </c>
      <c r="H3234" s="132" t="n">
        <v>6272.6775</v>
      </c>
      <c r="I3234" s="132" t="n">
        <v>6358.58</v>
      </c>
      <c r="J3234" s="132" t="n">
        <f aca="false">LARGE($G$1:G3234,1)</f>
        <v>19804.2475</v>
      </c>
      <c r="K3234" s="192" t="n">
        <f aca="false">IF(J3234&gt;J3233,0,K3233+1)</f>
        <v>329</v>
      </c>
      <c r="L3234" s="134" t="n">
        <f aca="false">I3234/J3234-1</f>
        <v>-0.678928472288584</v>
      </c>
      <c r="O3234" s="131"/>
      <c r="P3234" s="330"/>
      <c r="Q3234" s="132"/>
      <c r="R3234" s="132"/>
      <c r="S3234" s="132"/>
      <c r="T3234" s="132"/>
    </row>
    <row r="3235" customFormat="false" ht="12.8" hidden="true" customHeight="false" outlineLevel="0" collapsed="false">
      <c r="A3235" s="131" t="n">
        <v>1541980800</v>
      </c>
      <c r="B3235" s="330" t="n">
        <f aca="false">(A3235/(24*60*60))+DATE(1970,1,1)</f>
        <v>43416</v>
      </c>
      <c r="C3235" s="331" t="n">
        <f aca="false">YEAR(B3235)</f>
        <v>2018</v>
      </c>
      <c r="D3235" s="331" t="n">
        <f aca="false">MONTH(B3235)</f>
        <v>11</v>
      </c>
      <c r="E3235" s="331" t="n">
        <f aca="false">DAY(B3235)</f>
        <v>12</v>
      </c>
      <c r="F3235" s="132" t="n">
        <v>6357.94</v>
      </c>
      <c r="G3235" s="132" t="n">
        <v>6384.7625</v>
      </c>
      <c r="H3235" s="132" t="n">
        <v>6298.8125</v>
      </c>
      <c r="I3235" s="132" t="n">
        <v>6324.86</v>
      </c>
      <c r="J3235" s="132" t="n">
        <f aca="false">LARGE($G$1:G3235,1)</f>
        <v>19804.2475</v>
      </c>
      <c r="K3235" s="192" t="n">
        <f aca="false">IF(J3235&gt;J3234,0,K3234+1)</f>
        <v>330</v>
      </c>
      <c r="L3235" s="134" t="n">
        <f aca="false">I3235/J3235-1</f>
        <v>-0.680631137335564</v>
      </c>
      <c r="O3235" s="131"/>
      <c r="P3235" s="330"/>
      <c r="Q3235" s="132"/>
      <c r="R3235" s="132"/>
      <c r="S3235" s="132"/>
      <c r="T3235" s="132"/>
    </row>
    <row r="3236" customFormat="false" ht="12.8" hidden="true" customHeight="false" outlineLevel="0" collapsed="false">
      <c r="A3236" s="131" t="n">
        <v>1542067200</v>
      </c>
      <c r="B3236" s="330" t="n">
        <f aca="false">(A3236/(24*60*60))+DATE(1970,1,1)</f>
        <v>43417</v>
      </c>
      <c r="C3236" s="331" t="n">
        <f aca="false">YEAR(B3236)</f>
        <v>2018</v>
      </c>
      <c r="D3236" s="331" t="n">
        <f aca="false">MONTH(B3236)</f>
        <v>11</v>
      </c>
      <c r="E3236" s="331" t="n">
        <f aca="false">DAY(B3236)</f>
        <v>13</v>
      </c>
      <c r="F3236" s="132" t="n">
        <v>6324.8475</v>
      </c>
      <c r="G3236" s="132" t="n">
        <v>6328.02</v>
      </c>
      <c r="H3236" s="132" t="n">
        <v>6249.2125</v>
      </c>
      <c r="I3236" s="132" t="n">
        <v>6259.6275</v>
      </c>
      <c r="J3236" s="132" t="n">
        <f aca="false">LARGE($G$1:G3236,1)</f>
        <v>19804.2475</v>
      </c>
      <c r="K3236" s="192" t="n">
        <f aca="false">IF(J3236&gt;J3235,0,K3235+1)</f>
        <v>331</v>
      </c>
      <c r="L3236" s="134" t="n">
        <f aca="false">I3236/J3236-1</f>
        <v>-0.683925001442241</v>
      </c>
      <c r="O3236" s="131"/>
      <c r="P3236" s="330"/>
      <c r="Q3236" s="132"/>
      <c r="R3236" s="132"/>
      <c r="S3236" s="132"/>
      <c r="T3236" s="132"/>
    </row>
    <row r="3237" customFormat="false" ht="12.8" hidden="true" customHeight="false" outlineLevel="0" collapsed="false">
      <c r="A3237" s="131" t="n">
        <v>1542153600</v>
      </c>
      <c r="B3237" s="330" t="n">
        <f aca="false">(A3237/(24*60*60))+DATE(1970,1,1)</f>
        <v>43418</v>
      </c>
      <c r="C3237" s="331" t="n">
        <f aca="false">YEAR(B3237)</f>
        <v>2018</v>
      </c>
      <c r="D3237" s="331" t="n">
        <f aca="false">MONTH(B3237)</f>
        <v>11</v>
      </c>
      <c r="E3237" s="331" t="n">
        <f aca="false">DAY(B3237)</f>
        <v>14</v>
      </c>
      <c r="F3237" s="132" t="n">
        <v>6257.775</v>
      </c>
      <c r="G3237" s="132" t="n">
        <v>6297.3775</v>
      </c>
      <c r="H3237" s="132" t="n">
        <v>5306.2325</v>
      </c>
      <c r="I3237" s="132" t="n">
        <v>5602.1625</v>
      </c>
      <c r="J3237" s="132" t="n">
        <f aca="false">LARGE($G$1:G3237,1)</f>
        <v>19804.2475</v>
      </c>
      <c r="K3237" s="192" t="n">
        <f aca="false">IF(J3237&gt;J3236,0,K3236+1)</f>
        <v>332</v>
      </c>
      <c r="L3237" s="134" t="n">
        <f aca="false">I3237/J3237-1</f>
        <v>-0.717123182791974</v>
      </c>
      <c r="O3237" s="131"/>
      <c r="P3237" s="330"/>
      <c r="Q3237" s="132"/>
      <c r="R3237" s="132"/>
      <c r="S3237" s="132"/>
      <c r="T3237" s="132"/>
    </row>
    <row r="3238" customFormat="false" ht="12.8" hidden="true" customHeight="false" outlineLevel="0" collapsed="false">
      <c r="A3238" s="131" t="n">
        <v>1542240000</v>
      </c>
      <c r="B3238" s="330" t="n">
        <f aca="false">(A3238/(24*60*60))+DATE(1970,1,1)</f>
        <v>43419</v>
      </c>
      <c r="C3238" s="331" t="n">
        <f aca="false">YEAR(B3238)</f>
        <v>2018</v>
      </c>
      <c r="D3238" s="331" t="n">
        <f aca="false">MONTH(B3238)</f>
        <v>11</v>
      </c>
      <c r="E3238" s="331" t="n">
        <f aca="false">DAY(B3238)</f>
        <v>15</v>
      </c>
      <c r="F3238" s="132" t="n">
        <v>5605.0075</v>
      </c>
      <c r="G3238" s="132" t="n">
        <v>5645.46</v>
      </c>
      <c r="H3238" s="132" t="n">
        <v>5198.475</v>
      </c>
      <c r="I3238" s="132" t="n">
        <v>5576.9575</v>
      </c>
      <c r="J3238" s="132" t="n">
        <f aca="false">LARGE($G$1:G3238,1)</f>
        <v>19804.2475</v>
      </c>
      <c r="K3238" s="192" t="n">
        <f aca="false">IF(J3238&gt;J3237,0,K3237+1)</f>
        <v>333</v>
      </c>
      <c r="L3238" s="134" t="n">
        <f aca="false">I3238/J3238-1</f>
        <v>-0.718395889568639</v>
      </c>
      <c r="O3238" s="131"/>
      <c r="P3238" s="330"/>
      <c r="Q3238" s="132"/>
      <c r="R3238" s="132"/>
      <c r="S3238" s="132"/>
      <c r="T3238" s="132"/>
    </row>
    <row r="3239" customFormat="false" ht="12.8" hidden="true" customHeight="false" outlineLevel="0" collapsed="false">
      <c r="A3239" s="131" t="n">
        <v>1542326400</v>
      </c>
      <c r="B3239" s="330" t="n">
        <f aca="false">(A3239/(24*60*60))+DATE(1970,1,1)</f>
        <v>43420</v>
      </c>
      <c r="C3239" s="331" t="n">
        <f aca="false">YEAR(B3239)</f>
        <v>2018</v>
      </c>
      <c r="D3239" s="331" t="n">
        <f aca="false">MONTH(B3239)</f>
        <v>11</v>
      </c>
      <c r="E3239" s="331" t="n">
        <f aca="false">DAY(B3239)</f>
        <v>16</v>
      </c>
      <c r="F3239" s="132" t="n">
        <v>5573.3775</v>
      </c>
      <c r="G3239" s="132" t="n">
        <v>5609.565</v>
      </c>
      <c r="H3239" s="132" t="n">
        <v>5411.805</v>
      </c>
      <c r="I3239" s="132" t="n">
        <v>5512.78</v>
      </c>
      <c r="J3239" s="132" t="n">
        <f aca="false">LARGE($G$1:G3239,1)</f>
        <v>19804.2475</v>
      </c>
      <c r="K3239" s="192" t="n">
        <f aca="false">IF(J3239&gt;J3238,0,K3238+1)</f>
        <v>334</v>
      </c>
      <c r="L3239" s="134" t="n">
        <f aca="false">I3239/J3239-1</f>
        <v>-0.721636482274825</v>
      </c>
      <c r="O3239" s="131"/>
      <c r="P3239" s="330"/>
      <c r="Q3239" s="132"/>
      <c r="R3239" s="132"/>
      <c r="S3239" s="132"/>
      <c r="T3239" s="132"/>
    </row>
    <row r="3240" customFormat="false" ht="12.8" hidden="true" customHeight="false" outlineLevel="0" collapsed="false">
      <c r="A3240" s="131" t="n">
        <v>1542412800</v>
      </c>
      <c r="B3240" s="330" t="n">
        <f aca="false">(A3240/(24*60*60))+DATE(1970,1,1)</f>
        <v>43421</v>
      </c>
      <c r="C3240" s="331" t="n">
        <f aca="false">YEAR(B3240)</f>
        <v>2018</v>
      </c>
      <c r="D3240" s="331" t="n">
        <f aca="false">MONTH(B3240)</f>
        <v>11</v>
      </c>
      <c r="E3240" s="331" t="n">
        <f aca="false">DAY(B3240)</f>
        <v>17</v>
      </c>
      <c r="F3240" s="132" t="n">
        <v>5514.51</v>
      </c>
      <c r="G3240" s="132" t="n">
        <v>5547.1225</v>
      </c>
      <c r="H3240" s="132" t="n">
        <v>5453.9375</v>
      </c>
      <c r="I3240" s="132" t="n">
        <v>5502.6175</v>
      </c>
      <c r="J3240" s="132" t="n">
        <f aca="false">LARGE($G$1:G3240,1)</f>
        <v>19804.2475</v>
      </c>
      <c r="K3240" s="192" t="n">
        <f aca="false">IF(J3240&gt;J3239,0,K3239+1)</f>
        <v>335</v>
      </c>
      <c r="L3240" s="134" t="n">
        <f aca="false">I3240/J3240-1</f>
        <v>-0.722149629770078</v>
      </c>
      <c r="O3240" s="131"/>
      <c r="P3240" s="330"/>
      <c r="Q3240" s="132"/>
      <c r="R3240" s="132"/>
      <c r="S3240" s="132"/>
      <c r="T3240" s="132"/>
    </row>
    <row r="3241" customFormat="false" ht="12.8" hidden="true" customHeight="false" outlineLevel="0" collapsed="false">
      <c r="A3241" s="131" t="n">
        <v>1542499200</v>
      </c>
      <c r="B3241" s="330" t="n">
        <f aca="false">(A3241/(24*60*60))+DATE(1970,1,1)</f>
        <v>43422</v>
      </c>
      <c r="C3241" s="331" t="n">
        <f aca="false">YEAR(B3241)</f>
        <v>2018</v>
      </c>
      <c r="D3241" s="331" t="n">
        <f aca="false">MONTH(B3241)</f>
        <v>11</v>
      </c>
      <c r="E3241" s="331" t="n">
        <f aca="false">DAY(B3241)</f>
        <v>18</v>
      </c>
      <c r="F3241" s="132" t="n">
        <v>5502.435</v>
      </c>
      <c r="G3241" s="132" t="n">
        <v>5664.95</v>
      </c>
      <c r="H3241" s="132" t="n">
        <v>5501.595</v>
      </c>
      <c r="I3241" s="132" t="n">
        <v>5560.145</v>
      </c>
      <c r="J3241" s="132" t="n">
        <f aca="false">LARGE($G$1:G3241,1)</f>
        <v>19804.2475</v>
      </c>
      <c r="K3241" s="192" t="n">
        <f aca="false">IF(J3241&gt;J3240,0,K3240+1)</f>
        <v>336</v>
      </c>
      <c r="L3241" s="134" t="n">
        <f aca="false">I3241/J3241-1</f>
        <v>-0.719244823616752</v>
      </c>
      <c r="O3241" s="131"/>
      <c r="P3241" s="330"/>
      <c r="Q3241" s="132"/>
      <c r="R3241" s="132"/>
      <c r="S3241" s="132"/>
      <c r="T3241" s="132"/>
    </row>
    <row r="3242" customFormat="false" ht="12.8" hidden="true" customHeight="false" outlineLevel="0" collapsed="false">
      <c r="A3242" s="131" t="n">
        <v>1542585600</v>
      </c>
      <c r="B3242" s="330" t="n">
        <f aca="false">(A3242/(24*60*60))+DATE(1970,1,1)</f>
        <v>43423</v>
      </c>
      <c r="C3242" s="331" t="n">
        <f aca="false">YEAR(B3242)</f>
        <v>2018</v>
      </c>
      <c r="D3242" s="331" t="n">
        <f aca="false">MONTH(B3242)</f>
        <v>11</v>
      </c>
      <c r="E3242" s="331" t="n">
        <f aca="false">DAY(B3242)</f>
        <v>19</v>
      </c>
      <c r="F3242" s="132" t="n">
        <v>5557.3375</v>
      </c>
      <c r="G3242" s="132" t="n">
        <v>5559.6325</v>
      </c>
      <c r="H3242" s="132" t="n">
        <v>4684.5875</v>
      </c>
      <c r="I3242" s="132" t="n">
        <v>4735.99</v>
      </c>
      <c r="J3242" s="132" t="n">
        <f aca="false">LARGE($G$1:G3242,1)</f>
        <v>19804.2475</v>
      </c>
      <c r="K3242" s="192" t="n">
        <f aca="false">IF(J3242&gt;J3241,0,K3241+1)</f>
        <v>337</v>
      </c>
      <c r="L3242" s="134" t="n">
        <f aca="false">I3242/J3242-1</f>
        <v>-0.7608598862441</v>
      </c>
      <c r="O3242" s="131"/>
      <c r="P3242" s="330"/>
      <c r="Q3242" s="132"/>
      <c r="R3242" s="132"/>
      <c r="S3242" s="132"/>
      <c r="T3242" s="132"/>
    </row>
    <row r="3243" customFormat="false" ht="12.8" hidden="true" customHeight="false" outlineLevel="0" collapsed="false">
      <c r="A3243" s="131" t="n">
        <v>1542672000</v>
      </c>
      <c r="B3243" s="330" t="n">
        <f aca="false">(A3243/(24*60*60))+DATE(1970,1,1)</f>
        <v>43424</v>
      </c>
      <c r="C3243" s="331" t="n">
        <f aca="false">YEAR(B3243)</f>
        <v>2018</v>
      </c>
      <c r="D3243" s="331" t="n">
        <f aca="false">MONTH(B3243)</f>
        <v>11</v>
      </c>
      <c r="E3243" s="331" t="n">
        <f aca="false">DAY(B3243)</f>
        <v>20</v>
      </c>
      <c r="F3243" s="132" t="n">
        <v>4735.62</v>
      </c>
      <c r="G3243" s="132" t="n">
        <v>4893.7</v>
      </c>
      <c r="H3243" s="132" t="n">
        <v>4039.2725</v>
      </c>
      <c r="I3243" s="132" t="n">
        <v>4354.4625</v>
      </c>
      <c r="J3243" s="132" t="n">
        <f aca="false">LARGE($G$1:G3243,1)</f>
        <v>19804.2475</v>
      </c>
      <c r="K3243" s="192" t="n">
        <f aca="false">IF(J3243&gt;J3242,0,K3242+1)</f>
        <v>338</v>
      </c>
      <c r="L3243" s="134" t="n">
        <f aca="false">I3243/J3243-1</f>
        <v>-0.78012481918336</v>
      </c>
      <c r="O3243" s="131"/>
      <c r="P3243" s="330"/>
      <c r="Q3243" s="132"/>
      <c r="R3243" s="132"/>
      <c r="S3243" s="132"/>
      <c r="T3243" s="132"/>
    </row>
    <row r="3244" customFormat="false" ht="12.8" hidden="true" customHeight="false" outlineLevel="0" collapsed="false">
      <c r="A3244" s="131" t="n">
        <v>1542758400</v>
      </c>
      <c r="B3244" s="330" t="n">
        <f aca="false">(A3244/(24*60*60))+DATE(1970,1,1)</f>
        <v>43425</v>
      </c>
      <c r="C3244" s="331" t="n">
        <f aca="false">YEAR(B3244)</f>
        <v>2018</v>
      </c>
      <c r="D3244" s="331" t="n">
        <f aca="false">MONTH(B3244)</f>
        <v>11</v>
      </c>
      <c r="E3244" s="331" t="n">
        <f aca="false">DAY(B3244)</f>
        <v>21</v>
      </c>
      <c r="F3244" s="132" t="n">
        <v>4352.625</v>
      </c>
      <c r="G3244" s="132" t="n">
        <v>4635.4475</v>
      </c>
      <c r="H3244" s="132" t="n">
        <v>4241.1825</v>
      </c>
      <c r="I3244" s="132" t="n">
        <v>4544.4975</v>
      </c>
      <c r="J3244" s="132" t="n">
        <f aca="false">LARGE($G$1:G3244,1)</f>
        <v>19804.2475</v>
      </c>
      <c r="K3244" s="192" t="n">
        <f aca="false">IF(J3244&gt;J3243,0,K3243+1)</f>
        <v>339</v>
      </c>
      <c r="L3244" s="134" t="n">
        <f aca="false">I3244/J3244-1</f>
        <v>-0.770529150375444</v>
      </c>
      <c r="O3244" s="131"/>
      <c r="P3244" s="330"/>
      <c r="Q3244" s="132"/>
      <c r="R3244" s="132"/>
      <c r="S3244" s="132"/>
      <c r="T3244" s="132"/>
    </row>
    <row r="3245" customFormat="false" ht="12.8" hidden="true" customHeight="false" outlineLevel="0" collapsed="false">
      <c r="A3245" s="131" t="n">
        <v>1542844800</v>
      </c>
      <c r="B3245" s="330" t="n">
        <f aca="false">(A3245/(24*60*60))+DATE(1970,1,1)</f>
        <v>43426</v>
      </c>
      <c r="C3245" s="331" t="n">
        <f aca="false">YEAR(B3245)</f>
        <v>2018</v>
      </c>
      <c r="D3245" s="331" t="n">
        <f aca="false">MONTH(B3245)</f>
        <v>11</v>
      </c>
      <c r="E3245" s="331" t="n">
        <f aca="false">DAY(B3245)</f>
        <v>22</v>
      </c>
      <c r="F3245" s="132" t="n">
        <v>4545.72</v>
      </c>
      <c r="G3245" s="132" t="n">
        <v>4591.19</v>
      </c>
      <c r="H3245" s="132" t="n">
        <v>4185.17</v>
      </c>
      <c r="I3245" s="132" t="n">
        <v>4266.62</v>
      </c>
      <c r="J3245" s="132" t="n">
        <f aca="false">LARGE($G$1:G3245,1)</f>
        <v>19804.2475</v>
      </c>
      <c r="K3245" s="192" t="n">
        <f aca="false">IF(J3245&gt;J3244,0,K3244+1)</f>
        <v>340</v>
      </c>
      <c r="L3245" s="134" t="n">
        <f aca="false">I3245/J3245-1</f>
        <v>-0.784560357569759</v>
      </c>
      <c r="O3245" s="131"/>
      <c r="P3245" s="330"/>
      <c r="Q3245" s="132"/>
      <c r="R3245" s="132"/>
      <c r="S3245" s="132"/>
      <c r="T3245" s="132"/>
    </row>
    <row r="3246" customFormat="false" ht="12.8" hidden="true" customHeight="false" outlineLevel="0" collapsed="false">
      <c r="A3246" s="131" t="n">
        <v>1542931200</v>
      </c>
      <c r="B3246" s="330" t="n">
        <f aca="false">(A3246/(24*60*60))+DATE(1970,1,1)</f>
        <v>43427</v>
      </c>
      <c r="C3246" s="331" t="n">
        <f aca="false">YEAR(B3246)</f>
        <v>2018</v>
      </c>
      <c r="D3246" s="331" t="n">
        <f aca="false">MONTH(B3246)</f>
        <v>11</v>
      </c>
      <c r="E3246" s="331" t="n">
        <f aca="false">DAY(B3246)</f>
        <v>23</v>
      </c>
      <c r="F3246" s="132" t="n">
        <v>4269.7225</v>
      </c>
      <c r="G3246" s="132" t="n">
        <v>4366.6175</v>
      </c>
      <c r="H3246" s="132" t="n">
        <v>4080.745</v>
      </c>
      <c r="I3246" s="132" t="n">
        <v>4286.6775</v>
      </c>
      <c r="J3246" s="132" t="n">
        <f aca="false">LARGE($G$1:G3246,1)</f>
        <v>19804.2475</v>
      </c>
      <c r="K3246" s="192" t="n">
        <f aca="false">IF(J3246&gt;J3245,0,K3245+1)</f>
        <v>341</v>
      </c>
      <c r="L3246" s="134" t="n">
        <f aca="false">I3246/J3246-1</f>
        <v>-0.783547569782694</v>
      </c>
      <c r="O3246" s="131"/>
      <c r="P3246" s="330"/>
      <c r="Q3246" s="132"/>
      <c r="R3246" s="132"/>
      <c r="S3246" s="132"/>
      <c r="T3246" s="132"/>
    </row>
    <row r="3247" customFormat="false" ht="12.8" hidden="true" customHeight="false" outlineLevel="0" collapsed="false">
      <c r="A3247" s="131" t="n">
        <v>1543017600</v>
      </c>
      <c r="B3247" s="330" t="n">
        <f aca="false">(A3247/(24*60*60))+DATE(1970,1,1)</f>
        <v>43428</v>
      </c>
      <c r="C3247" s="331" t="n">
        <f aca="false">YEAR(B3247)</f>
        <v>2018</v>
      </c>
      <c r="D3247" s="331" t="n">
        <f aca="false">MONTH(B3247)</f>
        <v>11</v>
      </c>
      <c r="E3247" s="331" t="n">
        <f aca="false">DAY(B3247)</f>
        <v>24</v>
      </c>
      <c r="F3247" s="132" t="n">
        <v>4288.85</v>
      </c>
      <c r="G3247" s="132" t="n">
        <v>4373.08</v>
      </c>
      <c r="H3247" s="132" t="n">
        <v>3656.08</v>
      </c>
      <c r="I3247" s="132" t="n">
        <v>3782.6575</v>
      </c>
      <c r="J3247" s="132" t="n">
        <f aca="false">LARGE($G$1:G3247,1)</f>
        <v>19804.2475</v>
      </c>
      <c r="K3247" s="192" t="n">
        <f aca="false">IF(J3247&gt;J3246,0,K3246+1)</f>
        <v>342</v>
      </c>
      <c r="L3247" s="134" t="n">
        <f aca="false">I3247/J3247-1</f>
        <v>-0.808997665778515</v>
      </c>
      <c r="O3247" s="131"/>
      <c r="P3247" s="330"/>
      <c r="Q3247" s="132"/>
      <c r="R3247" s="132"/>
      <c r="S3247" s="132"/>
      <c r="T3247" s="132"/>
    </row>
    <row r="3248" customFormat="false" ht="12.8" hidden="true" customHeight="false" outlineLevel="0" collapsed="false">
      <c r="A3248" s="131" t="n">
        <v>1543104000</v>
      </c>
      <c r="B3248" s="330" t="n">
        <f aca="false">(A3248/(24*60*60))+DATE(1970,1,1)</f>
        <v>43429</v>
      </c>
      <c r="C3248" s="331" t="n">
        <f aca="false">YEAR(B3248)</f>
        <v>2018</v>
      </c>
      <c r="D3248" s="331" t="n">
        <f aca="false">MONTH(B3248)</f>
        <v>11</v>
      </c>
      <c r="E3248" s="331" t="n">
        <f aca="false">DAY(B3248)</f>
        <v>25</v>
      </c>
      <c r="F3248" s="132" t="n">
        <v>3780.1625</v>
      </c>
      <c r="G3248" s="132" t="n">
        <v>4120.955</v>
      </c>
      <c r="H3248" s="132" t="n">
        <v>3465.1275</v>
      </c>
      <c r="I3248" s="132" t="n">
        <v>3935.5125</v>
      </c>
      <c r="J3248" s="132" t="n">
        <f aca="false">LARGE($G$1:G3248,1)</f>
        <v>19804.2475</v>
      </c>
      <c r="K3248" s="192" t="n">
        <f aca="false">IF(J3248&gt;J3247,0,K3247+1)</f>
        <v>343</v>
      </c>
      <c r="L3248" s="134" t="n">
        <f aca="false">I3248/J3248-1</f>
        <v>-0.801279372013504</v>
      </c>
      <c r="O3248" s="131"/>
      <c r="P3248" s="330"/>
      <c r="Q3248" s="132"/>
      <c r="R3248" s="132"/>
      <c r="S3248" s="132"/>
      <c r="T3248" s="132"/>
    </row>
    <row r="3249" customFormat="false" ht="12.8" hidden="true" customHeight="false" outlineLevel="0" collapsed="false">
      <c r="A3249" s="131" t="n">
        <v>1543190400</v>
      </c>
      <c r="B3249" s="330" t="n">
        <f aca="false">(A3249/(24*60*60))+DATE(1970,1,1)</f>
        <v>43430</v>
      </c>
      <c r="C3249" s="331" t="n">
        <f aca="false">YEAR(B3249)</f>
        <v>2018</v>
      </c>
      <c r="D3249" s="331" t="n">
        <f aca="false">MONTH(B3249)</f>
        <v>11</v>
      </c>
      <c r="E3249" s="331" t="n">
        <f aca="false">DAY(B3249)</f>
        <v>26</v>
      </c>
      <c r="F3249" s="132" t="n">
        <v>3934.365</v>
      </c>
      <c r="G3249" s="132" t="n">
        <v>4072.4</v>
      </c>
      <c r="H3249" s="132" t="n">
        <v>3516.245</v>
      </c>
      <c r="I3249" s="132" t="n">
        <v>3729.05</v>
      </c>
      <c r="J3249" s="132" t="n">
        <f aca="false">LARGE($G$1:G3249,1)</f>
        <v>19804.2475</v>
      </c>
      <c r="K3249" s="192" t="n">
        <f aca="false">IF(J3249&gt;J3248,0,K3248+1)</f>
        <v>344</v>
      </c>
      <c r="L3249" s="134" t="n">
        <f aca="false">I3249/J3249-1</f>
        <v>-0.81170453459542</v>
      </c>
      <c r="O3249" s="131"/>
      <c r="P3249" s="330"/>
      <c r="Q3249" s="132"/>
      <c r="R3249" s="132"/>
      <c r="S3249" s="132"/>
      <c r="T3249" s="132"/>
    </row>
    <row r="3250" customFormat="false" ht="12.8" hidden="true" customHeight="false" outlineLevel="0" collapsed="false">
      <c r="A3250" s="131" t="n">
        <v>1543276800</v>
      </c>
      <c r="B3250" s="330" t="n">
        <f aca="false">(A3250/(24*60*60))+DATE(1970,1,1)</f>
        <v>43431</v>
      </c>
      <c r="C3250" s="331" t="n">
        <f aca="false">YEAR(B3250)</f>
        <v>2018</v>
      </c>
      <c r="D3250" s="331" t="n">
        <f aca="false">MONTH(B3250)</f>
        <v>11</v>
      </c>
      <c r="E3250" s="331" t="n">
        <f aca="false">DAY(B3250)</f>
        <v>27</v>
      </c>
      <c r="F3250" s="132" t="n">
        <v>3728.8625</v>
      </c>
      <c r="G3250" s="132" t="n">
        <v>3830.6525</v>
      </c>
      <c r="H3250" s="132" t="n">
        <v>3559.565</v>
      </c>
      <c r="I3250" s="132" t="n">
        <v>3772.035</v>
      </c>
      <c r="J3250" s="132" t="n">
        <f aca="false">LARGE($G$1:G3250,1)</f>
        <v>19804.2475</v>
      </c>
      <c r="K3250" s="192" t="n">
        <f aca="false">IF(J3250&gt;J3249,0,K3249+1)</f>
        <v>345</v>
      </c>
      <c r="L3250" s="134" t="n">
        <f aca="false">I3250/J3250-1</f>
        <v>-0.809534040614267</v>
      </c>
      <c r="O3250" s="131"/>
      <c r="P3250" s="330"/>
      <c r="Q3250" s="132"/>
      <c r="R3250" s="132"/>
      <c r="S3250" s="132"/>
      <c r="T3250" s="132"/>
    </row>
    <row r="3251" customFormat="false" ht="12.8" hidden="true" customHeight="false" outlineLevel="0" collapsed="false">
      <c r="A3251" s="131" t="n">
        <v>1543363200</v>
      </c>
      <c r="B3251" s="330" t="n">
        <f aca="false">(A3251/(24*60*60))+DATE(1970,1,1)</f>
        <v>43432</v>
      </c>
      <c r="C3251" s="331" t="n">
        <f aca="false">YEAR(B3251)</f>
        <v>2018</v>
      </c>
      <c r="D3251" s="331" t="n">
        <f aca="false">MONTH(B3251)</f>
        <v>11</v>
      </c>
      <c r="E3251" s="331" t="n">
        <f aca="false">DAY(B3251)</f>
        <v>28</v>
      </c>
      <c r="F3251" s="132" t="n">
        <v>3774.7375</v>
      </c>
      <c r="G3251" s="132" t="n">
        <v>4366.92</v>
      </c>
      <c r="H3251" s="132" t="n">
        <v>3774.3575</v>
      </c>
      <c r="I3251" s="132" t="n">
        <v>4222.17</v>
      </c>
      <c r="J3251" s="132" t="n">
        <f aca="false">LARGE($G$1:G3251,1)</f>
        <v>19804.2475</v>
      </c>
      <c r="K3251" s="192" t="n">
        <f aca="false">IF(J3251&gt;J3250,0,K3250+1)</f>
        <v>346</v>
      </c>
      <c r="L3251" s="134" t="n">
        <f aca="false">I3251/J3251-1</f>
        <v>-0.786804825580977</v>
      </c>
      <c r="O3251" s="131"/>
      <c r="P3251" s="330"/>
      <c r="Q3251" s="132"/>
      <c r="R3251" s="132"/>
      <c r="S3251" s="132"/>
      <c r="T3251" s="132"/>
    </row>
    <row r="3252" customFormat="false" ht="12.8" hidden="true" customHeight="false" outlineLevel="0" collapsed="false">
      <c r="A3252" s="131" t="n">
        <v>1543449600</v>
      </c>
      <c r="B3252" s="330" t="n">
        <f aca="false">(A3252/(24*60*60))+DATE(1970,1,1)</f>
        <v>43433</v>
      </c>
      <c r="C3252" s="331" t="n">
        <f aca="false">YEAR(B3252)</f>
        <v>2018</v>
      </c>
      <c r="D3252" s="331" t="n">
        <f aca="false">MONTH(B3252)</f>
        <v>11</v>
      </c>
      <c r="E3252" s="331" t="n">
        <f aca="false">DAY(B3252)</f>
        <v>29</v>
      </c>
      <c r="F3252" s="132" t="n">
        <v>4222.1925</v>
      </c>
      <c r="G3252" s="132" t="n">
        <v>4418.2775</v>
      </c>
      <c r="H3252" s="132" t="n">
        <v>4079.085</v>
      </c>
      <c r="I3252" s="132" t="n">
        <v>4245.0575</v>
      </c>
      <c r="J3252" s="132" t="n">
        <f aca="false">LARGE($G$1:G3252,1)</f>
        <v>19804.2475</v>
      </c>
      <c r="K3252" s="192" t="n">
        <f aca="false">IF(J3252&gt;J3251,0,K3251+1)</f>
        <v>347</v>
      </c>
      <c r="L3252" s="134" t="n">
        <f aca="false">I3252/J3252-1</f>
        <v>-0.785649139155628</v>
      </c>
      <c r="O3252" s="131"/>
      <c r="P3252" s="330"/>
      <c r="Q3252" s="132"/>
      <c r="R3252" s="132"/>
      <c r="S3252" s="132"/>
      <c r="T3252" s="132"/>
    </row>
    <row r="3253" customFormat="false" ht="12.8" hidden="true" customHeight="false" outlineLevel="0" collapsed="false">
      <c r="A3253" s="131" t="n">
        <v>1543536000</v>
      </c>
      <c r="B3253" s="330" t="n">
        <f aca="false">(A3253/(24*60*60))+DATE(1970,1,1)</f>
        <v>43434</v>
      </c>
      <c r="C3253" s="331" t="n">
        <f aca="false">YEAR(B3253)</f>
        <v>2018</v>
      </c>
      <c r="D3253" s="331" t="n">
        <f aca="false">MONTH(B3253)</f>
        <v>11</v>
      </c>
      <c r="E3253" s="331" t="n">
        <f aca="false">DAY(B3253)</f>
        <v>30</v>
      </c>
      <c r="F3253" s="132" t="n">
        <v>4245.13</v>
      </c>
      <c r="G3253" s="132" t="n">
        <v>4298.2</v>
      </c>
      <c r="H3253" s="132" t="n">
        <v>3859.475</v>
      </c>
      <c r="I3253" s="132" t="n">
        <v>3971.615</v>
      </c>
      <c r="J3253" s="132" t="n">
        <f aca="false">LARGE($G$1:G3253,1)</f>
        <v>19804.2475</v>
      </c>
      <c r="K3253" s="192" t="n">
        <f aca="false">IF(J3253&gt;J3252,0,K3252+1)</f>
        <v>348</v>
      </c>
      <c r="L3253" s="134" t="n">
        <f aca="false">I3253/J3253-1</f>
        <v>-0.799456404491006</v>
      </c>
      <c r="O3253" s="131"/>
      <c r="P3253" s="330"/>
      <c r="Q3253" s="132"/>
      <c r="R3253" s="132"/>
      <c r="S3253" s="132"/>
      <c r="T3253" s="132"/>
    </row>
    <row r="3254" customFormat="false" ht="12.8" hidden="true" customHeight="false" outlineLevel="0" collapsed="false">
      <c r="A3254" s="131" t="n">
        <v>1543622400</v>
      </c>
      <c r="B3254" s="330" t="n">
        <f aca="false">(A3254/(24*60*60))+DATE(1970,1,1)</f>
        <v>43435</v>
      </c>
      <c r="C3254" s="331" t="n">
        <f aca="false">YEAR(B3254)</f>
        <v>2018</v>
      </c>
      <c r="D3254" s="331" t="n">
        <f aca="false">MONTH(B3254)</f>
        <v>12</v>
      </c>
      <c r="E3254" s="331" t="n">
        <f aca="false">DAY(B3254)</f>
        <v>1</v>
      </c>
      <c r="F3254" s="132" t="n">
        <v>3973.5325</v>
      </c>
      <c r="G3254" s="132" t="n">
        <v>4269.5175</v>
      </c>
      <c r="H3254" s="132" t="n">
        <v>3907.8975</v>
      </c>
      <c r="I3254" s="132" t="n">
        <v>4140.5975</v>
      </c>
      <c r="J3254" s="132" t="n">
        <f aca="false">LARGE($G$1:G3254,1)</f>
        <v>19804.2475</v>
      </c>
      <c r="K3254" s="192" t="n">
        <f aca="false">IF(J3254&gt;J3253,0,K3253+1)</f>
        <v>349</v>
      </c>
      <c r="L3254" s="134" t="n">
        <f aca="false">I3254/J3254-1</f>
        <v>-0.790923765217537</v>
      </c>
      <c r="O3254" s="131"/>
      <c r="P3254" s="330"/>
      <c r="Q3254" s="132"/>
      <c r="R3254" s="132"/>
      <c r="S3254" s="132"/>
      <c r="T3254" s="132"/>
    </row>
    <row r="3255" customFormat="false" ht="12.8" hidden="true" customHeight="false" outlineLevel="0" collapsed="false">
      <c r="A3255" s="131" t="n">
        <v>1543708800</v>
      </c>
      <c r="B3255" s="330" t="n">
        <f aca="false">(A3255/(24*60*60))+DATE(1970,1,1)</f>
        <v>43436</v>
      </c>
      <c r="C3255" s="331" t="n">
        <f aca="false">YEAR(B3255)</f>
        <v>2018</v>
      </c>
      <c r="D3255" s="331" t="n">
        <f aca="false">MONTH(B3255)</f>
        <v>12</v>
      </c>
      <c r="E3255" s="331" t="n">
        <f aca="false">DAY(B3255)</f>
        <v>2</v>
      </c>
      <c r="F3255" s="132" t="n">
        <v>4142.0275</v>
      </c>
      <c r="G3255" s="132" t="n">
        <v>4263.875</v>
      </c>
      <c r="H3255" s="132" t="n">
        <v>4032.18</v>
      </c>
      <c r="I3255" s="132" t="n">
        <v>4102.0975</v>
      </c>
      <c r="J3255" s="132" t="n">
        <f aca="false">LARGE($G$1:G3255,1)</f>
        <v>19804.2475</v>
      </c>
      <c r="K3255" s="192" t="n">
        <f aca="false">IF(J3255&gt;J3254,0,K3254+1)</f>
        <v>350</v>
      </c>
      <c r="L3255" s="134" t="n">
        <f aca="false">I3255/J3255-1</f>
        <v>-0.792867792628829</v>
      </c>
      <c r="O3255" s="131"/>
      <c r="P3255" s="330"/>
      <c r="Q3255" s="132"/>
      <c r="R3255" s="132"/>
      <c r="S3255" s="132"/>
      <c r="T3255" s="132"/>
    </row>
    <row r="3256" customFormat="false" ht="12.8" hidden="true" customHeight="false" outlineLevel="0" collapsed="false">
      <c r="A3256" s="131" t="n">
        <v>1543795200</v>
      </c>
      <c r="B3256" s="330" t="n">
        <f aca="false">(A3256/(24*60*60))+DATE(1970,1,1)</f>
        <v>43437</v>
      </c>
      <c r="C3256" s="331" t="n">
        <f aca="false">YEAR(B3256)</f>
        <v>2018</v>
      </c>
      <c r="D3256" s="331" t="n">
        <f aca="false">MONTH(B3256)</f>
        <v>12</v>
      </c>
      <c r="E3256" s="331" t="n">
        <f aca="false">DAY(B3256)</f>
        <v>3</v>
      </c>
      <c r="F3256" s="132" t="n">
        <v>4101.76</v>
      </c>
      <c r="G3256" s="132" t="n">
        <v>4117.88</v>
      </c>
      <c r="H3256" s="132" t="n">
        <v>3742.8875</v>
      </c>
      <c r="I3256" s="132" t="n">
        <v>3833.88</v>
      </c>
      <c r="J3256" s="132" t="n">
        <f aca="false">LARGE($G$1:G3256,1)</f>
        <v>19804.2475</v>
      </c>
      <c r="K3256" s="192" t="n">
        <f aca="false">IF(J3256&gt;J3255,0,K3255+1)</f>
        <v>351</v>
      </c>
      <c r="L3256" s="134" t="n">
        <f aca="false">I3256/J3256-1</f>
        <v>-0.806411225672675</v>
      </c>
      <c r="O3256" s="131"/>
      <c r="P3256" s="330"/>
      <c r="Q3256" s="132"/>
      <c r="R3256" s="132"/>
      <c r="S3256" s="132"/>
      <c r="T3256" s="132"/>
    </row>
    <row r="3257" customFormat="false" ht="12.8" hidden="true" customHeight="false" outlineLevel="0" collapsed="false">
      <c r="A3257" s="131" t="n">
        <v>1543881600</v>
      </c>
      <c r="B3257" s="330" t="n">
        <f aca="false">(A3257/(24*60*60))+DATE(1970,1,1)</f>
        <v>43438</v>
      </c>
      <c r="C3257" s="331" t="n">
        <f aca="false">YEAR(B3257)</f>
        <v>2018</v>
      </c>
      <c r="D3257" s="331" t="n">
        <f aca="false">MONTH(B3257)</f>
        <v>12</v>
      </c>
      <c r="E3257" s="331" t="n">
        <f aca="false">DAY(B3257)</f>
        <v>4</v>
      </c>
      <c r="F3257" s="132" t="n">
        <v>3833.81</v>
      </c>
      <c r="G3257" s="132" t="n">
        <v>4040.8425</v>
      </c>
      <c r="H3257" s="132" t="n">
        <v>3730.4125</v>
      </c>
      <c r="I3257" s="132" t="n">
        <v>3903.5</v>
      </c>
      <c r="J3257" s="132" t="n">
        <f aca="false">LARGE($G$1:G3257,1)</f>
        <v>19804.2475</v>
      </c>
      <c r="K3257" s="192" t="n">
        <f aca="false">IF(J3257&gt;J3256,0,K3256+1)</f>
        <v>352</v>
      </c>
      <c r="L3257" s="134" t="n">
        <f aca="false">I3257/J3257-1</f>
        <v>-0.802895818182438</v>
      </c>
      <c r="O3257" s="131"/>
      <c r="P3257" s="330"/>
      <c r="Q3257" s="132"/>
      <c r="R3257" s="132"/>
      <c r="S3257" s="132"/>
      <c r="T3257" s="132"/>
    </row>
    <row r="3258" customFormat="false" ht="12.8" hidden="true" customHeight="false" outlineLevel="0" collapsed="false">
      <c r="A3258" s="131" t="n">
        <v>1543968000</v>
      </c>
      <c r="B3258" s="330" t="n">
        <f aca="false">(A3258/(24*60*60))+DATE(1970,1,1)</f>
        <v>43439</v>
      </c>
      <c r="C3258" s="331" t="n">
        <f aca="false">YEAR(B3258)</f>
        <v>2018</v>
      </c>
      <c r="D3258" s="331" t="n">
        <f aca="false">MONTH(B3258)</f>
        <v>12</v>
      </c>
      <c r="E3258" s="331" t="n">
        <f aca="false">DAY(B3258)</f>
        <v>5</v>
      </c>
      <c r="F3258" s="132" t="n">
        <v>3904.8775</v>
      </c>
      <c r="G3258" s="132" t="n">
        <v>3914.7975</v>
      </c>
      <c r="H3258" s="132" t="n">
        <v>3661.3375</v>
      </c>
      <c r="I3258" s="132" t="n">
        <v>3694.325</v>
      </c>
      <c r="J3258" s="132" t="n">
        <f aca="false">LARGE($G$1:G3258,1)</f>
        <v>19804.2475</v>
      </c>
      <c r="K3258" s="192" t="n">
        <f aca="false">IF(J3258&gt;J3257,0,K3257+1)</f>
        <v>353</v>
      </c>
      <c r="L3258" s="134" t="n">
        <f aca="false">I3258/J3258-1</f>
        <v>-0.813457946331967</v>
      </c>
      <c r="O3258" s="131"/>
      <c r="P3258" s="330"/>
      <c r="Q3258" s="132"/>
      <c r="R3258" s="132"/>
      <c r="S3258" s="132"/>
      <c r="T3258" s="132"/>
    </row>
    <row r="3259" customFormat="false" ht="12.8" hidden="true" customHeight="false" outlineLevel="0" collapsed="false">
      <c r="A3259" s="131" t="n">
        <v>1544054400</v>
      </c>
      <c r="B3259" s="330" t="n">
        <f aca="false">(A3259/(24*60*60))+DATE(1970,1,1)</f>
        <v>43440</v>
      </c>
      <c r="C3259" s="331" t="n">
        <f aca="false">YEAR(B3259)</f>
        <v>2018</v>
      </c>
      <c r="D3259" s="331" t="n">
        <f aca="false">MONTH(B3259)</f>
        <v>12</v>
      </c>
      <c r="E3259" s="331" t="n">
        <f aca="false">DAY(B3259)</f>
        <v>6</v>
      </c>
      <c r="F3259" s="132" t="n">
        <v>3695.7275</v>
      </c>
      <c r="G3259" s="132" t="n">
        <v>3847.4</v>
      </c>
      <c r="H3259" s="132" t="n">
        <v>3411.9675</v>
      </c>
      <c r="I3259" s="132" t="n">
        <v>3435.64</v>
      </c>
      <c r="J3259" s="132" t="n">
        <f aca="false">LARGE($G$1:G3259,1)</f>
        <v>19804.2475</v>
      </c>
      <c r="K3259" s="192" t="n">
        <f aca="false">IF(J3259&gt;J3258,0,K3258+1)</f>
        <v>354</v>
      </c>
      <c r="L3259" s="134" t="n">
        <f aca="false">I3259/J3259-1</f>
        <v>-0.826520043238199</v>
      </c>
      <c r="O3259" s="131"/>
      <c r="P3259" s="330"/>
      <c r="Q3259" s="132"/>
      <c r="R3259" s="132"/>
      <c r="S3259" s="132"/>
      <c r="T3259" s="132"/>
    </row>
    <row r="3260" customFormat="false" ht="12.8" hidden="true" customHeight="false" outlineLevel="0" collapsed="false">
      <c r="A3260" s="131" t="n">
        <v>1544140800</v>
      </c>
      <c r="B3260" s="330" t="n">
        <f aca="false">(A3260/(24*60*60))+DATE(1970,1,1)</f>
        <v>43441</v>
      </c>
      <c r="C3260" s="331" t="n">
        <f aca="false">YEAR(B3260)</f>
        <v>2018</v>
      </c>
      <c r="D3260" s="331" t="n">
        <f aca="false">MONTH(B3260)</f>
        <v>12</v>
      </c>
      <c r="E3260" s="331" t="n">
        <f aca="false">DAY(B3260)</f>
        <v>7</v>
      </c>
      <c r="F3260" s="132" t="n">
        <v>3433.605</v>
      </c>
      <c r="G3260" s="132" t="n">
        <v>3554.34</v>
      </c>
      <c r="H3260" s="132" t="n">
        <v>3209.9275</v>
      </c>
      <c r="I3260" s="132" t="n">
        <v>3379.455</v>
      </c>
      <c r="J3260" s="132" t="n">
        <f aca="false">LARGE($G$1:G3260,1)</f>
        <v>19804.2475</v>
      </c>
      <c r="K3260" s="192" t="n">
        <f aca="false">IF(J3260&gt;J3259,0,K3259+1)</f>
        <v>355</v>
      </c>
      <c r="L3260" s="134" t="n">
        <f aca="false">I3260/J3260-1</f>
        <v>-0.829357060903223</v>
      </c>
      <c r="O3260" s="131"/>
      <c r="P3260" s="330"/>
      <c r="Q3260" s="132"/>
      <c r="R3260" s="132"/>
      <c r="S3260" s="132"/>
      <c r="T3260" s="132"/>
    </row>
    <row r="3261" customFormat="false" ht="12.8" hidden="true" customHeight="false" outlineLevel="0" collapsed="false">
      <c r="A3261" s="131" t="n">
        <v>1544227200</v>
      </c>
      <c r="B3261" s="330" t="n">
        <f aca="false">(A3261/(24*60*60))+DATE(1970,1,1)</f>
        <v>43442</v>
      </c>
      <c r="C3261" s="331" t="n">
        <f aca="false">YEAR(B3261)</f>
        <v>2018</v>
      </c>
      <c r="D3261" s="331" t="n">
        <f aca="false">MONTH(B3261)</f>
        <v>12</v>
      </c>
      <c r="E3261" s="331" t="n">
        <f aca="false">DAY(B3261)</f>
        <v>8</v>
      </c>
      <c r="F3261" s="132" t="n">
        <v>3377.86</v>
      </c>
      <c r="G3261" s="132" t="n">
        <v>3487.2225</v>
      </c>
      <c r="H3261" s="132" t="n">
        <v>3250.145</v>
      </c>
      <c r="I3261" s="132" t="n">
        <v>3397.8</v>
      </c>
      <c r="J3261" s="132" t="n">
        <f aca="false">LARGE($G$1:G3261,1)</f>
        <v>19804.2475</v>
      </c>
      <c r="K3261" s="192" t="n">
        <f aca="false">IF(J3261&gt;J3260,0,K3260+1)</f>
        <v>356</v>
      </c>
      <c r="L3261" s="134" t="n">
        <f aca="false">I3261/J3261-1</f>
        <v>-0.828430744465297</v>
      </c>
      <c r="O3261" s="131"/>
      <c r="P3261" s="330"/>
      <c r="Q3261" s="132"/>
      <c r="R3261" s="132"/>
      <c r="S3261" s="132"/>
      <c r="T3261" s="132"/>
    </row>
    <row r="3262" customFormat="false" ht="12.8" hidden="true" customHeight="false" outlineLevel="0" collapsed="false">
      <c r="A3262" s="131" t="n">
        <v>1544313600</v>
      </c>
      <c r="B3262" s="330" t="n">
        <f aca="false">(A3262/(24*60*60))+DATE(1970,1,1)</f>
        <v>43443</v>
      </c>
      <c r="C3262" s="331" t="n">
        <f aca="false">YEAR(B3262)</f>
        <v>2018</v>
      </c>
      <c r="D3262" s="331" t="n">
        <f aca="false">MONTH(B3262)</f>
        <v>12</v>
      </c>
      <c r="E3262" s="331" t="n">
        <f aca="false">DAY(B3262)</f>
        <v>9</v>
      </c>
      <c r="F3262" s="132" t="n">
        <v>3398.0475</v>
      </c>
      <c r="G3262" s="132" t="n">
        <v>3638.2475</v>
      </c>
      <c r="H3262" s="132" t="n">
        <v>3368.1225</v>
      </c>
      <c r="I3262" s="132" t="n">
        <v>3532.5225</v>
      </c>
      <c r="J3262" s="132" t="n">
        <f aca="false">LARGE($G$1:G3262,1)</f>
        <v>19804.2475</v>
      </c>
      <c r="K3262" s="192" t="n">
        <f aca="false">IF(J3262&gt;J3261,0,K3261+1)</f>
        <v>357</v>
      </c>
      <c r="L3262" s="134" t="n">
        <f aca="false">I3262/J3262-1</f>
        <v>-0.821628037116785</v>
      </c>
      <c r="O3262" s="131"/>
      <c r="P3262" s="330"/>
      <c r="Q3262" s="132"/>
      <c r="R3262" s="132"/>
      <c r="S3262" s="132"/>
      <c r="T3262" s="132"/>
    </row>
    <row r="3263" customFormat="false" ht="12.8" hidden="true" customHeight="false" outlineLevel="0" collapsed="false">
      <c r="A3263" s="131" t="n">
        <v>1544400000</v>
      </c>
      <c r="B3263" s="330" t="n">
        <f aca="false">(A3263/(24*60*60))+DATE(1970,1,1)</f>
        <v>43444</v>
      </c>
      <c r="C3263" s="331" t="n">
        <f aca="false">YEAR(B3263)</f>
        <v>2018</v>
      </c>
      <c r="D3263" s="331" t="n">
        <f aca="false">MONTH(B3263)</f>
        <v>12</v>
      </c>
      <c r="E3263" s="331" t="n">
        <f aca="false">DAY(B3263)</f>
        <v>10</v>
      </c>
      <c r="F3263" s="132" t="n">
        <v>3531.07</v>
      </c>
      <c r="G3263" s="132" t="n">
        <v>3591.6675</v>
      </c>
      <c r="H3263" s="132" t="n">
        <v>3354.0575</v>
      </c>
      <c r="I3263" s="132" t="n">
        <v>3409.4375</v>
      </c>
      <c r="J3263" s="132" t="n">
        <f aca="false">LARGE($G$1:G3263,1)</f>
        <v>19804.2475</v>
      </c>
      <c r="K3263" s="192" t="n">
        <f aca="false">IF(J3263&gt;J3262,0,K3262+1)</f>
        <v>358</v>
      </c>
      <c r="L3263" s="134" t="n">
        <f aca="false">I3263/J3263-1</f>
        <v>-0.827843117997793</v>
      </c>
      <c r="O3263" s="131"/>
      <c r="P3263" s="330"/>
      <c r="Q3263" s="132"/>
      <c r="R3263" s="132"/>
      <c r="S3263" s="132"/>
      <c r="T3263" s="132"/>
    </row>
    <row r="3264" customFormat="false" ht="12.8" hidden="true" customHeight="false" outlineLevel="0" collapsed="false">
      <c r="A3264" s="131" t="n">
        <v>1544486400</v>
      </c>
      <c r="B3264" s="330" t="n">
        <f aca="false">(A3264/(24*60*60))+DATE(1970,1,1)</f>
        <v>43445</v>
      </c>
      <c r="C3264" s="331" t="n">
        <f aca="false">YEAR(B3264)</f>
        <v>2018</v>
      </c>
      <c r="D3264" s="331" t="n">
        <f aca="false">MONTH(B3264)</f>
        <v>12</v>
      </c>
      <c r="E3264" s="331" t="n">
        <f aca="false">DAY(B3264)</f>
        <v>11</v>
      </c>
      <c r="F3264" s="132" t="n">
        <v>3408.8925</v>
      </c>
      <c r="G3264" s="132" t="n">
        <v>3429.9925</v>
      </c>
      <c r="H3264" s="132" t="n">
        <v>3293.9125</v>
      </c>
      <c r="I3264" s="132" t="n">
        <v>3349.4975</v>
      </c>
      <c r="J3264" s="132" t="n">
        <f aca="false">LARGE($G$1:G3264,1)</f>
        <v>19804.2475</v>
      </c>
      <c r="K3264" s="192" t="n">
        <f aca="false">IF(J3264&gt;J3263,0,K3263+1)</f>
        <v>359</v>
      </c>
      <c r="L3264" s="134" t="n">
        <f aca="false">I3264/J3264-1</f>
        <v>-0.830869741453191</v>
      </c>
      <c r="O3264" s="131"/>
      <c r="P3264" s="330"/>
      <c r="Q3264" s="132"/>
      <c r="R3264" s="132"/>
      <c r="S3264" s="132"/>
      <c r="T3264" s="132"/>
    </row>
    <row r="3265" customFormat="false" ht="12.8" hidden="true" customHeight="false" outlineLevel="0" collapsed="false">
      <c r="A3265" s="131" t="n">
        <v>1544572800</v>
      </c>
      <c r="B3265" s="330" t="n">
        <f aca="false">(A3265/(24*60*60))+DATE(1970,1,1)</f>
        <v>43446</v>
      </c>
      <c r="C3265" s="331" t="n">
        <f aca="false">YEAR(B3265)</f>
        <v>2018</v>
      </c>
      <c r="D3265" s="331" t="n">
        <f aca="false">MONTH(B3265)</f>
        <v>12</v>
      </c>
      <c r="E3265" s="331" t="n">
        <f aca="false">DAY(B3265)</f>
        <v>12</v>
      </c>
      <c r="F3265" s="132" t="n">
        <v>3347.8175</v>
      </c>
      <c r="G3265" s="132" t="n">
        <v>3487.89</v>
      </c>
      <c r="H3265" s="132" t="n">
        <v>3324.9975</v>
      </c>
      <c r="I3265" s="132" t="n">
        <v>3431.8775</v>
      </c>
      <c r="J3265" s="132" t="n">
        <f aca="false">LARGE($G$1:G3265,1)</f>
        <v>19804.2475</v>
      </c>
      <c r="K3265" s="192" t="n">
        <f aca="false">IF(J3265&gt;J3264,0,K3264+1)</f>
        <v>360</v>
      </c>
      <c r="L3265" s="134" t="n">
        <f aca="false">I3265/J3265-1</f>
        <v>-0.826710027735212</v>
      </c>
      <c r="O3265" s="131"/>
      <c r="P3265" s="330"/>
      <c r="Q3265" s="132"/>
      <c r="R3265" s="132"/>
      <c r="S3265" s="132"/>
      <c r="T3265" s="132"/>
    </row>
    <row r="3266" customFormat="false" ht="12.8" hidden="true" customHeight="false" outlineLevel="0" collapsed="false">
      <c r="A3266" s="131" t="n">
        <v>1544659200</v>
      </c>
      <c r="B3266" s="330" t="n">
        <f aca="false">(A3266/(24*60*60))+DATE(1970,1,1)</f>
        <v>43447</v>
      </c>
      <c r="C3266" s="331" t="n">
        <f aca="false">YEAR(B3266)</f>
        <v>2018</v>
      </c>
      <c r="D3266" s="331" t="n">
        <f aca="false">MONTH(B3266)</f>
        <v>12</v>
      </c>
      <c r="E3266" s="331" t="n">
        <f aca="false">DAY(B3266)</f>
        <v>13</v>
      </c>
      <c r="F3266" s="132" t="n">
        <v>3431.3575</v>
      </c>
      <c r="G3266" s="132" t="n">
        <v>3439.62</v>
      </c>
      <c r="H3266" s="132" t="n">
        <v>3223.0475</v>
      </c>
      <c r="I3266" s="132" t="n">
        <v>3263.2925</v>
      </c>
      <c r="J3266" s="132" t="n">
        <f aca="false">LARGE($G$1:G3266,1)</f>
        <v>19804.2475</v>
      </c>
      <c r="K3266" s="192" t="n">
        <f aca="false">IF(J3266&gt;J3265,0,K3265+1)</f>
        <v>361</v>
      </c>
      <c r="L3266" s="134" t="n">
        <f aca="false">I3266/J3266-1</f>
        <v>-0.835222595556837</v>
      </c>
      <c r="O3266" s="131"/>
      <c r="P3266" s="330"/>
      <c r="Q3266" s="132"/>
      <c r="R3266" s="132"/>
      <c r="S3266" s="132"/>
      <c r="T3266" s="132"/>
    </row>
    <row r="3267" customFormat="false" ht="12.8" hidden="true" customHeight="false" outlineLevel="0" collapsed="false">
      <c r="A3267" s="131" t="n">
        <v>1544745600</v>
      </c>
      <c r="B3267" s="330" t="n">
        <f aca="false">(A3267/(24*60*60))+DATE(1970,1,1)</f>
        <v>43448</v>
      </c>
      <c r="C3267" s="331" t="n">
        <f aca="false">YEAR(B3267)</f>
        <v>2018</v>
      </c>
      <c r="D3267" s="331" t="n">
        <f aca="false">MONTH(B3267)</f>
        <v>12</v>
      </c>
      <c r="E3267" s="331" t="n">
        <f aca="false">DAY(B3267)</f>
        <v>14</v>
      </c>
      <c r="F3267" s="132" t="n">
        <v>3263.2975</v>
      </c>
      <c r="G3267" s="132" t="n">
        <v>3298.4525</v>
      </c>
      <c r="H3267" s="132" t="n">
        <v>3135.2525</v>
      </c>
      <c r="I3267" s="132" t="n">
        <v>3195.4475</v>
      </c>
      <c r="J3267" s="132" t="n">
        <f aca="false">LARGE($G$1:G3267,1)</f>
        <v>19804.2475</v>
      </c>
      <c r="K3267" s="192" t="n">
        <f aca="false">IF(J3267&gt;J3266,0,K3266+1)</f>
        <v>362</v>
      </c>
      <c r="L3267" s="134" t="n">
        <f aca="false">I3267/J3267-1</f>
        <v>-0.83864837580928</v>
      </c>
      <c r="O3267" s="131"/>
      <c r="P3267" s="330"/>
      <c r="Q3267" s="132"/>
      <c r="R3267" s="132"/>
      <c r="S3267" s="132"/>
      <c r="T3267" s="132"/>
    </row>
    <row r="3268" customFormat="false" ht="12.8" hidden="true" customHeight="false" outlineLevel="0" collapsed="false">
      <c r="A3268" s="131" t="n">
        <v>1544832000</v>
      </c>
      <c r="B3268" s="330" t="n">
        <f aca="false">(A3268/(24*60*60))+DATE(1970,1,1)</f>
        <v>43449</v>
      </c>
      <c r="C3268" s="331" t="n">
        <f aca="false">YEAR(B3268)</f>
        <v>2018</v>
      </c>
      <c r="D3268" s="331" t="n">
        <f aca="false">MONTH(B3268)</f>
        <v>12</v>
      </c>
      <c r="E3268" s="331" t="n">
        <f aca="false">DAY(B3268)</f>
        <v>15</v>
      </c>
      <c r="F3268" s="132" t="n">
        <v>3194.2625</v>
      </c>
      <c r="G3268" s="132" t="n">
        <v>3231.1725</v>
      </c>
      <c r="H3268" s="132" t="n">
        <v>3124.5125</v>
      </c>
      <c r="I3268" s="132" t="n">
        <v>3181.675</v>
      </c>
      <c r="J3268" s="132" t="n">
        <f aca="false">LARGE($G$1:G3268,1)</f>
        <v>19804.2475</v>
      </c>
      <c r="K3268" s="192" t="n">
        <f aca="false">IF(J3268&gt;J3267,0,K3267+1)</f>
        <v>363</v>
      </c>
      <c r="L3268" s="134" t="n">
        <f aca="false">I3268/J3268-1</f>
        <v>-0.839343807433229</v>
      </c>
      <c r="O3268" s="131"/>
      <c r="P3268" s="330"/>
      <c r="Q3268" s="132"/>
      <c r="R3268" s="132"/>
      <c r="S3268" s="132"/>
      <c r="T3268" s="132"/>
    </row>
    <row r="3269" customFormat="false" ht="12.8" hidden="true" customHeight="false" outlineLevel="0" collapsed="false">
      <c r="A3269" s="131" t="n">
        <v>1544918400</v>
      </c>
      <c r="B3269" s="330" t="n">
        <f aca="false">(A3269/(24*60*60))+DATE(1970,1,1)</f>
        <v>43450</v>
      </c>
      <c r="C3269" s="331" t="n">
        <f aca="false">YEAR(B3269)</f>
        <v>2018</v>
      </c>
      <c r="D3269" s="331" t="n">
        <f aca="false">MONTH(B3269)</f>
        <v>12</v>
      </c>
      <c r="E3269" s="331" t="n">
        <f aca="false">DAY(B3269)</f>
        <v>16</v>
      </c>
      <c r="F3269" s="132" t="n">
        <v>3181.6825</v>
      </c>
      <c r="G3269" s="132" t="n">
        <v>3261.37</v>
      </c>
      <c r="H3269" s="132" t="n">
        <v>3173.3675</v>
      </c>
      <c r="I3269" s="132" t="n">
        <v>3192.87</v>
      </c>
      <c r="J3269" s="132" t="n">
        <f aca="false">LARGE($G$1:G3269,1)</f>
        <v>19804.2475</v>
      </c>
      <c r="K3269" s="192" t="n">
        <f aca="false">IF(J3269&gt;J3268,0,K3268+1)</f>
        <v>364</v>
      </c>
      <c r="L3269" s="134" t="n">
        <f aca="false">I3269/J3269-1</f>
        <v>-0.8387785246574</v>
      </c>
      <c r="O3269" s="131"/>
      <c r="P3269" s="330"/>
      <c r="Q3269" s="132"/>
      <c r="R3269" s="132"/>
      <c r="S3269" s="132"/>
      <c r="T3269" s="132"/>
    </row>
    <row r="3270" customFormat="false" ht="12.8" hidden="true" customHeight="false" outlineLevel="0" collapsed="false">
      <c r="A3270" s="131" t="n">
        <v>1545004800</v>
      </c>
      <c r="B3270" s="330" t="n">
        <f aca="false">(A3270/(24*60*60))+DATE(1970,1,1)</f>
        <v>43451</v>
      </c>
      <c r="C3270" s="331" t="n">
        <f aca="false">YEAR(B3270)</f>
        <v>2018</v>
      </c>
      <c r="D3270" s="331" t="n">
        <f aca="false">MONTH(B3270)</f>
        <v>12</v>
      </c>
      <c r="E3270" s="331" t="n">
        <f aca="false">DAY(B3270)</f>
        <v>17</v>
      </c>
      <c r="F3270" s="132" t="n">
        <v>3193.15</v>
      </c>
      <c r="G3270" s="132" t="n">
        <v>3587.21</v>
      </c>
      <c r="H3270" s="132" t="n">
        <v>3183.1525</v>
      </c>
      <c r="I3270" s="132" t="n">
        <v>3499.5975</v>
      </c>
      <c r="J3270" s="132" t="n">
        <f aca="false">LARGE($G$1:G3270,1)</f>
        <v>19804.2475</v>
      </c>
      <c r="K3270" s="192" t="n">
        <f aca="false">IF(J3270&gt;J3269,0,K3269+1)</f>
        <v>365</v>
      </c>
      <c r="L3270" s="134" t="n">
        <f aca="false">I3270/J3270-1</f>
        <v>-0.823290559260078</v>
      </c>
      <c r="O3270" s="131"/>
      <c r="P3270" s="330"/>
      <c r="Q3270" s="132"/>
      <c r="R3270" s="132"/>
      <c r="S3270" s="132"/>
      <c r="T3270" s="132"/>
    </row>
    <row r="3271" customFormat="false" ht="12.8" hidden="true" customHeight="false" outlineLevel="0" collapsed="false">
      <c r="A3271" s="131" t="n">
        <v>1545091200</v>
      </c>
      <c r="B3271" s="330" t="n">
        <f aca="false">(A3271/(24*60*60))+DATE(1970,1,1)</f>
        <v>43452</v>
      </c>
      <c r="C3271" s="331" t="n">
        <f aca="false">YEAR(B3271)</f>
        <v>2018</v>
      </c>
      <c r="D3271" s="331" t="n">
        <f aca="false">MONTH(B3271)</f>
        <v>12</v>
      </c>
      <c r="E3271" s="331" t="n">
        <f aca="false">DAY(B3271)</f>
        <v>18</v>
      </c>
      <c r="F3271" s="132" t="n">
        <v>3499.7375</v>
      </c>
      <c r="G3271" s="132" t="n">
        <v>3686</v>
      </c>
      <c r="H3271" s="132" t="n">
        <v>3431.3875</v>
      </c>
      <c r="I3271" s="132" t="n">
        <v>3667.9625</v>
      </c>
      <c r="J3271" s="132" t="n">
        <f aca="false">LARGE($G$1:G3271,1)</f>
        <v>19804.2475</v>
      </c>
      <c r="K3271" s="192" t="n">
        <f aca="false">IF(J3271&gt;J3270,0,K3270+1)</f>
        <v>366</v>
      </c>
      <c r="L3271" s="134" t="n">
        <f aca="false">I3271/J3271-1</f>
        <v>-0.814789100166517</v>
      </c>
      <c r="O3271" s="131"/>
      <c r="P3271" s="330"/>
      <c r="Q3271" s="132"/>
      <c r="R3271" s="132"/>
      <c r="S3271" s="132"/>
      <c r="T3271" s="132"/>
    </row>
    <row r="3272" customFormat="false" ht="12.8" hidden="true" customHeight="false" outlineLevel="0" collapsed="false">
      <c r="A3272" s="131" t="n">
        <v>1545177600</v>
      </c>
      <c r="B3272" s="330" t="n">
        <f aca="false">(A3272/(24*60*60))+DATE(1970,1,1)</f>
        <v>43453</v>
      </c>
      <c r="C3272" s="331" t="n">
        <f aca="false">YEAR(B3272)</f>
        <v>2018</v>
      </c>
      <c r="D3272" s="331" t="n">
        <f aca="false">MONTH(B3272)</f>
        <v>12</v>
      </c>
      <c r="E3272" s="331" t="n">
        <f aca="false">DAY(B3272)</f>
        <v>19</v>
      </c>
      <c r="F3272" s="132" t="n">
        <v>3668.5975</v>
      </c>
      <c r="G3272" s="132" t="n">
        <v>3923.69</v>
      </c>
      <c r="H3272" s="132" t="n">
        <v>3642.43</v>
      </c>
      <c r="I3272" s="132" t="n">
        <v>3683.645</v>
      </c>
      <c r="J3272" s="132" t="n">
        <f aca="false">LARGE($G$1:G3272,1)</f>
        <v>19804.2475</v>
      </c>
      <c r="K3272" s="192" t="n">
        <f aca="false">IF(J3272&gt;J3271,0,K3271+1)</f>
        <v>367</v>
      </c>
      <c r="L3272" s="134" t="n">
        <f aca="false">I3272/J3272-1</f>
        <v>-0.813997224585282</v>
      </c>
      <c r="O3272" s="131"/>
      <c r="P3272" s="330"/>
      <c r="Q3272" s="132"/>
      <c r="R3272" s="132"/>
      <c r="S3272" s="132"/>
      <c r="T3272" s="132"/>
    </row>
    <row r="3273" customFormat="false" ht="12.8" hidden="true" customHeight="false" outlineLevel="0" collapsed="false">
      <c r="A3273" s="131" t="n">
        <v>1545264000</v>
      </c>
      <c r="B3273" s="330" t="n">
        <f aca="false">(A3273/(24*60*60))+DATE(1970,1,1)</f>
        <v>43454</v>
      </c>
      <c r="C3273" s="331" t="n">
        <f aca="false">YEAR(B3273)</f>
        <v>2018</v>
      </c>
      <c r="D3273" s="331" t="n">
        <f aca="false">MONTH(B3273)</f>
        <v>12</v>
      </c>
      <c r="E3273" s="331" t="n">
        <f aca="false">DAY(B3273)</f>
        <v>20</v>
      </c>
      <c r="F3273" s="132" t="n">
        <v>3682.785</v>
      </c>
      <c r="G3273" s="132" t="n">
        <v>4175.0175</v>
      </c>
      <c r="H3273" s="132" t="n">
        <v>3658.135</v>
      </c>
      <c r="I3273" s="132" t="n">
        <v>4075.2</v>
      </c>
      <c r="J3273" s="132" t="n">
        <f aca="false">LARGE($G$1:G3273,1)</f>
        <v>19804.2475</v>
      </c>
      <c r="K3273" s="192" t="n">
        <f aca="false">IF(J3273&gt;J3272,0,K3272+1)</f>
        <v>368</v>
      </c>
      <c r="L3273" s="134" t="n">
        <f aca="false">I3273/J3273-1</f>
        <v>-0.794225960870263</v>
      </c>
      <c r="O3273" s="131"/>
      <c r="P3273" s="330"/>
      <c r="Q3273" s="132"/>
      <c r="R3273" s="132"/>
      <c r="S3273" s="132"/>
      <c r="T3273" s="132"/>
    </row>
    <row r="3274" customFormat="false" ht="12.8" hidden="true" customHeight="false" outlineLevel="0" collapsed="false">
      <c r="A3274" s="131" t="n">
        <v>1545350400</v>
      </c>
      <c r="B3274" s="330" t="n">
        <f aca="false">(A3274/(24*60*60))+DATE(1970,1,1)</f>
        <v>43455</v>
      </c>
      <c r="C3274" s="331" t="n">
        <f aca="false">YEAR(B3274)</f>
        <v>2018</v>
      </c>
      <c r="D3274" s="331" t="n">
        <f aca="false">MONTH(B3274)</f>
        <v>12</v>
      </c>
      <c r="E3274" s="331" t="n">
        <f aca="false">DAY(B3274)</f>
        <v>21</v>
      </c>
      <c r="F3274" s="132" t="n">
        <v>4074.0825</v>
      </c>
      <c r="G3274" s="132" t="n">
        <v>4162.9825</v>
      </c>
      <c r="H3274" s="132" t="n">
        <v>3771.8325</v>
      </c>
      <c r="I3274" s="132" t="n">
        <v>3839.425</v>
      </c>
      <c r="J3274" s="132" t="n">
        <f aca="false">LARGE($G$1:G3274,1)</f>
        <v>19804.2475</v>
      </c>
      <c r="K3274" s="192" t="n">
        <f aca="false">IF(J3274&gt;J3273,0,K3273+1)</f>
        <v>369</v>
      </c>
      <c r="L3274" s="134" t="n">
        <f aca="false">I3274/J3274-1</f>
        <v>-0.80613123523123</v>
      </c>
      <c r="O3274" s="131"/>
      <c r="P3274" s="330"/>
      <c r="Q3274" s="132"/>
      <c r="R3274" s="132"/>
      <c r="S3274" s="132"/>
      <c r="T3274" s="132"/>
    </row>
    <row r="3275" customFormat="false" ht="12.8" hidden="true" customHeight="false" outlineLevel="0" collapsed="false">
      <c r="A3275" s="131" t="n">
        <v>1545436800</v>
      </c>
      <c r="B3275" s="330" t="n">
        <f aca="false">(A3275/(24*60*60))+DATE(1970,1,1)</f>
        <v>43456</v>
      </c>
      <c r="C3275" s="331" t="n">
        <f aca="false">YEAR(B3275)</f>
        <v>2018</v>
      </c>
      <c r="D3275" s="331" t="n">
        <f aca="false">MONTH(B3275)</f>
        <v>12</v>
      </c>
      <c r="E3275" s="331" t="n">
        <f aca="false">DAY(B3275)</f>
        <v>22</v>
      </c>
      <c r="F3275" s="132" t="n">
        <v>3840.2525</v>
      </c>
      <c r="G3275" s="132" t="n">
        <v>4010.69</v>
      </c>
      <c r="H3275" s="132" t="n">
        <v>3787.205</v>
      </c>
      <c r="I3275" s="132" t="n">
        <v>3980.5025</v>
      </c>
      <c r="J3275" s="132" t="n">
        <f aca="false">LARGE($G$1:G3275,1)</f>
        <v>19804.2475</v>
      </c>
      <c r="K3275" s="192" t="n">
        <f aca="false">IF(J3275&gt;J3274,0,K3274+1)</f>
        <v>370</v>
      </c>
      <c r="L3275" s="134" t="n">
        <f aca="false">I3275/J3275-1</f>
        <v>-0.799007637124309</v>
      </c>
      <c r="O3275" s="131"/>
      <c r="P3275" s="330"/>
      <c r="Q3275" s="132"/>
      <c r="R3275" s="132"/>
      <c r="S3275" s="132"/>
      <c r="T3275" s="132"/>
    </row>
    <row r="3276" customFormat="false" ht="12.8" hidden="true" customHeight="false" outlineLevel="0" collapsed="false">
      <c r="A3276" s="131" t="n">
        <v>1545523200</v>
      </c>
      <c r="B3276" s="330" t="n">
        <f aca="false">(A3276/(24*60*60))+DATE(1970,1,1)</f>
        <v>43457</v>
      </c>
      <c r="C3276" s="331" t="n">
        <f aca="false">YEAR(B3276)</f>
        <v>2018</v>
      </c>
      <c r="D3276" s="331" t="n">
        <f aca="false">MONTH(B3276)</f>
        <v>12</v>
      </c>
      <c r="E3276" s="331" t="n">
        <f aca="false">DAY(B3276)</f>
        <v>23</v>
      </c>
      <c r="F3276" s="132" t="n">
        <v>3980.645</v>
      </c>
      <c r="G3276" s="132" t="n">
        <v>4054.135</v>
      </c>
      <c r="H3276" s="132" t="n">
        <v>3905.9</v>
      </c>
      <c r="I3276" s="132" t="n">
        <v>3944.385</v>
      </c>
      <c r="J3276" s="132" t="n">
        <f aca="false">LARGE($G$1:G3276,1)</f>
        <v>19804.2475</v>
      </c>
      <c r="K3276" s="192" t="n">
        <f aca="false">IF(J3276&gt;J3275,0,K3275+1)</f>
        <v>371</v>
      </c>
      <c r="L3276" s="134" t="n">
        <f aca="false">I3276/J3276-1</f>
        <v>-0.800831362060083</v>
      </c>
      <c r="O3276" s="131"/>
      <c r="P3276" s="330"/>
      <c r="Q3276" s="132"/>
      <c r="R3276" s="132"/>
      <c r="S3276" s="132"/>
      <c r="T3276" s="132"/>
    </row>
    <row r="3277" customFormat="false" ht="12.8" hidden="true" customHeight="false" outlineLevel="0" collapsed="false">
      <c r="A3277" s="131" t="n">
        <v>1545609600</v>
      </c>
      <c r="B3277" s="330" t="n">
        <f aca="false">(A3277/(24*60*60))+DATE(1970,1,1)</f>
        <v>43458</v>
      </c>
      <c r="C3277" s="331" t="n">
        <f aca="false">YEAR(B3277)</f>
        <v>2018</v>
      </c>
      <c r="D3277" s="331" t="n">
        <f aca="false">MONTH(B3277)</f>
        <v>12</v>
      </c>
      <c r="E3277" s="331" t="n">
        <f aca="false">DAY(B3277)</f>
        <v>24</v>
      </c>
      <c r="F3277" s="132" t="n">
        <v>3945.94</v>
      </c>
      <c r="G3277" s="132" t="n">
        <v>4238.61</v>
      </c>
      <c r="H3277" s="132" t="n">
        <v>3944.17</v>
      </c>
      <c r="I3277" s="132" t="n">
        <v>4034.35</v>
      </c>
      <c r="J3277" s="132" t="n">
        <f aca="false">LARGE($G$1:G3277,1)</f>
        <v>19804.2475</v>
      </c>
      <c r="K3277" s="192" t="n">
        <f aca="false">IF(J3277&gt;J3276,0,K3276+1)</f>
        <v>372</v>
      </c>
      <c r="L3277" s="134" t="n">
        <f aca="false">I3277/J3277-1</f>
        <v>-0.796288649694971</v>
      </c>
      <c r="O3277" s="131"/>
      <c r="P3277" s="330"/>
      <c r="Q3277" s="132"/>
      <c r="R3277" s="132"/>
      <c r="S3277" s="132"/>
      <c r="T3277" s="132"/>
    </row>
    <row r="3278" customFormat="false" ht="12.8" hidden="true" customHeight="false" outlineLevel="0" collapsed="false">
      <c r="A3278" s="131" t="n">
        <v>1545696000</v>
      </c>
      <c r="B3278" s="330" t="n">
        <f aca="false">(A3278/(24*60*60))+DATE(1970,1,1)</f>
        <v>43459</v>
      </c>
      <c r="C3278" s="331" t="n">
        <f aca="false">YEAR(B3278)</f>
        <v>2018</v>
      </c>
      <c r="D3278" s="331" t="n">
        <f aca="false">MONTH(B3278)</f>
        <v>12</v>
      </c>
      <c r="E3278" s="331" t="n">
        <f aca="false">DAY(B3278)</f>
        <v>25</v>
      </c>
      <c r="F3278" s="132" t="n">
        <v>4034.56</v>
      </c>
      <c r="G3278" s="132" t="n">
        <v>4045.22</v>
      </c>
      <c r="H3278" s="132" t="n">
        <v>3675.5225</v>
      </c>
      <c r="I3278" s="132" t="n">
        <v>3779.115</v>
      </c>
      <c r="J3278" s="132" t="n">
        <f aca="false">LARGE($G$1:G3278,1)</f>
        <v>19804.2475</v>
      </c>
      <c r="K3278" s="192" t="n">
        <f aca="false">IF(J3278&gt;J3277,0,K3277+1)</f>
        <v>373</v>
      </c>
      <c r="L3278" s="134" t="n">
        <f aca="false">I3278/J3278-1</f>
        <v>-0.809176541547464</v>
      </c>
      <c r="O3278" s="131"/>
      <c r="P3278" s="330"/>
      <c r="Q3278" s="132"/>
      <c r="R3278" s="132"/>
      <c r="S3278" s="132"/>
      <c r="T3278" s="132"/>
    </row>
    <row r="3279" customFormat="false" ht="12.8" hidden="true" customHeight="false" outlineLevel="0" collapsed="false">
      <c r="A3279" s="131" t="n">
        <v>1545782400</v>
      </c>
      <c r="B3279" s="330" t="n">
        <f aca="false">(A3279/(24*60*60))+DATE(1970,1,1)</f>
        <v>43460</v>
      </c>
      <c r="C3279" s="331" t="n">
        <f aca="false">YEAR(B3279)</f>
        <v>2018</v>
      </c>
      <c r="D3279" s="331" t="n">
        <f aca="false">MONTH(B3279)</f>
        <v>12</v>
      </c>
      <c r="E3279" s="331" t="n">
        <f aca="false">DAY(B3279)</f>
        <v>26</v>
      </c>
      <c r="F3279" s="132" t="n">
        <v>3778.72</v>
      </c>
      <c r="G3279" s="132" t="n">
        <v>3859.09</v>
      </c>
      <c r="H3279" s="132" t="n">
        <v>3683.015</v>
      </c>
      <c r="I3279" s="132" t="n">
        <v>3809.235</v>
      </c>
      <c r="J3279" s="132" t="n">
        <f aca="false">LARGE($G$1:G3279,1)</f>
        <v>19804.2475</v>
      </c>
      <c r="K3279" s="192" t="n">
        <f aca="false">IF(J3279&gt;J3278,0,K3278+1)</f>
        <v>374</v>
      </c>
      <c r="L3279" s="134" t="n">
        <f aca="false">I3279/J3279-1</f>
        <v>-0.807655655686993</v>
      </c>
      <c r="O3279" s="131"/>
      <c r="P3279" s="330"/>
      <c r="Q3279" s="132"/>
      <c r="R3279" s="132"/>
      <c r="S3279" s="132"/>
      <c r="T3279" s="132"/>
    </row>
    <row r="3280" customFormat="false" ht="12.8" hidden="true" customHeight="false" outlineLevel="0" collapsed="false">
      <c r="A3280" s="131" t="n">
        <v>1545868800</v>
      </c>
      <c r="B3280" s="330" t="n">
        <f aca="false">(A3280/(24*60*60))+DATE(1970,1,1)</f>
        <v>43461</v>
      </c>
      <c r="C3280" s="331" t="n">
        <f aca="false">YEAR(B3280)</f>
        <v>2018</v>
      </c>
      <c r="D3280" s="331" t="n">
        <f aca="false">MONTH(B3280)</f>
        <v>12</v>
      </c>
      <c r="E3280" s="331" t="n">
        <f aca="false">DAY(B3280)</f>
        <v>27</v>
      </c>
      <c r="F3280" s="132" t="n">
        <v>3808.3425</v>
      </c>
      <c r="G3280" s="132" t="n">
        <v>3841.1625</v>
      </c>
      <c r="H3280" s="132" t="n">
        <v>3566.69</v>
      </c>
      <c r="I3280" s="132" t="n">
        <v>3589.7125</v>
      </c>
      <c r="J3280" s="132" t="n">
        <f aca="false">LARGE($G$1:G3280,1)</f>
        <v>19804.2475</v>
      </c>
      <c r="K3280" s="192" t="n">
        <f aca="false">IF(J3280&gt;J3279,0,K3279+1)</f>
        <v>375</v>
      </c>
      <c r="L3280" s="134" t="n">
        <f aca="false">I3280/J3280-1</f>
        <v>-0.818740272762194</v>
      </c>
      <c r="O3280" s="131"/>
      <c r="P3280" s="330"/>
      <c r="Q3280" s="132"/>
      <c r="R3280" s="132"/>
      <c r="S3280" s="132"/>
      <c r="T3280" s="132"/>
    </row>
    <row r="3281" customFormat="false" ht="12.8" hidden="true" customHeight="false" outlineLevel="0" collapsed="false">
      <c r="A3281" s="131" t="n">
        <v>1545955200</v>
      </c>
      <c r="B3281" s="330" t="n">
        <f aca="false">(A3281/(24*60*60))+DATE(1970,1,1)</f>
        <v>43462</v>
      </c>
      <c r="C3281" s="331" t="n">
        <f aca="false">YEAR(B3281)</f>
        <v>2018</v>
      </c>
      <c r="D3281" s="331" t="n">
        <f aca="false">MONTH(B3281)</f>
        <v>12</v>
      </c>
      <c r="E3281" s="331" t="n">
        <f aca="false">DAY(B3281)</f>
        <v>28</v>
      </c>
      <c r="F3281" s="132" t="n">
        <v>3590.2325</v>
      </c>
      <c r="G3281" s="132" t="n">
        <v>3983.8525</v>
      </c>
      <c r="H3281" s="132" t="n">
        <v>3575.54</v>
      </c>
      <c r="I3281" s="132" t="n">
        <v>3888.1825</v>
      </c>
      <c r="J3281" s="132" t="n">
        <f aca="false">LARGE($G$1:G3281,1)</f>
        <v>19804.2475</v>
      </c>
      <c r="K3281" s="192" t="n">
        <f aca="false">IF(J3281&gt;J3280,0,K3280+1)</f>
        <v>376</v>
      </c>
      <c r="L3281" s="134" t="n">
        <f aca="false">I3281/J3281-1</f>
        <v>-0.80366926337393</v>
      </c>
      <c r="O3281" s="131"/>
      <c r="P3281" s="330"/>
      <c r="Q3281" s="132"/>
      <c r="R3281" s="132"/>
      <c r="S3281" s="132"/>
      <c r="T3281" s="132"/>
    </row>
    <row r="3282" customFormat="false" ht="12.8" hidden="true" customHeight="false" outlineLevel="0" collapsed="false">
      <c r="A3282" s="131" t="n">
        <v>1546041600</v>
      </c>
      <c r="B3282" s="330" t="n">
        <f aca="false">(A3282/(24*60*60))+DATE(1970,1,1)</f>
        <v>43463</v>
      </c>
      <c r="C3282" s="331" t="n">
        <f aca="false">YEAR(B3282)</f>
        <v>2018</v>
      </c>
      <c r="D3282" s="331" t="n">
        <f aca="false">MONTH(B3282)</f>
        <v>12</v>
      </c>
      <c r="E3282" s="331" t="n">
        <f aca="false">DAY(B3282)</f>
        <v>29</v>
      </c>
      <c r="F3282" s="132" t="n">
        <v>3887.885</v>
      </c>
      <c r="G3282" s="132" t="n">
        <v>3949.0725</v>
      </c>
      <c r="H3282" s="132" t="n">
        <v>3688.3775</v>
      </c>
      <c r="I3282" s="132" t="n">
        <v>3727.34</v>
      </c>
      <c r="J3282" s="132" t="n">
        <f aca="false">LARGE($G$1:G3282,1)</f>
        <v>19804.2475</v>
      </c>
      <c r="K3282" s="192" t="n">
        <f aca="false">IF(J3282&gt;J3281,0,K3281+1)</f>
        <v>377</v>
      </c>
      <c r="L3282" s="134" t="n">
        <f aca="false">I3282/J3282-1</f>
        <v>-0.811790879709012</v>
      </c>
      <c r="O3282" s="131"/>
      <c r="P3282" s="330"/>
      <c r="Q3282" s="132"/>
      <c r="R3282" s="132"/>
      <c r="S3282" s="132"/>
      <c r="T3282" s="132"/>
    </row>
    <row r="3283" customFormat="false" ht="12.8" hidden="true" customHeight="false" outlineLevel="0" collapsed="false">
      <c r="A3283" s="131" t="n">
        <v>1546128000</v>
      </c>
      <c r="B3283" s="330" t="n">
        <f aca="false">(A3283/(24*60*60))+DATE(1970,1,1)</f>
        <v>43464</v>
      </c>
      <c r="C3283" s="331" t="n">
        <f aca="false">YEAR(B3283)</f>
        <v>2018</v>
      </c>
      <c r="D3283" s="331" t="n">
        <f aca="false">MONTH(B3283)</f>
        <v>12</v>
      </c>
      <c r="E3283" s="331" t="n">
        <f aca="false">DAY(B3283)</f>
        <v>30</v>
      </c>
      <c r="F3283" s="132" t="n">
        <v>3727.0525</v>
      </c>
      <c r="G3283" s="132" t="n">
        <v>3867.3975</v>
      </c>
      <c r="H3283" s="132" t="n">
        <v>3687.945</v>
      </c>
      <c r="I3283" s="132" t="n">
        <v>3831.0375</v>
      </c>
      <c r="J3283" s="132" t="n">
        <f aca="false">LARGE($G$1:G3283,1)</f>
        <v>19804.2475</v>
      </c>
      <c r="K3283" s="192" t="n">
        <f aca="false">IF(J3283&gt;J3282,0,K3282+1)</f>
        <v>378</v>
      </c>
      <c r="L3283" s="134" t="n">
        <f aca="false">I3283/J3283-1</f>
        <v>-0.80655475548869</v>
      </c>
      <c r="O3283" s="131"/>
      <c r="P3283" s="330"/>
      <c r="Q3283" s="132"/>
      <c r="R3283" s="132"/>
      <c r="S3283" s="132"/>
      <c r="T3283" s="132"/>
    </row>
    <row r="3284" customFormat="false" ht="12.8" hidden="true" customHeight="false" outlineLevel="0" collapsed="false">
      <c r="A3284" s="131" t="n">
        <v>1546214400</v>
      </c>
      <c r="B3284" s="330" t="n">
        <f aca="false">(A3284/(24*60*60))+DATE(1970,1,1)</f>
        <v>43465</v>
      </c>
      <c r="C3284" s="331" t="n">
        <f aca="false">YEAR(B3284)</f>
        <v>2018</v>
      </c>
      <c r="D3284" s="331" t="n">
        <f aca="false">MONTH(B3284)</f>
        <v>12</v>
      </c>
      <c r="E3284" s="331" t="n">
        <f aca="false">DAY(B3284)</f>
        <v>31</v>
      </c>
      <c r="F3284" s="132" t="n">
        <v>3831.2325</v>
      </c>
      <c r="G3284" s="132" t="n">
        <v>3838.3</v>
      </c>
      <c r="H3284" s="132" t="n">
        <v>3624.6325</v>
      </c>
      <c r="I3284" s="132" t="n">
        <v>3692.3525</v>
      </c>
      <c r="J3284" s="132" t="n">
        <f aca="false">LARGE($G$1:G3284,1)</f>
        <v>19804.2475</v>
      </c>
      <c r="K3284" s="192" t="n">
        <f aca="false">IF(J3284&gt;J3283,0,K3283+1)</f>
        <v>379</v>
      </c>
      <c r="L3284" s="134" t="n">
        <f aca="false">I3284/J3284-1</f>
        <v>-0.81355754617791</v>
      </c>
      <c r="O3284" s="131"/>
      <c r="P3284" s="330"/>
      <c r="Q3284" s="132"/>
      <c r="R3284" s="132"/>
      <c r="S3284" s="132"/>
      <c r="T3284" s="132"/>
    </row>
    <row r="3285" customFormat="false" ht="12.8" hidden="true" customHeight="false" outlineLevel="0" collapsed="false">
      <c r="A3285" s="131" t="n">
        <v>1546300800</v>
      </c>
      <c r="B3285" s="330" t="n">
        <f aca="false">(A3285/(24*60*60))+DATE(1970,1,1)</f>
        <v>43466</v>
      </c>
      <c r="C3285" s="331" t="n">
        <f aca="false">YEAR(B3285)</f>
        <v>2019</v>
      </c>
      <c r="D3285" s="331" t="n">
        <f aca="false">MONTH(B3285)</f>
        <v>1</v>
      </c>
      <c r="E3285" s="331" t="n">
        <f aca="false">DAY(B3285)</f>
        <v>1</v>
      </c>
      <c r="F3285" s="132" t="n">
        <v>3692.905</v>
      </c>
      <c r="G3285" s="132" t="n">
        <v>4006.695</v>
      </c>
      <c r="H3285" s="132" t="n">
        <v>3625.39</v>
      </c>
      <c r="I3285" s="132" t="n">
        <v>3823.3175</v>
      </c>
      <c r="J3285" s="132" t="n">
        <f aca="false">LARGE($G$1:G3285,1)</f>
        <v>19804.2475</v>
      </c>
      <c r="K3285" s="192" t="n">
        <f aca="false">IF(J3285&gt;J3284,0,K3284+1)</f>
        <v>380</v>
      </c>
      <c r="L3285" s="134" t="n">
        <f aca="false">I3285/J3285-1</f>
        <v>-0.806944570855318</v>
      </c>
      <c r="O3285" s="131"/>
      <c r="P3285" s="330"/>
      <c r="Q3285" s="132"/>
      <c r="R3285" s="132"/>
      <c r="S3285" s="132"/>
      <c r="T3285" s="132"/>
    </row>
    <row r="3286" customFormat="false" ht="12.8" hidden="true" customHeight="false" outlineLevel="0" collapsed="false">
      <c r="A3286" s="131" t="n">
        <v>1546387200</v>
      </c>
      <c r="B3286" s="330" t="n">
        <f aca="false">(A3286/(24*60*60))+DATE(1970,1,1)</f>
        <v>43467</v>
      </c>
      <c r="C3286" s="331" t="n">
        <f aca="false">YEAR(B3286)</f>
        <v>2019</v>
      </c>
      <c r="D3286" s="331" t="n">
        <f aca="false">MONTH(B3286)</f>
        <v>1</v>
      </c>
      <c r="E3286" s="331" t="n">
        <f aca="false">DAY(B3286)</f>
        <v>2</v>
      </c>
      <c r="F3286" s="132" t="n">
        <v>3825.325</v>
      </c>
      <c r="G3286" s="132" t="n">
        <v>3916.8075</v>
      </c>
      <c r="H3286" s="132" t="n">
        <v>3767.78</v>
      </c>
      <c r="I3286" s="132" t="n">
        <v>3888.3275</v>
      </c>
      <c r="J3286" s="132" t="n">
        <f aca="false">LARGE($G$1:G3286,1)</f>
        <v>19804.2475</v>
      </c>
      <c r="K3286" s="192" t="n">
        <f aca="false">IF(J3286&gt;J3285,0,K3285+1)</f>
        <v>381</v>
      </c>
      <c r="L3286" s="134" t="n">
        <f aca="false">I3286/J3286-1</f>
        <v>-0.803661941712251</v>
      </c>
      <c r="O3286" s="131"/>
      <c r="P3286" s="330"/>
      <c r="Q3286" s="132"/>
      <c r="R3286" s="132"/>
      <c r="S3286" s="132"/>
      <c r="T3286" s="132"/>
    </row>
    <row r="3287" customFormat="false" ht="12.8" hidden="true" customHeight="false" outlineLevel="0" collapsed="false">
      <c r="A3287" s="131" t="n">
        <v>1546473600</v>
      </c>
      <c r="B3287" s="330" t="n">
        <f aca="false">(A3287/(24*60*60))+DATE(1970,1,1)</f>
        <v>43468</v>
      </c>
      <c r="C3287" s="331" t="n">
        <f aca="false">YEAR(B3287)</f>
        <v>2019</v>
      </c>
      <c r="D3287" s="331" t="n">
        <f aca="false">MONTH(B3287)</f>
        <v>1</v>
      </c>
      <c r="E3287" s="331" t="n">
        <f aca="false">DAY(B3287)</f>
        <v>3</v>
      </c>
      <c r="F3287" s="132" t="n">
        <v>3889.845</v>
      </c>
      <c r="G3287" s="132" t="n">
        <v>3894.2175</v>
      </c>
      <c r="H3287" s="132" t="n">
        <v>3750.0175</v>
      </c>
      <c r="I3287" s="132" t="n">
        <v>3787.1975</v>
      </c>
      <c r="J3287" s="132" t="n">
        <f aca="false">LARGE($G$1:G3287,1)</f>
        <v>19804.2475</v>
      </c>
      <c r="K3287" s="192" t="n">
        <f aca="false">IF(J3287&gt;J3286,0,K3286+1)</f>
        <v>382</v>
      </c>
      <c r="L3287" s="134" t="n">
        <f aca="false">I3287/J3287-1</f>
        <v>-0.808768422026639</v>
      </c>
      <c r="O3287" s="131"/>
      <c r="P3287" s="330"/>
      <c r="Q3287" s="132"/>
      <c r="R3287" s="132"/>
      <c r="S3287" s="132"/>
      <c r="T3287" s="132"/>
    </row>
    <row r="3288" customFormat="false" ht="12.8" hidden="true" customHeight="false" outlineLevel="0" collapsed="false">
      <c r="A3288" s="131" t="n">
        <v>1546560000</v>
      </c>
      <c r="B3288" s="330" t="n">
        <f aca="false">(A3288/(24*60*60))+DATE(1970,1,1)</f>
        <v>43469</v>
      </c>
      <c r="C3288" s="331" t="n">
        <f aca="false">YEAR(B3288)</f>
        <v>2019</v>
      </c>
      <c r="D3288" s="331" t="n">
        <f aca="false">MONTH(B3288)</f>
        <v>1</v>
      </c>
      <c r="E3288" s="331" t="n">
        <f aca="false">DAY(B3288)</f>
        <v>4</v>
      </c>
      <c r="F3288" s="132" t="n">
        <v>3786.3525</v>
      </c>
      <c r="G3288" s="132" t="n">
        <v>3851.6325</v>
      </c>
      <c r="H3288" s="132" t="n">
        <v>3730.8325</v>
      </c>
      <c r="I3288" s="132" t="n">
        <v>3820.7825</v>
      </c>
      <c r="J3288" s="132" t="n">
        <f aca="false">LARGE($G$1:G3288,1)</f>
        <v>19804.2475</v>
      </c>
      <c r="K3288" s="192" t="n">
        <f aca="false">IF(J3288&gt;J3287,0,K3287+1)</f>
        <v>383</v>
      </c>
      <c r="L3288" s="134" t="n">
        <f aca="false">I3288/J3288-1</f>
        <v>-0.807072573699152</v>
      </c>
      <c r="O3288" s="131"/>
      <c r="P3288" s="330"/>
      <c r="Q3288" s="132"/>
      <c r="R3288" s="132"/>
      <c r="S3288" s="132"/>
      <c r="T3288" s="132"/>
    </row>
    <row r="3289" customFormat="false" ht="12.8" hidden="true" customHeight="false" outlineLevel="0" collapsed="false">
      <c r="A3289" s="131" t="n">
        <v>1546646400</v>
      </c>
      <c r="B3289" s="330" t="n">
        <f aca="false">(A3289/(24*60*60))+DATE(1970,1,1)</f>
        <v>43470</v>
      </c>
      <c r="C3289" s="331" t="n">
        <f aca="false">YEAR(B3289)</f>
        <v>2019</v>
      </c>
      <c r="D3289" s="331" t="n">
        <f aca="false">MONTH(B3289)</f>
        <v>1</v>
      </c>
      <c r="E3289" s="331" t="n">
        <f aca="false">DAY(B3289)</f>
        <v>5</v>
      </c>
      <c r="F3289" s="132" t="n">
        <v>3821.6525</v>
      </c>
      <c r="G3289" s="132" t="n">
        <v>3873.8525</v>
      </c>
      <c r="H3289" s="132" t="n">
        <v>3776.775</v>
      </c>
      <c r="I3289" s="132" t="n">
        <v>3796.1175</v>
      </c>
      <c r="J3289" s="132" t="n">
        <f aca="false">LARGE($G$1:G3289,1)</f>
        <v>19804.2475</v>
      </c>
      <c r="K3289" s="192" t="n">
        <f aca="false">IF(J3289&gt;J3288,0,K3288+1)</f>
        <v>384</v>
      </c>
      <c r="L3289" s="134" t="n">
        <f aca="false">I3289/J3289-1</f>
        <v>-0.808318013597841</v>
      </c>
      <c r="O3289" s="131"/>
      <c r="P3289" s="330"/>
      <c r="Q3289" s="132"/>
      <c r="R3289" s="132"/>
      <c r="S3289" s="132"/>
      <c r="T3289" s="132"/>
    </row>
    <row r="3290" customFormat="false" ht="12.8" hidden="true" customHeight="false" outlineLevel="0" collapsed="false">
      <c r="A3290" s="131" t="n">
        <v>1546732800</v>
      </c>
      <c r="B3290" s="330" t="n">
        <f aca="false">(A3290/(24*60*60))+DATE(1970,1,1)</f>
        <v>43471</v>
      </c>
      <c r="C3290" s="331" t="n">
        <f aca="false">YEAR(B3290)</f>
        <v>2019</v>
      </c>
      <c r="D3290" s="331" t="n">
        <f aca="false">MONTH(B3290)</f>
        <v>1</v>
      </c>
      <c r="E3290" s="331" t="n">
        <f aca="false">DAY(B3290)</f>
        <v>6</v>
      </c>
      <c r="F3290" s="132" t="n">
        <v>3796.995</v>
      </c>
      <c r="G3290" s="132" t="n">
        <v>4085.235</v>
      </c>
      <c r="H3290" s="132" t="n">
        <v>3756.55</v>
      </c>
      <c r="I3290" s="132" t="n">
        <v>4040.9525</v>
      </c>
      <c r="J3290" s="132" t="n">
        <f aca="false">LARGE($G$1:G3290,1)</f>
        <v>19804.2475</v>
      </c>
      <c r="K3290" s="192" t="n">
        <f aca="false">IF(J3290&gt;J3289,0,K3289+1)</f>
        <v>385</v>
      </c>
      <c r="L3290" s="134" t="n">
        <f aca="false">I3290/J3290-1</f>
        <v>-0.795955261617489</v>
      </c>
      <c r="O3290" s="131"/>
      <c r="P3290" s="330"/>
      <c r="Q3290" s="132"/>
      <c r="R3290" s="132"/>
      <c r="S3290" s="132"/>
      <c r="T3290" s="132"/>
    </row>
    <row r="3291" customFormat="false" ht="12.8" hidden="true" customHeight="false" outlineLevel="0" collapsed="false">
      <c r="A3291" s="131" t="n">
        <v>1546819200</v>
      </c>
      <c r="B3291" s="330" t="n">
        <f aca="false">(A3291/(24*60*60))+DATE(1970,1,1)</f>
        <v>43472</v>
      </c>
      <c r="C3291" s="331" t="n">
        <f aca="false">YEAR(B3291)</f>
        <v>2019</v>
      </c>
      <c r="D3291" s="331" t="n">
        <f aca="false">MONTH(B3291)</f>
        <v>1</v>
      </c>
      <c r="E3291" s="331" t="n">
        <f aca="false">DAY(B3291)</f>
        <v>7</v>
      </c>
      <c r="F3291" s="132" t="n">
        <v>4040.925</v>
      </c>
      <c r="G3291" s="132" t="n">
        <v>4072.215</v>
      </c>
      <c r="H3291" s="132" t="n">
        <v>3966.5625</v>
      </c>
      <c r="I3291" s="132" t="n">
        <v>4006.0575</v>
      </c>
      <c r="J3291" s="132" t="n">
        <f aca="false">LARGE($G$1:G3291,1)</f>
        <v>19804.2475</v>
      </c>
      <c r="K3291" s="192" t="n">
        <f aca="false">IF(J3291&gt;J3290,0,K3290+1)</f>
        <v>386</v>
      </c>
      <c r="L3291" s="134" t="n">
        <f aca="false">I3291/J3291-1</f>
        <v>-0.797717257371178</v>
      </c>
      <c r="O3291" s="131"/>
      <c r="P3291" s="330"/>
      <c r="Q3291" s="132"/>
      <c r="R3291" s="132"/>
      <c r="S3291" s="132"/>
      <c r="T3291" s="132"/>
    </row>
    <row r="3292" customFormat="false" ht="12.8" hidden="true" customHeight="false" outlineLevel="0" collapsed="false">
      <c r="A3292" s="131" t="n">
        <v>1546905600</v>
      </c>
      <c r="B3292" s="330" t="n">
        <f aca="false">(A3292/(24*60*60))+DATE(1970,1,1)</f>
        <v>43473</v>
      </c>
      <c r="C3292" s="331" t="n">
        <f aca="false">YEAR(B3292)</f>
        <v>2019</v>
      </c>
      <c r="D3292" s="331" t="n">
        <f aca="false">MONTH(B3292)</f>
        <v>1</v>
      </c>
      <c r="E3292" s="331" t="n">
        <f aca="false">DAY(B3292)</f>
        <v>8</v>
      </c>
      <c r="F3292" s="132" t="n">
        <v>4005.405</v>
      </c>
      <c r="G3292" s="132" t="n">
        <v>4113.205</v>
      </c>
      <c r="H3292" s="132" t="n">
        <v>3941.5525</v>
      </c>
      <c r="I3292" s="132" t="n">
        <v>3993.475</v>
      </c>
      <c r="J3292" s="132" t="n">
        <f aca="false">LARGE($G$1:G3292,1)</f>
        <v>19804.2475</v>
      </c>
      <c r="K3292" s="192" t="n">
        <f aca="false">IF(J3292&gt;J3291,0,K3291+1)</f>
        <v>387</v>
      </c>
      <c r="L3292" s="134" t="n">
        <f aca="false">I3292/J3292-1</f>
        <v>-0.798352600875141</v>
      </c>
      <c r="O3292" s="131"/>
      <c r="P3292" s="330"/>
      <c r="Q3292" s="132"/>
      <c r="R3292" s="132"/>
      <c r="S3292" s="132"/>
      <c r="T3292" s="132"/>
    </row>
    <row r="3293" customFormat="false" ht="12.8" hidden="true" customHeight="false" outlineLevel="0" collapsed="false">
      <c r="A3293" s="131" t="n">
        <v>1546992000</v>
      </c>
      <c r="B3293" s="330" t="n">
        <f aca="false">(A3293/(24*60*60))+DATE(1970,1,1)</f>
        <v>43474</v>
      </c>
      <c r="C3293" s="331" t="n">
        <f aca="false">YEAR(B3293)</f>
        <v>2019</v>
      </c>
      <c r="D3293" s="331" t="n">
        <f aca="false">MONTH(B3293)</f>
        <v>1</v>
      </c>
      <c r="E3293" s="331" t="n">
        <f aca="false">DAY(B3293)</f>
        <v>9</v>
      </c>
      <c r="F3293" s="132" t="n">
        <v>3994.44</v>
      </c>
      <c r="G3293" s="132" t="n">
        <v>4046.705</v>
      </c>
      <c r="H3293" s="132" t="n">
        <v>3960.37</v>
      </c>
      <c r="I3293" s="132" t="n">
        <v>4001.705</v>
      </c>
      <c r="J3293" s="132" t="n">
        <f aca="false">LARGE($G$1:G3293,1)</f>
        <v>19804.2475</v>
      </c>
      <c r="K3293" s="192" t="n">
        <f aca="false">IF(J3293&gt;J3292,0,K3292+1)</f>
        <v>388</v>
      </c>
      <c r="L3293" s="134" t="n">
        <f aca="false">I3293/J3293-1</f>
        <v>-0.79793703345709</v>
      </c>
      <c r="O3293" s="131"/>
      <c r="P3293" s="330"/>
      <c r="Q3293" s="132"/>
      <c r="R3293" s="132"/>
      <c r="S3293" s="132"/>
      <c r="T3293" s="132"/>
    </row>
    <row r="3294" customFormat="false" ht="12.8" hidden="true" customHeight="false" outlineLevel="0" collapsed="false">
      <c r="A3294" s="131" t="n">
        <v>1547078400</v>
      </c>
      <c r="B3294" s="330" t="n">
        <f aca="false">(A3294/(24*60*60))+DATE(1970,1,1)</f>
        <v>43475</v>
      </c>
      <c r="C3294" s="331" t="n">
        <f aca="false">YEAR(B3294)</f>
        <v>2019</v>
      </c>
      <c r="D3294" s="331" t="n">
        <f aca="false">MONTH(B3294)</f>
        <v>1</v>
      </c>
      <c r="E3294" s="331" t="n">
        <f aca="false">DAY(B3294)</f>
        <v>10</v>
      </c>
      <c r="F3294" s="132" t="n">
        <v>4003.3525</v>
      </c>
      <c r="G3294" s="132" t="n">
        <v>4035.385</v>
      </c>
      <c r="H3294" s="132" t="n">
        <v>3544.86</v>
      </c>
      <c r="I3294" s="132" t="n">
        <v>3625.9725</v>
      </c>
      <c r="J3294" s="132" t="n">
        <f aca="false">LARGE($G$1:G3294,1)</f>
        <v>19804.2475</v>
      </c>
      <c r="K3294" s="192" t="n">
        <f aca="false">IF(J3294&gt;J3293,0,K3293+1)</f>
        <v>389</v>
      </c>
      <c r="L3294" s="134" t="n">
        <f aca="false">I3294/J3294-1</f>
        <v>-0.816909352400287</v>
      </c>
      <c r="O3294" s="131"/>
      <c r="P3294" s="330"/>
      <c r="Q3294" s="132"/>
      <c r="R3294" s="132"/>
      <c r="S3294" s="132"/>
      <c r="T3294" s="132"/>
    </row>
    <row r="3295" customFormat="false" ht="12.8" hidden="true" customHeight="false" outlineLevel="0" collapsed="false">
      <c r="A3295" s="131" t="n">
        <v>1547164800</v>
      </c>
      <c r="B3295" s="330" t="n">
        <f aca="false">(A3295/(24*60*60))+DATE(1970,1,1)</f>
        <v>43476</v>
      </c>
      <c r="C3295" s="331" t="n">
        <f aca="false">YEAR(B3295)</f>
        <v>2019</v>
      </c>
      <c r="D3295" s="331" t="n">
        <f aca="false">MONTH(B3295)</f>
        <v>1</v>
      </c>
      <c r="E3295" s="331" t="n">
        <f aca="false">DAY(B3295)</f>
        <v>11</v>
      </c>
      <c r="F3295" s="132" t="n">
        <v>3626.13</v>
      </c>
      <c r="G3295" s="132" t="n">
        <v>3698.6225</v>
      </c>
      <c r="H3295" s="132" t="n">
        <v>3570.84</v>
      </c>
      <c r="I3295" s="132" t="n">
        <v>3635.0225</v>
      </c>
      <c r="J3295" s="132" t="n">
        <f aca="false">LARGE($G$1:G3295,1)</f>
        <v>19804.2475</v>
      </c>
      <c r="K3295" s="192" t="n">
        <f aca="false">IF(J3295&gt;J3294,0,K3294+1)</f>
        <v>390</v>
      </c>
      <c r="L3295" s="134" t="n">
        <f aca="false">I3295/J3295-1</f>
        <v>-0.816452379723087</v>
      </c>
      <c r="O3295" s="131"/>
      <c r="P3295" s="330"/>
      <c r="Q3295" s="132"/>
      <c r="R3295" s="132"/>
      <c r="S3295" s="132"/>
      <c r="T3295" s="132"/>
    </row>
    <row r="3296" customFormat="false" ht="12.8" hidden="true" customHeight="false" outlineLevel="0" collapsed="false">
      <c r="A3296" s="131" t="n">
        <v>1547251200</v>
      </c>
      <c r="B3296" s="330" t="n">
        <f aca="false">(A3296/(24*60*60))+DATE(1970,1,1)</f>
        <v>43477</v>
      </c>
      <c r="C3296" s="331" t="n">
        <f aca="false">YEAR(B3296)</f>
        <v>2019</v>
      </c>
      <c r="D3296" s="331" t="n">
        <f aca="false">MONTH(B3296)</f>
        <v>1</v>
      </c>
      <c r="E3296" s="331" t="n">
        <f aca="false">DAY(B3296)</f>
        <v>12</v>
      </c>
      <c r="F3296" s="132" t="n">
        <v>3634.525</v>
      </c>
      <c r="G3296" s="132" t="n">
        <v>3650.4825</v>
      </c>
      <c r="H3296" s="132" t="n">
        <v>3559.645</v>
      </c>
      <c r="I3296" s="132" t="n">
        <v>3617.965</v>
      </c>
      <c r="J3296" s="132" t="n">
        <f aca="false">LARGE($G$1:G3296,1)</f>
        <v>19804.2475</v>
      </c>
      <c r="K3296" s="192" t="n">
        <f aca="false">IF(J3296&gt;J3295,0,K3295+1)</f>
        <v>391</v>
      </c>
      <c r="L3296" s="134" t="n">
        <f aca="false">I3296/J3296-1</f>
        <v>-0.817313684854726</v>
      </c>
      <c r="O3296" s="131"/>
      <c r="P3296" s="330"/>
      <c r="Q3296" s="132"/>
      <c r="R3296" s="132"/>
      <c r="S3296" s="132"/>
      <c r="T3296" s="132"/>
    </row>
    <row r="3297" customFormat="false" ht="12.8" hidden="true" customHeight="false" outlineLevel="0" collapsed="false">
      <c r="A3297" s="131" t="n">
        <v>1547337600</v>
      </c>
      <c r="B3297" s="330" t="n">
        <f aca="false">(A3297/(24*60*60))+DATE(1970,1,1)</f>
        <v>43478</v>
      </c>
      <c r="C3297" s="331" t="n">
        <f aca="false">YEAR(B3297)</f>
        <v>2019</v>
      </c>
      <c r="D3297" s="331" t="n">
        <f aca="false">MONTH(B3297)</f>
        <v>1</v>
      </c>
      <c r="E3297" s="331" t="n">
        <f aca="false">DAY(B3297)</f>
        <v>13</v>
      </c>
      <c r="F3297" s="132" t="n">
        <v>3616.4975</v>
      </c>
      <c r="G3297" s="132" t="n">
        <v>3646.305</v>
      </c>
      <c r="H3297" s="132" t="n">
        <v>3454.2175</v>
      </c>
      <c r="I3297" s="132" t="n">
        <v>3514.2175</v>
      </c>
      <c r="J3297" s="132" t="n">
        <f aca="false">LARGE($G$1:G3297,1)</f>
        <v>19804.2475</v>
      </c>
      <c r="K3297" s="192" t="n">
        <f aca="false">IF(J3297&gt;J3296,0,K3296+1)</f>
        <v>392</v>
      </c>
      <c r="L3297" s="134" t="n">
        <f aca="false">I3297/J3297-1</f>
        <v>-0.822552333785972</v>
      </c>
      <c r="O3297" s="131"/>
      <c r="P3297" s="330"/>
      <c r="Q3297" s="132"/>
      <c r="R3297" s="132"/>
      <c r="S3297" s="132"/>
      <c r="T3297" s="132"/>
    </row>
    <row r="3298" customFormat="false" ht="12.8" hidden="true" customHeight="false" outlineLevel="0" collapsed="false">
      <c r="A3298" s="131" t="n">
        <v>1547424000</v>
      </c>
      <c r="B3298" s="330" t="n">
        <f aca="false">(A3298/(24*60*60))+DATE(1970,1,1)</f>
        <v>43479</v>
      </c>
      <c r="C3298" s="331" t="n">
        <f aca="false">YEAR(B3298)</f>
        <v>2019</v>
      </c>
      <c r="D3298" s="331" t="n">
        <f aca="false">MONTH(B3298)</f>
        <v>1</v>
      </c>
      <c r="E3298" s="331" t="n">
        <f aca="false">DAY(B3298)</f>
        <v>14</v>
      </c>
      <c r="F3298" s="132" t="n">
        <v>3515.37</v>
      </c>
      <c r="G3298" s="132" t="n">
        <v>3713.8175</v>
      </c>
      <c r="H3298" s="132" t="n">
        <v>3507.245</v>
      </c>
      <c r="I3298" s="132" t="n">
        <v>3664.04</v>
      </c>
      <c r="J3298" s="132" t="n">
        <f aca="false">LARGE($G$1:G3298,1)</f>
        <v>19804.2475</v>
      </c>
      <c r="K3298" s="192" t="n">
        <f aca="false">IF(J3298&gt;J3297,0,K3297+1)</f>
        <v>393</v>
      </c>
      <c r="L3298" s="134" t="n">
        <f aca="false">I3298/J3298-1</f>
        <v>-0.814987163738486</v>
      </c>
      <c r="O3298" s="131"/>
      <c r="P3298" s="330"/>
      <c r="Q3298" s="132"/>
      <c r="R3298" s="132"/>
      <c r="S3298" s="132"/>
      <c r="T3298" s="132"/>
    </row>
    <row r="3299" customFormat="false" ht="12.8" hidden="true" customHeight="false" outlineLevel="0" collapsed="false">
      <c r="A3299" s="131" t="n">
        <v>1547510400</v>
      </c>
      <c r="B3299" s="330" t="n">
        <f aca="false">(A3299/(24*60*60))+DATE(1970,1,1)</f>
        <v>43480</v>
      </c>
      <c r="C3299" s="331" t="n">
        <f aca="false">YEAR(B3299)</f>
        <v>2019</v>
      </c>
      <c r="D3299" s="331" t="n">
        <f aca="false">MONTH(B3299)</f>
        <v>1</v>
      </c>
      <c r="E3299" s="331" t="n">
        <f aca="false">DAY(B3299)</f>
        <v>15</v>
      </c>
      <c r="F3299" s="132" t="n">
        <v>3664.0125</v>
      </c>
      <c r="G3299" s="132" t="n">
        <v>3684.8725</v>
      </c>
      <c r="H3299" s="132" t="n">
        <v>3541.0775</v>
      </c>
      <c r="I3299" s="132" t="n">
        <v>3581.695</v>
      </c>
      <c r="J3299" s="132" t="n">
        <f aca="false">LARGE($G$1:G3299,1)</f>
        <v>19804.2475</v>
      </c>
      <c r="K3299" s="192" t="n">
        <f aca="false">IF(J3299&gt;J3298,0,K3298+1)</f>
        <v>394</v>
      </c>
      <c r="L3299" s="134" t="n">
        <f aca="false">I3299/J3299-1</f>
        <v>-0.819145110158818</v>
      </c>
      <c r="O3299" s="131"/>
      <c r="P3299" s="330"/>
      <c r="Q3299" s="132"/>
      <c r="R3299" s="132"/>
      <c r="S3299" s="132"/>
      <c r="T3299" s="132"/>
    </row>
    <row r="3300" customFormat="false" ht="12.8" hidden="true" customHeight="false" outlineLevel="0" collapsed="false">
      <c r="A3300" s="131" t="n">
        <v>1547596800</v>
      </c>
      <c r="B3300" s="330" t="n">
        <f aca="false">(A3300/(24*60*60))+DATE(1970,1,1)</f>
        <v>43481</v>
      </c>
      <c r="C3300" s="331" t="n">
        <f aca="false">YEAR(B3300)</f>
        <v>2019</v>
      </c>
      <c r="D3300" s="331" t="n">
        <f aca="false">MONTH(B3300)</f>
        <v>1</v>
      </c>
      <c r="E3300" s="331" t="n">
        <f aca="false">DAY(B3300)</f>
        <v>16</v>
      </c>
      <c r="F3300" s="132" t="n">
        <v>3581.3225</v>
      </c>
      <c r="G3300" s="132" t="n">
        <v>3667.2025</v>
      </c>
      <c r="H3300" s="132" t="n">
        <v>3571.9675</v>
      </c>
      <c r="I3300" s="132" t="n">
        <v>3607.3425</v>
      </c>
      <c r="J3300" s="132" t="n">
        <f aca="false">LARGE($G$1:G3300,1)</f>
        <v>19804.2475</v>
      </c>
      <c r="K3300" s="192" t="n">
        <f aca="false">IF(J3300&gt;J3299,0,K3299+1)</f>
        <v>395</v>
      </c>
      <c r="L3300" s="134" t="n">
        <f aca="false">I3300/J3300-1</f>
        <v>-0.817850059690478</v>
      </c>
      <c r="O3300" s="131"/>
      <c r="P3300" s="330"/>
      <c r="Q3300" s="132"/>
      <c r="R3300" s="132"/>
      <c r="S3300" s="132"/>
      <c r="T3300" s="132"/>
    </row>
    <row r="3301" customFormat="false" ht="12.8" hidden="true" customHeight="false" outlineLevel="0" collapsed="false">
      <c r="A3301" s="131" t="n">
        <v>1547683200</v>
      </c>
      <c r="B3301" s="330" t="n">
        <f aca="false">(A3301/(24*60*60))+DATE(1970,1,1)</f>
        <v>43482</v>
      </c>
      <c r="C3301" s="331" t="n">
        <f aca="false">YEAR(B3301)</f>
        <v>2019</v>
      </c>
      <c r="D3301" s="331" t="n">
        <f aca="false">MONTH(B3301)</f>
        <v>1</v>
      </c>
      <c r="E3301" s="331" t="n">
        <f aca="false">DAY(B3301)</f>
        <v>17</v>
      </c>
      <c r="F3301" s="132" t="n">
        <v>3609.215</v>
      </c>
      <c r="G3301" s="132" t="n">
        <v>3658.6975</v>
      </c>
      <c r="H3301" s="132" t="n">
        <v>3540.295</v>
      </c>
      <c r="I3301" s="132" t="n">
        <v>3641.015</v>
      </c>
      <c r="J3301" s="132" t="n">
        <f aca="false">LARGE($G$1:G3301,1)</f>
        <v>19804.2475</v>
      </c>
      <c r="K3301" s="192" t="n">
        <f aca="false">IF(J3301&gt;J3300,0,K3300+1)</f>
        <v>396</v>
      </c>
      <c r="L3301" s="134" t="n">
        <f aca="false">I3301/J3301-1</f>
        <v>-0.816149793118875</v>
      </c>
      <c r="O3301" s="131"/>
      <c r="P3301" s="330"/>
      <c r="Q3301" s="132"/>
      <c r="R3301" s="132"/>
      <c r="S3301" s="132"/>
      <c r="T3301" s="132"/>
    </row>
    <row r="3302" customFormat="false" ht="12.8" hidden="true" customHeight="false" outlineLevel="0" collapsed="false">
      <c r="A3302" s="131" t="n">
        <v>1547769600</v>
      </c>
      <c r="B3302" s="330" t="n">
        <f aca="false">(A3302/(24*60*60))+DATE(1970,1,1)</f>
        <v>43483</v>
      </c>
      <c r="C3302" s="331" t="n">
        <f aca="false">YEAR(B3302)</f>
        <v>2019</v>
      </c>
      <c r="D3302" s="331" t="n">
        <f aca="false">MONTH(B3302)</f>
        <v>1</v>
      </c>
      <c r="E3302" s="331" t="n">
        <f aca="false">DAY(B3302)</f>
        <v>18</v>
      </c>
      <c r="F3302" s="132" t="n">
        <v>3639.84</v>
      </c>
      <c r="G3302" s="132" t="n">
        <v>3643.52</v>
      </c>
      <c r="H3302" s="132" t="n">
        <v>3577.61</v>
      </c>
      <c r="I3302" s="132" t="n">
        <v>3609.315</v>
      </c>
      <c r="J3302" s="132" t="n">
        <f aca="false">LARGE($G$1:G3302,1)</f>
        <v>19804.2475</v>
      </c>
      <c r="K3302" s="192" t="n">
        <f aca="false">IF(J3302&gt;J3301,0,K3301+1)</f>
        <v>397</v>
      </c>
      <c r="L3302" s="134" t="n">
        <f aca="false">I3302/J3302-1</f>
        <v>-0.817750459844536</v>
      </c>
      <c r="O3302" s="131"/>
      <c r="P3302" s="330"/>
      <c r="Q3302" s="132"/>
      <c r="R3302" s="132"/>
      <c r="S3302" s="132"/>
      <c r="T3302" s="132"/>
    </row>
    <row r="3303" customFormat="false" ht="12.8" hidden="true" customHeight="false" outlineLevel="0" collapsed="false">
      <c r="A3303" s="131" t="n">
        <v>1547856000</v>
      </c>
      <c r="B3303" s="330" t="n">
        <f aca="false">(A3303/(24*60*60))+DATE(1970,1,1)</f>
        <v>43484</v>
      </c>
      <c r="C3303" s="331" t="n">
        <f aca="false">YEAR(B3303)</f>
        <v>2019</v>
      </c>
      <c r="D3303" s="331" t="n">
        <f aca="false">MONTH(B3303)</f>
        <v>1</v>
      </c>
      <c r="E3303" s="331" t="n">
        <f aca="false">DAY(B3303)</f>
        <v>19</v>
      </c>
      <c r="F3303" s="132" t="n">
        <v>3609.31</v>
      </c>
      <c r="G3303" s="132" t="n">
        <v>3812.475</v>
      </c>
      <c r="H3303" s="132" t="n">
        <v>3605.4</v>
      </c>
      <c r="I3303" s="132" t="n">
        <v>3683.4125</v>
      </c>
      <c r="J3303" s="132" t="n">
        <f aca="false">LARGE($G$1:G3303,1)</f>
        <v>19804.2475</v>
      </c>
      <c r="K3303" s="192" t="n">
        <f aca="false">IF(J3303&gt;J3302,0,K3302+1)</f>
        <v>398</v>
      </c>
      <c r="L3303" s="134" t="n">
        <f aca="false">I3303/J3303-1</f>
        <v>-0.814008964491077</v>
      </c>
      <c r="O3303" s="131"/>
      <c r="P3303" s="330"/>
      <c r="Q3303" s="132"/>
      <c r="R3303" s="132"/>
      <c r="S3303" s="132"/>
      <c r="T3303" s="132"/>
    </row>
    <row r="3304" customFormat="false" ht="12.8" hidden="true" customHeight="false" outlineLevel="0" collapsed="false">
      <c r="A3304" s="131" t="n">
        <v>1547942400</v>
      </c>
      <c r="B3304" s="330" t="n">
        <f aca="false">(A3304/(24*60*60))+DATE(1970,1,1)</f>
        <v>43485</v>
      </c>
      <c r="C3304" s="331" t="n">
        <f aca="false">YEAR(B3304)</f>
        <v>2019</v>
      </c>
      <c r="D3304" s="331" t="n">
        <f aca="false">MONTH(B3304)</f>
        <v>1</v>
      </c>
      <c r="E3304" s="331" t="n">
        <f aca="false">DAY(B3304)</f>
        <v>20</v>
      </c>
      <c r="F3304" s="132" t="n">
        <v>3682.17</v>
      </c>
      <c r="G3304" s="132" t="n">
        <v>3702.8125</v>
      </c>
      <c r="H3304" s="132" t="n">
        <v>3473.4275</v>
      </c>
      <c r="I3304" s="132" t="n">
        <v>3534.25</v>
      </c>
      <c r="J3304" s="132" t="n">
        <f aca="false">LARGE($G$1:G3304,1)</f>
        <v>19804.2475</v>
      </c>
      <c r="K3304" s="192" t="n">
        <f aca="false">IF(J3304&gt;J3303,0,K3303+1)</f>
        <v>399</v>
      </c>
      <c r="L3304" s="134" t="n">
        <f aca="false">I3304/J3304-1</f>
        <v>-0.821540808354369</v>
      </c>
      <c r="O3304" s="131"/>
      <c r="P3304" s="330"/>
      <c r="Q3304" s="132"/>
      <c r="R3304" s="132"/>
      <c r="S3304" s="132"/>
      <c r="T3304" s="132"/>
    </row>
    <row r="3305" customFormat="false" ht="12.8" hidden="true" customHeight="false" outlineLevel="0" collapsed="false">
      <c r="A3305" s="131" t="n">
        <v>1548028800</v>
      </c>
      <c r="B3305" s="330" t="n">
        <f aca="false">(A3305/(24*60*60))+DATE(1970,1,1)</f>
        <v>43486</v>
      </c>
      <c r="C3305" s="331" t="n">
        <f aca="false">YEAR(B3305)</f>
        <v>2019</v>
      </c>
      <c r="D3305" s="331" t="n">
        <f aca="false">MONTH(B3305)</f>
        <v>1</v>
      </c>
      <c r="E3305" s="331" t="n">
        <f aca="false">DAY(B3305)</f>
        <v>21</v>
      </c>
      <c r="F3305" s="132" t="n">
        <v>3535.4675</v>
      </c>
      <c r="G3305" s="132" t="n">
        <v>3569.005</v>
      </c>
      <c r="H3305" s="132" t="n">
        <v>3487.01</v>
      </c>
      <c r="I3305" s="132" t="n">
        <v>3532.23</v>
      </c>
      <c r="J3305" s="132" t="n">
        <f aca="false">LARGE($G$1:G3305,1)</f>
        <v>19804.2475</v>
      </c>
      <c r="K3305" s="192" t="n">
        <f aca="false">IF(J3305&gt;J3304,0,K3304+1)</f>
        <v>400</v>
      </c>
      <c r="L3305" s="134" t="n">
        <f aca="false">I3305/J3305-1</f>
        <v>-0.821642806675689</v>
      </c>
      <c r="O3305" s="131"/>
      <c r="P3305" s="330"/>
      <c r="Q3305" s="132"/>
      <c r="R3305" s="132"/>
      <c r="S3305" s="132"/>
      <c r="T3305" s="132"/>
    </row>
    <row r="3306" customFormat="false" ht="12.8" hidden="true" customHeight="false" outlineLevel="0" collapsed="false">
      <c r="A3306" s="131" t="n">
        <v>1548115200</v>
      </c>
      <c r="B3306" s="330" t="n">
        <f aca="false">(A3306/(24*60*60))+DATE(1970,1,1)</f>
        <v>43487</v>
      </c>
      <c r="C3306" s="331" t="n">
        <f aca="false">YEAR(B3306)</f>
        <v>2019</v>
      </c>
      <c r="D3306" s="331" t="n">
        <f aca="false">MONTH(B3306)</f>
        <v>1</v>
      </c>
      <c r="E3306" s="331" t="n">
        <f aca="false">DAY(B3306)</f>
        <v>22</v>
      </c>
      <c r="F3306" s="132" t="n">
        <v>3532.2275</v>
      </c>
      <c r="G3306" s="132" t="n">
        <v>3611.6075</v>
      </c>
      <c r="H3306" s="132" t="n">
        <v>3422.5425</v>
      </c>
      <c r="I3306" s="132" t="n">
        <v>3576.72</v>
      </c>
      <c r="J3306" s="132" t="n">
        <f aca="false">LARGE($G$1:G3306,1)</f>
        <v>19804.2475</v>
      </c>
      <c r="K3306" s="192" t="n">
        <f aca="false">IF(J3306&gt;J3305,0,K3305+1)</f>
        <v>401</v>
      </c>
      <c r="L3306" s="134" t="n">
        <f aca="false">I3306/J3306-1</f>
        <v>-0.819396318895732</v>
      </c>
      <c r="O3306" s="131"/>
      <c r="P3306" s="330"/>
      <c r="Q3306" s="132"/>
      <c r="R3306" s="132"/>
      <c r="S3306" s="132"/>
      <c r="T3306" s="132"/>
    </row>
    <row r="3307" customFormat="false" ht="12.8" hidden="true" customHeight="false" outlineLevel="0" collapsed="false">
      <c r="A3307" s="131" t="n">
        <v>1548201600</v>
      </c>
      <c r="B3307" s="330" t="n">
        <f aca="false">(A3307/(24*60*60))+DATE(1970,1,1)</f>
        <v>43488</v>
      </c>
      <c r="C3307" s="331" t="n">
        <f aca="false">YEAR(B3307)</f>
        <v>2019</v>
      </c>
      <c r="D3307" s="331" t="n">
        <f aca="false">MONTH(B3307)</f>
        <v>1</v>
      </c>
      <c r="E3307" s="331" t="n">
        <f aca="false">DAY(B3307)</f>
        <v>23</v>
      </c>
      <c r="F3307" s="132" t="n">
        <v>3575.5475</v>
      </c>
      <c r="G3307" s="132" t="n">
        <v>3614.8675</v>
      </c>
      <c r="H3307" s="132" t="n">
        <v>3521.67</v>
      </c>
      <c r="I3307" s="132" t="n">
        <v>3553.6125</v>
      </c>
      <c r="J3307" s="132" t="n">
        <f aca="false">LARGE($G$1:G3307,1)</f>
        <v>19804.2475</v>
      </c>
      <c r="K3307" s="192" t="n">
        <f aca="false">IF(J3307&gt;J3306,0,K3306+1)</f>
        <v>402</v>
      </c>
      <c r="L3307" s="134" t="n">
        <f aca="false">I3307/J3307-1</f>
        <v>-0.820563114049145</v>
      </c>
      <c r="O3307" s="131"/>
      <c r="P3307" s="330"/>
      <c r="Q3307" s="132"/>
      <c r="R3307" s="132"/>
      <c r="S3307" s="132"/>
      <c r="T3307" s="132"/>
    </row>
    <row r="3308" customFormat="false" ht="12.8" hidden="true" customHeight="false" outlineLevel="0" collapsed="false">
      <c r="A3308" s="131" t="n">
        <v>1548288000</v>
      </c>
      <c r="B3308" s="330" t="n">
        <f aca="false">(A3308/(24*60*60))+DATE(1970,1,1)</f>
        <v>43489</v>
      </c>
      <c r="C3308" s="331" t="n">
        <f aca="false">YEAR(B3308)</f>
        <v>2019</v>
      </c>
      <c r="D3308" s="331" t="n">
        <f aca="false">MONTH(B3308)</f>
        <v>1</v>
      </c>
      <c r="E3308" s="331" t="n">
        <f aca="false">DAY(B3308)</f>
        <v>24</v>
      </c>
      <c r="F3308" s="132" t="n">
        <v>3553.6025</v>
      </c>
      <c r="G3308" s="132" t="n">
        <v>3595.545</v>
      </c>
      <c r="H3308" s="132" t="n">
        <v>3528.485</v>
      </c>
      <c r="I3308" s="132" t="n">
        <v>3570.3125</v>
      </c>
      <c r="J3308" s="132" t="n">
        <f aca="false">LARGE($G$1:G3308,1)</f>
        <v>19804.2475</v>
      </c>
      <c r="K3308" s="192" t="n">
        <f aca="false">IF(J3308&gt;J3307,0,K3307+1)</f>
        <v>403</v>
      </c>
      <c r="L3308" s="134" t="n">
        <f aca="false">I3308/J3308-1</f>
        <v>-0.819719860600611</v>
      </c>
      <c r="O3308" s="131"/>
      <c r="P3308" s="330"/>
      <c r="Q3308" s="132"/>
      <c r="R3308" s="132"/>
      <c r="S3308" s="132"/>
      <c r="T3308" s="132"/>
    </row>
    <row r="3309" customFormat="false" ht="12.8" hidden="true" customHeight="false" outlineLevel="0" collapsed="false">
      <c r="A3309" s="131" t="n">
        <v>1548374400</v>
      </c>
      <c r="B3309" s="330" t="n">
        <f aca="false">(A3309/(24*60*60))+DATE(1970,1,1)</f>
        <v>43490</v>
      </c>
      <c r="C3309" s="331" t="n">
        <f aca="false">YEAR(B3309)</f>
        <v>2019</v>
      </c>
      <c r="D3309" s="331" t="n">
        <f aca="false">MONTH(B3309)</f>
        <v>1</v>
      </c>
      <c r="E3309" s="331" t="n">
        <f aca="false">DAY(B3309)</f>
        <v>25</v>
      </c>
      <c r="F3309" s="132" t="n">
        <v>3570.2725</v>
      </c>
      <c r="G3309" s="132" t="n">
        <v>3578.245</v>
      </c>
      <c r="H3309" s="132" t="n">
        <v>3510.6525</v>
      </c>
      <c r="I3309" s="132" t="n">
        <v>3560.8175</v>
      </c>
      <c r="J3309" s="132" t="n">
        <f aca="false">LARGE($G$1:G3309,1)</f>
        <v>19804.2475</v>
      </c>
      <c r="K3309" s="192" t="n">
        <f aca="false">IF(J3309&gt;J3308,0,K3308+1)</f>
        <v>404</v>
      </c>
      <c r="L3309" s="134" t="n">
        <f aca="false">I3309/J3309-1</f>
        <v>-0.820199303205032</v>
      </c>
      <c r="O3309" s="131"/>
      <c r="P3309" s="330"/>
      <c r="Q3309" s="132"/>
      <c r="R3309" s="132"/>
      <c r="S3309" s="132"/>
      <c r="T3309" s="132"/>
    </row>
    <row r="3310" customFormat="false" ht="12.8" hidden="true" customHeight="false" outlineLevel="0" collapsed="false">
      <c r="A3310" s="131" t="n">
        <v>1548460800</v>
      </c>
      <c r="B3310" s="330" t="n">
        <f aca="false">(A3310/(24*60*60))+DATE(1970,1,1)</f>
        <v>43491</v>
      </c>
      <c r="C3310" s="331" t="n">
        <f aca="false">YEAR(B3310)</f>
        <v>2019</v>
      </c>
      <c r="D3310" s="331" t="n">
        <f aca="false">MONTH(B3310)</f>
        <v>1</v>
      </c>
      <c r="E3310" s="331" t="n">
        <f aca="false">DAY(B3310)</f>
        <v>26</v>
      </c>
      <c r="F3310" s="132" t="n">
        <v>3561.0525</v>
      </c>
      <c r="G3310" s="132" t="n">
        <v>3662.0075</v>
      </c>
      <c r="H3310" s="132" t="n">
        <v>3538.0575</v>
      </c>
      <c r="I3310" s="132" t="n">
        <v>3556.505</v>
      </c>
      <c r="J3310" s="132" t="n">
        <f aca="false">LARGE($G$1:G3310,1)</f>
        <v>19804.2475</v>
      </c>
      <c r="K3310" s="192" t="n">
        <f aca="false">IF(J3310&gt;J3309,0,K3309+1)</f>
        <v>405</v>
      </c>
      <c r="L3310" s="134" t="n">
        <f aca="false">I3310/J3310-1</f>
        <v>-0.820417059522206</v>
      </c>
      <c r="O3310" s="131"/>
      <c r="P3310" s="330"/>
      <c r="Q3310" s="132"/>
      <c r="R3310" s="132"/>
      <c r="S3310" s="132"/>
      <c r="T3310" s="132"/>
    </row>
    <row r="3311" customFormat="false" ht="12.8" hidden="true" customHeight="false" outlineLevel="0" collapsed="false">
      <c r="A3311" s="131" t="n">
        <v>1548547200</v>
      </c>
      <c r="B3311" s="330" t="n">
        <f aca="false">(A3311/(24*60*60))+DATE(1970,1,1)</f>
        <v>43492</v>
      </c>
      <c r="C3311" s="331" t="n">
        <f aca="false">YEAR(B3311)</f>
        <v>2019</v>
      </c>
      <c r="D3311" s="331" t="n">
        <f aca="false">MONTH(B3311)</f>
        <v>1</v>
      </c>
      <c r="E3311" s="331" t="n">
        <f aca="false">DAY(B3311)</f>
        <v>27</v>
      </c>
      <c r="F3311" s="132" t="n">
        <v>3556.3425</v>
      </c>
      <c r="G3311" s="132" t="n">
        <v>3563.19</v>
      </c>
      <c r="H3311" s="132" t="n">
        <v>3472.21</v>
      </c>
      <c r="I3311" s="132" t="n">
        <v>3531.82</v>
      </c>
      <c r="J3311" s="132" t="n">
        <f aca="false">LARGE($G$1:G3311,1)</f>
        <v>19804.2475</v>
      </c>
      <c r="K3311" s="192" t="n">
        <f aca="false">IF(J3311&gt;J3310,0,K3310+1)</f>
        <v>406</v>
      </c>
      <c r="L3311" s="134" t="n">
        <f aca="false">I3311/J3311-1</f>
        <v>-0.821663509305264</v>
      </c>
      <c r="O3311" s="131"/>
      <c r="P3311" s="330"/>
      <c r="Q3311" s="132"/>
      <c r="R3311" s="132"/>
      <c r="S3311" s="132"/>
      <c r="T3311" s="132"/>
    </row>
    <row r="3312" customFormat="false" ht="12.8" hidden="true" customHeight="false" outlineLevel="0" collapsed="false">
      <c r="A3312" s="131" t="n">
        <v>1548633600</v>
      </c>
      <c r="B3312" s="330" t="n">
        <f aca="false">(A3312/(24*60*60))+DATE(1970,1,1)</f>
        <v>43493</v>
      </c>
      <c r="C3312" s="331" t="n">
        <f aca="false">YEAR(B3312)</f>
        <v>2019</v>
      </c>
      <c r="D3312" s="331" t="n">
        <f aca="false">MONTH(B3312)</f>
        <v>1</v>
      </c>
      <c r="E3312" s="331" t="n">
        <f aca="false">DAY(B3312)</f>
        <v>28</v>
      </c>
      <c r="F3312" s="132" t="n">
        <v>3531.8075</v>
      </c>
      <c r="G3312" s="132" t="n">
        <v>3536.2175</v>
      </c>
      <c r="H3312" s="132" t="n">
        <v>3368.7775</v>
      </c>
      <c r="I3312" s="132" t="n">
        <v>3430.0375</v>
      </c>
      <c r="J3312" s="132" t="n">
        <f aca="false">LARGE($G$1:G3312,1)</f>
        <v>19804.2475</v>
      </c>
      <c r="K3312" s="192" t="n">
        <f aca="false">IF(J3312&gt;J3311,0,K3311+1)</f>
        <v>407</v>
      </c>
      <c r="L3312" s="134" t="n">
        <f aca="false">I3312/J3312-1</f>
        <v>-0.826802937097206</v>
      </c>
      <c r="O3312" s="131"/>
      <c r="P3312" s="330"/>
      <c r="Q3312" s="132"/>
      <c r="R3312" s="132"/>
      <c r="S3312" s="132"/>
      <c r="T3312" s="132"/>
    </row>
    <row r="3313" customFormat="false" ht="12.8" hidden="true" customHeight="false" outlineLevel="0" collapsed="false">
      <c r="A3313" s="131" t="n">
        <v>1548720000</v>
      </c>
      <c r="B3313" s="330" t="n">
        <f aca="false">(A3313/(24*60*60))+DATE(1970,1,1)</f>
        <v>43494</v>
      </c>
      <c r="C3313" s="331" t="n">
        <f aca="false">YEAR(B3313)</f>
        <v>2019</v>
      </c>
      <c r="D3313" s="331" t="n">
        <f aca="false">MONTH(B3313)</f>
        <v>1</v>
      </c>
      <c r="E3313" s="331" t="n">
        <f aca="false">DAY(B3313)</f>
        <v>29</v>
      </c>
      <c r="F3313" s="132" t="n">
        <v>3430.52</v>
      </c>
      <c r="G3313" s="132" t="n">
        <v>3438.7725</v>
      </c>
      <c r="H3313" s="132" t="n">
        <v>3331.09</v>
      </c>
      <c r="I3313" s="132" t="n">
        <v>3394.6025</v>
      </c>
      <c r="J3313" s="132" t="n">
        <f aca="false">LARGE($G$1:G3313,1)</f>
        <v>19804.2475</v>
      </c>
      <c r="K3313" s="192" t="n">
        <f aca="false">IF(J3313&gt;J3312,0,K3312+1)</f>
        <v>408</v>
      </c>
      <c r="L3313" s="134" t="n">
        <f aca="false">I3313/J3313-1</f>
        <v>-0.828592199728871</v>
      </c>
      <c r="O3313" s="131"/>
      <c r="P3313" s="330"/>
      <c r="Q3313" s="132"/>
      <c r="R3313" s="132"/>
      <c r="S3313" s="132"/>
      <c r="T3313" s="132"/>
    </row>
    <row r="3314" customFormat="false" ht="12.8" hidden="true" customHeight="false" outlineLevel="0" collapsed="false">
      <c r="A3314" s="131" t="n">
        <v>1548806400</v>
      </c>
      <c r="B3314" s="330" t="n">
        <f aca="false">(A3314/(24*60*60))+DATE(1970,1,1)</f>
        <v>43495</v>
      </c>
      <c r="C3314" s="331" t="n">
        <f aca="false">YEAR(B3314)</f>
        <v>2019</v>
      </c>
      <c r="D3314" s="331" t="n">
        <f aca="false">MONTH(B3314)</f>
        <v>1</v>
      </c>
      <c r="E3314" s="331" t="n">
        <f aca="false">DAY(B3314)</f>
        <v>30</v>
      </c>
      <c r="F3314" s="132" t="n">
        <v>3393.0725</v>
      </c>
      <c r="G3314" s="132" t="n">
        <v>3462.265</v>
      </c>
      <c r="H3314" s="132" t="n">
        <v>3372.2225</v>
      </c>
      <c r="I3314" s="132" t="n">
        <v>3436.6025</v>
      </c>
      <c r="J3314" s="132" t="n">
        <f aca="false">LARGE($G$1:G3314,1)</f>
        <v>19804.2475</v>
      </c>
      <c r="K3314" s="192" t="n">
        <f aca="false">IF(J3314&gt;J3313,0,K3313+1)</f>
        <v>409</v>
      </c>
      <c r="L3314" s="134" t="n">
        <f aca="false">I3314/J3314-1</f>
        <v>-0.826471442552917</v>
      </c>
      <c r="O3314" s="131"/>
      <c r="P3314" s="330"/>
      <c r="Q3314" s="132"/>
      <c r="R3314" s="132"/>
      <c r="S3314" s="132"/>
      <c r="T3314" s="132"/>
    </row>
    <row r="3315" customFormat="false" ht="12.8" hidden="true" customHeight="false" outlineLevel="0" collapsed="false">
      <c r="A3315" s="131" t="n">
        <v>1548892800</v>
      </c>
      <c r="B3315" s="330" t="n">
        <f aca="false">(A3315/(24*60*60))+DATE(1970,1,1)</f>
        <v>43496</v>
      </c>
      <c r="C3315" s="331" t="n">
        <f aca="false">YEAR(B3315)</f>
        <v>2019</v>
      </c>
      <c r="D3315" s="331" t="n">
        <f aca="false">MONTH(B3315)</f>
        <v>1</v>
      </c>
      <c r="E3315" s="331" t="n">
        <f aca="false">DAY(B3315)</f>
        <v>31</v>
      </c>
      <c r="F3315" s="132" t="n">
        <v>3436.815</v>
      </c>
      <c r="G3315" s="132" t="n">
        <v>3474.425</v>
      </c>
      <c r="H3315" s="132" t="n">
        <v>3394.7425</v>
      </c>
      <c r="I3315" s="132" t="n">
        <v>3411.5775</v>
      </c>
      <c r="J3315" s="132" t="n">
        <f aca="false">LARGE($G$1:G3315,1)</f>
        <v>19804.2475</v>
      </c>
      <c r="K3315" s="192" t="n">
        <f aca="false">IF(J3315&gt;J3314,0,K3314+1)</f>
        <v>410</v>
      </c>
      <c r="L3315" s="134" t="n">
        <f aca="false">I3315/J3315-1</f>
        <v>-0.827735060370257</v>
      </c>
      <c r="O3315" s="131"/>
      <c r="P3315" s="330"/>
      <c r="Q3315" s="132"/>
      <c r="R3315" s="132"/>
      <c r="S3315" s="132"/>
      <c r="T3315" s="132"/>
    </row>
    <row r="3316" customFormat="false" ht="12.8" hidden="true" customHeight="false" outlineLevel="0" collapsed="false">
      <c r="A3316" s="131" t="n">
        <v>1548979200</v>
      </c>
      <c r="B3316" s="330" t="n">
        <f aca="false">(A3316/(24*60*60))+DATE(1970,1,1)</f>
        <v>43497</v>
      </c>
      <c r="C3316" s="331" t="n">
        <f aca="false">YEAR(B3316)</f>
        <v>2019</v>
      </c>
      <c r="D3316" s="331" t="n">
        <f aca="false">MONTH(B3316)</f>
        <v>2</v>
      </c>
      <c r="E3316" s="331" t="n">
        <f aca="false">DAY(B3316)</f>
        <v>1</v>
      </c>
      <c r="F3316" s="132" t="n">
        <v>3412.3025</v>
      </c>
      <c r="G3316" s="132" t="n">
        <v>3459.11</v>
      </c>
      <c r="H3316" s="132" t="n">
        <v>3369.465</v>
      </c>
      <c r="I3316" s="132" t="n">
        <v>3437.85</v>
      </c>
      <c r="J3316" s="132" t="n">
        <f aca="false">LARGE($G$1:G3316,1)</f>
        <v>19804.2475</v>
      </c>
      <c r="K3316" s="192" t="n">
        <f aca="false">IF(J3316&gt;J3315,0,K3315+1)</f>
        <v>411</v>
      </c>
      <c r="L3316" s="134" t="n">
        <f aca="false">I3316/J3316-1</f>
        <v>-0.826408451015369</v>
      </c>
      <c r="O3316" s="131"/>
      <c r="P3316" s="330"/>
      <c r="Q3316" s="132"/>
      <c r="R3316" s="132"/>
      <c r="S3316" s="132"/>
      <c r="T3316" s="132"/>
    </row>
    <row r="3317" customFormat="false" ht="12.8" hidden="true" customHeight="false" outlineLevel="0" collapsed="false">
      <c r="A3317" s="131" t="n">
        <v>1549065600</v>
      </c>
      <c r="B3317" s="330" t="n">
        <f aca="false">(A3317/(24*60*60))+DATE(1970,1,1)</f>
        <v>43498</v>
      </c>
      <c r="C3317" s="331" t="n">
        <f aca="false">YEAR(B3317)</f>
        <v>2019</v>
      </c>
      <c r="D3317" s="331" t="n">
        <f aca="false">MONTH(B3317)</f>
        <v>2</v>
      </c>
      <c r="E3317" s="331" t="n">
        <f aca="false">DAY(B3317)</f>
        <v>2</v>
      </c>
      <c r="F3317" s="132" t="n">
        <v>3437.7025</v>
      </c>
      <c r="G3317" s="132" t="n">
        <v>3486.835</v>
      </c>
      <c r="H3317" s="132" t="n">
        <v>3411.7625</v>
      </c>
      <c r="I3317" s="132" t="n">
        <v>3466.5775</v>
      </c>
      <c r="J3317" s="132" t="n">
        <f aca="false">LARGE($G$1:G3317,1)</f>
        <v>19804.2475</v>
      </c>
      <c r="K3317" s="192" t="n">
        <f aca="false">IF(J3317&gt;J3316,0,K3316+1)</f>
        <v>412</v>
      </c>
      <c r="L3317" s="134" t="n">
        <f aca="false">I3317/J3317-1</f>
        <v>-0.824957878354126</v>
      </c>
      <c r="O3317" s="131"/>
      <c r="P3317" s="330"/>
      <c r="Q3317" s="132"/>
      <c r="R3317" s="132"/>
      <c r="S3317" s="132"/>
      <c r="T3317" s="132"/>
    </row>
    <row r="3318" customFormat="false" ht="12.8" hidden="true" customHeight="false" outlineLevel="0" collapsed="false">
      <c r="A3318" s="131" t="n">
        <v>1549152000</v>
      </c>
      <c r="B3318" s="330" t="n">
        <f aca="false">(A3318/(24*60*60))+DATE(1970,1,1)</f>
        <v>43499</v>
      </c>
      <c r="C3318" s="331" t="n">
        <f aca="false">YEAR(B3318)</f>
        <v>2019</v>
      </c>
      <c r="D3318" s="331" t="n">
        <f aca="false">MONTH(B3318)</f>
        <v>2</v>
      </c>
      <c r="E3318" s="331" t="n">
        <f aca="false">DAY(B3318)</f>
        <v>3</v>
      </c>
      <c r="F3318" s="132" t="n">
        <v>3469.12</v>
      </c>
      <c r="G3318" s="132" t="n">
        <v>3473.1275</v>
      </c>
      <c r="H3318" s="132" t="n">
        <v>3387.43</v>
      </c>
      <c r="I3318" s="132" t="n">
        <v>3415.1975</v>
      </c>
      <c r="J3318" s="132" t="n">
        <f aca="false">LARGE($G$1:G3318,1)</f>
        <v>19804.2475</v>
      </c>
      <c r="K3318" s="192" t="n">
        <f aca="false">IF(J3318&gt;J3317,0,K3317+1)</f>
        <v>413</v>
      </c>
      <c r="L3318" s="134" t="n">
        <f aca="false">I3318/J3318-1</f>
        <v>-0.827552271299377</v>
      </c>
      <c r="O3318" s="131"/>
      <c r="P3318" s="330"/>
      <c r="Q3318" s="132"/>
      <c r="R3318" s="132"/>
      <c r="S3318" s="132"/>
      <c r="T3318" s="132"/>
    </row>
    <row r="3319" customFormat="false" ht="12.8" hidden="true" customHeight="false" outlineLevel="0" collapsed="false">
      <c r="A3319" s="131" t="n">
        <v>1549238400</v>
      </c>
      <c r="B3319" s="330" t="n">
        <f aca="false">(A3319/(24*60*60))+DATE(1970,1,1)</f>
        <v>43500</v>
      </c>
      <c r="C3319" s="331" t="n">
        <f aca="false">YEAR(B3319)</f>
        <v>2019</v>
      </c>
      <c r="D3319" s="331" t="n">
        <f aca="false">MONTH(B3319)</f>
        <v>2</v>
      </c>
      <c r="E3319" s="331" t="n">
        <f aca="false">DAY(B3319)</f>
        <v>4</v>
      </c>
      <c r="F3319" s="132" t="n">
        <v>3415.5825</v>
      </c>
      <c r="G3319" s="132" t="n">
        <v>3436.815</v>
      </c>
      <c r="H3319" s="132" t="n">
        <v>3395.9625</v>
      </c>
      <c r="I3319" s="132" t="n">
        <v>3411.4525</v>
      </c>
      <c r="J3319" s="132" t="n">
        <f aca="false">LARGE($G$1:G3319,1)</f>
        <v>19804.2475</v>
      </c>
      <c r="K3319" s="192" t="n">
        <f aca="false">IF(J3319&gt;J3318,0,K3318+1)</f>
        <v>414</v>
      </c>
      <c r="L3319" s="134" t="n">
        <f aca="false">I3319/J3319-1</f>
        <v>-0.827741372147566</v>
      </c>
      <c r="O3319" s="131"/>
      <c r="P3319" s="330"/>
      <c r="Q3319" s="132"/>
      <c r="R3319" s="132"/>
      <c r="S3319" s="132"/>
      <c r="T3319" s="132"/>
    </row>
    <row r="3320" customFormat="false" ht="12.8" hidden="true" customHeight="false" outlineLevel="0" collapsed="false">
      <c r="A3320" s="131" t="n">
        <v>1549324800</v>
      </c>
      <c r="B3320" s="330" t="n">
        <f aca="false">(A3320/(24*60*60))+DATE(1970,1,1)</f>
        <v>43501</v>
      </c>
      <c r="C3320" s="331" t="n">
        <f aca="false">YEAR(B3320)</f>
        <v>2019</v>
      </c>
      <c r="D3320" s="331" t="n">
        <f aca="false">MONTH(B3320)</f>
        <v>2</v>
      </c>
      <c r="E3320" s="331" t="n">
        <f aca="false">DAY(B3320)</f>
        <v>5</v>
      </c>
      <c r="F3320" s="132" t="n">
        <v>3410.1225</v>
      </c>
      <c r="G3320" s="132" t="n">
        <v>3432.065</v>
      </c>
      <c r="H3320" s="132" t="n">
        <v>3398.91</v>
      </c>
      <c r="I3320" s="132" t="n">
        <v>3429.8175</v>
      </c>
      <c r="J3320" s="132" t="n">
        <f aca="false">LARGE($G$1:G3320,1)</f>
        <v>19804.2475</v>
      </c>
      <c r="K3320" s="192" t="n">
        <f aca="false">IF(J3320&gt;J3319,0,K3319+1)</f>
        <v>415</v>
      </c>
      <c r="L3320" s="134" t="n">
        <f aca="false">I3320/J3320-1</f>
        <v>-0.826814045825271</v>
      </c>
      <c r="O3320" s="131"/>
      <c r="P3320" s="330"/>
      <c r="Q3320" s="132"/>
      <c r="R3320" s="132"/>
      <c r="S3320" s="132"/>
      <c r="T3320" s="132"/>
    </row>
    <row r="3321" customFormat="false" ht="12.8" hidden="true" customHeight="false" outlineLevel="0" collapsed="false">
      <c r="A3321" s="131" t="n">
        <v>1549411200</v>
      </c>
      <c r="B3321" s="330" t="n">
        <f aca="false">(A3321/(24*60*60))+DATE(1970,1,1)</f>
        <v>43502</v>
      </c>
      <c r="C3321" s="331" t="n">
        <f aca="false">YEAR(B3321)</f>
        <v>2019</v>
      </c>
      <c r="D3321" s="331" t="n">
        <f aca="false">MONTH(B3321)</f>
        <v>2</v>
      </c>
      <c r="E3321" s="331" t="n">
        <f aca="false">DAY(B3321)</f>
        <v>6</v>
      </c>
      <c r="F3321" s="132" t="n">
        <v>3429.9275</v>
      </c>
      <c r="G3321" s="132" t="n">
        <v>3444.205</v>
      </c>
      <c r="H3321" s="132" t="n">
        <v>3334.485</v>
      </c>
      <c r="I3321" s="132" t="n">
        <v>3366.5525</v>
      </c>
      <c r="J3321" s="132" t="n">
        <f aca="false">LARGE($G$1:G3321,1)</f>
        <v>19804.2475</v>
      </c>
      <c r="K3321" s="192" t="n">
        <f aca="false">IF(J3321&gt;J3320,0,K3320+1)</f>
        <v>416</v>
      </c>
      <c r="L3321" s="134" t="n">
        <f aca="false">I3321/J3321-1</f>
        <v>-0.830008562557098</v>
      </c>
      <c r="O3321" s="131"/>
      <c r="P3321" s="330"/>
      <c r="Q3321" s="132"/>
      <c r="R3321" s="132"/>
      <c r="S3321" s="132"/>
      <c r="T3321" s="132"/>
    </row>
    <row r="3322" customFormat="false" ht="12.8" hidden="true" customHeight="false" outlineLevel="0" collapsed="false">
      <c r="A3322" s="131" t="n">
        <v>1549497600</v>
      </c>
      <c r="B3322" s="330" t="n">
        <f aca="false">(A3322/(24*60*60))+DATE(1970,1,1)</f>
        <v>43503</v>
      </c>
      <c r="C3322" s="331" t="n">
        <f aca="false">YEAR(B3322)</f>
        <v>2019</v>
      </c>
      <c r="D3322" s="331" t="n">
        <f aca="false">MONTH(B3322)</f>
        <v>2</v>
      </c>
      <c r="E3322" s="331" t="n">
        <f aca="false">DAY(B3322)</f>
        <v>7</v>
      </c>
      <c r="F3322" s="132" t="n">
        <v>3366.0075</v>
      </c>
      <c r="G3322" s="132" t="n">
        <v>3382.2075</v>
      </c>
      <c r="H3322" s="132" t="n">
        <v>3350.6</v>
      </c>
      <c r="I3322" s="132" t="n">
        <v>3359.655</v>
      </c>
      <c r="J3322" s="132" t="n">
        <f aca="false">LARGE($G$1:G3322,1)</f>
        <v>19804.2475</v>
      </c>
      <c r="K3322" s="192" t="n">
        <f aca="false">IF(J3322&gt;J3321,0,K3321+1)</f>
        <v>417</v>
      </c>
      <c r="L3322" s="134" t="n">
        <f aca="false">I3322/J3322-1</f>
        <v>-0.83035684642903</v>
      </c>
      <c r="O3322" s="131"/>
      <c r="P3322" s="330"/>
      <c r="Q3322" s="132"/>
      <c r="R3322" s="132"/>
      <c r="S3322" s="132"/>
      <c r="T3322" s="132"/>
    </row>
    <row r="3323" customFormat="false" ht="12.8" hidden="true" customHeight="false" outlineLevel="0" collapsed="false">
      <c r="A3323" s="131" t="n">
        <v>1549584000</v>
      </c>
      <c r="B3323" s="330" t="n">
        <f aca="false">(A3323/(24*60*60))+DATE(1970,1,1)</f>
        <v>43504</v>
      </c>
      <c r="C3323" s="331" t="n">
        <f aca="false">YEAR(B3323)</f>
        <v>2019</v>
      </c>
      <c r="D3323" s="331" t="n">
        <f aca="false">MONTH(B3323)</f>
        <v>2</v>
      </c>
      <c r="E3323" s="331" t="n">
        <f aca="false">DAY(B3323)</f>
        <v>8</v>
      </c>
      <c r="F3323" s="132" t="n">
        <v>3359.1175</v>
      </c>
      <c r="G3323" s="132" t="n">
        <v>3709.55</v>
      </c>
      <c r="H3323" s="132" t="n">
        <v>3341.7875</v>
      </c>
      <c r="I3323" s="132" t="n">
        <v>3622.38</v>
      </c>
      <c r="J3323" s="132" t="n">
        <f aca="false">LARGE($G$1:G3323,1)</f>
        <v>19804.2475</v>
      </c>
      <c r="K3323" s="192" t="n">
        <f aca="false">IF(J3323&gt;J3322,0,K3322+1)</f>
        <v>418</v>
      </c>
      <c r="L3323" s="134" t="n">
        <f aca="false">I3323/J3323-1</f>
        <v>-0.817090752880159</v>
      </c>
      <c r="O3323" s="131"/>
      <c r="P3323" s="330"/>
      <c r="Q3323" s="132"/>
      <c r="R3323" s="132"/>
      <c r="S3323" s="132"/>
      <c r="T3323" s="132"/>
    </row>
    <row r="3324" customFormat="false" ht="12.8" hidden="true" customHeight="false" outlineLevel="0" collapsed="false">
      <c r="A3324" s="131" t="n">
        <v>1549670400</v>
      </c>
      <c r="B3324" s="330" t="n">
        <f aca="false">(A3324/(24*60*60))+DATE(1970,1,1)</f>
        <v>43505</v>
      </c>
      <c r="C3324" s="331" t="n">
        <f aca="false">YEAR(B3324)</f>
        <v>2019</v>
      </c>
      <c r="D3324" s="331" t="n">
        <f aca="false">MONTH(B3324)</f>
        <v>2</v>
      </c>
      <c r="E3324" s="331" t="n">
        <f aca="false">DAY(B3324)</f>
        <v>9</v>
      </c>
      <c r="F3324" s="132" t="n">
        <v>3623.205</v>
      </c>
      <c r="G3324" s="132" t="n">
        <v>3666.74</v>
      </c>
      <c r="H3324" s="132" t="n">
        <v>3592.7825</v>
      </c>
      <c r="I3324" s="132" t="n">
        <v>3624.04</v>
      </c>
      <c r="J3324" s="132" t="n">
        <f aca="false">LARGE($G$1:G3324,1)</f>
        <v>19804.2475</v>
      </c>
      <c r="K3324" s="192" t="n">
        <f aca="false">IF(J3324&gt;J3323,0,K3323+1)</f>
        <v>419</v>
      </c>
      <c r="L3324" s="134" t="n">
        <f aca="false">I3324/J3324-1</f>
        <v>-0.81700693247749</v>
      </c>
      <c r="O3324" s="131"/>
      <c r="P3324" s="330"/>
      <c r="Q3324" s="132"/>
      <c r="R3324" s="132"/>
      <c r="S3324" s="132"/>
      <c r="T3324" s="132"/>
    </row>
    <row r="3325" customFormat="false" ht="12.8" hidden="true" customHeight="false" outlineLevel="0" collapsed="false">
      <c r="A3325" s="131" t="n">
        <v>1549756800</v>
      </c>
      <c r="B3325" s="330" t="n">
        <f aca="false">(A3325/(24*60*60))+DATE(1970,1,1)</f>
        <v>43506</v>
      </c>
      <c r="C3325" s="331" t="n">
        <f aca="false">YEAR(B3325)</f>
        <v>2019</v>
      </c>
      <c r="D3325" s="331" t="n">
        <f aca="false">MONTH(B3325)</f>
        <v>2</v>
      </c>
      <c r="E3325" s="331" t="n">
        <f aca="false">DAY(B3325)</f>
        <v>10</v>
      </c>
      <c r="F3325" s="132" t="n">
        <v>3624.35</v>
      </c>
      <c r="G3325" s="132" t="n">
        <v>3657.2125</v>
      </c>
      <c r="H3325" s="132" t="n">
        <v>3578.28</v>
      </c>
      <c r="I3325" s="132" t="n">
        <v>3648.38</v>
      </c>
      <c r="J3325" s="132" t="n">
        <f aca="false">LARGE($G$1:G3325,1)</f>
        <v>19804.2475</v>
      </c>
      <c r="K3325" s="192" t="n">
        <f aca="false">IF(J3325&gt;J3324,0,K3324+1)</f>
        <v>420</v>
      </c>
      <c r="L3325" s="134" t="n">
        <f aca="false">I3325/J3325-1</f>
        <v>-0.815777903199806</v>
      </c>
      <c r="O3325" s="131"/>
      <c r="P3325" s="330"/>
      <c r="Q3325" s="132"/>
      <c r="R3325" s="132"/>
      <c r="S3325" s="132"/>
      <c r="T3325" s="132"/>
    </row>
    <row r="3326" customFormat="false" ht="12.8" hidden="true" customHeight="false" outlineLevel="0" collapsed="false">
      <c r="A3326" s="131" t="n">
        <v>1549843200</v>
      </c>
      <c r="B3326" s="330" t="n">
        <f aca="false">(A3326/(24*60*60))+DATE(1970,1,1)</f>
        <v>43507</v>
      </c>
      <c r="C3326" s="331" t="n">
        <f aca="false">YEAR(B3326)</f>
        <v>2019</v>
      </c>
      <c r="D3326" s="331" t="n">
        <f aca="false">MONTH(B3326)</f>
        <v>2</v>
      </c>
      <c r="E3326" s="331" t="n">
        <f aca="false">DAY(B3326)</f>
        <v>11</v>
      </c>
      <c r="F3326" s="132" t="n">
        <v>3649.3475</v>
      </c>
      <c r="G3326" s="132" t="n">
        <v>3651.3125</v>
      </c>
      <c r="H3326" s="132" t="n">
        <v>3578.4475</v>
      </c>
      <c r="I3326" s="132" t="n">
        <v>3589.835</v>
      </c>
      <c r="J3326" s="132" t="n">
        <f aca="false">LARGE($G$1:G3326,1)</f>
        <v>19804.2475</v>
      </c>
      <c r="K3326" s="192" t="n">
        <f aca="false">IF(J3326&gt;J3325,0,K3325+1)</f>
        <v>421</v>
      </c>
      <c r="L3326" s="134" t="n">
        <f aca="false">I3326/J3326-1</f>
        <v>-0.818734087220431</v>
      </c>
      <c r="O3326" s="131"/>
      <c r="P3326" s="330"/>
      <c r="Q3326" s="132"/>
      <c r="R3326" s="132"/>
      <c r="S3326" s="132"/>
      <c r="T3326" s="132"/>
    </row>
    <row r="3327" customFormat="false" ht="12.8" hidden="true" customHeight="false" outlineLevel="0" collapsed="false">
      <c r="A3327" s="131" t="n">
        <v>1549929600</v>
      </c>
      <c r="B3327" s="330" t="n">
        <f aca="false">(A3327/(24*60*60))+DATE(1970,1,1)</f>
        <v>43508</v>
      </c>
      <c r="C3327" s="331" t="n">
        <f aca="false">YEAR(B3327)</f>
        <v>2019</v>
      </c>
      <c r="D3327" s="331" t="n">
        <f aca="false">MONTH(B3327)</f>
        <v>2</v>
      </c>
      <c r="E3327" s="331" t="n">
        <f aca="false">DAY(B3327)</f>
        <v>12</v>
      </c>
      <c r="F3327" s="132" t="n">
        <v>3589.9075</v>
      </c>
      <c r="G3327" s="132" t="n">
        <v>3619.315</v>
      </c>
      <c r="H3327" s="132" t="n">
        <v>3546.645</v>
      </c>
      <c r="I3327" s="132" t="n">
        <v>3587.8775</v>
      </c>
      <c r="J3327" s="132" t="n">
        <f aca="false">LARGE($G$1:G3327,1)</f>
        <v>19804.2475</v>
      </c>
      <c r="K3327" s="192" t="n">
        <f aca="false">IF(J3327&gt;J3326,0,K3326+1)</f>
        <v>422</v>
      </c>
      <c r="L3327" s="134" t="n">
        <f aca="false">I3327/J3327-1</f>
        <v>-0.818832929653096</v>
      </c>
      <c r="O3327" s="131"/>
      <c r="P3327" s="330"/>
      <c r="Q3327" s="132"/>
      <c r="R3327" s="132"/>
      <c r="S3327" s="132"/>
      <c r="T3327" s="132"/>
    </row>
    <row r="3328" customFormat="false" ht="12.8" hidden="true" customHeight="false" outlineLevel="0" collapsed="false">
      <c r="A3328" s="131" t="n">
        <v>1550016000</v>
      </c>
      <c r="B3328" s="330" t="n">
        <f aca="false">(A3328/(24*60*60))+DATE(1970,1,1)</f>
        <v>43509</v>
      </c>
      <c r="C3328" s="331" t="n">
        <f aca="false">YEAR(B3328)</f>
        <v>2019</v>
      </c>
      <c r="D3328" s="331" t="n">
        <f aca="false">MONTH(B3328)</f>
        <v>2</v>
      </c>
      <c r="E3328" s="331" t="n">
        <f aca="false">DAY(B3328)</f>
        <v>13</v>
      </c>
      <c r="F3328" s="132" t="n">
        <v>3587.81</v>
      </c>
      <c r="G3328" s="132" t="n">
        <v>3629.4475</v>
      </c>
      <c r="H3328" s="132" t="n">
        <v>3556.3</v>
      </c>
      <c r="I3328" s="132" t="n">
        <v>3575.5225</v>
      </c>
      <c r="J3328" s="132" t="n">
        <f aca="false">LARGE($G$1:G3328,1)</f>
        <v>19804.2475</v>
      </c>
      <c r="K3328" s="192" t="n">
        <f aca="false">IF(J3328&gt;J3327,0,K3327+1)</f>
        <v>423</v>
      </c>
      <c r="L3328" s="134" t="n">
        <f aca="false">I3328/J3328-1</f>
        <v>-0.819456785722356</v>
      </c>
      <c r="O3328" s="131"/>
      <c r="P3328" s="330"/>
      <c r="Q3328" s="132"/>
      <c r="R3328" s="132"/>
      <c r="S3328" s="132"/>
      <c r="T3328" s="132"/>
    </row>
    <row r="3329" customFormat="false" ht="12.8" hidden="true" customHeight="false" outlineLevel="0" collapsed="false">
      <c r="A3329" s="131" t="n">
        <v>1550102400</v>
      </c>
      <c r="B3329" s="330" t="n">
        <f aca="false">(A3329/(24*60*60))+DATE(1970,1,1)</f>
        <v>43510</v>
      </c>
      <c r="C3329" s="331" t="n">
        <f aca="false">YEAR(B3329)</f>
        <v>2019</v>
      </c>
      <c r="D3329" s="331" t="n">
        <f aca="false">MONTH(B3329)</f>
        <v>2</v>
      </c>
      <c r="E3329" s="331" t="n">
        <f aca="false">DAY(B3329)</f>
        <v>14</v>
      </c>
      <c r="F3329" s="132" t="n">
        <v>3575.955</v>
      </c>
      <c r="G3329" s="132" t="n">
        <v>3606.51</v>
      </c>
      <c r="H3329" s="132" t="n">
        <v>3533.8025</v>
      </c>
      <c r="I3329" s="132" t="n">
        <v>3561.6375</v>
      </c>
      <c r="J3329" s="132" t="n">
        <f aca="false">LARGE($G$1:G3329,1)</f>
        <v>19804.2475</v>
      </c>
      <c r="K3329" s="192" t="n">
        <f aca="false">IF(J3329&gt;J3328,0,K3328+1)</f>
        <v>424</v>
      </c>
      <c r="L3329" s="134" t="n">
        <f aca="false">I3329/J3329-1</f>
        <v>-0.820157897945883</v>
      </c>
      <c r="O3329" s="131"/>
      <c r="P3329" s="330"/>
      <c r="Q3329" s="132"/>
      <c r="R3329" s="132"/>
      <c r="S3329" s="132"/>
      <c r="T3329" s="132"/>
    </row>
    <row r="3330" customFormat="false" ht="12.8" hidden="true" customHeight="false" outlineLevel="0" collapsed="false">
      <c r="A3330" s="131" t="n">
        <v>1550188800</v>
      </c>
      <c r="B3330" s="330" t="n">
        <f aca="false">(A3330/(24*60*60))+DATE(1970,1,1)</f>
        <v>43511</v>
      </c>
      <c r="C3330" s="331" t="n">
        <f aca="false">YEAR(B3330)</f>
        <v>2019</v>
      </c>
      <c r="D3330" s="331" t="n">
        <f aca="false">MONTH(B3330)</f>
        <v>2</v>
      </c>
      <c r="E3330" s="331" t="n">
        <f aca="false">DAY(B3330)</f>
        <v>15</v>
      </c>
      <c r="F3330" s="132" t="n">
        <v>3561.13</v>
      </c>
      <c r="G3330" s="132" t="n">
        <v>3618.16</v>
      </c>
      <c r="H3330" s="132" t="n">
        <v>3545.63</v>
      </c>
      <c r="I3330" s="132" t="n">
        <v>3566.85</v>
      </c>
      <c r="J3330" s="132" t="n">
        <f aca="false">LARGE($G$1:G3330,1)</f>
        <v>19804.2475</v>
      </c>
      <c r="K3330" s="192" t="n">
        <f aca="false">IF(J3330&gt;J3329,0,K3329+1)</f>
        <v>425</v>
      </c>
      <c r="L3330" s="134" t="n">
        <f aca="false">I3330/J3330-1</f>
        <v>-0.819894696832081</v>
      </c>
      <c r="O3330" s="131"/>
      <c r="P3330" s="330"/>
      <c r="Q3330" s="132"/>
      <c r="R3330" s="132"/>
      <c r="S3330" s="132"/>
      <c r="T3330" s="132"/>
    </row>
    <row r="3331" customFormat="false" ht="12.8" hidden="true" customHeight="false" outlineLevel="0" collapsed="false">
      <c r="A3331" s="131" t="n">
        <v>1550275200</v>
      </c>
      <c r="B3331" s="330" t="n">
        <f aca="false">(A3331/(24*60*60))+DATE(1970,1,1)</f>
        <v>43512</v>
      </c>
      <c r="C3331" s="331" t="n">
        <f aca="false">YEAR(B3331)</f>
        <v>2019</v>
      </c>
      <c r="D3331" s="331" t="n">
        <f aca="false">MONTH(B3331)</f>
        <v>2</v>
      </c>
      <c r="E3331" s="331" t="n">
        <f aca="false">DAY(B3331)</f>
        <v>16</v>
      </c>
      <c r="F3331" s="132" t="n">
        <v>3569.3725</v>
      </c>
      <c r="G3331" s="132" t="n">
        <v>3609.145</v>
      </c>
      <c r="H3331" s="132" t="n">
        <v>3565.3125</v>
      </c>
      <c r="I3331" s="132" t="n">
        <v>3581.1725</v>
      </c>
      <c r="J3331" s="132" t="n">
        <f aca="false">LARGE($G$1:G3331,1)</f>
        <v>19804.2475</v>
      </c>
      <c r="K3331" s="192" t="n">
        <f aca="false">IF(J3331&gt;J3330,0,K3330+1)</f>
        <v>426</v>
      </c>
      <c r="L3331" s="134" t="n">
        <f aca="false">I3331/J3331-1</f>
        <v>-0.819171493387972</v>
      </c>
      <c r="O3331" s="131"/>
      <c r="P3331" s="330"/>
      <c r="Q3331" s="132"/>
      <c r="R3331" s="132"/>
      <c r="S3331" s="132"/>
      <c r="T3331" s="132"/>
    </row>
    <row r="3332" customFormat="false" ht="12.8" hidden="true" customHeight="false" outlineLevel="0" collapsed="false">
      <c r="A3332" s="131" t="n">
        <v>1550361600</v>
      </c>
      <c r="B3332" s="330" t="n">
        <f aca="false">(A3332/(24*60*60))+DATE(1970,1,1)</f>
        <v>43513</v>
      </c>
      <c r="C3332" s="331" t="n">
        <f aca="false">YEAR(B3332)</f>
        <v>2019</v>
      </c>
      <c r="D3332" s="331" t="n">
        <f aca="false">MONTH(B3332)</f>
        <v>2</v>
      </c>
      <c r="E3332" s="331" t="n">
        <f aca="false">DAY(B3332)</f>
        <v>17</v>
      </c>
      <c r="F3332" s="132" t="n">
        <v>3581.375</v>
      </c>
      <c r="G3332" s="132" t="n">
        <v>3672.3025</v>
      </c>
      <c r="H3332" s="132" t="n">
        <v>3555.3725</v>
      </c>
      <c r="I3332" s="132" t="n">
        <v>3625.62</v>
      </c>
      <c r="J3332" s="132" t="n">
        <f aca="false">LARGE($G$1:G3332,1)</f>
        <v>19804.2475</v>
      </c>
      <c r="K3332" s="192" t="n">
        <f aca="false">IF(J3332&gt;J3331,0,K3331+1)</f>
        <v>427</v>
      </c>
      <c r="L3332" s="134" t="n">
        <f aca="false">I3332/J3332-1</f>
        <v>-0.816927151612299</v>
      </c>
      <c r="O3332" s="131"/>
      <c r="P3332" s="330"/>
      <c r="Q3332" s="132"/>
      <c r="R3332" s="132"/>
      <c r="S3332" s="132"/>
      <c r="T3332" s="132"/>
    </row>
    <row r="3333" customFormat="false" ht="12.8" hidden="true" customHeight="false" outlineLevel="0" collapsed="false">
      <c r="A3333" s="131" t="n">
        <v>1550448000</v>
      </c>
      <c r="B3333" s="330" t="n">
        <f aca="false">(A3333/(24*60*60))+DATE(1970,1,1)</f>
        <v>43514</v>
      </c>
      <c r="C3333" s="331" t="n">
        <f aca="false">YEAR(B3333)</f>
        <v>2019</v>
      </c>
      <c r="D3333" s="331" t="n">
        <f aca="false">MONTH(B3333)</f>
        <v>2</v>
      </c>
      <c r="E3333" s="331" t="n">
        <f aca="false">DAY(B3333)</f>
        <v>18</v>
      </c>
      <c r="F3333" s="132" t="n">
        <v>3625.6925</v>
      </c>
      <c r="G3333" s="132" t="n">
        <v>3917.995</v>
      </c>
      <c r="H3333" s="132" t="n">
        <v>3616.5225</v>
      </c>
      <c r="I3333" s="132" t="n">
        <v>3868.6225</v>
      </c>
      <c r="J3333" s="132" t="n">
        <f aca="false">LARGE($G$1:G3333,1)</f>
        <v>19804.2475</v>
      </c>
      <c r="K3333" s="192" t="n">
        <f aca="false">IF(J3333&gt;J3332,0,K3332+1)</f>
        <v>428</v>
      </c>
      <c r="L3333" s="134" t="n">
        <f aca="false">I3333/J3333-1</f>
        <v>-0.804656930287303</v>
      </c>
      <c r="O3333" s="131"/>
      <c r="P3333" s="330"/>
      <c r="Q3333" s="132"/>
      <c r="R3333" s="132"/>
      <c r="S3333" s="132"/>
      <c r="T3333" s="132"/>
    </row>
    <row r="3334" customFormat="false" ht="12.8" hidden="true" customHeight="false" outlineLevel="0" collapsed="false">
      <c r="A3334" s="131" t="n">
        <v>1550534400</v>
      </c>
      <c r="B3334" s="330" t="n">
        <f aca="false">(A3334/(24*60*60))+DATE(1970,1,1)</f>
        <v>43515</v>
      </c>
      <c r="C3334" s="331" t="n">
        <f aca="false">YEAR(B3334)</f>
        <v>2019</v>
      </c>
      <c r="D3334" s="331" t="n">
        <f aca="false">MONTH(B3334)</f>
        <v>2</v>
      </c>
      <c r="E3334" s="331" t="n">
        <f aca="false">DAY(B3334)</f>
        <v>19</v>
      </c>
      <c r="F3334" s="132" t="n">
        <v>3868.7675</v>
      </c>
      <c r="G3334" s="132" t="n">
        <v>3979</v>
      </c>
      <c r="H3334" s="132" t="n">
        <v>3841.0475</v>
      </c>
      <c r="I3334" s="132" t="n">
        <v>3889.15</v>
      </c>
      <c r="J3334" s="132" t="n">
        <f aca="false">LARGE($G$1:G3334,1)</f>
        <v>19804.2475</v>
      </c>
      <c r="K3334" s="192" t="n">
        <f aca="false">IF(J3334&gt;J3333,0,K3333+1)</f>
        <v>429</v>
      </c>
      <c r="L3334" s="134" t="n">
        <f aca="false">I3334/J3334-1</f>
        <v>-0.803620410217556</v>
      </c>
      <c r="O3334" s="131"/>
      <c r="P3334" s="330"/>
      <c r="Q3334" s="132"/>
      <c r="R3334" s="132"/>
      <c r="S3334" s="132"/>
      <c r="T3334" s="132"/>
    </row>
    <row r="3335" customFormat="false" ht="12.8" hidden="true" customHeight="false" outlineLevel="0" collapsed="false">
      <c r="A3335" s="131" t="n">
        <v>1550620800</v>
      </c>
      <c r="B3335" s="330" t="n">
        <f aca="false">(A3335/(24*60*60))+DATE(1970,1,1)</f>
        <v>43516</v>
      </c>
      <c r="C3335" s="331" t="n">
        <f aca="false">YEAR(B3335)</f>
        <v>2019</v>
      </c>
      <c r="D3335" s="331" t="n">
        <f aca="false">MONTH(B3335)</f>
        <v>2</v>
      </c>
      <c r="E3335" s="331" t="n">
        <f aca="false">DAY(B3335)</f>
        <v>20</v>
      </c>
      <c r="F3335" s="132" t="n">
        <v>3889.705</v>
      </c>
      <c r="G3335" s="132" t="n">
        <v>3965.97</v>
      </c>
      <c r="H3335" s="132" t="n">
        <v>3864.835</v>
      </c>
      <c r="I3335" s="132" t="n">
        <v>3939.67</v>
      </c>
      <c r="J3335" s="132" t="n">
        <f aca="false">LARGE($G$1:G3335,1)</f>
        <v>19804.2475</v>
      </c>
      <c r="K3335" s="192" t="n">
        <f aca="false">IF(J3335&gt;J3334,0,K3334+1)</f>
        <v>430</v>
      </c>
      <c r="L3335" s="134" t="n">
        <f aca="false">I3335/J3335-1</f>
        <v>-0.801069442300193</v>
      </c>
      <c r="O3335" s="131"/>
      <c r="P3335" s="330"/>
      <c r="Q3335" s="132"/>
      <c r="R3335" s="132"/>
      <c r="S3335" s="132"/>
      <c r="T3335" s="132"/>
    </row>
    <row r="3336" customFormat="false" ht="12.8" hidden="true" customHeight="false" outlineLevel="0" collapsed="false">
      <c r="A3336" s="131" t="n">
        <v>1550707200</v>
      </c>
      <c r="B3336" s="330" t="n">
        <f aca="false">(A3336/(24*60*60))+DATE(1970,1,1)</f>
        <v>43517</v>
      </c>
      <c r="C3336" s="331" t="n">
        <f aca="false">YEAR(B3336)</f>
        <v>2019</v>
      </c>
      <c r="D3336" s="331" t="n">
        <f aca="false">MONTH(B3336)</f>
        <v>2</v>
      </c>
      <c r="E3336" s="331" t="n">
        <f aca="false">DAY(B3336)</f>
        <v>21</v>
      </c>
      <c r="F3336" s="132" t="n">
        <v>3938.335</v>
      </c>
      <c r="G3336" s="132" t="n">
        <v>3987.7475</v>
      </c>
      <c r="H3336" s="132" t="n">
        <v>3867.225</v>
      </c>
      <c r="I3336" s="132" t="n">
        <v>3899.2</v>
      </c>
      <c r="J3336" s="132" t="n">
        <f aca="false">LARGE($G$1:G3336,1)</f>
        <v>19804.2475</v>
      </c>
      <c r="K3336" s="192" t="n">
        <f aca="false">IF(J3336&gt;J3335,0,K3335+1)</f>
        <v>431</v>
      </c>
      <c r="L3336" s="134" t="n">
        <f aca="false">I3336/J3336-1</f>
        <v>-0.803112943321881</v>
      </c>
      <c r="O3336" s="131"/>
      <c r="P3336" s="330"/>
      <c r="Q3336" s="132"/>
      <c r="R3336" s="132"/>
      <c r="S3336" s="132"/>
      <c r="T3336" s="132"/>
    </row>
    <row r="3337" customFormat="false" ht="12.8" hidden="true" customHeight="false" outlineLevel="0" collapsed="false">
      <c r="A3337" s="131" t="n">
        <v>1550793600</v>
      </c>
      <c r="B3337" s="330" t="n">
        <f aca="false">(A3337/(24*60*60))+DATE(1970,1,1)</f>
        <v>43518</v>
      </c>
      <c r="C3337" s="331" t="n">
        <f aca="false">YEAR(B3337)</f>
        <v>2019</v>
      </c>
      <c r="D3337" s="331" t="n">
        <f aca="false">MONTH(B3337)</f>
        <v>2</v>
      </c>
      <c r="E3337" s="331" t="n">
        <f aca="false">DAY(B3337)</f>
        <v>22</v>
      </c>
      <c r="F3337" s="132" t="n">
        <v>3899.15</v>
      </c>
      <c r="G3337" s="132" t="n">
        <v>3955.755</v>
      </c>
      <c r="H3337" s="132" t="n">
        <v>3884.64</v>
      </c>
      <c r="I3337" s="132" t="n">
        <v>3942.225</v>
      </c>
      <c r="J3337" s="132" t="n">
        <f aca="false">LARGE($G$1:G3337,1)</f>
        <v>19804.2475</v>
      </c>
      <c r="K3337" s="192" t="n">
        <f aca="false">IF(J3337&gt;J3336,0,K3336+1)</f>
        <v>432</v>
      </c>
      <c r="L3337" s="134" t="n">
        <f aca="false">I3337/J3337-1</f>
        <v>-0.80094042957199</v>
      </c>
      <c r="O3337" s="131"/>
      <c r="P3337" s="330"/>
      <c r="Q3337" s="132"/>
      <c r="R3337" s="132"/>
      <c r="S3337" s="132"/>
      <c r="T3337" s="132"/>
    </row>
    <row r="3338" customFormat="false" ht="12.8" hidden="true" customHeight="false" outlineLevel="0" collapsed="false">
      <c r="A3338" s="131" t="n">
        <v>1550880000</v>
      </c>
      <c r="B3338" s="330" t="n">
        <f aca="false">(A3338/(24*60*60))+DATE(1970,1,1)</f>
        <v>43519</v>
      </c>
      <c r="C3338" s="331" t="n">
        <f aca="false">YEAR(B3338)</f>
        <v>2019</v>
      </c>
      <c r="D3338" s="331" t="n">
        <f aca="false">MONTH(B3338)</f>
        <v>2</v>
      </c>
      <c r="E3338" s="331" t="n">
        <f aca="false">DAY(B3338)</f>
        <v>23</v>
      </c>
      <c r="F3338" s="132" t="n">
        <v>3940.9325</v>
      </c>
      <c r="G3338" s="132" t="n">
        <v>4156.77</v>
      </c>
      <c r="H3338" s="132" t="n">
        <v>3910.545</v>
      </c>
      <c r="I3338" s="132" t="n">
        <v>4111.955</v>
      </c>
      <c r="J3338" s="132" t="n">
        <f aca="false">LARGE($G$1:G3338,1)</f>
        <v>19804.2475</v>
      </c>
      <c r="K3338" s="192" t="n">
        <f aca="false">IF(J3338&gt;J3337,0,K3337+1)</f>
        <v>433</v>
      </c>
      <c r="L3338" s="134" t="n">
        <f aca="false">I3338/J3338-1</f>
        <v>-0.79237004587021</v>
      </c>
      <c r="O3338" s="131"/>
      <c r="P3338" s="330"/>
      <c r="Q3338" s="132"/>
      <c r="R3338" s="132"/>
      <c r="S3338" s="132"/>
      <c r="T3338" s="132"/>
    </row>
    <row r="3339" customFormat="false" ht="12.8" hidden="true" customHeight="false" outlineLevel="0" collapsed="false">
      <c r="A3339" s="131" t="n">
        <v>1550966400</v>
      </c>
      <c r="B3339" s="330" t="n">
        <f aca="false">(A3339/(24*60*60))+DATE(1970,1,1)</f>
        <v>43520</v>
      </c>
      <c r="C3339" s="331" t="n">
        <f aca="false">YEAR(B3339)</f>
        <v>2019</v>
      </c>
      <c r="D3339" s="331" t="n">
        <f aca="false">MONTH(B3339)</f>
        <v>2</v>
      </c>
      <c r="E3339" s="331" t="n">
        <f aca="false">DAY(B3339)</f>
        <v>24</v>
      </c>
      <c r="F3339" s="132" t="n">
        <v>4111.14</v>
      </c>
      <c r="G3339" s="132" t="n">
        <v>4189.02</v>
      </c>
      <c r="H3339" s="132" t="n">
        <v>3691.9425</v>
      </c>
      <c r="I3339" s="132" t="n">
        <v>3732.395</v>
      </c>
      <c r="J3339" s="132" t="n">
        <f aca="false">LARGE($G$1:G3339,1)</f>
        <v>19804.2475</v>
      </c>
      <c r="K3339" s="192" t="n">
        <f aca="false">IF(J3339&gt;J3338,0,K3338+1)</f>
        <v>434</v>
      </c>
      <c r="L3339" s="134" t="n">
        <f aca="false">I3339/J3339-1</f>
        <v>-0.81153563143462</v>
      </c>
      <c r="O3339" s="131"/>
      <c r="P3339" s="330"/>
      <c r="Q3339" s="132"/>
      <c r="R3339" s="132"/>
      <c r="S3339" s="132"/>
      <c r="T3339" s="132"/>
    </row>
    <row r="3340" customFormat="false" ht="12.8" hidden="true" customHeight="false" outlineLevel="0" collapsed="false">
      <c r="A3340" s="131" t="n">
        <v>1551052800</v>
      </c>
      <c r="B3340" s="330" t="n">
        <f aca="false">(A3340/(24*60*60))+DATE(1970,1,1)</f>
        <v>43521</v>
      </c>
      <c r="C3340" s="331" t="n">
        <f aca="false">YEAR(B3340)</f>
        <v>2019</v>
      </c>
      <c r="D3340" s="331" t="n">
        <f aca="false">MONTH(B3340)</f>
        <v>2</v>
      </c>
      <c r="E3340" s="331" t="n">
        <f aca="false">DAY(B3340)</f>
        <v>25</v>
      </c>
      <c r="F3340" s="132" t="n">
        <v>3733.3925</v>
      </c>
      <c r="G3340" s="132" t="n">
        <v>3860.32</v>
      </c>
      <c r="H3340" s="132" t="n">
        <v>3732.2875</v>
      </c>
      <c r="I3340" s="132" t="n">
        <v>3819.89</v>
      </c>
      <c r="J3340" s="132" t="n">
        <f aca="false">LARGE($G$1:G3340,1)</f>
        <v>19804.2475</v>
      </c>
      <c r="K3340" s="192" t="n">
        <f aca="false">IF(J3340&gt;J3339,0,K3339+1)</f>
        <v>435</v>
      </c>
      <c r="L3340" s="134" t="n">
        <f aca="false">I3340/J3340-1</f>
        <v>-0.807117639789141</v>
      </c>
      <c r="O3340" s="131"/>
      <c r="P3340" s="330"/>
      <c r="Q3340" s="132"/>
      <c r="R3340" s="132"/>
      <c r="S3340" s="132"/>
      <c r="T3340" s="132"/>
    </row>
    <row r="3341" customFormat="false" ht="12.8" hidden="true" customHeight="false" outlineLevel="0" collapsed="false">
      <c r="A3341" s="131" t="n">
        <v>1551139200</v>
      </c>
      <c r="B3341" s="330" t="n">
        <f aca="false">(A3341/(24*60*60))+DATE(1970,1,1)</f>
        <v>43522</v>
      </c>
      <c r="C3341" s="331" t="n">
        <f aca="false">YEAR(B3341)</f>
        <v>2019</v>
      </c>
      <c r="D3341" s="331" t="n">
        <f aca="false">MONTH(B3341)</f>
        <v>2</v>
      </c>
      <c r="E3341" s="331" t="n">
        <f aca="false">DAY(B3341)</f>
        <v>26</v>
      </c>
      <c r="F3341" s="132" t="n">
        <v>3818.985</v>
      </c>
      <c r="G3341" s="132" t="n">
        <v>3828.5975</v>
      </c>
      <c r="H3341" s="132" t="n">
        <v>3763.1875</v>
      </c>
      <c r="I3341" s="132" t="n">
        <v>3797.6825</v>
      </c>
      <c r="J3341" s="132" t="n">
        <f aca="false">LARGE($G$1:G3341,1)</f>
        <v>19804.2475</v>
      </c>
      <c r="K3341" s="192" t="n">
        <f aca="false">IF(J3341&gt;J3340,0,K3340+1)</f>
        <v>436</v>
      </c>
      <c r="L3341" s="134" t="n">
        <f aca="false">I3341/J3341-1</f>
        <v>-0.808238990145927</v>
      </c>
      <c r="O3341" s="131"/>
      <c r="P3341" s="330"/>
      <c r="Q3341" s="132"/>
      <c r="R3341" s="132"/>
      <c r="S3341" s="132"/>
      <c r="T3341" s="132"/>
    </row>
    <row r="3342" customFormat="false" ht="12.8" hidden="true" customHeight="false" outlineLevel="0" collapsed="false">
      <c r="A3342" s="131" t="n">
        <v>1551225600</v>
      </c>
      <c r="B3342" s="330" t="n">
        <f aca="false">(A3342/(24*60*60))+DATE(1970,1,1)</f>
        <v>43523</v>
      </c>
      <c r="C3342" s="331" t="n">
        <f aca="false">YEAR(B3342)</f>
        <v>2019</v>
      </c>
      <c r="D3342" s="331" t="n">
        <f aca="false">MONTH(B3342)</f>
        <v>2</v>
      </c>
      <c r="E3342" s="331" t="n">
        <f aca="false">DAY(B3342)</f>
        <v>27</v>
      </c>
      <c r="F3342" s="132" t="n">
        <v>3796.58</v>
      </c>
      <c r="G3342" s="132" t="n">
        <v>3823.54</v>
      </c>
      <c r="H3342" s="132" t="n">
        <v>3654.1475</v>
      </c>
      <c r="I3342" s="132" t="n">
        <v>3799.37</v>
      </c>
      <c r="J3342" s="132" t="n">
        <f aca="false">LARGE($G$1:G3342,1)</f>
        <v>19804.2475</v>
      </c>
      <c r="K3342" s="192" t="n">
        <f aca="false">IF(J3342&gt;J3341,0,K3341+1)</f>
        <v>437</v>
      </c>
      <c r="L3342" s="134" t="n">
        <f aca="false">I3342/J3342-1</f>
        <v>-0.80815378115225</v>
      </c>
      <c r="O3342" s="131"/>
      <c r="P3342" s="330"/>
      <c r="Q3342" s="132"/>
      <c r="R3342" s="132"/>
      <c r="S3342" s="132"/>
      <c r="T3342" s="132"/>
    </row>
    <row r="3343" customFormat="false" ht="12.8" hidden="true" customHeight="false" outlineLevel="0" collapsed="false">
      <c r="A3343" s="131" t="n">
        <v>1551312000</v>
      </c>
      <c r="B3343" s="330" t="n">
        <f aca="false">(A3343/(24*60*60))+DATE(1970,1,1)</f>
        <v>43524</v>
      </c>
      <c r="C3343" s="331" t="n">
        <f aca="false">YEAR(B3343)</f>
        <v>2019</v>
      </c>
      <c r="D3343" s="331" t="n">
        <f aca="false">MONTH(B3343)</f>
        <v>2</v>
      </c>
      <c r="E3343" s="331" t="n">
        <f aca="false">DAY(B3343)</f>
        <v>28</v>
      </c>
      <c r="F3343" s="132" t="n">
        <v>3798.535</v>
      </c>
      <c r="G3343" s="132" t="n">
        <v>3901.195</v>
      </c>
      <c r="H3343" s="132" t="n">
        <v>3754.455</v>
      </c>
      <c r="I3343" s="132" t="n">
        <v>3792.1725</v>
      </c>
      <c r="J3343" s="132" t="n">
        <f aca="false">LARGE($G$1:G3343,1)</f>
        <v>19804.2475</v>
      </c>
      <c r="K3343" s="192" t="n">
        <f aca="false">IF(J3343&gt;J3342,0,K3342+1)</f>
        <v>438</v>
      </c>
      <c r="L3343" s="134" t="n">
        <f aca="false">I3343/J3343-1</f>
        <v>-0.808517213289725</v>
      </c>
      <c r="O3343" s="131"/>
      <c r="P3343" s="330"/>
      <c r="Q3343" s="132"/>
      <c r="R3343" s="132"/>
      <c r="S3343" s="132"/>
      <c r="T3343" s="132"/>
    </row>
    <row r="3344" customFormat="false" ht="12.8" hidden="true" customHeight="false" outlineLevel="0" collapsed="false">
      <c r="A3344" s="131" t="n">
        <v>1551398400</v>
      </c>
      <c r="B3344" s="330" t="n">
        <f aca="false">(A3344/(24*60*60))+DATE(1970,1,1)</f>
        <v>43525</v>
      </c>
      <c r="C3344" s="331" t="n">
        <f aca="false">YEAR(B3344)</f>
        <v>2019</v>
      </c>
      <c r="D3344" s="331" t="n">
        <f aca="false">MONTH(B3344)</f>
        <v>3</v>
      </c>
      <c r="E3344" s="331" t="n">
        <f aca="false">DAY(B3344)</f>
        <v>1</v>
      </c>
      <c r="F3344" s="132" t="n">
        <v>3792.14</v>
      </c>
      <c r="G3344" s="132" t="n">
        <v>3843.77</v>
      </c>
      <c r="H3344" s="132" t="n">
        <v>3789.6025</v>
      </c>
      <c r="I3344" s="132" t="n">
        <v>3806.51</v>
      </c>
      <c r="J3344" s="132" t="n">
        <f aca="false">LARGE($G$1:G3344,1)</f>
        <v>19804.2475</v>
      </c>
      <c r="K3344" s="192" t="n">
        <f aca="false">IF(J3344&gt;J3343,0,K3343+1)</f>
        <v>439</v>
      </c>
      <c r="L3344" s="134" t="n">
        <f aca="false">I3344/J3344-1</f>
        <v>-0.807793252432338</v>
      </c>
      <c r="O3344" s="131"/>
      <c r="P3344" s="330"/>
      <c r="Q3344" s="132"/>
      <c r="R3344" s="132"/>
      <c r="S3344" s="132"/>
      <c r="T3344" s="132"/>
    </row>
    <row r="3345" customFormat="false" ht="12.8" hidden="true" customHeight="false" outlineLevel="0" collapsed="false">
      <c r="A3345" s="131" t="n">
        <v>1551484800</v>
      </c>
      <c r="B3345" s="330" t="n">
        <f aca="false">(A3345/(24*60*60))+DATE(1970,1,1)</f>
        <v>43526</v>
      </c>
      <c r="C3345" s="331" t="n">
        <f aca="false">YEAR(B3345)</f>
        <v>2019</v>
      </c>
      <c r="D3345" s="331" t="n">
        <f aca="false">MONTH(B3345)</f>
        <v>3</v>
      </c>
      <c r="E3345" s="331" t="n">
        <f aca="false">DAY(B3345)</f>
        <v>2</v>
      </c>
      <c r="F3345" s="132" t="n">
        <v>3805.9725</v>
      </c>
      <c r="G3345" s="132" t="n">
        <v>3818.41</v>
      </c>
      <c r="H3345" s="132" t="n">
        <v>3759.58</v>
      </c>
      <c r="I3345" s="132" t="n">
        <v>3810.6275</v>
      </c>
      <c r="J3345" s="132" t="n">
        <f aca="false">LARGE($G$1:G3345,1)</f>
        <v>19804.2475</v>
      </c>
      <c r="K3345" s="192" t="n">
        <f aca="false">IF(J3345&gt;J3344,0,K3344+1)</f>
        <v>440</v>
      </c>
      <c r="L3345" s="134" t="n">
        <f aca="false">I3345/J3345-1</f>
        <v>-0.807585342487767</v>
      </c>
      <c r="O3345" s="131"/>
      <c r="P3345" s="330"/>
      <c r="Q3345" s="132"/>
      <c r="R3345" s="132"/>
      <c r="S3345" s="132"/>
      <c r="T3345" s="132"/>
    </row>
    <row r="3346" customFormat="false" ht="12.8" hidden="true" customHeight="false" outlineLevel="0" collapsed="false">
      <c r="A3346" s="131" t="n">
        <v>1551571200</v>
      </c>
      <c r="B3346" s="330" t="n">
        <f aca="false">(A3346/(24*60*60))+DATE(1970,1,1)</f>
        <v>43527</v>
      </c>
      <c r="C3346" s="331" t="n">
        <f aca="false">YEAR(B3346)</f>
        <v>2019</v>
      </c>
      <c r="D3346" s="331" t="n">
        <f aca="false">MONTH(B3346)</f>
        <v>3</v>
      </c>
      <c r="E3346" s="331" t="n">
        <f aca="false">DAY(B3346)</f>
        <v>3</v>
      </c>
      <c r="F3346" s="132" t="n">
        <v>3810.845</v>
      </c>
      <c r="G3346" s="132" t="n">
        <v>3819.6975</v>
      </c>
      <c r="H3346" s="132" t="n">
        <v>3759.2425</v>
      </c>
      <c r="I3346" s="132" t="n">
        <v>3787.94</v>
      </c>
      <c r="J3346" s="132" t="n">
        <f aca="false">LARGE($G$1:G3346,1)</f>
        <v>19804.2475</v>
      </c>
      <c r="K3346" s="192" t="n">
        <f aca="false">IF(J3346&gt;J3345,0,K3345+1)</f>
        <v>441</v>
      </c>
      <c r="L3346" s="134" t="n">
        <f aca="false">I3346/J3346-1</f>
        <v>-0.808730930069421</v>
      </c>
      <c r="O3346" s="131"/>
      <c r="P3346" s="330"/>
      <c r="Q3346" s="132"/>
      <c r="R3346" s="132"/>
      <c r="S3346" s="132"/>
      <c r="T3346" s="132"/>
    </row>
    <row r="3347" customFormat="false" ht="12.8" hidden="true" customHeight="false" outlineLevel="0" collapsed="false">
      <c r="A3347" s="131" t="n">
        <v>1551657600</v>
      </c>
      <c r="B3347" s="330" t="n">
        <f aca="false">(A3347/(24*60*60))+DATE(1970,1,1)</f>
        <v>43528</v>
      </c>
      <c r="C3347" s="331" t="n">
        <f aca="false">YEAR(B3347)</f>
        <v>2019</v>
      </c>
      <c r="D3347" s="331" t="n">
        <f aca="false">MONTH(B3347)</f>
        <v>3</v>
      </c>
      <c r="E3347" s="331" t="n">
        <f aca="false">DAY(B3347)</f>
        <v>4</v>
      </c>
      <c r="F3347" s="132" t="n">
        <v>3787.995</v>
      </c>
      <c r="G3347" s="132" t="n">
        <v>3805.6375</v>
      </c>
      <c r="H3347" s="132" t="n">
        <v>3672.0725</v>
      </c>
      <c r="I3347" s="132" t="n">
        <v>3700.075</v>
      </c>
      <c r="J3347" s="132" t="n">
        <f aca="false">LARGE($G$1:G3347,1)</f>
        <v>19804.2475</v>
      </c>
      <c r="K3347" s="192" t="n">
        <f aca="false">IF(J3347&gt;J3346,0,K3346+1)</f>
        <v>442</v>
      </c>
      <c r="L3347" s="134" t="n">
        <f aca="false">I3347/J3347-1</f>
        <v>-0.813167604575736</v>
      </c>
      <c r="O3347" s="131"/>
      <c r="P3347" s="330"/>
      <c r="Q3347" s="132"/>
      <c r="R3347" s="132"/>
      <c r="S3347" s="132"/>
      <c r="T3347" s="132"/>
    </row>
    <row r="3348" customFormat="false" ht="12.8" hidden="true" customHeight="false" outlineLevel="0" collapsed="false">
      <c r="A3348" s="131" t="n">
        <v>1551744000</v>
      </c>
      <c r="B3348" s="330" t="n">
        <f aca="false">(A3348/(24*60*60))+DATE(1970,1,1)</f>
        <v>43529</v>
      </c>
      <c r="C3348" s="331" t="n">
        <f aca="false">YEAR(B3348)</f>
        <v>2019</v>
      </c>
      <c r="D3348" s="331" t="n">
        <f aca="false">MONTH(B3348)</f>
        <v>3</v>
      </c>
      <c r="E3348" s="331" t="n">
        <f aca="false">DAY(B3348)</f>
        <v>5</v>
      </c>
      <c r="F3348" s="132" t="n">
        <v>3701.1025</v>
      </c>
      <c r="G3348" s="132" t="n">
        <v>3876.36</v>
      </c>
      <c r="H3348" s="132" t="n">
        <v>3691.99</v>
      </c>
      <c r="I3348" s="132" t="n">
        <v>3844.8225</v>
      </c>
      <c r="J3348" s="132" t="n">
        <f aca="false">LARGE($G$1:G3348,1)</f>
        <v>19804.2475</v>
      </c>
      <c r="K3348" s="192" t="n">
        <f aca="false">IF(J3348&gt;J3347,0,K3347+1)</f>
        <v>443</v>
      </c>
      <c r="L3348" s="134" t="n">
        <f aca="false">I3348/J3348-1</f>
        <v>-0.805858692687011</v>
      </c>
      <c r="O3348" s="131"/>
      <c r="P3348" s="330"/>
      <c r="Q3348" s="132"/>
      <c r="R3348" s="132"/>
      <c r="S3348" s="132"/>
      <c r="T3348" s="132"/>
    </row>
    <row r="3349" customFormat="false" ht="12.8" hidden="true" customHeight="false" outlineLevel="0" collapsed="false">
      <c r="A3349" s="131" t="n">
        <v>1551830400</v>
      </c>
      <c r="B3349" s="330" t="n">
        <f aca="false">(A3349/(24*60*60))+DATE(1970,1,1)</f>
        <v>43530</v>
      </c>
      <c r="C3349" s="331" t="n">
        <f aca="false">YEAR(B3349)</f>
        <v>2019</v>
      </c>
      <c r="D3349" s="331" t="n">
        <f aca="false">MONTH(B3349)</f>
        <v>3</v>
      </c>
      <c r="E3349" s="331" t="n">
        <f aca="false">DAY(B3349)</f>
        <v>6</v>
      </c>
      <c r="F3349" s="132" t="n">
        <v>3844.8475</v>
      </c>
      <c r="G3349" s="132" t="n">
        <v>3889.1325</v>
      </c>
      <c r="H3349" s="132" t="n">
        <v>3809.24</v>
      </c>
      <c r="I3349" s="132" t="n">
        <v>3851.4</v>
      </c>
      <c r="J3349" s="132" t="n">
        <f aca="false">LARGE($G$1:G3349,1)</f>
        <v>19804.2475</v>
      </c>
      <c r="K3349" s="192" t="n">
        <f aca="false">IF(J3349&gt;J3348,0,K3348+1)</f>
        <v>444</v>
      </c>
      <c r="L3349" s="134" t="n">
        <f aca="false">I3349/J3349-1</f>
        <v>-0.805526566964991</v>
      </c>
      <c r="O3349" s="131"/>
      <c r="P3349" s="330"/>
      <c r="Q3349" s="132"/>
      <c r="R3349" s="132"/>
      <c r="S3349" s="132"/>
      <c r="T3349" s="132"/>
    </row>
    <row r="3350" customFormat="false" ht="12.8" hidden="true" customHeight="false" outlineLevel="0" collapsed="false">
      <c r="A3350" s="131" t="n">
        <v>1551916800</v>
      </c>
      <c r="B3350" s="330" t="n">
        <f aca="false">(A3350/(24*60*60))+DATE(1970,1,1)</f>
        <v>43531</v>
      </c>
      <c r="C3350" s="331" t="n">
        <f aca="false">YEAR(B3350)</f>
        <v>2019</v>
      </c>
      <c r="D3350" s="331" t="n">
        <f aca="false">MONTH(B3350)</f>
        <v>3</v>
      </c>
      <c r="E3350" s="331" t="n">
        <f aca="false">DAY(B3350)</f>
        <v>7</v>
      </c>
      <c r="F3350" s="132" t="n">
        <v>3851.795</v>
      </c>
      <c r="G3350" s="132" t="n">
        <v>3890.79</v>
      </c>
      <c r="H3350" s="132" t="n">
        <v>3829.09</v>
      </c>
      <c r="I3350" s="132" t="n">
        <v>3855.7375</v>
      </c>
      <c r="J3350" s="132" t="n">
        <f aca="false">LARGE($G$1:G3350,1)</f>
        <v>19804.2475</v>
      </c>
      <c r="K3350" s="192" t="n">
        <f aca="false">IF(J3350&gt;J3349,0,K3349+1)</f>
        <v>445</v>
      </c>
      <c r="L3350" s="134" t="n">
        <f aca="false">I3350/J3350-1</f>
        <v>-0.805307548292355</v>
      </c>
      <c r="O3350" s="131"/>
      <c r="P3350" s="330"/>
      <c r="Q3350" s="132"/>
      <c r="R3350" s="132"/>
      <c r="S3350" s="132"/>
      <c r="T3350" s="132"/>
    </row>
    <row r="3351" customFormat="false" ht="12.8" hidden="true" customHeight="false" outlineLevel="0" collapsed="false">
      <c r="A3351" s="131" t="n">
        <v>1552003200</v>
      </c>
      <c r="B3351" s="330" t="n">
        <f aca="false">(A3351/(24*60*60))+DATE(1970,1,1)</f>
        <v>43532</v>
      </c>
      <c r="C3351" s="331" t="n">
        <f aca="false">YEAR(B3351)</f>
        <v>2019</v>
      </c>
      <c r="D3351" s="331" t="n">
        <f aca="false">MONTH(B3351)</f>
        <v>3</v>
      </c>
      <c r="E3351" s="331" t="n">
        <f aca="false">DAY(B3351)</f>
        <v>8</v>
      </c>
      <c r="F3351" s="132" t="n">
        <v>3855.7675</v>
      </c>
      <c r="G3351" s="132" t="n">
        <v>3913.8125</v>
      </c>
      <c r="H3351" s="132" t="n">
        <v>3765.835</v>
      </c>
      <c r="I3351" s="132" t="n">
        <v>3843.515</v>
      </c>
      <c r="J3351" s="132" t="n">
        <f aca="false">LARGE($G$1:G3351,1)</f>
        <v>19804.2475</v>
      </c>
      <c r="K3351" s="192" t="n">
        <f aca="false">IF(J3351&gt;J3350,0,K3350+1)</f>
        <v>446</v>
      </c>
      <c r="L3351" s="134" t="n">
        <f aca="false">I3351/J3351-1</f>
        <v>-0.805924713877667</v>
      </c>
      <c r="O3351" s="131"/>
      <c r="P3351" s="330"/>
      <c r="Q3351" s="132"/>
      <c r="R3351" s="132"/>
      <c r="S3351" s="132"/>
      <c r="T3351" s="132"/>
    </row>
    <row r="3352" customFormat="false" ht="12.8" hidden="true" customHeight="false" outlineLevel="0" collapsed="false">
      <c r="A3352" s="131" t="n">
        <v>1552089600</v>
      </c>
      <c r="B3352" s="330" t="n">
        <f aca="false">(A3352/(24*60*60))+DATE(1970,1,1)</f>
        <v>43533</v>
      </c>
      <c r="C3352" s="331" t="n">
        <f aca="false">YEAR(B3352)</f>
        <v>2019</v>
      </c>
      <c r="D3352" s="331" t="n">
        <f aca="false">MONTH(B3352)</f>
        <v>3</v>
      </c>
      <c r="E3352" s="331" t="n">
        <f aca="false">DAY(B3352)</f>
        <v>9</v>
      </c>
      <c r="F3352" s="132" t="n">
        <v>3841.6475</v>
      </c>
      <c r="G3352" s="132" t="n">
        <v>3948.115</v>
      </c>
      <c r="H3352" s="132" t="n">
        <v>3835.575</v>
      </c>
      <c r="I3352" s="132" t="n">
        <v>3917.53</v>
      </c>
      <c r="J3352" s="132" t="n">
        <f aca="false">LARGE($G$1:G3352,1)</f>
        <v>19804.2475</v>
      </c>
      <c r="K3352" s="192" t="n">
        <f aca="false">IF(J3352&gt;J3351,0,K3351+1)</f>
        <v>447</v>
      </c>
      <c r="L3352" s="134" t="n">
        <f aca="false">I3352/J3352-1</f>
        <v>-0.802187384297232</v>
      </c>
      <c r="O3352" s="131"/>
      <c r="P3352" s="330"/>
      <c r="Q3352" s="132"/>
      <c r="R3352" s="132"/>
      <c r="S3352" s="132"/>
      <c r="T3352" s="132"/>
    </row>
    <row r="3353" customFormat="false" ht="12.8" hidden="true" customHeight="false" outlineLevel="0" collapsed="false">
      <c r="A3353" s="131" t="n">
        <v>1552176000</v>
      </c>
      <c r="B3353" s="330" t="n">
        <f aca="false">(A3353/(24*60*60))+DATE(1970,1,1)</f>
        <v>43534</v>
      </c>
      <c r="C3353" s="331" t="n">
        <f aca="false">YEAR(B3353)</f>
        <v>2019</v>
      </c>
      <c r="D3353" s="331" t="n">
        <f aca="false">MONTH(B3353)</f>
        <v>3</v>
      </c>
      <c r="E3353" s="331" t="n">
        <f aca="false">DAY(B3353)</f>
        <v>10</v>
      </c>
      <c r="F3353" s="132" t="n">
        <v>3916.965</v>
      </c>
      <c r="G3353" s="132" t="n">
        <v>3917.02</v>
      </c>
      <c r="H3353" s="132" t="n">
        <v>3865.885</v>
      </c>
      <c r="I3353" s="132" t="n">
        <v>3898.95562045</v>
      </c>
      <c r="J3353" s="132" t="n">
        <f aca="false">LARGE($G$1:G3353,1)</f>
        <v>19804.2475</v>
      </c>
      <c r="K3353" s="192" t="n">
        <f aca="false">IF(J3353&gt;J3352,0,K3352+1)</f>
        <v>448</v>
      </c>
      <c r="L3353" s="134" t="n">
        <f aca="false">I3353/J3353-1</f>
        <v>-0.803125283076269</v>
      </c>
      <c r="O3353" s="131"/>
      <c r="P3353" s="330"/>
      <c r="Q3353" s="132"/>
      <c r="R3353" s="132"/>
      <c r="S3353" s="132"/>
      <c r="T3353" s="132"/>
    </row>
    <row r="3354" customFormat="false" ht="12.8" hidden="true" customHeight="false" outlineLevel="0" collapsed="false">
      <c r="A3354" s="131" t="n">
        <v>1552262400</v>
      </c>
      <c r="B3354" s="330" t="n">
        <f aca="false">(A3354/(24*60*60))+DATE(1970,1,1)</f>
        <v>43535</v>
      </c>
      <c r="C3354" s="331" t="n">
        <f aca="false">YEAR(B3354)</f>
        <v>2019</v>
      </c>
      <c r="D3354" s="331" t="n">
        <f aca="false">MONTH(B3354)</f>
        <v>3</v>
      </c>
      <c r="E3354" s="331" t="n">
        <f aca="false">DAY(B3354)</f>
        <v>11</v>
      </c>
      <c r="F3354" s="132" t="n">
        <v>3899.7175</v>
      </c>
      <c r="G3354" s="132" t="n">
        <v>3911.595</v>
      </c>
      <c r="H3354" s="132" t="n">
        <v>3815.0525</v>
      </c>
      <c r="I3354" s="132" t="n">
        <v>3850.195</v>
      </c>
      <c r="J3354" s="132" t="n">
        <f aca="false">LARGE($G$1:G3354,1)</f>
        <v>19804.2475</v>
      </c>
      <c r="K3354" s="192" t="n">
        <f aca="false">IF(J3354&gt;J3353,0,K3353+1)</f>
        <v>449</v>
      </c>
      <c r="L3354" s="134" t="n">
        <f aca="false">I3354/J3354-1</f>
        <v>-0.805587412498253</v>
      </c>
      <c r="O3354" s="131"/>
      <c r="P3354" s="330"/>
      <c r="Q3354" s="132"/>
      <c r="R3354" s="132"/>
      <c r="S3354" s="132"/>
      <c r="T3354" s="132"/>
    </row>
    <row r="3355" customFormat="false" ht="12.8" hidden="true" customHeight="false" outlineLevel="0" collapsed="false">
      <c r="A3355" s="131" t="n">
        <v>1552348800</v>
      </c>
      <c r="B3355" s="330" t="n">
        <f aca="false">(A3355/(24*60*60))+DATE(1970,1,1)</f>
        <v>43536</v>
      </c>
      <c r="C3355" s="331" t="n">
        <f aca="false">YEAR(B3355)</f>
        <v>2019</v>
      </c>
      <c r="D3355" s="331" t="n">
        <f aca="false">MONTH(B3355)</f>
        <v>3</v>
      </c>
      <c r="E3355" s="331" t="n">
        <f aca="false">DAY(B3355)</f>
        <v>12</v>
      </c>
      <c r="F3355" s="132" t="n">
        <v>3850.185</v>
      </c>
      <c r="G3355" s="132" t="n">
        <v>3877.21</v>
      </c>
      <c r="H3355" s="132" t="n">
        <v>3797.045</v>
      </c>
      <c r="I3355" s="132" t="n">
        <v>3861.24</v>
      </c>
      <c r="J3355" s="132" t="n">
        <f aca="false">LARGE($G$1:G3355,1)</f>
        <v>19804.2475</v>
      </c>
      <c r="K3355" s="192" t="n">
        <f aca="false">IF(J3355&gt;J3354,0,K3354+1)</f>
        <v>450</v>
      </c>
      <c r="L3355" s="134" t="n">
        <f aca="false">I3355/J3355-1</f>
        <v>-0.805029703855196</v>
      </c>
      <c r="O3355" s="131"/>
      <c r="P3355" s="330"/>
      <c r="Q3355" s="132"/>
      <c r="R3355" s="132"/>
      <c r="S3355" s="132"/>
      <c r="T3355" s="132"/>
    </row>
    <row r="3356" customFormat="false" ht="12.8" hidden="true" customHeight="false" outlineLevel="0" collapsed="false">
      <c r="A3356" s="131" t="n">
        <v>1552435200</v>
      </c>
      <c r="B3356" s="330" t="n">
        <f aca="false">(A3356/(24*60*60))+DATE(1970,1,1)</f>
        <v>43537</v>
      </c>
      <c r="C3356" s="331" t="n">
        <f aca="false">YEAR(B3356)</f>
        <v>2019</v>
      </c>
      <c r="D3356" s="331" t="n">
        <f aca="false">MONTH(B3356)</f>
        <v>3</v>
      </c>
      <c r="E3356" s="331" t="n">
        <f aca="false">DAY(B3356)</f>
        <v>13</v>
      </c>
      <c r="F3356" s="132" t="n">
        <v>3862.3025</v>
      </c>
      <c r="G3356" s="132" t="n">
        <v>3872.2975</v>
      </c>
      <c r="H3356" s="132" t="n">
        <v>3824.925</v>
      </c>
      <c r="I3356" s="132" t="n">
        <v>3850.965</v>
      </c>
      <c r="J3356" s="132" t="n">
        <f aca="false">LARGE($G$1:G3356,1)</f>
        <v>19804.2475</v>
      </c>
      <c r="K3356" s="192" t="n">
        <f aca="false">IF(J3356&gt;J3355,0,K3355+1)</f>
        <v>451</v>
      </c>
      <c r="L3356" s="134" t="n">
        <f aca="false">I3356/J3356-1</f>
        <v>-0.805548531950027</v>
      </c>
      <c r="O3356" s="131"/>
      <c r="P3356" s="330"/>
      <c r="Q3356" s="132"/>
      <c r="R3356" s="132"/>
      <c r="S3356" s="132"/>
      <c r="T3356" s="132"/>
    </row>
    <row r="3357" customFormat="false" ht="12.8" hidden="true" customHeight="false" outlineLevel="0" collapsed="false">
      <c r="A3357" s="131" t="n">
        <v>1552521600</v>
      </c>
      <c r="B3357" s="330" t="n">
        <f aca="false">(A3357/(24*60*60))+DATE(1970,1,1)</f>
        <v>43538</v>
      </c>
      <c r="C3357" s="331" t="n">
        <f aca="false">YEAR(B3357)</f>
        <v>2019</v>
      </c>
      <c r="D3357" s="331" t="n">
        <f aca="false">MONTH(B3357)</f>
        <v>3</v>
      </c>
      <c r="E3357" s="331" t="n">
        <f aca="false">DAY(B3357)</f>
        <v>14</v>
      </c>
      <c r="F3357" s="132" t="n">
        <v>3850.25</v>
      </c>
      <c r="G3357" s="132" t="n">
        <v>3902.745</v>
      </c>
      <c r="H3357" s="132" t="n">
        <v>3780.2225</v>
      </c>
      <c r="I3357" s="132" t="n">
        <v>3854.6225</v>
      </c>
      <c r="J3357" s="132" t="n">
        <f aca="false">LARGE($G$1:G3357,1)</f>
        <v>19804.2475</v>
      </c>
      <c r="K3357" s="192" t="n">
        <f aca="false">IF(J3357&gt;J3356,0,K3356+1)</f>
        <v>452</v>
      </c>
      <c r="L3357" s="134" t="n">
        <f aca="false">I3357/J3357-1</f>
        <v>-0.805363849345955</v>
      </c>
      <c r="O3357" s="131"/>
      <c r="P3357" s="330"/>
      <c r="Q3357" s="132"/>
      <c r="R3357" s="132"/>
      <c r="S3357" s="132"/>
      <c r="T3357" s="132"/>
    </row>
    <row r="3358" customFormat="false" ht="12.8" hidden="true" customHeight="false" outlineLevel="0" collapsed="false">
      <c r="A3358" s="131" t="n">
        <v>1552608000</v>
      </c>
      <c r="B3358" s="330" t="n">
        <f aca="false">(A3358/(24*60*60))+DATE(1970,1,1)</f>
        <v>43539</v>
      </c>
      <c r="C3358" s="331" t="n">
        <f aca="false">YEAR(B3358)</f>
        <v>2019</v>
      </c>
      <c r="D3358" s="331" t="n">
        <f aca="false">MONTH(B3358)</f>
        <v>3</v>
      </c>
      <c r="E3358" s="331" t="n">
        <f aca="false">DAY(B3358)</f>
        <v>15</v>
      </c>
      <c r="F3358" s="132" t="n">
        <v>3855.4775</v>
      </c>
      <c r="G3358" s="132" t="n">
        <v>3909.7425</v>
      </c>
      <c r="H3358" s="132" t="n">
        <v>3846.1575</v>
      </c>
      <c r="I3358" s="132" t="n">
        <v>3901.3025</v>
      </c>
      <c r="J3358" s="132" t="n">
        <f aca="false">LARGE($G$1:G3358,1)</f>
        <v>19804.2475</v>
      </c>
      <c r="K3358" s="192" t="n">
        <f aca="false">IF(J3358&gt;J3357,0,K3357+1)</f>
        <v>453</v>
      </c>
      <c r="L3358" s="134" t="n">
        <f aca="false">I3358/J3358-1</f>
        <v>-0.803006779227537</v>
      </c>
      <c r="O3358" s="131"/>
      <c r="P3358" s="330"/>
      <c r="Q3358" s="132"/>
      <c r="R3358" s="132"/>
      <c r="S3358" s="132"/>
      <c r="T3358" s="132"/>
    </row>
    <row r="3359" customFormat="false" ht="12.8" hidden="true" customHeight="false" outlineLevel="0" collapsed="false">
      <c r="A3359" s="131" t="n">
        <v>1552694400</v>
      </c>
      <c r="B3359" s="330" t="n">
        <f aca="false">(A3359/(24*60*60))+DATE(1970,1,1)</f>
        <v>43540</v>
      </c>
      <c r="C3359" s="331" t="n">
        <f aca="false">YEAR(B3359)</f>
        <v>2019</v>
      </c>
      <c r="D3359" s="331" t="n">
        <f aca="false">MONTH(B3359)</f>
        <v>3</v>
      </c>
      <c r="E3359" s="331" t="n">
        <f aca="false">DAY(B3359)</f>
        <v>16</v>
      </c>
      <c r="F3359" s="132" t="n">
        <v>3900.5825</v>
      </c>
      <c r="G3359" s="132" t="n">
        <v>4039.2475</v>
      </c>
      <c r="H3359" s="132" t="n">
        <v>3899.6775</v>
      </c>
      <c r="I3359" s="132" t="n">
        <v>3989.8</v>
      </c>
      <c r="J3359" s="132" t="n">
        <f aca="false">LARGE($G$1:G3359,1)</f>
        <v>19804.2475</v>
      </c>
      <c r="K3359" s="192" t="n">
        <f aca="false">IF(J3359&gt;J3358,0,K3358+1)</f>
        <v>454</v>
      </c>
      <c r="L3359" s="134" t="n">
        <f aca="false">I3359/J3359-1</f>
        <v>-0.798538167128037</v>
      </c>
      <c r="O3359" s="131"/>
      <c r="P3359" s="330"/>
      <c r="Q3359" s="132"/>
      <c r="R3359" s="132"/>
      <c r="S3359" s="132"/>
      <c r="T3359" s="132"/>
    </row>
    <row r="3360" customFormat="false" ht="12.8" hidden="true" customHeight="false" outlineLevel="0" collapsed="false">
      <c r="A3360" s="131" t="n">
        <v>1552780800</v>
      </c>
      <c r="B3360" s="330" t="n">
        <f aca="false">(A3360/(24*60*60))+DATE(1970,1,1)</f>
        <v>43541</v>
      </c>
      <c r="C3360" s="331" t="n">
        <f aca="false">YEAR(B3360)</f>
        <v>2019</v>
      </c>
      <c r="D3360" s="331" t="n">
        <f aca="false">MONTH(B3360)</f>
        <v>3</v>
      </c>
      <c r="E3360" s="331" t="n">
        <f aca="false">DAY(B3360)</f>
        <v>17</v>
      </c>
      <c r="F3360" s="132" t="n">
        <v>3990.355</v>
      </c>
      <c r="G3360" s="132" t="n">
        <v>3991.36</v>
      </c>
      <c r="H3360" s="132" t="n">
        <v>3932.76</v>
      </c>
      <c r="I3360" s="132" t="n">
        <v>3965.74</v>
      </c>
      <c r="J3360" s="132" t="n">
        <f aca="false">LARGE($G$1:G3360,1)</f>
        <v>19804.2475</v>
      </c>
      <c r="K3360" s="192" t="n">
        <f aca="false">IF(J3360&gt;J3359,0,K3359+1)</f>
        <v>455</v>
      </c>
      <c r="L3360" s="134" t="n">
        <f aca="false">I3360/J3360-1</f>
        <v>-0.799753058024548</v>
      </c>
      <c r="O3360" s="131"/>
      <c r="P3360" s="330"/>
      <c r="Q3360" s="132"/>
      <c r="R3360" s="132"/>
      <c r="S3360" s="132"/>
      <c r="T3360" s="132"/>
    </row>
    <row r="3361" customFormat="false" ht="12.8" hidden="true" customHeight="false" outlineLevel="0" collapsed="false">
      <c r="A3361" s="131" t="n">
        <v>1552867200</v>
      </c>
      <c r="B3361" s="330" t="n">
        <f aca="false">(A3361/(24*60*60))+DATE(1970,1,1)</f>
        <v>43542</v>
      </c>
      <c r="C3361" s="331" t="n">
        <f aca="false">YEAR(B3361)</f>
        <v>2019</v>
      </c>
      <c r="D3361" s="331" t="n">
        <f aca="false">MONTH(B3361)</f>
        <v>3</v>
      </c>
      <c r="E3361" s="331" t="n">
        <f aca="false">DAY(B3361)</f>
        <v>18</v>
      </c>
      <c r="F3361" s="132" t="n">
        <v>3965.7975</v>
      </c>
      <c r="G3361" s="132" t="n">
        <v>4017.02</v>
      </c>
      <c r="H3361" s="132" t="n">
        <v>3934.77</v>
      </c>
      <c r="I3361" s="132" t="n">
        <v>3969.92</v>
      </c>
      <c r="J3361" s="132" t="n">
        <f aca="false">LARGE($G$1:G3361,1)</f>
        <v>19804.2475</v>
      </c>
      <c r="K3361" s="192" t="n">
        <f aca="false">IF(J3361&gt;J3360,0,K3360+1)</f>
        <v>456</v>
      </c>
      <c r="L3361" s="134" t="n">
        <f aca="false">I3361/J3361-1</f>
        <v>-0.799541992191322</v>
      </c>
      <c r="O3361" s="131"/>
      <c r="P3361" s="330"/>
      <c r="Q3361" s="132"/>
      <c r="R3361" s="132"/>
      <c r="S3361" s="132"/>
      <c r="T3361" s="132"/>
    </row>
    <row r="3362" customFormat="false" ht="12.8" hidden="true" customHeight="false" outlineLevel="0" collapsed="false">
      <c r="A3362" s="131" t="n">
        <v>1552953600</v>
      </c>
      <c r="B3362" s="330" t="n">
        <f aca="false">(A3362/(24*60*60))+DATE(1970,1,1)</f>
        <v>43543</v>
      </c>
      <c r="C3362" s="331" t="n">
        <f aca="false">YEAR(B3362)</f>
        <v>2019</v>
      </c>
      <c r="D3362" s="331" t="n">
        <f aca="false">MONTH(B3362)</f>
        <v>3</v>
      </c>
      <c r="E3362" s="331" t="n">
        <f aca="false">DAY(B3362)</f>
        <v>19</v>
      </c>
      <c r="F3362" s="132" t="n">
        <v>3969.8025</v>
      </c>
      <c r="G3362" s="132" t="n">
        <v>4011.2325</v>
      </c>
      <c r="H3362" s="132" t="n">
        <v>3950.2225</v>
      </c>
      <c r="I3362" s="132" t="n">
        <v>4000.07</v>
      </c>
      <c r="J3362" s="132" t="n">
        <f aca="false">LARGE($G$1:G3362,1)</f>
        <v>19804.2475</v>
      </c>
      <c r="K3362" s="192" t="n">
        <f aca="false">IF(J3362&gt;J3361,0,K3361+1)</f>
        <v>457</v>
      </c>
      <c r="L3362" s="134" t="n">
        <f aca="false">I3362/J3362-1</f>
        <v>-0.798019591504297</v>
      </c>
      <c r="O3362" s="131"/>
      <c r="P3362" s="330"/>
      <c r="Q3362" s="132"/>
      <c r="R3362" s="132"/>
      <c r="S3362" s="132"/>
      <c r="T3362" s="132"/>
    </row>
    <row r="3363" customFormat="false" ht="12.8" hidden="true" customHeight="false" outlineLevel="0" collapsed="false">
      <c r="A3363" s="131" t="n">
        <v>1553040000</v>
      </c>
      <c r="B3363" s="330" t="n">
        <f aca="false">(A3363/(24*60*60))+DATE(1970,1,1)</f>
        <v>43544</v>
      </c>
      <c r="C3363" s="331" t="n">
        <f aca="false">YEAR(B3363)</f>
        <v>2019</v>
      </c>
      <c r="D3363" s="331" t="n">
        <f aca="false">MONTH(B3363)</f>
        <v>3</v>
      </c>
      <c r="E3363" s="331" t="n">
        <f aca="false">DAY(B3363)</f>
        <v>20</v>
      </c>
      <c r="F3363" s="132" t="n">
        <v>3999.73</v>
      </c>
      <c r="G3363" s="132" t="n">
        <v>4048.1175</v>
      </c>
      <c r="H3363" s="132" t="n">
        <v>3963.7875</v>
      </c>
      <c r="I3363" s="132" t="n">
        <v>4031.885</v>
      </c>
      <c r="J3363" s="132" t="n">
        <f aca="false">LARGE($G$1:G3363,1)</f>
        <v>19804.2475</v>
      </c>
      <c r="K3363" s="192" t="n">
        <f aca="false">IF(J3363&gt;J3362,0,K3362+1)</f>
        <v>458</v>
      </c>
      <c r="L3363" s="134" t="n">
        <f aca="false">I3363/J3363-1</f>
        <v>-0.796413117943512</v>
      </c>
      <c r="O3363" s="131"/>
      <c r="P3363" s="330"/>
      <c r="Q3363" s="132"/>
      <c r="R3363" s="132"/>
      <c r="S3363" s="132"/>
      <c r="T3363" s="132"/>
    </row>
    <row r="3364" customFormat="false" ht="12.8" hidden="true" customHeight="false" outlineLevel="0" collapsed="false">
      <c r="A3364" s="131" t="n">
        <v>1553126400</v>
      </c>
      <c r="B3364" s="330" t="n">
        <f aca="false">(A3364/(24*60*60))+DATE(1970,1,1)</f>
        <v>43545</v>
      </c>
      <c r="C3364" s="331" t="n">
        <f aca="false">YEAR(B3364)</f>
        <v>2019</v>
      </c>
      <c r="D3364" s="331" t="n">
        <f aca="false">MONTH(B3364)</f>
        <v>3</v>
      </c>
      <c r="E3364" s="331" t="n">
        <f aca="false">DAY(B3364)</f>
        <v>21</v>
      </c>
      <c r="F3364" s="132" t="n">
        <v>4032.345</v>
      </c>
      <c r="G3364" s="132" t="n">
        <v>4058.8625</v>
      </c>
      <c r="H3364" s="132" t="n">
        <v>3905.785</v>
      </c>
      <c r="I3364" s="132" t="n">
        <v>3973.595</v>
      </c>
      <c r="J3364" s="132" t="n">
        <f aca="false">LARGE($G$1:G3364,1)</f>
        <v>19804.2475</v>
      </c>
      <c r="K3364" s="192" t="n">
        <f aca="false">IF(J3364&gt;J3363,0,K3363+1)</f>
        <v>459</v>
      </c>
      <c r="L3364" s="134" t="n">
        <f aca="false">I3364/J3364-1</f>
        <v>-0.799356425938426</v>
      </c>
      <c r="O3364" s="131"/>
      <c r="P3364" s="330"/>
      <c r="Q3364" s="132"/>
      <c r="R3364" s="132"/>
      <c r="S3364" s="132"/>
      <c r="T3364" s="132"/>
    </row>
    <row r="3365" customFormat="false" ht="12.8" hidden="true" customHeight="false" outlineLevel="0" collapsed="false">
      <c r="A3365" s="131" t="n">
        <v>1553212800</v>
      </c>
      <c r="B3365" s="330" t="n">
        <f aca="false">(A3365/(24*60*60))+DATE(1970,1,1)</f>
        <v>43546</v>
      </c>
      <c r="C3365" s="331" t="n">
        <f aca="false">YEAR(B3365)</f>
        <v>2019</v>
      </c>
      <c r="D3365" s="331" t="n">
        <f aca="false">MONTH(B3365)</f>
        <v>3</v>
      </c>
      <c r="E3365" s="331" t="n">
        <f aca="false">DAY(B3365)</f>
        <v>22</v>
      </c>
      <c r="F3365" s="132" t="n">
        <v>3973.6925</v>
      </c>
      <c r="G3365" s="132" t="n">
        <v>3999.3875</v>
      </c>
      <c r="H3365" s="132" t="n">
        <v>3961.13</v>
      </c>
      <c r="I3365" s="132" t="n">
        <v>3983.655</v>
      </c>
      <c r="J3365" s="132" t="n">
        <f aca="false">LARGE($G$1:G3365,1)</f>
        <v>19804.2475</v>
      </c>
      <c r="K3365" s="192" t="n">
        <f aca="false">IF(J3365&gt;J3364,0,K3364+1)</f>
        <v>460</v>
      </c>
      <c r="L3365" s="134" t="n">
        <f aca="false">I3365/J3365-1</f>
        <v>-0.798848454100566</v>
      </c>
      <c r="O3365" s="131"/>
      <c r="P3365" s="330"/>
      <c r="Q3365" s="132"/>
      <c r="R3365" s="132"/>
      <c r="S3365" s="132"/>
      <c r="T3365" s="132"/>
    </row>
    <row r="3366" customFormat="false" ht="12.8" hidden="true" customHeight="false" outlineLevel="0" collapsed="false">
      <c r="A3366" s="131" t="n">
        <v>1553299200</v>
      </c>
      <c r="B3366" s="330" t="n">
        <f aca="false">(A3366/(24*60*60))+DATE(1970,1,1)</f>
        <v>43547</v>
      </c>
      <c r="C3366" s="331" t="n">
        <f aca="false">YEAR(B3366)</f>
        <v>2019</v>
      </c>
      <c r="D3366" s="331" t="n">
        <f aca="false">MONTH(B3366)</f>
        <v>3</v>
      </c>
      <c r="E3366" s="331" t="n">
        <f aca="false">DAY(B3366)</f>
        <v>23</v>
      </c>
      <c r="F3366" s="132" t="n">
        <v>3983.2675</v>
      </c>
      <c r="G3366" s="132" t="n">
        <v>3999.77</v>
      </c>
      <c r="H3366" s="132" t="n">
        <v>3959.8425</v>
      </c>
      <c r="I3366" s="132" t="n">
        <v>3982.725</v>
      </c>
      <c r="J3366" s="132" t="n">
        <f aca="false">LARGE($G$1:G3366,1)</f>
        <v>19804.2475</v>
      </c>
      <c r="K3366" s="192" t="n">
        <f aca="false">IF(J3366&gt;J3365,0,K3365+1)</f>
        <v>461</v>
      </c>
      <c r="L3366" s="134" t="n">
        <f aca="false">I3366/J3366-1</f>
        <v>-0.798895413723748</v>
      </c>
      <c r="O3366" s="131"/>
      <c r="P3366" s="330"/>
      <c r="Q3366" s="132"/>
      <c r="R3366" s="132"/>
      <c r="S3366" s="132"/>
      <c r="T3366" s="132"/>
    </row>
    <row r="3367" customFormat="false" ht="12.8" hidden="true" customHeight="false" outlineLevel="0" collapsed="false">
      <c r="A3367" s="131" t="n">
        <v>1553385600</v>
      </c>
      <c r="B3367" s="330" t="n">
        <f aca="false">(A3367/(24*60*60))+DATE(1970,1,1)</f>
        <v>43548</v>
      </c>
      <c r="C3367" s="331" t="n">
        <f aca="false">YEAR(B3367)</f>
        <v>2019</v>
      </c>
      <c r="D3367" s="331" t="n">
        <f aca="false">MONTH(B3367)</f>
        <v>3</v>
      </c>
      <c r="E3367" s="331" t="n">
        <f aca="false">DAY(B3367)</f>
        <v>24</v>
      </c>
      <c r="F3367" s="132" t="n">
        <v>3980.62</v>
      </c>
      <c r="G3367" s="132" t="n">
        <v>3981.43</v>
      </c>
      <c r="H3367" s="132" t="n">
        <v>3944.86</v>
      </c>
      <c r="I3367" s="132" t="n">
        <v>3970.085</v>
      </c>
      <c r="J3367" s="132" t="n">
        <f aca="false">LARGE($G$1:G3367,1)</f>
        <v>19804.2475</v>
      </c>
      <c r="K3367" s="192" t="n">
        <f aca="false">IF(J3367&gt;J3366,0,K3366+1)</f>
        <v>462</v>
      </c>
      <c r="L3367" s="134" t="n">
        <f aca="false">I3367/J3367-1</f>
        <v>-0.799533660645273</v>
      </c>
      <c r="O3367" s="131"/>
      <c r="P3367" s="330"/>
      <c r="Q3367" s="132"/>
      <c r="R3367" s="132"/>
      <c r="S3367" s="132"/>
      <c r="T3367" s="132"/>
    </row>
    <row r="3368" customFormat="false" ht="12.8" hidden="true" customHeight="false" outlineLevel="0" collapsed="false">
      <c r="A3368" s="131" t="n">
        <v>1553472000</v>
      </c>
      <c r="B3368" s="330" t="n">
        <f aca="false">(A3368/(24*60*60))+DATE(1970,1,1)</f>
        <v>43549</v>
      </c>
      <c r="C3368" s="331" t="n">
        <f aca="false">YEAR(B3368)</f>
        <v>2019</v>
      </c>
      <c r="D3368" s="331" t="n">
        <f aca="false">MONTH(B3368)</f>
        <v>3</v>
      </c>
      <c r="E3368" s="331" t="n">
        <f aca="false">DAY(B3368)</f>
        <v>25</v>
      </c>
      <c r="F3368" s="132" t="n">
        <v>3969.7925</v>
      </c>
      <c r="G3368" s="132" t="n">
        <v>3978.25</v>
      </c>
      <c r="H3368" s="132" t="n">
        <v>3855.625</v>
      </c>
      <c r="I3368" s="132" t="n">
        <v>3908.16</v>
      </c>
      <c r="J3368" s="132" t="n">
        <f aca="false">LARGE($G$1:G3368,1)</f>
        <v>19804.2475</v>
      </c>
      <c r="K3368" s="192" t="n">
        <f aca="false">IF(J3368&gt;J3367,0,K3367+1)</f>
        <v>463</v>
      </c>
      <c r="L3368" s="134" t="n">
        <f aca="false">I3368/J3368-1</f>
        <v>-0.802660515124344</v>
      </c>
      <c r="O3368" s="131"/>
      <c r="P3368" s="330"/>
      <c r="Q3368" s="132"/>
      <c r="R3368" s="132"/>
      <c r="S3368" s="132"/>
      <c r="T3368" s="132"/>
    </row>
    <row r="3369" customFormat="false" ht="12.8" hidden="true" customHeight="false" outlineLevel="0" collapsed="false">
      <c r="A3369" s="131" t="n">
        <v>1553558400</v>
      </c>
      <c r="B3369" s="330" t="n">
        <f aca="false">(A3369/(24*60*60))+DATE(1970,1,1)</f>
        <v>43550</v>
      </c>
      <c r="C3369" s="331" t="n">
        <f aca="false">YEAR(B3369)</f>
        <v>2019</v>
      </c>
      <c r="D3369" s="331" t="n">
        <f aca="false">MONTH(B3369)</f>
        <v>3</v>
      </c>
      <c r="E3369" s="331" t="n">
        <f aca="false">DAY(B3369)</f>
        <v>26</v>
      </c>
      <c r="F3369" s="132" t="n">
        <v>3907.8525</v>
      </c>
      <c r="G3369" s="132" t="n">
        <v>3925.8975</v>
      </c>
      <c r="H3369" s="132" t="n">
        <v>3881.465</v>
      </c>
      <c r="I3369" s="132" t="n">
        <v>3920.73</v>
      </c>
      <c r="J3369" s="132" t="n">
        <f aca="false">LARGE($G$1:G3369,1)</f>
        <v>19804.2475</v>
      </c>
      <c r="K3369" s="192" t="n">
        <f aca="false">IF(J3369&gt;J3368,0,K3368+1)</f>
        <v>464</v>
      </c>
      <c r="L3369" s="134" t="n">
        <f aca="false">I3369/J3369-1</f>
        <v>-0.802025802798112</v>
      </c>
      <c r="O3369" s="131"/>
      <c r="P3369" s="330"/>
      <c r="Q3369" s="132"/>
      <c r="R3369" s="132"/>
      <c r="S3369" s="132"/>
      <c r="T3369" s="132"/>
    </row>
    <row r="3370" customFormat="false" ht="12.8" hidden="true" customHeight="false" outlineLevel="0" collapsed="false">
      <c r="A3370" s="131" t="n">
        <v>1553644800</v>
      </c>
      <c r="B3370" s="330" t="n">
        <f aca="false">(A3370/(24*60*60))+DATE(1970,1,1)</f>
        <v>43551</v>
      </c>
      <c r="C3370" s="331" t="n">
        <f aca="false">YEAR(B3370)</f>
        <v>2019</v>
      </c>
      <c r="D3370" s="331" t="n">
        <f aca="false">MONTH(B3370)</f>
        <v>3</v>
      </c>
      <c r="E3370" s="331" t="n">
        <f aca="false">DAY(B3370)</f>
        <v>27</v>
      </c>
      <c r="F3370" s="132" t="n">
        <v>3920.7025</v>
      </c>
      <c r="G3370" s="132" t="n">
        <v>4036.0525</v>
      </c>
      <c r="H3370" s="132" t="n">
        <v>3913.76</v>
      </c>
      <c r="I3370" s="132" t="n">
        <v>4026.295</v>
      </c>
      <c r="J3370" s="132" t="n">
        <f aca="false">LARGE($G$1:G3370,1)</f>
        <v>19804.2475</v>
      </c>
      <c r="K3370" s="192" t="n">
        <f aca="false">IF(J3370&gt;J3369,0,K3369+1)</f>
        <v>465</v>
      </c>
      <c r="L3370" s="134" t="n">
        <f aca="false">I3370/J3370-1</f>
        <v>-0.796695380624788</v>
      </c>
      <c r="O3370" s="131"/>
      <c r="P3370" s="330"/>
      <c r="Q3370" s="132"/>
      <c r="R3370" s="132"/>
      <c r="S3370" s="132"/>
      <c r="T3370" s="132"/>
    </row>
    <row r="3371" customFormat="false" ht="12.8" hidden="true" customHeight="false" outlineLevel="0" collapsed="false">
      <c r="A3371" s="131" t="n">
        <v>1553731200</v>
      </c>
      <c r="B3371" s="330" t="n">
        <f aca="false">(A3371/(24*60*60))+DATE(1970,1,1)</f>
        <v>43552</v>
      </c>
      <c r="C3371" s="331" t="n">
        <f aca="false">YEAR(B3371)</f>
        <v>2019</v>
      </c>
      <c r="D3371" s="331" t="n">
        <f aca="false">MONTH(B3371)</f>
        <v>3</v>
      </c>
      <c r="E3371" s="331" t="n">
        <f aca="false">DAY(B3371)</f>
        <v>28</v>
      </c>
      <c r="F3371" s="132" t="n">
        <v>4026.0275</v>
      </c>
      <c r="G3371" s="132" t="n">
        <v>4026.0425</v>
      </c>
      <c r="H3371" s="132" t="n">
        <v>3994.1</v>
      </c>
      <c r="I3371" s="132" t="n">
        <v>4012.5025</v>
      </c>
      <c r="J3371" s="132" t="n">
        <f aca="false">LARGE($G$1:G3371,1)</f>
        <v>19804.2475</v>
      </c>
      <c r="K3371" s="192" t="n">
        <f aca="false">IF(J3371&gt;J3370,0,K3370+1)</f>
        <v>466</v>
      </c>
      <c r="L3371" s="134" t="n">
        <f aca="false">I3371/J3371-1</f>
        <v>-0.797391822133106</v>
      </c>
      <c r="O3371" s="131"/>
      <c r="P3371" s="330"/>
      <c r="Q3371" s="132"/>
      <c r="R3371" s="132"/>
      <c r="S3371" s="132"/>
      <c r="T3371" s="132"/>
    </row>
    <row r="3372" customFormat="false" ht="12.8" hidden="true" customHeight="false" outlineLevel="0" collapsed="false">
      <c r="A3372" s="131" t="n">
        <v>1553817600</v>
      </c>
      <c r="B3372" s="330" t="n">
        <f aca="false">(A3372/(24*60*60))+DATE(1970,1,1)</f>
        <v>43553</v>
      </c>
      <c r="C3372" s="331" t="n">
        <f aca="false">YEAR(B3372)</f>
        <v>2019</v>
      </c>
      <c r="D3372" s="331" t="n">
        <f aca="false">MONTH(B3372)</f>
        <v>3</v>
      </c>
      <c r="E3372" s="331" t="n">
        <f aca="false">DAY(B3372)</f>
        <v>29</v>
      </c>
      <c r="F3372" s="132" t="n">
        <v>4012.2125</v>
      </c>
      <c r="G3372" s="132" t="n">
        <v>4100.5275</v>
      </c>
      <c r="H3372" s="132" t="n">
        <v>4006.5975</v>
      </c>
      <c r="I3372" s="132" t="n">
        <v>4088.1575</v>
      </c>
      <c r="J3372" s="132" t="n">
        <f aca="false">LARGE($G$1:G3372,1)</f>
        <v>19804.2475</v>
      </c>
      <c r="K3372" s="192" t="n">
        <f aca="false">IF(J3372&gt;J3371,0,K3371+1)</f>
        <v>467</v>
      </c>
      <c r="L3372" s="134" t="n">
        <f aca="false">I3372/J3372-1</f>
        <v>-0.793571682034372</v>
      </c>
      <c r="O3372" s="131"/>
      <c r="P3372" s="330"/>
      <c r="Q3372" s="132"/>
      <c r="R3372" s="132"/>
      <c r="S3372" s="132"/>
      <c r="T3372" s="132"/>
    </row>
    <row r="3373" customFormat="false" ht="12.8" hidden="true" customHeight="false" outlineLevel="0" collapsed="false">
      <c r="A3373" s="131" t="n">
        <v>1553904000</v>
      </c>
      <c r="B3373" s="330" t="n">
        <f aca="false">(A3373/(24*60*60))+DATE(1970,1,1)</f>
        <v>43554</v>
      </c>
      <c r="C3373" s="331" t="n">
        <f aca="false">YEAR(B3373)</f>
        <v>2019</v>
      </c>
      <c r="D3373" s="331" t="n">
        <f aca="false">MONTH(B3373)</f>
        <v>3</v>
      </c>
      <c r="E3373" s="331" t="n">
        <f aca="false">DAY(B3373)</f>
        <v>30</v>
      </c>
      <c r="F3373" s="132" t="n">
        <v>4088.0625</v>
      </c>
      <c r="G3373" s="132" t="n">
        <v>4130.43</v>
      </c>
      <c r="H3373" s="132" t="n">
        <v>4039.9475</v>
      </c>
      <c r="I3373" s="132" t="n">
        <v>4093.4975</v>
      </c>
      <c r="J3373" s="132" t="n">
        <f aca="false">LARGE($G$1:G3373,1)</f>
        <v>19804.2475</v>
      </c>
      <c r="K3373" s="192" t="n">
        <f aca="false">IF(J3373&gt;J3372,0,K3372+1)</f>
        <v>468</v>
      </c>
      <c r="L3373" s="134" t="n">
        <f aca="false">I3373/J3373-1</f>
        <v>-0.793302042907715</v>
      </c>
      <c r="O3373" s="131"/>
      <c r="P3373" s="330"/>
      <c r="Q3373" s="132"/>
      <c r="R3373" s="132"/>
      <c r="S3373" s="132"/>
      <c r="T3373" s="132"/>
    </row>
    <row r="3374" customFormat="false" ht="12.8" hidden="true" customHeight="false" outlineLevel="0" collapsed="false">
      <c r="A3374" s="131" t="n">
        <v>1553990400</v>
      </c>
      <c r="B3374" s="330" t="n">
        <f aca="false">(A3374/(24*60*60))+DATE(1970,1,1)</f>
        <v>43555</v>
      </c>
      <c r="C3374" s="331" t="n">
        <f aca="false">YEAR(B3374)</f>
        <v>2019</v>
      </c>
      <c r="D3374" s="331" t="n">
        <f aca="false">MONTH(B3374)</f>
        <v>3</v>
      </c>
      <c r="E3374" s="331" t="n">
        <f aca="false">DAY(B3374)</f>
        <v>31</v>
      </c>
      <c r="F3374" s="132" t="n">
        <v>4093.82</v>
      </c>
      <c r="G3374" s="132" t="n">
        <v>4101.9025</v>
      </c>
      <c r="H3374" s="132" t="n">
        <v>4075.405</v>
      </c>
      <c r="I3374" s="132" t="n">
        <v>4095.32</v>
      </c>
      <c r="J3374" s="132" t="n">
        <f aca="false">LARGE($G$1:G3374,1)</f>
        <v>19804.2475</v>
      </c>
      <c r="K3374" s="192" t="n">
        <f aca="false">IF(J3374&gt;J3373,0,K3373+1)</f>
        <v>469</v>
      </c>
      <c r="L3374" s="134" t="n">
        <f aca="false">I3374/J3374-1</f>
        <v>-0.793210017194544</v>
      </c>
      <c r="O3374" s="131"/>
      <c r="P3374" s="330"/>
      <c r="Q3374" s="132"/>
      <c r="R3374" s="132"/>
      <c r="S3374" s="132"/>
      <c r="T3374" s="132"/>
    </row>
    <row r="3375" customFormat="false" ht="12.8" hidden="true" customHeight="false" outlineLevel="0" collapsed="false">
      <c r="A3375" s="131" t="n">
        <v>1554076800</v>
      </c>
      <c r="B3375" s="330" t="n">
        <f aca="false">(A3375/(24*60*60))+DATE(1970,1,1)</f>
        <v>43556</v>
      </c>
      <c r="C3375" s="331" t="n">
        <f aca="false">YEAR(B3375)</f>
        <v>2019</v>
      </c>
      <c r="D3375" s="331" t="n">
        <f aca="false">MONTH(B3375)</f>
        <v>4</v>
      </c>
      <c r="E3375" s="331" t="n">
        <f aca="false">DAY(B3375)</f>
        <v>1</v>
      </c>
      <c r="F3375" s="132" t="n">
        <v>4094.2825</v>
      </c>
      <c r="G3375" s="132" t="n">
        <v>4149.0225</v>
      </c>
      <c r="H3375" s="132" t="n">
        <v>4052.07</v>
      </c>
      <c r="I3375" s="132" t="n">
        <v>4136.915</v>
      </c>
      <c r="J3375" s="132" t="n">
        <f aca="false">LARGE($G$1:G3375,1)</f>
        <v>19804.2475</v>
      </c>
      <c r="K3375" s="192" t="n">
        <f aca="false">IF(J3375&gt;J3374,0,K3374+1)</f>
        <v>470</v>
      </c>
      <c r="L3375" s="134" t="n">
        <f aca="false">I3375/J3375-1</f>
        <v>-0.791109710177072</v>
      </c>
      <c r="O3375" s="131"/>
      <c r="P3375" s="330"/>
      <c r="Q3375" s="132"/>
      <c r="R3375" s="132"/>
      <c r="S3375" s="132"/>
      <c r="T3375" s="132"/>
    </row>
    <row r="3376" customFormat="false" ht="12.8" hidden="true" customHeight="false" outlineLevel="0" collapsed="false">
      <c r="A3376" s="131" t="n">
        <v>1554163200</v>
      </c>
      <c r="B3376" s="330" t="n">
        <f aca="false">(A3376/(24*60*60))+DATE(1970,1,1)</f>
        <v>43557</v>
      </c>
      <c r="C3376" s="331" t="n">
        <f aca="false">YEAR(B3376)</f>
        <v>2019</v>
      </c>
      <c r="D3376" s="331" t="n">
        <f aca="false">MONTH(B3376)</f>
        <v>4</v>
      </c>
      <c r="E3376" s="331" t="n">
        <f aca="false">DAY(B3376)</f>
        <v>2</v>
      </c>
      <c r="F3376" s="132" t="n">
        <v>4136.345</v>
      </c>
      <c r="G3376" s="132" t="n">
        <v>5108.63</v>
      </c>
      <c r="H3376" s="132" t="n">
        <v>4131.7525</v>
      </c>
      <c r="I3376" s="132" t="n">
        <v>4902.065</v>
      </c>
      <c r="J3376" s="132" t="n">
        <f aca="false">LARGE($G$1:G3376,1)</f>
        <v>19804.2475</v>
      </c>
      <c r="K3376" s="192" t="n">
        <f aca="false">IF(J3376&gt;J3375,0,K3375+1)</f>
        <v>471</v>
      </c>
      <c r="L3376" s="134" t="n">
        <f aca="false">I3376/J3376-1</f>
        <v>-0.752474058910847</v>
      </c>
      <c r="O3376" s="131"/>
      <c r="P3376" s="330"/>
      <c r="Q3376" s="132"/>
      <c r="R3376" s="132"/>
      <c r="S3376" s="132"/>
      <c r="T3376" s="132"/>
    </row>
    <row r="3377" customFormat="false" ht="12.8" hidden="true" customHeight="false" outlineLevel="0" collapsed="false">
      <c r="A3377" s="131" t="n">
        <v>1554249600</v>
      </c>
      <c r="B3377" s="330" t="n">
        <f aca="false">(A3377/(24*60*60))+DATE(1970,1,1)</f>
        <v>43558</v>
      </c>
      <c r="C3377" s="331" t="n">
        <f aca="false">YEAR(B3377)</f>
        <v>2019</v>
      </c>
      <c r="D3377" s="331" t="n">
        <f aca="false">MONTH(B3377)</f>
        <v>4</v>
      </c>
      <c r="E3377" s="331" t="n">
        <f aca="false">DAY(B3377)</f>
        <v>3</v>
      </c>
      <c r="F3377" s="132" t="n">
        <v>4901.035</v>
      </c>
      <c r="G3377" s="132" t="n">
        <v>5348.0025</v>
      </c>
      <c r="H3377" s="132" t="n">
        <v>4784.6525</v>
      </c>
      <c r="I3377" s="132" t="n">
        <v>4975.835</v>
      </c>
      <c r="J3377" s="132" t="n">
        <f aca="false">LARGE($G$1:G3377,1)</f>
        <v>19804.2475</v>
      </c>
      <c r="K3377" s="192" t="n">
        <f aca="false">IF(J3377&gt;J3376,0,K3376+1)</f>
        <v>472</v>
      </c>
      <c r="L3377" s="134" t="n">
        <f aca="false">I3377/J3377-1</f>
        <v>-0.748749100413939</v>
      </c>
      <c r="O3377" s="131"/>
      <c r="P3377" s="330"/>
      <c r="Q3377" s="132"/>
      <c r="R3377" s="132"/>
      <c r="S3377" s="132"/>
      <c r="T3377" s="132"/>
    </row>
    <row r="3378" customFormat="false" ht="12.8" hidden="true" customHeight="false" outlineLevel="0" collapsed="false">
      <c r="A3378" s="131" t="n">
        <v>1554336000</v>
      </c>
      <c r="B3378" s="330" t="n">
        <f aca="false">(A3378/(24*60*60))+DATE(1970,1,1)</f>
        <v>43559</v>
      </c>
      <c r="C3378" s="331" t="n">
        <f aca="false">YEAR(B3378)</f>
        <v>2019</v>
      </c>
      <c r="D3378" s="331" t="n">
        <f aca="false">MONTH(B3378)</f>
        <v>4</v>
      </c>
      <c r="E3378" s="331" t="n">
        <f aca="false">DAY(B3378)</f>
        <v>4</v>
      </c>
      <c r="F3378" s="132" t="n">
        <v>4973.65</v>
      </c>
      <c r="G3378" s="132" t="n">
        <v>5074.09</v>
      </c>
      <c r="H3378" s="132" t="n">
        <v>4780.29</v>
      </c>
      <c r="I3378" s="132" t="n">
        <v>4906.9525</v>
      </c>
      <c r="J3378" s="132" t="n">
        <f aca="false">LARGE($G$1:G3378,1)</f>
        <v>19804.2475</v>
      </c>
      <c r="K3378" s="192" t="n">
        <f aca="false">IF(J3378&gt;J3377,0,K3377+1)</f>
        <v>473</v>
      </c>
      <c r="L3378" s="134" t="n">
        <f aca="false">I3378/J3378-1</f>
        <v>-0.75222726841805</v>
      </c>
      <c r="O3378" s="131"/>
      <c r="P3378" s="330"/>
      <c r="Q3378" s="132"/>
      <c r="R3378" s="132"/>
      <c r="S3378" s="132"/>
      <c r="T3378" s="132"/>
    </row>
    <row r="3379" customFormat="false" ht="12.8" hidden="true" customHeight="false" outlineLevel="0" collapsed="false">
      <c r="A3379" s="131" t="n">
        <v>1554422400</v>
      </c>
      <c r="B3379" s="330" t="n">
        <f aca="false">(A3379/(24*60*60))+DATE(1970,1,1)</f>
        <v>43560</v>
      </c>
      <c r="C3379" s="331" t="n">
        <f aca="false">YEAR(B3379)</f>
        <v>2019</v>
      </c>
      <c r="D3379" s="331" t="n">
        <f aca="false">MONTH(B3379)</f>
        <v>4</v>
      </c>
      <c r="E3379" s="331" t="n">
        <f aca="false">DAY(B3379)</f>
        <v>5</v>
      </c>
      <c r="F3379" s="132" t="n">
        <v>4908.11</v>
      </c>
      <c r="G3379" s="132" t="n">
        <v>5073.38</v>
      </c>
      <c r="H3379" s="132" t="n">
        <v>4886.055</v>
      </c>
      <c r="I3379" s="132" t="n">
        <v>5039.8725</v>
      </c>
      <c r="J3379" s="132" t="n">
        <f aca="false">LARGE($G$1:G3379,1)</f>
        <v>19804.2475</v>
      </c>
      <c r="K3379" s="192" t="n">
        <f aca="false">IF(J3379&gt;J3378,0,K3378+1)</f>
        <v>474</v>
      </c>
      <c r="L3379" s="134" t="n">
        <f aca="false">I3379/J3379-1</f>
        <v>-0.74551557689834</v>
      </c>
      <c r="O3379" s="131"/>
      <c r="P3379" s="330"/>
      <c r="Q3379" s="132"/>
      <c r="R3379" s="132"/>
      <c r="S3379" s="132"/>
      <c r="T3379" s="132"/>
    </row>
    <row r="3380" customFormat="false" ht="12.8" hidden="true" customHeight="false" outlineLevel="0" collapsed="false">
      <c r="A3380" s="131" t="n">
        <v>1554508800</v>
      </c>
      <c r="B3380" s="330" t="n">
        <f aca="false">(A3380/(24*60*60))+DATE(1970,1,1)</f>
        <v>43561</v>
      </c>
      <c r="C3380" s="331" t="n">
        <f aca="false">YEAR(B3380)</f>
        <v>2019</v>
      </c>
      <c r="D3380" s="331" t="n">
        <f aca="false">MONTH(B3380)</f>
        <v>4</v>
      </c>
      <c r="E3380" s="331" t="n">
        <f aca="false">DAY(B3380)</f>
        <v>6</v>
      </c>
      <c r="F3380" s="132" t="n">
        <v>5040.0875</v>
      </c>
      <c r="G3380" s="132" t="n">
        <v>5240.86</v>
      </c>
      <c r="H3380" s="132" t="n">
        <v>4909.795</v>
      </c>
      <c r="I3380" s="132" t="n">
        <v>5044.8925</v>
      </c>
      <c r="J3380" s="132" t="n">
        <f aca="false">LARGE($G$1:G3380,1)</f>
        <v>19804.2475</v>
      </c>
      <c r="K3380" s="192" t="n">
        <f aca="false">IF(J3380&gt;J3379,0,K3379+1)</f>
        <v>475</v>
      </c>
      <c r="L3380" s="134" t="n">
        <f aca="false">I3380/J3380-1</f>
        <v>-0.745262095921595</v>
      </c>
      <c r="O3380" s="131"/>
      <c r="P3380" s="330"/>
      <c r="Q3380" s="132"/>
      <c r="R3380" s="132"/>
      <c r="S3380" s="132"/>
      <c r="T3380" s="132"/>
    </row>
    <row r="3381" customFormat="false" ht="12.8" hidden="true" customHeight="false" outlineLevel="0" collapsed="false">
      <c r="A3381" s="131" t="n">
        <v>1554595200</v>
      </c>
      <c r="B3381" s="330" t="n">
        <f aca="false">(A3381/(24*60*60))+DATE(1970,1,1)</f>
        <v>43562</v>
      </c>
      <c r="C3381" s="331" t="n">
        <f aca="false">YEAR(B3381)</f>
        <v>2019</v>
      </c>
      <c r="D3381" s="331" t="n">
        <f aca="false">MONTH(B3381)</f>
        <v>4</v>
      </c>
      <c r="E3381" s="331" t="n">
        <f aca="false">DAY(B3381)</f>
        <v>7</v>
      </c>
      <c r="F3381" s="132" t="n">
        <v>5045.1925</v>
      </c>
      <c r="G3381" s="132" t="n">
        <v>5265.14</v>
      </c>
      <c r="H3381" s="132" t="n">
        <v>5025.7325</v>
      </c>
      <c r="I3381" s="132" t="n">
        <v>5193.965</v>
      </c>
      <c r="J3381" s="132" t="n">
        <f aca="false">LARGE($G$1:G3381,1)</f>
        <v>19804.2475</v>
      </c>
      <c r="K3381" s="192" t="n">
        <f aca="false">IF(J3381&gt;J3380,0,K3380+1)</f>
        <v>476</v>
      </c>
      <c r="L3381" s="134" t="n">
        <f aca="false">I3381/J3381-1</f>
        <v>-0.737734796537965</v>
      </c>
      <c r="O3381" s="131"/>
      <c r="P3381" s="330"/>
      <c r="Q3381" s="132"/>
      <c r="R3381" s="132"/>
      <c r="S3381" s="132"/>
      <c r="T3381" s="132"/>
    </row>
    <row r="3382" customFormat="false" ht="12.8" hidden="true" customHeight="false" outlineLevel="0" collapsed="false">
      <c r="A3382" s="131" t="n">
        <v>1554681600</v>
      </c>
      <c r="B3382" s="330" t="n">
        <f aca="false">(A3382/(24*60*60))+DATE(1970,1,1)</f>
        <v>43563</v>
      </c>
      <c r="C3382" s="331" t="n">
        <f aca="false">YEAR(B3382)</f>
        <v>2019</v>
      </c>
      <c r="D3382" s="331" t="n">
        <f aca="false">MONTH(B3382)</f>
        <v>4</v>
      </c>
      <c r="E3382" s="331" t="n">
        <f aca="false">DAY(B3382)</f>
        <v>8</v>
      </c>
      <c r="F3382" s="132" t="n">
        <v>5194.5225</v>
      </c>
      <c r="G3382" s="132" t="n">
        <v>5352.4175</v>
      </c>
      <c r="H3382" s="132" t="n">
        <v>5129.43</v>
      </c>
      <c r="I3382" s="132" t="n">
        <v>5286.6</v>
      </c>
      <c r="J3382" s="132" t="n">
        <f aca="false">LARGE($G$1:G3382,1)</f>
        <v>19804.2475</v>
      </c>
      <c r="K3382" s="192" t="n">
        <f aca="false">IF(J3382&gt;J3381,0,K3381+1)</f>
        <v>477</v>
      </c>
      <c r="L3382" s="134" t="n">
        <f aca="false">I3382/J3382-1</f>
        <v>-0.733057264609524</v>
      </c>
      <c r="O3382" s="131"/>
      <c r="P3382" s="330"/>
      <c r="Q3382" s="132"/>
      <c r="R3382" s="132"/>
      <c r="S3382" s="132"/>
      <c r="T3382" s="132"/>
    </row>
    <row r="3383" customFormat="false" ht="12.8" hidden="true" customHeight="false" outlineLevel="0" collapsed="false">
      <c r="A3383" s="131" t="n">
        <v>1554768000</v>
      </c>
      <c r="B3383" s="330" t="n">
        <f aca="false">(A3383/(24*60*60))+DATE(1970,1,1)</f>
        <v>43564</v>
      </c>
      <c r="C3383" s="331" t="n">
        <f aca="false">YEAR(B3383)</f>
        <v>2019</v>
      </c>
      <c r="D3383" s="331" t="n">
        <f aca="false">MONTH(B3383)</f>
        <v>4</v>
      </c>
      <c r="E3383" s="331" t="n">
        <f aca="false">DAY(B3383)</f>
        <v>9</v>
      </c>
      <c r="F3383" s="132" t="n">
        <v>5287.595</v>
      </c>
      <c r="G3383" s="132" t="n">
        <v>5287.885</v>
      </c>
      <c r="H3383" s="132" t="n">
        <v>5143.2675</v>
      </c>
      <c r="I3383" s="132" t="n">
        <v>5191.3975</v>
      </c>
      <c r="J3383" s="132" t="n">
        <f aca="false">LARGE($G$1:G3383,1)</f>
        <v>19804.2475</v>
      </c>
      <c r="K3383" s="192" t="n">
        <f aca="false">IF(J3383&gt;J3382,0,K3382+1)</f>
        <v>478</v>
      </c>
      <c r="L3383" s="134" t="n">
        <f aca="false">I3383/J3383-1</f>
        <v>-0.7378644404439</v>
      </c>
      <c r="O3383" s="131"/>
      <c r="P3383" s="330"/>
      <c r="Q3383" s="132"/>
      <c r="R3383" s="132"/>
      <c r="S3383" s="132"/>
      <c r="T3383" s="132"/>
    </row>
    <row r="3384" customFormat="false" ht="12.8" hidden="true" customHeight="false" outlineLevel="0" collapsed="false">
      <c r="A3384" s="131" t="n">
        <v>1554854400</v>
      </c>
      <c r="B3384" s="330" t="n">
        <f aca="false">(A3384/(24*60*60))+DATE(1970,1,1)</f>
        <v>43565</v>
      </c>
      <c r="C3384" s="331" t="n">
        <f aca="false">YEAR(B3384)</f>
        <v>2019</v>
      </c>
      <c r="D3384" s="331" t="n">
        <f aca="false">MONTH(B3384)</f>
        <v>4</v>
      </c>
      <c r="E3384" s="331" t="n">
        <f aca="false">DAY(B3384)</f>
        <v>10</v>
      </c>
      <c r="F3384" s="132" t="n">
        <v>5187.79</v>
      </c>
      <c r="G3384" s="132" t="n">
        <v>5472.3</v>
      </c>
      <c r="H3384" s="132" t="n">
        <v>5164.9275</v>
      </c>
      <c r="I3384" s="132" t="n">
        <v>5320.65</v>
      </c>
      <c r="J3384" s="132" t="n">
        <f aca="false">LARGE($G$1:G3384,1)</f>
        <v>19804.2475</v>
      </c>
      <c r="K3384" s="192" t="n">
        <f aca="false">IF(J3384&gt;J3383,0,K3383+1)</f>
        <v>479</v>
      </c>
      <c r="L3384" s="134" t="n">
        <f aca="false">I3384/J3384-1</f>
        <v>-0.731337936470447</v>
      </c>
      <c r="O3384" s="131"/>
      <c r="P3384" s="330"/>
      <c r="Q3384" s="132"/>
      <c r="R3384" s="132"/>
      <c r="S3384" s="132"/>
      <c r="T3384" s="132"/>
    </row>
    <row r="3385" customFormat="false" ht="12.8" hidden="true" customHeight="false" outlineLevel="0" collapsed="false">
      <c r="A3385" s="131" t="n">
        <v>1554940800</v>
      </c>
      <c r="B3385" s="330" t="n">
        <f aca="false">(A3385/(24*60*60))+DATE(1970,1,1)</f>
        <v>43566</v>
      </c>
      <c r="C3385" s="331" t="n">
        <f aca="false">YEAR(B3385)</f>
        <v>2019</v>
      </c>
      <c r="D3385" s="331" t="n">
        <f aca="false">MONTH(B3385)</f>
        <v>4</v>
      </c>
      <c r="E3385" s="331" t="n">
        <f aca="false">DAY(B3385)</f>
        <v>11</v>
      </c>
      <c r="F3385" s="132" t="n">
        <v>5323.3175</v>
      </c>
      <c r="G3385" s="132" t="n">
        <v>5344.38</v>
      </c>
      <c r="H3385" s="132" t="n">
        <v>4966.18</v>
      </c>
      <c r="I3385" s="132" t="n">
        <v>5041.97</v>
      </c>
      <c r="J3385" s="132" t="n">
        <f aca="false">LARGE($G$1:G3385,1)</f>
        <v>19804.2475</v>
      </c>
      <c r="K3385" s="192" t="n">
        <f aca="false">IF(J3385&gt;J3384,0,K3384+1)</f>
        <v>480</v>
      </c>
      <c r="L3385" s="134" t="n">
        <f aca="false">I3385/J3385-1</f>
        <v>-0.745409665275088</v>
      </c>
      <c r="O3385" s="131"/>
      <c r="P3385" s="330"/>
      <c r="Q3385" s="132"/>
      <c r="R3385" s="132"/>
      <c r="S3385" s="132"/>
      <c r="T3385" s="132"/>
    </row>
    <row r="3386" customFormat="false" ht="12.8" hidden="true" customHeight="false" outlineLevel="0" collapsed="false">
      <c r="A3386" s="131" t="n">
        <v>1555027200</v>
      </c>
      <c r="B3386" s="330" t="n">
        <f aca="false">(A3386/(24*60*60))+DATE(1970,1,1)</f>
        <v>43567</v>
      </c>
      <c r="C3386" s="331" t="n">
        <f aca="false">YEAR(B3386)</f>
        <v>2019</v>
      </c>
      <c r="D3386" s="331" t="n">
        <f aca="false">MONTH(B3386)</f>
        <v>4</v>
      </c>
      <c r="E3386" s="331" t="n">
        <f aca="false">DAY(B3386)</f>
        <v>12</v>
      </c>
      <c r="F3386" s="132" t="n">
        <v>5040.825</v>
      </c>
      <c r="G3386" s="132" t="n">
        <v>5118.4975</v>
      </c>
      <c r="H3386" s="132" t="n">
        <v>4909.4075</v>
      </c>
      <c r="I3386" s="132" t="n">
        <v>5081.23</v>
      </c>
      <c r="J3386" s="132" t="n">
        <f aca="false">LARGE($G$1:G3386,1)</f>
        <v>19804.2475</v>
      </c>
      <c r="K3386" s="192" t="n">
        <f aca="false">IF(J3386&gt;J3385,0,K3385+1)</f>
        <v>481</v>
      </c>
      <c r="L3386" s="134" t="n">
        <f aca="false">I3386/J3386-1</f>
        <v>-0.743427262257756</v>
      </c>
      <c r="O3386" s="131"/>
      <c r="P3386" s="330"/>
      <c r="Q3386" s="132"/>
      <c r="R3386" s="132"/>
      <c r="S3386" s="132"/>
      <c r="T3386" s="132"/>
    </row>
    <row r="3387" customFormat="false" ht="12.8" hidden="true" customHeight="false" outlineLevel="0" collapsed="false">
      <c r="A3387" s="131" t="n">
        <v>1555113600</v>
      </c>
      <c r="B3387" s="330" t="n">
        <f aca="false">(A3387/(24*60*60))+DATE(1970,1,1)</f>
        <v>43568</v>
      </c>
      <c r="C3387" s="331" t="n">
        <f aca="false">YEAR(B3387)</f>
        <v>2019</v>
      </c>
      <c r="D3387" s="331" t="n">
        <f aca="false">MONTH(B3387)</f>
        <v>4</v>
      </c>
      <c r="E3387" s="331" t="n">
        <f aca="false">DAY(B3387)</f>
        <v>13</v>
      </c>
      <c r="F3387" s="132" t="n">
        <v>5081.1775</v>
      </c>
      <c r="G3387" s="132" t="n">
        <v>5127.258</v>
      </c>
      <c r="H3387" s="132" t="n">
        <v>5036.165</v>
      </c>
      <c r="I3387" s="132" t="n">
        <v>5066.2325</v>
      </c>
      <c r="J3387" s="132" t="n">
        <f aca="false">LARGE($G$1:G3387,1)</f>
        <v>19804.2475</v>
      </c>
      <c r="K3387" s="192" t="n">
        <f aca="false">IF(J3387&gt;J3386,0,K3386+1)</f>
        <v>482</v>
      </c>
      <c r="L3387" s="134" t="n">
        <f aca="false">I3387/J3387-1</f>
        <v>-0.744184549299336</v>
      </c>
      <c r="O3387" s="131"/>
      <c r="P3387" s="330"/>
      <c r="Q3387" s="132"/>
      <c r="R3387" s="132"/>
      <c r="S3387" s="132"/>
      <c r="T3387" s="132"/>
    </row>
    <row r="3388" customFormat="false" ht="12.8" hidden="true" customHeight="false" outlineLevel="0" collapsed="false">
      <c r="A3388" s="131" t="n">
        <v>1555200000</v>
      </c>
      <c r="B3388" s="330" t="n">
        <f aca="false">(A3388/(24*60*60))+DATE(1970,1,1)</f>
        <v>43569</v>
      </c>
      <c r="C3388" s="331" t="n">
        <f aca="false">YEAR(B3388)</f>
        <v>2019</v>
      </c>
      <c r="D3388" s="331" t="n">
        <f aca="false">MONTH(B3388)</f>
        <v>4</v>
      </c>
      <c r="E3388" s="331" t="n">
        <f aca="false">DAY(B3388)</f>
        <v>14</v>
      </c>
      <c r="F3388" s="132" t="n">
        <v>5065.59</v>
      </c>
      <c r="G3388" s="132" t="n">
        <v>5188.6225</v>
      </c>
      <c r="H3388" s="132" t="n">
        <v>5012.885</v>
      </c>
      <c r="I3388" s="132" t="n">
        <v>5161.725</v>
      </c>
      <c r="J3388" s="132" t="n">
        <f aca="false">LARGE($G$1:G3388,1)</f>
        <v>19804.2475</v>
      </c>
      <c r="K3388" s="192" t="n">
        <f aca="false">IF(J3388&gt;J3387,0,K3387+1)</f>
        <v>483</v>
      </c>
      <c r="L3388" s="134" t="n">
        <f aca="false">I3388/J3388-1</f>
        <v>-0.739362730141602</v>
      </c>
      <c r="O3388" s="131"/>
      <c r="P3388" s="330"/>
      <c r="Q3388" s="132"/>
      <c r="R3388" s="132"/>
      <c r="S3388" s="132"/>
      <c r="T3388" s="132"/>
    </row>
    <row r="3389" customFormat="false" ht="12.8" hidden="true" customHeight="false" outlineLevel="0" collapsed="false">
      <c r="A3389" s="131" t="n">
        <v>1555286400</v>
      </c>
      <c r="B3389" s="330" t="n">
        <f aca="false">(A3389/(24*60*60))+DATE(1970,1,1)</f>
        <v>43570</v>
      </c>
      <c r="C3389" s="331" t="n">
        <f aca="false">YEAR(B3389)</f>
        <v>2019</v>
      </c>
      <c r="D3389" s="331" t="n">
        <f aca="false">MONTH(B3389)</f>
        <v>4</v>
      </c>
      <c r="E3389" s="331" t="n">
        <f aca="false">DAY(B3389)</f>
        <v>15</v>
      </c>
      <c r="F3389" s="132" t="n">
        <v>5161.635</v>
      </c>
      <c r="G3389" s="132" t="n">
        <v>5190.93</v>
      </c>
      <c r="H3389" s="132" t="n">
        <v>4946.7275</v>
      </c>
      <c r="I3389" s="132" t="n">
        <v>5032.24</v>
      </c>
      <c r="J3389" s="132" t="n">
        <f aca="false">LARGE($G$1:G3389,1)</f>
        <v>19804.2475</v>
      </c>
      <c r="K3389" s="192" t="n">
        <f aca="false">IF(J3389&gt;J3388,0,K3388+1)</f>
        <v>484</v>
      </c>
      <c r="L3389" s="134" t="n">
        <f aca="false">I3389/J3389-1</f>
        <v>-0.745900974020851</v>
      </c>
      <c r="O3389" s="131"/>
      <c r="P3389" s="330"/>
      <c r="Q3389" s="132"/>
      <c r="R3389" s="132"/>
      <c r="S3389" s="132"/>
      <c r="T3389" s="132"/>
    </row>
    <row r="3390" customFormat="false" ht="12.8" hidden="true" customHeight="false" outlineLevel="0" collapsed="false">
      <c r="A3390" s="131" t="n">
        <v>1555372800</v>
      </c>
      <c r="B3390" s="330" t="n">
        <f aca="false">(A3390/(24*60*60))+DATE(1970,1,1)</f>
        <v>43571</v>
      </c>
      <c r="C3390" s="331" t="n">
        <f aca="false">YEAR(B3390)</f>
        <v>2019</v>
      </c>
      <c r="D3390" s="331" t="n">
        <f aca="false">MONTH(B3390)</f>
        <v>4</v>
      </c>
      <c r="E3390" s="331" t="n">
        <f aca="false">DAY(B3390)</f>
        <v>16</v>
      </c>
      <c r="F3390" s="132" t="n">
        <v>5031.135</v>
      </c>
      <c r="G3390" s="132" t="n">
        <v>5234.2325</v>
      </c>
      <c r="H3390" s="132" t="n">
        <v>5017.99</v>
      </c>
      <c r="I3390" s="132" t="n">
        <v>5203.27</v>
      </c>
      <c r="J3390" s="132" t="n">
        <f aca="false">LARGE($G$1:G3390,1)</f>
        <v>19804.2475</v>
      </c>
      <c r="K3390" s="192" t="n">
        <f aca="false">IF(J3390&gt;J3389,0,K3389+1)</f>
        <v>485</v>
      </c>
      <c r="L3390" s="134" t="n">
        <f aca="false">I3390/J3390-1</f>
        <v>-0.737264947835054</v>
      </c>
      <c r="O3390" s="131"/>
      <c r="P3390" s="330"/>
      <c r="Q3390" s="132"/>
      <c r="R3390" s="132"/>
      <c r="S3390" s="132"/>
      <c r="T3390" s="132"/>
    </row>
    <row r="3391" customFormat="false" ht="12.8" hidden="true" customHeight="false" outlineLevel="0" collapsed="false">
      <c r="A3391" s="131" t="n">
        <v>1555459200</v>
      </c>
      <c r="B3391" s="330" t="n">
        <f aca="false">(A3391/(24*60*60))+DATE(1970,1,1)</f>
        <v>43572</v>
      </c>
      <c r="C3391" s="331" t="n">
        <f aca="false">YEAR(B3391)</f>
        <v>2019</v>
      </c>
      <c r="D3391" s="331" t="n">
        <f aca="false">MONTH(B3391)</f>
        <v>4</v>
      </c>
      <c r="E3391" s="331" t="n">
        <f aca="false">DAY(B3391)</f>
        <v>17</v>
      </c>
      <c r="F3391" s="132" t="n">
        <v>5202.125</v>
      </c>
      <c r="G3391" s="132" t="n">
        <v>5279.815</v>
      </c>
      <c r="H3391" s="132" t="n">
        <v>5173.8975</v>
      </c>
      <c r="I3391" s="132" t="n">
        <v>5232.93</v>
      </c>
      <c r="J3391" s="132" t="n">
        <f aca="false">LARGE($G$1:G3391,1)</f>
        <v>19804.2475</v>
      </c>
      <c r="K3391" s="192" t="n">
        <f aca="false">IF(J3391&gt;J3390,0,K3390+1)</f>
        <v>486</v>
      </c>
      <c r="L3391" s="134" t="n">
        <f aca="false">I3391/J3391-1</f>
        <v>-0.735767289315083</v>
      </c>
      <c r="O3391" s="131"/>
      <c r="P3391" s="330"/>
      <c r="Q3391" s="132"/>
      <c r="R3391" s="132"/>
      <c r="S3391" s="132"/>
      <c r="T3391" s="132"/>
    </row>
    <row r="3392" customFormat="false" ht="12.8" hidden="true" customHeight="false" outlineLevel="0" collapsed="false">
      <c r="A3392" s="131" t="n">
        <v>1555545600</v>
      </c>
      <c r="B3392" s="330" t="n">
        <f aca="false">(A3392/(24*60*60))+DATE(1970,1,1)</f>
        <v>43573</v>
      </c>
      <c r="C3392" s="331" t="n">
        <f aca="false">YEAR(B3392)</f>
        <v>2019</v>
      </c>
      <c r="D3392" s="331" t="n">
        <f aca="false">MONTH(B3392)</f>
        <v>4</v>
      </c>
      <c r="E3392" s="331" t="n">
        <f aca="false">DAY(B3392)</f>
        <v>18</v>
      </c>
      <c r="F3392" s="132" t="n">
        <v>5227.8275</v>
      </c>
      <c r="G3392" s="132" t="n">
        <v>5320.915</v>
      </c>
      <c r="H3392" s="132" t="n">
        <v>5222.3875</v>
      </c>
      <c r="I3392" s="132" t="n">
        <v>5282.15</v>
      </c>
      <c r="J3392" s="132" t="n">
        <f aca="false">LARGE($G$1:G3392,1)</f>
        <v>19804.2475</v>
      </c>
      <c r="K3392" s="192" t="n">
        <f aca="false">IF(J3392&gt;J3391,0,K3391+1)</f>
        <v>487</v>
      </c>
      <c r="L3392" s="134" t="n">
        <f aca="false">I3392/J3392-1</f>
        <v>-0.733281963881738</v>
      </c>
      <c r="O3392" s="131"/>
      <c r="P3392" s="330"/>
      <c r="Q3392" s="132"/>
      <c r="R3392" s="132"/>
      <c r="S3392" s="132"/>
      <c r="T3392" s="132"/>
    </row>
    <row r="3393" customFormat="false" ht="12.8" hidden="true" customHeight="false" outlineLevel="0" collapsed="false">
      <c r="A3393" s="131" t="n">
        <v>1555632000</v>
      </c>
      <c r="B3393" s="330" t="n">
        <f aca="false">(A3393/(24*60*60))+DATE(1970,1,1)</f>
        <v>43574</v>
      </c>
      <c r="C3393" s="331" t="n">
        <f aca="false">YEAR(B3393)</f>
        <v>2019</v>
      </c>
      <c r="D3393" s="331" t="n">
        <f aca="false">MONTH(B3393)</f>
        <v>4</v>
      </c>
      <c r="E3393" s="331" t="n">
        <f aca="false">DAY(B3393)</f>
        <v>19</v>
      </c>
      <c r="F3393" s="132" t="n">
        <v>5282.055</v>
      </c>
      <c r="G3393" s="132" t="n">
        <v>5360.6425</v>
      </c>
      <c r="H3393" s="132" t="n">
        <v>5191.5875</v>
      </c>
      <c r="I3393" s="132" t="n">
        <v>5288.225</v>
      </c>
      <c r="J3393" s="132" t="n">
        <f aca="false">LARGE($G$1:G3393,1)</f>
        <v>19804.2475</v>
      </c>
      <c r="K3393" s="192" t="n">
        <f aca="false">IF(J3393&gt;J3392,0,K3392+1)</f>
        <v>488</v>
      </c>
      <c r="L3393" s="134" t="n">
        <f aca="false">I3393/J3393-1</f>
        <v>-0.732975211504502</v>
      </c>
      <c r="O3393" s="131"/>
      <c r="P3393" s="330"/>
      <c r="Q3393" s="132"/>
      <c r="R3393" s="132"/>
      <c r="S3393" s="132"/>
      <c r="T3393" s="132"/>
    </row>
    <row r="3394" customFormat="false" ht="12.8" hidden="true" customHeight="false" outlineLevel="0" collapsed="false">
      <c r="A3394" s="131" t="n">
        <v>1555718400</v>
      </c>
      <c r="B3394" s="330" t="n">
        <f aca="false">(A3394/(24*60*60))+DATE(1970,1,1)</f>
        <v>43575</v>
      </c>
      <c r="C3394" s="331" t="n">
        <f aca="false">YEAR(B3394)</f>
        <v>2019</v>
      </c>
      <c r="D3394" s="331" t="n">
        <f aca="false">MONTH(B3394)</f>
        <v>4</v>
      </c>
      <c r="E3394" s="331" t="n">
        <f aca="false">DAY(B3394)</f>
        <v>20</v>
      </c>
      <c r="F3394" s="132" t="n">
        <v>5288.965</v>
      </c>
      <c r="G3394" s="132" t="n">
        <v>5359.9925</v>
      </c>
      <c r="H3394" s="132" t="n">
        <v>5259.21</v>
      </c>
      <c r="I3394" s="132" t="n">
        <v>5319.1475</v>
      </c>
      <c r="J3394" s="132" t="n">
        <f aca="false">LARGE($G$1:G3394,1)</f>
        <v>19804.2475</v>
      </c>
      <c r="K3394" s="192" t="n">
        <f aca="false">IF(J3394&gt;J3393,0,K3393+1)</f>
        <v>489</v>
      </c>
      <c r="L3394" s="134" t="n">
        <f aca="false">I3394/J3394-1</f>
        <v>-0.731413804033706</v>
      </c>
      <c r="O3394" s="131"/>
      <c r="P3394" s="330"/>
      <c r="Q3394" s="132"/>
      <c r="R3394" s="132"/>
      <c r="S3394" s="132"/>
      <c r="T3394" s="132"/>
    </row>
    <row r="3395" customFormat="false" ht="12.8" hidden="true" customHeight="false" outlineLevel="0" collapsed="false">
      <c r="A3395" s="131" t="n">
        <v>1555804800</v>
      </c>
      <c r="B3395" s="330" t="n">
        <f aca="false">(A3395/(24*60*60))+DATE(1970,1,1)</f>
        <v>43576</v>
      </c>
      <c r="C3395" s="331" t="n">
        <f aca="false">YEAR(B3395)</f>
        <v>2019</v>
      </c>
      <c r="D3395" s="331" t="n">
        <f aca="false">MONTH(B3395)</f>
        <v>4</v>
      </c>
      <c r="E3395" s="331" t="n">
        <f aca="false">DAY(B3395)</f>
        <v>21</v>
      </c>
      <c r="F3395" s="132" t="n">
        <v>5319.8825</v>
      </c>
      <c r="G3395" s="132" t="n">
        <v>5346.525</v>
      </c>
      <c r="H3395" s="132" t="n">
        <v>5210.4175</v>
      </c>
      <c r="I3395" s="132" t="n">
        <v>5296.6375</v>
      </c>
      <c r="J3395" s="132" t="n">
        <f aca="false">LARGE($G$1:G3395,1)</f>
        <v>19804.2475</v>
      </c>
      <c r="K3395" s="192" t="n">
        <f aca="false">IF(J3395&gt;J3394,0,K3394+1)</f>
        <v>490</v>
      </c>
      <c r="L3395" s="134" t="n">
        <f aca="false">I3395/J3395-1</f>
        <v>-0.73255042889158</v>
      </c>
      <c r="O3395" s="131"/>
      <c r="P3395" s="330"/>
      <c r="Q3395" s="132"/>
      <c r="R3395" s="132"/>
      <c r="S3395" s="132"/>
      <c r="T3395" s="132"/>
    </row>
    <row r="3396" customFormat="false" ht="12.8" hidden="true" customHeight="false" outlineLevel="0" collapsed="false">
      <c r="A3396" s="131" t="n">
        <v>1555891200</v>
      </c>
      <c r="B3396" s="330" t="n">
        <f aca="false">(A3396/(24*60*60))+DATE(1970,1,1)</f>
        <v>43577</v>
      </c>
      <c r="C3396" s="331" t="n">
        <f aca="false">YEAR(B3396)</f>
        <v>2019</v>
      </c>
      <c r="D3396" s="331" t="n">
        <f aca="false">MONTH(B3396)</f>
        <v>4</v>
      </c>
      <c r="E3396" s="331" t="n">
        <f aca="false">DAY(B3396)</f>
        <v>22</v>
      </c>
      <c r="F3396" s="132" t="n">
        <v>5296.14</v>
      </c>
      <c r="G3396" s="132" t="n">
        <v>5443.3125</v>
      </c>
      <c r="H3396" s="132" t="n">
        <v>5250.305</v>
      </c>
      <c r="I3396" s="132" t="n">
        <v>5387.1</v>
      </c>
      <c r="J3396" s="132" t="n">
        <f aca="false">LARGE($G$1:G3396,1)</f>
        <v>19804.2475</v>
      </c>
      <c r="K3396" s="192" t="n">
        <f aca="false">IF(J3396&gt;J3395,0,K3395+1)</f>
        <v>491</v>
      </c>
      <c r="L3396" s="134" t="n">
        <f aca="false">I3396/J3396-1</f>
        <v>-0.727982595652776</v>
      </c>
      <c r="O3396" s="131"/>
      <c r="P3396" s="330"/>
      <c r="Q3396" s="132"/>
      <c r="R3396" s="132"/>
      <c r="S3396" s="132"/>
      <c r="T3396" s="132"/>
    </row>
    <row r="3397" customFormat="false" ht="12.8" hidden="true" customHeight="false" outlineLevel="0" collapsed="false">
      <c r="A3397" s="131" t="n">
        <v>1555977600</v>
      </c>
      <c r="B3397" s="330" t="n">
        <f aca="false">(A3397/(24*60*60))+DATE(1970,1,1)</f>
        <v>43578</v>
      </c>
      <c r="C3397" s="331" t="n">
        <f aca="false">YEAR(B3397)</f>
        <v>2019</v>
      </c>
      <c r="D3397" s="331" t="n">
        <f aca="false">MONTH(B3397)</f>
        <v>4</v>
      </c>
      <c r="E3397" s="331" t="n">
        <f aca="false">DAY(B3397)</f>
        <v>23</v>
      </c>
      <c r="F3397" s="132" t="n">
        <v>5387.075</v>
      </c>
      <c r="G3397" s="132" t="n">
        <v>5641.495</v>
      </c>
      <c r="H3397" s="132" t="n">
        <v>5363.61</v>
      </c>
      <c r="I3397" s="132" t="n">
        <v>5531.93</v>
      </c>
      <c r="J3397" s="132" t="n">
        <f aca="false">LARGE($G$1:G3397,1)</f>
        <v>19804.2475</v>
      </c>
      <c r="K3397" s="192" t="n">
        <f aca="false">IF(J3397&gt;J3396,0,K3396+1)</f>
        <v>492</v>
      </c>
      <c r="L3397" s="134" t="n">
        <f aca="false">I3397/J3397-1</f>
        <v>-0.720669517991027</v>
      </c>
      <c r="O3397" s="131"/>
      <c r="P3397" s="330"/>
      <c r="Q3397" s="132"/>
      <c r="R3397" s="132"/>
      <c r="S3397" s="132"/>
      <c r="T3397" s="132"/>
    </row>
    <row r="3398" customFormat="false" ht="12.8" hidden="true" customHeight="false" outlineLevel="0" collapsed="false">
      <c r="A3398" s="131" t="n">
        <v>1556064000</v>
      </c>
      <c r="B3398" s="330" t="n">
        <f aca="false">(A3398/(24*60*60))+DATE(1970,1,1)</f>
        <v>43579</v>
      </c>
      <c r="C3398" s="331" t="n">
        <f aca="false">YEAR(B3398)</f>
        <v>2019</v>
      </c>
      <c r="D3398" s="331" t="n">
        <f aca="false">MONTH(B3398)</f>
        <v>4</v>
      </c>
      <c r="E3398" s="331" t="n">
        <f aca="false">DAY(B3398)</f>
        <v>24</v>
      </c>
      <c r="F3398" s="132" t="n">
        <v>5531.9225</v>
      </c>
      <c r="G3398" s="132" t="n">
        <v>5625.0625</v>
      </c>
      <c r="H3398" s="132" t="n">
        <v>5374.4575</v>
      </c>
      <c r="I3398" s="132" t="n">
        <v>5442.5525</v>
      </c>
      <c r="J3398" s="132" t="n">
        <f aca="false">LARGE($G$1:G3398,1)</f>
        <v>19804.2475</v>
      </c>
      <c r="K3398" s="192" t="n">
        <f aca="false">IF(J3398&gt;J3397,0,K3397+1)</f>
        <v>493</v>
      </c>
      <c r="L3398" s="134" t="n">
        <f aca="false">I3398/J3398-1</f>
        <v>-0.725182565002785</v>
      </c>
      <c r="O3398" s="131"/>
      <c r="P3398" s="330"/>
      <c r="Q3398" s="132"/>
      <c r="R3398" s="132"/>
      <c r="S3398" s="132"/>
      <c r="T3398" s="132"/>
    </row>
    <row r="3399" customFormat="false" ht="12.8" hidden="true" customHeight="false" outlineLevel="0" collapsed="false">
      <c r="A3399" s="131" t="n">
        <v>1556150400</v>
      </c>
      <c r="B3399" s="330" t="n">
        <f aca="false">(A3399/(24*60*60))+DATE(1970,1,1)</f>
        <v>43580</v>
      </c>
      <c r="C3399" s="331" t="n">
        <f aca="false">YEAR(B3399)</f>
        <v>2019</v>
      </c>
      <c r="D3399" s="331" t="n">
        <f aca="false">MONTH(B3399)</f>
        <v>4</v>
      </c>
      <c r="E3399" s="331" t="n">
        <f aca="false">DAY(B3399)</f>
        <v>25</v>
      </c>
      <c r="F3399" s="132" t="n">
        <v>5442.3375</v>
      </c>
      <c r="G3399" s="132" t="n">
        <v>5512.005</v>
      </c>
      <c r="H3399" s="132" t="n">
        <v>4821.9125</v>
      </c>
      <c r="I3399" s="132" t="n">
        <v>5133.6225</v>
      </c>
      <c r="J3399" s="132" t="n">
        <f aca="false">LARGE($G$1:G3399,1)</f>
        <v>19804.2475</v>
      </c>
      <c r="K3399" s="192" t="n">
        <f aca="false">IF(J3399&gt;J3398,0,K3398+1)</f>
        <v>494</v>
      </c>
      <c r="L3399" s="134" t="n">
        <f aca="false">I3399/J3399-1</f>
        <v>-0.740781743916299</v>
      </c>
      <c r="O3399" s="131"/>
      <c r="P3399" s="330"/>
      <c r="Q3399" s="132"/>
      <c r="R3399" s="132"/>
      <c r="S3399" s="132"/>
      <c r="T3399" s="132"/>
    </row>
    <row r="3400" customFormat="false" ht="12.8" hidden="true" customHeight="false" outlineLevel="0" collapsed="false">
      <c r="A3400" s="131" t="n">
        <v>1556236800</v>
      </c>
      <c r="B3400" s="330" t="n">
        <f aca="false">(A3400/(24*60*60))+DATE(1970,1,1)</f>
        <v>43581</v>
      </c>
      <c r="C3400" s="331" t="n">
        <f aca="false">YEAR(B3400)</f>
        <v>2019</v>
      </c>
      <c r="D3400" s="331" t="n">
        <f aca="false">MONTH(B3400)</f>
        <v>4</v>
      </c>
      <c r="E3400" s="331" t="n">
        <f aca="false">DAY(B3400)</f>
        <v>26</v>
      </c>
      <c r="F3400" s="132" t="n">
        <v>5133.6125</v>
      </c>
      <c r="G3400" s="132" t="n">
        <v>5291.745</v>
      </c>
      <c r="H3400" s="132" t="n">
        <v>5044.225</v>
      </c>
      <c r="I3400" s="132" t="n">
        <v>5152.02</v>
      </c>
      <c r="J3400" s="132" t="n">
        <f aca="false">LARGE($G$1:G3400,1)</f>
        <v>19804.2475</v>
      </c>
      <c r="K3400" s="192" t="n">
        <f aca="false">IF(J3400&gt;J3399,0,K3399+1)</f>
        <v>495</v>
      </c>
      <c r="L3400" s="134" t="n">
        <f aca="false">I3400/J3400-1</f>
        <v>-0.739852776531903</v>
      </c>
      <c r="O3400" s="131"/>
      <c r="P3400" s="330"/>
      <c r="Q3400" s="132"/>
      <c r="R3400" s="132"/>
      <c r="S3400" s="132"/>
      <c r="T3400" s="132"/>
    </row>
    <row r="3401" customFormat="false" ht="12.8" hidden="true" customHeight="false" outlineLevel="0" collapsed="false">
      <c r="A3401" s="131" t="n">
        <v>1556323200</v>
      </c>
      <c r="B3401" s="330" t="n">
        <f aca="false">(A3401/(24*60*60))+DATE(1970,1,1)</f>
        <v>43582</v>
      </c>
      <c r="C3401" s="331" t="n">
        <f aca="false">YEAR(B3401)</f>
        <v>2019</v>
      </c>
      <c r="D3401" s="331" t="n">
        <f aca="false">MONTH(B3401)</f>
        <v>4</v>
      </c>
      <c r="E3401" s="331" t="n">
        <f aca="false">DAY(B3401)</f>
        <v>27</v>
      </c>
      <c r="F3401" s="132" t="n">
        <v>5154.2775</v>
      </c>
      <c r="G3401" s="132" t="n">
        <v>5218.3625</v>
      </c>
      <c r="H3401" s="132" t="n">
        <v>5116.6575</v>
      </c>
      <c r="I3401" s="132" t="n">
        <v>5170.5475</v>
      </c>
      <c r="J3401" s="132" t="n">
        <f aca="false">LARGE($G$1:G3401,1)</f>
        <v>19804.2475</v>
      </c>
      <c r="K3401" s="192" t="n">
        <f aca="false">IF(J3401&gt;J3400,0,K3400+1)</f>
        <v>496</v>
      </c>
      <c r="L3401" s="134" t="n">
        <f aca="false">I3401/J3401-1</f>
        <v>-0.738917244899106</v>
      </c>
      <c r="O3401" s="131"/>
      <c r="P3401" s="330"/>
      <c r="Q3401" s="132"/>
      <c r="R3401" s="132"/>
      <c r="S3401" s="132"/>
      <c r="T3401" s="132"/>
    </row>
    <row r="3402" customFormat="false" ht="12.8" hidden="true" customHeight="false" outlineLevel="0" collapsed="false">
      <c r="A3402" s="131" t="n">
        <v>1556409600</v>
      </c>
      <c r="B3402" s="330" t="n">
        <f aca="false">(A3402/(24*60*60))+DATE(1970,1,1)</f>
        <v>43583</v>
      </c>
      <c r="C3402" s="331" t="n">
        <f aca="false">YEAR(B3402)</f>
        <v>2019</v>
      </c>
      <c r="D3402" s="331" t="n">
        <f aca="false">MONTH(B3402)</f>
        <v>4</v>
      </c>
      <c r="E3402" s="331" t="n">
        <f aca="false">DAY(B3402)</f>
        <v>28</v>
      </c>
      <c r="F3402" s="132" t="n">
        <v>5171.1175</v>
      </c>
      <c r="G3402" s="132" t="n">
        <v>5214.1975</v>
      </c>
      <c r="H3402" s="132" t="n">
        <v>5100.985</v>
      </c>
      <c r="I3402" s="132" t="n">
        <v>5157.275</v>
      </c>
      <c r="J3402" s="132" t="n">
        <f aca="false">LARGE($G$1:G3402,1)</f>
        <v>19804.2475</v>
      </c>
      <c r="K3402" s="192" t="n">
        <f aca="false">IF(J3402&gt;J3401,0,K3401+1)</f>
        <v>497</v>
      </c>
      <c r="L3402" s="134" t="n">
        <f aca="false">I3402/J3402-1</f>
        <v>-0.739587429413817</v>
      </c>
      <c r="O3402" s="131"/>
      <c r="P3402" s="330"/>
      <c r="Q3402" s="132"/>
      <c r="R3402" s="132"/>
      <c r="S3402" s="132"/>
      <c r="T3402" s="132"/>
    </row>
    <row r="3403" customFormat="false" ht="12.8" hidden="true" customHeight="false" outlineLevel="0" collapsed="false">
      <c r="A3403" s="131" t="n">
        <v>1556496000</v>
      </c>
      <c r="B3403" s="330" t="n">
        <f aca="false">(A3403/(24*60*60))+DATE(1970,1,1)</f>
        <v>43584</v>
      </c>
      <c r="C3403" s="331" t="n">
        <f aca="false">YEAR(B3403)</f>
        <v>2019</v>
      </c>
      <c r="D3403" s="331" t="n">
        <f aca="false">MONTH(B3403)</f>
        <v>4</v>
      </c>
      <c r="E3403" s="331" t="n">
        <f aca="false">DAY(B3403)</f>
        <v>29</v>
      </c>
      <c r="F3403" s="132" t="n">
        <v>5155.0925</v>
      </c>
      <c r="G3403" s="132" t="n">
        <v>5191.21</v>
      </c>
      <c r="H3403" s="132" t="n">
        <v>5070.6625</v>
      </c>
      <c r="I3403" s="132" t="n">
        <v>5149.055</v>
      </c>
      <c r="J3403" s="132" t="n">
        <f aca="false">LARGE($G$1:G3403,1)</f>
        <v>19804.2475</v>
      </c>
      <c r="K3403" s="192" t="n">
        <f aca="false">IF(J3403&gt;J3402,0,K3402+1)</f>
        <v>498</v>
      </c>
      <c r="L3403" s="134" t="n">
        <f aca="false">I3403/J3403-1</f>
        <v>-0.740002491889682</v>
      </c>
      <c r="O3403" s="131"/>
      <c r="P3403" s="330"/>
      <c r="Q3403" s="132"/>
      <c r="R3403" s="132"/>
      <c r="S3403" s="132"/>
      <c r="T3403" s="132"/>
    </row>
    <row r="3404" customFormat="false" ht="12.8" hidden="true" customHeight="false" outlineLevel="0" collapsed="false">
      <c r="A3404" s="131" t="n">
        <v>1556582400</v>
      </c>
      <c r="B3404" s="330" t="n">
        <f aca="false">(A3404/(24*60*60))+DATE(1970,1,1)</f>
        <v>43585</v>
      </c>
      <c r="C3404" s="331" t="n">
        <f aca="false">YEAR(B3404)</f>
        <v>2019</v>
      </c>
      <c r="D3404" s="331" t="n">
        <f aca="false">MONTH(B3404)</f>
        <v>4</v>
      </c>
      <c r="E3404" s="331" t="n">
        <f aca="false">DAY(B3404)</f>
        <v>30</v>
      </c>
      <c r="F3404" s="132" t="n">
        <v>5150.28</v>
      </c>
      <c r="G3404" s="132" t="n">
        <v>5288.605</v>
      </c>
      <c r="H3404" s="132" t="n">
        <v>5129.37</v>
      </c>
      <c r="I3404" s="132" t="n">
        <v>5269.5575</v>
      </c>
      <c r="J3404" s="132" t="n">
        <f aca="false">LARGE($G$1:G3404,1)</f>
        <v>19804.2475</v>
      </c>
      <c r="K3404" s="192" t="n">
        <f aca="false">IF(J3404&gt;J3403,0,K3403+1)</f>
        <v>499</v>
      </c>
      <c r="L3404" s="134" t="n">
        <f aca="false">I3404/J3404-1</f>
        <v>-0.733917812327886</v>
      </c>
      <c r="O3404" s="131"/>
      <c r="P3404" s="330"/>
      <c r="Q3404" s="132"/>
      <c r="R3404" s="132"/>
      <c r="S3404" s="132"/>
      <c r="T3404" s="132"/>
    </row>
    <row r="3405" customFormat="false" ht="12.8" hidden="true" customHeight="false" outlineLevel="0" collapsed="false">
      <c r="A3405" s="131" t="n">
        <v>1556668800</v>
      </c>
      <c r="B3405" s="330" t="n">
        <f aca="false">(A3405/(24*60*60))+DATE(1970,1,1)</f>
        <v>43586</v>
      </c>
      <c r="C3405" s="331" t="n">
        <f aca="false">YEAR(B3405)</f>
        <v>2019</v>
      </c>
      <c r="D3405" s="331" t="n">
        <f aca="false">MONTH(B3405)</f>
        <v>5</v>
      </c>
      <c r="E3405" s="331" t="n">
        <f aca="false">DAY(B3405)</f>
        <v>1</v>
      </c>
      <c r="F3405" s="132" t="n">
        <v>5270</v>
      </c>
      <c r="G3405" s="132" t="n">
        <v>5358.4875</v>
      </c>
      <c r="H3405" s="132" t="n">
        <v>5266.975</v>
      </c>
      <c r="I3405" s="132" t="n">
        <v>5323.21</v>
      </c>
      <c r="J3405" s="132" t="n">
        <f aca="false">LARGE($G$1:G3405,1)</f>
        <v>19804.2475</v>
      </c>
      <c r="K3405" s="192" t="n">
        <f aca="false">IF(J3405&gt;J3404,0,K3404+1)</f>
        <v>500</v>
      </c>
      <c r="L3405" s="134" t="n">
        <f aca="false">I3405/J3405-1</f>
        <v>-0.73120867127115</v>
      </c>
      <c r="O3405" s="131"/>
      <c r="P3405" s="330"/>
      <c r="Q3405" s="132"/>
      <c r="R3405" s="132"/>
      <c r="S3405" s="132"/>
      <c r="T3405" s="132"/>
    </row>
    <row r="3406" customFormat="false" ht="12.8" hidden="true" customHeight="false" outlineLevel="0" collapsed="false">
      <c r="A3406" s="131" t="n">
        <v>1556755200</v>
      </c>
      <c r="B3406" s="330" t="n">
        <f aca="false">(A3406/(24*60*60))+DATE(1970,1,1)</f>
        <v>43587</v>
      </c>
      <c r="C3406" s="331" t="n">
        <f aca="false">YEAR(B3406)</f>
        <v>2019</v>
      </c>
      <c r="D3406" s="331" t="n">
        <f aca="false">MONTH(B3406)</f>
        <v>5</v>
      </c>
      <c r="E3406" s="331" t="n">
        <f aca="false">DAY(B3406)</f>
        <v>2</v>
      </c>
      <c r="F3406" s="132" t="n">
        <v>5323.7625</v>
      </c>
      <c r="G3406" s="132" t="n">
        <v>5422.29</v>
      </c>
      <c r="H3406" s="132" t="n">
        <v>5306.9075</v>
      </c>
      <c r="I3406" s="132" t="n">
        <v>5389.005</v>
      </c>
      <c r="J3406" s="132" t="n">
        <f aca="false">LARGE($G$1:G3406,1)</f>
        <v>19804.2475</v>
      </c>
      <c r="K3406" s="192" t="n">
        <f aca="false">IF(J3406&gt;J3405,0,K3405+1)</f>
        <v>501</v>
      </c>
      <c r="L3406" s="134" t="n">
        <f aca="false">I3406/J3406-1</f>
        <v>-0.727886404166581</v>
      </c>
      <c r="O3406" s="131"/>
      <c r="P3406" s="330"/>
      <c r="Q3406" s="132"/>
      <c r="R3406" s="132"/>
      <c r="S3406" s="132"/>
      <c r="T3406" s="132"/>
    </row>
    <row r="3407" customFormat="false" ht="12.8" hidden="true" customHeight="false" outlineLevel="0" collapsed="false">
      <c r="A3407" s="131" t="n">
        <v>1556841600</v>
      </c>
      <c r="B3407" s="330" t="n">
        <f aca="false">(A3407/(24*60*60))+DATE(1970,1,1)</f>
        <v>43588</v>
      </c>
      <c r="C3407" s="331" t="n">
        <f aca="false">YEAR(B3407)</f>
        <v>2019</v>
      </c>
      <c r="D3407" s="331" t="n">
        <f aca="false">MONTH(B3407)</f>
        <v>5</v>
      </c>
      <c r="E3407" s="331" t="n">
        <f aca="false">DAY(B3407)</f>
        <v>3</v>
      </c>
      <c r="F3407" s="132" t="n">
        <v>5389.0025</v>
      </c>
      <c r="G3407" s="132" t="n">
        <v>5797.3775</v>
      </c>
      <c r="H3407" s="132" t="n">
        <v>5365</v>
      </c>
      <c r="I3407" s="132" t="n">
        <v>5658.98</v>
      </c>
      <c r="J3407" s="132" t="n">
        <f aca="false">LARGE($G$1:G3407,1)</f>
        <v>19804.2475</v>
      </c>
      <c r="K3407" s="192" t="n">
        <f aca="false">IF(J3407&gt;J3406,0,K3406+1)</f>
        <v>502</v>
      </c>
      <c r="L3407" s="134" t="n">
        <f aca="false">I3407/J3407-1</f>
        <v>-0.714254227533765</v>
      </c>
      <c r="O3407" s="131"/>
      <c r="P3407" s="330"/>
      <c r="Q3407" s="132"/>
      <c r="R3407" s="132"/>
      <c r="S3407" s="132"/>
      <c r="T3407" s="132"/>
    </row>
    <row r="3408" customFormat="false" ht="12.8" hidden="true" customHeight="false" outlineLevel="0" collapsed="false">
      <c r="A3408" s="131" t="n">
        <v>1556928000</v>
      </c>
      <c r="B3408" s="330" t="n">
        <f aca="false">(A3408/(24*60*60))+DATE(1970,1,1)</f>
        <v>43589</v>
      </c>
      <c r="C3408" s="331" t="n">
        <f aca="false">YEAR(B3408)</f>
        <v>2019</v>
      </c>
      <c r="D3408" s="331" t="n">
        <f aca="false">MONTH(B3408)</f>
        <v>5</v>
      </c>
      <c r="E3408" s="331" t="n">
        <f aca="false">DAY(B3408)</f>
        <v>4</v>
      </c>
      <c r="F3408" s="132" t="n">
        <v>5660.205</v>
      </c>
      <c r="G3408" s="132" t="n">
        <v>5842.5525</v>
      </c>
      <c r="H3408" s="132" t="n">
        <v>5514.5025</v>
      </c>
      <c r="I3408" s="132" t="n">
        <v>5766.9175</v>
      </c>
      <c r="J3408" s="132" t="n">
        <f aca="false">LARGE($G$1:G3408,1)</f>
        <v>19804.2475</v>
      </c>
      <c r="K3408" s="192" t="n">
        <f aca="false">IF(J3408&gt;J3407,0,K3407+1)</f>
        <v>503</v>
      </c>
      <c r="L3408" s="134" t="n">
        <f aca="false">I3408/J3408-1</f>
        <v>-0.708804007827109</v>
      </c>
      <c r="O3408" s="131"/>
      <c r="P3408" s="330"/>
      <c r="Q3408" s="132"/>
      <c r="R3408" s="132"/>
      <c r="S3408" s="132"/>
      <c r="T3408" s="132"/>
    </row>
    <row r="3409" customFormat="false" ht="12.8" hidden="true" customHeight="false" outlineLevel="0" collapsed="false">
      <c r="A3409" s="131" t="n">
        <v>1557014400</v>
      </c>
      <c r="B3409" s="330" t="n">
        <f aca="false">(A3409/(24*60*60))+DATE(1970,1,1)</f>
        <v>43590</v>
      </c>
      <c r="C3409" s="331" t="n">
        <f aca="false">YEAR(B3409)</f>
        <v>2019</v>
      </c>
      <c r="D3409" s="331" t="n">
        <f aca="false">MONTH(B3409)</f>
        <v>5</v>
      </c>
      <c r="E3409" s="331" t="n">
        <f aca="false">DAY(B3409)</f>
        <v>5</v>
      </c>
      <c r="F3409" s="132" t="n">
        <v>5768.4225</v>
      </c>
      <c r="G3409" s="132" t="n">
        <v>5780.7675</v>
      </c>
      <c r="H3409" s="132" t="n">
        <v>5627.4575</v>
      </c>
      <c r="I3409" s="132" t="n">
        <v>5714.345</v>
      </c>
      <c r="J3409" s="132" t="n">
        <f aca="false">LARGE($G$1:G3409,1)</f>
        <v>19804.2475</v>
      </c>
      <c r="K3409" s="192" t="n">
        <f aca="false">IF(J3409&gt;J3408,0,K3408+1)</f>
        <v>504</v>
      </c>
      <c r="L3409" s="134" t="n">
        <f aca="false">I3409/J3409-1</f>
        <v>-0.711458615127891</v>
      </c>
      <c r="O3409" s="131"/>
      <c r="P3409" s="330"/>
      <c r="Q3409" s="132"/>
      <c r="R3409" s="132"/>
      <c r="S3409" s="132"/>
      <c r="T3409" s="132"/>
    </row>
    <row r="3410" customFormat="false" ht="12.8" hidden="true" customHeight="false" outlineLevel="0" collapsed="false">
      <c r="A3410" s="131" t="n">
        <v>1557100800</v>
      </c>
      <c r="B3410" s="330" t="n">
        <f aca="false">(A3410/(24*60*60))+DATE(1970,1,1)</f>
        <v>43591</v>
      </c>
      <c r="C3410" s="331" t="n">
        <f aca="false">YEAR(B3410)</f>
        <v>2019</v>
      </c>
      <c r="D3410" s="331" t="n">
        <f aca="false">MONTH(B3410)</f>
        <v>5</v>
      </c>
      <c r="E3410" s="331" t="n">
        <f aca="false">DAY(B3410)</f>
        <v>6</v>
      </c>
      <c r="F3410" s="132" t="n">
        <v>5716.1625</v>
      </c>
      <c r="G3410" s="132" t="n">
        <v>5754.94</v>
      </c>
      <c r="H3410" s="132" t="n">
        <v>5565.1925</v>
      </c>
      <c r="I3410" s="132" t="n">
        <v>5686.8525</v>
      </c>
      <c r="J3410" s="132" t="n">
        <f aca="false">LARGE($G$1:G3410,1)</f>
        <v>19804.2475</v>
      </c>
      <c r="K3410" s="192" t="n">
        <f aca="false">IF(J3410&gt;J3409,0,K3409+1)</f>
        <v>505</v>
      </c>
      <c r="L3410" s="134" t="n">
        <f aca="false">I3410/J3410-1</f>
        <v>-0.712846827429318</v>
      </c>
      <c r="O3410" s="131"/>
      <c r="P3410" s="330"/>
      <c r="Q3410" s="132"/>
      <c r="R3410" s="132"/>
      <c r="S3410" s="132"/>
      <c r="T3410" s="132"/>
    </row>
    <row r="3411" customFormat="false" ht="12.8" hidden="true" customHeight="false" outlineLevel="0" collapsed="false">
      <c r="A3411" s="131" t="n">
        <v>1557187200</v>
      </c>
      <c r="B3411" s="330" t="n">
        <f aca="false">(A3411/(24*60*60))+DATE(1970,1,1)</f>
        <v>43592</v>
      </c>
      <c r="C3411" s="331" t="n">
        <f aca="false">YEAR(B3411)</f>
        <v>2019</v>
      </c>
      <c r="D3411" s="331" t="n">
        <f aca="false">MONTH(B3411)</f>
        <v>5</v>
      </c>
      <c r="E3411" s="331" t="n">
        <f aca="false">DAY(B3411)</f>
        <v>7</v>
      </c>
      <c r="F3411" s="132" t="n">
        <v>5687.53</v>
      </c>
      <c r="G3411" s="132" t="n">
        <v>5970.455</v>
      </c>
      <c r="H3411" s="132" t="n">
        <v>5687.53</v>
      </c>
      <c r="I3411" s="132" t="n">
        <v>5747.2475</v>
      </c>
      <c r="J3411" s="132" t="n">
        <f aca="false">LARGE($G$1:G3411,1)</f>
        <v>19804.2475</v>
      </c>
      <c r="K3411" s="192" t="n">
        <f aca="false">IF(J3411&gt;J3410,0,K3410+1)</f>
        <v>506</v>
      </c>
      <c r="L3411" s="134" t="n">
        <f aca="false">I3411/J3411-1</f>
        <v>-0.709797229104514</v>
      </c>
      <c r="O3411" s="131"/>
      <c r="P3411" s="330"/>
      <c r="Q3411" s="132"/>
      <c r="R3411" s="132"/>
      <c r="S3411" s="132"/>
      <c r="T3411" s="132"/>
    </row>
    <row r="3412" customFormat="false" ht="12.8" hidden="true" customHeight="false" outlineLevel="0" collapsed="false">
      <c r="A3412" s="131" t="n">
        <v>1557273600</v>
      </c>
      <c r="B3412" s="330" t="n">
        <f aca="false">(A3412/(24*60*60))+DATE(1970,1,1)</f>
        <v>43593</v>
      </c>
      <c r="C3412" s="331" t="n">
        <f aca="false">YEAR(B3412)</f>
        <v>2019</v>
      </c>
      <c r="D3412" s="331" t="n">
        <f aca="false">MONTH(B3412)</f>
        <v>5</v>
      </c>
      <c r="E3412" s="331" t="n">
        <f aca="false">DAY(B3412)</f>
        <v>8</v>
      </c>
      <c r="F3412" s="132" t="n">
        <v>5746.46</v>
      </c>
      <c r="G3412" s="132" t="n">
        <v>5987.295</v>
      </c>
      <c r="H3412" s="132" t="n">
        <v>5657.7375</v>
      </c>
      <c r="I3412" s="132" t="n">
        <v>5941</v>
      </c>
      <c r="J3412" s="132" t="n">
        <f aca="false">LARGE($G$1:G3412,1)</f>
        <v>19804.2475</v>
      </c>
      <c r="K3412" s="192" t="n">
        <f aca="false">IF(J3412&gt;J3411,0,K3411+1)</f>
        <v>507</v>
      </c>
      <c r="L3412" s="134" t="n">
        <f aca="false">I3412/J3412-1</f>
        <v>-0.700013848039417</v>
      </c>
      <c r="O3412" s="131"/>
      <c r="P3412" s="330"/>
      <c r="Q3412" s="132"/>
      <c r="R3412" s="132"/>
      <c r="S3412" s="132"/>
      <c r="T3412" s="132"/>
    </row>
    <row r="3413" customFormat="false" ht="12.8" hidden="true" customHeight="false" outlineLevel="0" collapsed="false">
      <c r="A3413" s="131" t="n">
        <v>1557360000</v>
      </c>
      <c r="B3413" s="330" t="n">
        <f aca="false">(A3413/(24*60*60))+DATE(1970,1,1)</f>
        <v>43594</v>
      </c>
      <c r="C3413" s="331" t="n">
        <f aca="false">YEAR(B3413)</f>
        <v>2019</v>
      </c>
      <c r="D3413" s="331" t="n">
        <f aca="false">MONTH(B3413)</f>
        <v>5</v>
      </c>
      <c r="E3413" s="331" t="n">
        <f aca="false">DAY(B3413)</f>
        <v>9</v>
      </c>
      <c r="F3413" s="132" t="n">
        <v>5946.4975</v>
      </c>
      <c r="G3413" s="132" t="n">
        <v>6171.8575</v>
      </c>
      <c r="H3413" s="132" t="n">
        <v>5933.8825</v>
      </c>
      <c r="I3413" s="132" t="n">
        <v>6151.8425</v>
      </c>
      <c r="J3413" s="132" t="n">
        <f aca="false">LARGE($G$1:G3413,1)</f>
        <v>19804.2475</v>
      </c>
      <c r="K3413" s="192" t="n">
        <f aca="false">IF(J3413&gt;J3412,0,K3412+1)</f>
        <v>508</v>
      </c>
      <c r="L3413" s="134" t="n">
        <f aca="false">I3413/J3413-1</f>
        <v>-0.68936752078058</v>
      </c>
      <c r="O3413" s="131"/>
      <c r="P3413" s="330"/>
      <c r="Q3413" s="132"/>
      <c r="R3413" s="132"/>
      <c r="S3413" s="132"/>
      <c r="T3413" s="132"/>
    </row>
    <row r="3414" customFormat="false" ht="12.8" hidden="true" customHeight="false" outlineLevel="0" collapsed="false">
      <c r="A3414" s="131" t="n">
        <v>1557446400</v>
      </c>
      <c r="B3414" s="330" t="n">
        <f aca="false">(A3414/(24*60*60))+DATE(1970,1,1)</f>
        <v>43595</v>
      </c>
      <c r="C3414" s="331" t="n">
        <f aca="false">YEAR(B3414)</f>
        <v>2019</v>
      </c>
      <c r="D3414" s="331" t="n">
        <f aca="false">MONTH(B3414)</f>
        <v>5</v>
      </c>
      <c r="E3414" s="331" t="n">
        <f aca="false">DAY(B3414)</f>
        <v>10</v>
      </c>
      <c r="F3414" s="132" t="n">
        <v>6151.005</v>
      </c>
      <c r="G3414" s="132" t="n">
        <v>6428.5125</v>
      </c>
      <c r="H3414" s="132" t="n">
        <v>6108.5525</v>
      </c>
      <c r="I3414" s="132" t="n">
        <v>6350.4725</v>
      </c>
      <c r="J3414" s="132" t="n">
        <f aca="false">LARGE($G$1:G3414,1)</f>
        <v>19804.2475</v>
      </c>
      <c r="K3414" s="192" t="n">
        <f aca="false">IF(J3414&gt;J3413,0,K3413+1)</f>
        <v>509</v>
      </c>
      <c r="L3414" s="134" t="n">
        <f aca="false">I3414/J3414-1</f>
        <v>-0.679337854164871</v>
      </c>
      <c r="O3414" s="131"/>
      <c r="P3414" s="330"/>
      <c r="Q3414" s="132"/>
      <c r="R3414" s="132"/>
      <c r="S3414" s="132"/>
      <c r="T3414" s="132"/>
    </row>
    <row r="3415" customFormat="false" ht="12.8" hidden="true" customHeight="false" outlineLevel="0" collapsed="false">
      <c r="A3415" s="131" t="n">
        <v>1557532800</v>
      </c>
      <c r="B3415" s="330" t="n">
        <f aca="false">(A3415/(24*60*60))+DATE(1970,1,1)</f>
        <v>43596</v>
      </c>
      <c r="C3415" s="331" t="n">
        <f aca="false">YEAR(B3415)</f>
        <v>2019</v>
      </c>
      <c r="D3415" s="331" t="n">
        <f aca="false">MONTH(B3415)</f>
        <v>5</v>
      </c>
      <c r="E3415" s="331" t="n">
        <f aca="false">DAY(B3415)</f>
        <v>11</v>
      </c>
      <c r="F3415" s="132" t="n">
        <v>6349.8575</v>
      </c>
      <c r="G3415" s="132" t="n">
        <v>7451.145</v>
      </c>
      <c r="H3415" s="132" t="n">
        <v>6343.65</v>
      </c>
      <c r="I3415" s="132" t="n">
        <v>7218.7675</v>
      </c>
      <c r="J3415" s="132" t="n">
        <f aca="false">LARGE($G$1:G3415,1)</f>
        <v>19804.2475</v>
      </c>
      <c r="K3415" s="192" t="n">
        <f aca="false">IF(J3415&gt;J3414,0,K3414+1)</f>
        <v>510</v>
      </c>
      <c r="L3415" s="134" t="n">
        <f aca="false">I3415/J3415-1</f>
        <v>-0.635493976734032</v>
      </c>
      <c r="O3415" s="131"/>
      <c r="P3415" s="330"/>
      <c r="Q3415" s="132"/>
      <c r="R3415" s="132"/>
      <c r="S3415" s="132"/>
      <c r="T3415" s="132"/>
    </row>
    <row r="3416" customFormat="false" ht="12.8" hidden="true" customHeight="false" outlineLevel="0" collapsed="false">
      <c r="A3416" s="131" t="n">
        <v>1557619200</v>
      </c>
      <c r="B3416" s="330" t="n">
        <f aca="false">(A3416/(24*60*60))+DATE(1970,1,1)</f>
        <v>43597</v>
      </c>
      <c r="C3416" s="331" t="n">
        <f aca="false">YEAR(B3416)</f>
        <v>2019</v>
      </c>
      <c r="D3416" s="331" t="n">
        <f aca="false">MONTH(B3416)</f>
        <v>5</v>
      </c>
      <c r="E3416" s="331" t="n">
        <f aca="false">DAY(B3416)</f>
        <v>12</v>
      </c>
      <c r="F3416" s="132" t="n">
        <v>7214.7625</v>
      </c>
      <c r="G3416" s="132" t="n">
        <v>7583.4125</v>
      </c>
      <c r="H3416" s="132" t="n">
        <v>6750.4175</v>
      </c>
      <c r="I3416" s="132" t="n">
        <v>6976.065</v>
      </c>
      <c r="J3416" s="132" t="n">
        <f aca="false">LARGE($G$1:G3416,1)</f>
        <v>19804.2475</v>
      </c>
      <c r="K3416" s="192" t="n">
        <f aca="false">IF(J3416&gt;J3415,0,K3415+1)</f>
        <v>511</v>
      </c>
      <c r="L3416" s="134" t="n">
        <f aca="false">I3416/J3416-1</f>
        <v>-0.647749049793485</v>
      </c>
      <c r="O3416" s="131"/>
      <c r="P3416" s="330"/>
      <c r="Q3416" s="132"/>
      <c r="R3416" s="132"/>
      <c r="S3416" s="132"/>
      <c r="T3416" s="132"/>
    </row>
    <row r="3417" customFormat="false" ht="12.8" hidden="true" customHeight="false" outlineLevel="0" collapsed="false">
      <c r="A3417" s="131" t="n">
        <v>1557705600</v>
      </c>
      <c r="B3417" s="330" t="n">
        <f aca="false">(A3417/(24*60*60))+DATE(1970,1,1)</f>
        <v>43598</v>
      </c>
      <c r="C3417" s="331" t="n">
        <f aca="false">YEAR(B3417)</f>
        <v>2019</v>
      </c>
      <c r="D3417" s="331" t="n">
        <f aca="false">MONTH(B3417)</f>
        <v>5</v>
      </c>
      <c r="E3417" s="331" t="n">
        <f aca="false">DAY(B3417)</f>
        <v>13</v>
      </c>
      <c r="F3417" s="132" t="n">
        <v>6970.955</v>
      </c>
      <c r="G3417" s="132" t="n">
        <v>8175.45</v>
      </c>
      <c r="H3417" s="132" t="n">
        <v>6866.9425</v>
      </c>
      <c r="I3417" s="132" t="n">
        <v>7818.4875</v>
      </c>
      <c r="J3417" s="132" t="n">
        <f aca="false">LARGE($G$1:G3417,1)</f>
        <v>19804.2475</v>
      </c>
      <c r="K3417" s="192" t="n">
        <f aca="false">IF(J3417&gt;J3416,0,K3416+1)</f>
        <v>512</v>
      </c>
      <c r="L3417" s="134" t="n">
        <f aca="false">I3417/J3417-1</f>
        <v>-0.605211584030143</v>
      </c>
      <c r="O3417" s="131"/>
      <c r="P3417" s="330"/>
      <c r="Q3417" s="132"/>
      <c r="R3417" s="132"/>
      <c r="S3417" s="132"/>
      <c r="T3417" s="132"/>
    </row>
    <row r="3418" customFormat="false" ht="12.8" hidden="true" customHeight="false" outlineLevel="0" collapsed="false">
      <c r="A3418" s="131" t="n">
        <v>1557792000</v>
      </c>
      <c r="B3418" s="330" t="n">
        <f aca="false">(A3418/(24*60*60))+DATE(1970,1,1)</f>
        <v>43599</v>
      </c>
      <c r="C3418" s="331" t="n">
        <f aca="false">YEAR(B3418)</f>
        <v>2019</v>
      </c>
      <c r="D3418" s="331" t="n">
        <f aca="false">MONTH(B3418)</f>
        <v>5</v>
      </c>
      <c r="E3418" s="331" t="n">
        <f aca="false">DAY(B3418)</f>
        <v>14</v>
      </c>
      <c r="F3418" s="132" t="n">
        <v>7817.265</v>
      </c>
      <c r="G3418" s="132" t="n">
        <v>8341.865</v>
      </c>
      <c r="H3418" s="132" t="n">
        <v>7621.315</v>
      </c>
      <c r="I3418" s="132" t="n">
        <v>7991.525</v>
      </c>
      <c r="J3418" s="132" t="n">
        <f aca="false">LARGE($G$1:G3418,1)</f>
        <v>19804.2475</v>
      </c>
      <c r="K3418" s="192" t="n">
        <f aca="false">IF(J3418&gt;J3417,0,K3417+1)</f>
        <v>513</v>
      </c>
      <c r="L3418" s="134" t="n">
        <f aca="false">I3418/J3418-1</f>
        <v>-0.596474190700758</v>
      </c>
      <c r="O3418" s="131"/>
      <c r="P3418" s="330"/>
      <c r="Q3418" s="132"/>
      <c r="R3418" s="132"/>
      <c r="S3418" s="132"/>
      <c r="T3418" s="132"/>
    </row>
    <row r="3419" customFormat="false" ht="12.8" hidden="true" customHeight="false" outlineLevel="0" collapsed="false">
      <c r="A3419" s="131" t="n">
        <v>1557878400</v>
      </c>
      <c r="B3419" s="330" t="n">
        <f aca="false">(A3419/(24*60*60))+DATE(1970,1,1)</f>
        <v>43600</v>
      </c>
      <c r="C3419" s="331" t="n">
        <f aca="false">YEAR(B3419)</f>
        <v>2019</v>
      </c>
      <c r="D3419" s="331" t="n">
        <f aca="false">MONTH(B3419)</f>
        <v>5</v>
      </c>
      <c r="E3419" s="331" t="n">
        <f aca="false">DAY(B3419)</f>
        <v>15</v>
      </c>
      <c r="F3419" s="132" t="n">
        <v>7991.755</v>
      </c>
      <c r="G3419" s="132" t="n">
        <v>8301.14</v>
      </c>
      <c r="H3419" s="132" t="n">
        <v>7835.0475</v>
      </c>
      <c r="I3419" s="132" t="n">
        <v>8203.37</v>
      </c>
      <c r="J3419" s="132" t="n">
        <f aca="false">LARGE($G$1:G3419,1)</f>
        <v>19804.2475</v>
      </c>
      <c r="K3419" s="192" t="n">
        <f aca="false">IF(J3419&gt;J3418,0,K3418+1)</f>
        <v>514</v>
      </c>
      <c r="L3419" s="134" t="n">
        <f aca="false">I3419/J3419-1</f>
        <v>-0.585777242987899</v>
      </c>
      <c r="O3419" s="131"/>
      <c r="P3419" s="330"/>
      <c r="Q3419" s="132"/>
      <c r="R3419" s="132"/>
      <c r="S3419" s="132"/>
      <c r="T3419" s="132"/>
    </row>
    <row r="3420" customFormat="false" ht="12.8" hidden="true" customHeight="false" outlineLevel="0" collapsed="false">
      <c r="A3420" s="131" t="n">
        <v>1557964800</v>
      </c>
      <c r="B3420" s="330" t="n">
        <f aca="false">(A3420/(24*60*60))+DATE(1970,1,1)</f>
        <v>43601</v>
      </c>
      <c r="C3420" s="331" t="n">
        <f aca="false">YEAR(B3420)</f>
        <v>2019</v>
      </c>
      <c r="D3420" s="331" t="n">
        <f aca="false">MONTH(B3420)</f>
        <v>5</v>
      </c>
      <c r="E3420" s="331" t="n">
        <f aca="false">DAY(B3420)</f>
        <v>16</v>
      </c>
      <c r="F3420" s="132" t="n">
        <v>8203.935</v>
      </c>
      <c r="G3420" s="132" t="n">
        <v>8382.2375</v>
      </c>
      <c r="H3420" s="132" t="n">
        <v>7657.785</v>
      </c>
      <c r="I3420" s="132" t="n">
        <v>7880.26</v>
      </c>
      <c r="J3420" s="132" t="n">
        <f aca="false">LARGE($G$1:G3420,1)</f>
        <v>19804.2475</v>
      </c>
      <c r="K3420" s="192" t="n">
        <f aca="false">IF(J3420&gt;J3419,0,K3419+1)</f>
        <v>515</v>
      </c>
      <c r="L3420" s="134" t="n">
        <f aca="false">I3420/J3420-1</f>
        <v>-0.60209242991939</v>
      </c>
      <c r="O3420" s="131"/>
      <c r="P3420" s="330"/>
      <c r="Q3420" s="132"/>
      <c r="R3420" s="132"/>
      <c r="S3420" s="132"/>
      <c r="T3420" s="132"/>
    </row>
    <row r="3421" customFormat="false" ht="12.8" hidden="true" customHeight="false" outlineLevel="0" collapsed="false">
      <c r="A3421" s="131" t="n">
        <v>1558051200</v>
      </c>
      <c r="B3421" s="330" t="n">
        <f aca="false">(A3421/(24*60*60))+DATE(1970,1,1)</f>
        <v>43602</v>
      </c>
      <c r="C3421" s="331" t="n">
        <f aca="false">YEAR(B3421)</f>
        <v>2019</v>
      </c>
      <c r="D3421" s="331" t="n">
        <f aca="false">MONTH(B3421)</f>
        <v>5</v>
      </c>
      <c r="E3421" s="331" t="n">
        <f aca="false">DAY(B3421)</f>
        <v>17</v>
      </c>
      <c r="F3421" s="132" t="n">
        <v>7880.395</v>
      </c>
      <c r="G3421" s="132" t="n">
        <v>7942.6375</v>
      </c>
      <c r="H3421" s="132" t="n">
        <v>6511.1025</v>
      </c>
      <c r="I3421" s="132" t="n">
        <v>7356.83</v>
      </c>
      <c r="J3421" s="132" t="n">
        <f aca="false">LARGE($G$1:G3421,1)</f>
        <v>19804.2475</v>
      </c>
      <c r="K3421" s="192" t="n">
        <f aca="false">IF(J3421&gt;J3420,0,K3420+1)</f>
        <v>516</v>
      </c>
      <c r="L3421" s="134" t="n">
        <f aca="false">I3421/J3421-1</f>
        <v>-0.628522618695813</v>
      </c>
      <c r="O3421" s="131"/>
      <c r="P3421" s="330"/>
      <c r="Q3421" s="132"/>
      <c r="R3421" s="132"/>
      <c r="S3421" s="132"/>
      <c r="T3421" s="132"/>
    </row>
    <row r="3422" customFormat="false" ht="12.8" hidden="true" customHeight="false" outlineLevel="0" collapsed="false">
      <c r="A3422" s="131" t="n">
        <v>1558137600</v>
      </c>
      <c r="B3422" s="330" t="n">
        <f aca="false">(A3422/(24*60*60))+DATE(1970,1,1)</f>
        <v>43603</v>
      </c>
      <c r="C3422" s="331" t="n">
        <f aca="false">YEAR(B3422)</f>
        <v>2019</v>
      </c>
      <c r="D3422" s="331" t="n">
        <f aca="false">MONTH(B3422)</f>
        <v>5</v>
      </c>
      <c r="E3422" s="331" t="n">
        <f aca="false">DAY(B3422)</f>
        <v>18</v>
      </c>
      <c r="F3422" s="132" t="n">
        <v>7355.6625</v>
      </c>
      <c r="G3422" s="132" t="n">
        <v>7491.87</v>
      </c>
      <c r="H3422" s="132" t="n">
        <v>7206.4925</v>
      </c>
      <c r="I3422" s="132" t="n">
        <v>7262.96</v>
      </c>
      <c r="J3422" s="132" t="n">
        <f aca="false">LARGE($G$1:G3422,1)</f>
        <v>19804.2475</v>
      </c>
      <c r="K3422" s="192" t="n">
        <f aca="false">IF(J3422&gt;J3421,0,K3421+1)</f>
        <v>517</v>
      </c>
      <c r="L3422" s="134" t="n">
        <f aca="false">I3422/J3422-1</f>
        <v>-0.633262510984071</v>
      </c>
      <c r="O3422" s="131"/>
      <c r="P3422" s="330"/>
      <c r="Q3422" s="132"/>
      <c r="R3422" s="132"/>
      <c r="S3422" s="132"/>
      <c r="T3422" s="132"/>
    </row>
    <row r="3423" customFormat="false" ht="12.8" hidden="true" customHeight="false" outlineLevel="0" collapsed="false">
      <c r="A3423" s="131" t="n">
        <v>1558224000</v>
      </c>
      <c r="B3423" s="330" t="n">
        <f aca="false">(A3423/(24*60*60))+DATE(1970,1,1)</f>
        <v>43604</v>
      </c>
      <c r="C3423" s="331" t="n">
        <f aca="false">YEAR(B3423)</f>
        <v>2019</v>
      </c>
      <c r="D3423" s="331" t="n">
        <f aca="false">MONTH(B3423)</f>
        <v>5</v>
      </c>
      <c r="E3423" s="331" t="n">
        <f aca="false">DAY(B3423)</f>
        <v>19</v>
      </c>
      <c r="F3423" s="132" t="n">
        <v>7263.185</v>
      </c>
      <c r="G3423" s="132" t="n">
        <v>8304.8875</v>
      </c>
      <c r="H3423" s="132" t="n">
        <v>7253.7975</v>
      </c>
      <c r="I3423" s="132" t="n">
        <v>8196.835</v>
      </c>
      <c r="J3423" s="132" t="n">
        <f aca="false">LARGE($G$1:G3423,1)</f>
        <v>19804.2475</v>
      </c>
      <c r="K3423" s="192" t="n">
        <f aca="false">IF(J3423&gt;J3422,0,K3422+1)</f>
        <v>518</v>
      </c>
      <c r="L3423" s="134" t="n">
        <f aca="false">I3423/J3423-1</f>
        <v>-0.586107222705634</v>
      </c>
      <c r="O3423" s="131"/>
      <c r="P3423" s="330"/>
      <c r="Q3423" s="132"/>
      <c r="R3423" s="132"/>
      <c r="S3423" s="132"/>
      <c r="T3423" s="132"/>
    </row>
    <row r="3424" customFormat="false" ht="12.8" hidden="true" customHeight="false" outlineLevel="0" collapsed="false">
      <c r="A3424" s="131" t="n">
        <v>1558310400</v>
      </c>
      <c r="B3424" s="330" t="n">
        <f aca="false">(A3424/(24*60*60))+DATE(1970,1,1)</f>
        <v>43605</v>
      </c>
      <c r="C3424" s="331" t="n">
        <f aca="false">YEAR(B3424)</f>
        <v>2019</v>
      </c>
      <c r="D3424" s="331" t="n">
        <f aca="false">MONTH(B3424)</f>
        <v>5</v>
      </c>
      <c r="E3424" s="331" t="n">
        <f aca="false">DAY(B3424)</f>
        <v>20</v>
      </c>
      <c r="F3424" s="132" t="n">
        <v>8195.7525</v>
      </c>
      <c r="G3424" s="132" t="n">
        <v>8198.93</v>
      </c>
      <c r="H3424" s="132" t="n">
        <v>7573.7225</v>
      </c>
      <c r="I3424" s="132" t="n">
        <v>8003.5375</v>
      </c>
      <c r="J3424" s="132" t="n">
        <f aca="false">LARGE($G$1:G3424,1)</f>
        <v>19804.2475</v>
      </c>
      <c r="K3424" s="192" t="n">
        <f aca="false">IF(J3424&gt;J3423,0,K3423+1)</f>
        <v>519</v>
      </c>
      <c r="L3424" s="134" t="n">
        <f aca="false">I3424/J3424-1</f>
        <v>-0.595867628901325</v>
      </c>
      <c r="O3424" s="131"/>
      <c r="P3424" s="330"/>
      <c r="Q3424" s="132"/>
      <c r="R3424" s="132"/>
      <c r="S3424" s="132"/>
      <c r="T3424" s="132"/>
    </row>
    <row r="3425" customFormat="false" ht="12.8" hidden="true" customHeight="false" outlineLevel="0" collapsed="false">
      <c r="A3425" s="131" t="n">
        <v>1558396800</v>
      </c>
      <c r="B3425" s="330" t="n">
        <f aca="false">(A3425/(24*60*60))+DATE(1970,1,1)</f>
        <v>43606</v>
      </c>
      <c r="C3425" s="331" t="n">
        <f aca="false">YEAR(B3425)</f>
        <v>2019</v>
      </c>
      <c r="D3425" s="331" t="n">
        <f aca="false">MONTH(B3425)</f>
        <v>5</v>
      </c>
      <c r="E3425" s="331" t="n">
        <f aca="false">DAY(B3425)</f>
        <v>21</v>
      </c>
      <c r="F3425" s="132" t="n">
        <v>8001.7525</v>
      </c>
      <c r="G3425" s="132" t="n">
        <v>8114.4475</v>
      </c>
      <c r="H3425" s="132" t="n">
        <v>7774.5625</v>
      </c>
      <c r="I3425" s="132" t="n">
        <v>7953.3125</v>
      </c>
      <c r="J3425" s="132" t="n">
        <f aca="false">LARGE($G$1:G3425,1)</f>
        <v>19804.2475</v>
      </c>
      <c r="K3425" s="192" t="n">
        <f aca="false">IF(J3425&gt;J3424,0,K3424+1)</f>
        <v>520</v>
      </c>
      <c r="L3425" s="134" t="n">
        <f aca="false">I3425/J3425-1</f>
        <v>-0.598403701024237</v>
      </c>
      <c r="O3425" s="131"/>
      <c r="P3425" s="330"/>
      <c r="Q3425" s="132"/>
      <c r="R3425" s="132"/>
      <c r="S3425" s="132"/>
      <c r="T3425" s="132"/>
    </row>
    <row r="3426" customFormat="false" ht="12.8" hidden="true" customHeight="false" outlineLevel="0" collapsed="false">
      <c r="A3426" s="131" t="n">
        <v>1558483200</v>
      </c>
      <c r="B3426" s="330" t="n">
        <f aca="false">(A3426/(24*60*60))+DATE(1970,1,1)</f>
        <v>43607</v>
      </c>
      <c r="C3426" s="331" t="n">
        <f aca="false">YEAR(B3426)</f>
        <v>2019</v>
      </c>
      <c r="D3426" s="331" t="n">
        <f aca="false">MONTH(B3426)</f>
        <v>5</v>
      </c>
      <c r="E3426" s="331" t="n">
        <f aca="false">DAY(B3426)</f>
        <v>22</v>
      </c>
      <c r="F3426" s="132" t="n">
        <v>7951.7625</v>
      </c>
      <c r="G3426" s="132" t="n">
        <v>8046.905</v>
      </c>
      <c r="H3426" s="132" t="n">
        <v>7506.4525</v>
      </c>
      <c r="I3426" s="132" t="n">
        <v>7623.3825</v>
      </c>
      <c r="J3426" s="132" t="n">
        <f aca="false">LARGE($G$1:G3426,1)</f>
        <v>19804.2475</v>
      </c>
      <c r="K3426" s="192" t="n">
        <f aca="false">IF(J3426&gt;J3425,0,K3425+1)</f>
        <v>521</v>
      </c>
      <c r="L3426" s="134" t="n">
        <f aca="false">I3426/J3426-1</f>
        <v>-0.615063258525728</v>
      </c>
      <c r="O3426" s="131"/>
      <c r="P3426" s="330"/>
      <c r="Q3426" s="132"/>
      <c r="R3426" s="132"/>
      <c r="S3426" s="132"/>
      <c r="T3426" s="132"/>
    </row>
    <row r="3427" customFormat="false" ht="12.8" hidden="true" customHeight="false" outlineLevel="0" collapsed="false">
      <c r="A3427" s="131" t="n">
        <v>1558569600</v>
      </c>
      <c r="B3427" s="330" t="n">
        <f aca="false">(A3427/(24*60*60))+DATE(1970,1,1)</f>
        <v>43608</v>
      </c>
      <c r="C3427" s="331" t="n">
        <f aca="false">YEAR(B3427)</f>
        <v>2019</v>
      </c>
      <c r="D3427" s="331" t="n">
        <f aca="false">MONTH(B3427)</f>
        <v>5</v>
      </c>
      <c r="E3427" s="331" t="n">
        <f aca="false">DAY(B3427)</f>
        <v>23</v>
      </c>
      <c r="F3427" s="132" t="n">
        <v>7621.695</v>
      </c>
      <c r="G3427" s="132" t="n">
        <v>7983.6325</v>
      </c>
      <c r="H3427" s="132" t="n">
        <v>7469.0775</v>
      </c>
      <c r="I3427" s="132" t="n">
        <v>7880.255</v>
      </c>
      <c r="J3427" s="132" t="n">
        <f aca="false">LARGE($G$1:G3427,1)</f>
        <v>19804.2475</v>
      </c>
      <c r="K3427" s="192" t="n">
        <f aca="false">IF(J3427&gt;J3426,0,K3426+1)</f>
        <v>522</v>
      </c>
      <c r="L3427" s="134" t="n">
        <f aca="false">I3427/J3427-1</f>
        <v>-0.602092682390482</v>
      </c>
      <c r="O3427" s="131"/>
      <c r="P3427" s="330"/>
      <c r="Q3427" s="132"/>
      <c r="R3427" s="132"/>
      <c r="S3427" s="132"/>
      <c r="T3427" s="132"/>
    </row>
    <row r="3428" customFormat="false" ht="12.8" hidden="true" customHeight="false" outlineLevel="0" collapsed="false">
      <c r="A3428" s="131" t="n">
        <v>1558656000</v>
      </c>
      <c r="B3428" s="330" t="n">
        <f aca="false">(A3428/(24*60*60))+DATE(1970,1,1)</f>
        <v>43609</v>
      </c>
      <c r="C3428" s="331" t="n">
        <f aca="false">YEAR(B3428)</f>
        <v>2019</v>
      </c>
      <c r="D3428" s="331" t="n">
        <f aca="false">MONTH(B3428)</f>
        <v>5</v>
      </c>
      <c r="E3428" s="331" t="n">
        <f aca="false">DAY(B3428)</f>
        <v>24</v>
      </c>
      <c r="F3428" s="132" t="n">
        <v>7880.785</v>
      </c>
      <c r="G3428" s="132" t="n">
        <v>8179.3925</v>
      </c>
      <c r="H3428" s="132" t="n">
        <v>7797.72</v>
      </c>
      <c r="I3428" s="132" t="n">
        <v>8001.27</v>
      </c>
      <c r="J3428" s="132" t="n">
        <f aca="false">LARGE($G$1:G3428,1)</f>
        <v>19804.2475</v>
      </c>
      <c r="K3428" s="192" t="n">
        <f aca="false">IF(J3428&gt;J3427,0,K3427+1)</f>
        <v>523</v>
      </c>
      <c r="L3428" s="134" t="n">
        <f aca="false">I3428/J3428-1</f>
        <v>-0.595982124541718</v>
      </c>
      <c r="O3428" s="131"/>
      <c r="P3428" s="330"/>
      <c r="Q3428" s="132"/>
      <c r="R3428" s="132"/>
      <c r="S3428" s="132"/>
      <c r="T3428" s="132"/>
    </row>
    <row r="3429" customFormat="false" ht="12.8" hidden="true" customHeight="false" outlineLevel="0" collapsed="false">
      <c r="A3429" s="131" t="n">
        <v>1558742400</v>
      </c>
      <c r="B3429" s="330" t="n">
        <f aca="false">(A3429/(24*60*60))+DATE(1970,1,1)</f>
        <v>43610</v>
      </c>
      <c r="C3429" s="331" t="n">
        <f aca="false">YEAR(B3429)</f>
        <v>2019</v>
      </c>
      <c r="D3429" s="331" t="n">
        <f aca="false">MONTH(B3429)</f>
        <v>5</v>
      </c>
      <c r="E3429" s="331" t="n">
        <f aca="false">DAY(B3429)</f>
        <v>25</v>
      </c>
      <c r="F3429" s="132" t="n">
        <v>8001.3</v>
      </c>
      <c r="G3429" s="132" t="n">
        <v>8154.4875</v>
      </c>
      <c r="H3429" s="132" t="n">
        <v>7943.925</v>
      </c>
      <c r="I3429" s="132" t="n">
        <v>8067.455</v>
      </c>
      <c r="J3429" s="132" t="n">
        <f aca="false">LARGE($G$1:G3429,1)</f>
        <v>19804.2475</v>
      </c>
      <c r="K3429" s="192" t="n">
        <f aca="false">IF(J3429&gt;J3428,0,K3428+1)</f>
        <v>524</v>
      </c>
      <c r="L3429" s="134" t="n">
        <f aca="false">I3429/J3429-1</f>
        <v>-0.592640164691943</v>
      </c>
      <c r="O3429" s="131"/>
      <c r="P3429" s="330"/>
      <c r="Q3429" s="132"/>
      <c r="R3429" s="132"/>
      <c r="S3429" s="132"/>
      <c r="T3429" s="132"/>
    </row>
    <row r="3430" customFormat="false" ht="12.8" hidden="true" customHeight="false" outlineLevel="0" collapsed="false">
      <c r="A3430" s="131" t="n">
        <v>1558828800</v>
      </c>
      <c r="B3430" s="330" t="n">
        <f aca="false">(A3430/(24*60*60))+DATE(1970,1,1)</f>
        <v>43611</v>
      </c>
      <c r="C3430" s="331" t="n">
        <f aca="false">YEAR(B3430)</f>
        <v>2019</v>
      </c>
      <c r="D3430" s="331" t="n">
        <f aca="false">MONTH(B3430)</f>
        <v>5</v>
      </c>
      <c r="E3430" s="331" t="n">
        <f aca="false">DAY(B3430)</f>
        <v>26</v>
      </c>
      <c r="F3430" s="132" t="n">
        <v>8068.025</v>
      </c>
      <c r="G3430" s="132" t="n">
        <v>8792.645</v>
      </c>
      <c r="H3430" s="132" t="n">
        <v>7889.57</v>
      </c>
      <c r="I3430" s="132" t="n">
        <v>8737.8225</v>
      </c>
      <c r="J3430" s="132" t="n">
        <f aca="false">LARGE($G$1:G3430,1)</f>
        <v>19804.2475</v>
      </c>
      <c r="K3430" s="192" t="n">
        <f aca="false">IF(J3430&gt;J3429,0,K3429+1)</f>
        <v>525</v>
      </c>
      <c r="L3430" s="134" t="n">
        <f aca="false">I3430/J3430-1</f>
        <v>-0.558790481688335</v>
      </c>
      <c r="O3430" s="131"/>
      <c r="P3430" s="330"/>
      <c r="Q3430" s="132"/>
      <c r="R3430" s="132"/>
      <c r="S3430" s="132"/>
      <c r="T3430" s="132"/>
    </row>
    <row r="3431" customFormat="false" ht="12.8" hidden="true" customHeight="false" outlineLevel="0" collapsed="false">
      <c r="A3431" s="131" t="n">
        <v>1558915200</v>
      </c>
      <c r="B3431" s="330" t="n">
        <f aca="false">(A3431/(24*60*60))+DATE(1970,1,1)</f>
        <v>43612</v>
      </c>
      <c r="C3431" s="331" t="n">
        <f aca="false">YEAR(B3431)</f>
        <v>2019</v>
      </c>
      <c r="D3431" s="331" t="n">
        <f aca="false">MONTH(B3431)</f>
        <v>5</v>
      </c>
      <c r="E3431" s="331" t="n">
        <f aca="false">DAY(B3431)</f>
        <v>27</v>
      </c>
      <c r="F3431" s="132" t="n">
        <v>8737.1525</v>
      </c>
      <c r="G3431" s="132" t="n">
        <v>8946.615</v>
      </c>
      <c r="H3431" s="132" t="n">
        <v>8639.21</v>
      </c>
      <c r="I3431" s="132" t="n">
        <v>8775.72</v>
      </c>
      <c r="J3431" s="132" t="n">
        <f aca="false">LARGE($G$1:G3431,1)</f>
        <v>19804.2475</v>
      </c>
      <c r="K3431" s="192" t="n">
        <f aca="false">IF(J3431&gt;J3430,0,K3430+1)</f>
        <v>526</v>
      </c>
      <c r="L3431" s="134" t="n">
        <f aca="false">I3431/J3431-1</f>
        <v>-0.556876877043675</v>
      </c>
      <c r="O3431" s="131"/>
      <c r="P3431" s="330"/>
      <c r="Q3431" s="132"/>
      <c r="R3431" s="132"/>
      <c r="S3431" s="132"/>
      <c r="T3431" s="132"/>
    </row>
    <row r="3432" customFormat="false" ht="12.8" hidden="true" customHeight="false" outlineLevel="0" collapsed="false">
      <c r="A3432" s="131" t="n">
        <v>1559001600</v>
      </c>
      <c r="B3432" s="330" t="n">
        <f aca="false">(A3432/(24*60*60))+DATE(1970,1,1)</f>
        <v>43613</v>
      </c>
      <c r="C3432" s="331" t="n">
        <f aca="false">YEAR(B3432)</f>
        <v>2019</v>
      </c>
      <c r="D3432" s="331" t="n">
        <f aca="false">MONTH(B3432)</f>
        <v>5</v>
      </c>
      <c r="E3432" s="331" t="n">
        <f aca="false">DAY(B3432)</f>
        <v>28</v>
      </c>
      <c r="F3432" s="132" t="n">
        <v>8773.9675</v>
      </c>
      <c r="G3432" s="132" t="n">
        <v>8819.555</v>
      </c>
      <c r="H3432" s="132" t="n">
        <v>8458.985</v>
      </c>
      <c r="I3432" s="132" t="n">
        <v>8719.955</v>
      </c>
      <c r="J3432" s="132" t="n">
        <f aca="false">LARGE($G$1:G3432,1)</f>
        <v>19804.2475</v>
      </c>
      <c r="K3432" s="192" t="n">
        <f aca="false">IF(J3432&gt;J3431,0,K3431+1)</f>
        <v>527</v>
      </c>
      <c r="L3432" s="134" t="n">
        <f aca="false">I3432/J3432-1</f>
        <v>-0.559692687136939</v>
      </c>
      <c r="O3432" s="131"/>
      <c r="P3432" s="330"/>
      <c r="Q3432" s="132"/>
      <c r="R3432" s="132"/>
      <c r="S3432" s="132"/>
      <c r="T3432" s="132"/>
    </row>
    <row r="3433" customFormat="false" ht="12.8" hidden="true" customHeight="false" outlineLevel="0" collapsed="false">
      <c r="A3433" s="131" t="n">
        <v>1559088000</v>
      </c>
      <c r="B3433" s="330" t="n">
        <f aca="false">(A3433/(24*60*60))+DATE(1970,1,1)</f>
        <v>43614</v>
      </c>
      <c r="C3433" s="331" t="n">
        <f aca="false">YEAR(B3433)</f>
        <v>2019</v>
      </c>
      <c r="D3433" s="331" t="n">
        <f aca="false">MONTH(B3433)</f>
        <v>5</v>
      </c>
      <c r="E3433" s="331" t="n">
        <f aca="false">DAY(B3433)</f>
        <v>29</v>
      </c>
      <c r="F3433" s="132" t="n">
        <v>8719.3</v>
      </c>
      <c r="G3433" s="132" t="n">
        <v>8758.805</v>
      </c>
      <c r="H3433" s="132" t="n">
        <v>8426.865</v>
      </c>
      <c r="I3433" s="132" t="n">
        <v>8662.0575</v>
      </c>
      <c r="J3433" s="132" t="n">
        <f aca="false">LARGE($G$1:G3433,1)</f>
        <v>19804.2475</v>
      </c>
      <c r="K3433" s="192" t="n">
        <f aca="false">IF(J3433&gt;J3432,0,K3432+1)</f>
        <v>528</v>
      </c>
      <c r="L3433" s="134" t="n">
        <f aca="false">I3433/J3433-1</f>
        <v>-0.562616176151101</v>
      </c>
      <c r="O3433" s="131"/>
      <c r="P3433" s="330"/>
      <c r="Q3433" s="132"/>
      <c r="R3433" s="132"/>
      <c r="S3433" s="132"/>
      <c r="T3433" s="132"/>
    </row>
    <row r="3434" customFormat="false" ht="12.8" hidden="true" customHeight="false" outlineLevel="0" collapsed="false">
      <c r="A3434" s="131" t="n">
        <v>1559174400</v>
      </c>
      <c r="B3434" s="330" t="n">
        <f aca="false">(A3434/(24*60*60))+DATE(1970,1,1)</f>
        <v>43615</v>
      </c>
      <c r="C3434" s="331" t="n">
        <f aca="false">YEAR(B3434)</f>
        <v>2019</v>
      </c>
      <c r="D3434" s="331" t="n">
        <f aca="false">MONTH(B3434)</f>
        <v>5</v>
      </c>
      <c r="E3434" s="331" t="n">
        <f aca="false">DAY(B3434)</f>
        <v>30</v>
      </c>
      <c r="F3434" s="132" t="n">
        <v>8663.2975</v>
      </c>
      <c r="G3434" s="132" t="n">
        <v>9093.925</v>
      </c>
      <c r="H3434" s="132" t="n">
        <v>7990.2</v>
      </c>
      <c r="I3434" s="132" t="n">
        <v>8275.2025</v>
      </c>
      <c r="J3434" s="132" t="n">
        <f aca="false">LARGE($G$1:G3434,1)</f>
        <v>19804.2475</v>
      </c>
      <c r="K3434" s="192" t="n">
        <f aca="false">IF(J3434&gt;J3433,0,K3433+1)</f>
        <v>529</v>
      </c>
      <c r="L3434" s="134" t="n">
        <f aca="false">I3434/J3434-1</f>
        <v>-0.582150117039287</v>
      </c>
      <c r="O3434" s="131"/>
      <c r="P3434" s="330"/>
      <c r="Q3434" s="132"/>
      <c r="R3434" s="132"/>
      <c r="S3434" s="132"/>
      <c r="T3434" s="132"/>
    </row>
    <row r="3435" customFormat="false" ht="12.8" hidden="true" customHeight="false" outlineLevel="0" collapsed="false">
      <c r="A3435" s="131" t="n">
        <v>1559260800</v>
      </c>
      <c r="B3435" s="330" t="n">
        <f aca="false">(A3435/(24*60*60))+DATE(1970,1,1)</f>
        <v>43616</v>
      </c>
      <c r="C3435" s="331" t="n">
        <f aca="false">YEAR(B3435)</f>
        <v>2019</v>
      </c>
      <c r="D3435" s="331" t="n">
        <f aca="false">MONTH(B3435)</f>
        <v>5</v>
      </c>
      <c r="E3435" s="331" t="n">
        <f aca="false">DAY(B3435)</f>
        <v>31</v>
      </c>
      <c r="F3435" s="132" t="n">
        <v>8277.47</v>
      </c>
      <c r="G3435" s="132" t="n">
        <v>8579.0125</v>
      </c>
      <c r="H3435" s="132" t="n">
        <v>8111.14</v>
      </c>
      <c r="I3435" s="132" t="n">
        <v>8542.59</v>
      </c>
      <c r="J3435" s="132" t="n">
        <f aca="false">LARGE($G$1:G3435,1)</f>
        <v>19804.2475</v>
      </c>
      <c r="K3435" s="192" t="n">
        <f aca="false">IF(J3435&gt;J3434,0,K3434+1)</f>
        <v>530</v>
      </c>
      <c r="L3435" s="134" t="n">
        <f aca="false">I3435/J3435-1</f>
        <v>-0.568648594196775</v>
      </c>
      <c r="O3435" s="131"/>
      <c r="P3435" s="330"/>
      <c r="Q3435" s="132"/>
      <c r="R3435" s="132"/>
      <c r="S3435" s="132"/>
      <c r="T3435" s="132"/>
    </row>
    <row r="3436" customFormat="false" ht="12.8" hidden="true" customHeight="false" outlineLevel="0" collapsed="false">
      <c r="A3436" s="131" t="n">
        <v>1559347200</v>
      </c>
      <c r="B3436" s="330" t="n">
        <f aca="false">(A3436/(24*60*60))+DATE(1970,1,1)</f>
        <v>43617</v>
      </c>
      <c r="C3436" s="331" t="n">
        <f aca="false">YEAR(B3436)</f>
        <v>2019</v>
      </c>
      <c r="D3436" s="331" t="n">
        <f aca="false">MONTH(B3436)</f>
        <v>6</v>
      </c>
      <c r="E3436" s="331" t="n">
        <f aca="false">DAY(B3436)</f>
        <v>1</v>
      </c>
      <c r="F3436" s="132" t="n">
        <v>8544.7625</v>
      </c>
      <c r="G3436" s="132" t="n">
        <v>8621.555</v>
      </c>
      <c r="H3436" s="132" t="n">
        <v>8457.37</v>
      </c>
      <c r="I3436" s="132" t="n">
        <v>8557.805</v>
      </c>
      <c r="J3436" s="132" t="n">
        <f aca="false">LARGE($G$1:G3436,1)</f>
        <v>19804.2475</v>
      </c>
      <c r="K3436" s="192" t="n">
        <f aca="false">IF(J3436&gt;J3435,0,K3435+1)</f>
        <v>531</v>
      </c>
      <c r="L3436" s="134" t="n">
        <f aca="false">I3436/J3436-1</f>
        <v>-0.567880324662677</v>
      </c>
      <c r="O3436" s="131"/>
      <c r="P3436" s="330"/>
      <c r="Q3436" s="132"/>
      <c r="R3436" s="132"/>
      <c r="S3436" s="132"/>
      <c r="T3436" s="132"/>
    </row>
    <row r="3437" customFormat="false" ht="12.8" hidden="true" customHeight="false" outlineLevel="0" collapsed="false">
      <c r="A3437" s="131" t="n">
        <v>1559433600</v>
      </c>
      <c r="B3437" s="330" t="n">
        <f aca="false">(A3437/(24*60*60))+DATE(1970,1,1)</f>
        <v>43618</v>
      </c>
      <c r="C3437" s="331" t="n">
        <f aca="false">YEAR(B3437)</f>
        <v>2019</v>
      </c>
      <c r="D3437" s="331" t="n">
        <f aca="false">MONTH(B3437)</f>
        <v>6</v>
      </c>
      <c r="E3437" s="331" t="n">
        <f aca="false">DAY(B3437)</f>
        <v>2</v>
      </c>
      <c r="F3437" s="132" t="n">
        <v>8556.5975</v>
      </c>
      <c r="G3437" s="132" t="n">
        <v>8835.24</v>
      </c>
      <c r="H3437" s="132" t="n">
        <v>8545.7975</v>
      </c>
      <c r="I3437" s="132" t="n">
        <v>8739.8225</v>
      </c>
      <c r="J3437" s="132" t="n">
        <f aca="false">LARGE($G$1:G3437,1)</f>
        <v>19804.2475</v>
      </c>
      <c r="K3437" s="192" t="n">
        <f aca="false">IF(J3437&gt;J3436,0,K3436+1)</f>
        <v>532</v>
      </c>
      <c r="L3437" s="134" t="n">
        <f aca="false">I3437/J3437-1</f>
        <v>-0.558689493251385</v>
      </c>
      <c r="O3437" s="131"/>
      <c r="P3437" s="330"/>
      <c r="Q3437" s="132"/>
      <c r="R3437" s="132"/>
      <c r="S3437" s="132"/>
      <c r="T3437" s="132"/>
    </row>
    <row r="3438" customFormat="false" ht="12.8" hidden="true" customHeight="false" outlineLevel="0" collapsed="false">
      <c r="A3438" s="131" t="n">
        <v>1559520000</v>
      </c>
      <c r="B3438" s="330" t="n">
        <f aca="false">(A3438/(24*60*60))+DATE(1970,1,1)</f>
        <v>43619</v>
      </c>
      <c r="C3438" s="331" t="n">
        <f aca="false">YEAR(B3438)</f>
        <v>2019</v>
      </c>
      <c r="D3438" s="331" t="n">
        <f aca="false">MONTH(B3438)</f>
        <v>6</v>
      </c>
      <c r="E3438" s="331" t="n">
        <f aca="false">DAY(B3438)</f>
        <v>3</v>
      </c>
      <c r="F3438" s="132" t="n">
        <v>8737.2425</v>
      </c>
      <c r="G3438" s="132" t="n">
        <v>8745.0475</v>
      </c>
      <c r="H3438" s="132" t="n">
        <v>8037.25</v>
      </c>
      <c r="I3438" s="132" t="n">
        <v>8110.6475</v>
      </c>
      <c r="J3438" s="132" t="n">
        <f aca="false">LARGE($G$1:G3438,1)</f>
        <v>19804.2475</v>
      </c>
      <c r="K3438" s="192" t="n">
        <f aca="false">IF(J3438&gt;J3437,0,K3437+1)</f>
        <v>533</v>
      </c>
      <c r="L3438" s="134" t="n">
        <f aca="false">I3438/J3438-1</f>
        <v>-0.590459193160457</v>
      </c>
      <c r="O3438" s="131"/>
      <c r="P3438" s="330"/>
      <c r="Q3438" s="132"/>
      <c r="R3438" s="132"/>
      <c r="S3438" s="132"/>
      <c r="T3438" s="132"/>
    </row>
    <row r="3439" customFormat="false" ht="12.8" hidden="true" customHeight="false" outlineLevel="0" collapsed="false">
      <c r="A3439" s="131" t="n">
        <v>1559606400</v>
      </c>
      <c r="B3439" s="330" t="n">
        <f aca="false">(A3439/(24*60*60))+DATE(1970,1,1)</f>
        <v>43620</v>
      </c>
      <c r="C3439" s="331" t="n">
        <f aca="false">YEAR(B3439)</f>
        <v>2019</v>
      </c>
      <c r="D3439" s="331" t="n">
        <f aca="false">MONTH(B3439)</f>
        <v>6</v>
      </c>
      <c r="E3439" s="331" t="n">
        <f aca="false">DAY(B3439)</f>
        <v>4</v>
      </c>
      <c r="F3439" s="132" t="n">
        <v>8105.5475</v>
      </c>
      <c r="G3439" s="132" t="n">
        <v>8105.8225</v>
      </c>
      <c r="H3439" s="132" t="n">
        <v>7431.4175</v>
      </c>
      <c r="I3439" s="132" t="n">
        <v>7672.325</v>
      </c>
      <c r="J3439" s="132" t="n">
        <f aca="false">LARGE($G$1:G3439,1)</f>
        <v>19804.2475</v>
      </c>
      <c r="K3439" s="192" t="n">
        <f aca="false">IF(J3439&gt;J3438,0,K3438+1)</f>
        <v>534</v>
      </c>
      <c r="L3439" s="134" t="n">
        <f aca="false">I3439/J3439-1</f>
        <v>-0.61259194523801</v>
      </c>
      <c r="O3439" s="131"/>
      <c r="P3439" s="330"/>
      <c r="Q3439" s="132"/>
      <c r="R3439" s="132"/>
      <c r="S3439" s="132"/>
      <c r="T3439" s="132"/>
    </row>
    <row r="3440" customFormat="false" ht="12.8" hidden="true" customHeight="false" outlineLevel="0" collapsed="false">
      <c r="A3440" s="131" t="n">
        <v>1559692800</v>
      </c>
      <c r="B3440" s="330" t="n">
        <f aca="false">(A3440/(24*60*60))+DATE(1970,1,1)</f>
        <v>43621</v>
      </c>
      <c r="C3440" s="331" t="n">
        <f aca="false">YEAR(B3440)</f>
        <v>2019</v>
      </c>
      <c r="D3440" s="331" t="n">
        <f aca="false">MONTH(B3440)</f>
        <v>6</v>
      </c>
      <c r="E3440" s="331" t="n">
        <f aca="false">DAY(B3440)</f>
        <v>5</v>
      </c>
      <c r="F3440" s="132" t="n">
        <v>7672.9775</v>
      </c>
      <c r="G3440" s="132" t="n">
        <v>7929.0325</v>
      </c>
      <c r="H3440" s="132" t="n">
        <v>7569.1375</v>
      </c>
      <c r="I3440" s="132" t="n">
        <v>7788.485</v>
      </c>
      <c r="J3440" s="132" t="n">
        <f aca="false">LARGE($G$1:G3440,1)</f>
        <v>19804.2475</v>
      </c>
      <c r="K3440" s="192" t="n">
        <f aca="false">IF(J3440&gt;J3439,0,K3439+1)</f>
        <v>535</v>
      </c>
      <c r="L3440" s="134" t="n">
        <f aca="false">I3440/J3440-1</f>
        <v>-0.606726536819942</v>
      </c>
      <c r="O3440" s="131"/>
      <c r="P3440" s="330"/>
      <c r="Q3440" s="132"/>
      <c r="R3440" s="132"/>
      <c r="S3440" s="132"/>
      <c r="T3440" s="132"/>
    </row>
    <row r="3441" customFormat="false" ht="12.8" hidden="true" customHeight="false" outlineLevel="0" collapsed="false">
      <c r="A3441" s="131" t="n">
        <v>1559779200</v>
      </c>
      <c r="B3441" s="330" t="n">
        <f aca="false">(A3441/(24*60*60))+DATE(1970,1,1)</f>
        <v>43622</v>
      </c>
      <c r="C3441" s="331" t="n">
        <f aca="false">YEAR(B3441)</f>
        <v>2019</v>
      </c>
      <c r="D3441" s="331" t="n">
        <f aca="false">MONTH(B3441)</f>
        <v>6</v>
      </c>
      <c r="E3441" s="331" t="n">
        <f aca="false">DAY(B3441)</f>
        <v>6</v>
      </c>
      <c r="F3441" s="132" t="n">
        <v>7787.695</v>
      </c>
      <c r="G3441" s="132" t="n">
        <v>7876.3025</v>
      </c>
      <c r="H3441" s="132" t="n">
        <v>7447.42</v>
      </c>
      <c r="I3441" s="132" t="n">
        <v>7804.0925</v>
      </c>
      <c r="J3441" s="132" t="n">
        <f aca="false">LARGE($G$1:G3441,1)</f>
        <v>19804.2475</v>
      </c>
      <c r="K3441" s="192" t="n">
        <f aca="false">IF(J3441&gt;J3440,0,K3440+1)</f>
        <v>536</v>
      </c>
      <c r="L3441" s="134" t="n">
        <f aca="false">I3441/J3441-1</f>
        <v>-0.605938448305092</v>
      </c>
      <c r="O3441" s="131"/>
      <c r="P3441" s="330"/>
      <c r="Q3441" s="132"/>
      <c r="R3441" s="132"/>
      <c r="S3441" s="132"/>
      <c r="T3441" s="132"/>
    </row>
    <row r="3442" customFormat="false" ht="12.8" hidden="true" customHeight="false" outlineLevel="0" collapsed="false">
      <c r="A3442" s="131" t="n">
        <v>1559865600</v>
      </c>
      <c r="B3442" s="330" t="n">
        <f aca="false">(A3442/(24*60*60))+DATE(1970,1,1)</f>
        <v>43623</v>
      </c>
      <c r="C3442" s="331" t="n">
        <f aca="false">YEAR(B3442)</f>
        <v>2019</v>
      </c>
      <c r="D3442" s="331" t="n">
        <f aca="false">MONTH(B3442)</f>
        <v>6</v>
      </c>
      <c r="E3442" s="331" t="n">
        <f aca="false">DAY(B3442)</f>
        <v>7</v>
      </c>
      <c r="F3442" s="132" t="n">
        <v>7804.245</v>
      </c>
      <c r="G3442" s="132" t="n">
        <v>8132.72</v>
      </c>
      <c r="H3442" s="132" t="n">
        <v>7761.68</v>
      </c>
      <c r="I3442" s="132" t="n">
        <v>8000.715</v>
      </c>
      <c r="J3442" s="132" t="n">
        <f aca="false">LARGE($G$1:G3442,1)</f>
        <v>19804.2475</v>
      </c>
      <c r="K3442" s="192" t="n">
        <f aca="false">IF(J3442&gt;J3441,0,K3441+1)</f>
        <v>537</v>
      </c>
      <c r="L3442" s="134" t="n">
        <f aca="false">I3442/J3442-1</f>
        <v>-0.596010148832971</v>
      </c>
      <c r="O3442" s="131"/>
      <c r="P3442" s="330"/>
      <c r="Q3442" s="132"/>
      <c r="R3442" s="132"/>
      <c r="S3442" s="132"/>
      <c r="T3442" s="132"/>
    </row>
    <row r="3443" customFormat="false" ht="12.8" hidden="true" customHeight="false" outlineLevel="0" collapsed="false">
      <c r="A3443" s="131" t="n">
        <v>1559952000</v>
      </c>
      <c r="B3443" s="330" t="n">
        <f aca="false">(A3443/(24*60*60))+DATE(1970,1,1)</f>
        <v>43624</v>
      </c>
      <c r="C3443" s="331" t="n">
        <f aca="false">YEAR(B3443)</f>
        <v>2019</v>
      </c>
      <c r="D3443" s="331" t="n">
        <f aca="false">MONTH(B3443)</f>
        <v>6</v>
      </c>
      <c r="E3443" s="331" t="n">
        <f aca="false">DAY(B3443)</f>
        <v>8</v>
      </c>
      <c r="F3443" s="132" t="n">
        <v>7999.4475</v>
      </c>
      <c r="G3443" s="132" t="n">
        <v>8060.0125</v>
      </c>
      <c r="H3443" s="132" t="n">
        <v>7784.165</v>
      </c>
      <c r="I3443" s="132" t="n">
        <v>7931.865</v>
      </c>
      <c r="J3443" s="132" t="n">
        <f aca="false">LARGE($G$1:G3443,1)</f>
        <v>19804.2475</v>
      </c>
      <c r="K3443" s="192" t="n">
        <f aca="false">IF(J3443&gt;J3442,0,K3442+1)</f>
        <v>538</v>
      </c>
      <c r="L3443" s="134" t="n">
        <f aca="false">I3443/J3443-1</f>
        <v>-0.599486675774982</v>
      </c>
      <c r="O3443" s="131"/>
      <c r="P3443" s="330"/>
      <c r="Q3443" s="132"/>
      <c r="R3443" s="132"/>
      <c r="S3443" s="132"/>
      <c r="T3443" s="132"/>
    </row>
    <row r="3444" customFormat="false" ht="12.8" hidden="true" customHeight="false" outlineLevel="0" collapsed="false">
      <c r="A3444" s="131" t="n">
        <v>1560038400</v>
      </c>
      <c r="B3444" s="330" t="n">
        <f aca="false">(A3444/(24*60*60))+DATE(1970,1,1)</f>
        <v>43625</v>
      </c>
      <c r="C3444" s="331" t="n">
        <f aca="false">YEAR(B3444)</f>
        <v>2019</v>
      </c>
      <c r="D3444" s="331" t="n">
        <f aca="false">MONTH(B3444)</f>
        <v>6</v>
      </c>
      <c r="E3444" s="331" t="n">
        <f aca="false">DAY(B3444)</f>
        <v>9</v>
      </c>
      <c r="F3444" s="132" t="n">
        <v>7933.74</v>
      </c>
      <c r="G3444" s="132" t="n">
        <v>7962.315</v>
      </c>
      <c r="H3444" s="132" t="n">
        <v>7510.045</v>
      </c>
      <c r="I3444" s="132" t="n">
        <v>7638.2825</v>
      </c>
      <c r="J3444" s="132" t="n">
        <f aca="false">LARGE($G$1:G3444,1)</f>
        <v>19804.2475</v>
      </c>
      <c r="K3444" s="192" t="n">
        <f aca="false">IF(J3444&gt;J3443,0,K3443+1)</f>
        <v>539</v>
      </c>
      <c r="L3444" s="134" t="n">
        <f aca="false">I3444/J3444-1</f>
        <v>-0.614310894670449</v>
      </c>
      <c r="O3444" s="131"/>
      <c r="P3444" s="330"/>
      <c r="Q3444" s="132"/>
      <c r="R3444" s="132"/>
      <c r="S3444" s="132"/>
      <c r="T3444" s="132"/>
    </row>
    <row r="3445" customFormat="false" ht="12.8" hidden="true" customHeight="false" outlineLevel="0" collapsed="false">
      <c r="A3445" s="131" t="n">
        <v>1560124800</v>
      </c>
      <c r="B3445" s="330" t="n">
        <f aca="false">(A3445/(24*60*60))+DATE(1970,1,1)</f>
        <v>43626</v>
      </c>
      <c r="C3445" s="331" t="n">
        <f aca="false">YEAR(B3445)</f>
        <v>2019</v>
      </c>
      <c r="D3445" s="331" t="n">
        <f aca="false">MONTH(B3445)</f>
        <v>6</v>
      </c>
      <c r="E3445" s="331" t="n">
        <f aca="false">DAY(B3445)</f>
        <v>10</v>
      </c>
      <c r="F3445" s="132" t="n">
        <v>7630.8825</v>
      </c>
      <c r="G3445" s="132" t="n">
        <v>8089.81</v>
      </c>
      <c r="H3445" s="132" t="n">
        <v>7522.6825</v>
      </c>
      <c r="I3445" s="132" t="n">
        <v>8020.26</v>
      </c>
      <c r="J3445" s="132" t="n">
        <f aca="false">LARGE($G$1:G3445,1)</f>
        <v>19804.2475</v>
      </c>
      <c r="K3445" s="192" t="n">
        <f aca="false">IF(J3445&gt;J3444,0,K3444+1)</f>
        <v>540</v>
      </c>
      <c r="L3445" s="134" t="n">
        <f aca="false">I3445/J3445-1</f>
        <v>-0.595023239332875</v>
      </c>
      <c r="O3445" s="131"/>
      <c r="P3445" s="330"/>
      <c r="Q3445" s="132"/>
      <c r="R3445" s="132"/>
      <c r="S3445" s="132"/>
      <c r="T3445" s="132"/>
    </row>
    <row r="3446" customFormat="false" ht="12.8" hidden="true" customHeight="false" outlineLevel="0" collapsed="false">
      <c r="A3446" s="131" t="n">
        <v>1560211200</v>
      </c>
      <c r="B3446" s="330" t="n">
        <f aca="false">(A3446/(24*60*60))+DATE(1970,1,1)</f>
        <v>43627</v>
      </c>
      <c r="C3446" s="331" t="n">
        <f aca="false">YEAR(B3446)</f>
        <v>2019</v>
      </c>
      <c r="D3446" s="331" t="n">
        <f aca="false">MONTH(B3446)</f>
        <v>6</v>
      </c>
      <c r="E3446" s="331" t="n">
        <f aca="false">DAY(B3446)</f>
        <v>11</v>
      </c>
      <c r="F3446" s="132" t="n">
        <v>8017.895</v>
      </c>
      <c r="G3446" s="132" t="n">
        <v>8055.685</v>
      </c>
      <c r="H3446" s="132" t="n">
        <v>7710.3225</v>
      </c>
      <c r="I3446" s="132" t="n">
        <v>7919.825</v>
      </c>
      <c r="J3446" s="132" t="n">
        <f aca="false">LARGE($G$1:G3446,1)</f>
        <v>19804.2475</v>
      </c>
      <c r="K3446" s="192" t="n">
        <f aca="false">IF(J3446&gt;J3445,0,K3445+1)</f>
        <v>541</v>
      </c>
      <c r="L3446" s="134" t="n">
        <f aca="false">I3446/J3446-1</f>
        <v>-0.600094626165422</v>
      </c>
      <c r="O3446" s="131"/>
      <c r="P3446" s="330"/>
      <c r="Q3446" s="132"/>
      <c r="R3446" s="132"/>
      <c r="S3446" s="132"/>
      <c r="T3446" s="132"/>
    </row>
    <row r="3447" customFormat="false" ht="12.8" hidden="true" customHeight="false" outlineLevel="0" collapsed="false">
      <c r="A3447" s="131" t="n">
        <v>1560297600</v>
      </c>
      <c r="B3447" s="330" t="n">
        <f aca="false">(A3447/(24*60*60))+DATE(1970,1,1)</f>
        <v>43628</v>
      </c>
      <c r="C3447" s="331" t="n">
        <f aca="false">YEAR(B3447)</f>
        <v>2019</v>
      </c>
      <c r="D3447" s="331" t="n">
        <f aca="false">MONTH(B3447)</f>
        <v>6</v>
      </c>
      <c r="E3447" s="331" t="n">
        <f aca="false">DAY(B3447)</f>
        <v>12</v>
      </c>
      <c r="F3447" s="132" t="n">
        <v>7918.1675</v>
      </c>
      <c r="G3447" s="132" t="n">
        <v>8283.8575</v>
      </c>
      <c r="H3447" s="132" t="n">
        <v>7822.115</v>
      </c>
      <c r="I3447" s="132" t="n">
        <v>8174.9325</v>
      </c>
      <c r="J3447" s="132" t="n">
        <f aca="false">LARGE($G$1:G3447,1)</f>
        <v>19804.2475</v>
      </c>
      <c r="K3447" s="192" t="n">
        <f aca="false">IF(J3447&gt;J3446,0,K3446+1)</f>
        <v>542</v>
      </c>
      <c r="L3447" s="134" t="n">
        <f aca="false">I3447/J3447-1</f>
        <v>-0.587213172325785</v>
      </c>
      <c r="O3447" s="131"/>
      <c r="P3447" s="330"/>
      <c r="Q3447" s="132"/>
      <c r="R3447" s="132"/>
      <c r="S3447" s="132"/>
      <c r="T3447" s="132"/>
    </row>
    <row r="3448" customFormat="false" ht="12.8" hidden="true" customHeight="false" outlineLevel="0" collapsed="false">
      <c r="A3448" s="131" t="n">
        <v>1560384000</v>
      </c>
      <c r="B3448" s="330" t="n">
        <f aca="false">(A3448/(24*60*60))+DATE(1970,1,1)</f>
        <v>43629</v>
      </c>
      <c r="C3448" s="331" t="n">
        <f aca="false">YEAR(B3448)</f>
        <v>2019</v>
      </c>
      <c r="D3448" s="331" t="n">
        <f aca="false">MONTH(B3448)</f>
        <v>6</v>
      </c>
      <c r="E3448" s="331" t="n">
        <f aca="false">DAY(B3448)</f>
        <v>13</v>
      </c>
      <c r="F3448" s="132" t="n">
        <v>8174.0375</v>
      </c>
      <c r="G3448" s="132" t="n">
        <v>8334.895</v>
      </c>
      <c r="H3448" s="132" t="n">
        <v>8037.825</v>
      </c>
      <c r="I3448" s="132" t="n">
        <v>8242.6825</v>
      </c>
      <c r="J3448" s="132" t="n">
        <f aca="false">LARGE($G$1:G3448,1)</f>
        <v>19804.2475</v>
      </c>
      <c r="K3448" s="192" t="n">
        <f aca="false">IF(J3448&gt;J3447,0,K3447+1)</f>
        <v>543</v>
      </c>
      <c r="L3448" s="134" t="n">
        <f aca="false">I3448/J3448-1</f>
        <v>-0.583792189024097</v>
      </c>
      <c r="O3448" s="131"/>
      <c r="P3448" s="330"/>
      <c r="Q3448" s="132"/>
      <c r="R3448" s="132"/>
      <c r="S3448" s="132"/>
      <c r="T3448" s="132"/>
    </row>
    <row r="3449" customFormat="false" ht="12.8" hidden="true" customHeight="false" outlineLevel="0" collapsed="false">
      <c r="A3449" s="131" t="n">
        <v>1560470400</v>
      </c>
      <c r="B3449" s="330" t="n">
        <f aca="false">(A3449/(24*60*60))+DATE(1970,1,1)</f>
        <v>43630</v>
      </c>
      <c r="C3449" s="331" t="n">
        <f aca="false">YEAR(B3449)</f>
        <v>2019</v>
      </c>
      <c r="D3449" s="331" t="n">
        <f aca="false">MONTH(B3449)</f>
        <v>6</v>
      </c>
      <c r="E3449" s="331" t="n">
        <f aca="false">DAY(B3449)</f>
        <v>14</v>
      </c>
      <c r="F3449" s="132" t="n">
        <v>8243.02</v>
      </c>
      <c r="G3449" s="132" t="n">
        <v>8736.365</v>
      </c>
      <c r="H3449" s="132" t="n">
        <v>8178.75</v>
      </c>
      <c r="I3449" s="132" t="n">
        <v>8697.1775</v>
      </c>
      <c r="J3449" s="132" t="n">
        <f aca="false">LARGE($G$1:G3449,1)</f>
        <v>19804.2475</v>
      </c>
      <c r="K3449" s="192" t="n">
        <f aca="false">IF(J3449&gt;J3448,0,K3448+1)</f>
        <v>544</v>
      </c>
      <c r="L3449" s="134" t="n">
        <f aca="false">I3449/J3449-1</f>
        <v>-0.560842819198255</v>
      </c>
      <c r="O3449" s="131"/>
      <c r="P3449" s="330"/>
      <c r="Q3449" s="132"/>
      <c r="R3449" s="132"/>
      <c r="S3449" s="132"/>
      <c r="T3449" s="132"/>
    </row>
    <row r="3450" customFormat="false" ht="12.8" hidden="true" customHeight="false" outlineLevel="0" collapsed="false">
      <c r="A3450" s="131" t="n">
        <v>1560556800</v>
      </c>
      <c r="B3450" s="330" t="n">
        <f aca="false">(A3450/(24*60*60))+DATE(1970,1,1)</f>
        <v>43631</v>
      </c>
      <c r="C3450" s="331" t="n">
        <f aca="false">YEAR(B3450)</f>
        <v>2019</v>
      </c>
      <c r="D3450" s="331" t="n">
        <f aca="false">MONTH(B3450)</f>
        <v>6</v>
      </c>
      <c r="E3450" s="331" t="n">
        <f aca="false">DAY(B3450)</f>
        <v>15</v>
      </c>
      <c r="F3450" s="132" t="n">
        <v>8696.475</v>
      </c>
      <c r="G3450" s="132" t="n">
        <v>8913.0525</v>
      </c>
      <c r="H3450" s="132" t="n">
        <v>8615.1225</v>
      </c>
      <c r="I3450" s="132" t="n">
        <v>8856.88</v>
      </c>
      <c r="J3450" s="132" t="n">
        <f aca="false">LARGE($G$1:G3450,1)</f>
        <v>19804.2475</v>
      </c>
      <c r="K3450" s="192" t="n">
        <f aca="false">IF(J3450&gt;J3449,0,K3449+1)</f>
        <v>545</v>
      </c>
      <c r="L3450" s="134" t="n">
        <f aca="false">I3450/J3450-1</f>
        <v>-0.552778766272235</v>
      </c>
      <c r="O3450" s="131"/>
      <c r="P3450" s="330"/>
      <c r="Q3450" s="132"/>
      <c r="R3450" s="132"/>
      <c r="S3450" s="132"/>
      <c r="T3450" s="132"/>
    </row>
    <row r="3451" customFormat="false" ht="12.8" hidden="true" customHeight="false" outlineLevel="0" collapsed="false">
      <c r="A3451" s="131" t="n">
        <v>1560643200</v>
      </c>
      <c r="B3451" s="330" t="n">
        <f aca="false">(A3451/(24*60*60))+DATE(1970,1,1)</f>
        <v>43632</v>
      </c>
      <c r="C3451" s="331" t="n">
        <f aca="false">YEAR(B3451)</f>
        <v>2019</v>
      </c>
      <c r="D3451" s="331" t="n">
        <f aca="false">MONTH(B3451)</f>
        <v>6</v>
      </c>
      <c r="E3451" s="331" t="n">
        <f aca="false">DAY(B3451)</f>
        <v>16</v>
      </c>
      <c r="F3451" s="132" t="n">
        <v>8856.245</v>
      </c>
      <c r="G3451" s="132" t="n">
        <v>9389.2075</v>
      </c>
      <c r="H3451" s="132" t="n">
        <v>8715.185</v>
      </c>
      <c r="I3451" s="132" t="n">
        <v>8978.795</v>
      </c>
      <c r="J3451" s="132" t="n">
        <f aca="false">LARGE($G$1:G3451,1)</f>
        <v>19804.2475</v>
      </c>
      <c r="K3451" s="192" t="n">
        <f aca="false">IF(J3451&gt;J3450,0,K3450+1)</f>
        <v>546</v>
      </c>
      <c r="L3451" s="134" t="n">
        <f aca="false">I3451/J3451-1</f>
        <v>-0.546622763626843</v>
      </c>
      <c r="O3451" s="131"/>
      <c r="P3451" s="330"/>
      <c r="Q3451" s="132"/>
      <c r="R3451" s="132"/>
      <c r="S3451" s="132"/>
      <c r="T3451" s="132"/>
    </row>
    <row r="3452" customFormat="false" ht="12.8" hidden="true" customHeight="false" outlineLevel="0" collapsed="false">
      <c r="A3452" s="131" t="n">
        <v>1560729600</v>
      </c>
      <c r="B3452" s="330" t="n">
        <f aca="false">(A3452/(24*60*60))+DATE(1970,1,1)</f>
        <v>43633</v>
      </c>
      <c r="C3452" s="331" t="n">
        <f aca="false">YEAR(B3452)</f>
        <v>2019</v>
      </c>
      <c r="D3452" s="331" t="n">
        <f aca="false">MONTH(B3452)</f>
        <v>6</v>
      </c>
      <c r="E3452" s="331" t="n">
        <f aca="false">DAY(B3452)</f>
        <v>17</v>
      </c>
      <c r="F3452" s="132" t="n">
        <v>8975.545</v>
      </c>
      <c r="G3452" s="132" t="n">
        <v>9473.675</v>
      </c>
      <c r="H3452" s="132" t="n">
        <v>8974.52</v>
      </c>
      <c r="I3452" s="132" t="n">
        <v>9333.1625</v>
      </c>
      <c r="J3452" s="132" t="n">
        <f aca="false">LARGE($G$1:G3452,1)</f>
        <v>19804.2475</v>
      </c>
      <c r="K3452" s="192" t="n">
        <f aca="false">IF(J3452&gt;J3451,0,K3451+1)</f>
        <v>547</v>
      </c>
      <c r="L3452" s="134" t="n">
        <f aca="false">I3452/J3452-1</f>
        <v>-0.528729253661367</v>
      </c>
      <c r="O3452" s="131"/>
      <c r="P3452" s="330"/>
      <c r="Q3452" s="132"/>
      <c r="R3452" s="132"/>
      <c r="S3452" s="132"/>
      <c r="T3452" s="132"/>
    </row>
    <row r="3453" customFormat="false" ht="12.8" hidden="true" customHeight="false" outlineLevel="0" collapsed="false">
      <c r="A3453" s="131" t="n">
        <v>1560816000</v>
      </c>
      <c r="B3453" s="330" t="n">
        <f aca="false">(A3453/(24*60*60))+DATE(1970,1,1)</f>
        <v>43634</v>
      </c>
      <c r="C3453" s="331" t="n">
        <f aca="false">YEAR(B3453)</f>
        <v>2019</v>
      </c>
      <c r="D3453" s="331" t="n">
        <f aca="false">MONTH(B3453)</f>
        <v>6</v>
      </c>
      <c r="E3453" s="331" t="n">
        <f aca="false">DAY(B3453)</f>
        <v>18</v>
      </c>
      <c r="F3453" s="132" t="n">
        <v>9336.875</v>
      </c>
      <c r="G3453" s="132" t="n">
        <v>9359.2725</v>
      </c>
      <c r="H3453" s="132" t="n">
        <v>8927.7925</v>
      </c>
      <c r="I3453" s="132" t="n">
        <v>9080.5325</v>
      </c>
      <c r="J3453" s="132" t="n">
        <f aca="false">LARGE($G$1:G3453,1)</f>
        <v>19804.2475</v>
      </c>
      <c r="K3453" s="192" t="n">
        <f aca="false">IF(J3453&gt;J3452,0,K3452+1)</f>
        <v>548</v>
      </c>
      <c r="L3453" s="134" t="n">
        <f aca="false">I3453/J3453-1</f>
        <v>-0.541485608074733</v>
      </c>
      <c r="O3453" s="131"/>
      <c r="P3453" s="330"/>
      <c r="Q3453" s="132"/>
      <c r="R3453" s="132"/>
      <c r="S3453" s="132"/>
      <c r="T3453" s="132"/>
    </row>
    <row r="3454" customFormat="false" ht="12.8" hidden="true" customHeight="false" outlineLevel="0" collapsed="false">
      <c r="A3454" s="131" t="n">
        <v>1560902400</v>
      </c>
      <c r="B3454" s="330" t="n">
        <f aca="false">(A3454/(24*60*60))+DATE(1970,1,1)</f>
        <v>43635</v>
      </c>
      <c r="C3454" s="331" t="n">
        <f aca="false">YEAR(B3454)</f>
        <v>2019</v>
      </c>
      <c r="D3454" s="331" t="n">
        <f aca="false">MONTH(B3454)</f>
        <v>6</v>
      </c>
      <c r="E3454" s="331" t="n">
        <f aca="false">DAY(B3454)</f>
        <v>19</v>
      </c>
      <c r="F3454" s="132" t="n">
        <v>9079.15</v>
      </c>
      <c r="G3454" s="132" t="n">
        <v>9323.225</v>
      </c>
      <c r="H3454" s="132" t="n">
        <v>9037.82</v>
      </c>
      <c r="I3454" s="132" t="n">
        <v>9278.89</v>
      </c>
      <c r="J3454" s="132" t="n">
        <f aca="false">LARGE($G$1:G3454,1)</f>
        <v>19804.2475</v>
      </c>
      <c r="K3454" s="192" t="n">
        <f aca="false">IF(J3454&gt;J3453,0,K3453+1)</f>
        <v>549</v>
      </c>
      <c r="L3454" s="134" t="n">
        <f aca="false">I3454/J3454-1</f>
        <v>-0.531469701133557</v>
      </c>
      <c r="O3454" s="131"/>
      <c r="P3454" s="330"/>
      <c r="Q3454" s="132"/>
      <c r="R3454" s="132"/>
      <c r="S3454" s="132"/>
      <c r="T3454" s="132"/>
    </row>
    <row r="3455" customFormat="false" ht="12.8" hidden="true" customHeight="false" outlineLevel="0" collapsed="false">
      <c r="A3455" s="131" t="n">
        <v>1560988800</v>
      </c>
      <c r="B3455" s="330" t="n">
        <f aca="false">(A3455/(24*60*60))+DATE(1970,1,1)</f>
        <v>43636</v>
      </c>
      <c r="C3455" s="331" t="n">
        <f aca="false">YEAR(B3455)</f>
        <v>2019</v>
      </c>
      <c r="D3455" s="331" t="n">
        <f aca="false">MONTH(B3455)</f>
        <v>6</v>
      </c>
      <c r="E3455" s="331" t="n">
        <f aca="false">DAY(B3455)</f>
        <v>20</v>
      </c>
      <c r="F3455" s="132" t="n">
        <v>9279.2375</v>
      </c>
      <c r="G3455" s="132" t="n">
        <v>9601.11</v>
      </c>
      <c r="H3455" s="132" t="n">
        <v>9211.635</v>
      </c>
      <c r="I3455" s="132" t="n">
        <v>9533.845</v>
      </c>
      <c r="J3455" s="132" t="n">
        <f aca="false">LARGE($G$1:G3455,1)</f>
        <v>19804.2475</v>
      </c>
      <c r="K3455" s="192" t="n">
        <f aca="false">IF(J3455&gt;J3454,0,K3454+1)</f>
        <v>550</v>
      </c>
      <c r="L3455" s="134" t="n">
        <f aca="false">I3455/J3455-1</f>
        <v>-0.518595947662238</v>
      </c>
      <c r="O3455" s="131"/>
      <c r="P3455" s="330"/>
      <c r="Q3455" s="132"/>
      <c r="R3455" s="132"/>
      <c r="S3455" s="132"/>
      <c r="T3455" s="132"/>
    </row>
    <row r="3456" customFormat="false" ht="12.8" hidden="true" customHeight="false" outlineLevel="0" collapsed="false">
      <c r="A3456" s="131" t="n">
        <v>1561075200</v>
      </c>
      <c r="B3456" s="330" t="n">
        <f aca="false">(A3456/(24*60*60))+DATE(1970,1,1)</f>
        <v>43637</v>
      </c>
      <c r="C3456" s="331" t="n">
        <f aca="false">YEAR(B3456)</f>
        <v>2019</v>
      </c>
      <c r="D3456" s="331" t="n">
        <f aca="false">MONTH(B3456)</f>
        <v>6</v>
      </c>
      <c r="E3456" s="331" t="n">
        <f aca="false">DAY(B3456)</f>
        <v>21</v>
      </c>
      <c r="F3456" s="132" t="n">
        <v>9533.01</v>
      </c>
      <c r="G3456" s="132" t="n">
        <v>10242.0775</v>
      </c>
      <c r="H3456" s="132" t="n">
        <v>9532.9975</v>
      </c>
      <c r="I3456" s="132" t="n">
        <v>10227.86</v>
      </c>
      <c r="J3456" s="132" t="n">
        <f aca="false">LARGE($G$1:G3456,1)</f>
        <v>19804.2475</v>
      </c>
      <c r="K3456" s="192" t="n">
        <f aca="false">IF(J3456&gt;J3455,0,K3455+1)</f>
        <v>551</v>
      </c>
      <c r="L3456" s="134" t="n">
        <f aca="false">I3456/J3456-1</f>
        <v>-0.483552202627239</v>
      </c>
      <c r="O3456" s="131"/>
      <c r="P3456" s="330"/>
      <c r="Q3456" s="132"/>
      <c r="R3456" s="132"/>
      <c r="S3456" s="132"/>
      <c r="T3456" s="132"/>
    </row>
    <row r="3457" customFormat="false" ht="12.8" hidden="true" customHeight="false" outlineLevel="0" collapsed="false">
      <c r="A3457" s="131" t="n">
        <v>1561161600</v>
      </c>
      <c r="B3457" s="330" t="n">
        <f aca="false">(A3457/(24*60*60))+DATE(1970,1,1)</f>
        <v>43638</v>
      </c>
      <c r="C3457" s="331" t="n">
        <f aca="false">YEAR(B3457)</f>
        <v>2019</v>
      </c>
      <c r="D3457" s="331" t="n">
        <f aca="false">MONTH(B3457)</f>
        <v>6</v>
      </c>
      <c r="E3457" s="331" t="n">
        <f aca="false">DAY(B3457)</f>
        <v>22</v>
      </c>
      <c r="F3457" s="132" t="n">
        <v>10226.96</v>
      </c>
      <c r="G3457" s="132" t="n">
        <v>11208.4225</v>
      </c>
      <c r="H3457" s="132" t="n">
        <v>10062.8325</v>
      </c>
      <c r="I3457" s="132" t="n">
        <v>10667.11</v>
      </c>
      <c r="J3457" s="132" t="n">
        <f aca="false">LARGE($G$1:G3457,1)</f>
        <v>19804.2475</v>
      </c>
      <c r="K3457" s="192" t="n">
        <f aca="false">IF(J3457&gt;J3456,0,K3456+1)</f>
        <v>552</v>
      </c>
      <c r="L3457" s="134" t="n">
        <f aca="false">I3457/J3457-1</f>
        <v>-0.461372617162051</v>
      </c>
      <c r="O3457" s="131"/>
      <c r="P3457" s="330"/>
      <c r="Q3457" s="132"/>
      <c r="R3457" s="132"/>
      <c r="S3457" s="132"/>
      <c r="T3457" s="132"/>
    </row>
    <row r="3458" customFormat="false" ht="12.8" hidden="true" customHeight="false" outlineLevel="0" collapsed="false">
      <c r="A3458" s="131" t="n">
        <v>1561248000</v>
      </c>
      <c r="B3458" s="330" t="n">
        <f aca="false">(A3458/(24*60*60))+DATE(1970,1,1)</f>
        <v>43639</v>
      </c>
      <c r="C3458" s="331" t="n">
        <f aca="false">YEAR(B3458)</f>
        <v>2019</v>
      </c>
      <c r="D3458" s="331" t="n">
        <f aca="false">MONTH(B3458)</f>
        <v>6</v>
      </c>
      <c r="E3458" s="331" t="n">
        <f aca="false">DAY(B3458)</f>
        <v>23</v>
      </c>
      <c r="F3458" s="132" t="n">
        <v>10664.74</v>
      </c>
      <c r="G3458" s="132" t="n">
        <v>11254.715</v>
      </c>
      <c r="H3458" s="132" t="n">
        <v>10484.3325</v>
      </c>
      <c r="I3458" s="132" t="n">
        <v>10830.4725</v>
      </c>
      <c r="J3458" s="132" t="n">
        <f aca="false">LARGE($G$1:G3458,1)</f>
        <v>19804.2475</v>
      </c>
      <c r="K3458" s="192" t="n">
        <f aca="false">IF(J3458&gt;J3457,0,K3457+1)</f>
        <v>553</v>
      </c>
      <c r="L3458" s="134" t="n">
        <f aca="false">I3458/J3458-1</f>
        <v>-0.453123755396412</v>
      </c>
      <c r="O3458" s="131"/>
      <c r="P3458" s="330"/>
      <c r="Q3458" s="132"/>
      <c r="R3458" s="132"/>
      <c r="S3458" s="132"/>
      <c r="T3458" s="132"/>
    </row>
    <row r="3459" customFormat="false" ht="12.8" hidden="true" customHeight="false" outlineLevel="0" collapsed="false">
      <c r="A3459" s="131" t="n">
        <v>1561334400</v>
      </c>
      <c r="B3459" s="330" t="n">
        <f aca="false">(A3459/(24*60*60))+DATE(1970,1,1)</f>
        <v>43640</v>
      </c>
      <c r="C3459" s="331" t="n">
        <f aca="false">YEAR(B3459)</f>
        <v>2019</v>
      </c>
      <c r="D3459" s="331" t="n">
        <f aca="false">MONTH(B3459)</f>
        <v>6</v>
      </c>
      <c r="E3459" s="331" t="n">
        <f aca="false">DAY(B3459)</f>
        <v>24</v>
      </c>
      <c r="F3459" s="132" t="n">
        <v>10826.6</v>
      </c>
      <c r="G3459" s="132" t="n">
        <v>11095.8925</v>
      </c>
      <c r="H3459" s="132" t="n">
        <v>10535.98</v>
      </c>
      <c r="I3459" s="132" t="n">
        <v>11029.3875</v>
      </c>
      <c r="J3459" s="132" t="n">
        <f aca="false">LARGE($G$1:G3459,1)</f>
        <v>19804.2475</v>
      </c>
      <c r="K3459" s="192" t="n">
        <f aca="false">IF(J3459&gt;J3458,0,K3458+1)</f>
        <v>554</v>
      </c>
      <c r="L3459" s="134" t="n">
        <f aca="false">I3459/J3459-1</f>
        <v>-0.443079697928437</v>
      </c>
      <c r="O3459" s="131"/>
      <c r="P3459" s="330"/>
      <c r="Q3459" s="132"/>
      <c r="R3459" s="132"/>
      <c r="S3459" s="132"/>
      <c r="T3459" s="132"/>
    </row>
    <row r="3460" customFormat="false" ht="12.8" hidden="true" customHeight="false" outlineLevel="0" collapsed="false">
      <c r="A3460" s="131" t="n">
        <v>1561420800</v>
      </c>
      <c r="B3460" s="330" t="n">
        <f aca="false">(A3460/(24*60*60))+DATE(1970,1,1)</f>
        <v>43641</v>
      </c>
      <c r="C3460" s="331" t="n">
        <f aca="false">YEAR(B3460)</f>
        <v>2019</v>
      </c>
      <c r="D3460" s="331" t="n">
        <f aca="false">MONTH(B3460)</f>
        <v>6</v>
      </c>
      <c r="E3460" s="331" t="n">
        <f aca="false">DAY(B3460)</f>
        <v>25</v>
      </c>
      <c r="F3460" s="132" t="n">
        <v>11029.9275</v>
      </c>
      <c r="G3460" s="132" t="n">
        <v>11794.195</v>
      </c>
      <c r="H3460" s="132" t="n">
        <v>11001.25</v>
      </c>
      <c r="I3460" s="132" t="n">
        <v>11757.885</v>
      </c>
      <c r="J3460" s="132" t="n">
        <f aca="false">LARGE($G$1:G3460,1)</f>
        <v>19804.2475</v>
      </c>
      <c r="K3460" s="192" t="n">
        <f aca="false">IF(J3460&gt;J3459,0,K3459+1)</f>
        <v>555</v>
      </c>
      <c r="L3460" s="134" t="n">
        <f aca="false">I3460/J3460-1</f>
        <v>-0.406294786004871</v>
      </c>
      <c r="O3460" s="131"/>
      <c r="P3460" s="330"/>
      <c r="Q3460" s="132"/>
      <c r="R3460" s="132"/>
      <c r="S3460" s="132"/>
      <c r="T3460" s="132"/>
    </row>
    <row r="3461" customFormat="false" ht="12.8" hidden="true" customHeight="false" outlineLevel="0" collapsed="false">
      <c r="A3461" s="131" t="n">
        <v>1561507200</v>
      </c>
      <c r="B3461" s="330" t="n">
        <f aca="false">(A3461/(24*60*60))+DATE(1970,1,1)</f>
        <v>43642</v>
      </c>
      <c r="C3461" s="331" t="n">
        <f aca="false">YEAR(B3461)</f>
        <v>2019</v>
      </c>
      <c r="D3461" s="331" t="n">
        <f aca="false">MONTH(B3461)</f>
        <v>6</v>
      </c>
      <c r="E3461" s="331" t="n">
        <f aca="false">DAY(B3461)</f>
        <v>26</v>
      </c>
      <c r="F3461" s="132" t="n">
        <v>11759.8175</v>
      </c>
      <c r="G3461" s="132" t="n">
        <v>13870.6275</v>
      </c>
      <c r="H3461" s="132" t="n">
        <v>11497.9925</v>
      </c>
      <c r="I3461" s="132" t="n">
        <v>12929.5325</v>
      </c>
      <c r="J3461" s="132" t="n">
        <f aca="false">LARGE($G$1:G3461,1)</f>
        <v>19804.2475</v>
      </c>
      <c r="K3461" s="192" t="n">
        <f aca="false">IF(J3461&gt;J3460,0,K3460+1)</f>
        <v>556</v>
      </c>
      <c r="L3461" s="134" t="n">
        <f aca="false">I3461/J3461-1</f>
        <v>-0.347133361164063</v>
      </c>
      <c r="O3461" s="131"/>
      <c r="P3461" s="330"/>
      <c r="Q3461" s="132"/>
      <c r="R3461" s="132"/>
      <c r="S3461" s="132"/>
      <c r="T3461" s="132"/>
    </row>
    <row r="3462" customFormat="false" ht="12.8" hidden="true" customHeight="false" outlineLevel="0" collapsed="false">
      <c r="A3462" s="131" t="n">
        <v>1561593600</v>
      </c>
      <c r="B3462" s="330" t="n">
        <f aca="false">(A3462/(24*60*60))+DATE(1970,1,1)</f>
        <v>43643</v>
      </c>
      <c r="C3462" s="331" t="n">
        <f aca="false">YEAR(B3462)</f>
        <v>2019</v>
      </c>
      <c r="D3462" s="331" t="n">
        <f aca="false">MONTH(B3462)</f>
        <v>6</v>
      </c>
      <c r="E3462" s="331" t="n">
        <f aca="false">DAY(B3462)</f>
        <v>27</v>
      </c>
      <c r="F3462" s="132" t="n">
        <v>12931.13</v>
      </c>
      <c r="G3462" s="132" t="n">
        <v>13358.795</v>
      </c>
      <c r="H3462" s="132" t="n">
        <v>10299.75</v>
      </c>
      <c r="I3462" s="132" t="n">
        <v>11151.1925</v>
      </c>
      <c r="J3462" s="132" t="n">
        <f aca="false">LARGE($G$1:G3462,1)</f>
        <v>19804.2475</v>
      </c>
      <c r="K3462" s="192" t="n">
        <f aca="false">IF(J3462&gt;J3461,0,K3461+1)</f>
        <v>557</v>
      </c>
      <c r="L3462" s="134" t="n">
        <f aca="false">I3462/J3462-1</f>
        <v>-0.436929249647077</v>
      </c>
      <c r="O3462" s="131"/>
      <c r="P3462" s="330"/>
      <c r="Q3462" s="132"/>
      <c r="R3462" s="132"/>
      <c r="S3462" s="132"/>
      <c r="T3462" s="132"/>
    </row>
    <row r="3463" customFormat="false" ht="12.8" hidden="true" customHeight="false" outlineLevel="0" collapsed="false">
      <c r="A3463" s="131" t="n">
        <v>1561680000</v>
      </c>
      <c r="B3463" s="330" t="n">
        <f aca="false">(A3463/(24*60*60))+DATE(1970,1,1)</f>
        <v>43644</v>
      </c>
      <c r="C3463" s="331" t="n">
        <f aca="false">YEAR(B3463)</f>
        <v>2019</v>
      </c>
      <c r="D3463" s="331" t="n">
        <f aca="false">MONTH(B3463)</f>
        <v>6</v>
      </c>
      <c r="E3463" s="331" t="n">
        <f aca="false">DAY(B3463)</f>
        <v>28</v>
      </c>
      <c r="F3463" s="132" t="n">
        <v>11154.655</v>
      </c>
      <c r="G3463" s="132" t="n">
        <v>12444.5575</v>
      </c>
      <c r="H3463" s="132" t="n">
        <v>10734.61</v>
      </c>
      <c r="I3463" s="132" t="n">
        <v>12365.78</v>
      </c>
      <c r="J3463" s="132" t="n">
        <f aca="false">LARGE($G$1:G3463,1)</f>
        <v>19804.2475</v>
      </c>
      <c r="K3463" s="192" t="n">
        <f aca="false">IF(J3463&gt;J3462,0,K3462+1)</f>
        <v>558</v>
      </c>
      <c r="L3463" s="134" t="n">
        <f aca="false">I3463/J3463-1</f>
        <v>-0.375599603064949</v>
      </c>
      <c r="O3463" s="131"/>
      <c r="P3463" s="330"/>
      <c r="Q3463" s="132"/>
      <c r="R3463" s="132"/>
      <c r="S3463" s="132"/>
      <c r="T3463" s="132"/>
    </row>
    <row r="3464" customFormat="false" ht="12.8" hidden="true" customHeight="false" outlineLevel="0" collapsed="false">
      <c r="A3464" s="131" t="n">
        <v>1561766400</v>
      </c>
      <c r="B3464" s="330" t="n">
        <f aca="false">(A3464/(24*60*60))+DATE(1970,1,1)</f>
        <v>43645</v>
      </c>
      <c r="C3464" s="331" t="n">
        <f aca="false">YEAR(B3464)</f>
        <v>2019</v>
      </c>
      <c r="D3464" s="331" t="n">
        <f aca="false">MONTH(B3464)</f>
        <v>6</v>
      </c>
      <c r="E3464" s="331" t="n">
        <f aca="false">DAY(B3464)</f>
        <v>29</v>
      </c>
      <c r="F3464" s="132" t="n">
        <v>12361.405</v>
      </c>
      <c r="G3464" s="132" t="n">
        <v>12395.72</v>
      </c>
      <c r="H3464" s="132" t="n">
        <v>11252.1425</v>
      </c>
      <c r="I3464" s="132" t="n">
        <v>11868.7375</v>
      </c>
      <c r="J3464" s="132" t="n">
        <f aca="false">LARGE($G$1:G3464,1)</f>
        <v>19804.2475</v>
      </c>
      <c r="K3464" s="192" t="n">
        <f aca="false">IF(J3464&gt;J3463,0,K3463+1)</f>
        <v>559</v>
      </c>
      <c r="L3464" s="134" t="n">
        <f aca="false">I3464/J3464-1</f>
        <v>-0.40069737565136</v>
      </c>
      <c r="O3464" s="131"/>
      <c r="P3464" s="330"/>
      <c r="Q3464" s="132"/>
      <c r="R3464" s="132"/>
      <c r="S3464" s="132"/>
      <c r="T3464" s="132"/>
    </row>
    <row r="3465" customFormat="false" ht="12.8" hidden="true" customHeight="false" outlineLevel="0" collapsed="false">
      <c r="A3465" s="131" t="n">
        <v>1561852800</v>
      </c>
      <c r="B3465" s="330" t="n">
        <f aca="false">(A3465/(24*60*60))+DATE(1970,1,1)</f>
        <v>43646</v>
      </c>
      <c r="C3465" s="331" t="n">
        <f aca="false">YEAR(B3465)</f>
        <v>2019</v>
      </c>
      <c r="D3465" s="331" t="n">
        <f aca="false">MONTH(B3465)</f>
        <v>6</v>
      </c>
      <c r="E3465" s="331" t="n">
        <f aca="false">DAY(B3465)</f>
        <v>30</v>
      </c>
      <c r="F3465" s="132" t="n">
        <v>11870.375</v>
      </c>
      <c r="G3465" s="132" t="n">
        <v>12199.2725</v>
      </c>
      <c r="H3465" s="132" t="n">
        <v>10648.3575</v>
      </c>
      <c r="I3465" s="132" t="n">
        <v>10754.915</v>
      </c>
      <c r="J3465" s="132" t="n">
        <f aca="false">LARGE($G$1:G3465,1)</f>
        <v>19804.2475</v>
      </c>
      <c r="K3465" s="192" t="n">
        <f aca="false">IF(J3465&gt;J3464,0,K3464+1)</f>
        <v>560</v>
      </c>
      <c r="L3465" s="134" t="n">
        <f aca="false">I3465/J3465-1</f>
        <v>-0.456938972308844</v>
      </c>
      <c r="O3465" s="131"/>
      <c r="P3465" s="330"/>
      <c r="Q3465" s="132"/>
      <c r="R3465" s="132"/>
      <c r="S3465" s="132"/>
      <c r="T3465" s="132"/>
    </row>
    <row r="3466" customFormat="false" ht="12.8" hidden="true" customHeight="false" outlineLevel="0" collapsed="false">
      <c r="A3466" s="131" t="n">
        <v>1561939200</v>
      </c>
      <c r="B3466" s="330" t="n">
        <f aca="false">(A3466/(24*60*60))+DATE(1970,1,1)</f>
        <v>43647</v>
      </c>
      <c r="C3466" s="331" t="n">
        <f aca="false">YEAR(B3466)</f>
        <v>2019</v>
      </c>
      <c r="D3466" s="331" t="n">
        <f aca="false">MONTH(B3466)</f>
        <v>7</v>
      </c>
      <c r="E3466" s="331" t="n">
        <f aca="false">DAY(B3466)</f>
        <v>1</v>
      </c>
      <c r="F3466" s="132" t="n">
        <v>10756.975</v>
      </c>
      <c r="G3466" s="132" t="n">
        <v>11212.38</v>
      </c>
      <c r="H3466" s="132" t="n">
        <v>9940.75</v>
      </c>
      <c r="I3466" s="132" t="n">
        <v>10545.515</v>
      </c>
      <c r="J3466" s="132" t="n">
        <f aca="false">LARGE($G$1:G3466,1)</f>
        <v>19804.2475</v>
      </c>
      <c r="K3466" s="192" t="n">
        <f aca="false">IF(J3466&gt;J3465,0,K3465+1)</f>
        <v>561</v>
      </c>
      <c r="L3466" s="134" t="n">
        <f aca="false">I3466/J3466-1</f>
        <v>-0.467512461657531</v>
      </c>
      <c r="O3466" s="131"/>
      <c r="P3466" s="330"/>
      <c r="Q3466" s="132"/>
      <c r="R3466" s="132"/>
      <c r="S3466" s="132"/>
      <c r="T3466" s="132"/>
    </row>
    <row r="3467" customFormat="false" ht="12.8" hidden="true" customHeight="false" outlineLevel="0" collapsed="false">
      <c r="A3467" s="131" t="n">
        <v>1562025600</v>
      </c>
      <c r="B3467" s="330" t="n">
        <f aca="false">(A3467/(24*60*60))+DATE(1970,1,1)</f>
        <v>43648</v>
      </c>
      <c r="C3467" s="331" t="n">
        <f aca="false">YEAR(B3467)</f>
        <v>2019</v>
      </c>
      <c r="D3467" s="331" t="n">
        <f aca="false">MONTH(B3467)</f>
        <v>7</v>
      </c>
      <c r="E3467" s="331" t="n">
        <f aca="false">DAY(B3467)</f>
        <v>2</v>
      </c>
      <c r="F3467" s="132" t="n">
        <v>10434.6775</v>
      </c>
      <c r="G3467" s="132" t="n">
        <v>10932.72</v>
      </c>
      <c r="H3467" s="132" t="n">
        <v>9646.02</v>
      </c>
      <c r="I3467" s="132" t="n">
        <v>10832.3</v>
      </c>
      <c r="J3467" s="132" t="n">
        <f aca="false">LARGE($G$1:G3467,1)</f>
        <v>19804.2475</v>
      </c>
      <c r="K3467" s="192" t="n">
        <f aca="false">IF(J3467&gt;J3466,0,K3466+1)</f>
        <v>562</v>
      </c>
      <c r="L3467" s="134" t="n">
        <f aca="false">I3467/J3467-1</f>
        <v>-0.453031477212149</v>
      </c>
      <c r="O3467" s="131"/>
      <c r="P3467" s="330"/>
      <c r="Q3467" s="132"/>
      <c r="R3467" s="132"/>
      <c r="S3467" s="132"/>
      <c r="T3467" s="132"/>
    </row>
    <row r="3468" customFormat="false" ht="12.8" hidden="true" customHeight="false" outlineLevel="0" collapsed="false">
      <c r="A3468" s="131" t="n">
        <v>1562112000</v>
      </c>
      <c r="B3468" s="330" t="n">
        <f aca="false">(A3468/(24*60*60))+DATE(1970,1,1)</f>
        <v>43649</v>
      </c>
      <c r="C3468" s="331" t="n">
        <f aca="false">YEAR(B3468)</f>
        <v>2019</v>
      </c>
      <c r="D3468" s="331" t="n">
        <f aca="false">MONTH(B3468)</f>
        <v>7</v>
      </c>
      <c r="E3468" s="331" t="n">
        <f aca="false">DAY(B3468)</f>
        <v>3</v>
      </c>
      <c r="F3468" s="132" t="n">
        <v>10832.8725</v>
      </c>
      <c r="G3468" s="132" t="n">
        <v>12020.96</v>
      </c>
      <c r="H3468" s="132" t="n">
        <v>10825.3975</v>
      </c>
      <c r="I3468" s="132" t="n">
        <v>11977.7425</v>
      </c>
      <c r="J3468" s="132" t="n">
        <f aca="false">LARGE($G$1:G3468,1)</f>
        <v>19804.2475</v>
      </c>
      <c r="K3468" s="192" t="n">
        <f aca="false">IF(J3468&gt;J3467,0,K3467+1)</f>
        <v>563</v>
      </c>
      <c r="L3468" s="134" t="n">
        <f aca="false">I3468/J3468-1</f>
        <v>-0.395193253366481</v>
      </c>
      <c r="O3468" s="131"/>
      <c r="P3468" s="330"/>
      <c r="Q3468" s="132"/>
      <c r="R3468" s="132"/>
      <c r="S3468" s="132"/>
      <c r="T3468" s="132"/>
    </row>
    <row r="3469" customFormat="false" ht="12.8" hidden="true" customHeight="false" outlineLevel="0" collapsed="false">
      <c r="A3469" s="131" t="n">
        <v>1562198400</v>
      </c>
      <c r="B3469" s="330" t="n">
        <f aca="false">(A3469/(24*60*60))+DATE(1970,1,1)</f>
        <v>43650</v>
      </c>
      <c r="C3469" s="331" t="n">
        <f aca="false">YEAR(B3469)</f>
        <v>2019</v>
      </c>
      <c r="D3469" s="331" t="n">
        <f aca="false">MONTH(B3469)</f>
        <v>7</v>
      </c>
      <c r="E3469" s="331" t="n">
        <f aca="false">DAY(B3469)</f>
        <v>4</v>
      </c>
      <c r="F3469" s="132" t="n">
        <v>11977.0125</v>
      </c>
      <c r="G3469" s="132" t="n">
        <v>12060.64</v>
      </c>
      <c r="H3469" s="132" t="n">
        <v>10932.1875</v>
      </c>
      <c r="I3469" s="132" t="n">
        <v>11143.8725</v>
      </c>
      <c r="J3469" s="132" t="n">
        <f aca="false">LARGE($G$1:G3469,1)</f>
        <v>19804.2475</v>
      </c>
      <c r="K3469" s="192" t="n">
        <f aca="false">IF(J3469&gt;J3468,0,K3468+1)</f>
        <v>564</v>
      </c>
      <c r="L3469" s="134" t="n">
        <f aca="false">I3469/J3469-1</f>
        <v>-0.437298867326315</v>
      </c>
      <c r="O3469" s="131"/>
      <c r="P3469" s="330"/>
      <c r="Q3469" s="132"/>
      <c r="R3469" s="132"/>
      <c r="S3469" s="132"/>
      <c r="T3469" s="132"/>
    </row>
    <row r="3470" customFormat="false" ht="12.8" hidden="true" customHeight="false" outlineLevel="0" collapsed="false">
      <c r="A3470" s="131" t="n">
        <v>1562284800</v>
      </c>
      <c r="B3470" s="330" t="n">
        <f aca="false">(A3470/(24*60*60))+DATE(1970,1,1)</f>
        <v>43651</v>
      </c>
      <c r="C3470" s="331" t="n">
        <f aca="false">YEAR(B3470)</f>
        <v>2019</v>
      </c>
      <c r="D3470" s="331" t="n">
        <f aca="false">MONTH(B3470)</f>
        <v>7</v>
      </c>
      <c r="E3470" s="331" t="n">
        <f aca="false">DAY(B3470)</f>
        <v>5</v>
      </c>
      <c r="F3470" s="132" t="n">
        <v>11140.1275</v>
      </c>
      <c r="G3470" s="132" t="n">
        <v>11453.5625</v>
      </c>
      <c r="H3470" s="132" t="n">
        <v>10756.7625</v>
      </c>
      <c r="I3470" s="132" t="n">
        <v>11001.4125</v>
      </c>
      <c r="J3470" s="132" t="n">
        <f aca="false">LARGE($G$1:G3470,1)</f>
        <v>19804.2475</v>
      </c>
      <c r="K3470" s="192" t="n">
        <f aca="false">IF(J3470&gt;J3469,0,K3469+1)</f>
        <v>565</v>
      </c>
      <c r="L3470" s="134" t="n">
        <f aca="false">I3470/J3470-1</f>
        <v>-0.444492273690278</v>
      </c>
      <c r="O3470" s="131"/>
      <c r="P3470" s="330"/>
      <c r="Q3470" s="132"/>
      <c r="R3470" s="132"/>
      <c r="S3470" s="132"/>
      <c r="T3470" s="132"/>
    </row>
    <row r="3471" customFormat="false" ht="12.8" hidden="true" customHeight="false" outlineLevel="0" collapsed="false">
      <c r="A3471" s="131" t="n">
        <v>1562371200</v>
      </c>
      <c r="B3471" s="330" t="n">
        <f aca="false">(A3471/(24*60*60))+DATE(1970,1,1)</f>
        <v>43652</v>
      </c>
      <c r="C3471" s="331" t="n">
        <f aca="false">YEAR(B3471)</f>
        <v>2019</v>
      </c>
      <c r="D3471" s="331" t="n">
        <f aca="false">MONTH(B3471)</f>
        <v>7</v>
      </c>
      <c r="E3471" s="331" t="n">
        <f aca="false">DAY(B3471)</f>
        <v>6</v>
      </c>
      <c r="F3471" s="132" t="n">
        <v>10995.4625</v>
      </c>
      <c r="G3471" s="132" t="n">
        <v>11727.42</v>
      </c>
      <c r="H3471" s="132" t="n">
        <v>10975.6075</v>
      </c>
      <c r="I3471" s="132" t="n">
        <v>11238.3725</v>
      </c>
      <c r="J3471" s="132" t="n">
        <f aca="false">LARGE($G$1:G3471,1)</f>
        <v>19804.2475</v>
      </c>
      <c r="K3471" s="192" t="n">
        <f aca="false">IF(J3471&gt;J3470,0,K3470+1)</f>
        <v>566</v>
      </c>
      <c r="L3471" s="134" t="n">
        <f aca="false">I3471/J3471-1</f>
        <v>-0.432527163680418</v>
      </c>
      <c r="O3471" s="131"/>
      <c r="P3471" s="330"/>
      <c r="Q3471" s="132"/>
      <c r="R3471" s="132"/>
      <c r="S3471" s="132"/>
      <c r="T3471" s="132"/>
    </row>
    <row r="3472" customFormat="false" ht="12.8" hidden="true" customHeight="false" outlineLevel="0" collapsed="false">
      <c r="A3472" s="131" t="n">
        <v>1562457600</v>
      </c>
      <c r="B3472" s="330" t="n">
        <f aca="false">(A3472/(24*60*60))+DATE(1970,1,1)</f>
        <v>43653</v>
      </c>
      <c r="C3472" s="331" t="n">
        <f aca="false">YEAR(B3472)</f>
        <v>2019</v>
      </c>
      <c r="D3472" s="331" t="n">
        <f aca="false">MONTH(B3472)</f>
        <v>7</v>
      </c>
      <c r="E3472" s="331" t="n">
        <f aca="false">DAY(B3472)</f>
        <v>7</v>
      </c>
      <c r="F3472" s="132" t="n">
        <v>11232.9525</v>
      </c>
      <c r="G3472" s="132" t="n">
        <v>11625.77</v>
      </c>
      <c r="H3472" s="132" t="n">
        <v>11063.6975</v>
      </c>
      <c r="I3472" s="132" t="n">
        <v>11475.0375</v>
      </c>
      <c r="J3472" s="132" t="n">
        <f aca="false">LARGE($G$1:G3472,1)</f>
        <v>19804.2475</v>
      </c>
      <c r="K3472" s="192" t="n">
        <f aca="false">IF(J3472&gt;J3471,0,K3471+1)</f>
        <v>567</v>
      </c>
      <c r="L3472" s="134" t="n">
        <f aca="false">I3472/J3472-1</f>
        <v>-0.420576949465007</v>
      </c>
      <c r="O3472" s="131"/>
      <c r="P3472" s="330"/>
      <c r="Q3472" s="132"/>
      <c r="R3472" s="132"/>
      <c r="S3472" s="132"/>
      <c r="T3472" s="132"/>
    </row>
    <row r="3473" customFormat="false" ht="12.8" hidden="true" customHeight="false" outlineLevel="0" collapsed="false">
      <c r="A3473" s="131" t="n">
        <v>1562544000</v>
      </c>
      <c r="B3473" s="330" t="n">
        <f aca="false">(A3473/(24*60*60))+DATE(1970,1,1)</f>
        <v>43654</v>
      </c>
      <c r="C3473" s="331" t="n">
        <f aca="false">YEAR(B3473)</f>
        <v>2019</v>
      </c>
      <c r="D3473" s="331" t="n">
        <f aca="false">MONTH(B3473)</f>
        <v>7</v>
      </c>
      <c r="E3473" s="331" t="n">
        <f aca="false">DAY(B3473)</f>
        <v>8</v>
      </c>
      <c r="F3473" s="132" t="n">
        <v>11478.405</v>
      </c>
      <c r="G3473" s="132" t="n">
        <v>12399.4</v>
      </c>
      <c r="H3473" s="132" t="n">
        <v>11329.105</v>
      </c>
      <c r="I3473" s="132" t="n">
        <v>12296.2</v>
      </c>
      <c r="J3473" s="132" t="n">
        <f aca="false">LARGE($G$1:G3473,1)</f>
        <v>19804.2475</v>
      </c>
      <c r="K3473" s="192" t="n">
        <f aca="false">IF(J3473&gt;J3472,0,K3472+1)</f>
        <v>568</v>
      </c>
      <c r="L3473" s="134" t="n">
        <f aca="false">I3473/J3473-1</f>
        <v>-0.379112990786446</v>
      </c>
      <c r="O3473" s="131"/>
      <c r="P3473" s="330"/>
      <c r="Q3473" s="132"/>
      <c r="R3473" s="132"/>
      <c r="S3473" s="132"/>
      <c r="T3473" s="132"/>
    </row>
    <row r="3474" customFormat="false" ht="12.8" hidden="true" customHeight="false" outlineLevel="0" collapsed="false">
      <c r="A3474" s="131" t="n">
        <v>1562630400</v>
      </c>
      <c r="B3474" s="330" t="n">
        <f aca="false">(A3474/(24*60*60))+DATE(1970,1,1)</f>
        <v>43655</v>
      </c>
      <c r="C3474" s="331" t="n">
        <f aca="false">YEAR(B3474)</f>
        <v>2019</v>
      </c>
      <c r="D3474" s="331" t="n">
        <f aca="false">MONTH(B3474)</f>
        <v>7</v>
      </c>
      <c r="E3474" s="331" t="n">
        <f aca="false">DAY(B3474)</f>
        <v>9</v>
      </c>
      <c r="F3474" s="132" t="n">
        <v>12299.0775</v>
      </c>
      <c r="G3474" s="132" t="n">
        <v>12843.1925</v>
      </c>
      <c r="H3474" s="132" t="n">
        <v>12096.315</v>
      </c>
      <c r="I3474" s="132" t="n">
        <v>12569.815</v>
      </c>
      <c r="J3474" s="132" t="n">
        <f aca="false">LARGE($G$1:G3474,1)</f>
        <v>19804.2475</v>
      </c>
      <c r="K3474" s="192" t="n">
        <f aca="false">IF(J3474&gt;J3473,0,K3473+1)</f>
        <v>569</v>
      </c>
      <c r="L3474" s="134" t="n">
        <f aca="false">I3474/J3474-1</f>
        <v>-0.365297015198381</v>
      </c>
      <c r="O3474" s="131"/>
      <c r="P3474" s="330"/>
      <c r="Q3474" s="132"/>
      <c r="R3474" s="132"/>
      <c r="S3474" s="132"/>
      <c r="T3474" s="132"/>
    </row>
    <row r="3475" customFormat="false" ht="12.8" hidden="true" customHeight="false" outlineLevel="0" collapsed="false">
      <c r="A3475" s="131" t="n">
        <v>1562716800</v>
      </c>
      <c r="B3475" s="330" t="n">
        <f aca="false">(A3475/(24*60*60))+DATE(1970,1,1)</f>
        <v>43656</v>
      </c>
      <c r="C3475" s="331" t="n">
        <f aca="false">YEAR(B3475)</f>
        <v>2019</v>
      </c>
      <c r="D3475" s="331" t="n">
        <f aca="false">MONTH(B3475)</f>
        <v>7</v>
      </c>
      <c r="E3475" s="331" t="n">
        <f aca="false">DAY(B3475)</f>
        <v>10</v>
      </c>
      <c r="F3475" s="132" t="n">
        <v>12569.2275</v>
      </c>
      <c r="G3475" s="132" t="n">
        <v>13196.8325</v>
      </c>
      <c r="H3475" s="132" t="n">
        <v>11548.64</v>
      </c>
      <c r="I3475" s="132" t="n">
        <v>12097.6125</v>
      </c>
      <c r="J3475" s="132" t="n">
        <f aca="false">LARGE($G$1:G3475,1)</f>
        <v>19804.2475</v>
      </c>
      <c r="K3475" s="192" t="n">
        <f aca="false">IF(J3475&gt;J3474,0,K3474+1)</f>
        <v>570</v>
      </c>
      <c r="L3475" s="134" t="n">
        <f aca="false">I3475/J3475-1</f>
        <v>-0.389140511397871</v>
      </c>
      <c r="O3475" s="131"/>
      <c r="P3475" s="330"/>
      <c r="Q3475" s="132"/>
      <c r="R3475" s="132"/>
      <c r="S3475" s="132"/>
      <c r="T3475" s="132"/>
    </row>
    <row r="3476" customFormat="false" ht="12.8" hidden="true" customHeight="false" outlineLevel="0" collapsed="false">
      <c r="A3476" s="131" t="n">
        <v>1562803200</v>
      </c>
      <c r="B3476" s="330" t="n">
        <f aca="false">(A3476/(24*60*60))+DATE(1970,1,1)</f>
        <v>43657</v>
      </c>
      <c r="C3476" s="331" t="n">
        <f aca="false">YEAR(B3476)</f>
        <v>2019</v>
      </c>
      <c r="D3476" s="331" t="n">
        <f aca="false">MONTH(B3476)</f>
        <v>7</v>
      </c>
      <c r="E3476" s="331" t="n">
        <f aca="false">DAY(B3476)</f>
        <v>11</v>
      </c>
      <c r="F3476" s="132" t="n">
        <v>12096.17</v>
      </c>
      <c r="G3476" s="132" t="n">
        <v>12097.165</v>
      </c>
      <c r="H3476" s="132" t="n">
        <v>10955.02</v>
      </c>
      <c r="I3476" s="132" t="n">
        <v>11340.29</v>
      </c>
      <c r="J3476" s="132" t="n">
        <f aca="false">LARGE($G$1:G3476,1)</f>
        <v>19804.2475</v>
      </c>
      <c r="K3476" s="192" t="n">
        <f aca="false">IF(J3476&gt;J3475,0,K3475+1)</f>
        <v>571</v>
      </c>
      <c r="L3476" s="134" t="n">
        <f aca="false">I3476/J3476-1</f>
        <v>-0.427380919168981</v>
      </c>
      <c r="O3476" s="131"/>
      <c r="P3476" s="330"/>
      <c r="Q3476" s="132"/>
      <c r="R3476" s="132"/>
      <c r="S3476" s="132"/>
      <c r="T3476" s="132"/>
    </row>
    <row r="3477" customFormat="false" ht="12.8" hidden="true" customHeight="false" outlineLevel="0" collapsed="false">
      <c r="A3477" s="131" t="n">
        <v>1562889600</v>
      </c>
      <c r="B3477" s="330" t="n">
        <f aca="false">(A3477/(24*60*60))+DATE(1970,1,1)</f>
        <v>43658</v>
      </c>
      <c r="C3477" s="331" t="n">
        <f aca="false">YEAR(B3477)</f>
        <v>2019</v>
      </c>
      <c r="D3477" s="331" t="n">
        <f aca="false">MONTH(B3477)</f>
        <v>7</v>
      </c>
      <c r="E3477" s="331" t="n">
        <f aca="false">DAY(B3477)</f>
        <v>12</v>
      </c>
      <c r="F3477" s="132" t="n">
        <v>11346.615</v>
      </c>
      <c r="G3477" s="132" t="n">
        <v>11942.61</v>
      </c>
      <c r="H3477" s="132" t="n">
        <v>11084.24</v>
      </c>
      <c r="I3477" s="132" t="n">
        <v>11796.3525</v>
      </c>
      <c r="J3477" s="132" t="n">
        <f aca="false">LARGE($G$1:G3477,1)</f>
        <v>19804.2475</v>
      </c>
      <c r="K3477" s="192" t="n">
        <f aca="false">IF(J3477&gt;J3476,0,K3476+1)</f>
        <v>572</v>
      </c>
      <c r="L3477" s="134" t="n">
        <f aca="false">I3477/J3477-1</f>
        <v>-0.40435239965568</v>
      </c>
      <c r="O3477" s="131"/>
      <c r="P3477" s="330"/>
      <c r="Q3477" s="132"/>
      <c r="R3477" s="132"/>
      <c r="S3477" s="132"/>
      <c r="T3477" s="132"/>
    </row>
    <row r="3478" customFormat="false" ht="12.8" hidden="true" customHeight="false" outlineLevel="0" collapsed="false">
      <c r="A3478" s="131" t="n">
        <v>1562976000</v>
      </c>
      <c r="B3478" s="330" t="n">
        <f aca="false">(A3478/(24*60*60))+DATE(1970,1,1)</f>
        <v>43659</v>
      </c>
      <c r="C3478" s="331" t="n">
        <f aca="false">YEAR(B3478)</f>
        <v>2019</v>
      </c>
      <c r="D3478" s="331" t="n">
        <f aca="false">MONTH(B3478)</f>
        <v>7</v>
      </c>
      <c r="E3478" s="331" t="n">
        <f aca="false">DAY(B3478)</f>
        <v>13</v>
      </c>
      <c r="F3478" s="132" t="n">
        <v>11806.9825</v>
      </c>
      <c r="G3478" s="132" t="n">
        <v>11845.7775</v>
      </c>
      <c r="H3478" s="132" t="n">
        <v>10804.0575</v>
      </c>
      <c r="I3478" s="132" t="n">
        <v>11376.2825</v>
      </c>
      <c r="J3478" s="132" t="n">
        <f aca="false">LARGE($G$1:G3478,1)</f>
        <v>19804.2475</v>
      </c>
      <c r="K3478" s="192" t="n">
        <f aca="false">IF(J3478&gt;J3477,0,K3477+1)</f>
        <v>573</v>
      </c>
      <c r="L3478" s="134" t="n">
        <f aca="false">I3478/J3478-1</f>
        <v>-0.425563506010516</v>
      </c>
      <c r="O3478" s="131"/>
      <c r="P3478" s="330"/>
      <c r="Q3478" s="132"/>
      <c r="R3478" s="132"/>
      <c r="S3478" s="132"/>
      <c r="T3478" s="132"/>
    </row>
    <row r="3479" customFormat="false" ht="12.8" hidden="true" customHeight="false" outlineLevel="0" collapsed="false">
      <c r="A3479" s="131" t="n">
        <v>1563062400</v>
      </c>
      <c r="B3479" s="330" t="n">
        <f aca="false">(A3479/(24*60*60))+DATE(1970,1,1)</f>
        <v>43660</v>
      </c>
      <c r="C3479" s="331" t="n">
        <f aca="false">YEAR(B3479)</f>
        <v>2019</v>
      </c>
      <c r="D3479" s="331" t="n">
        <f aca="false">MONTH(B3479)</f>
        <v>7</v>
      </c>
      <c r="E3479" s="331" t="n">
        <f aca="false">DAY(B3479)</f>
        <v>14</v>
      </c>
      <c r="F3479" s="132" t="n">
        <v>11383.395</v>
      </c>
      <c r="G3479" s="132" t="n">
        <v>11463.4675</v>
      </c>
      <c r="H3479" s="132" t="n">
        <v>10136.125</v>
      </c>
      <c r="I3479" s="132" t="n">
        <v>10299.7</v>
      </c>
      <c r="J3479" s="132" t="n">
        <f aca="false">LARGE($G$1:G3479,1)</f>
        <v>19804.2475</v>
      </c>
      <c r="K3479" s="192" t="n">
        <f aca="false">IF(J3479&gt;J3478,0,K3478+1)</f>
        <v>574</v>
      </c>
      <c r="L3479" s="134" t="n">
        <f aca="false">I3479/J3479-1</f>
        <v>-0.479924697971988</v>
      </c>
      <c r="O3479" s="131"/>
      <c r="P3479" s="330"/>
      <c r="Q3479" s="132"/>
      <c r="R3479" s="132"/>
      <c r="S3479" s="132"/>
      <c r="T3479" s="132"/>
    </row>
    <row r="3480" customFormat="false" ht="12.8" hidden="true" customHeight="false" outlineLevel="0" collapsed="false">
      <c r="A3480" s="131" t="n">
        <v>1563148800</v>
      </c>
      <c r="B3480" s="330" t="n">
        <f aca="false">(A3480/(24*60*60))+DATE(1970,1,1)</f>
        <v>43661</v>
      </c>
      <c r="C3480" s="331" t="n">
        <f aca="false">YEAR(B3480)</f>
        <v>2019</v>
      </c>
      <c r="D3480" s="331" t="n">
        <f aca="false">MONTH(B3480)</f>
        <v>7</v>
      </c>
      <c r="E3480" s="331" t="n">
        <f aca="false">DAY(B3480)</f>
        <v>15</v>
      </c>
      <c r="F3480" s="132" t="n">
        <v>10296.7475</v>
      </c>
      <c r="G3480" s="132" t="n">
        <v>11081.78</v>
      </c>
      <c r="H3480" s="132" t="n">
        <v>9841.04</v>
      </c>
      <c r="I3480" s="132" t="n">
        <v>10848.7175</v>
      </c>
      <c r="J3480" s="132" t="n">
        <f aca="false">LARGE($G$1:G3480,1)</f>
        <v>19804.2475</v>
      </c>
      <c r="K3480" s="192" t="n">
        <f aca="false">IF(J3480&gt;J3479,0,K3479+1)</f>
        <v>575</v>
      </c>
      <c r="L3480" s="134" t="n">
        <f aca="false">I3480/J3480-1</f>
        <v>-0.452202488380334</v>
      </c>
      <c r="O3480" s="131"/>
      <c r="P3480" s="330"/>
      <c r="Q3480" s="132"/>
      <c r="R3480" s="132"/>
      <c r="S3480" s="132"/>
      <c r="T3480" s="132"/>
    </row>
    <row r="3481" customFormat="false" ht="12.8" hidden="true" customHeight="false" outlineLevel="0" collapsed="false">
      <c r="A3481" s="131" t="n">
        <v>1563235200</v>
      </c>
      <c r="B3481" s="330" t="n">
        <f aca="false">(A3481/(24*60*60))+DATE(1970,1,1)</f>
        <v>43662</v>
      </c>
      <c r="C3481" s="331" t="n">
        <f aca="false">YEAR(B3481)</f>
        <v>2019</v>
      </c>
      <c r="D3481" s="331" t="n">
        <f aca="false">MONTH(B3481)</f>
        <v>7</v>
      </c>
      <c r="E3481" s="331" t="n">
        <f aca="false">DAY(B3481)</f>
        <v>16</v>
      </c>
      <c r="F3481" s="132" t="n">
        <v>10844.905</v>
      </c>
      <c r="G3481" s="132" t="n">
        <v>11037.5525</v>
      </c>
      <c r="H3481" s="132" t="n">
        <v>9359.75</v>
      </c>
      <c r="I3481" s="132" t="n">
        <v>9421.22</v>
      </c>
      <c r="J3481" s="132" t="n">
        <f aca="false">LARGE($G$1:G3481,1)</f>
        <v>19804.2475</v>
      </c>
      <c r="K3481" s="192" t="n">
        <f aca="false">IF(J3481&gt;J3480,0,K3480+1)</f>
        <v>576</v>
      </c>
      <c r="L3481" s="134" t="n">
        <f aca="false">I3481/J3481-1</f>
        <v>-0.524282859017996</v>
      </c>
      <c r="O3481" s="131"/>
      <c r="P3481" s="330"/>
      <c r="Q3481" s="132"/>
      <c r="R3481" s="132"/>
      <c r="S3481" s="132"/>
      <c r="T3481" s="132"/>
    </row>
    <row r="3482" customFormat="false" ht="12.8" hidden="true" customHeight="false" outlineLevel="0" collapsed="false">
      <c r="A3482" s="131" t="n">
        <v>1563321600</v>
      </c>
      <c r="B3482" s="330" t="n">
        <f aca="false">(A3482/(24*60*60))+DATE(1970,1,1)</f>
        <v>43663</v>
      </c>
      <c r="C3482" s="331" t="n">
        <f aca="false">YEAR(B3482)</f>
        <v>2019</v>
      </c>
      <c r="D3482" s="331" t="n">
        <f aca="false">MONTH(B3482)</f>
        <v>7</v>
      </c>
      <c r="E3482" s="331" t="n">
        <f aca="false">DAY(B3482)</f>
        <v>17</v>
      </c>
      <c r="F3482" s="132" t="n">
        <v>9428.2525</v>
      </c>
      <c r="G3482" s="132" t="n">
        <v>9987.9075</v>
      </c>
      <c r="H3482" s="132" t="n">
        <v>9073.385</v>
      </c>
      <c r="I3482" s="132" t="n">
        <v>9700.785</v>
      </c>
      <c r="J3482" s="132" t="n">
        <f aca="false">LARGE($G$1:G3482,1)</f>
        <v>19804.2475</v>
      </c>
      <c r="K3482" s="192" t="n">
        <f aca="false">IF(J3482&gt;J3481,0,K3481+1)</f>
        <v>577</v>
      </c>
      <c r="L3482" s="134" t="n">
        <f aca="false">I3482/J3482-1</f>
        <v>-0.510166442830004</v>
      </c>
      <c r="O3482" s="131"/>
      <c r="P3482" s="330"/>
      <c r="Q3482" s="132"/>
      <c r="R3482" s="132"/>
      <c r="S3482" s="132"/>
      <c r="T3482" s="132"/>
    </row>
    <row r="3483" customFormat="false" ht="12.8" hidden="true" customHeight="false" outlineLevel="0" collapsed="false">
      <c r="A3483" s="131" t="n">
        <v>1563408000</v>
      </c>
      <c r="B3483" s="330" t="n">
        <f aca="false">(A3483/(24*60*60))+DATE(1970,1,1)</f>
        <v>43664</v>
      </c>
      <c r="C3483" s="331" t="n">
        <f aca="false">YEAR(B3483)</f>
        <v>2019</v>
      </c>
      <c r="D3483" s="331" t="n">
        <f aca="false">MONTH(B3483)</f>
        <v>7</v>
      </c>
      <c r="E3483" s="331" t="n">
        <f aca="false">DAY(B3483)</f>
        <v>18</v>
      </c>
      <c r="F3483" s="132" t="n">
        <v>9701.2025</v>
      </c>
      <c r="G3483" s="132" t="n">
        <v>10797.7525</v>
      </c>
      <c r="H3483" s="132" t="n">
        <v>9277.8575</v>
      </c>
      <c r="I3483" s="132" t="n">
        <v>10645.53</v>
      </c>
      <c r="J3483" s="132" t="n">
        <f aca="false">LARGE($G$1:G3483,1)</f>
        <v>19804.2475</v>
      </c>
      <c r="K3483" s="192" t="n">
        <f aca="false">IF(J3483&gt;J3482,0,K3482+1)</f>
        <v>578</v>
      </c>
      <c r="L3483" s="134" t="n">
        <f aca="false">I3483/J3483-1</f>
        <v>-0.462462282396744</v>
      </c>
      <c r="O3483" s="131"/>
      <c r="P3483" s="330"/>
      <c r="Q3483" s="132"/>
      <c r="R3483" s="132"/>
      <c r="S3483" s="132"/>
      <c r="T3483" s="132"/>
    </row>
    <row r="3484" customFormat="false" ht="12.8" hidden="true" customHeight="false" outlineLevel="0" collapsed="false">
      <c r="A3484" s="131" t="n">
        <v>1563494400</v>
      </c>
      <c r="B3484" s="330" t="n">
        <f aca="false">(A3484/(24*60*60))+DATE(1970,1,1)</f>
        <v>43665</v>
      </c>
      <c r="C3484" s="331" t="n">
        <f aca="false">YEAR(B3484)</f>
        <v>2019</v>
      </c>
      <c r="D3484" s="331" t="n">
        <f aca="false">MONTH(B3484)</f>
        <v>7</v>
      </c>
      <c r="E3484" s="331" t="n">
        <f aca="false">DAY(B3484)</f>
        <v>19</v>
      </c>
      <c r="F3484" s="132" t="n">
        <v>10645.765</v>
      </c>
      <c r="G3484" s="132" t="n">
        <v>10772.925</v>
      </c>
      <c r="H3484" s="132" t="n">
        <v>10109.41</v>
      </c>
      <c r="I3484" s="132" t="n">
        <v>10536.0375</v>
      </c>
      <c r="J3484" s="132" t="n">
        <f aca="false">LARGE($G$1:G3484,1)</f>
        <v>19804.2475</v>
      </c>
      <c r="K3484" s="192" t="n">
        <f aca="false">IF(J3484&gt;J3483,0,K3483+1)</f>
        <v>579</v>
      </c>
      <c r="L3484" s="134" t="n">
        <f aca="false">I3484/J3484-1</f>
        <v>-0.467991020613129</v>
      </c>
      <c r="O3484" s="131"/>
      <c r="P3484" s="330"/>
      <c r="Q3484" s="132"/>
      <c r="R3484" s="132"/>
      <c r="S3484" s="132"/>
      <c r="T3484" s="132"/>
    </row>
    <row r="3485" customFormat="false" ht="12.8" hidden="true" customHeight="false" outlineLevel="0" collapsed="false">
      <c r="A3485" s="131" t="n">
        <v>1563580800</v>
      </c>
      <c r="B3485" s="330" t="n">
        <f aca="false">(A3485/(24*60*60))+DATE(1970,1,1)</f>
        <v>43666</v>
      </c>
      <c r="C3485" s="331" t="n">
        <f aca="false">YEAR(B3485)</f>
        <v>2019</v>
      </c>
      <c r="D3485" s="331" t="n">
        <f aca="false">MONTH(B3485)</f>
        <v>7</v>
      </c>
      <c r="E3485" s="331" t="n">
        <f aca="false">DAY(B3485)</f>
        <v>20</v>
      </c>
      <c r="F3485" s="132" t="n">
        <v>10534.2225</v>
      </c>
      <c r="G3485" s="132" t="n">
        <v>11141.285</v>
      </c>
      <c r="H3485" s="132" t="n">
        <v>10368.2575</v>
      </c>
      <c r="I3485" s="132" t="n">
        <v>10759.8025</v>
      </c>
      <c r="J3485" s="132" t="n">
        <f aca="false">LARGE($G$1:G3485,1)</f>
        <v>19804.2475</v>
      </c>
      <c r="K3485" s="192" t="n">
        <f aca="false">IF(J3485&gt;J3484,0,K3484+1)</f>
        <v>580</v>
      </c>
      <c r="L3485" s="134" t="n">
        <f aca="false">I3485/J3485-1</f>
        <v>-0.456692181816047</v>
      </c>
      <c r="O3485" s="131"/>
      <c r="P3485" s="330"/>
      <c r="Q3485" s="132"/>
      <c r="R3485" s="132"/>
      <c r="S3485" s="132"/>
      <c r="T3485" s="132"/>
    </row>
    <row r="3486" customFormat="false" ht="12.8" hidden="true" customHeight="false" outlineLevel="0" collapsed="false">
      <c r="A3486" s="131" t="n">
        <v>1563667200</v>
      </c>
      <c r="B3486" s="330" t="n">
        <f aca="false">(A3486/(24*60*60))+DATE(1970,1,1)</f>
        <v>43667</v>
      </c>
      <c r="C3486" s="331" t="n">
        <f aca="false">YEAR(B3486)</f>
        <v>2019</v>
      </c>
      <c r="D3486" s="331" t="n">
        <f aca="false">MONTH(B3486)</f>
        <v>7</v>
      </c>
      <c r="E3486" s="331" t="n">
        <f aca="false">DAY(B3486)</f>
        <v>21</v>
      </c>
      <c r="F3486" s="132" t="n">
        <v>10766.47</v>
      </c>
      <c r="G3486" s="132" t="n">
        <v>10835.8425</v>
      </c>
      <c r="H3486" s="132" t="n">
        <v>10290.75</v>
      </c>
      <c r="I3486" s="132" t="n">
        <v>10594.06</v>
      </c>
      <c r="J3486" s="132" t="n">
        <f aca="false">LARGE($G$1:G3486,1)</f>
        <v>19804.2475</v>
      </c>
      <c r="K3486" s="192" t="n">
        <f aca="false">IF(J3486&gt;J3485,0,K3485+1)</f>
        <v>581</v>
      </c>
      <c r="L3486" s="134" t="n">
        <f aca="false">I3486/J3486-1</f>
        <v>-0.465061219821657</v>
      </c>
      <c r="O3486" s="131"/>
      <c r="P3486" s="330"/>
      <c r="Q3486" s="132"/>
      <c r="R3486" s="132"/>
      <c r="S3486" s="132"/>
      <c r="T3486" s="132"/>
    </row>
    <row r="3487" customFormat="false" ht="12.8" hidden="true" customHeight="false" outlineLevel="0" collapsed="false">
      <c r="A3487" s="131" t="n">
        <v>1563753600</v>
      </c>
      <c r="B3487" s="330" t="n">
        <f aca="false">(A3487/(24*60*60))+DATE(1970,1,1)</f>
        <v>43668</v>
      </c>
      <c r="C3487" s="331" t="n">
        <f aca="false">YEAR(B3487)</f>
        <v>2019</v>
      </c>
      <c r="D3487" s="331" t="n">
        <f aca="false">MONTH(B3487)</f>
        <v>7</v>
      </c>
      <c r="E3487" s="331" t="n">
        <f aca="false">DAY(B3487)</f>
        <v>22</v>
      </c>
      <c r="F3487" s="132" t="n">
        <v>10595.26</v>
      </c>
      <c r="G3487" s="132" t="n">
        <v>10690.0325</v>
      </c>
      <c r="H3487" s="132" t="n">
        <v>10062.23</v>
      </c>
      <c r="I3487" s="132" t="n">
        <v>10325.69</v>
      </c>
      <c r="J3487" s="132" t="n">
        <f aca="false">LARGE($G$1:G3487,1)</f>
        <v>19804.2475</v>
      </c>
      <c r="K3487" s="192" t="n">
        <f aca="false">IF(J3487&gt;J3486,0,K3486+1)</f>
        <v>582</v>
      </c>
      <c r="L3487" s="134" t="n">
        <f aca="false">I3487/J3487-1</f>
        <v>-0.47861235323382</v>
      </c>
      <c r="O3487" s="131"/>
      <c r="P3487" s="330"/>
      <c r="Q3487" s="132"/>
      <c r="R3487" s="132"/>
      <c r="S3487" s="132"/>
      <c r="T3487" s="132"/>
    </row>
    <row r="3488" customFormat="false" ht="12.8" hidden="true" customHeight="false" outlineLevel="0" collapsed="false">
      <c r="A3488" s="131" t="n">
        <v>1563840000</v>
      </c>
      <c r="B3488" s="330" t="n">
        <f aca="false">(A3488/(24*60*60))+DATE(1970,1,1)</f>
        <v>43669</v>
      </c>
      <c r="C3488" s="331" t="n">
        <f aca="false">YEAR(B3488)</f>
        <v>2019</v>
      </c>
      <c r="D3488" s="331" t="n">
        <f aca="false">MONTH(B3488)</f>
        <v>7</v>
      </c>
      <c r="E3488" s="331" t="n">
        <f aca="false">DAY(B3488)</f>
        <v>23</v>
      </c>
      <c r="F3488" s="132" t="n">
        <v>10322.545</v>
      </c>
      <c r="G3488" s="132" t="n">
        <v>10326.9725</v>
      </c>
      <c r="H3488" s="132" t="n">
        <v>9802.4525</v>
      </c>
      <c r="I3488" s="132" t="n">
        <v>9842.615</v>
      </c>
      <c r="J3488" s="132" t="n">
        <f aca="false">LARGE($G$1:G3488,1)</f>
        <v>19804.2475</v>
      </c>
      <c r="K3488" s="192" t="n">
        <f aca="false">IF(J3488&gt;J3487,0,K3487+1)</f>
        <v>583</v>
      </c>
      <c r="L3488" s="134" t="n">
        <f aca="false">I3488/J3488-1</f>
        <v>-0.50300484782368</v>
      </c>
      <c r="O3488" s="131"/>
      <c r="P3488" s="330"/>
      <c r="Q3488" s="132"/>
      <c r="R3488" s="132"/>
      <c r="S3488" s="132"/>
      <c r="T3488" s="132"/>
    </row>
    <row r="3489" customFormat="false" ht="12.8" hidden="true" customHeight="false" outlineLevel="0" collapsed="false">
      <c r="A3489" s="131" t="n">
        <v>1563926400</v>
      </c>
      <c r="B3489" s="330" t="n">
        <f aca="false">(A3489/(24*60*60))+DATE(1970,1,1)</f>
        <v>43670</v>
      </c>
      <c r="C3489" s="331" t="n">
        <f aca="false">YEAR(B3489)</f>
        <v>2019</v>
      </c>
      <c r="D3489" s="331" t="n">
        <f aca="false">MONTH(B3489)</f>
        <v>7</v>
      </c>
      <c r="E3489" s="331" t="n">
        <f aca="false">DAY(B3489)</f>
        <v>24</v>
      </c>
      <c r="F3489" s="132" t="n">
        <v>9845.5025</v>
      </c>
      <c r="G3489" s="132" t="n">
        <v>9915.485</v>
      </c>
      <c r="H3489" s="132" t="n">
        <v>9509.8575</v>
      </c>
      <c r="I3489" s="132" t="n">
        <v>9769.06</v>
      </c>
      <c r="J3489" s="132" t="n">
        <f aca="false">LARGE($G$1:G3489,1)</f>
        <v>19804.2475</v>
      </c>
      <c r="K3489" s="192" t="n">
        <f aca="false">IF(J3489&gt;J3488,0,K3488+1)</f>
        <v>584</v>
      </c>
      <c r="L3489" s="134" t="n">
        <f aca="false">I3489/J3489-1</f>
        <v>-0.506718950063616</v>
      </c>
      <c r="O3489" s="131"/>
      <c r="P3489" s="330"/>
      <c r="Q3489" s="132"/>
      <c r="R3489" s="132"/>
      <c r="S3489" s="132"/>
      <c r="T3489" s="132"/>
    </row>
    <row r="3490" customFormat="false" ht="12.8" hidden="true" customHeight="false" outlineLevel="0" collapsed="false">
      <c r="A3490" s="131" t="n">
        <v>1564012800</v>
      </c>
      <c r="B3490" s="330" t="n">
        <f aca="false">(A3490/(24*60*60))+DATE(1970,1,1)</f>
        <v>43671</v>
      </c>
      <c r="C3490" s="331" t="n">
        <f aca="false">YEAR(B3490)</f>
        <v>2019</v>
      </c>
      <c r="D3490" s="331" t="n">
        <f aca="false">MONTH(B3490)</f>
        <v>7</v>
      </c>
      <c r="E3490" s="331" t="n">
        <f aca="false">DAY(B3490)</f>
        <v>25</v>
      </c>
      <c r="F3490" s="132" t="n">
        <v>9773.2475</v>
      </c>
      <c r="G3490" s="132" t="n">
        <v>10185.69</v>
      </c>
      <c r="H3490" s="132" t="n">
        <v>9736.6675</v>
      </c>
      <c r="I3490" s="132" t="n">
        <v>9888.9575</v>
      </c>
      <c r="J3490" s="132" t="n">
        <f aca="false">LARGE($G$1:G3490,1)</f>
        <v>19804.2475</v>
      </c>
      <c r="K3490" s="192" t="n">
        <f aca="false">IF(J3490&gt;J3489,0,K3489+1)</f>
        <v>585</v>
      </c>
      <c r="L3490" s="134" t="n">
        <f aca="false">I3490/J3490-1</f>
        <v>-0.500664819503998</v>
      </c>
      <c r="O3490" s="131"/>
      <c r="P3490" s="330"/>
      <c r="Q3490" s="132"/>
      <c r="R3490" s="132"/>
      <c r="S3490" s="132"/>
      <c r="T3490" s="132"/>
    </row>
    <row r="3491" customFormat="false" ht="12.8" hidden="true" customHeight="false" outlineLevel="0" collapsed="false">
      <c r="A3491" s="131" t="n">
        <v>1564099200</v>
      </c>
      <c r="B3491" s="330" t="n">
        <f aca="false">(A3491/(24*60*60))+DATE(1970,1,1)</f>
        <v>43672</v>
      </c>
      <c r="C3491" s="331" t="n">
        <f aca="false">YEAR(B3491)</f>
        <v>2019</v>
      </c>
      <c r="D3491" s="331" t="n">
        <f aca="false">MONTH(B3491)</f>
        <v>7</v>
      </c>
      <c r="E3491" s="331" t="n">
        <f aca="false">DAY(B3491)</f>
        <v>26</v>
      </c>
      <c r="F3491" s="132" t="n">
        <v>9888.725</v>
      </c>
      <c r="G3491" s="132" t="n">
        <v>9904.1875</v>
      </c>
      <c r="H3491" s="132" t="n">
        <v>9646.105</v>
      </c>
      <c r="I3491" s="132" t="n">
        <v>9848.24</v>
      </c>
      <c r="J3491" s="132" t="n">
        <f aca="false">LARGE($G$1:G3491,1)</f>
        <v>19804.2475</v>
      </c>
      <c r="K3491" s="192" t="n">
        <f aca="false">IF(J3491&gt;J3490,0,K3490+1)</f>
        <v>586</v>
      </c>
      <c r="L3491" s="134" t="n">
        <f aca="false">I3491/J3491-1</f>
        <v>-0.502720817844758</v>
      </c>
      <c r="O3491" s="131"/>
      <c r="P3491" s="330"/>
      <c r="Q3491" s="132"/>
      <c r="R3491" s="132"/>
      <c r="S3491" s="132"/>
      <c r="T3491" s="132"/>
    </row>
    <row r="3492" customFormat="false" ht="12.8" hidden="true" customHeight="false" outlineLevel="0" collapsed="false">
      <c r="A3492" s="131" t="n">
        <v>1564185600</v>
      </c>
      <c r="B3492" s="330" t="n">
        <f aca="false">(A3492/(24*60*60))+DATE(1970,1,1)</f>
        <v>43673</v>
      </c>
      <c r="C3492" s="331" t="n">
        <f aca="false">YEAR(B3492)</f>
        <v>2019</v>
      </c>
      <c r="D3492" s="331" t="n">
        <f aca="false">MONTH(B3492)</f>
        <v>7</v>
      </c>
      <c r="E3492" s="331" t="n">
        <f aca="false">DAY(B3492)</f>
        <v>27</v>
      </c>
      <c r="F3492" s="132" t="n">
        <v>9847.9625</v>
      </c>
      <c r="G3492" s="132" t="n">
        <v>10232.115</v>
      </c>
      <c r="H3492" s="132" t="n">
        <v>9290.025</v>
      </c>
      <c r="I3492" s="132" t="n">
        <v>9477.8625</v>
      </c>
      <c r="J3492" s="132" t="n">
        <f aca="false">LARGE($G$1:G3492,1)</f>
        <v>19804.2475</v>
      </c>
      <c r="K3492" s="192" t="n">
        <f aca="false">IF(J3492&gt;J3491,0,K3491+1)</f>
        <v>587</v>
      </c>
      <c r="L3492" s="134" t="n">
        <f aca="false">I3492/J3492-1</f>
        <v>-0.52142274024802</v>
      </c>
      <c r="O3492" s="131"/>
      <c r="P3492" s="330"/>
      <c r="Q3492" s="132"/>
      <c r="R3492" s="132"/>
      <c r="S3492" s="132"/>
      <c r="T3492" s="132"/>
    </row>
    <row r="3493" customFormat="false" ht="12.8" hidden="true" customHeight="false" outlineLevel="0" collapsed="false">
      <c r="A3493" s="131" t="n">
        <v>1564272000</v>
      </c>
      <c r="B3493" s="330" t="n">
        <f aca="false">(A3493/(24*60*60))+DATE(1970,1,1)</f>
        <v>43674</v>
      </c>
      <c r="C3493" s="331" t="n">
        <f aca="false">YEAR(B3493)</f>
        <v>2019</v>
      </c>
      <c r="D3493" s="331" t="n">
        <f aca="false">MONTH(B3493)</f>
        <v>7</v>
      </c>
      <c r="E3493" s="331" t="n">
        <f aca="false">DAY(B3493)</f>
        <v>28</v>
      </c>
      <c r="F3493" s="132" t="n">
        <v>9471.0025</v>
      </c>
      <c r="G3493" s="132" t="n">
        <v>9642.265</v>
      </c>
      <c r="H3493" s="132" t="n">
        <v>9112.6225</v>
      </c>
      <c r="I3493" s="132" t="n">
        <v>9530.3275</v>
      </c>
      <c r="J3493" s="132" t="n">
        <f aca="false">LARGE($G$1:G3493,1)</f>
        <v>19804.2475</v>
      </c>
      <c r="K3493" s="192" t="n">
        <f aca="false">IF(J3493&gt;J3492,0,K3492+1)</f>
        <v>588</v>
      </c>
      <c r="L3493" s="134" t="n">
        <f aca="false">I3493/J3493-1</f>
        <v>-0.518773561075724</v>
      </c>
      <c r="O3493" s="131"/>
      <c r="P3493" s="330"/>
      <c r="Q3493" s="132"/>
      <c r="R3493" s="132"/>
      <c r="S3493" s="132"/>
      <c r="T3493" s="132"/>
    </row>
    <row r="3494" customFormat="false" ht="12.8" hidden="true" customHeight="false" outlineLevel="0" collapsed="false">
      <c r="A3494" s="131" t="n">
        <v>1564358400</v>
      </c>
      <c r="B3494" s="330" t="n">
        <f aca="false">(A3494/(24*60*60))+DATE(1970,1,1)</f>
        <v>43675</v>
      </c>
      <c r="C3494" s="331" t="n">
        <f aca="false">YEAR(B3494)</f>
        <v>2019</v>
      </c>
      <c r="D3494" s="331" t="n">
        <f aca="false">MONTH(B3494)</f>
        <v>7</v>
      </c>
      <c r="E3494" s="331" t="n">
        <f aca="false">DAY(B3494)</f>
        <v>29</v>
      </c>
      <c r="F3494" s="132" t="n">
        <v>9536.545</v>
      </c>
      <c r="G3494" s="132" t="n">
        <v>9721.185</v>
      </c>
      <c r="H3494" s="132" t="n">
        <v>9364.8125</v>
      </c>
      <c r="I3494" s="132" t="n">
        <v>9498.6325</v>
      </c>
      <c r="J3494" s="132" t="n">
        <f aca="false">LARGE($G$1:G3494,1)</f>
        <v>19804.2475</v>
      </c>
      <c r="K3494" s="192" t="n">
        <f aca="false">IF(J3494&gt;J3493,0,K3493+1)</f>
        <v>589</v>
      </c>
      <c r="L3494" s="134" t="n">
        <f aca="false">I3494/J3494-1</f>
        <v>-0.520373975330292</v>
      </c>
      <c r="O3494" s="131"/>
      <c r="P3494" s="330"/>
      <c r="Q3494" s="132"/>
      <c r="R3494" s="132"/>
      <c r="S3494" s="132"/>
      <c r="T3494" s="132"/>
    </row>
    <row r="3495" customFormat="false" ht="12.8" hidden="true" customHeight="false" outlineLevel="0" collapsed="false">
      <c r="A3495" s="131" t="n">
        <v>1564444800</v>
      </c>
      <c r="B3495" s="330" t="n">
        <f aca="false">(A3495/(24*60*60))+DATE(1970,1,1)</f>
        <v>43676</v>
      </c>
      <c r="C3495" s="331" t="n">
        <f aca="false">YEAR(B3495)</f>
        <v>2019</v>
      </c>
      <c r="D3495" s="331" t="n">
        <f aca="false">MONTH(B3495)</f>
        <v>7</v>
      </c>
      <c r="E3495" s="331" t="n">
        <f aca="false">DAY(B3495)</f>
        <v>30</v>
      </c>
      <c r="F3495" s="132" t="n">
        <v>9502.9625</v>
      </c>
      <c r="G3495" s="132" t="n">
        <v>9793.8925</v>
      </c>
      <c r="H3495" s="132" t="n">
        <v>9375.31</v>
      </c>
      <c r="I3495" s="132" t="n">
        <v>9593.95</v>
      </c>
      <c r="J3495" s="132" t="n">
        <f aca="false">LARGE($G$1:G3495,1)</f>
        <v>19804.2475</v>
      </c>
      <c r="K3495" s="192" t="n">
        <f aca="false">IF(J3495&gt;J3494,0,K3494+1)</f>
        <v>590</v>
      </c>
      <c r="L3495" s="134" t="n">
        <f aca="false">I3495/J3495-1</f>
        <v>-0.515560992660792</v>
      </c>
      <c r="O3495" s="131"/>
      <c r="P3495" s="330"/>
      <c r="Q3495" s="132"/>
      <c r="R3495" s="132"/>
      <c r="S3495" s="132"/>
      <c r="T3495" s="132"/>
    </row>
    <row r="3496" customFormat="false" ht="12.8" hidden="true" customHeight="false" outlineLevel="0" collapsed="false">
      <c r="A3496" s="131" t="n">
        <v>1564531200</v>
      </c>
      <c r="B3496" s="330" t="n">
        <f aca="false">(A3496/(24*60*60))+DATE(1970,1,1)</f>
        <v>43677</v>
      </c>
      <c r="C3496" s="331" t="n">
        <f aca="false">YEAR(B3496)</f>
        <v>2019</v>
      </c>
      <c r="D3496" s="331" t="n">
        <f aca="false">MONTH(B3496)</f>
        <v>7</v>
      </c>
      <c r="E3496" s="331" t="n">
        <f aca="false">DAY(B3496)</f>
        <v>31</v>
      </c>
      <c r="F3496" s="132" t="n">
        <v>9592.5925</v>
      </c>
      <c r="G3496" s="132" t="n">
        <v>10136.175</v>
      </c>
      <c r="H3496" s="132" t="n">
        <v>9574.1875</v>
      </c>
      <c r="I3496" s="132" t="n">
        <v>10085.57</v>
      </c>
      <c r="J3496" s="132" t="n">
        <f aca="false">LARGE($G$1:G3496,1)</f>
        <v>19804.2475</v>
      </c>
      <c r="K3496" s="192" t="n">
        <f aca="false">IF(J3496&gt;J3495,0,K3495+1)</f>
        <v>591</v>
      </c>
      <c r="L3496" s="134" t="n">
        <f aca="false">I3496/J3496-1</f>
        <v>-0.490737024974062</v>
      </c>
      <c r="O3496" s="131"/>
      <c r="P3496" s="330"/>
      <c r="Q3496" s="132"/>
      <c r="R3496" s="132"/>
      <c r="S3496" s="132"/>
      <c r="T3496" s="132"/>
    </row>
    <row r="3497" customFormat="false" ht="12.8" hidden="true" customHeight="false" outlineLevel="0" collapsed="false">
      <c r="A3497" s="131" t="n">
        <v>1564617600</v>
      </c>
      <c r="B3497" s="330" t="n">
        <f aca="false">(A3497/(24*60*60))+DATE(1970,1,1)</f>
        <v>43678</v>
      </c>
      <c r="C3497" s="331" t="n">
        <f aca="false">YEAR(B3497)</f>
        <v>2019</v>
      </c>
      <c r="D3497" s="331" t="n">
        <f aca="false">MONTH(B3497)</f>
        <v>8</v>
      </c>
      <c r="E3497" s="331" t="n">
        <f aca="false">DAY(B3497)</f>
        <v>1</v>
      </c>
      <c r="F3497" s="132" t="n">
        <v>10094.0025</v>
      </c>
      <c r="G3497" s="132" t="n">
        <v>10504.215</v>
      </c>
      <c r="H3497" s="132" t="n">
        <v>9883.6375</v>
      </c>
      <c r="I3497" s="132" t="n">
        <v>10408.135</v>
      </c>
      <c r="J3497" s="132" t="n">
        <f aca="false">LARGE($G$1:G3497,1)</f>
        <v>19804.2475</v>
      </c>
      <c r="K3497" s="192" t="n">
        <f aca="false">IF(J3497&gt;J3496,0,K3496+1)</f>
        <v>592</v>
      </c>
      <c r="L3497" s="134" t="n">
        <f aca="false">I3497/J3497-1</f>
        <v>-0.47444935739164</v>
      </c>
      <c r="O3497" s="131"/>
      <c r="P3497" s="330"/>
      <c r="Q3497" s="132"/>
      <c r="R3497" s="132"/>
      <c r="S3497" s="132"/>
      <c r="T3497" s="132"/>
    </row>
    <row r="3498" customFormat="false" ht="12.8" hidden="true" customHeight="false" outlineLevel="0" collapsed="false">
      <c r="A3498" s="131" t="n">
        <v>1564704000</v>
      </c>
      <c r="B3498" s="330" t="n">
        <f aca="false">(A3498/(24*60*60))+DATE(1970,1,1)</f>
        <v>43679</v>
      </c>
      <c r="C3498" s="331" t="n">
        <f aca="false">YEAR(B3498)</f>
        <v>2019</v>
      </c>
      <c r="D3498" s="331" t="n">
        <f aca="false">MONTH(B3498)</f>
        <v>8</v>
      </c>
      <c r="E3498" s="331" t="n">
        <f aca="false">DAY(B3498)</f>
        <v>2</v>
      </c>
      <c r="F3498" s="132" t="n">
        <v>10410.0225</v>
      </c>
      <c r="G3498" s="132" t="n">
        <v>10670.68</v>
      </c>
      <c r="H3498" s="132" t="n">
        <v>10325.575</v>
      </c>
      <c r="I3498" s="132" t="n">
        <v>10530.7075</v>
      </c>
      <c r="J3498" s="132" t="n">
        <f aca="false">LARGE($G$1:G3498,1)</f>
        <v>19804.2475</v>
      </c>
      <c r="K3498" s="192" t="n">
        <f aca="false">IF(J3498&gt;J3497,0,K3497+1)</f>
        <v>593</v>
      </c>
      <c r="L3498" s="134" t="n">
        <f aca="false">I3498/J3498-1</f>
        <v>-0.468260154797601</v>
      </c>
      <c r="O3498" s="131"/>
      <c r="P3498" s="330"/>
      <c r="Q3498" s="132"/>
      <c r="R3498" s="132"/>
      <c r="S3498" s="132"/>
      <c r="T3498" s="132"/>
    </row>
    <row r="3499" customFormat="false" ht="12.8" hidden="true" customHeight="false" outlineLevel="0" collapsed="false">
      <c r="A3499" s="131" t="n">
        <v>1564790400</v>
      </c>
      <c r="B3499" s="330" t="n">
        <f aca="false">(A3499/(24*60*60))+DATE(1970,1,1)</f>
        <v>43680</v>
      </c>
      <c r="C3499" s="331" t="n">
        <f aca="false">YEAR(B3499)</f>
        <v>2019</v>
      </c>
      <c r="D3499" s="331" t="n">
        <f aca="false">MONTH(B3499)</f>
        <v>8</v>
      </c>
      <c r="E3499" s="331" t="n">
        <f aca="false">DAY(B3499)</f>
        <v>3</v>
      </c>
      <c r="F3499" s="132" t="n">
        <v>10531.2</v>
      </c>
      <c r="G3499" s="132" t="n">
        <v>10922.8725</v>
      </c>
      <c r="H3499" s="132" t="n">
        <v>10505.53</v>
      </c>
      <c r="I3499" s="132" t="n">
        <v>10817.38</v>
      </c>
      <c r="J3499" s="132" t="n">
        <f aca="false">LARGE($G$1:G3499,1)</f>
        <v>19804.2475</v>
      </c>
      <c r="K3499" s="192" t="n">
        <f aca="false">IF(J3499&gt;J3498,0,K3498+1)</f>
        <v>594</v>
      </c>
      <c r="L3499" s="134" t="n">
        <f aca="false">I3499/J3499-1</f>
        <v>-0.453784850951797</v>
      </c>
      <c r="O3499" s="131"/>
      <c r="P3499" s="330"/>
      <c r="Q3499" s="132"/>
      <c r="R3499" s="132"/>
      <c r="S3499" s="132"/>
      <c r="T3499" s="132"/>
    </row>
    <row r="3500" customFormat="false" ht="12.8" hidden="true" customHeight="false" outlineLevel="0" collapsed="false">
      <c r="A3500" s="131" t="n">
        <v>1564876800</v>
      </c>
      <c r="B3500" s="330" t="n">
        <f aca="false">(A3500/(24*60*60))+DATE(1970,1,1)</f>
        <v>43681</v>
      </c>
      <c r="C3500" s="331" t="n">
        <f aca="false">YEAR(B3500)</f>
        <v>2019</v>
      </c>
      <c r="D3500" s="331" t="n">
        <f aca="false">MONTH(B3500)</f>
        <v>8</v>
      </c>
      <c r="E3500" s="331" t="n">
        <f aca="false">DAY(B3500)</f>
        <v>4</v>
      </c>
      <c r="F3500" s="132" t="n">
        <v>10816.605</v>
      </c>
      <c r="G3500" s="132" t="n">
        <v>11084.9425</v>
      </c>
      <c r="H3500" s="132" t="n">
        <v>10564.215</v>
      </c>
      <c r="I3500" s="132" t="n">
        <v>10977.9675</v>
      </c>
      <c r="J3500" s="132" t="n">
        <f aca="false">LARGE($G$1:G3500,1)</f>
        <v>19804.2475</v>
      </c>
      <c r="K3500" s="192" t="n">
        <f aca="false">IF(J3500&gt;J3499,0,K3499+1)</f>
        <v>595</v>
      </c>
      <c r="L3500" s="134" t="n">
        <f aca="false">I3500/J3500-1</f>
        <v>-0.445676110642427</v>
      </c>
      <c r="O3500" s="131"/>
      <c r="P3500" s="330"/>
      <c r="Q3500" s="132"/>
      <c r="R3500" s="132"/>
      <c r="S3500" s="132"/>
      <c r="T3500" s="132"/>
    </row>
    <row r="3501" customFormat="false" ht="12.8" hidden="true" customHeight="false" outlineLevel="0" collapsed="false">
      <c r="A3501" s="131" t="n">
        <v>1564963200</v>
      </c>
      <c r="B3501" s="330" t="n">
        <f aca="false">(A3501/(24*60*60))+DATE(1970,1,1)</f>
        <v>43682</v>
      </c>
      <c r="C3501" s="331" t="n">
        <f aca="false">YEAR(B3501)</f>
        <v>2019</v>
      </c>
      <c r="D3501" s="331" t="n">
        <f aca="false">MONTH(B3501)</f>
        <v>8</v>
      </c>
      <c r="E3501" s="331" t="n">
        <f aca="false">DAY(B3501)</f>
        <v>5</v>
      </c>
      <c r="F3501" s="132" t="n">
        <v>10980.5325</v>
      </c>
      <c r="G3501" s="132" t="n">
        <v>11949.84</v>
      </c>
      <c r="H3501" s="132" t="n">
        <v>10979.3825</v>
      </c>
      <c r="I3501" s="132" t="n">
        <v>11808.5925</v>
      </c>
      <c r="J3501" s="132" t="n">
        <f aca="false">LARGE($G$1:G3501,1)</f>
        <v>19804.2475</v>
      </c>
      <c r="K3501" s="192" t="n">
        <f aca="false">IF(J3501&gt;J3500,0,K3500+1)</f>
        <v>596</v>
      </c>
      <c r="L3501" s="134" t="n">
        <f aca="false">I3501/J3501-1</f>
        <v>-0.403734350421545</v>
      </c>
      <c r="O3501" s="131"/>
      <c r="P3501" s="330"/>
      <c r="Q3501" s="132"/>
      <c r="R3501" s="132"/>
      <c r="S3501" s="132"/>
      <c r="T3501" s="132"/>
    </row>
    <row r="3502" customFormat="false" ht="12.8" hidden="true" customHeight="false" outlineLevel="0" collapsed="false">
      <c r="A3502" s="131" t="n">
        <v>1565049600</v>
      </c>
      <c r="B3502" s="330" t="n">
        <f aca="false">(A3502/(24*60*60))+DATE(1970,1,1)</f>
        <v>43683</v>
      </c>
      <c r="C3502" s="331" t="n">
        <f aca="false">YEAR(B3502)</f>
        <v>2019</v>
      </c>
      <c r="D3502" s="331" t="n">
        <f aca="false">MONTH(B3502)</f>
        <v>8</v>
      </c>
      <c r="E3502" s="331" t="n">
        <f aca="false">DAY(B3502)</f>
        <v>6</v>
      </c>
      <c r="F3502" s="132" t="n">
        <v>11803.7975</v>
      </c>
      <c r="G3502" s="132" t="n">
        <v>12326.6025</v>
      </c>
      <c r="H3502" s="132" t="n">
        <v>11198.18</v>
      </c>
      <c r="I3502" s="132" t="n">
        <v>11464.6575</v>
      </c>
      <c r="J3502" s="132" t="n">
        <f aca="false">LARGE($G$1:G3502,1)</f>
        <v>19804.2475</v>
      </c>
      <c r="K3502" s="192" t="n">
        <f aca="false">IF(J3502&gt;J3501,0,K3501+1)</f>
        <v>597</v>
      </c>
      <c r="L3502" s="134" t="n">
        <f aca="false">I3502/J3502-1</f>
        <v>-0.421101079452779</v>
      </c>
      <c r="O3502" s="131"/>
      <c r="P3502" s="330"/>
      <c r="Q3502" s="132"/>
      <c r="R3502" s="132"/>
      <c r="S3502" s="132"/>
      <c r="T3502" s="132"/>
    </row>
    <row r="3503" customFormat="false" ht="12.8" hidden="true" customHeight="false" outlineLevel="0" collapsed="false">
      <c r="A3503" s="131" t="n">
        <v>1565136000</v>
      </c>
      <c r="B3503" s="330" t="n">
        <f aca="false">(A3503/(24*60*60))+DATE(1970,1,1)</f>
        <v>43684</v>
      </c>
      <c r="C3503" s="331" t="n">
        <f aca="false">YEAR(B3503)</f>
        <v>2019</v>
      </c>
      <c r="D3503" s="331" t="n">
        <f aca="false">MONTH(B3503)</f>
        <v>8</v>
      </c>
      <c r="E3503" s="331" t="n">
        <f aca="false">DAY(B3503)</f>
        <v>7</v>
      </c>
      <c r="F3503" s="132" t="n">
        <v>11464.8775</v>
      </c>
      <c r="G3503" s="132" t="n">
        <v>12151.975</v>
      </c>
      <c r="H3503" s="132" t="n">
        <v>11382.8525</v>
      </c>
      <c r="I3503" s="132" t="n">
        <v>11970.4575</v>
      </c>
      <c r="J3503" s="132" t="n">
        <f aca="false">LARGE($G$1:G3503,1)</f>
        <v>19804.2475</v>
      </c>
      <c r="K3503" s="192" t="n">
        <f aca="false">IF(J3503&gt;J3502,0,K3502+1)</f>
        <v>598</v>
      </c>
      <c r="L3503" s="134" t="n">
        <f aca="false">I3503/J3503-1</f>
        <v>-0.395561103748072</v>
      </c>
      <c r="O3503" s="131"/>
      <c r="P3503" s="330"/>
      <c r="Q3503" s="132"/>
      <c r="R3503" s="132"/>
      <c r="S3503" s="132"/>
      <c r="T3503" s="132"/>
    </row>
    <row r="3504" customFormat="false" ht="12.8" hidden="true" customHeight="false" outlineLevel="0" collapsed="false">
      <c r="A3504" s="131" t="n">
        <v>1565222400</v>
      </c>
      <c r="B3504" s="330" t="n">
        <f aca="false">(A3504/(24*60*60))+DATE(1970,1,1)</f>
        <v>43685</v>
      </c>
      <c r="C3504" s="331" t="n">
        <f aca="false">YEAR(B3504)</f>
        <v>2019</v>
      </c>
      <c r="D3504" s="331" t="n">
        <f aca="false">MONTH(B3504)</f>
        <v>8</v>
      </c>
      <c r="E3504" s="331" t="n">
        <f aca="false">DAY(B3504)</f>
        <v>8</v>
      </c>
      <c r="F3504" s="132" t="n">
        <v>11980.42</v>
      </c>
      <c r="G3504" s="132" t="n">
        <v>12048.7725</v>
      </c>
      <c r="H3504" s="132" t="n">
        <v>11461.775</v>
      </c>
      <c r="I3504" s="132" t="n">
        <v>11947.725</v>
      </c>
      <c r="J3504" s="132" t="n">
        <f aca="false">LARGE($G$1:G3504,1)</f>
        <v>19804.2475</v>
      </c>
      <c r="K3504" s="192" t="n">
        <f aca="false">IF(J3504&gt;J3503,0,K3503+1)</f>
        <v>599</v>
      </c>
      <c r="L3504" s="134" t="n">
        <f aca="false">I3504/J3504-1</f>
        <v>-0.396708963569558</v>
      </c>
      <c r="O3504" s="131"/>
      <c r="P3504" s="330"/>
      <c r="Q3504" s="132"/>
      <c r="R3504" s="132"/>
      <c r="S3504" s="132"/>
      <c r="T3504" s="132"/>
    </row>
    <row r="3505" customFormat="false" ht="12.8" hidden="true" customHeight="false" outlineLevel="0" collapsed="false">
      <c r="A3505" s="131" t="n">
        <v>1565308800</v>
      </c>
      <c r="B3505" s="330" t="n">
        <f aca="false">(A3505/(24*60*60))+DATE(1970,1,1)</f>
        <v>43686</v>
      </c>
      <c r="C3505" s="331" t="n">
        <f aca="false">YEAR(B3505)</f>
        <v>2019</v>
      </c>
      <c r="D3505" s="331" t="n">
        <f aca="false">MONTH(B3505)</f>
        <v>8</v>
      </c>
      <c r="E3505" s="331" t="n">
        <f aca="false">DAY(B3505)</f>
        <v>9</v>
      </c>
      <c r="F3505" s="132" t="n">
        <v>11951.1925</v>
      </c>
      <c r="G3505" s="132" t="n">
        <v>12020.935</v>
      </c>
      <c r="H3505" s="132" t="n">
        <v>11653.94</v>
      </c>
      <c r="I3505" s="132" t="n">
        <v>11857.525</v>
      </c>
      <c r="J3505" s="132" t="n">
        <f aca="false">LARGE($G$1:G3505,1)</f>
        <v>19804.2475</v>
      </c>
      <c r="K3505" s="192" t="n">
        <f aca="false">IF(J3505&gt;J3504,0,K3504+1)</f>
        <v>600</v>
      </c>
      <c r="L3505" s="134" t="n">
        <f aca="false">I3505/J3505-1</f>
        <v>-0.401263542076012</v>
      </c>
      <c r="O3505" s="131"/>
      <c r="P3505" s="330"/>
      <c r="Q3505" s="132"/>
      <c r="R3505" s="132"/>
      <c r="S3505" s="132"/>
      <c r="T3505" s="132"/>
    </row>
    <row r="3506" customFormat="false" ht="12.8" hidden="true" customHeight="false" outlineLevel="0" collapsed="false">
      <c r="A3506" s="131" t="n">
        <v>1565395200</v>
      </c>
      <c r="B3506" s="330" t="n">
        <f aca="false">(A3506/(24*60*60))+DATE(1970,1,1)</f>
        <v>43687</v>
      </c>
      <c r="C3506" s="331" t="n">
        <f aca="false">YEAR(B3506)</f>
        <v>2019</v>
      </c>
      <c r="D3506" s="331" t="n">
        <f aca="false">MONTH(B3506)</f>
        <v>8</v>
      </c>
      <c r="E3506" s="331" t="n">
        <f aca="false">DAY(B3506)</f>
        <v>10</v>
      </c>
      <c r="F3506" s="132" t="n">
        <v>11865.9675</v>
      </c>
      <c r="G3506" s="132" t="n">
        <v>11973.8375</v>
      </c>
      <c r="H3506" s="132" t="n">
        <v>11193.8</v>
      </c>
      <c r="I3506" s="132" t="n">
        <v>11280.7725</v>
      </c>
      <c r="J3506" s="132" t="n">
        <f aca="false">LARGE($G$1:G3506,1)</f>
        <v>19804.2475</v>
      </c>
      <c r="K3506" s="192" t="n">
        <f aca="false">IF(J3506&gt;J3505,0,K3505+1)</f>
        <v>601</v>
      </c>
      <c r="L3506" s="134" t="n">
        <f aca="false">I3506/J3506-1</f>
        <v>-0.430386208817073</v>
      </c>
      <c r="O3506" s="131"/>
      <c r="P3506" s="330"/>
      <c r="Q3506" s="132"/>
      <c r="R3506" s="132"/>
      <c r="S3506" s="132"/>
      <c r="T3506" s="132"/>
    </row>
    <row r="3507" customFormat="false" ht="12.8" hidden="true" customHeight="false" outlineLevel="0" collapsed="false">
      <c r="A3507" s="131" t="n">
        <v>1565481600</v>
      </c>
      <c r="B3507" s="330" t="n">
        <f aca="false">(A3507/(24*60*60))+DATE(1970,1,1)</f>
        <v>43688</v>
      </c>
      <c r="C3507" s="331" t="n">
        <f aca="false">YEAR(B3507)</f>
        <v>2019</v>
      </c>
      <c r="D3507" s="331" t="n">
        <f aca="false">MONTH(B3507)</f>
        <v>8</v>
      </c>
      <c r="E3507" s="331" t="n">
        <f aca="false">DAY(B3507)</f>
        <v>11</v>
      </c>
      <c r="F3507" s="132" t="n">
        <v>11279.555</v>
      </c>
      <c r="G3507" s="132" t="n">
        <v>11578.2975</v>
      </c>
      <c r="H3507" s="132" t="n">
        <v>11093.1275</v>
      </c>
      <c r="I3507" s="132" t="n">
        <v>11530.865</v>
      </c>
      <c r="J3507" s="132" t="n">
        <f aca="false">LARGE($G$1:G3507,1)</f>
        <v>19804.2475</v>
      </c>
      <c r="K3507" s="192" t="n">
        <f aca="false">IF(J3507&gt;J3506,0,K3506+1)</f>
        <v>602</v>
      </c>
      <c r="L3507" s="134" t="n">
        <f aca="false">I3507/J3507-1</f>
        <v>-0.417757983483089</v>
      </c>
      <c r="O3507" s="131"/>
      <c r="P3507" s="330"/>
      <c r="Q3507" s="132"/>
      <c r="R3507" s="132"/>
      <c r="S3507" s="132"/>
      <c r="T3507" s="132"/>
    </row>
    <row r="3508" customFormat="false" ht="12.8" hidden="true" customHeight="false" outlineLevel="0" collapsed="false">
      <c r="A3508" s="131" t="n">
        <v>1565568000</v>
      </c>
      <c r="B3508" s="330" t="n">
        <f aca="false">(A3508/(24*60*60))+DATE(1970,1,1)</f>
        <v>43689</v>
      </c>
      <c r="C3508" s="331" t="n">
        <f aca="false">YEAR(B3508)</f>
        <v>2019</v>
      </c>
      <c r="D3508" s="331" t="n">
        <f aca="false">MONTH(B3508)</f>
        <v>8</v>
      </c>
      <c r="E3508" s="331" t="n">
        <f aca="false">DAY(B3508)</f>
        <v>12</v>
      </c>
      <c r="F3508" s="132" t="n">
        <v>11536.2775</v>
      </c>
      <c r="G3508" s="132" t="n">
        <v>11552.0775</v>
      </c>
      <c r="H3508" s="132" t="n">
        <v>11219.565</v>
      </c>
      <c r="I3508" s="132" t="n">
        <v>11385.025</v>
      </c>
      <c r="J3508" s="132" t="n">
        <f aca="false">LARGE($G$1:G3508,1)</f>
        <v>19804.2475</v>
      </c>
      <c r="K3508" s="192" t="n">
        <f aca="false">IF(J3508&gt;J3507,0,K3507+1)</f>
        <v>603</v>
      </c>
      <c r="L3508" s="134" t="n">
        <f aca="false">I3508/J3508-1</f>
        <v>-0.425122060305498</v>
      </c>
      <c r="O3508" s="131"/>
      <c r="P3508" s="330"/>
      <c r="Q3508" s="132"/>
      <c r="R3508" s="132"/>
      <c r="S3508" s="132"/>
      <c r="T3508" s="132"/>
    </row>
    <row r="3509" customFormat="false" ht="12.8" hidden="true" customHeight="false" outlineLevel="0" collapsed="false">
      <c r="A3509" s="131" t="n">
        <v>1565654400</v>
      </c>
      <c r="B3509" s="330" t="n">
        <f aca="false">(A3509/(24*60*60))+DATE(1970,1,1)</f>
        <v>43690</v>
      </c>
      <c r="C3509" s="331" t="n">
        <f aca="false">YEAR(B3509)</f>
        <v>2019</v>
      </c>
      <c r="D3509" s="331" t="n">
        <f aca="false">MONTH(B3509)</f>
        <v>8</v>
      </c>
      <c r="E3509" s="331" t="n">
        <f aca="false">DAY(B3509)</f>
        <v>13</v>
      </c>
      <c r="F3509" s="132" t="n">
        <v>11385.2125</v>
      </c>
      <c r="G3509" s="132" t="n">
        <v>11443.015</v>
      </c>
      <c r="H3509" s="132" t="n">
        <v>10746.395</v>
      </c>
      <c r="I3509" s="132" t="n">
        <v>10857.9225</v>
      </c>
      <c r="J3509" s="132" t="n">
        <f aca="false">LARGE($G$1:G3509,1)</f>
        <v>19804.2475</v>
      </c>
      <c r="K3509" s="192" t="n">
        <f aca="false">IF(J3509&gt;J3508,0,K3508+1)</f>
        <v>604</v>
      </c>
      <c r="L3509" s="134" t="n">
        <f aca="false">I3509/J3509-1</f>
        <v>-0.45173768909927</v>
      </c>
      <c r="O3509" s="131"/>
      <c r="P3509" s="330"/>
      <c r="Q3509" s="132"/>
      <c r="R3509" s="132"/>
      <c r="S3509" s="132"/>
      <c r="T3509" s="132"/>
    </row>
    <row r="3510" customFormat="false" ht="12.8" hidden="true" customHeight="false" outlineLevel="0" collapsed="false">
      <c r="A3510" s="131" t="n">
        <v>1565740800</v>
      </c>
      <c r="B3510" s="330" t="n">
        <f aca="false">(A3510/(24*60*60))+DATE(1970,1,1)</f>
        <v>43691</v>
      </c>
      <c r="C3510" s="331" t="n">
        <f aca="false">YEAR(B3510)</f>
        <v>2019</v>
      </c>
      <c r="D3510" s="331" t="n">
        <f aca="false">MONTH(B3510)</f>
        <v>8</v>
      </c>
      <c r="E3510" s="331" t="n">
        <f aca="false">DAY(B3510)</f>
        <v>14</v>
      </c>
      <c r="F3510" s="132" t="n">
        <v>10857.695</v>
      </c>
      <c r="G3510" s="132" t="n">
        <v>10860.6825</v>
      </c>
      <c r="H3510" s="132" t="n">
        <v>9893.495</v>
      </c>
      <c r="I3510" s="132" t="n">
        <v>10020.9325</v>
      </c>
      <c r="J3510" s="132" t="n">
        <f aca="false">LARGE($G$1:G3510,1)</f>
        <v>19804.2475</v>
      </c>
      <c r="K3510" s="192" t="n">
        <f aca="false">IF(J3510&gt;J3509,0,K3509+1)</f>
        <v>605</v>
      </c>
      <c r="L3510" s="134" t="n">
        <f aca="false">I3510/J3510-1</f>
        <v>-0.494000845020746</v>
      </c>
      <c r="O3510" s="131"/>
      <c r="P3510" s="330"/>
      <c r="Q3510" s="132"/>
      <c r="R3510" s="132"/>
      <c r="S3510" s="132"/>
      <c r="T3510" s="132"/>
    </row>
    <row r="3511" customFormat="false" ht="12.8" hidden="true" customHeight="false" outlineLevel="0" collapsed="false">
      <c r="A3511" s="131" t="n">
        <v>1565827200</v>
      </c>
      <c r="B3511" s="330" t="n">
        <f aca="false">(A3511/(24*60*60))+DATE(1970,1,1)</f>
        <v>43692</v>
      </c>
      <c r="C3511" s="331" t="n">
        <f aca="false">YEAR(B3511)</f>
        <v>2019</v>
      </c>
      <c r="D3511" s="331" t="n">
        <f aca="false">MONTH(B3511)</f>
        <v>8</v>
      </c>
      <c r="E3511" s="331" t="n">
        <f aca="false">DAY(B3511)</f>
        <v>15</v>
      </c>
      <c r="F3511" s="132" t="n">
        <v>10022.31</v>
      </c>
      <c r="G3511" s="132" t="n">
        <v>10446.35</v>
      </c>
      <c r="H3511" s="132" t="n">
        <v>9476.2725</v>
      </c>
      <c r="I3511" s="132" t="n">
        <v>10300.9525</v>
      </c>
      <c r="J3511" s="132" t="n">
        <f aca="false">LARGE($G$1:G3511,1)</f>
        <v>19804.2475</v>
      </c>
      <c r="K3511" s="192" t="n">
        <f aca="false">IF(J3511&gt;J3510,0,K3510+1)</f>
        <v>606</v>
      </c>
      <c r="L3511" s="134" t="n">
        <f aca="false">I3511/J3511-1</f>
        <v>-0.479861453963348</v>
      </c>
      <c r="O3511" s="131"/>
      <c r="P3511" s="330"/>
      <c r="Q3511" s="132"/>
      <c r="R3511" s="132"/>
      <c r="S3511" s="132"/>
      <c r="T3511" s="132"/>
    </row>
    <row r="3512" customFormat="false" ht="12.8" hidden="true" customHeight="false" outlineLevel="0" collapsed="false">
      <c r="A3512" s="131" t="n">
        <v>1565913600</v>
      </c>
      <c r="B3512" s="330" t="n">
        <f aca="false">(A3512/(24*60*60))+DATE(1970,1,1)</f>
        <v>43693</v>
      </c>
      <c r="C3512" s="331" t="n">
        <f aca="false">YEAR(B3512)</f>
        <v>2019</v>
      </c>
      <c r="D3512" s="331" t="n">
        <f aca="false">MONTH(B3512)</f>
        <v>8</v>
      </c>
      <c r="E3512" s="331" t="n">
        <f aca="false">DAY(B3512)</f>
        <v>16</v>
      </c>
      <c r="F3512" s="132" t="n">
        <v>10295.8325</v>
      </c>
      <c r="G3512" s="132" t="n">
        <v>10538.6575</v>
      </c>
      <c r="H3512" s="132" t="n">
        <v>9736.1325</v>
      </c>
      <c r="I3512" s="132" t="n">
        <v>10357.36</v>
      </c>
      <c r="J3512" s="132" t="n">
        <f aca="false">LARGE($G$1:G3512,1)</f>
        <v>19804.2475</v>
      </c>
      <c r="K3512" s="192" t="n">
        <f aca="false">IF(J3512&gt;J3511,0,K3511+1)</f>
        <v>607</v>
      </c>
      <c r="L3512" s="134" t="n">
        <f aca="false">I3512/J3512-1</f>
        <v>-0.477013201334714</v>
      </c>
      <c r="O3512" s="131"/>
      <c r="P3512" s="330"/>
      <c r="Q3512" s="132"/>
      <c r="R3512" s="132"/>
      <c r="S3512" s="132"/>
      <c r="T3512" s="132"/>
    </row>
    <row r="3513" customFormat="false" ht="12.8" hidden="true" customHeight="false" outlineLevel="0" collapsed="false">
      <c r="A3513" s="131" t="n">
        <v>1566000000</v>
      </c>
      <c r="B3513" s="330" t="n">
        <f aca="false">(A3513/(24*60*60))+DATE(1970,1,1)</f>
        <v>43694</v>
      </c>
      <c r="C3513" s="331" t="n">
        <f aca="false">YEAR(B3513)</f>
        <v>2019</v>
      </c>
      <c r="D3513" s="331" t="n">
        <f aca="false">MONTH(B3513)</f>
        <v>8</v>
      </c>
      <c r="E3513" s="331" t="n">
        <f aca="false">DAY(B3513)</f>
        <v>17</v>
      </c>
      <c r="F3513" s="132" t="n">
        <v>10353.1875</v>
      </c>
      <c r="G3513" s="132" t="n">
        <v>10472.28</v>
      </c>
      <c r="H3513" s="132" t="n">
        <v>9983.545</v>
      </c>
      <c r="I3513" s="132" t="n">
        <v>10209.83</v>
      </c>
      <c r="J3513" s="132" t="n">
        <f aca="false">LARGE($G$1:G3513,1)</f>
        <v>19804.2475</v>
      </c>
      <c r="K3513" s="192" t="n">
        <f aca="false">IF(J3513&gt;J3512,0,K3512+1)</f>
        <v>608</v>
      </c>
      <c r="L3513" s="134" t="n">
        <f aca="false">I3513/J3513-1</f>
        <v>-0.484462613386346</v>
      </c>
      <c r="O3513" s="131"/>
      <c r="P3513" s="330"/>
      <c r="Q3513" s="132"/>
      <c r="R3513" s="132"/>
      <c r="S3513" s="132"/>
      <c r="T3513" s="132"/>
    </row>
    <row r="3514" customFormat="false" ht="12.8" hidden="true" customHeight="false" outlineLevel="0" collapsed="false">
      <c r="A3514" s="131" t="n">
        <v>1566086400</v>
      </c>
      <c r="B3514" s="330" t="n">
        <f aca="false">(A3514/(24*60*60))+DATE(1970,1,1)</f>
        <v>43695</v>
      </c>
      <c r="C3514" s="331" t="n">
        <f aca="false">YEAR(B3514)</f>
        <v>2019</v>
      </c>
      <c r="D3514" s="331" t="n">
        <f aca="false">MONTH(B3514)</f>
        <v>8</v>
      </c>
      <c r="E3514" s="331" t="n">
        <f aca="false">DAY(B3514)</f>
        <v>18</v>
      </c>
      <c r="F3514" s="132" t="n">
        <v>10220.57</v>
      </c>
      <c r="G3514" s="132" t="n">
        <v>10508.465</v>
      </c>
      <c r="H3514" s="132" t="n">
        <v>10069.965</v>
      </c>
      <c r="I3514" s="132" t="n">
        <v>10319.71</v>
      </c>
      <c r="J3514" s="132" t="n">
        <f aca="false">LARGE($G$1:G3514,1)</f>
        <v>19804.2475</v>
      </c>
      <c r="K3514" s="192" t="n">
        <f aca="false">IF(J3514&gt;J3513,0,K3513+1)</f>
        <v>609</v>
      </c>
      <c r="L3514" s="134" t="n">
        <f aca="false">I3514/J3514-1</f>
        <v>-0.478914308660301</v>
      </c>
      <c r="O3514" s="131"/>
      <c r="P3514" s="330"/>
      <c r="Q3514" s="132"/>
      <c r="R3514" s="132"/>
      <c r="S3514" s="132"/>
      <c r="T3514" s="132"/>
    </row>
    <row r="3515" customFormat="false" ht="12.8" hidden="true" customHeight="false" outlineLevel="0" collapsed="false">
      <c r="A3515" s="131" t="n">
        <v>1566172800</v>
      </c>
      <c r="B3515" s="330" t="n">
        <f aca="false">(A3515/(24*60*60))+DATE(1970,1,1)</f>
        <v>43696</v>
      </c>
      <c r="C3515" s="331" t="n">
        <f aca="false">YEAR(B3515)</f>
        <v>2019</v>
      </c>
      <c r="D3515" s="331" t="n">
        <f aca="false">MONTH(B3515)</f>
        <v>8</v>
      </c>
      <c r="E3515" s="331" t="n">
        <f aca="false">DAY(B3515)</f>
        <v>19</v>
      </c>
      <c r="F3515" s="132" t="n">
        <v>10319.355</v>
      </c>
      <c r="G3515" s="132" t="n">
        <v>10940.0575</v>
      </c>
      <c r="H3515" s="132" t="n">
        <v>10269.99</v>
      </c>
      <c r="I3515" s="132" t="n">
        <v>10922.2725</v>
      </c>
      <c r="J3515" s="132" t="n">
        <f aca="false">LARGE($G$1:G3515,1)</f>
        <v>19804.2475</v>
      </c>
      <c r="K3515" s="192" t="n">
        <f aca="false">IF(J3515&gt;J3514,0,K3514+1)</f>
        <v>610</v>
      </c>
      <c r="L3515" s="134" t="n">
        <f aca="false">I3515/J3515-1</f>
        <v>-0.448488386140397</v>
      </c>
      <c r="O3515" s="131"/>
      <c r="P3515" s="330"/>
      <c r="Q3515" s="132"/>
      <c r="R3515" s="132"/>
      <c r="S3515" s="132"/>
      <c r="T3515" s="132"/>
    </row>
    <row r="3516" customFormat="false" ht="12.8" hidden="true" customHeight="false" outlineLevel="0" collapsed="false">
      <c r="A3516" s="131" t="n">
        <v>1566259200</v>
      </c>
      <c r="B3516" s="330" t="n">
        <f aca="false">(A3516/(24*60*60))+DATE(1970,1,1)</f>
        <v>43697</v>
      </c>
      <c r="C3516" s="331" t="n">
        <f aca="false">YEAR(B3516)</f>
        <v>2019</v>
      </c>
      <c r="D3516" s="331" t="n">
        <f aca="false">MONTH(B3516)</f>
        <v>8</v>
      </c>
      <c r="E3516" s="331" t="n">
        <f aca="false">DAY(B3516)</f>
        <v>20</v>
      </c>
      <c r="F3516" s="132" t="n">
        <v>10921.66</v>
      </c>
      <c r="G3516" s="132" t="n">
        <v>10954.37</v>
      </c>
      <c r="H3516" s="132" t="n">
        <v>10556.4225</v>
      </c>
      <c r="I3516" s="132" t="n">
        <v>10762.0675</v>
      </c>
      <c r="J3516" s="132" t="n">
        <f aca="false">LARGE($G$1:G3516,1)</f>
        <v>19804.2475</v>
      </c>
      <c r="K3516" s="192" t="n">
        <f aca="false">IF(J3516&gt;J3515,0,K3515+1)</f>
        <v>611</v>
      </c>
      <c r="L3516" s="134" t="n">
        <f aca="false">I3516/J3516-1</f>
        <v>-0.456577812411201</v>
      </c>
      <c r="O3516" s="131"/>
      <c r="P3516" s="330"/>
      <c r="Q3516" s="132"/>
      <c r="R3516" s="132"/>
      <c r="S3516" s="132"/>
      <c r="T3516" s="132"/>
    </row>
    <row r="3517" customFormat="false" ht="12.8" hidden="true" customHeight="false" outlineLevel="0" collapsed="false">
      <c r="A3517" s="131" t="n">
        <v>1566345600</v>
      </c>
      <c r="B3517" s="330" t="n">
        <f aca="false">(A3517/(24*60*60))+DATE(1970,1,1)</f>
        <v>43698</v>
      </c>
      <c r="C3517" s="331" t="n">
        <f aca="false">YEAR(B3517)</f>
        <v>2019</v>
      </c>
      <c r="D3517" s="331" t="n">
        <f aca="false">MONTH(B3517)</f>
        <v>8</v>
      </c>
      <c r="E3517" s="331" t="n">
        <f aca="false">DAY(B3517)</f>
        <v>21</v>
      </c>
      <c r="F3517" s="132" t="n">
        <v>10768.7475</v>
      </c>
      <c r="G3517" s="132" t="n">
        <v>10803.545</v>
      </c>
      <c r="H3517" s="132" t="n">
        <v>9847.6875</v>
      </c>
      <c r="I3517" s="132" t="n">
        <v>10130.5475</v>
      </c>
      <c r="J3517" s="132" t="n">
        <f aca="false">LARGE($G$1:G3517,1)</f>
        <v>19804.2475</v>
      </c>
      <c r="K3517" s="192" t="n">
        <f aca="false">IF(J3517&gt;J3516,0,K3516+1)</f>
        <v>612</v>
      </c>
      <c r="L3517" s="134" t="n">
        <f aca="false">I3517/J3517-1</f>
        <v>-0.488465921262598</v>
      </c>
      <c r="O3517" s="131"/>
      <c r="P3517" s="330"/>
      <c r="Q3517" s="132"/>
      <c r="R3517" s="132"/>
      <c r="S3517" s="132"/>
      <c r="T3517" s="132"/>
    </row>
    <row r="3518" customFormat="false" ht="12.8" hidden="true" customHeight="false" outlineLevel="0" collapsed="false">
      <c r="A3518" s="131" t="n">
        <v>1566432000</v>
      </c>
      <c r="B3518" s="330" t="n">
        <f aca="false">(A3518/(24*60*60))+DATE(1970,1,1)</f>
        <v>43699</v>
      </c>
      <c r="C3518" s="331" t="n">
        <f aca="false">YEAR(B3518)</f>
        <v>2019</v>
      </c>
      <c r="D3518" s="331" t="n">
        <f aca="false">MONTH(B3518)</f>
        <v>8</v>
      </c>
      <c r="E3518" s="331" t="n">
        <f aca="false">DAY(B3518)</f>
        <v>22</v>
      </c>
      <c r="F3518" s="132" t="n">
        <v>10128.5875</v>
      </c>
      <c r="G3518" s="132" t="n">
        <v>10235.0725</v>
      </c>
      <c r="H3518" s="132" t="n">
        <v>9756.5875</v>
      </c>
      <c r="I3518" s="132" t="n">
        <v>10122.97</v>
      </c>
      <c r="J3518" s="132" t="n">
        <f aca="false">LARGE($G$1:G3518,1)</f>
        <v>19804.2475</v>
      </c>
      <c r="K3518" s="192" t="n">
        <f aca="false">IF(J3518&gt;J3517,0,K3517+1)</f>
        <v>613</v>
      </c>
      <c r="L3518" s="134" t="n">
        <f aca="false">I3518/J3518-1</f>
        <v>-0.488848541203093</v>
      </c>
      <c r="O3518" s="131"/>
      <c r="P3518" s="330"/>
      <c r="Q3518" s="132"/>
      <c r="R3518" s="132"/>
      <c r="S3518" s="132"/>
      <c r="T3518" s="132"/>
    </row>
    <row r="3519" customFormat="false" ht="12.8" hidden="true" customHeight="false" outlineLevel="0" collapsed="false">
      <c r="A3519" s="131" t="n">
        <v>1566518400</v>
      </c>
      <c r="B3519" s="330" t="n">
        <f aca="false">(A3519/(24*60*60))+DATE(1970,1,1)</f>
        <v>43700</v>
      </c>
      <c r="C3519" s="331" t="n">
        <f aca="false">YEAR(B3519)</f>
        <v>2019</v>
      </c>
      <c r="D3519" s="331" t="n">
        <f aca="false">MONTH(B3519)</f>
        <v>8</v>
      </c>
      <c r="E3519" s="331" t="n">
        <f aca="false">DAY(B3519)</f>
        <v>23</v>
      </c>
      <c r="F3519" s="132" t="n">
        <v>10120.9925</v>
      </c>
      <c r="G3519" s="132" t="n">
        <v>10478.15</v>
      </c>
      <c r="H3519" s="132" t="n">
        <v>10045.26</v>
      </c>
      <c r="I3519" s="132" t="n">
        <v>10406.7225</v>
      </c>
      <c r="J3519" s="132" t="n">
        <f aca="false">LARGE($G$1:G3519,1)</f>
        <v>19804.2475</v>
      </c>
      <c r="K3519" s="192" t="n">
        <f aca="false">IF(J3519&gt;J3518,0,K3518+1)</f>
        <v>614</v>
      </c>
      <c r="L3519" s="134" t="n">
        <f aca="false">I3519/J3519-1</f>
        <v>-0.474520680475236</v>
      </c>
      <c r="O3519" s="131"/>
      <c r="P3519" s="330"/>
      <c r="Q3519" s="132"/>
      <c r="R3519" s="132"/>
      <c r="S3519" s="132"/>
      <c r="T3519" s="132"/>
    </row>
    <row r="3520" customFormat="false" ht="12.8" hidden="true" customHeight="false" outlineLevel="0" collapsed="false">
      <c r="A3520" s="131" t="n">
        <v>1566604800</v>
      </c>
      <c r="B3520" s="330" t="n">
        <f aca="false">(A3520/(24*60*60))+DATE(1970,1,1)</f>
        <v>43701</v>
      </c>
      <c r="C3520" s="331" t="n">
        <f aca="false">YEAR(B3520)</f>
        <v>2019</v>
      </c>
      <c r="D3520" s="331" t="n">
        <f aca="false">MONTH(B3520)</f>
        <v>8</v>
      </c>
      <c r="E3520" s="331" t="n">
        <f aca="false">DAY(B3520)</f>
        <v>24</v>
      </c>
      <c r="F3520" s="132" t="n">
        <v>10409.4525</v>
      </c>
      <c r="G3520" s="132" t="n">
        <v>10428.9725</v>
      </c>
      <c r="H3520" s="132" t="n">
        <v>9885.785</v>
      </c>
      <c r="I3520" s="132" t="n">
        <v>10147.4975</v>
      </c>
      <c r="J3520" s="132" t="n">
        <f aca="false">LARGE($G$1:G3520,1)</f>
        <v>19804.2475</v>
      </c>
      <c r="K3520" s="192" t="n">
        <f aca="false">IF(J3520&gt;J3519,0,K3519+1)</f>
        <v>615</v>
      </c>
      <c r="L3520" s="134" t="n">
        <f aca="false">I3520/J3520-1</f>
        <v>-0.487610044259445</v>
      </c>
      <c r="O3520" s="131"/>
      <c r="P3520" s="330"/>
      <c r="Q3520" s="132"/>
      <c r="R3520" s="132"/>
      <c r="S3520" s="132"/>
      <c r="T3520" s="132"/>
    </row>
    <row r="3521" customFormat="false" ht="12.8" hidden="true" customHeight="false" outlineLevel="0" collapsed="false">
      <c r="A3521" s="131" t="n">
        <v>1566691200</v>
      </c>
      <c r="B3521" s="330" t="n">
        <f aca="false">(A3521/(24*60*60))+DATE(1970,1,1)</f>
        <v>43702</v>
      </c>
      <c r="C3521" s="331" t="n">
        <f aca="false">YEAR(B3521)</f>
        <v>2019</v>
      </c>
      <c r="D3521" s="331" t="n">
        <f aca="false">MONTH(B3521)</f>
        <v>8</v>
      </c>
      <c r="E3521" s="331" t="n">
        <f aca="false">DAY(B3521)</f>
        <v>25</v>
      </c>
      <c r="F3521" s="132" t="n">
        <v>10149.7825</v>
      </c>
      <c r="G3521" s="132" t="n">
        <v>10375.0125</v>
      </c>
      <c r="H3521" s="132" t="n">
        <v>9906.3525</v>
      </c>
      <c r="I3521" s="132" t="n">
        <v>10136.39</v>
      </c>
      <c r="J3521" s="132" t="n">
        <f aca="false">LARGE($G$1:G3521,1)</f>
        <v>19804.2475</v>
      </c>
      <c r="K3521" s="192" t="n">
        <f aca="false">IF(J3521&gt;J3520,0,K3520+1)</f>
        <v>616</v>
      </c>
      <c r="L3521" s="134" t="n">
        <f aca="false">I3521/J3521-1</f>
        <v>-0.488170908791157</v>
      </c>
      <c r="O3521" s="131"/>
      <c r="P3521" s="330"/>
      <c r="Q3521" s="132"/>
      <c r="R3521" s="132"/>
      <c r="S3521" s="132"/>
      <c r="T3521" s="132"/>
    </row>
    <row r="3522" customFormat="false" ht="12.8" hidden="true" customHeight="false" outlineLevel="0" collapsed="false">
      <c r="A3522" s="131" t="n">
        <v>1566777600</v>
      </c>
      <c r="B3522" s="330" t="n">
        <f aca="false">(A3522/(24*60*60))+DATE(1970,1,1)</f>
        <v>43703</v>
      </c>
      <c r="C3522" s="331" t="n">
        <f aca="false">YEAR(B3522)</f>
        <v>2019</v>
      </c>
      <c r="D3522" s="331" t="n">
        <f aca="false">MONTH(B3522)</f>
        <v>8</v>
      </c>
      <c r="E3522" s="331" t="n">
        <f aca="false">DAY(B3522)</f>
        <v>26</v>
      </c>
      <c r="F3522" s="132" t="n">
        <v>10143.4875</v>
      </c>
      <c r="G3522" s="132" t="n">
        <v>10671.6025</v>
      </c>
      <c r="H3522" s="132" t="n">
        <v>10141.09</v>
      </c>
      <c r="I3522" s="132" t="n">
        <v>10363.6125</v>
      </c>
      <c r="J3522" s="132" t="n">
        <f aca="false">LARGE($G$1:G3522,1)</f>
        <v>19804.2475</v>
      </c>
      <c r="K3522" s="192" t="n">
        <f aca="false">IF(J3522&gt;J3521,0,K3521+1)</f>
        <v>617</v>
      </c>
      <c r="L3522" s="134" t="n">
        <f aca="false">I3522/J3522-1</f>
        <v>-0.476697486233698</v>
      </c>
      <c r="O3522" s="131"/>
      <c r="P3522" s="330"/>
      <c r="Q3522" s="132"/>
      <c r="R3522" s="132"/>
      <c r="S3522" s="132"/>
      <c r="T3522" s="132"/>
    </row>
    <row r="3523" customFormat="false" ht="12.8" hidden="true" customHeight="false" outlineLevel="0" collapsed="false">
      <c r="A3523" s="131" t="n">
        <v>1566864000</v>
      </c>
      <c r="B3523" s="330" t="n">
        <f aca="false">(A3523/(24*60*60))+DATE(1970,1,1)</f>
        <v>43704</v>
      </c>
      <c r="C3523" s="331" t="n">
        <f aca="false">YEAR(B3523)</f>
        <v>2019</v>
      </c>
      <c r="D3523" s="331" t="n">
        <f aca="false">MONTH(B3523)</f>
        <v>8</v>
      </c>
      <c r="E3523" s="331" t="n">
        <f aca="false">DAY(B3523)</f>
        <v>27</v>
      </c>
      <c r="F3523" s="132" t="n">
        <v>10362.255</v>
      </c>
      <c r="G3523" s="132" t="n">
        <v>10380.6225</v>
      </c>
      <c r="H3523" s="132" t="n">
        <v>10024.5975</v>
      </c>
      <c r="I3523" s="132" t="n">
        <v>10173.06</v>
      </c>
      <c r="J3523" s="132" t="n">
        <f aca="false">LARGE($G$1:G3523,1)</f>
        <v>19804.2475</v>
      </c>
      <c r="K3523" s="192" t="n">
        <f aca="false">IF(J3523&gt;J3522,0,K3522+1)</f>
        <v>618</v>
      </c>
      <c r="L3523" s="134" t="n">
        <f aca="false">I3523/J3523-1</f>
        <v>-0.486319285799675</v>
      </c>
      <c r="O3523" s="131"/>
      <c r="P3523" s="330"/>
      <c r="Q3523" s="132"/>
      <c r="R3523" s="132"/>
      <c r="S3523" s="132"/>
      <c r="T3523" s="132"/>
    </row>
    <row r="3524" customFormat="false" ht="12.8" hidden="true" customHeight="false" outlineLevel="0" collapsed="false">
      <c r="A3524" s="131" t="n">
        <v>1566950400</v>
      </c>
      <c r="B3524" s="330" t="n">
        <f aca="false">(A3524/(24*60*60))+DATE(1970,1,1)</f>
        <v>43705</v>
      </c>
      <c r="C3524" s="331" t="n">
        <f aca="false">YEAR(B3524)</f>
        <v>2019</v>
      </c>
      <c r="D3524" s="331" t="n">
        <f aca="false">MONTH(B3524)</f>
        <v>8</v>
      </c>
      <c r="E3524" s="331" t="n">
        <f aca="false">DAY(B3524)</f>
        <v>28</v>
      </c>
      <c r="F3524" s="132" t="n">
        <v>10174.3225</v>
      </c>
      <c r="G3524" s="132" t="n">
        <v>10286.525</v>
      </c>
      <c r="H3524" s="132" t="n">
        <v>9530.8575</v>
      </c>
      <c r="I3524" s="132" t="n">
        <v>9717.26</v>
      </c>
      <c r="J3524" s="132" t="n">
        <f aca="false">LARGE($G$1:G3524,1)</f>
        <v>19804.2475</v>
      </c>
      <c r="K3524" s="192" t="n">
        <f aca="false">IF(J3524&gt;J3523,0,K3523+1)</f>
        <v>619</v>
      </c>
      <c r="L3524" s="134" t="n">
        <f aca="false">I3524/J3524-1</f>
        <v>-0.509334550580627</v>
      </c>
      <c r="O3524" s="131"/>
      <c r="P3524" s="330"/>
      <c r="Q3524" s="132"/>
      <c r="R3524" s="132"/>
      <c r="S3524" s="132"/>
      <c r="T3524" s="132"/>
    </row>
    <row r="3525" customFormat="false" ht="12.8" hidden="true" customHeight="false" outlineLevel="0" collapsed="false">
      <c r="A3525" s="131" t="n">
        <v>1567036800</v>
      </c>
      <c r="B3525" s="330" t="n">
        <f aca="false">(A3525/(24*60*60))+DATE(1970,1,1)</f>
        <v>43706</v>
      </c>
      <c r="C3525" s="331" t="n">
        <f aca="false">YEAR(B3525)</f>
        <v>2019</v>
      </c>
      <c r="D3525" s="331" t="n">
        <f aca="false">MONTH(B3525)</f>
        <v>8</v>
      </c>
      <c r="E3525" s="331" t="n">
        <f aca="false">DAY(B3525)</f>
        <v>29</v>
      </c>
      <c r="F3525" s="132" t="n">
        <v>9715.465</v>
      </c>
      <c r="G3525" s="132" t="n">
        <v>9716.9</v>
      </c>
      <c r="H3525" s="132" t="n">
        <v>9309.9575</v>
      </c>
      <c r="I3525" s="132" t="n">
        <v>9489.395</v>
      </c>
      <c r="J3525" s="132" t="n">
        <f aca="false">LARGE($G$1:G3525,1)</f>
        <v>19804.2475</v>
      </c>
      <c r="K3525" s="192" t="n">
        <f aca="false">IF(J3525&gt;J3524,0,K3524+1)</f>
        <v>620</v>
      </c>
      <c r="L3525" s="134" t="n">
        <f aca="false">I3525/J3525-1</f>
        <v>-0.520840415673456</v>
      </c>
      <c r="O3525" s="131"/>
      <c r="P3525" s="330"/>
      <c r="Q3525" s="132"/>
      <c r="R3525" s="132"/>
      <c r="S3525" s="132"/>
      <c r="T3525" s="132"/>
    </row>
    <row r="3526" customFormat="false" ht="12.8" hidden="true" customHeight="false" outlineLevel="0" collapsed="false">
      <c r="A3526" s="131" t="n">
        <v>1567123200</v>
      </c>
      <c r="B3526" s="330" t="n">
        <f aca="false">(A3526/(24*60*60))+DATE(1970,1,1)</f>
        <v>43707</v>
      </c>
      <c r="C3526" s="331" t="n">
        <f aca="false">YEAR(B3526)</f>
        <v>2019</v>
      </c>
      <c r="D3526" s="331" t="n">
        <f aca="false">MONTH(B3526)</f>
        <v>8</v>
      </c>
      <c r="E3526" s="331" t="n">
        <f aca="false">DAY(B3526)</f>
        <v>30</v>
      </c>
      <c r="F3526" s="132" t="n">
        <v>9491.38</v>
      </c>
      <c r="G3526" s="132" t="n">
        <v>9700.825</v>
      </c>
      <c r="H3526" s="132" t="n">
        <v>9346.735</v>
      </c>
      <c r="I3526" s="132" t="n">
        <v>9580.5325</v>
      </c>
      <c r="J3526" s="132" t="n">
        <f aca="false">LARGE($G$1:G3526,1)</f>
        <v>19804.2475</v>
      </c>
      <c r="K3526" s="192" t="n">
        <f aca="false">IF(J3526&gt;J3525,0,K3525+1)</f>
        <v>621</v>
      </c>
      <c r="L3526" s="134" t="n">
        <f aca="false">I3526/J3526-1</f>
        <v>-0.516238498837181</v>
      </c>
      <c r="O3526" s="131"/>
      <c r="P3526" s="330"/>
      <c r="Q3526" s="132"/>
      <c r="R3526" s="132"/>
      <c r="S3526" s="132"/>
      <c r="T3526" s="132"/>
    </row>
    <row r="3527" customFormat="false" ht="12.8" hidden="true" customHeight="false" outlineLevel="0" collapsed="false">
      <c r="A3527" s="131" t="n">
        <v>1567209600</v>
      </c>
      <c r="B3527" s="330" t="n">
        <f aca="false">(A3527/(24*60*60))+DATE(1970,1,1)</f>
        <v>43708</v>
      </c>
      <c r="C3527" s="331" t="n">
        <f aca="false">YEAR(B3527)</f>
        <v>2019</v>
      </c>
      <c r="D3527" s="331" t="n">
        <f aca="false">MONTH(B3527)</f>
        <v>8</v>
      </c>
      <c r="E3527" s="331" t="n">
        <f aca="false">DAY(B3527)</f>
        <v>31</v>
      </c>
      <c r="F3527" s="132" t="n">
        <v>9576.965</v>
      </c>
      <c r="G3527" s="132" t="n">
        <v>9694.8025</v>
      </c>
      <c r="H3527" s="132" t="n">
        <v>9430.815</v>
      </c>
      <c r="I3527" s="132" t="n">
        <v>9600.935</v>
      </c>
      <c r="J3527" s="132" t="n">
        <f aca="false">LARGE($G$1:G3527,1)</f>
        <v>19804.2475</v>
      </c>
      <c r="K3527" s="192" t="n">
        <f aca="false">IF(J3527&gt;J3526,0,K3526+1)</f>
        <v>622</v>
      </c>
      <c r="L3527" s="134" t="n">
        <f aca="false">I3527/J3527-1</f>
        <v>-0.515208290544743</v>
      </c>
      <c r="O3527" s="131"/>
      <c r="P3527" s="330"/>
      <c r="Q3527" s="132"/>
      <c r="R3527" s="132"/>
      <c r="S3527" s="132"/>
      <c r="T3527" s="132"/>
    </row>
    <row r="3528" customFormat="false" ht="12.8" hidden="true" customHeight="false" outlineLevel="0" collapsed="false">
      <c r="A3528" s="131" t="n">
        <v>1567296000</v>
      </c>
      <c r="B3528" s="330" t="n">
        <f aca="false">(A3528/(24*60*60))+DATE(1970,1,1)</f>
        <v>43709</v>
      </c>
      <c r="C3528" s="331" t="n">
        <f aca="false">YEAR(B3528)</f>
        <v>2019</v>
      </c>
      <c r="D3528" s="331" t="n">
        <f aca="false">MONTH(B3528)</f>
        <v>9</v>
      </c>
      <c r="E3528" s="331" t="n">
        <f aca="false">DAY(B3528)</f>
        <v>1</v>
      </c>
      <c r="F3528" s="132" t="n">
        <v>9599.3575</v>
      </c>
      <c r="G3528" s="132" t="n">
        <v>9840.4</v>
      </c>
      <c r="H3528" s="132" t="n">
        <v>9540.7475</v>
      </c>
      <c r="I3528" s="132" t="n">
        <v>9768.0175</v>
      </c>
      <c r="J3528" s="132" t="n">
        <f aca="false">LARGE($G$1:G3528,1)</f>
        <v>19804.2475</v>
      </c>
      <c r="K3528" s="192" t="n">
        <f aca="false">IF(J3528&gt;J3527,0,K3527+1)</f>
        <v>623</v>
      </c>
      <c r="L3528" s="134" t="n">
        <f aca="false">I3528/J3528-1</f>
        <v>-0.506771590286377</v>
      </c>
      <c r="O3528" s="131"/>
      <c r="P3528" s="330"/>
      <c r="Q3528" s="132"/>
      <c r="R3528" s="132"/>
      <c r="S3528" s="132"/>
      <c r="T3528" s="132"/>
    </row>
    <row r="3529" customFormat="false" ht="12.8" hidden="true" customHeight="false" outlineLevel="0" collapsed="false">
      <c r="A3529" s="131" t="n">
        <v>1567382400</v>
      </c>
      <c r="B3529" s="330" t="n">
        <f aca="false">(A3529/(24*60*60))+DATE(1970,1,1)</f>
        <v>43710</v>
      </c>
      <c r="C3529" s="331" t="n">
        <f aca="false">YEAR(B3529)</f>
        <v>2019</v>
      </c>
      <c r="D3529" s="331" t="n">
        <f aca="false">MONTH(B3529)</f>
        <v>9</v>
      </c>
      <c r="E3529" s="331" t="n">
        <f aca="false">DAY(B3529)</f>
        <v>2</v>
      </c>
      <c r="F3529" s="132" t="n">
        <v>9768.075</v>
      </c>
      <c r="G3529" s="132" t="n">
        <v>10482.06</v>
      </c>
      <c r="H3529" s="132" t="n">
        <v>9753.375</v>
      </c>
      <c r="I3529" s="132" t="n">
        <v>10386.88</v>
      </c>
      <c r="J3529" s="132" t="n">
        <f aca="false">LARGE($G$1:G3529,1)</f>
        <v>19804.2475</v>
      </c>
      <c r="K3529" s="192" t="n">
        <f aca="false">IF(J3529&gt;J3528,0,K3528+1)</f>
        <v>624</v>
      </c>
      <c r="L3529" s="134" t="n">
        <f aca="false">I3529/J3529-1</f>
        <v>-0.475522612005329</v>
      </c>
      <c r="O3529" s="131"/>
      <c r="P3529" s="330"/>
      <c r="Q3529" s="132"/>
      <c r="R3529" s="132"/>
      <c r="S3529" s="132"/>
      <c r="T3529" s="132"/>
    </row>
    <row r="3530" customFormat="false" ht="12.8" hidden="true" customHeight="false" outlineLevel="0" collapsed="false">
      <c r="A3530" s="131" t="n">
        <v>1567468800</v>
      </c>
      <c r="B3530" s="330" t="n">
        <f aca="false">(A3530/(24*60*60))+DATE(1970,1,1)</f>
        <v>43711</v>
      </c>
      <c r="C3530" s="331" t="n">
        <f aca="false">YEAR(B3530)</f>
        <v>2019</v>
      </c>
      <c r="D3530" s="331" t="n">
        <f aca="false">MONTH(B3530)</f>
        <v>9</v>
      </c>
      <c r="E3530" s="331" t="n">
        <f aca="false">DAY(B3530)</f>
        <v>3</v>
      </c>
      <c r="F3530" s="132" t="n">
        <v>10385.7175</v>
      </c>
      <c r="G3530" s="132" t="n">
        <v>10783.4775</v>
      </c>
      <c r="H3530" s="132" t="n">
        <v>10282.62</v>
      </c>
      <c r="I3530" s="132" t="n">
        <v>10621.4725</v>
      </c>
      <c r="J3530" s="132" t="n">
        <f aca="false">LARGE($G$1:G3530,1)</f>
        <v>19804.2475</v>
      </c>
      <c r="K3530" s="192" t="n">
        <f aca="false">IF(J3530&gt;J3529,0,K3529+1)</f>
        <v>625</v>
      </c>
      <c r="L3530" s="134" t="n">
        <f aca="false">I3530/J3530-1</f>
        <v>-0.463677047057708</v>
      </c>
      <c r="O3530" s="131"/>
      <c r="P3530" s="330"/>
      <c r="Q3530" s="132"/>
      <c r="R3530" s="132"/>
      <c r="S3530" s="132"/>
      <c r="T3530" s="132"/>
    </row>
    <row r="3531" customFormat="false" ht="12.8" hidden="true" customHeight="false" outlineLevel="0" collapsed="false">
      <c r="A3531" s="131" t="n">
        <v>1567555200</v>
      </c>
      <c r="B3531" s="330" t="n">
        <f aca="false">(A3531/(24*60*60))+DATE(1970,1,1)</f>
        <v>43712</v>
      </c>
      <c r="C3531" s="331" t="n">
        <f aca="false">YEAR(B3531)</f>
        <v>2019</v>
      </c>
      <c r="D3531" s="331" t="n">
        <f aca="false">MONTH(B3531)</f>
        <v>9</v>
      </c>
      <c r="E3531" s="331" t="n">
        <f aca="false">DAY(B3531)</f>
        <v>4</v>
      </c>
      <c r="F3531" s="132" t="n">
        <v>10623.1225</v>
      </c>
      <c r="G3531" s="132" t="n">
        <v>10847.3475</v>
      </c>
      <c r="H3531" s="132" t="n">
        <v>10364.53</v>
      </c>
      <c r="I3531" s="132" t="n">
        <v>10584.2825</v>
      </c>
      <c r="J3531" s="132" t="n">
        <f aca="false">LARGE($G$1:G3531,1)</f>
        <v>19804.2475</v>
      </c>
      <c r="K3531" s="192" t="n">
        <f aca="false">IF(J3531&gt;J3530,0,K3530+1)</f>
        <v>626</v>
      </c>
      <c r="L3531" s="134" t="n">
        <f aca="false">I3531/J3531-1</f>
        <v>-0.465554927042797</v>
      </c>
      <c r="O3531" s="131"/>
      <c r="P3531" s="330"/>
      <c r="Q3531" s="132"/>
      <c r="R3531" s="132"/>
      <c r="S3531" s="132"/>
      <c r="T3531" s="132"/>
    </row>
    <row r="3532" customFormat="false" ht="12.8" hidden="true" customHeight="false" outlineLevel="0" collapsed="false">
      <c r="A3532" s="131" t="n">
        <v>1567641600</v>
      </c>
      <c r="B3532" s="330" t="n">
        <f aca="false">(A3532/(24*60*60))+DATE(1970,1,1)</f>
        <v>43713</v>
      </c>
      <c r="C3532" s="331" t="n">
        <f aca="false">YEAR(B3532)</f>
        <v>2019</v>
      </c>
      <c r="D3532" s="331" t="n">
        <f aca="false">MONTH(B3532)</f>
        <v>9</v>
      </c>
      <c r="E3532" s="331" t="n">
        <f aca="false">DAY(B3532)</f>
        <v>5</v>
      </c>
      <c r="F3532" s="132" t="n">
        <v>10584.2975</v>
      </c>
      <c r="G3532" s="132" t="n">
        <v>10662.37</v>
      </c>
      <c r="H3532" s="132" t="n">
        <v>10457.5325</v>
      </c>
      <c r="I3532" s="132" t="n">
        <v>10580.8225</v>
      </c>
      <c r="J3532" s="132" t="n">
        <f aca="false">LARGE($G$1:G3532,1)</f>
        <v>19804.2475</v>
      </c>
      <c r="K3532" s="192" t="n">
        <f aca="false">IF(J3532&gt;J3531,0,K3531+1)</f>
        <v>627</v>
      </c>
      <c r="L3532" s="134" t="n">
        <f aca="false">I3532/J3532-1</f>
        <v>-0.465729637038721</v>
      </c>
      <c r="O3532" s="131"/>
      <c r="P3532" s="330"/>
      <c r="Q3532" s="132"/>
      <c r="R3532" s="132"/>
      <c r="S3532" s="132"/>
      <c r="T3532" s="132"/>
    </row>
    <row r="3533" customFormat="false" ht="12.8" hidden="true" customHeight="false" outlineLevel="0" collapsed="false">
      <c r="A3533" s="131" t="n">
        <v>1567728000</v>
      </c>
      <c r="B3533" s="330" t="n">
        <f aca="false">(A3533/(24*60*60))+DATE(1970,1,1)</f>
        <v>43714</v>
      </c>
      <c r="C3533" s="331" t="n">
        <f aca="false">YEAR(B3533)</f>
        <v>2019</v>
      </c>
      <c r="D3533" s="331" t="n">
        <f aca="false">MONTH(B3533)</f>
        <v>9</v>
      </c>
      <c r="E3533" s="331" t="n">
        <f aca="false">DAY(B3533)</f>
        <v>6</v>
      </c>
      <c r="F3533" s="132" t="n">
        <v>10577.965</v>
      </c>
      <c r="G3533" s="132" t="n">
        <v>10951.85</v>
      </c>
      <c r="H3533" s="132" t="n">
        <v>10179.29</v>
      </c>
      <c r="I3533" s="132" t="n">
        <v>10320.7025</v>
      </c>
      <c r="J3533" s="132" t="n">
        <f aca="false">LARGE($G$1:G3533,1)</f>
        <v>19804.2475</v>
      </c>
      <c r="K3533" s="192" t="n">
        <f aca="false">IF(J3533&gt;J3532,0,K3532+1)</f>
        <v>628</v>
      </c>
      <c r="L3533" s="134" t="n">
        <f aca="false">I3533/J3533-1</f>
        <v>-0.478864193148465</v>
      </c>
      <c r="O3533" s="131"/>
      <c r="P3533" s="330"/>
      <c r="Q3533" s="132"/>
      <c r="R3533" s="132"/>
      <c r="S3533" s="132"/>
      <c r="T3533" s="132"/>
    </row>
    <row r="3534" customFormat="false" ht="12.8" hidden="true" customHeight="false" outlineLevel="0" collapsed="false">
      <c r="A3534" s="131" t="n">
        <v>1567814400</v>
      </c>
      <c r="B3534" s="330" t="n">
        <f aca="false">(A3534/(24*60*60))+DATE(1970,1,1)</f>
        <v>43715</v>
      </c>
      <c r="C3534" s="331" t="n">
        <f aca="false">YEAR(B3534)</f>
        <v>2019</v>
      </c>
      <c r="D3534" s="331" t="n">
        <f aca="false">MONTH(B3534)</f>
        <v>9</v>
      </c>
      <c r="E3534" s="331" t="n">
        <f aca="false">DAY(B3534)</f>
        <v>7</v>
      </c>
      <c r="F3534" s="132" t="n">
        <v>10319.11</v>
      </c>
      <c r="G3534" s="132" t="n">
        <v>10574.4425</v>
      </c>
      <c r="H3534" s="132" t="n">
        <v>10309.9</v>
      </c>
      <c r="I3534" s="132" t="n">
        <v>10483.8825</v>
      </c>
      <c r="J3534" s="132" t="n">
        <f aca="false">LARGE($G$1:G3534,1)</f>
        <v>19804.2475</v>
      </c>
      <c r="K3534" s="192" t="n">
        <f aca="false">IF(J3534&gt;J3533,0,K3533+1)</f>
        <v>629</v>
      </c>
      <c r="L3534" s="134" t="n">
        <f aca="false">I3534/J3534-1</f>
        <v>-0.470624546577698</v>
      </c>
      <c r="O3534" s="131"/>
      <c r="P3534" s="330"/>
      <c r="Q3534" s="132"/>
      <c r="R3534" s="132"/>
      <c r="S3534" s="132"/>
      <c r="T3534" s="132"/>
    </row>
    <row r="3535" customFormat="false" ht="12.8" hidden="true" customHeight="false" outlineLevel="0" collapsed="false">
      <c r="A3535" s="131" t="n">
        <v>1567900800</v>
      </c>
      <c r="B3535" s="330" t="n">
        <f aca="false">(A3535/(24*60*60))+DATE(1970,1,1)</f>
        <v>43716</v>
      </c>
      <c r="C3535" s="331" t="n">
        <f aca="false">YEAR(B3535)</f>
        <v>2019</v>
      </c>
      <c r="D3535" s="331" t="n">
        <f aca="false">MONTH(B3535)</f>
        <v>9</v>
      </c>
      <c r="E3535" s="331" t="n">
        <f aca="false">DAY(B3535)</f>
        <v>8</v>
      </c>
      <c r="F3535" s="132" t="n">
        <v>10488.37</v>
      </c>
      <c r="G3535" s="132" t="n">
        <v>10595.725</v>
      </c>
      <c r="H3535" s="132" t="n">
        <v>10232.3175</v>
      </c>
      <c r="I3535" s="132" t="n">
        <v>10403.6725</v>
      </c>
      <c r="J3535" s="132" t="n">
        <f aca="false">LARGE($G$1:G3535,1)</f>
        <v>19804.2475</v>
      </c>
      <c r="K3535" s="192" t="n">
        <f aca="false">IF(J3535&gt;J3534,0,K3534+1)</f>
        <v>630</v>
      </c>
      <c r="L3535" s="134" t="n">
        <f aca="false">I3535/J3535-1</f>
        <v>-0.474674687841586</v>
      </c>
      <c r="O3535" s="131"/>
      <c r="P3535" s="330"/>
      <c r="Q3535" s="132"/>
      <c r="R3535" s="132"/>
      <c r="S3535" s="132"/>
      <c r="T3535" s="132"/>
    </row>
    <row r="3536" customFormat="false" ht="12.8" hidden="true" customHeight="false" outlineLevel="0" collapsed="false">
      <c r="A3536" s="131" t="n">
        <v>1567987200</v>
      </c>
      <c r="B3536" s="330" t="n">
        <f aca="false">(A3536/(24*60*60))+DATE(1970,1,1)</f>
        <v>43717</v>
      </c>
      <c r="C3536" s="331" t="n">
        <f aca="false">YEAR(B3536)</f>
        <v>2019</v>
      </c>
      <c r="D3536" s="331" t="n">
        <f aca="false">MONTH(B3536)</f>
        <v>9</v>
      </c>
      <c r="E3536" s="331" t="n">
        <f aca="false">DAY(B3536)</f>
        <v>9</v>
      </c>
      <c r="F3536" s="132" t="n">
        <v>10396.9375</v>
      </c>
      <c r="G3536" s="132" t="n">
        <v>10537.5575</v>
      </c>
      <c r="H3536" s="132" t="n">
        <v>10059.6225</v>
      </c>
      <c r="I3536" s="132" t="n">
        <v>10311.485</v>
      </c>
      <c r="J3536" s="132" t="n">
        <f aca="false">LARGE($G$1:G3536,1)</f>
        <v>19804.2475</v>
      </c>
      <c r="K3536" s="192" t="n">
        <f aca="false">IF(J3536&gt;J3535,0,K3535+1)</f>
        <v>631</v>
      </c>
      <c r="L3536" s="134" t="n">
        <f aca="false">I3536/J3536-1</f>
        <v>-0.479329623607259</v>
      </c>
      <c r="O3536" s="131"/>
      <c r="P3536" s="330"/>
      <c r="Q3536" s="132"/>
      <c r="R3536" s="132"/>
      <c r="S3536" s="132"/>
      <c r="T3536" s="132"/>
    </row>
    <row r="3537" customFormat="false" ht="12.8" hidden="true" customHeight="false" outlineLevel="0" collapsed="false">
      <c r="A3537" s="131" t="n">
        <v>1568073600</v>
      </c>
      <c r="B3537" s="330" t="n">
        <f aca="false">(A3537/(24*60*60))+DATE(1970,1,1)</f>
        <v>43718</v>
      </c>
      <c r="C3537" s="331" t="n">
        <f aca="false">YEAR(B3537)</f>
        <v>2019</v>
      </c>
      <c r="D3537" s="331" t="n">
        <f aca="false">MONTH(B3537)</f>
        <v>9</v>
      </c>
      <c r="E3537" s="331" t="n">
        <f aca="false">DAY(B3537)</f>
        <v>10</v>
      </c>
      <c r="F3537" s="132" t="n">
        <v>10312.7075</v>
      </c>
      <c r="G3537" s="132" t="n">
        <v>10390.0175</v>
      </c>
      <c r="H3537" s="132" t="n">
        <v>9924.775</v>
      </c>
      <c r="I3537" s="132" t="n">
        <v>10095.8775</v>
      </c>
      <c r="J3537" s="132" t="n">
        <f aca="false">LARGE($G$1:G3537,1)</f>
        <v>19804.2475</v>
      </c>
      <c r="K3537" s="192" t="n">
        <f aca="false">IF(J3537&gt;J3536,0,K3536+1)</f>
        <v>632</v>
      </c>
      <c r="L3537" s="134" t="n">
        <f aca="false">I3537/J3537-1</f>
        <v>-0.49021655581713</v>
      </c>
      <c r="O3537" s="131"/>
      <c r="P3537" s="330"/>
      <c r="Q3537" s="132"/>
      <c r="R3537" s="132"/>
      <c r="S3537" s="132"/>
      <c r="T3537" s="132"/>
    </row>
    <row r="3538" customFormat="false" ht="12.8" hidden="true" customHeight="false" outlineLevel="0" collapsed="false">
      <c r="A3538" s="131" t="n">
        <v>1568160000</v>
      </c>
      <c r="B3538" s="330" t="n">
        <f aca="false">(A3538/(24*60*60))+DATE(1970,1,1)</f>
        <v>43719</v>
      </c>
      <c r="C3538" s="331" t="n">
        <f aca="false">YEAR(B3538)</f>
        <v>2019</v>
      </c>
      <c r="D3538" s="331" t="n">
        <f aca="false">MONTH(B3538)</f>
        <v>9</v>
      </c>
      <c r="E3538" s="331" t="n">
        <f aca="false">DAY(B3538)</f>
        <v>11</v>
      </c>
      <c r="F3538" s="132" t="n">
        <v>10095.8475</v>
      </c>
      <c r="G3538" s="132" t="n">
        <v>10268.4225</v>
      </c>
      <c r="H3538" s="132" t="n">
        <v>9865.0025</v>
      </c>
      <c r="I3538" s="132" t="n">
        <v>10159.12</v>
      </c>
      <c r="J3538" s="132" t="n">
        <f aca="false">LARGE($G$1:G3538,1)</f>
        <v>19804.2475</v>
      </c>
      <c r="K3538" s="192" t="n">
        <f aca="false">IF(J3538&gt;J3537,0,K3537+1)</f>
        <v>633</v>
      </c>
      <c r="L3538" s="134" t="n">
        <f aca="false">I3538/J3538-1</f>
        <v>-0.487023175205218</v>
      </c>
      <c r="O3538" s="131"/>
      <c r="P3538" s="330"/>
      <c r="Q3538" s="132"/>
      <c r="R3538" s="132"/>
      <c r="S3538" s="132"/>
      <c r="T3538" s="132"/>
    </row>
    <row r="3539" customFormat="false" ht="12.8" hidden="true" customHeight="false" outlineLevel="0" collapsed="false">
      <c r="A3539" s="131" t="n">
        <v>1568246400</v>
      </c>
      <c r="B3539" s="330" t="n">
        <f aca="false">(A3539/(24*60*60))+DATE(1970,1,1)</f>
        <v>43720</v>
      </c>
      <c r="C3539" s="331" t="n">
        <f aca="false">YEAR(B3539)</f>
        <v>2019</v>
      </c>
      <c r="D3539" s="331" t="n">
        <f aca="false">MONTH(B3539)</f>
        <v>9</v>
      </c>
      <c r="E3539" s="331" t="n">
        <f aca="false">DAY(B3539)</f>
        <v>12</v>
      </c>
      <c r="F3539" s="132" t="n">
        <v>10163.38</v>
      </c>
      <c r="G3539" s="132" t="n">
        <v>10467.6325</v>
      </c>
      <c r="H3539" s="132" t="n">
        <v>10035.385</v>
      </c>
      <c r="I3539" s="132" t="n">
        <v>10424.1725</v>
      </c>
      <c r="J3539" s="132" t="n">
        <f aca="false">LARGE($G$1:G3539,1)</f>
        <v>19804.2475</v>
      </c>
      <c r="K3539" s="192" t="n">
        <f aca="false">IF(J3539&gt;J3538,0,K3538+1)</f>
        <v>634</v>
      </c>
      <c r="L3539" s="134" t="n">
        <f aca="false">I3539/J3539-1</f>
        <v>-0.473639556362846</v>
      </c>
      <c r="O3539" s="131"/>
      <c r="P3539" s="330"/>
      <c r="Q3539" s="132"/>
      <c r="R3539" s="132"/>
      <c r="S3539" s="132"/>
      <c r="T3539" s="132"/>
    </row>
    <row r="3540" customFormat="false" ht="12.8" hidden="true" customHeight="false" outlineLevel="0" collapsed="false">
      <c r="A3540" s="131" t="n">
        <v>1568332800</v>
      </c>
      <c r="B3540" s="330" t="n">
        <f aca="false">(A3540/(24*60*60))+DATE(1970,1,1)</f>
        <v>43721</v>
      </c>
      <c r="C3540" s="331" t="n">
        <f aca="false">YEAR(B3540)</f>
        <v>2019</v>
      </c>
      <c r="D3540" s="331" t="n">
        <f aca="false">MONTH(B3540)</f>
        <v>9</v>
      </c>
      <c r="E3540" s="331" t="n">
        <f aca="false">DAY(B3540)</f>
        <v>13</v>
      </c>
      <c r="F3540" s="132" t="n">
        <v>10425.0675</v>
      </c>
      <c r="G3540" s="132" t="n">
        <v>10455.0275</v>
      </c>
      <c r="H3540" s="132" t="n">
        <v>10154.49</v>
      </c>
      <c r="I3540" s="132" t="n">
        <v>10363.9875</v>
      </c>
      <c r="J3540" s="132" t="n">
        <f aca="false">LARGE($G$1:G3540,1)</f>
        <v>19804.2475</v>
      </c>
      <c r="K3540" s="192" t="n">
        <f aca="false">IF(J3540&gt;J3539,0,K3539+1)</f>
        <v>635</v>
      </c>
      <c r="L3540" s="134" t="n">
        <f aca="false">I3540/J3540-1</f>
        <v>-0.47667855090177</v>
      </c>
      <c r="O3540" s="131"/>
      <c r="P3540" s="330"/>
      <c r="Q3540" s="132"/>
      <c r="R3540" s="132"/>
      <c r="S3540" s="132"/>
      <c r="T3540" s="132"/>
    </row>
    <row r="3541" customFormat="false" ht="12.8" hidden="true" customHeight="false" outlineLevel="0" collapsed="false">
      <c r="A3541" s="131" t="n">
        <v>1568419200</v>
      </c>
      <c r="B3541" s="330" t="n">
        <f aca="false">(A3541/(24*60*60))+DATE(1970,1,1)</f>
        <v>43722</v>
      </c>
      <c r="C3541" s="331" t="n">
        <f aca="false">YEAR(B3541)</f>
        <v>2019</v>
      </c>
      <c r="D3541" s="331" t="n">
        <f aca="false">MONTH(B3541)</f>
        <v>9</v>
      </c>
      <c r="E3541" s="331" t="n">
        <f aca="false">DAY(B3541)</f>
        <v>14</v>
      </c>
      <c r="F3541" s="132" t="n">
        <v>10367.705</v>
      </c>
      <c r="G3541" s="132" t="n">
        <v>10441.1225</v>
      </c>
      <c r="H3541" s="132" t="n">
        <v>10233.6025</v>
      </c>
      <c r="I3541" s="132" t="n">
        <v>10359.7775</v>
      </c>
      <c r="J3541" s="132" t="n">
        <f aca="false">LARGE($G$1:G3541,1)</f>
        <v>19804.2475</v>
      </c>
      <c r="K3541" s="192" t="n">
        <f aca="false">IF(J3541&gt;J3540,0,K3540+1)</f>
        <v>636</v>
      </c>
      <c r="L3541" s="134" t="n">
        <f aca="false">I3541/J3541-1</f>
        <v>-0.47689113156155</v>
      </c>
      <c r="O3541" s="131"/>
      <c r="P3541" s="330"/>
      <c r="Q3541" s="132"/>
      <c r="R3541" s="132"/>
      <c r="S3541" s="132"/>
      <c r="T3541" s="132"/>
    </row>
    <row r="3542" customFormat="false" ht="12.8" hidden="true" customHeight="false" outlineLevel="0" collapsed="false">
      <c r="A3542" s="131" t="n">
        <v>1568505600</v>
      </c>
      <c r="B3542" s="330" t="n">
        <f aca="false">(A3542/(24*60*60))+DATE(1970,1,1)</f>
        <v>43723</v>
      </c>
      <c r="C3542" s="331" t="n">
        <f aca="false">YEAR(B3542)</f>
        <v>2019</v>
      </c>
      <c r="D3542" s="331" t="n">
        <f aca="false">MONTH(B3542)</f>
        <v>9</v>
      </c>
      <c r="E3542" s="331" t="n">
        <f aca="false">DAY(B3542)</f>
        <v>15</v>
      </c>
      <c r="F3542" s="132" t="n">
        <v>10362.5675</v>
      </c>
      <c r="G3542" s="132" t="n">
        <v>10382.45</v>
      </c>
      <c r="H3542" s="132" t="n">
        <v>10265.745</v>
      </c>
      <c r="I3542" s="132" t="n">
        <v>10309.045</v>
      </c>
      <c r="J3542" s="132" t="n">
        <f aca="false">LARGE($G$1:G3542,1)</f>
        <v>19804.2475</v>
      </c>
      <c r="K3542" s="192" t="n">
        <f aca="false">IF(J3542&gt;J3541,0,K3541+1)</f>
        <v>637</v>
      </c>
      <c r="L3542" s="134" t="n">
        <f aca="false">I3542/J3542-1</f>
        <v>-0.479452829500338</v>
      </c>
      <c r="O3542" s="131"/>
      <c r="P3542" s="330"/>
      <c r="Q3542" s="132"/>
      <c r="R3542" s="132"/>
      <c r="S3542" s="132"/>
      <c r="T3542" s="132"/>
    </row>
    <row r="3543" customFormat="false" ht="12.8" hidden="true" customHeight="false" outlineLevel="0" collapsed="false">
      <c r="A3543" s="131" t="n">
        <v>1568592000</v>
      </c>
      <c r="B3543" s="330" t="n">
        <f aca="false">(A3543/(24*60*60))+DATE(1970,1,1)</f>
        <v>43724</v>
      </c>
      <c r="C3543" s="331" t="n">
        <f aca="false">YEAR(B3543)</f>
        <v>2019</v>
      </c>
      <c r="D3543" s="331" t="n">
        <f aca="false">MONTH(B3543)</f>
        <v>9</v>
      </c>
      <c r="E3543" s="331" t="n">
        <f aca="false">DAY(B3543)</f>
        <v>16</v>
      </c>
      <c r="F3543" s="132" t="n">
        <v>10311.38</v>
      </c>
      <c r="G3543" s="132" t="n">
        <v>10377.1025</v>
      </c>
      <c r="H3543" s="132" t="n">
        <v>10054.2175</v>
      </c>
      <c r="I3543" s="132" t="n">
        <v>10266.095</v>
      </c>
      <c r="J3543" s="132" t="n">
        <f aca="false">LARGE($G$1:G3543,1)</f>
        <v>19804.2475</v>
      </c>
      <c r="K3543" s="192" t="n">
        <f aca="false">IF(J3543&gt;J3542,0,K3542+1)</f>
        <v>638</v>
      </c>
      <c r="L3543" s="134" t="n">
        <f aca="false">I3543/J3543-1</f>
        <v>-0.481621556183844</v>
      </c>
      <c r="O3543" s="131"/>
      <c r="P3543" s="330"/>
      <c r="Q3543" s="132"/>
      <c r="R3543" s="132"/>
      <c r="S3543" s="132"/>
      <c r="T3543" s="132"/>
    </row>
    <row r="3544" customFormat="false" ht="12.8" hidden="true" customHeight="false" outlineLevel="0" collapsed="false">
      <c r="A3544" s="131" t="n">
        <v>1568678400</v>
      </c>
      <c r="B3544" s="330" t="n">
        <f aca="false">(A3544/(24*60*60))+DATE(1970,1,1)</f>
        <v>43725</v>
      </c>
      <c r="C3544" s="331" t="n">
        <f aca="false">YEAR(B3544)</f>
        <v>2019</v>
      </c>
      <c r="D3544" s="331" t="n">
        <f aca="false">MONTH(B3544)</f>
        <v>9</v>
      </c>
      <c r="E3544" s="331" t="n">
        <f aca="false">DAY(B3544)</f>
        <v>17</v>
      </c>
      <c r="F3544" s="132" t="n">
        <v>10262.045</v>
      </c>
      <c r="G3544" s="132" t="n">
        <v>10278.98</v>
      </c>
      <c r="H3544" s="132" t="n">
        <v>10135.115</v>
      </c>
      <c r="I3544" s="132" t="n">
        <v>10190.78</v>
      </c>
      <c r="J3544" s="132" t="n">
        <f aca="false">LARGE($G$1:G3544,1)</f>
        <v>19804.2475</v>
      </c>
      <c r="K3544" s="192" t="n">
        <f aca="false">IF(J3544&gt;J3543,0,K3543+1)</f>
        <v>639</v>
      </c>
      <c r="L3544" s="134" t="n">
        <f aca="false">I3544/J3544-1</f>
        <v>-0.485424528248296</v>
      </c>
      <c r="O3544" s="131"/>
      <c r="P3544" s="330"/>
      <c r="Q3544" s="132"/>
      <c r="R3544" s="132"/>
      <c r="S3544" s="132"/>
      <c r="T3544" s="132"/>
    </row>
    <row r="3545" customFormat="false" ht="12.8" hidden="true" customHeight="false" outlineLevel="0" collapsed="false">
      <c r="A3545" s="131" t="n">
        <v>1568764800</v>
      </c>
      <c r="B3545" s="330" t="n">
        <f aca="false">(A3545/(24*60*60))+DATE(1970,1,1)</f>
        <v>43726</v>
      </c>
      <c r="C3545" s="331" t="n">
        <f aca="false">YEAR(B3545)</f>
        <v>2019</v>
      </c>
      <c r="D3545" s="331" t="n">
        <f aca="false">MONTH(B3545)</f>
        <v>9</v>
      </c>
      <c r="E3545" s="331" t="n">
        <f aca="false">DAY(B3545)</f>
        <v>18</v>
      </c>
      <c r="F3545" s="132" t="n">
        <v>10186.865</v>
      </c>
      <c r="G3545" s="132" t="n">
        <v>10261.0175</v>
      </c>
      <c r="H3545" s="132" t="n">
        <v>10023.97</v>
      </c>
      <c r="I3545" s="132" t="n">
        <v>10156.9375</v>
      </c>
      <c r="J3545" s="132" t="n">
        <f aca="false">LARGE($G$1:G3545,1)</f>
        <v>19804.2475</v>
      </c>
      <c r="K3545" s="192" t="n">
        <f aca="false">IF(J3545&gt;J3544,0,K3544+1)</f>
        <v>640</v>
      </c>
      <c r="L3545" s="134" t="n">
        <f aca="false">I3545/J3545-1</f>
        <v>-0.48713337883704</v>
      </c>
      <c r="O3545" s="131"/>
      <c r="P3545" s="330"/>
      <c r="Q3545" s="132"/>
      <c r="R3545" s="132"/>
      <c r="S3545" s="132"/>
      <c r="T3545" s="132"/>
    </row>
    <row r="3546" customFormat="false" ht="12.8" hidden="true" customHeight="false" outlineLevel="0" collapsed="false">
      <c r="A3546" s="131" t="n">
        <v>1568851200</v>
      </c>
      <c r="B3546" s="330" t="n">
        <f aca="false">(A3546/(24*60*60))+DATE(1970,1,1)</f>
        <v>43727</v>
      </c>
      <c r="C3546" s="331" t="n">
        <f aca="false">YEAR(B3546)</f>
        <v>2019</v>
      </c>
      <c r="D3546" s="331" t="n">
        <f aca="false">MONTH(B3546)</f>
        <v>9</v>
      </c>
      <c r="E3546" s="331" t="n">
        <f aca="false">DAY(B3546)</f>
        <v>19</v>
      </c>
      <c r="F3546" s="132" t="n">
        <v>10159.13</v>
      </c>
      <c r="G3546" s="132" t="n">
        <v>10379.8825</v>
      </c>
      <c r="H3546" s="132" t="n">
        <v>9603.04</v>
      </c>
      <c r="I3546" s="132" t="n">
        <v>10265.2275</v>
      </c>
      <c r="J3546" s="132" t="n">
        <f aca="false">LARGE($G$1:G3546,1)</f>
        <v>19804.2475</v>
      </c>
      <c r="K3546" s="192" t="n">
        <f aca="false">IF(J3546&gt;J3545,0,K3545+1)</f>
        <v>641</v>
      </c>
      <c r="L3546" s="134" t="n">
        <f aca="false">I3546/J3546-1</f>
        <v>-0.481665359918371</v>
      </c>
      <c r="O3546" s="131"/>
      <c r="P3546" s="330"/>
      <c r="Q3546" s="132"/>
      <c r="R3546" s="132"/>
      <c r="S3546" s="132"/>
      <c r="T3546" s="132"/>
    </row>
    <row r="3547" customFormat="false" ht="12.8" hidden="true" customHeight="false" outlineLevel="0" collapsed="false">
      <c r="A3547" s="131" t="n">
        <v>1568937600</v>
      </c>
      <c r="B3547" s="330" t="n">
        <f aca="false">(A3547/(24*60*60))+DATE(1970,1,1)</f>
        <v>43728</v>
      </c>
      <c r="C3547" s="331" t="n">
        <f aca="false">YEAR(B3547)</f>
        <v>2019</v>
      </c>
      <c r="D3547" s="331" t="n">
        <f aca="false">MONTH(B3547)</f>
        <v>9</v>
      </c>
      <c r="E3547" s="331" t="n">
        <f aca="false">DAY(B3547)</f>
        <v>20</v>
      </c>
      <c r="F3547" s="132" t="n">
        <v>10268.525</v>
      </c>
      <c r="G3547" s="132" t="n">
        <v>10300.695</v>
      </c>
      <c r="H3547" s="132" t="n">
        <v>10059.4625</v>
      </c>
      <c r="I3547" s="132" t="n">
        <v>10170.0075</v>
      </c>
      <c r="J3547" s="132" t="n">
        <f aca="false">LARGE($G$1:G3547,1)</f>
        <v>19804.2475</v>
      </c>
      <c r="K3547" s="192" t="n">
        <f aca="false">IF(J3547&gt;J3546,0,K3546+1)</f>
        <v>642</v>
      </c>
      <c r="L3547" s="134" t="n">
        <f aca="false">I3547/J3547-1</f>
        <v>-0.48647341940157</v>
      </c>
      <c r="O3547" s="131"/>
      <c r="P3547" s="330"/>
      <c r="Q3547" s="132"/>
      <c r="R3547" s="132"/>
      <c r="S3547" s="132"/>
      <c r="T3547" s="132"/>
    </row>
    <row r="3548" customFormat="false" ht="12.8" hidden="true" customHeight="false" outlineLevel="0" collapsed="false">
      <c r="A3548" s="131" t="n">
        <v>1569024000</v>
      </c>
      <c r="B3548" s="330" t="n">
        <f aca="false">(A3548/(24*60*60))+DATE(1970,1,1)</f>
        <v>43729</v>
      </c>
      <c r="C3548" s="331" t="n">
        <f aca="false">YEAR(B3548)</f>
        <v>2019</v>
      </c>
      <c r="D3548" s="331" t="n">
        <f aca="false">MONTH(B3548)</f>
        <v>9</v>
      </c>
      <c r="E3548" s="331" t="n">
        <f aca="false">DAY(B3548)</f>
        <v>21</v>
      </c>
      <c r="F3548" s="132" t="n">
        <v>10170.3975</v>
      </c>
      <c r="G3548" s="132" t="n">
        <v>10174.17</v>
      </c>
      <c r="H3548" s="132" t="n">
        <v>9914.225</v>
      </c>
      <c r="I3548" s="132" t="n">
        <v>9979.65</v>
      </c>
      <c r="J3548" s="132" t="n">
        <f aca="false">LARGE($G$1:G3548,1)</f>
        <v>19804.2475</v>
      </c>
      <c r="K3548" s="192" t="n">
        <f aca="false">IF(J3548&gt;J3547,0,K3547+1)</f>
        <v>643</v>
      </c>
      <c r="L3548" s="134" t="n">
        <f aca="false">I3548/J3548-1</f>
        <v>-0.496085372594945</v>
      </c>
      <c r="O3548" s="131"/>
      <c r="P3548" s="330"/>
      <c r="Q3548" s="132"/>
      <c r="R3548" s="132"/>
      <c r="S3548" s="132"/>
      <c r="T3548" s="132"/>
    </row>
    <row r="3549" customFormat="false" ht="12.8" hidden="true" customHeight="false" outlineLevel="0" collapsed="false">
      <c r="A3549" s="131" t="n">
        <v>1569110400</v>
      </c>
      <c r="B3549" s="330" t="n">
        <f aca="false">(A3549/(24*60*60))+DATE(1970,1,1)</f>
        <v>43730</v>
      </c>
      <c r="C3549" s="331" t="n">
        <f aca="false">YEAR(B3549)</f>
        <v>2019</v>
      </c>
      <c r="D3549" s="331" t="n">
        <f aca="false">MONTH(B3549)</f>
        <v>9</v>
      </c>
      <c r="E3549" s="331" t="n">
        <f aca="false">DAY(B3549)</f>
        <v>22</v>
      </c>
      <c r="F3549" s="132" t="n">
        <v>9976.98</v>
      </c>
      <c r="G3549" s="132" t="n">
        <v>10090.3575</v>
      </c>
      <c r="H3549" s="132" t="n">
        <v>9847.4525</v>
      </c>
      <c r="I3549" s="132" t="n">
        <v>10026.9475</v>
      </c>
      <c r="J3549" s="132" t="n">
        <f aca="false">LARGE($G$1:G3549,1)</f>
        <v>19804.2475</v>
      </c>
      <c r="K3549" s="192" t="n">
        <f aca="false">IF(J3549&gt;J3548,0,K3548+1)</f>
        <v>644</v>
      </c>
      <c r="L3549" s="134" t="n">
        <f aca="false">I3549/J3549-1</f>
        <v>-0.493697122296618</v>
      </c>
      <c r="O3549" s="131"/>
      <c r="P3549" s="330"/>
      <c r="Q3549" s="132"/>
      <c r="R3549" s="132"/>
      <c r="S3549" s="132"/>
      <c r="T3549" s="132"/>
    </row>
    <row r="3550" customFormat="false" ht="12.8" hidden="true" customHeight="false" outlineLevel="0" collapsed="false">
      <c r="A3550" s="131" t="n">
        <v>1569196800</v>
      </c>
      <c r="B3550" s="330" t="n">
        <f aca="false">(A3550/(24*60*60))+DATE(1970,1,1)</f>
        <v>43731</v>
      </c>
      <c r="C3550" s="331" t="n">
        <f aca="false">YEAR(B3550)</f>
        <v>2019</v>
      </c>
      <c r="D3550" s="331" t="n">
        <f aca="false">MONTH(B3550)</f>
        <v>9</v>
      </c>
      <c r="E3550" s="331" t="n">
        <f aca="false">DAY(B3550)</f>
        <v>23</v>
      </c>
      <c r="F3550" s="132" t="n">
        <v>10027.4225</v>
      </c>
      <c r="G3550" s="132" t="n">
        <v>10048.11</v>
      </c>
      <c r="H3550" s="132" t="n">
        <v>9611.53</v>
      </c>
      <c r="I3550" s="132" t="n">
        <v>9689.0275</v>
      </c>
      <c r="J3550" s="132" t="n">
        <f aca="false">LARGE($G$1:G3550,1)</f>
        <v>19804.2475</v>
      </c>
      <c r="K3550" s="192" t="n">
        <f aca="false">IF(J3550&gt;J3549,0,K3549+1)</f>
        <v>645</v>
      </c>
      <c r="L3550" s="134" t="n">
        <f aca="false">I3550/J3550-1</f>
        <v>-0.510760128603725</v>
      </c>
      <c r="O3550" s="131"/>
      <c r="P3550" s="330"/>
      <c r="Q3550" s="132"/>
      <c r="R3550" s="132"/>
      <c r="S3550" s="132"/>
      <c r="T3550" s="132"/>
    </row>
    <row r="3551" customFormat="false" ht="12.8" hidden="true" customHeight="false" outlineLevel="0" collapsed="false">
      <c r="A3551" s="131" t="n">
        <v>1569283200</v>
      </c>
      <c r="B3551" s="330" t="n">
        <f aca="false">(A3551/(24*60*60))+DATE(1970,1,1)</f>
        <v>43732</v>
      </c>
      <c r="C3551" s="331" t="n">
        <f aca="false">YEAR(B3551)</f>
        <v>2019</v>
      </c>
      <c r="D3551" s="331" t="n">
        <f aca="false">MONTH(B3551)</f>
        <v>9</v>
      </c>
      <c r="E3551" s="331" t="n">
        <f aca="false">DAY(B3551)</f>
        <v>24</v>
      </c>
      <c r="F3551" s="132" t="n">
        <v>9690.7275</v>
      </c>
      <c r="G3551" s="132" t="n">
        <v>9777.8575</v>
      </c>
      <c r="H3551" s="132" t="n">
        <v>8048.6325</v>
      </c>
      <c r="I3551" s="132" t="n">
        <v>8536.7225</v>
      </c>
      <c r="J3551" s="132" t="n">
        <f aca="false">LARGE($G$1:G3551,1)</f>
        <v>19804.2475</v>
      </c>
      <c r="K3551" s="192" t="n">
        <f aca="false">IF(J3551&gt;J3550,0,K3550+1)</f>
        <v>646</v>
      </c>
      <c r="L3551" s="134" t="n">
        <f aca="false">I3551/J3551-1</f>
        <v>-0.568944869023678</v>
      </c>
      <c r="O3551" s="131"/>
      <c r="P3551" s="330"/>
      <c r="Q3551" s="132"/>
      <c r="R3551" s="132"/>
      <c r="S3551" s="132"/>
      <c r="T3551" s="132"/>
    </row>
    <row r="3552" customFormat="false" ht="12.8" hidden="true" customHeight="false" outlineLevel="0" collapsed="false">
      <c r="A3552" s="131" t="n">
        <v>1569369600</v>
      </c>
      <c r="B3552" s="330" t="n">
        <f aca="false">(A3552/(24*60*60))+DATE(1970,1,1)</f>
        <v>43733</v>
      </c>
      <c r="C3552" s="331" t="n">
        <f aca="false">YEAR(B3552)</f>
        <v>2019</v>
      </c>
      <c r="D3552" s="331" t="n">
        <f aca="false">MONTH(B3552)</f>
        <v>9</v>
      </c>
      <c r="E3552" s="331" t="n">
        <f aca="false">DAY(B3552)</f>
        <v>25</v>
      </c>
      <c r="F3552" s="132" t="n">
        <v>8532.6725</v>
      </c>
      <c r="G3552" s="132" t="n">
        <v>8744.8225</v>
      </c>
      <c r="H3552" s="132" t="n">
        <v>8164.805</v>
      </c>
      <c r="I3552" s="132" t="n">
        <v>8435.3525</v>
      </c>
      <c r="J3552" s="132" t="n">
        <f aca="false">LARGE($G$1:G3552,1)</f>
        <v>19804.2475</v>
      </c>
      <c r="K3552" s="192" t="n">
        <f aca="false">IF(J3552&gt;J3551,0,K3551+1)</f>
        <v>647</v>
      </c>
      <c r="L3552" s="134" t="n">
        <f aca="false">I3552/J3552-1</f>
        <v>-0.574063467950499</v>
      </c>
      <c r="O3552" s="131"/>
      <c r="P3552" s="330"/>
      <c r="Q3552" s="132"/>
      <c r="R3552" s="132"/>
      <c r="S3552" s="132"/>
      <c r="T3552" s="132"/>
    </row>
    <row r="3553" customFormat="false" ht="12.8" hidden="true" customHeight="false" outlineLevel="0" collapsed="false">
      <c r="A3553" s="131" t="n">
        <v>1569456000</v>
      </c>
      <c r="B3553" s="330" t="n">
        <f aca="false">(A3553/(24*60*60))+DATE(1970,1,1)</f>
        <v>43734</v>
      </c>
      <c r="C3553" s="331" t="n">
        <f aca="false">YEAR(B3553)</f>
        <v>2019</v>
      </c>
      <c r="D3553" s="331" t="n">
        <f aca="false">MONTH(B3553)</f>
        <v>9</v>
      </c>
      <c r="E3553" s="331" t="n">
        <f aca="false">DAY(B3553)</f>
        <v>26</v>
      </c>
      <c r="F3553" s="132" t="n">
        <v>8443.3975</v>
      </c>
      <c r="G3553" s="132" t="n">
        <v>8464.025</v>
      </c>
      <c r="H3553" s="132" t="n">
        <v>7723.61</v>
      </c>
      <c r="I3553" s="132" t="n">
        <v>8060.1075</v>
      </c>
      <c r="J3553" s="132" t="n">
        <f aca="false">LARGE($G$1:G3553,1)</f>
        <v>19804.2475</v>
      </c>
      <c r="K3553" s="192" t="n">
        <f aca="false">IF(J3553&gt;J3552,0,K3552+1)</f>
        <v>648</v>
      </c>
      <c r="L3553" s="134" t="n">
        <f aca="false">I3553/J3553-1</f>
        <v>-0.593011170962189</v>
      </c>
      <c r="O3553" s="131"/>
      <c r="P3553" s="330"/>
      <c r="Q3553" s="132"/>
      <c r="R3553" s="132"/>
      <c r="S3553" s="132"/>
      <c r="T3553" s="132"/>
    </row>
    <row r="3554" customFormat="false" ht="12.8" hidden="true" customHeight="false" outlineLevel="0" collapsed="false">
      <c r="A3554" s="131" t="n">
        <v>1569542400</v>
      </c>
      <c r="B3554" s="330" t="n">
        <f aca="false">(A3554/(24*60*60))+DATE(1970,1,1)</f>
        <v>43735</v>
      </c>
      <c r="C3554" s="331" t="n">
        <f aca="false">YEAR(B3554)</f>
        <v>2019</v>
      </c>
      <c r="D3554" s="331" t="n">
        <f aca="false">MONTH(B3554)</f>
        <v>9</v>
      </c>
      <c r="E3554" s="331" t="n">
        <f aca="false">DAY(B3554)</f>
        <v>27</v>
      </c>
      <c r="F3554" s="132" t="n">
        <v>8060.835</v>
      </c>
      <c r="G3554" s="132" t="n">
        <v>8289.0075</v>
      </c>
      <c r="H3554" s="132" t="n">
        <v>7859.255</v>
      </c>
      <c r="I3554" s="132" t="n">
        <v>8193.6775</v>
      </c>
      <c r="J3554" s="132" t="n">
        <f aca="false">LARGE($G$1:G3554,1)</f>
        <v>19804.2475</v>
      </c>
      <c r="K3554" s="192" t="n">
        <f aca="false">IF(J3554&gt;J3553,0,K3553+1)</f>
        <v>649</v>
      </c>
      <c r="L3554" s="134" t="n">
        <f aca="false">I3554/J3554-1</f>
        <v>-0.586266658200469</v>
      </c>
      <c r="O3554" s="131"/>
      <c r="P3554" s="330"/>
      <c r="Q3554" s="132"/>
      <c r="R3554" s="132"/>
      <c r="S3554" s="132"/>
      <c r="T3554" s="132"/>
    </row>
    <row r="3555" customFormat="false" ht="12.8" hidden="true" customHeight="false" outlineLevel="0" collapsed="false">
      <c r="A3555" s="131" t="n">
        <v>1569628800</v>
      </c>
      <c r="B3555" s="330" t="n">
        <f aca="false">(A3555/(24*60*60))+DATE(1970,1,1)</f>
        <v>43736</v>
      </c>
      <c r="C3555" s="331" t="n">
        <f aca="false">YEAR(B3555)</f>
        <v>2019</v>
      </c>
      <c r="D3555" s="331" t="n">
        <f aca="false">MONTH(B3555)</f>
        <v>9</v>
      </c>
      <c r="E3555" s="331" t="n">
        <f aca="false">DAY(B3555)</f>
        <v>28</v>
      </c>
      <c r="F3555" s="132" t="n">
        <v>8197.365</v>
      </c>
      <c r="G3555" s="132" t="n">
        <v>8368.21</v>
      </c>
      <c r="H3555" s="132" t="n">
        <v>8018.1225</v>
      </c>
      <c r="I3555" s="132" t="n">
        <v>8219.08</v>
      </c>
      <c r="J3555" s="132" t="n">
        <f aca="false">LARGE($G$1:G3555,1)</f>
        <v>19804.2475</v>
      </c>
      <c r="K3555" s="192" t="n">
        <f aca="false">IF(J3555&gt;J3554,0,K3554+1)</f>
        <v>650</v>
      </c>
      <c r="L3555" s="134" t="n">
        <f aca="false">I3555/J3555-1</f>
        <v>-0.584983978815656</v>
      </c>
      <c r="O3555" s="131"/>
      <c r="P3555" s="330"/>
      <c r="Q3555" s="132"/>
      <c r="R3555" s="132"/>
      <c r="S3555" s="132"/>
      <c r="T3555" s="132"/>
    </row>
    <row r="3556" customFormat="false" ht="12.8" hidden="true" customHeight="false" outlineLevel="0" collapsed="false">
      <c r="A3556" s="131" t="n">
        <v>1569715200</v>
      </c>
      <c r="B3556" s="330" t="n">
        <f aca="false">(A3556/(24*60*60))+DATE(1970,1,1)</f>
        <v>43737</v>
      </c>
      <c r="C3556" s="331" t="n">
        <f aca="false">YEAR(B3556)</f>
        <v>2019</v>
      </c>
      <c r="D3556" s="331" t="n">
        <f aca="false">MONTH(B3556)</f>
        <v>9</v>
      </c>
      <c r="E3556" s="331" t="n">
        <f aca="false">DAY(B3556)</f>
        <v>29</v>
      </c>
      <c r="F3556" s="132" t="n">
        <v>8221.54</v>
      </c>
      <c r="G3556" s="132" t="n">
        <v>8243.46</v>
      </c>
      <c r="H3556" s="132" t="n">
        <v>7905.1925</v>
      </c>
      <c r="I3556" s="132" t="n">
        <v>8052.3225</v>
      </c>
      <c r="J3556" s="132" t="n">
        <f aca="false">LARGE($G$1:G3556,1)</f>
        <v>19804.2475</v>
      </c>
      <c r="K3556" s="192" t="n">
        <f aca="false">IF(J3556&gt;J3555,0,K3555+1)</f>
        <v>651</v>
      </c>
      <c r="L3556" s="134" t="n">
        <f aca="false">I3556/J3556-1</f>
        <v>-0.593404268453017</v>
      </c>
      <c r="O3556" s="131"/>
      <c r="P3556" s="330"/>
      <c r="Q3556" s="132"/>
      <c r="R3556" s="132"/>
      <c r="S3556" s="132"/>
      <c r="T3556" s="132"/>
    </row>
    <row r="3557" customFormat="false" ht="12.8" hidden="true" customHeight="false" outlineLevel="0" collapsed="false">
      <c r="A3557" s="131" t="n">
        <v>1569801600</v>
      </c>
      <c r="B3557" s="330" t="n">
        <f aca="false">(A3557/(24*60*60))+DATE(1970,1,1)</f>
        <v>43738</v>
      </c>
      <c r="C3557" s="331" t="n">
        <f aca="false">YEAR(B3557)</f>
        <v>2019</v>
      </c>
      <c r="D3557" s="331" t="n">
        <f aca="false">MONTH(B3557)</f>
        <v>9</v>
      </c>
      <c r="E3557" s="331" t="n">
        <f aca="false">DAY(B3557)</f>
        <v>30</v>
      </c>
      <c r="F3557" s="132" t="n">
        <v>8058.2875</v>
      </c>
      <c r="G3557" s="132" t="n">
        <v>8373.295</v>
      </c>
      <c r="H3557" s="132" t="n">
        <v>7694.05</v>
      </c>
      <c r="I3557" s="132" t="n">
        <v>8303.7925</v>
      </c>
      <c r="J3557" s="132" t="n">
        <f aca="false">LARGE($G$1:G3557,1)</f>
        <v>19804.2475</v>
      </c>
      <c r="K3557" s="192" t="n">
        <f aca="false">IF(J3557&gt;J3556,0,K3556+1)</f>
        <v>652</v>
      </c>
      <c r="L3557" s="134" t="n">
        <f aca="false">I3557/J3557-1</f>
        <v>-0.580706487333084</v>
      </c>
      <c r="O3557" s="131"/>
      <c r="P3557" s="330"/>
      <c r="Q3557" s="132"/>
      <c r="R3557" s="132"/>
      <c r="S3557" s="132"/>
      <c r="T3557" s="132"/>
    </row>
    <row r="3558" customFormat="false" ht="12.8" hidden="true" customHeight="false" outlineLevel="0" collapsed="false">
      <c r="A3558" s="131" t="n">
        <v>1569888000</v>
      </c>
      <c r="B3558" s="330" t="n">
        <f aca="false">(A3558/(24*60*60))+DATE(1970,1,1)</f>
        <v>43739</v>
      </c>
      <c r="C3558" s="331" t="n">
        <f aca="false">YEAR(B3558)</f>
        <v>2019</v>
      </c>
      <c r="D3558" s="331" t="n">
        <f aca="false">MONTH(B3558)</f>
        <v>10</v>
      </c>
      <c r="E3558" s="331" t="n">
        <f aca="false">DAY(B3558)</f>
        <v>1</v>
      </c>
      <c r="F3558" s="132" t="n">
        <v>8311.105</v>
      </c>
      <c r="G3558" s="132" t="n">
        <v>8534.375</v>
      </c>
      <c r="H3558" s="132" t="n">
        <v>8199.715</v>
      </c>
      <c r="I3558" s="132" t="n">
        <v>8323.5375</v>
      </c>
      <c r="J3558" s="132" t="n">
        <f aca="false">LARGE($G$1:G3558,1)</f>
        <v>19804.2475</v>
      </c>
      <c r="K3558" s="192" t="n">
        <f aca="false">IF(J3558&gt;J3557,0,K3557+1)</f>
        <v>653</v>
      </c>
      <c r="L3558" s="134" t="n">
        <f aca="false">I3558/J3558-1</f>
        <v>-0.579709478989293</v>
      </c>
      <c r="O3558" s="131"/>
      <c r="P3558" s="330"/>
      <c r="Q3558" s="132"/>
      <c r="R3558" s="132"/>
      <c r="S3558" s="132"/>
      <c r="T3558" s="132"/>
    </row>
    <row r="3559" customFormat="false" ht="12.8" hidden="true" customHeight="false" outlineLevel="0" collapsed="false">
      <c r="A3559" s="131" t="n">
        <v>1569974400</v>
      </c>
      <c r="B3559" s="330" t="n">
        <f aca="false">(A3559/(24*60*60))+DATE(1970,1,1)</f>
        <v>43740</v>
      </c>
      <c r="C3559" s="331" t="n">
        <f aca="false">YEAR(B3559)</f>
        <v>2019</v>
      </c>
      <c r="D3559" s="331" t="n">
        <f aca="false">MONTH(B3559)</f>
        <v>10</v>
      </c>
      <c r="E3559" s="331" t="n">
        <f aca="false">DAY(B3559)</f>
        <v>2</v>
      </c>
      <c r="F3559" s="132" t="n">
        <v>8324.5575</v>
      </c>
      <c r="G3559" s="132" t="n">
        <v>8392.0975</v>
      </c>
      <c r="H3559" s="132" t="n">
        <v>8171.99</v>
      </c>
      <c r="I3559" s="132" t="n">
        <v>8380.4875</v>
      </c>
      <c r="J3559" s="132" t="n">
        <f aca="false">LARGE($G$1:G3559,1)</f>
        <v>19804.2475</v>
      </c>
      <c r="K3559" s="192" t="n">
        <f aca="false">IF(J3559&gt;J3558,0,K3558+1)</f>
        <v>654</v>
      </c>
      <c r="L3559" s="134" t="n">
        <f aca="false">I3559/J3559-1</f>
        <v>-0.576833833247136</v>
      </c>
      <c r="O3559" s="131"/>
      <c r="P3559" s="330"/>
      <c r="Q3559" s="132"/>
      <c r="R3559" s="132"/>
      <c r="S3559" s="132"/>
      <c r="T3559" s="132"/>
    </row>
    <row r="3560" customFormat="false" ht="12.8" hidden="true" customHeight="false" outlineLevel="0" collapsed="false">
      <c r="A3560" s="131" t="n">
        <v>1570060800</v>
      </c>
      <c r="B3560" s="330" t="n">
        <f aca="false">(A3560/(24*60*60))+DATE(1970,1,1)</f>
        <v>43741</v>
      </c>
      <c r="C3560" s="331" t="n">
        <f aca="false">YEAR(B3560)</f>
        <v>2019</v>
      </c>
      <c r="D3560" s="331" t="n">
        <f aca="false">MONTH(B3560)</f>
        <v>10</v>
      </c>
      <c r="E3560" s="331" t="n">
        <f aca="false">DAY(B3560)</f>
        <v>3</v>
      </c>
      <c r="F3560" s="132" t="n">
        <v>8382.77</v>
      </c>
      <c r="G3560" s="132" t="n">
        <v>8415.52</v>
      </c>
      <c r="H3560" s="132" t="n">
        <v>8056.9925</v>
      </c>
      <c r="I3560" s="132" t="n">
        <v>8231.22</v>
      </c>
      <c r="J3560" s="132" t="n">
        <f aca="false">LARGE($G$1:G3560,1)</f>
        <v>19804.2475</v>
      </c>
      <c r="K3560" s="192" t="n">
        <f aca="false">IF(J3560&gt;J3559,0,K3559+1)</f>
        <v>655</v>
      </c>
      <c r="L3560" s="134" t="n">
        <f aca="false">I3560/J3560-1</f>
        <v>-0.584370979003368</v>
      </c>
      <c r="O3560" s="131"/>
      <c r="P3560" s="330"/>
      <c r="Q3560" s="132"/>
      <c r="R3560" s="132"/>
      <c r="S3560" s="132"/>
      <c r="T3560" s="132"/>
    </row>
    <row r="3561" customFormat="false" ht="12.8" hidden="true" customHeight="false" outlineLevel="0" collapsed="false">
      <c r="A3561" s="131" t="n">
        <v>1570147200</v>
      </c>
      <c r="B3561" s="330" t="n">
        <f aca="false">(A3561/(24*60*60))+DATE(1970,1,1)</f>
        <v>43742</v>
      </c>
      <c r="C3561" s="331" t="n">
        <f aca="false">YEAR(B3561)</f>
        <v>2019</v>
      </c>
      <c r="D3561" s="331" t="n">
        <f aca="false">MONTH(B3561)</f>
        <v>10</v>
      </c>
      <c r="E3561" s="331" t="n">
        <f aca="false">DAY(B3561)</f>
        <v>4</v>
      </c>
      <c r="F3561" s="132" t="n">
        <v>8234.1275</v>
      </c>
      <c r="G3561" s="132" t="n">
        <v>8243.4775</v>
      </c>
      <c r="H3561" s="132" t="n">
        <v>8007.09</v>
      </c>
      <c r="I3561" s="132" t="n">
        <v>8154.56</v>
      </c>
      <c r="J3561" s="132" t="n">
        <f aca="false">LARGE($G$1:G3561,1)</f>
        <v>19804.2475</v>
      </c>
      <c r="K3561" s="192" t="n">
        <f aca="false">IF(J3561&gt;J3560,0,K3560+1)</f>
        <v>656</v>
      </c>
      <c r="L3561" s="134" t="n">
        <f aca="false">I3561/J3561-1</f>
        <v>-0.588241865791669</v>
      </c>
      <c r="O3561" s="131"/>
      <c r="P3561" s="330"/>
      <c r="Q3561" s="132"/>
      <c r="R3561" s="132"/>
      <c r="S3561" s="132"/>
      <c r="T3561" s="132"/>
    </row>
    <row r="3562" customFormat="false" ht="12.8" hidden="true" customHeight="false" outlineLevel="0" collapsed="false">
      <c r="A3562" s="131" t="n">
        <v>1570233600</v>
      </c>
      <c r="B3562" s="330" t="n">
        <f aca="false">(A3562/(24*60*60))+DATE(1970,1,1)</f>
        <v>43743</v>
      </c>
      <c r="C3562" s="331" t="n">
        <f aca="false">YEAR(B3562)</f>
        <v>2019</v>
      </c>
      <c r="D3562" s="331" t="n">
        <f aca="false">MONTH(B3562)</f>
        <v>10</v>
      </c>
      <c r="E3562" s="331" t="n">
        <f aca="false">DAY(B3562)</f>
        <v>5</v>
      </c>
      <c r="F3562" s="132" t="n">
        <v>8157.58</v>
      </c>
      <c r="G3562" s="132" t="n">
        <v>8200.765</v>
      </c>
      <c r="H3562" s="132" t="n">
        <v>8022.16</v>
      </c>
      <c r="I3562" s="132" t="n">
        <v>8148.0425</v>
      </c>
      <c r="J3562" s="132" t="n">
        <f aca="false">LARGE($G$1:G3562,1)</f>
        <v>19804.2475</v>
      </c>
      <c r="K3562" s="192" t="n">
        <f aca="false">IF(J3562&gt;J3561,0,K3561+1)</f>
        <v>657</v>
      </c>
      <c r="L3562" s="134" t="n">
        <f aca="false">I3562/J3562-1</f>
        <v>-0.588570961860581</v>
      </c>
      <c r="O3562" s="131"/>
      <c r="P3562" s="330"/>
      <c r="Q3562" s="132"/>
      <c r="R3562" s="132"/>
      <c r="S3562" s="132"/>
      <c r="T3562" s="132"/>
    </row>
    <row r="3563" customFormat="false" ht="12.8" hidden="true" customHeight="false" outlineLevel="0" collapsed="false">
      <c r="A3563" s="131" t="n">
        <v>1570320000</v>
      </c>
      <c r="B3563" s="330" t="n">
        <f aca="false">(A3563/(24*60*60))+DATE(1970,1,1)</f>
        <v>43744</v>
      </c>
      <c r="C3563" s="331" t="n">
        <f aca="false">YEAR(B3563)</f>
        <v>2019</v>
      </c>
      <c r="D3563" s="331" t="n">
        <f aca="false">MONTH(B3563)</f>
        <v>10</v>
      </c>
      <c r="E3563" s="331" t="n">
        <f aca="false">DAY(B3563)</f>
        <v>6</v>
      </c>
      <c r="F3563" s="132" t="n">
        <v>8151.11</v>
      </c>
      <c r="G3563" s="132" t="n">
        <v>8175.9925</v>
      </c>
      <c r="H3563" s="132" t="n">
        <v>7778.065</v>
      </c>
      <c r="I3563" s="132" t="n">
        <v>7859.23</v>
      </c>
      <c r="J3563" s="132" t="n">
        <f aca="false">LARGE($G$1:G3563,1)</f>
        <v>19804.2475</v>
      </c>
      <c r="K3563" s="192" t="n">
        <f aca="false">IF(J3563&gt;J3562,0,K3562+1)</f>
        <v>658</v>
      </c>
      <c r="L3563" s="134" t="n">
        <f aca="false">I3563/J3563-1</f>
        <v>-0.603154323333921</v>
      </c>
      <c r="O3563" s="131"/>
      <c r="P3563" s="330"/>
      <c r="Q3563" s="132"/>
      <c r="R3563" s="132"/>
      <c r="S3563" s="132"/>
      <c r="T3563" s="132"/>
    </row>
    <row r="3564" customFormat="false" ht="12.8" hidden="true" customHeight="false" outlineLevel="0" collapsed="false">
      <c r="A3564" s="131" t="n">
        <v>1570406400</v>
      </c>
      <c r="B3564" s="330" t="n">
        <f aca="false">(A3564/(24*60*60))+DATE(1970,1,1)</f>
        <v>43745</v>
      </c>
      <c r="C3564" s="331" t="n">
        <f aca="false">YEAR(B3564)</f>
        <v>2019</v>
      </c>
      <c r="D3564" s="331" t="n">
        <f aca="false">MONTH(B3564)</f>
        <v>10</v>
      </c>
      <c r="E3564" s="331" t="n">
        <f aca="false">DAY(B3564)</f>
        <v>7</v>
      </c>
      <c r="F3564" s="132" t="n">
        <v>7862.8675</v>
      </c>
      <c r="G3564" s="132" t="n">
        <v>8312.895</v>
      </c>
      <c r="H3564" s="132" t="n">
        <v>7767.4025</v>
      </c>
      <c r="I3564" s="132" t="n">
        <v>8209.15</v>
      </c>
      <c r="J3564" s="132" t="n">
        <f aca="false">LARGE($G$1:G3564,1)</f>
        <v>19804.2475</v>
      </c>
      <c r="K3564" s="192" t="n">
        <f aca="false">IF(J3564&gt;J3563,0,K3563+1)</f>
        <v>659</v>
      </c>
      <c r="L3564" s="134" t="n">
        <f aca="false">I3564/J3564-1</f>
        <v>-0.585485386405113</v>
      </c>
      <c r="O3564" s="131"/>
      <c r="P3564" s="330"/>
      <c r="Q3564" s="132"/>
      <c r="R3564" s="132"/>
      <c r="S3564" s="132"/>
      <c r="T3564" s="132"/>
    </row>
    <row r="3565" customFormat="false" ht="12.8" hidden="true" customHeight="false" outlineLevel="0" collapsed="false">
      <c r="A3565" s="131" t="n">
        <v>1570492800</v>
      </c>
      <c r="B3565" s="330" t="n">
        <f aca="false">(A3565/(24*60*60))+DATE(1970,1,1)</f>
        <v>43746</v>
      </c>
      <c r="C3565" s="331" t="n">
        <f aca="false">YEAR(B3565)</f>
        <v>2019</v>
      </c>
      <c r="D3565" s="331" t="n">
        <f aca="false">MONTH(B3565)</f>
        <v>10</v>
      </c>
      <c r="E3565" s="331" t="n">
        <f aca="false">DAY(B3565)</f>
        <v>8</v>
      </c>
      <c r="F3565" s="132" t="n">
        <v>8210.525</v>
      </c>
      <c r="G3565" s="132" t="n">
        <v>8344.0075</v>
      </c>
      <c r="H3565" s="132" t="n">
        <v>8109.8525</v>
      </c>
      <c r="I3565" s="132" t="n">
        <v>8184.0775</v>
      </c>
      <c r="J3565" s="132" t="n">
        <f aca="false">LARGE($G$1:G3565,1)</f>
        <v>19804.2475</v>
      </c>
      <c r="K3565" s="192" t="n">
        <f aca="false">IF(J3565&gt;J3564,0,K3564+1)</f>
        <v>660</v>
      </c>
      <c r="L3565" s="134" t="n">
        <f aca="false">I3565/J3565-1</f>
        <v>-0.58675140269783</v>
      </c>
      <c r="O3565" s="131"/>
      <c r="P3565" s="330"/>
      <c r="Q3565" s="132"/>
      <c r="R3565" s="132"/>
      <c r="S3565" s="132"/>
      <c r="T3565" s="132"/>
    </row>
    <row r="3566" customFormat="false" ht="12.8" hidden="true" customHeight="false" outlineLevel="0" collapsed="false">
      <c r="A3566" s="131" t="n">
        <v>1570579200</v>
      </c>
      <c r="B3566" s="330" t="n">
        <f aca="false">(A3566/(24*60*60))+DATE(1970,1,1)</f>
        <v>43747</v>
      </c>
      <c r="C3566" s="331" t="n">
        <f aca="false">YEAR(B3566)</f>
        <v>2019</v>
      </c>
      <c r="D3566" s="331" t="n">
        <f aca="false">MONTH(B3566)</f>
        <v>10</v>
      </c>
      <c r="E3566" s="331" t="n">
        <f aca="false">DAY(B3566)</f>
        <v>9</v>
      </c>
      <c r="F3566" s="132" t="n">
        <v>8183.5575</v>
      </c>
      <c r="G3566" s="132" t="n">
        <v>8704.4075</v>
      </c>
      <c r="H3566" s="132" t="n">
        <v>8119.08</v>
      </c>
      <c r="I3566" s="132" t="n">
        <v>8589.7875</v>
      </c>
      <c r="J3566" s="132" t="n">
        <f aca="false">LARGE($G$1:G3566,1)</f>
        <v>19804.2475</v>
      </c>
      <c r="K3566" s="192" t="n">
        <f aca="false">IF(J3566&gt;J3565,0,K3565+1)</f>
        <v>661</v>
      </c>
      <c r="L3566" s="134" t="n">
        <f aca="false">I3566/J3566-1</f>
        <v>-0.566265393320297</v>
      </c>
      <c r="O3566" s="131"/>
      <c r="P3566" s="330"/>
      <c r="Q3566" s="132"/>
      <c r="R3566" s="132"/>
      <c r="S3566" s="132"/>
      <c r="T3566" s="132"/>
    </row>
    <row r="3567" customFormat="false" ht="12.8" hidden="true" customHeight="false" outlineLevel="0" collapsed="false">
      <c r="A3567" s="131" t="n">
        <v>1570665600</v>
      </c>
      <c r="B3567" s="330" t="n">
        <f aca="false">(A3567/(24*60*60))+DATE(1970,1,1)</f>
        <v>43748</v>
      </c>
      <c r="C3567" s="331" t="n">
        <f aca="false">YEAR(B3567)</f>
        <v>2019</v>
      </c>
      <c r="D3567" s="331" t="n">
        <f aca="false">MONTH(B3567)</f>
        <v>10</v>
      </c>
      <c r="E3567" s="331" t="n">
        <f aca="false">DAY(B3567)</f>
        <v>10</v>
      </c>
      <c r="F3567" s="132" t="n">
        <v>8589.62</v>
      </c>
      <c r="G3567" s="132" t="n">
        <v>8660.46</v>
      </c>
      <c r="H3567" s="132" t="n">
        <v>8454.9875</v>
      </c>
      <c r="I3567" s="132" t="n">
        <v>8586.93</v>
      </c>
      <c r="J3567" s="132" t="n">
        <f aca="false">LARGE($G$1:G3567,1)</f>
        <v>19804.2475</v>
      </c>
      <c r="K3567" s="192" t="n">
        <f aca="false">IF(J3567&gt;J3566,0,K3566+1)</f>
        <v>662</v>
      </c>
      <c r="L3567" s="134" t="n">
        <f aca="false">I3567/J3567-1</f>
        <v>-0.566409680549589</v>
      </c>
      <c r="O3567" s="131"/>
      <c r="P3567" s="330"/>
      <c r="Q3567" s="132"/>
      <c r="R3567" s="132"/>
      <c r="S3567" s="132"/>
      <c r="T3567" s="132"/>
    </row>
    <row r="3568" customFormat="false" ht="12.8" hidden="true" customHeight="false" outlineLevel="0" collapsed="false">
      <c r="A3568" s="131" t="n">
        <v>1570752000</v>
      </c>
      <c r="B3568" s="330" t="n">
        <f aca="false">(A3568/(24*60*60))+DATE(1970,1,1)</f>
        <v>43749</v>
      </c>
      <c r="C3568" s="331" t="n">
        <f aca="false">YEAR(B3568)</f>
        <v>2019</v>
      </c>
      <c r="D3568" s="331" t="n">
        <f aca="false">MONTH(B3568)</f>
        <v>10</v>
      </c>
      <c r="E3568" s="331" t="n">
        <f aca="false">DAY(B3568)</f>
        <v>11</v>
      </c>
      <c r="F3568" s="132" t="n">
        <v>8588.5625</v>
      </c>
      <c r="G3568" s="132" t="n">
        <v>8847.7775</v>
      </c>
      <c r="H3568" s="132" t="n">
        <v>8223.1075</v>
      </c>
      <c r="I3568" s="132" t="n">
        <v>8269.06</v>
      </c>
      <c r="J3568" s="132" t="n">
        <f aca="false">LARGE($G$1:G3568,1)</f>
        <v>19804.2475</v>
      </c>
      <c r="K3568" s="192" t="n">
        <f aca="false">IF(J3568&gt;J3567,0,K3567+1)</f>
        <v>663</v>
      </c>
      <c r="L3568" s="134" t="n">
        <f aca="false">I3568/J3568-1</f>
        <v>-0.58246027777627</v>
      </c>
      <c r="O3568" s="131"/>
      <c r="P3568" s="330"/>
      <c r="Q3568" s="132"/>
      <c r="R3568" s="132"/>
      <c r="S3568" s="132"/>
      <c r="T3568" s="132"/>
    </row>
    <row r="3569" customFormat="false" ht="12.8" hidden="true" customHeight="false" outlineLevel="0" collapsed="false">
      <c r="A3569" s="131" t="n">
        <v>1570838400</v>
      </c>
      <c r="B3569" s="330" t="n">
        <f aca="false">(A3569/(24*60*60))+DATE(1970,1,1)</f>
        <v>43750</v>
      </c>
      <c r="C3569" s="331" t="n">
        <f aca="false">YEAR(B3569)</f>
        <v>2019</v>
      </c>
      <c r="D3569" s="331" t="n">
        <f aca="false">MONTH(B3569)</f>
        <v>10</v>
      </c>
      <c r="E3569" s="331" t="n">
        <f aca="false">DAY(B3569)</f>
        <v>12</v>
      </c>
      <c r="F3569" s="132" t="n">
        <v>8266.01</v>
      </c>
      <c r="G3569" s="132" t="n">
        <v>8424.2575</v>
      </c>
      <c r="H3569" s="132" t="n">
        <v>8261.0025</v>
      </c>
      <c r="I3569" s="132" t="n">
        <v>8307.945</v>
      </c>
      <c r="J3569" s="132" t="n">
        <f aca="false">LARGE($G$1:G3569,1)</f>
        <v>19804.2475</v>
      </c>
      <c r="K3569" s="192" t="n">
        <f aca="false">IF(J3569&gt;J3568,0,K3568+1)</f>
        <v>664</v>
      </c>
      <c r="L3569" s="134" t="n">
        <f aca="false">I3569/J3569-1</f>
        <v>-0.580496810090866</v>
      </c>
      <c r="O3569" s="131"/>
      <c r="P3569" s="330"/>
      <c r="Q3569" s="132"/>
      <c r="R3569" s="132"/>
      <c r="S3569" s="132"/>
      <c r="T3569" s="132"/>
    </row>
    <row r="3570" customFormat="false" ht="12.8" hidden="true" customHeight="false" outlineLevel="0" collapsed="false">
      <c r="A3570" s="131" t="n">
        <v>1570924800</v>
      </c>
      <c r="B3570" s="330" t="n">
        <f aca="false">(A3570/(24*60*60))+DATE(1970,1,1)</f>
        <v>43751</v>
      </c>
      <c r="C3570" s="331" t="n">
        <f aca="false">YEAR(B3570)</f>
        <v>2019</v>
      </c>
      <c r="D3570" s="331" t="n">
        <f aca="false">MONTH(B3570)</f>
        <v>10</v>
      </c>
      <c r="E3570" s="331" t="n">
        <f aca="false">DAY(B3570)</f>
        <v>13</v>
      </c>
      <c r="F3570" s="132" t="n">
        <v>8307.945</v>
      </c>
      <c r="G3570" s="132" t="n">
        <v>8471</v>
      </c>
      <c r="H3570" s="132" t="n">
        <v>8144.045</v>
      </c>
      <c r="I3570" s="132" t="n">
        <v>8280.48</v>
      </c>
      <c r="J3570" s="132" t="n">
        <f aca="false">LARGE($G$1:G3570,1)</f>
        <v>19804.2475</v>
      </c>
      <c r="K3570" s="192" t="n">
        <f aca="false">IF(J3570&gt;J3569,0,K3569+1)</f>
        <v>665</v>
      </c>
      <c r="L3570" s="134" t="n">
        <f aca="false">I3570/J3570-1</f>
        <v>-0.581883633801284</v>
      </c>
      <c r="O3570" s="131"/>
      <c r="P3570" s="330"/>
      <c r="Q3570" s="132"/>
      <c r="R3570" s="132"/>
      <c r="S3570" s="132"/>
      <c r="T3570" s="132"/>
    </row>
    <row r="3571" customFormat="false" ht="12.8" hidden="true" customHeight="false" outlineLevel="0" collapsed="false">
      <c r="A3571" s="131" t="n">
        <v>1571011200</v>
      </c>
      <c r="B3571" s="330" t="n">
        <f aca="false">(A3571/(24*60*60))+DATE(1970,1,1)</f>
        <v>43752</v>
      </c>
      <c r="C3571" s="331" t="n">
        <f aca="false">YEAR(B3571)</f>
        <v>2019</v>
      </c>
      <c r="D3571" s="331" t="n">
        <f aca="false">MONTH(B3571)</f>
        <v>10</v>
      </c>
      <c r="E3571" s="331" t="n">
        <f aca="false">DAY(B3571)</f>
        <v>14</v>
      </c>
      <c r="F3571" s="132" t="n">
        <v>8279.3375</v>
      </c>
      <c r="G3571" s="132" t="n">
        <v>8413.4825</v>
      </c>
      <c r="H3571" s="132" t="n">
        <v>8216.515</v>
      </c>
      <c r="I3571" s="132" t="n">
        <v>8357.115</v>
      </c>
      <c r="J3571" s="132" t="n">
        <f aca="false">LARGE($G$1:G3571,1)</f>
        <v>19804.2475</v>
      </c>
      <c r="K3571" s="192" t="n">
        <f aca="false">IF(J3571&gt;J3570,0,K3570+1)</f>
        <v>666</v>
      </c>
      <c r="L3571" s="134" t="n">
        <f aca="false">I3571/J3571-1</f>
        <v>-0.578014009368445</v>
      </c>
      <c r="O3571" s="131"/>
      <c r="P3571" s="330"/>
      <c r="Q3571" s="132"/>
      <c r="R3571" s="132"/>
      <c r="S3571" s="132"/>
      <c r="T3571" s="132"/>
    </row>
    <row r="3572" customFormat="false" ht="12.8" hidden="true" customHeight="false" outlineLevel="0" collapsed="false">
      <c r="A3572" s="131" t="n">
        <v>1571097600</v>
      </c>
      <c r="B3572" s="330" t="n">
        <f aca="false">(A3572/(24*60*60))+DATE(1970,1,1)</f>
        <v>43753</v>
      </c>
      <c r="C3572" s="331" t="n">
        <f aca="false">YEAR(B3572)</f>
        <v>2019</v>
      </c>
      <c r="D3572" s="331" t="n">
        <f aca="false">MONTH(B3572)</f>
        <v>10</v>
      </c>
      <c r="E3572" s="331" t="n">
        <f aca="false">DAY(B3572)</f>
        <v>15</v>
      </c>
      <c r="F3572" s="132" t="n">
        <v>8355.2225</v>
      </c>
      <c r="G3572" s="132" t="n">
        <v>8417.52</v>
      </c>
      <c r="H3572" s="132" t="n">
        <v>8078.73</v>
      </c>
      <c r="I3572" s="132" t="n">
        <v>8161.255</v>
      </c>
      <c r="J3572" s="132" t="n">
        <f aca="false">LARGE($G$1:G3572,1)</f>
        <v>19804.2475</v>
      </c>
      <c r="K3572" s="192" t="n">
        <f aca="false">IF(J3572&gt;J3571,0,K3571+1)</f>
        <v>667</v>
      </c>
      <c r="L3572" s="134" t="n">
        <f aca="false">I3572/J3572-1</f>
        <v>-0.587903806998978</v>
      </c>
      <c r="O3572" s="131"/>
      <c r="P3572" s="330"/>
      <c r="Q3572" s="132"/>
      <c r="R3572" s="132"/>
      <c r="S3572" s="132"/>
      <c r="T3572" s="132"/>
    </row>
    <row r="3573" customFormat="false" ht="12.8" hidden="true" customHeight="false" outlineLevel="0" collapsed="false">
      <c r="A3573" s="131" t="n">
        <v>1571184000</v>
      </c>
      <c r="B3573" s="330" t="n">
        <f aca="false">(A3573/(24*60*60))+DATE(1970,1,1)</f>
        <v>43754</v>
      </c>
      <c r="C3573" s="331" t="n">
        <f aca="false">YEAR(B3573)</f>
        <v>2019</v>
      </c>
      <c r="D3573" s="331" t="n">
        <f aca="false">MONTH(B3573)</f>
        <v>10</v>
      </c>
      <c r="E3573" s="331" t="n">
        <f aca="false">DAY(B3573)</f>
        <v>16</v>
      </c>
      <c r="F3573" s="132" t="n">
        <v>8162.825</v>
      </c>
      <c r="G3573" s="132" t="n">
        <v>8176.4975</v>
      </c>
      <c r="H3573" s="132" t="n">
        <v>7913.13</v>
      </c>
      <c r="I3573" s="132" t="n">
        <v>7997.9125</v>
      </c>
      <c r="J3573" s="132" t="n">
        <f aca="false">LARGE($G$1:G3573,1)</f>
        <v>19804.2475</v>
      </c>
      <c r="K3573" s="192" t="n">
        <f aca="false">IF(J3573&gt;J3572,0,K3572+1)</f>
        <v>668</v>
      </c>
      <c r="L3573" s="134" t="n">
        <f aca="false">I3573/J3573-1</f>
        <v>-0.596151658880248</v>
      </c>
      <c r="O3573" s="131"/>
      <c r="P3573" s="330"/>
      <c r="Q3573" s="132"/>
      <c r="R3573" s="132"/>
      <c r="S3573" s="132"/>
      <c r="T3573" s="132"/>
    </row>
    <row r="3574" customFormat="false" ht="12.8" hidden="true" customHeight="false" outlineLevel="0" collapsed="false">
      <c r="A3574" s="131" t="n">
        <v>1571270400</v>
      </c>
      <c r="B3574" s="330" t="n">
        <f aca="false">(A3574/(24*60*60))+DATE(1970,1,1)</f>
        <v>43755</v>
      </c>
      <c r="C3574" s="331" t="n">
        <f aca="false">YEAR(B3574)</f>
        <v>2019</v>
      </c>
      <c r="D3574" s="331" t="n">
        <f aca="false">MONTH(B3574)</f>
        <v>10</v>
      </c>
      <c r="E3574" s="331" t="n">
        <f aca="false">DAY(B3574)</f>
        <v>17</v>
      </c>
      <c r="F3574" s="132" t="n">
        <v>7998.465</v>
      </c>
      <c r="G3574" s="132" t="n">
        <v>8128.0325</v>
      </c>
      <c r="H3574" s="132" t="n">
        <v>7938.4075</v>
      </c>
      <c r="I3574" s="132" t="n">
        <v>8075.2625</v>
      </c>
      <c r="J3574" s="132" t="n">
        <f aca="false">LARGE($G$1:G3574,1)</f>
        <v>19804.2475</v>
      </c>
      <c r="K3574" s="192" t="n">
        <f aca="false">IF(J3574&gt;J3573,0,K3573+1)</f>
        <v>669</v>
      </c>
      <c r="L3574" s="134" t="n">
        <f aca="false">I3574/J3574-1</f>
        <v>-0.592245931081199</v>
      </c>
      <c r="O3574" s="131"/>
      <c r="P3574" s="330"/>
      <c r="Q3574" s="132"/>
      <c r="R3574" s="132"/>
      <c r="S3574" s="132"/>
      <c r="T3574" s="132"/>
    </row>
    <row r="3575" customFormat="false" ht="12.8" hidden="true" customHeight="false" outlineLevel="0" collapsed="false">
      <c r="A3575" s="131" t="n">
        <v>1571356800</v>
      </c>
      <c r="B3575" s="330" t="n">
        <f aca="false">(A3575/(24*60*60))+DATE(1970,1,1)</f>
        <v>43756</v>
      </c>
      <c r="C3575" s="331" t="n">
        <f aca="false">YEAR(B3575)</f>
        <v>2019</v>
      </c>
      <c r="D3575" s="331" t="n">
        <f aca="false">MONTH(B3575)</f>
        <v>10</v>
      </c>
      <c r="E3575" s="331" t="n">
        <f aca="false">DAY(B3575)</f>
        <v>18</v>
      </c>
      <c r="F3575" s="132" t="n">
        <v>8074.4325</v>
      </c>
      <c r="G3575" s="132" t="n">
        <v>8117.9275</v>
      </c>
      <c r="H3575" s="132" t="n">
        <v>7815.45</v>
      </c>
      <c r="I3575" s="132" t="n">
        <v>7956.58</v>
      </c>
      <c r="J3575" s="132" t="n">
        <f aca="false">LARGE($G$1:G3575,1)</f>
        <v>19804.2475</v>
      </c>
      <c r="K3575" s="192" t="n">
        <f aca="false">IF(J3575&gt;J3574,0,K3574+1)</f>
        <v>670</v>
      </c>
      <c r="L3575" s="134" t="n">
        <f aca="false">I3575/J3575-1</f>
        <v>-0.59823871116537</v>
      </c>
      <c r="O3575" s="131"/>
      <c r="P3575" s="330"/>
      <c r="Q3575" s="132"/>
      <c r="R3575" s="132"/>
      <c r="S3575" s="132"/>
      <c r="T3575" s="132"/>
    </row>
    <row r="3576" customFormat="false" ht="12.8" hidden="true" customHeight="false" outlineLevel="0" collapsed="false">
      <c r="A3576" s="131" t="n">
        <v>1571443200</v>
      </c>
      <c r="B3576" s="330" t="n">
        <f aca="false">(A3576/(24*60*60))+DATE(1970,1,1)</f>
        <v>43757</v>
      </c>
      <c r="C3576" s="331" t="n">
        <f aca="false">YEAR(B3576)</f>
        <v>2019</v>
      </c>
      <c r="D3576" s="331" t="n">
        <f aca="false">MONTH(B3576)</f>
        <v>10</v>
      </c>
      <c r="E3576" s="331" t="n">
        <f aca="false">DAY(B3576)</f>
        <v>19</v>
      </c>
      <c r="F3576" s="132" t="n">
        <v>7955.4025</v>
      </c>
      <c r="G3576" s="132" t="n">
        <v>8101.0175</v>
      </c>
      <c r="H3576" s="132" t="n">
        <v>7876.7125</v>
      </c>
      <c r="I3576" s="132" t="n">
        <v>7961.1675</v>
      </c>
      <c r="J3576" s="132" t="n">
        <f aca="false">LARGE($G$1:G3576,1)</f>
        <v>19804.2475</v>
      </c>
      <c r="K3576" s="192" t="n">
        <f aca="false">IF(J3576&gt;J3575,0,K3575+1)</f>
        <v>671</v>
      </c>
      <c r="L3576" s="134" t="n">
        <f aca="false">I3576/J3576-1</f>
        <v>-0.598007068938115</v>
      </c>
      <c r="O3576" s="131"/>
      <c r="P3576" s="330"/>
      <c r="Q3576" s="132"/>
      <c r="R3576" s="132"/>
      <c r="S3576" s="132"/>
      <c r="T3576" s="132"/>
    </row>
    <row r="3577" customFormat="false" ht="12.8" hidden="true" customHeight="false" outlineLevel="0" collapsed="false">
      <c r="A3577" s="131" t="n">
        <v>1571529600</v>
      </c>
      <c r="B3577" s="330" t="n">
        <f aca="false">(A3577/(24*60*60))+DATE(1970,1,1)</f>
        <v>43758</v>
      </c>
      <c r="C3577" s="331" t="n">
        <f aca="false">YEAR(B3577)</f>
        <v>2019</v>
      </c>
      <c r="D3577" s="331" t="n">
        <f aca="false">MONTH(B3577)</f>
        <v>10</v>
      </c>
      <c r="E3577" s="331" t="n">
        <f aca="false">DAY(B3577)</f>
        <v>20</v>
      </c>
      <c r="F3577" s="132" t="n">
        <v>7962.665</v>
      </c>
      <c r="G3577" s="132" t="n">
        <v>8307.1925</v>
      </c>
      <c r="H3577" s="132" t="n">
        <v>7878.62</v>
      </c>
      <c r="I3577" s="132" t="n">
        <v>8234.765</v>
      </c>
      <c r="J3577" s="132" t="n">
        <f aca="false">LARGE($G$1:G3577,1)</f>
        <v>19804.2475</v>
      </c>
      <c r="K3577" s="192" t="n">
        <f aca="false">IF(J3577&gt;J3576,0,K3576+1)</f>
        <v>672</v>
      </c>
      <c r="L3577" s="134" t="n">
        <f aca="false">I3577/J3577-1</f>
        <v>-0.584191976998874</v>
      </c>
      <c r="O3577" s="131"/>
      <c r="P3577" s="330"/>
      <c r="Q3577" s="132"/>
      <c r="R3577" s="132"/>
      <c r="S3577" s="132"/>
      <c r="T3577" s="132"/>
    </row>
    <row r="3578" customFormat="false" ht="12.8" hidden="true" customHeight="false" outlineLevel="0" collapsed="false">
      <c r="A3578" s="131" t="n">
        <v>1571616000</v>
      </c>
      <c r="B3578" s="330" t="n">
        <f aca="false">(A3578/(24*60*60))+DATE(1970,1,1)</f>
        <v>43759</v>
      </c>
      <c r="C3578" s="331" t="n">
        <f aca="false">YEAR(B3578)</f>
        <v>2019</v>
      </c>
      <c r="D3578" s="331" t="n">
        <f aca="false">MONTH(B3578)</f>
        <v>10</v>
      </c>
      <c r="E3578" s="331" t="n">
        <f aca="false">DAY(B3578)</f>
        <v>21</v>
      </c>
      <c r="F3578" s="132" t="n">
        <v>8235.9125</v>
      </c>
      <c r="G3578" s="132" t="n">
        <v>8361.3375</v>
      </c>
      <c r="H3578" s="132" t="n">
        <v>8151.46</v>
      </c>
      <c r="I3578" s="132" t="n">
        <v>8213.5325</v>
      </c>
      <c r="J3578" s="132" t="n">
        <f aca="false">LARGE($G$1:G3578,1)</f>
        <v>19804.2475</v>
      </c>
      <c r="K3578" s="192" t="n">
        <f aca="false">IF(J3578&gt;J3577,0,K3577+1)</f>
        <v>673</v>
      </c>
      <c r="L3578" s="134" t="n">
        <f aca="false">I3578/J3578-1</f>
        <v>-0.585264095492646</v>
      </c>
      <c r="O3578" s="131"/>
      <c r="P3578" s="330"/>
      <c r="Q3578" s="132"/>
      <c r="R3578" s="132"/>
      <c r="S3578" s="132"/>
      <c r="T3578" s="132"/>
    </row>
    <row r="3579" customFormat="false" ht="12.8" hidden="true" customHeight="false" outlineLevel="0" collapsed="false">
      <c r="A3579" s="131" t="n">
        <v>1571702400</v>
      </c>
      <c r="B3579" s="330" t="n">
        <f aca="false">(A3579/(24*60*60))+DATE(1970,1,1)</f>
        <v>43760</v>
      </c>
      <c r="C3579" s="331" t="n">
        <f aca="false">YEAR(B3579)</f>
        <v>2019</v>
      </c>
      <c r="D3579" s="331" t="n">
        <f aca="false">MONTH(B3579)</f>
        <v>10</v>
      </c>
      <c r="E3579" s="331" t="n">
        <f aca="false">DAY(B3579)</f>
        <v>22</v>
      </c>
      <c r="F3579" s="132" t="n">
        <v>8208.7725</v>
      </c>
      <c r="G3579" s="132" t="n">
        <v>8317.435</v>
      </c>
      <c r="H3579" s="132" t="n">
        <v>7996.06</v>
      </c>
      <c r="I3579" s="132" t="n">
        <v>8023.59</v>
      </c>
      <c r="J3579" s="132" t="n">
        <f aca="false">LARGE($G$1:G3579,1)</f>
        <v>19804.2475</v>
      </c>
      <c r="K3579" s="192" t="n">
        <f aca="false">IF(J3579&gt;J3578,0,K3578+1)</f>
        <v>674</v>
      </c>
      <c r="L3579" s="134" t="n">
        <f aca="false">I3579/J3579-1</f>
        <v>-0.594855093585353</v>
      </c>
      <c r="O3579" s="131"/>
      <c r="P3579" s="330"/>
      <c r="Q3579" s="132"/>
      <c r="R3579" s="132"/>
      <c r="S3579" s="132"/>
      <c r="T3579" s="132"/>
    </row>
    <row r="3580" customFormat="false" ht="12.8" hidden="true" customHeight="false" outlineLevel="0" collapsed="false">
      <c r="A3580" s="131" t="n">
        <v>1571788800</v>
      </c>
      <c r="B3580" s="330" t="n">
        <f aca="false">(A3580/(24*60*60))+DATE(1970,1,1)</f>
        <v>43761</v>
      </c>
      <c r="C3580" s="331" t="n">
        <f aca="false">YEAR(B3580)</f>
        <v>2019</v>
      </c>
      <c r="D3580" s="331" t="n">
        <f aca="false">MONTH(B3580)</f>
        <v>10</v>
      </c>
      <c r="E3580" s="331" t="n">
        <f aca="false">DAY(B3580)</f>
        <v>23</v>
      </c>
      <c r="F3580" s="132" t="n">
        <v>8021.9475</v>
      </c>
      <c r="G3580" s="132" t="n">
        <v>8050.95</v>
      </c>
      <c r="H3580" s="132" t="n">
        <v>7291.8075</v>
      </c>
      <c r="I3580" s="132" t="n">
        <v>7472.3575</v>
      </c>
      <c r="J3580" s="132" t="n">
        <f aca="false">LARGE($G$1:G3580,1)</f>
        <v>19804.2475</v>
      </c>
      <c r="K3580" s="192" t="n">
        <f aca="false">IF(J3580&gt;J3579,0,K3579+1)</f>
        <v>675</v>
      </c>
      <c r="L3580" s="134" t="n">
        <f aca="false">I3580/J3580-1</f>
        <v>-0.62268914787093</v>
      </c>
      <c r="O3580" s="131"/>
      <c r="P3580" s="330"/>
      <c r="Q3580" s="132"/>
      <c r="R3580" s="132"/>
      <c r="S3580" s="132"/>
      <c r="T3580" s="132"/>
    </row>
    <row r="3581" customFormat="false" ht="12.8" hidden="true" customHeight="false" outlineLevel="0" collapsed="false">
      <c r="A3581" s="131" t="n">
        <v>1571875200</v>
      </c>
      <c r="B3581" s="330" t="n">
        <f aca="false">(A3581/(24*60*60))+DATE(1970,1,1)</f>
        <v>43762</v>
      </c>
      <c r="C3581" s="331" t="n">
        <f aca="false">YEAR(B3581)</f>
        <v>2019</v>
      </c>
      <c r="D3581" s="331" t="n">
        <f aca="false">MONTH(B3581)</f>
        <v>10</v>
      </c>
      <c r="E3581" s="331" t="n">
        <f aca="false">DAY(B3581)</f>
        <v>24</v>
      </c>
      <c r="F3581" s="132" t="n">
        <v>7474.3525</v>
      </c>
      <c r="G3581" s="132" t="n">
        <v>7513.495</v>
      </c>
      <c r="H3581" s="132" t="n">
        <v>7359.2875</v>
      </c>
      <c r="I3581" s="132" t="n">
        <v>7438.235</v>
      </c>
      <c r="J3581" s="132" t="n">
        <f aca="false">LARGE($G$1:G3581,1)</f>
        <v>19804.2475</v>
      </c>
      <c r="K3581" s="192" t="n">
        <f aca="false">IF(J3581&gt;J3580,0,K3580+1)</f>
        <v>676</v>
      </c>
      <c r="L3581" s="134" t="n">
        <f aca="false">I3581/J3581-1</f>
        <v>-0.624412136840847</v>
      </c>
      <c r="O3581" s="131"/>
      <c r="P3581" s="330"/>
      <c r="Q3581" s="132"/>
      <c r="R3581" s="132"/>
      <c r="S3581" s="132"/>
      <c r="T3581" s="132"/>
    </row>
    <row r="3582" customFormat="false" ht="12.8" hidden="true" customHeight="false" outlineLevel="0" collapsed="false">
      <c r="A3582" s="131" t="n">
        <v>1571961600</v>
      </c>
      <c r="B3582" s="330" t="n">
        <f aca="false">(A3582/(24*60*60))+DATE(1970,1,1)</f>
        <v>43763</v>
      </c>
      <c r="C3582" s="331" t="n">
        <f aca="false">YEAR(B3582)</f>
        <v>2019</v>
      </c>
      <c r="D3582" s="331" t="n">
        <f aca="false">MONTH(B3582)</f>
        <v>10</v>
      </c>
      <c r="E3582" s="331" t="n">
        <f aca="false">DAY(B3582)</f>
        <v>25</v>
      </c>
      <c r="F3582" s="132" t="n">
        <v>7439.8175</v>
      </c>
      <c r="G3582" s="132" t="n">
        <v>8793.0975</v>
      </c>
      <c r="H3582" s="132" t="n">
        <v>7395.7625</v>
      </c>
      <c r="I3582" s="132" t="n">
        <v>8666.525</v>
      </c>
      <c r="J3582" s="132" t="n">
        <f aca="false">LARGE($G$1:G3582,1)</f>
        <v>19804.2475</v>
      </c>
      <c r="K3582" s="192" t="n">
        <f aca="false">IF(J3582&gt;J3581,0,K3581+1)</f>
        <v>677</v>
      </c>
      <c r="L3582" s="134" t="n">
        <f aca="false">I3582/J3582-1</f>
        <v>-0.562390593230064</v>
      </c>
      <c r="O3582" s="131"/>
      <c r="P3582" s="330"/>
      <c r="Q3582" s="132"/>
      <c r="R3582" s="132"/>
      <c r="S3582" s="132"/>
      <c r="T3582" s="132"/>
    </row>
    <row r="3583" customFormat="false" ht="12.8" hidden="true" customHeight="false" outlineLevel="0" collapsed="false">
      <c r="A3583" s="131" t="n">
        <v>1572048000</v>
      </c>
      <c r="B3583" s="330" t="n">
        <f aca="false">(A3583/(24*60*60))+DATE(1970,1,1)</f>
        <v>43764</v>
      </c>
      <c r="C3583" s="331" t="n">
        <f aca="false">YEAR(B3583)</f>
        <v>2019</v>
      </c>
      <c r="D3583" s="331" t="n">
        <f aca="false">MONTH(B3583)</f>
        <v>10</v>
      </c>
      <c r="E3583" s="331" t="n">
        <f aca="false">DAY(B3583)</f>
        <v>26</v>
      </c>
      <c r="F3583" s="132" t="n">
        <v>8674.505</v>
      </c>
      <c r="G3583" s="132" t="n">
        <v>10520.2475</v>
      </c>
      <c r="H3583" s="132" t="n">
        <v>8646.0225</v>
      </c>
      <c r="I3583" s="132" t="n">
        <v>9260.7525</v>
      </c>
      <c r="J3583" s="132" t="n">
        <f aca="false">LARGE($G$1:G3583,1)</f>
        <v>19804.2475</v>
      </c>
      <c r="K3583" s="192" t="n">
        <f aca="false">IF(J3583&gt;J3582,0,K3582+1)</f>
        <v>678</v>
      </c>
      <c r="L3583" s="134" t="n">
        <f aca="false">I3583/J3583-1</f>
        <v>-0.53238554002115</v>
      </c>
      <c r="O3583" s="131"/>
      <c r="P3583" s="330"/>
      <c r="Q3583" s="132"/>
      <c r="R3583" s="132"/>
      <c r="S3583" s="132"/>
      <c r="T3583" s="132"/>
    </row>
    <row r="3584" customFormat="false" ht="12.8" hidden="true" customHeight="false" outlineLevel="0" collapsed="false">
      <c r="A3584" s="131" t="n">
        <v>1572134400</v>
      </c>
      <c r="B3584" s="330" t="n">
        <f aca="false">(A3584/(24*60*60))+DATE(1970,1,1)</f>
        <v>43765</v>
      </c>
      <c r="C3584" s="331" t="n">
        <f aca="false">YEAR(B3584)</f>
        <v>2019</v>
      </c>
      <c r="D3584" s="331" t="n">
        <f aca="false">MONTH(B3584)</f>
        <v>10</v>
      </c>
      <c r="E3584" s="331" t="n">
        <f aca="false">DAY(B3584)</f>
        <v>27</v>
      </c>
      <c r="F3584" s="132" t="n">
        <v>9262.7825</v>
      </c>
      <c r="G3584" s="132" t="n">
        <v>9819.22</v>
      </c>
      <c r="H3584" s="132" t="n">
        <v>9103.5375</v>
      </c>
      <c r="I3584" s="132" t="n">
        <v>9549.05</v>
      </c>
      <c r="J3584" s="132" t="n">
        <f aca="false">LARGE($G$1:G3584,1)</f>
        <v>19804.2475</v>
      </c>
      <c r="K3584" s="192" t="n">
        <f aca="false">IF(J3584&gt;J3583,0,K3583+1)</f>
        <v>679</v>
      </c>
      <c r="L3584" s="134" t="n">
        <f aca="false">I3584/J3584-1</f>
        <v>-0.517828183070324</v>
      </c>
      <c r="O3584" s="131"/>
      <c r="P3584" s="330"/>
      <c r="Q3584" s="132"/>
      <c r="R3584" s="132"/>
      <c r="S3584" s="132"/>
      <c r="T3584" s="132"/>
    </row>
    <row r="3585" customFormat="false" ht="12.8" hidden="true" customHeight="false" outlineLevel="0" collapsed="false">
      <c r="A3585" s="131" t="n">
        <v>1572220800</v>
      </c>
      <c r="B3585" s="330" t="n">
        <f aca="false">(A3585/(24*60*60))+DATE(1970,1,1)</f>
        <v>43766</v>
      </c>
      <c r="C3585" s="331" t="n">
        <f aca="false">YEAR(B3585)</f>
        <v>2019</v>
      </c>
      <c r="D3585" s="331" t="n">
        <f aca="false">MONTH(B3585)</f>
        <v>10</v>
      </c>
      <c r="E3585" s="331" t="n">
        <f aca="false">DAY(B3585)</f>
        <v>28</v>
      </c>
      <c r="F3585" s="132" t="n">
        <v>9559.325</v>
      </c>
      <c r="G3585" s="132" t="n">
        <v>9939.62</v>
      </c>
      <c r="H3585" s="132" t="n">
        <v>9183.555</v>
      </c>
      <c r="I3585" s="132" t="n">
        <v>9220.2875</v>
      </c>
      <c r="J3585" s="132" t="n">
        <f aca="false">LARGE($G$1:G3585,1)</f>
        <v>19804.2475</v>
      </c>
      <c r="K3585" s="192" t="n">
        <f aca="false">IF(J3585&gt;J3584,0,K3584+1)</f>
        <v>680</v>
      </c>
      <c r="L3585" s="134" t="n">
        <f aca="false">I3585/J3585-1</f>
        <v>-0.534428788571745</v>
      </c>
      <c r="O3585" s="131"/>
      <c r="P3585" s="330"/>
      <c r="Q3585" s="132"/>
      <c r="R3585" s="132"/>
      <c r="S3585" s="132"/>
      <c r="T3585" s="132"/>
    </row>
    <row r="3586" customFormat="false" ht="12.8" hidden="true" customHeight="false" outlineLevel="0" collapsed="false">
      <c r="A3586" s="131" t="n">
        <v>1572307200</v>
      </c>
      <c r="B3586" s="330" t="n">
        <f aca="false">(A3586/(24*60*60))+DATE(1970,1,1)</f>
        <v>43767</v>
      </c>
      <c r="C3586" s="331" t="n">
        <f aca="false">YEAR(B3586)</f>
        <v>2019</v>
      </c>
      <c r="D3586" s="331" t="n">
        <f aca="false">MONTH(B3586)</f>
        <v>10</v>
      </c>
      <c r="E3586" s="331" t="n">
        <f aca="false">DAY(B3586)</f>
        <v>29</v>
      </c>
      <c r="F3586" s="132" t="n">
        <v>9219.6225</v>
      </c>
      <c r="G3586" s="132" t="n">
        <v>9566.93</v>
      </c>
      <c r="H3586" s="132" t="n">
        <v>9055.5425</v>
      </c>
      <c r="I3586" s="132" t="n">
        <v>9431.4625</v>
      </c>
      <c r="J3586" s="132" t="n">
        <f aca="false">LARGE($G$1:G3586,1)</f>
        <v>19804.2475</v>
      </c>
      <c r="K3586" s="192" t="n">
        <f aca="false">IF(J3586&gt;J3585,0,K3585+1)</f>
        <v>681</v>
      </c>
      <c r="L3586" s="134" t="n">
        <f aca="false">I3586/J3586-1</f>
        <v>-0.523765671985265</v>
      </c>
      <c r="O3586" s="131"/>
      <c r="P3586" s="330"/>
      <c r="Q3586" s="132"/>
      <c r="R3586" s="132"/>
      <c r="S3586" s="132"/>
      <c r="T3586" s="132"/>
    </row>
    <row r="3587" customFormat="false" ht="12.8" hidden="true" customHeight="false" outlineLevel="0" collapsed="false">
      <c r="A3587" s="131" t="n">
        <v>1572393600</v>
      </c>
      <c r="B3587" s="330" t="n">
        <f aca="false">(A3587/(24*60*60))+DATE(1970,1,1)</f>
        <v>43768</v>
      </c>
      <c r="C3587" s="331" t="n">
        <f aca="false">YEAR(B3587)</f>
        <v>2019</v>
      </c>
      <c r="D3587" s="331" t="n">
        <f aca="false">MONTH(B3587)</f>
        <v>10</v>
      </c>
      <c r="E3587" s="331" t="n">
        <f aca="false">DAY(B3587)</f>
        <v>30</v>
      </c>
      <c r="F3587" s="132" t="n">
        <v>9432.415</v>
      </c>
      <c r="G3587" s="132" t="n">
        <v>9435</v>
      </c>
      <c r="H3587" s="132" t="n">
        <v>8994.5725</v>
      </c>
      <c r="I3587" s="132" t="n">
        <v>9165.3975</v>
      </c>
      <c r="J3587" s="132" t="n">
        <f aca="false">LARGE($G$1:G3587,1)</f>
        <v>19804.2475</v>
      </c>
      <c r="K3587" s="192" t="n">
        <f aca="false">IF(J3587&gt;J3586,0,K3586+1)</f>
        <v>682</v>
      </c>
      <c r="L3587" s="134" t="n">
        <f aca="false">I3587/J3587-1</f>
        <v>-0.537200416223843</v>
      </c>
      <c r="O3587" s="131"/>
      <c r="P3587" s="330"/>
      <c r="Q3587" s="132"/>
      <c r="R3587" s="132"/>
      <c r="S3587" s="132"/>
      <c r="T3587" s="132"/>
    </row>
    <row r="3588" customFormat="false" ht="12.8" hidden="true" customHeight="false" outlineLevel="0" collapsed="false">
      <c r="A3588" s="131" t="n">
        <v>1572480000</v>
      </c>
      <c r="B3588" s="330" t="n">
        <f aca="false">(A3588/(24*60*60))+DATE(1970,1,1)</f>
        <v>43769</v>
      </c>
      <c r="C3588" s="331" t="n">
        <f aca="false">YEAR(B3588)</f>
        <v>2019</v>
      </c>
      <c r="D3588" s="331" t="n">
        <f aca="false">MONTH(B3588)</f>
        <v>10</v>
      </c>
      <c r="E3588" s="331" t="n">
        <f aca="false">DAY(B3588)</f>
        <v>31</v>
      </c>
      <c r="F3588" s="132" t="n">
        <v>9167.2275</v>
      </c>
      <c r="G3588" s="132" t="n">
        <v>9439.3725</v>
      </c>
      <c r="H3588" s="132" t="n">
        <v>8955.9075</v>
      </c>
      <c r="I3588" s="132" t="n">
        <v>9152.5625</v>
      </c>
      <c r="J3588" s="132" t="n">
        <f aca="false">LARGE($G$1:G3588,1)</f>
        <v>19804.2475</v>
      </c>
      <c r="K3588" s="192" t="n">
        <f aca="false">IF(J3588&gt;J3587,0,K3587+1)</f>
        <v>683</v>
      </c>
      <c r="L3588" s="134" t="n">
        <f aca="false">I3588/J3588-1</f>
        <v>-0.537848509517971</v>
      </c>
      <c r="O3588" s="131"/>
      <c r="P3588" s="330"/>
      <c r="Q3588" s="132"/>
      <c r="R3588" s="132"/>
      <c r="S3588" s="132"/>
      <c r="T3588" s="132"/>
    </row>
    <row r="3589" customFormat="false" ht="12.8" hidden="true" customHeight="false" outlineLevel="0" collapsed="false">
      <c r="A3589" s="131" t="n">
        <v>1572566400</v>
      </c>
      <c r="B3589" s="330" t="n">
        <f aca="false">(A3589/(24*60*60))+DATE(1970,1,1)</f>
        <v>43770</v>
      </c>
      <c r="C3589" s="331" t="n">
        <f aca="false">YEAR(B3589)</f>
        <v>2019</v>
      </c>
      <c r="D3589" s="331" t="n">
        <f aca="false">MONTH(B3589)</f>
        <v>11</v>
      </c>
      <c r="E3589" s="331" t="n">
        <f aca="false">DAY(B3589)</f>
        <v>1</v>
      </c>
      <c r="F3589" s="132" t="n">
        <v>9155.985</v>
      </c>
      <c r="G3589" s="132" t="n">
        <v>9306.7275</v>
      </c>
      <c r="H3589" s="132" t="n">
        <v>9058.61</v>
      </c>
      <c r="I3589" s="132" t="n">
        <v>9252.3375</v>
      </c>
      <c r="J3589" s="132" t="n">
        <f aca="false">LARGE($G$1:G3589,1)</f>
        <v>19804.2475</v>
      </c>
      <c r="K3589" s="192" t="n">
        <f aca="false">IF(J3589&gt;J3588,0,K3588+1)</f>
        <v>684</v>
      </c>
      <c r="L3589" s="134" t="n">
        <f aca="false">I3589/J3589-1</f>
        <v>-0.532810448869618</v>
      </c>
      <c r="O3589" s="131"/>
      <c r="P3589" s="330"/>
      <c r="Q3589" s="132"/>
      <c r="R3589" s="132"/>
      <c r="S3589" s="132"/>
      <c r="T3589" s="132"/>
    </row>
    <row r="3590" customFormat="false" ht="12.8" hidden="true" customHeight="false" outlineLevel="0" collapsed="false">
      <c r="A3590" s="131" t="n">
        <v>1572652800</v>
      </c>
      <c r="B3590" s="330" t="n">
        <f aca="false">(A3590/(24*60*60))+DATE(1970,1,1)</f>
        <v>43771</v>
      </c>
      <c r="C3590" s="331" t="n">
        <f aca="false">YEAR(B3590)</f>
        <v>2019</v>
      </c>
      <c r="D3590" s="331" t="n">
        <f aca="false">MONTH(B3590)</f>
        <v>11</v>
      </c>
      <c r="E3590" s="331" t="n">
        <f aca="false">DAY(B3590)</f>
        <v>2</v>
      </c>
      <c r="F3590" s="132" t="n">
        <v>9254.56</v>
      </c>
      <c r="G3590" s="132" t="n">
        <v>9392.51</v>
      </c>
      <c r="H3590" s="132" t="n">
        <v>9205.625</v>
      </c>
      <c r="I3590" s="132" t="n">
        <v>9306.1125</v>
      </c>
      <c r="J3590" s="132" t="n">
        <f aca="false">LARGE($G$1:G3590,1)</f>
        <v>19804.2475</v>
      </c>
      <c r="K3590" s="192" t="n">
        <f aca="false">IF(J3590&gt;J3589,0,K3589+1)</f>
        <v>685</v>
      </c>
      <c r="L3590" s="134" t="n">
        <f aca="false">I3590/J3590-1</f>
        <v>-0.530095122271119</v>
      </c>
      <c r="O3590" s="131"/>
      <c r="P3590" s="330"/>
      <c r="Q3590" s="132"/>
      <c r="R3590" s="132"/>
      <c r="S3590" s="132"/>
      <c r="T3590" s="132"/>
    </row>
    <row r="3591" customFormat="false" ht="12.8" hidden="true" customHeight="false" outlineLevel="0" collapsed="false">
      <c r="A3591" s="131" t="n">
        <v>1572739200</v>
      </c>
      <c r="B3591" s="330" t="n">
        <f aca="false">(A3591/(24*60*60))+DATE(1970,1,1)</f>
        <v>43772</v>
      </c>
      <c r="C3591" s="331" t="n">
        <f aca="false">YEAR(B3591)</f>
        <v>2019</v>
      </c>
      <c r="D3591" s="331" t="n">
        <f aca="false">MONTH(B3591)</f>
        <v>11</v>
      </c>
      <c r="E3591" s="331" t="n">
        <f aca="false">DAY(B3591)</f>
        <v>3</v>
      </c>
      <c r="F3591" s="132" t="n">
        <v>9306.7175</v>
      </c>
      <c r="G3591" s="132" t="n">
        <v>9383.6175</v>
      </c>
      <c r="H3591" s="132" t="n">
        <v>9072.575</v>
      </c>
      <c r="I3591" s="132" t="n">
        <v>9205.705</v>
      </c>
      <c r="J3591" s="132" t="n">
        <f aca="false">LARGE($G$1:G3591,1)</f>
        <v>19804.2475</v>
      </c>
      <c r="K3591" s="192" t="n">
        <f aca="false">IF(J3591&gt;J3590,0,K3590+1)</f>
        <v>686</v>
      </c>
      <c r="L3591" s="134" t="n">
        <f aca="false">I3591/J3591-1</f>
        <v>-0.535165120512658</v>
      </c>
      <c r="O3591" s="131"/>
      <c r="P3591" s="330"/>
      <c r="Q3591" s="132"/>
      <c r="R3591" s="132"/>
      <c r="S3591" s="132"/>
      <c r="T3591" s="132"/>
    </row>
    <row r="3592" customFormat="false" ht="12.8" hidden="true" customHeight="false" outlineLevel="0" collapsed="false">
      <c r="A3592" s="131" t="n">
        <v>1572825600</v>
      </c>
      <c r="B3592" s="330" t="n">
        <f aca="false">(A3592/(24*60*60))+DATE(1970,1,1)</f>
        <v>43773</v>
      </c>
      <c r="C3592" s="331" t="n">
        <f aca="false">YEAR(B3592)</f>
        <v>2019</v>
      </c>
      <c r="D3592" s="331" t="n">
        <f aca="false">MONTH(B3592)</f>
        <v>11</v>
      </c>
      <c r="E3592" s="331" t="n">
        <f aca="false">DAY(B3592)</f>
        <v>4</v>
      </c>
      <c r="F3592" s="132" t="n">
        <v>9206.825</v>
      </c>
      <c r="G3592" s="132" t="n">
        <v>9596.625</v>
      </c>
      <c r="H3592" s="132" t="n">
        <v>9128.5825</v>
      </c>
      <c r="I3592" s="132" t="n">
        <v>9413.55</v>
      </c>
      <c r="J3592" s="132" t="n">
        <f aca="false">LARGE($G$1:G3592,1)</f>
        <v>19804.2475</v>
      </c>
      <c r="K3592" s="192" t="n">
        <f aca="false">IF(J3592&gt;J3591,0,K3591+1)</f>
        <v>687</v>
      </c>
      <c r="L3592" s="134" t="n">
        <f aca="false">I3592/J3592-1</f>
        <v>-0.5246701496737</v>
      </c>
      <c r="O3592" s="131"/>
      <c r="P3592" s="330"/>
      <c r="Q3592" s="132"/>
      <c r="R3592" s="132"/>
      <c r="S3592" s="132"/>
      <c r="T3592" s="132"/>
    </row>
    <row r="3593" customFormat="false" ht="12.8" hidden="true" customHeight="false" outlineLevel="0" collapsed="false">
      <c r="A3593" s="131" t="n">
        <v>1572912000</v>
      </c>
      <c r="B3593" s="330" t="n">
        <f aca="false">(A3593/(24*60*60))+DATE(1970,1,1)</f>
        <v>43774</v>
      </c>
      <c r="C3593" s="331" t="n">
        <f aca="false">YEAR(B3593)</f>
        <v>2019</v>
      </c>
      <c r="D3593" s="331" t="n">
        <f aca="false">MONTH(B3593)</f>
        <v>11</v>
      </c>
      <c r="E3593" s="331" t="n">
        <f aca="false">DAY(B3593)</f>
        <v>5</v>
      </c>
      <c r="F3593" s="132" t="n">
        <v>9414.5625</v>
      </c>
      <c r="G3593" s="132" t="n">
        <v>9493.1475</v>
      </c>
      <c r="H3593" s="132" t="n">
        <v>9171.76</v>
      </c>
      <c r="I3593" s="132" t="n">
        <v>9319.0325</v>
      </c>
      <c r="J3593" s="132" t="n">
        <f aca="false">LARGE($G$1:G3593,1)</f>
        <v>19804.2475</v>
      </c>
      <c r="K3593" s="192" t="n">
        <f aca="false">IF(J3593&gt;J3592,0,K3592+1)</f>
        <v>688</v>
      </c>
      <c r="L3593" s="134" t="n">
        <f aca="false">I3593/J3593-1</f>
        <v>-0.529442736968421</v>
      </c>
      <c r="O3593" s="131"/>
      <c r="P3593" s="330"/>
      <c r="Q3593" s="132"/>
      <c r="R3593" s="132"/>
      <c r="S3593" s="132"/>
      <c r="T3593" s="132"/>
    </row>
    <row r="3594" customFormat="false" ht="12.8" hidden="true" customHeight="false" outlineLevel="0" collapsed="false">
      <c r="A3594" s="131" t="n">
        <v>1572998400</v>
      </c>
      <c r="B3594" s="330" t="n">
        <f aca="false">(A3594/(24*60*60))+DATE(1970,1,1)</f>
        <v>43775</v>
      </c>
      <c r="C3594" s="331" t="n">
        <f aca="false">YEAR(B3594)</f>
        <v>2019</v>
      </c>
      <c r="D3594" s="331" t="n">
        <f aca="false">MONTH(B3594)</f>
        <v>11</v>
      </c>
      <c r="E3594" s="331" t="n">
        <f aca="false">DAY(B3594)</f>
        <v>6</v>
      </c>
      <c r="F3594" s="132" t="n">
        <v>9319.4425</v>
      </c>
      <c r="G3594" s="132" t="n">
        <v>9446.8925</v>
      </c>
      <c r="H3594" s="132" t="n">
        <v>9255.8725</v>
      </c>
      <c r="I3594" s="132" t="n">
        <v>9343.63</v>
      </c>
      <c r="J3594" s="132" t="n">
        <f aca="false">LARGE($G$1:G3594,1)</f>
        <v>19804.2475</v>
      </c>
      <c r="K3594" s="192" t="n">
        <f aca="false">IF(J3594&gt;J3593,0,K3593+1)</f>
        <v>689</v>
      </c>
      <c r="L3594" s="134" t="n">
        <f aca="false">I3594/J3594-1</f>
        <v>-0.528200705429479</v>
      </c>
      <c r="O3594" s="131"/>
      <c r="P3594" s="330"/>
      <c r="Q3594" s="132"/>
      <c r="R3594" s="132"/>
      <c r="S3594" s="132"/>
      <c r="T3594" s="132"/>
    </row>
    <row r="3595" customFormat="false" ht="12.8" hidden="true" customHeight="false" outlineLevel="0" collapsed="false">
      <c r="A3595" s="131" t="n">
        <v>1573084800</v>
      </c>
      <c r="B3595" s="330" t="n">
        <f aca="false">(A3595/(24*60*60))+DATE(1970,1,1)</f>
        <v>43776</v>
      </c>
      <c r="C3595" s="331" t="n">
        <f aca="false">YEAR(B3595)</f>
        <v>2019</v>
      </c>
      <c r="D3595" s="331" t="n">
        <f aca="false">MONTH(B3595)</f>
        <v>11</v>
      </c>
      <c r="E3595" s="331" t="n">
        <f aca="false">DAY(B3595)</f>
        <v>7</v>
      </c>
      <c r="F3595" s="132" t="n">
        <v>9344.24</v>
      </c>
      <c r="G3595" s="132" t="n">
        <v>9373.17</v>
      </c>
      <c r="H3595" s="132" t="n">
        <v>9081.2125</v>
      </c>
      <c r="I3595" s="132" t="n">
        <v>9201.3425</v>
      </c>
      <c r="J3595" s="132" t="n">
        <f aca="false">LARGE($G$1:G3595,1)</f>
        <v>19804.2475</v>
      </c>
      <c r="K3595" s="192" t="n">
        <f aca="false">IF(J3595&gt;J3594,0,K3594+1)</f>
        <v>690</v>
      </c>
      <c r="L3595" s="134" t="n">
        <f aca="false">I3595/J3595-1</f>
        <v>-0.535385401540755</v>
      </c>
      <c r="O3595" s="131"/>
      <c r="P3595" s="330"/>
      <c r="Q3595" s="132"/>
      <c r="R3595" s="132"/>
      <c r="S3595" s="132"/>
      <c r="T3595" s="132"/>
    </row>
    <row r="3596" customFormat="false" ht="12.8" hidden="true" customHeight="false" outlineLevel="0" collapsed="false">
      <c r="A3596" s="131" t="n">
        <v>1573171200</v>
      </c>
      <c r="B3596" s="330" t="n">
        <f aca="false">(A3596/(24*60*60))+DATE(1970,1,1)</f>
        <v>43777</v>
      </c>
      <c r="C3596" s="331" t="n">
        <f aca="false">YEAR(B3596)</f>
        <v>2019</v>
      </c>
      <c r="D3596" s="331" t="n">
        <f aca="false">MONTH(B3596)</f>
        <v>11</v>
      </c>
      <c r="E3596" s="331" t="n">
        <f aca="false">DAY(B3596)</f>
        <v>8</v>
      </c>
      <c r="F3596" s="132" t="n">
        <v>9204.0525</v>
      </c>
      <c r="G3596" s="132" t="n">
        <v>9249.2475</v>
      </c>
      <c r="H3596" s="132" t="n">
        <v>8666.5075</v>
      </c>
      <c r="I3596" s="132" t="n">
        <v>8766.13</v>
      </c>
      <c r="J3596" s="132" t="n">
        <f aca="false">LARGE($G$1:G3596,1)</f>
        <v>19804.2475</v>
      </c>
      <c r="K3596" s="192" t="n">
        <f aca="false">IF(J3596&gt;J3595,0,K3595+1)</f>
        <v>691</v>
      </c>
      <c r="L3596" s="134" t="n">
        <f aca="false">I3596/J3596-1</f>
        <v>-0.557361116598851</v>
      </c>
      <c r="O3596" s="131"/>
      <c r="P3596" s="330"/>
      <c r="Q3596" s="132"/>
      <c r="R3596" s="132"/>
      <c r="S3596" s="132"/>
      <c r="T3596" s="132"/>
    </row>
    <row r="3597" customFormat="false" ht="12.8" hidden="true" customHeight="false" outlineLevel="0" collapsed="false">
      <c r="A3597" s="131" t="n">
        <v>1573257600</v>
      </c>
      <c r="B3597" s="330" t="n">
        <f aca="false">(A3597/(24*60*60))+DATE(1970,1,1)</f>
        <v>43778</v>
      </c>
      <c r="C3597" s="331" t="n">
        <f aca="false">YEAR(B3597)</f>
        <v>2019</v>
      </c>
      <c r="D3597" s="331" t="n">
        <f aca="false">MONTH(B3597)</f>
        <v>11</v>
      </c>
      <c r="E3597" s="331" t="n">
        <f aca="false">DAY(B3597)</f>
        <v>9</v>
      </c>
      <c r="F3597" s="132" t="n">
        <v>8764.355</v>
      </c>
      <c r="G3597" s="132" t="n">
        <v>8876.245</v>
      </c>
      <c r="H3597" s="132" t="n">
        <v>8719.63</v>
      </c>
      <c r="I3597" s="132" t="n">
        <v>8810.3575</v>
      </c>
      <c r="J3597" s="132" t="n">
        <f aca="false">LARGE($G$1:G3597,1)</f>
        <v>19804.2475</v>
      </c>
      <c r="K3597" s="192" t="n">
        <f aca="false">IF(J3597&gt;J3596,0,K3596+1)</f>
        <v>692</v>
      </c>
      <c r="L3597" s="134" t="n">
        <f aca="false">I3597/J3597-1</f>
        <v>-0.555127883551243</v>
      </c>
      <c r="O3597" s="131"/>
      <c r="P3597" s="330"/>
      <c r="Q3597" s="132"/>
      <c r="R3597" s="132"/>
      <c r="S3597" s="132"/>
      <c r="T3597" s="132"/>
    </row>
    <row r="3598" customFormat="false" ht="12.8" hidden="true" customHeight="false" outlineLevel="0" collapsed="false">
      <c r="A3598" s="131" t="n">
        <v>1573344000</v>
      </c>
      <c r="B3598" s="330" t="n">
        <f aca="false">(A3598/(24*60*60))+DATE(1970,1,1)</f>
        <v>43779</v>
      </c>
      <c r="C3598" s="331" t="n">
        <f aca="false">YEAR(B3598)</f>
        <v>2019</v>
      </c>
      <c r="D3598" s="331" t="n">
        <f aca="false">MONTH(B3598)</f>
        <v>11</v>
      </c>
      <c r="E3598" s="331" t="n">
        <f aca="false">DAY(B3598)</f>
        <v>10</v>
      </c>
      <c r="F3598" s="132" t="n">
        <v>8808.0375</v>
      </c>
      <c r="G3598" s="132" t="n">
        <v>9142.7025</v>
      </c>
      <c r="H3598" s="132" t="n">
        <v>8745.75</v>
      </c>
      <c r="I3598" s="132" t="n">
        <v>9033.985</v>
      </c>
      <c r="J3598" s="132" t="n">
        <f aca="false">LARGE($G$1:G3598,1)</f>
        <v>19804.2475</v>
      </c>
      <c r="K3598" s="192" t="n">
        <f aca="false">IF(J3598&gt;J3597,0,K3597+1)</f>
        <v>693</v>
      </c>
      <c r="L3598" s="134" t="n">
        <f aca="false">I3598/J3598-1</f>
        <v>-0.543835987709202</v>
      </c>
      <c r="O3598" s="131"/>
      <c r="P3598" s="330"/>
      <c r="Q3598" s="132"/>
      <c r="R3598" s="132"/>
      <c r="S3598" s="132"/>
      <c r="T3598" s="132"/>
    </row>
    <row r="3599" customFormat="false" ht="12.8" hidden="true" customHeight="false" outlineLevel="0" collapsed="false">
      <c r="A3599" s="131" t="n">
        <v>1573430400</v>
      </c>
      <c r="B3599" s="330" t="n">
        <f aca="false">(A3599/(24*60*60))+DATE(1970,1,1)</f>
        <v>43780</v>
      </c>
      <c r="C3599" s="331" t="n">
        <f aca="false">YEAR(B3599)</f>
        <v>2019</v>
      </c>
      <c r="D3599" s="331" t="n">
        <f aca="false">MONTH(B3599)</f>
        <v>11</v>
      </c>
      <c r="E3599" s="331" t="n">
        <f aca="false">DAY(B3599)</f>
        <v>11</v>
      </c>
      <c r="F3599" s="132" t="n">
        <v>9035.32</v>
      </c>
      <c r="G3599" s="132" t="n">
        <v>9069.11</v>
      </c>
      <c r="H3599" s="132" t="n">
        <v>8598.25</v>
      </c>
      <c r="I3599" s="132" t="n">
        <v>8720.11</v>
      </c>
      <c r="J3599" s="132" t="n">
        <f aca="false">LARGE($G$1:G3599,1)</f>
        <v>19804.2475</v>
      </c>
      <c r="K3599" s="192" t="n">
        <f aca="false">IF(J3599&gt;J3598,0,K3598+1)</f>
        <v>694</v>
      </c>
      <c r="L3599" s="134" t="n">
        <f aca="false">I3599/J3599-1</f>
        <v>-0.559684860533075</v>
      </c>
      <c r="O3599" s="131"/>
      <c r="P3599" s="330"/>
      <c r="Q3599" s="132"/>
      <c r="R3599" s="132"/>
      <c r="S3599" s="132"/>
      <c r="T3599" s="132"/>
    </row>
    <row r="3600" customFormat="false" ht="12.8" hidden="true" customHeight="false" outlineLevel="0" collapsed="false">
      <c r="A3600" s="131" t="n">
        <v>1573516800</v>
      </c>
      <c r="B3600" s="330" t="n">
        <f aca="false">(A3600/(24*60*60))+DATE(1970,1,1)</f>
        <v>43781</v>
      </c>
      <c r="C3600" s="331" t="n">
        <f aca="false">YEAR(B3600)</f>
        <v>2019</v>
      </c>
      <c r="D3600" s="331" t="n">
        <f aca="false">MONTH(B3600)</f>
        <v>11</v>
      </c>
      <c r="E3600" s="331" t="n">
        <f aca="false">DAY(B3600)</f>
        <v>12</v>
      </c>
      <c r="F3600" s="132" t="n">
        <v>8720.105</v>
      </c>
      <c r="G3600" s="132" t="n">
        <v>8871.525</v>
      </c>
      <c r="H3600" s="132" t="n">
        <v>8557.61</v>
      </c>
      <c r="I3600" s="132" t="n">
        <v>8812.7525</v>
      </c>
      <c r="J3600" s="132" t="n">
        <f aca="false">LARGE($G$1:G3600,1)</f>
        <v>19804.2475</v>
      </c>
      <c r="K3600" s="192" t="n">
        <f aca="false">IF(J3600&gt;J3599,0,K3599+1)</f>
        <v>695</v>
      </c>
      <c r="L3600" s="134" t="n">
        <f aca="false">I3600/J3600-1</f>
        <v>-0.555006949897995</v>
      </c>
      <c r="O3600" s="131"/>
      <c r="P3600" s="330"/>
      <c r="Q3600" s="132"/>
      <c r="R3600" s="132"/>
      <c r="S3600" s="132"/>
      <c r="T3600" s="132"/>
    </row>
    <row r="3601" customFormat="false" ht="12.8" hidden="true" customHeight="false" outlineLevel="0" collapsed="false">
      <c r="A3601" s="131" t="n">
        <v>1573603200</v>
      </c>
      <c r="B3601" s="330" t="n">
        <f aca="false">(A3601/(24*60*60))+DATE(1970,1,1)</f>
        <v>43782</v>
      </c>
      <c r="C3601" s="331" t="n">
        <f aca="false">YEAR(B3601)</f>
        <v>2019</v>
      </c>
      <c r="D3601" s="331" t="n">
        <f aca="false">MONTH(B3601)</f>
        <v>11</v>
      </c>
      <c r="E3601" s="331" t="n">
        <f aca="false">DAY(B3601)</f>
        <v>13</v>
      </c>
      <c r="F3601" s="132" t="n">
        <v>8814.1475</v>
      </c>
      <c r="G3601" s="132" t="n">
        <v>8838.235</v>
      </c>
      <c r="H3601" s="132" t="n">
        <v>8705.3475</v>
      </c>
      <c r="I3601" s="132" t="n">
        <v>8759.3575</v>
      </c>
      <c r="J3601" s="132" t="n">
        <f aca="false">LARGE($G$1:G3601,1)</f>
        <v>19804.2475</v>
      </c>
      <c r="K3601" s="192" t="n">
        <f aca="false">IF(J3601&gt;J3600,0,K3600+1)</f>
        <v>696</v>
      </c>
      <c r="L3601" s="134" t="n">
        <f aca="false">I3601/J3601-1</f>
        <v>-0.557703088693474</v>
      </c>
      <c r="O3601" s="131"/>
      <c r="P3601" s="330"/>
      <c r="Q3601" s="132"/>
      <c r="R3601" s="132"/>
      <c r="S3601" s="132"/>
      <c r="T3601" s="132"/>
    </row>
    <row r="3602" customFormat="false" ht="12.8" hidden="true" customHeight="false" outlineLevel="0" collapsed="false">
      <c r="A3602" s="131" t="n">
        <v>1573689600</v>
      </c>
      <c r="B3602" s="330" t="n">
        <f aca="false">(A3602/(24*60*60))+DATE(1970,1,1)</f>
        <v>43783</v>
      </c>
      <c r="C3602" s="331" t="n">
        <f aca="false">YEAR(B3602)</f>
        <v>2019</v>
      </c>
      <c r="D3602" s="331" t="n">
        <f aca="false">MONTH(B3602)</f>
        <v>11</v>
      </c>
      <c r="E3602" s="331" t="n">
        <f aca="false">DAY(B3602)</f>
        <v>14</v>
      </c>
      <c r="F3602" s="132" t="n">
        <v>8762.9325</v>
      </c>
      <c r="G3602" s="132" t="n">
        <v>8787.0975</v>
      </c>
      <c r="H3602" s="132" t="n">
        <v>8559.21</v>
      </c>
      <c r="I3602" s="132" t="n">
        <v>8631.415</v>
      </c>
      <c r="J3602" s="132" t="n">
        <f aca="false">LARGE($G$1:G3602,1)</f>
        <v>19804.2475</v>
      </c>
      <c r="K3602" s="192" t="n">
        <f aca="false">IF(J3602&gt;J3601,0,K3601+1)</f>
        <v>697</v>
      </c>
      <c r="L3602" s="134" t="n">
        <f aca="false">I3602/J3602-1</f>
        <v>-0.564163445240724</v>
      </c>
      <c r="O3602" s="131"/>
      <c r="P3602" s="330"/>
      <c r="Q3602" s="132"/>
      <c r="R3602" s="132"/>
      <c r="S3602" s="132"/>
      <c r="T3602" s="132"/>
    </row>
    <row r="3603" customFormat="false" ht="12.8" hidden="true" customHeight="false" outlineLevel="0" collapsed="false">
      <c r="A3603" s="131" t="n">
        <v>1573776000</v>
      </c>
      <c r="B3603" s="330" t="n">
        <f aca="false">(A3603/(24*60*60))+DATE(1970,1,1)</f>
        <v>43784</v>
      </c>
      <c r="C3603" s="331" t="n">
        <f aca="false">YEAR(B3603)</f>
        <v>2019</v>
      </c>
      <c r="D3603" s="331" t="n">
        <f aca="false">MONTH(B3603)</f>
        <v>11</v>
      </c>
      <c r="E3603" s="331" t="n">
        <f aca="false">DAY(B3603)</f>
        <v>15</v>
      </c>
      <c r="F3603" s="132" t="n">
        <v>8630.97</v>
      </c>
      <c r="G3603" s="132" t="n">
        <v>8780.825</v>
      </c>
      <c r="H3603" s="132" t="n">
        <v>8366.9325</v>
      </c>
      <c r="I3603" s="132" t="n">
        <v>8458.5375</v>
      </c>
      <c r="J3603" s="132" t="n">
        <f aca="false">LARGE($G$1:G3603,1)</f>
        <v>19804.2475</v>
      </c>
      <c r="K3603" s="192" t="n">
        <f aca="false">IF(J3603&gt;J3602,0,K3602+1)</f>
        <v>698</v>
      </c>
      <c r="L3603" s="134" t="n">
        <f aca="false">I3603/J3603-1</f>
        <v>-0.572892759495154</v>
      </c>
      <c r="O3603" s="131"/>
      <c r="P3603" s="330"/>
      <c r="Q3603" s="132"/>
      <c r="R3603" s="132"/>
      <c r="S3603" s="132"/>
      <c r="T3603" s="132"/>
    </row>
    <row r="3604" customFormat="false" ht="12.8" hidden="true" customHeight="false" outlineLevel="0" collapsed="false">
      <c r="A3604" s="131" t="n">
        <v>1573862400</v>
      </c>
      <c r="B3604" s="330" t="n">
        <f aca="false">(A3604/(24*60*60))+DATE(1970,1,1)</f>
        <v>43785</v>
      </c>
      <c r="C3604" s="331" t="n">
        <f aca="false">YEAR(B3604)</f>
        <v>2019</v>
      </c>
      <c r="D3604" s="331" t="n">
        <f aca="false">MONTH(B3604)</f>
        <v>11</v>
      </c>
      <c r="E3604" s="331" t="n">
        <f aca="false">DAY(B3604)</f>
        <v>16</v>
      </c>
      <c r="F3604" s="132" t="n">
        <v>8459.26</v>
      </c>
      <c r="G3604" s="132" t="n">
        <v>8531.66</v>
      </c>
      <c r="H3604" s="132" t="n">
        <v>8426.54</v>
      </c>
      <c r="I3604" s="132" t="n">
        <v>8482.635</v>
      </c>
      <c r="J3604" s="132" t="n">
        <f aca="false">LARGE($G$1:G3604,1)</f>
        <v>19804.2475</v>
      </c>
      <c r="K3604" s="192" t="n">
        <f aca="false">IF(J3604&gt;J3603,0,K3603+1)</f>
        <v>699</v>
      </c>
      <c r="L3604" s="134" t="n">
        <f aca="false">I3604/J3604-1</f>
        <v>-0.57167597506545</v>
      </c>
      <c r="O3604" s="131"/>
      <c r="P3604" s="330"/>
      <c r="Q3604" s="132"/>
      <c r="R3604" s="132"/>
      <c r="S3604" s="132"/>
      <c r="T3604" s="132"/>
    </row>
    <row r="3605" customFormat="false" ht="12.8" hidden="true" customHeight="false" outlineLevel="0" collapsed="false">
      <c r="A3605" s="131" t="n">
        <v>1573948800</v>
      </c>
      <c r="B3605" s="330" t="n">
        <f aca="false">(A3605/(24*60*60))+DATE(1970,1,1)</f>
        <v>43786</v>
      </c>
      <c r="C3605" s="331" t="n">
        <f aca="false">YEAR(B3605)</f>
        <v>2019</v>
      </c>
      <c r="D3605" s="331" t="n">
        <f aca="false">MONTH(B3605)</f>
        <v>11</v>
      </c>
      <c r="E3605" s="331" t="n">
        <f aca="false">DAY(B3605)</f>
        <v>17</v>
      </c>
      <c r="F3605" s="132" t="n">
        <v>8483.355</v>
      </c>
      <c r="G3605" s="132" t="n">
        <v>8631.6</v>
      </c>
      <c r="H3605" s="132" t="n">
        <v>8373.0325</v>
      </c>
      <c r="I3605" s="132" t="n">
        <v>8500.63</v>
      </c>
      <c r="J3605" s="132" t="n">
        <f aca="false">LARGE($G$1:G3605,1)</f>
        <v>19804.2475</v>
      </c>
      <c r="K3605" s="192" t="n">
        <f aca="false">IF(J3605&gt;J3604,0,K3604+1)</f>
        <v>700</v>
      </c>
      <c r="L3605" s="134" t="n">
        <f aca="false">I3605/J3605-1</f>
        <v>-0.570767331603991</v>
      </c>
      <c r="O3605" s="131"/>
      <c r="P3605" s="330"/>
      <c r="Q3605" s="132"/>
      <c r="R3605" s="132"/>
      <c r="S3605" s="132"/>
      <c r="T3605" s="132"/>
    </row>
    <row r="3606" customFormat="false" ht="12.8" hidden="true" customHeight="false" outlineLevel="0" collapsed="false">
      <c r="A3606" s="131" t="n">
        <v>1574035200</v>
      </c>
      <c r="B3606" s="330" t="n">
        <f aca="false">(A3606/(24*60*60))+DATE(1970,1,1)</f>
        <v>43787</v>
      </c>
      <c r="C3606" s="331" t="n">
        <f aca="false">YEAR(B3606)</f>
        <v>2019</v>
      </c>
      <c r="D3606" s="331" t="n">
        <f aca="false">MONTH(B3606)</f>
        <v>11</v>
      </c>
      <c r="E3606" s="331" t="n">
        <f aca="false">DAY(B3606)</f>
        <v>18</v>
      </c>
      <c r="F3606" s="132" t="n">
        <v>8500.9325</v>
      </c>
      <c r="G3606" s="132" t="n">
        <v>8503.1525</v>
      </c>
      <c r="H3606" s="132" t="n">
        <v>8022.295</v>
      </c>
      <c r="I3606" s="132" t="n">
        <v>8170.925</v>
      </c>
      <c r="J3606" s="132" t="n">
        <f aca="false">LARGE($G$1:G3606,1)</f>
        <v>19804.2475</v>
      </c>
      <c r="K3606" s="192" t="n">
        <f aca="false">IF(J3606&gt;J3605,0,K3605+1)</f>
        <v>701</v>
      </c>
      <c r="L3606" s="134" t="n">
        <f aca="false">I3606/J3606-1</f>
        <v>-0.587415527906324</v>
      </c>
      <c r="O3606" s="131"/>
      <c r="P3606" s="330"/>
      <c r="Q3606" s="132"/>
      <c r="R3606" s="132"/>
      <c r="S3606" s="132"/>
      <c r="T3606" s="132"/>
    </row>
    <row r="3607" customFormat="false" ht="12.8" hidden="true" customHeight="false" outlineLevel="0" collapsed="false">
      <c r="A3607" s="131" t="n">
        <v>1574121600</v>
      </c>
      <c r="B3607" s="330" t="n">
        <f aca="false">(A3607/(24*60*60))+DATE(1970,1,1)</f>
        <v>43788</v>
      </c>
      <c r="C3607" s="331" t="n">
        <f aca="false">YEAR(B3607)</f>
        <v>2019</v>
      </c>
      <c r="D3607" s="331" t="n">
        <f aca="false">MONTH(B3607)</f>
        <v>11</v>
      </c>
      <c r="E3607" s="331" t="n">
        <f aca="false">DAY(B3607)</f>
        <v>19</v>
      </c>
      <c r="F3607" s="132" t="n">
        <v>8172.04</v>
      </c>
      <c r="G3607" s="132" t="n">
        <v>8198.255</v>
      </c>
      <c r="H3607" s="132" t="n">
        <v>7989.105</v>
      </c>
      <c r="I3607" s="132" t="n">
        <v>8121.9725</v>
      </c>
      <c r="J3607" s="132" t="n">
        <f aca="false">LARGE($G$1:G3607,1)</f>
        <v>19804.2475</v>
      </c>
      <c r="K3607" s="192" t="n">
        <f aca="false">IF(J3607&gt;J3606,0,K3606+1)</f>
        <v>702</v>
      </c>
      <c r="L3607" s="134" t="n">
        <f aca="false">I3607/J3607-1</f>
        <v>-0.589887346136227</v>
      </c>
      <c r="O3607" s="131"/>
      <c r="P3607" s="330"/>
      <c r="Q3607" s="132"/>
      <c r="R3607" s="132"/>
      <c r="S3607" s="132"/>
      <c r="T3607" s="132"/>
    </row>
    <row r="3608" customFormat="false" ht="12.8" hidden="true" customHeight="false" outlineLevel="0" collapsed="false">
      <c r="A3608" s="131" t="n">
        <v>1574208000</v>
      </c>
      <c r="B3608" s="330" t="n">
        <f aca="false">(A3608/(24*60*60))+DATE(1970,1,1)</f>
        <v>43789</v>
      </c>
      <c r="C3608" s="331" t="n">
        <f aca="false">YEAR(B3608)</f>
        <v>2019</v>
      </c>
      <c r="D3608" s="331" t="n">
        <f aca="false">MONTH(B3608)</f>
        <v>11</v>
      </c>
      <c r="E3608" s="331" t="n">
        <f aca="false">DAY(B3608)</f>
        <v>20</v>
      </c>
      <c r="F3608" s="132" t="n">
        <v>8124.08</v>
      </c>
      <c r="G3608" s="132" t="n">
        <v>8222.8625</v>
      </c>
      <c r="H3608" s="132" t="n">
        <v>8028.845</v>
      </c>
      <c r="I3608" s="132" t="n">
        <v>8083.375</v>
      </c>
      <c r="J3608" s="132" t="n">
        <f aca="false">LARGE($G$1:G3608,1)</f>
        <v>19804.2475</v>
      </c>
      <c r="K3608" s="192" t="n">
        <f aca="false">IF(J3608&gt;J3607,0,K3607+1)</f>
        <v>703</v>
      </c>
      <c r="L3608" s="134" t="n">
        <f aca="false">I3608/J3608-1</f>
        <v>-0.591836296733819</v>
      </c>
      <c r="O3608" s="131"/>
      <c r="P3608" s="330"/>
      <c r="Q3608" s="132"/>
      <c r="R3608" s="132"/>
      <c r="S3608" s="132"/>
      <c r="T3608" s="132"/>
    </row>
    <row r="3609" customFormat="false" ht="12.8" hidden="true" customHeight="false" outlineLevel="0" collapsed="false">
      <c r="A3609" s="131" t="n">
        <v>1574294400</v>
      </c>
      <c r="B3609" s="330" t="n">
        <f aca="false">(A3609/(24*60*60))+DATE(1970,1,1)</f>
        <v>43790</v>
      </c>
      <c r="C3609" s="331" t="n">
        <f aca="false">YEAR(B3609)</f>
        <v>2019</v>
      </c>
      <c r="D3609" s="331" t="n">
        <f aca="false">MONTH(B3609)</f>
        <v>11</v>
      </c>
      <c r="E3609" s="331" t="n">
        <f aca="false">DAY(B3609)</f>
        <v>21</v>
      </c>
      <c r="F3609" s="132" t="n">
        <v>8082.6525</v>
      </c>
      <c r="G3609" s="132" t="n">
        <v>8116.435</v>
      </c>
      <c r="H3609" s="132" t="n">
        <v>7388.7825</v>
      </c>
      <c r="I3609" s="132" t="n">
        <v>7615.5175</v>
      </c>
      <c r="J3609" s="132" t="n">
        <f aca="false">LARGE($G$1:G3609,1)</f>
        <v>19804.2475</v>
      </c>
      <c r="K3609" s="192" t="n">
        <f aca="false">IF(J3609&gt;J3608,0,K3608+1)</f>
        <v>704</v>
      </c>
      <c r="L3609" s="134" t="n">
        <f aca="false">I3609/J3609-1</f>
        <v>-0.615460395554035</v>
      </c>
      <c r="O3609" s="131"/>
      <c r="P3609" s="330"/>
      <c r="Q3609" s="132"/>
      <c r="R3609" s="132"/>
      <c r="S3609" s="132"/>
      <c r="T3609" s="132"/>
    </row>
    <row r="3610" customFormat="false" ht="12.8" hidden="true" customHeight="false" outlineLevel="0" collapsed="false">
      <c r="A3610" s="131" t="n">
        <v>1574380800</v>
      </c>
      <c r="B3610" s="330" t="n">
        <f aca="false">(A3610/(24*60*60))+DATE(1970,1,1)</f>
        <v>43791</v>
      </c>
      <c r="C3610" s="331" t="n">
        <f aca="false">YEAR(B3610)</f>
        <v>2019</v>
      </c>
      <c r="D3610" s="331" t="n">
        <f aca="false">MONTH(B3610)</f>
        <v>11</v>
      </c>
      <c r="E3610" s="331" t="n">
        <f aca="false">DAY(B3610)</f>
        <v>22</v>
      </c>
      <c r="F3610" s="132" t="n">
        <v>7615.725</v>
      </c>
      <c r="G3610" s="132" t="n">
        <v>7718.0725</v>
      </c>
      <c r="H3610" s="132" t="n">
        <v>6777.6175</v>
      </c>
      <c r="I3610" s="132" t="n">
        <v>7285.1575</v>
      </c>
      <c r="J3610" s="132" t="n">
        <f aca="false">LARGE($G$1:G3610,1)</f>
        <v>19804.2475</v>
      </c>
      <c r="K3610" s="192" t="n">
        <f aca="false">IF(J3610&gt;J3609,0,K3609+1)</f>
        <v>705</v>
      </c>
      <c r="L3610" s="134" t="n">
        <f aca="false">I3610/J3610-1</f>
        <v>-0.632141665569469</v>
      </c>
      <c r="O3610" s="131"/>
      <c r="P3610" s="330"/>
      <c r="Q3610" s="132"/>
      <c r="R3610" s="132"/>
      <c r="S3610" s="132"/>
      <c r="T3610" s="132"/>
    </row>
    <row r="3611" customFormat="false" ht="12.8" hidden="true" customHeight="false" outlineLevel="0" collapsed="false">
      <c r="A3611" s="131" t="n">
        <v>1574467200</v>
      </c>
      <c r="B3611" s="330" t="n">
        <f aca="false">(A3611/(24*60*60))+DATE(1970,1,1)</f>
        <v>43792</v>
      </c>
      <c r="C3611" s="331" t="n">
        <f aca="false">YEAR(B3611)</f>
        <v>2019</v>
      </c>
      <c r="D3611" s="331" t="n">
        <f aca="false">MONTH(B3611)</f>
        <v>11</v>
      </c>
      <c r="E3611" s="331" t="n">
        <f aca="false">DAY(B3611)</f>
        <v>23</v>
      </c>
      <c r="F3611" s="132" t="n">
        <v>7282.76</v>
      </c>
      <c r="G3611" s="132" t="n">
        <v>7351.755</v>
      </c>
      <c r="H3611" s="132" t="n">
        <v>7105.52</v>
      </c>
      <c r="I3611" s="132" t="n">
        <v>7325.3475</v>
      </c>
      <c r="J3611" s="132" t="n">
        <f aca="false">LARGE($G$1:G3611,1)</f>
        <v>19804.2475</v>
      </c>
      <c r="K3611" s="192" t="n">
        <f aca="false">IF(J3611&gt;J3610,0,K3610+1)</f>
        <v>706</v>
      </c>
      <c r="L3611" s="134" t="n">
        <f aca="false">I3611/J3611-1</f>
        <v>-0.630112302928955</v>
      </c>
      <c r="O3611" s="131"/>
      <c r="P3611" s="330"/>
      <c r="Q3611" s="132"/>
      <c r="R3611" s="132"/>
      <c r="S3611" s="132"/>
      <c r="T3611" s="132"/>
    </row>
    <row r="3612" customFormat="false" ht="12.8" hidden="true" customHeight="false" outlineLevel="0" collapsed="false">
      <c r="A3612" s="131" t="n">
        <v>1574553600</v>
      </c>
      <c r="B3612" s="330" t="n">
        <f aca="false">(A3612/(24*60*60))+DATE(1970,1,1)</f>
        <v>43793</v>
      </c>
      <c r="C3612" s="331" t="n">
        <f aca="false">YEAR(B3612)</f>
        <v>2019</v>
      </c>
      <c r="D3612" s="331" t="n">
        <f aca="false">MONTH(B3612)</f>
        <v>11</v>
      </c>
      <c r="E3612" s="331" t="n">
        <f aca="false">DAY(B3612)</f>
        <v>24</v>
      </c>
      <c r="F3612" s="132" t="n">
        <v>7327.9725</v>
      </c>
      <c r="G3612" s="132" t="n">
        <v>7345.635</v>
      </c>
      <c r="H3612" s="132" t="n">
        <v>6856.535</v>
      </c>
      <c r="I3612" s="132" t="n">
        <v>6908.4475</v>
      </c>
      <c r="J3612" s="132" t="n">
        <f aca="false">LARGE($G$1:G3612,1)</f>
        <v>19804.2475</v>
      </c>
      <c r="K3612" s="192" t="n">
        <f aca="false">IF(J3612&gt;J3611,0,K3611+1)</f>
        <v>707</v>
      </c>
      <c r="L3612" s="134" t="n">
        <f aca="false">I3612/J3612-1</f>
        <v>-0.651163342611225</v>
      </c>
      <c r="O3612" s="131"/>
      <c r="P3612" s="330"/>
      <c r="Q3612" s="132"/>
      <c r="R3612" s="132"/>
      <c r="S3612" s="132"/>
      <c r="T3612" s="132"/>
    </row>
    <row r="3613" customFormat="false" ht="12.8" hidden="true" customHeight="false" outlineLevel="0" collapsed="false">
      <c r="A3613" s="131" t="n">
        <v>1574640000</v>
      </c>
      <c r="B3613" s="330" t="n">
        <f aca="false">(A3613/(24*60*60))+DATE(1970,1,1)</f>
        <v>43794</v>
      </c>
      <c r="C3613" s="331" t="n">
        <f aca="false">YEAR(B3613)</f>
        <v>2019</v>
      </c>
      <c r="D3613" s="331" t="n">
        <f aca="false">MONTH(B3613)</f>
        <v>11</v>
      </c>
      <c r="E3613" s="331" t="n">
        <f aca="false">DAY(B3613)</f>
        <v>25</v>
      </c>
      <c r="F3613" s="132" t="n">
        <v>6906.5825</v>
      </c>
      <c r="G3613" s="132" t="n">
        <v>7377.3725</v>
      </c>
      <c r="H3613" s="132" t="n">
        <v>6522.48</v>
      </c>
      <c r="I3613" s="132" t="n">
        <v>7124.6625</v>
      </c>
      <c r="J3613" s="132" t="n">
        <f aca="false">LARGE($G$1:G3613,1)</f>
        <v>19804.2475</v>
      </c>
      <c r="K3613" s="192" t="n">
        <f aca="false">IF(J3613&gt;J3612,0,K3612+1)</f>
        <v>708</v>
      </c>
      <c r="L3613" s="134" t="n">
        <f aca="false">I3613/J3613-1</f>
        <v>-0.640245735163631</v>
      </c>
      <c r="O3613" s="131"/>
      <c r="P3613" s="330"/>
      <c r="Q3613" s="132"/>
      <c r="R3613" s="132"/>
      <c r="S3613" s="132"/>
      <c r="T3613" s="132"/>
    </row>
    <row r="3614" customFormat="false" ht="12.8" hidden="true" customHeight="false" outlineLevel="0" collapsed="false">
      <c r="A3614" s="131" t="n">
        <v>1574726400</v>
      </c>
      <c r="B3614" s="330" t="n">
        <f aca="false">(A3614/(24*60*60))+DATE(1970,1,1)</f>
        <v>43795</v>
      </c>
      <c r="C3614" s="331" t="n">
        <f aca="false">YEAR(B3614)</f>
        <v>2019</v>
      </c>
      <c r="D3614" s="331" t="n">
        <f aca="false">MONTH(B3614)</f>
        <v>11</v>
      </c>
      <c r="E3614" s="331" t="n">
        <f aca="false">DAY(B3614)</f>
        <v>26</v>
      </c>
      <c r="F3614" s="132" t="n">
        <v>7125.41</v>
      </c>
      <c r="G3614" s="132" t="n">
        <v>7341.1225</v>
      </c>
      <c r="H3614" s="132" t="n">
        <v>7023.4725</v>
      </c>
      <c r="I3614" s="132" t="n">
        <v>7161.5975</v>
      </c>
      <c r="J3614" s="132" t="n">
        <f aca="false">LARGE($G$1:G3614,1)</f>
        <v>19804.2475</v>
      </c>
      <c r="K3614" s="192" t="n">
        <f aca="false">IF(J3614&gt;J3613,0,K3613+1)</f>
        <v>709</v>
      </c>
      <c r="L3614" s="134" t="n">
        <f aca="false">I3614/J3614-1</f>
        <v>-0.638380731204253</v>
      </c>
      <c r="O3614" s="131"/>
      <c r="P3614" s="330"/>
      <c r="Q3614" s="132"/>
      <c r="R3614" s="132"/>
      <c r="S3614" s="132"/>
      <c r="T3614" s="132"/>
    </row>
    <row r="3615" customFormat="false" ht="12.8" hidden="true" customHeight="false" outlineLevel="0" collapsed="false">
      <c r="A3615" s="131" t="n">
        <v>1574812800</v>
      </c>
      <c r="B3615" s="330" t="n">
        <f aca="false">(A3615/(24*60*60))+DATE(1970,1,1)</f>
        <v>43796</v>
      </c>
      <c r="C3615" s="331" t="n">
        <f aca="false">YEAR(B3615)</f>
        <v>2019</v>
      </c>
      <c r="D3615" s="331" t="n">
        <f aca="false">MONTH(B3615)</f>
        <v>11</v>
      </c>
      <c r="E3615" s="331" t="n">
        <f aca="false">DAY(B3615)</f>
        <v>27</v>
      </c>
      <c r="F3615" s="132" t="n">
        <v>7162.6225</v>
      </c>
      <c r="G3615" s="132" t="n">
        <v>7675.3725</v>
      </c>
      <c r="H3615" s="132" t="n">
        <v>6850.5425</v>
      </c>
      <c r="I3615" s="132" t="n">
        <v>7524.3925</v>
      </c>
      <c r="J3615" s="132" t="n">
        <f aca="false">LARGE($G$1:G3615,1)</f>
        <v>19804.2475</v>
      </c>
      <c r="K3615" s="192" t="n">
        <f aca="false">IF(J3615&gt;J3614,0,K3614+1)</f>
        <v>710</v>
      </c>
      <c r="L3615" s="134" t="n">
        <f aca="false">I3615/J3615-1</f>
        <v>-0.620061681212578</v>
      </c>
      <c r="O3615" s="131"/>
      <c r="P3615" s="330"/>
      <c r="Q3615" s="132"/>
      <c r="R3615" s="132"/>
      <c r="S3615" s="132"/>
      <c r="T3615" s="132"/>
    </row>
    <row r="3616" customFormat="false" ht="12.8" hidden="true" customHeight="false" outlineLevel="0" collapsed="false">
      <c r="A3616" s="131" t="n">
        <v>1574899200</v>
      </c>
      <c r="B3616" s="330" t="n">
        <f aca="false">(A3616/(24*60*60))+DATE(1970,1,1)</f>
        <v>43797</v>
      </c>
      <c r="C3616" s="331" t="n">
        <f aca="false">YEAR(B3616)</f>
        <v>2019</v>
      </c>
      <c r="D3616" s="331" t="n">
        <f aca="false">MONTH(B3616)</f>
        <v>11</v>
      </c>
      <c r="E3616" s="331" t="n">
        <f aca="false">DAY(B3616)</f>
        <v>28</v>
      </c>
      <c r="F3616" s="132" t="n">
        <v>7522.8025</v>
      </c>
      <c r="G3616" s="132" t="n">
        <v>7656.5925</v>
      </c>
      <c r="H3616" s="132" t="n">
        <v>7372.76</v>
      </c>
      <c r="I3616" s="132" t="n">
        <v>7431.89</v>
      </c>
      <c r="J3616" s="132" t="n">
        <f aca="false">LARGE($G$1:G3616,1)</f>
        <v>19804.2475</v>
      </c>
      <c r="K3616" s="192" t="n">
        <f aca="false">IF(J3616&gt;J3615,0,K3615+1)</f>
        <v>711</v>
      </c>
      <c r="L3616" s="134" t="n">
        <f aca="false">I3616/J3616-1</f>
        <v>-0.624732522657072</v>
      </c>
      <c r="O3616" s="131"/>
      <c r="P3616" s="330"/>
      <c r="Q3616" s="132"/>
      <c r="R3616" s="132"/>
      <c r="S3616" s="132"/>
      <c r="T3616" s="132"/>
    </row>
    <row r="3617" customFormat="false" ht="12.8" hidden="true" customHeight="false" outlineLevel="0" collapsed="false">
      <c r="A3617" s="131" t="n">
        <v>1574985600</v>
      </c>
      <c r="B3617" s="330" t="n">
        <f aca="false">(A3617/(24*60*60))+DATE(1970,1,1)</f>
        <v>43798</v>
      </c>
      <c r="C3617" s="331" t="n">
        <f aca="false">YEAR(B3617)</f>
        <v>2019</v>
      </c>
      <c r="D3617" s="331" t="n">
        <f aca="false">MONTH(B3617)</f>
        <v>11</v>
      </c>
      <c r="E3617" s="331" t="n">
        <f aca="false">DAY(B3617)</f>
        <v>29</v>
      </c>
      <c r="F3617" s="132" t="n">
        <v>7430.0475</v>
      </c>
      <c r="G3617" s="132" t="n">
        <v>7867.225</v>
      </c>
      <c r="H3617" s="132" t="n">
        <v>7412.34</v>
      </c>
      <c r="I3617" s="132" t="n">
        <v>7757.21</v>
      </c>
      <c r="J3617" s="132" t="n">
        <f aca="false">LARGE($G$1:G3617,1)</f>
        <v>19804.2475</v>
      </c>
      <c r="K3617" s="192" t="n">
        <f aca="false">IF(J3617&gt;J3616,0,K3616+1)</f>
        <v>712</v>
      </c>
      <c r="L3617" s="134" t="n">
        <f aca="false">I3617/J3617-1</f>
        <v>-0.608305743502751</v>
      </c>
      <c r="O3617" s="131"/>
      <c r="P3617" s="330"/>
      <c r="Q3617" s="132"/>
      <c r="R3617" s="132"/>
      <c r="S3617" s="132"/>
      <c r="T3617" s="132"/>
    </row>
    <row r="3618" customFormat="false" ht="12.8" hidden="true" customHeight="false" outlineLevel="0" collapsed="false">
      <c r="A3618" s="131" t="n">
        <v>1575072000</v>
      </c>
      <c r="B3618" s="330" t="n">
        <f aca="false">(A3618/(24*60*60))+DATE(1970,1,1)</f>
        <v>43799</v>
      </c>
      <c r="C3618" s="331" t="n">
        <f aca="false">YEAR(B3618)</f>
        <v>2019</v>
      </c>
      <c r="D3618" s="331" t="n">
        <f aca="false">MONTH(B3618)</f>
        <v>11</v>
      </c>
      <c r="E3618" s="331" t="n">
        <f aca="false">DAY(B3618)</f>
        <v>30</v>
      </c>
      <c r="F3618" s="132" t="n">
        <v>7757.5625</v>
      </c>
      <c r="G3618" s="132" t="n">
        <v>7814.095</v>
      </c>
      <c r="H3618" s="132" t="n">
        <v>7455.045</v>
      </c>
      <c r="I3618" s="132" t="n">
        <v>7554.92</v>
      </c>
      <c r="J3618" s="132" t="n">
        <f aca="false">LARGE($G$1:G3618,1)</f>
        <v>19804.2475</v>
      </c>
      <c r="K3618" s="192" t="n">
        <f aca="false">IF(J3618&gt;J3617,0,K3617+1)</f>
        <v>713</v>
      </c>
      <c r="L3618" s="134" t="n">
        <f aca="false">I3618/J3618-1</f>
        <v>-0.61852021895808</v>
      </c>
      <c r="O3618" s="131"/>
      <c r="P3618" s="330"/>
      <c r="Q3618" s="132"/>
      <c r="R3618" s="132"/>
      <c r="S3618" s="132"/>
      <c r="T3618" s="132"/>
    </row>
    <row r="3619" customFormat="false" ht="12.8" hidden="true" customHeight="false" outlineLevel="0" collapsed="false">
      <c r="A3619" s="131" t="n">
        <v>1575158400</v>
      </c>
      <c r="B3619" s="330" t="n">
        <f aca="false">(A3619/(24*60*60))+DATE(1970,1,1)</f>
        <v>43800</v>
      </c>
      <c r="C3619" s="331" t="n">
        <f aca="false">YEAR(B3619)</f>
        <v>2019</v>
      </c>
      <c r="D3619" s="331" t="n">
        <f aca="false">MONTH(B3619)</f>
        <v>12</v>
      </c>
      <c r="E3619" s="331" t="n">
        <f aca="false">DAY(B3619)</f>
        <v>1</v>
      </c>
      <c r="F3619" s="132" t="n">
        <v>7556.4725</v>
      </c>
      <c r="G3619" s="132" t="n">
        <v>7557.0175</v>
      </c>
      <c r="H3619" s="132" t="n">
        <v>7235.5225</v>
      </c>
      <c r="I3619" s="132" t="n">
        <v>7403.8775</v>
      </c>
      <c r="J3619" s="132" t="n">
        <f aca="false">LARGE($G$1:G3619,1)</f>
        <v>19804.2475</v>
      </c>
      <c r="K3619" s="192" t="n">
        <f aca="false">IF(J3619&gt;J3618,0,K3618+1)</f>
        <v>714</v>
      </c>
      <c r="L3619" s="134" t="n">
        <f aca="false">I3619/J3619-1</f>
        <v>-0.626146991952105</v>
      </c>
      <c r="O3619" s="131"/>
      <c r="P3619" s="330"/>
      <c r="Q3619" s="132"/>
      <c r="R3619" s="132"/>
      <c r="S3619" s="132"/>
      <c r="T3619" s="132"/>
    </row>
    <row r="3620" customFormat="false" ht="12.8" hidden="true" customHeight="false" outlineLevel="0" collapsed="false">
      <c r="A3620" s="131" t="n">
        <v>1575244800</v>
      </c>
      <c r="B3620" s="330" t="n">
        <f aca="false">(A3620/(24*60*60))+DATE(1970,1,1)</f>
        <v>43801</v>
      </c>
      <c r="C3620" s="331" t="n">
        <f aca="false">YEAR(B3620)</f>
        <v>2019</v>
      </c>
      <c r="D3620" s="331" t="n">
        <f aca="false">MONTH(B3620)</f>
        <v>12</v>
      </c>
      <c r="E3620" s="331" t="n">
        <f aca="false">DAY(B3620)</f>
        <v>2</v>
      </c>
      <c r="F3620" s="132" t="n">
        <v>7407.6975</v>
      </c>
      <c r="G3620" s="132" t="n">
        <v>7429.315</v>
      </c>
      <c r="H3620" s="132" t="n">
        <v>7156.88</v>
      </c>
      <c r="I3620" s="132" t="n">
        <v>7305.5</v>
      </c>
      <c r="J3620" s="132" t="n">
        <f aca="false">LARGE($G$1:G3620,1)</f>
        <v>19804.2475</v>
      </c>
      <c r="K3620" s="192" t="n">
        <f aca="false">IF(J3620&gt;J3619,0,K3619+1)</f>
        <v>715</v>
      </c>
      <c r="L3620" s="134" t="n">
        <f aca="false">I3620/J3620-1</f>
        <v>-0.63111448693014</v>
      </c>
      <c r="O3620" s="131"/>
      <c r="P3620" s="330"/>
      <c r="Q3620" s="132"/>
      <c r="R3620" s="132"/>
      <c r="S3620" s="132"/>
      <c r="T3620" s="132"/>
    </row>
    <row r="3621" customFormat="false" ht="12.8" hidden="true" customHeight="false" outlineLevel="0" collapsed="false">
      <c r="A3621" s="131" t="n">
        <v>1575331200</v>
      </c>
      <c r="B3621" s="330" t="n">
        <f aca="false">(A3621/(24*60*60))+DATE(1970,1,1)</f>
        <v>43802</v>
      </c>
      <c r="C3621" s="331" t="n">
        <f aca="false">YEAR(B3621)</f>
        <v>2019</v>
      </c>
      <c r="D3621" s="331" t="n">
        <f aca="false">MONTH(B3621)</f>
        <v>12</v>
      </c>
      <c r="E3621" s="331" t="n">
        <f aca="false">DAY(B3621)</f>
        <v>3</v>
      </c>
      <c r="F3621" s="132" t="n">
        <v>7307.75</v>
      </c>
      <c r="G3621" s="132" t="n">
        <v>7412.78</v>
      </c>
      <c r="H3621" s="132" t="n">
        <v>7241.475</v>
      </c>
      <c r="I3621" s="132" t="n">
        <v>7299.71</v>
      </c>
      <c r="J3621" s="132" t="n">
        <f aca="false">LARGE($G$1:G3621,1)</f>
        <v>19804.2475</v>
      </c>
      <c r="K3621" s="192" t="n">
        <f aca="false">IF(J3621&gt;J3620,0,K3620+1)</f>
        <v>716</v>
      </c>
      <c r="L3621" s="134" t="n">
        <f aca="false">I3621/J3621-1</f>
        <v>-0.631406848455111</v>
      </c>
      <c r="O3621" s="131"/>
      <c r="P3621" s="330"/>
      <c r="Q3621" s="132"/>
      <c r="R3621" s="132"/>
      <c r="S3621" s="132"/>
      <c r="T3621" s="132"/>
    </row>
    <row r="3622" customFormat="false" ht="12.8" hidden="true" customHeight="false" outlineLevel="0" collapsed="false">
      <c r="A3622" s="131" t="n">
        <v>1575417600</v>
      </c>
      <c r="B3622" s="330" t="n">
        <f aca="false">(A3622/(24*60*60))+DATE(1970,1,1)</f>
        <v>43803</v>
      </c>
      <c r="C3622" s="331" t="n">
        <f aca="false">YEAR(B3622)</f>
        <v>2019</v>
      </c>
      <c r="D3622" s="331" t="n">
        <f aca="false">MONTH(B3622)</f>
        <v>12</v>
      </c>
      <c r="E3622" s="331" t="n">
        <f aca="false">DAY(B3622)</f>
        <v>4</v>
      </c>
      <c r="F3622" s="132" t="n">
        <v>7300.0175</v>
      </c>
      <c r="G3622" s="132" t="n">
        <v>7792.265</v>
      </c>
      <c r="H3622" s="132" t="n">
        <v>7081.72</v>
      </c>
      <c r="I3622" s="132" t="n">
        <v>7195</v>
      </c>
      <c r="J3622" s="132" t="n">
        <f aca="false">LARGE($G$1:G3622,1)</f>
        <v>19804.2475</v>
      </c>
      <c r="K3622" s="192" t="n">
        <f aca="false">IF(J3622&gt;J3621,0,K3621+1)</f>
        <v>717</v>
      </c>
      <c r="L3622" s="134" t="n">
        <f aca="false">I3622/J3622-1</f>
        <v>-0.636694098071639</v>
      </c>
      <c r="O3622" s="131"/>
      <c r="P3622" s="330"/>
      <c r="Q3622" s="132"/>
      <c r="R3622" s="132"/>
      <c r="S3622" s="132"/>
      <c r="T3622" s="132"/>
    </row>
    <row r="3623" customFormat="false" ht="12.8" hidden="true" customHeight="false" outlineLevel="0" collapsed="false">
      <c r="A3623" s="131" t="n">
        <v>1575504000</v>
      </c>
      <c r="B3623" s="330" t="n">
        <f aca="false">(A3623/(24*60*60))+DATE(1970,1,1)</f>
        <v>43804</v>
      </c>
      <c r="C3623" s="331" t="n">
        <f aca="false">YEAR(B3623)</f>
        <v>2019</v>
      </c>
      <c r="D3623" s="331" t="n">
        <f aca="false">MONTH(B3623)</f>
        <v>12</v>
      </c>
      <c r="E3623" s="331" t="n">
        <f aca="false">DAY(B3623)</f>
        <v>5</v>
      </c>
      <c r="F3623" s="132" t="n">
        <v>7198.355</v>
      </c>
      <c r="G3623" s="132" t="n">
        <v>7490.9175</v>
      </c>
      <c r="H3623" s="132" t="n">
        <v>7155.3725</v>
      </c>
      <c r="I3623" s="132" t="n">
        <v>7392.7875</v>
      </c>
      <c r="J3623" s="132" t="n">
        <f aca="false">LARGE($G$1:G3623,1)</f>
        <v>19804.2475</v>
      </c>
      <c r="K3623" s="192" t="n">
        <f aca="false">IF(J3623&gt;J3622,0,K3622+1)</f>
        <v>718</v>
      </c>
      <c r="L3623" s="134" t="n">
        <f aca="false">I3623/J3623-1</f>
        <v>-0.626706972834994</v>
      </c>
      <c r="O3623" s="131"/>
      <c r="P3623" s="330"/>
      <c r="Q3623" s="132"/>
      <c r="R3623" s="132"/>
      <c r="S3623" s="132"/>
      <c r="T3623" s="132"/>
    </row>
    <row r="3624" customFormat="false" ht="12.8" hidden="true" customHeight="false" outlineLevel="0" collapsed="false">
      <c r="A3624" s="131" t="n">
        <v>1575590400</v>
      </c>
      <c r="B3624" s="330" t="n">
        <f aca="false">(A3624/(24*60*60))+DATE(1970,1,1)</f>
        <v>43805</v>
      </c>
      <c r="C3624" s="331" t="n">
        <f aca="false">YEAR(B3624)</f>
        <v>2019</v>
      </c>
      <c r="D3624" s="331" t="n">
        <f aca="false">MONTH(B3624)</f>
        <v>12</v>
      </c>
      <c r="E3624" s="331" t="n">
        <f aca="false">DAY(B3624)</f>
        <v>6</v>
      </c>
      <c r="F3624" s="132" t="n">
        <v>7394.895</v>
      </c>
      <c r="G3624" s="132" t="n">
        <v>7611.715</v>
      </c>
      <c r="H3624" s="132" t="n">
        <v>7306.8275</v>
      </c>
      <c r="I3624" s="132" t="n">
        <v>7542.82</v>
      </c>
      <c r="J3624" s="132" t="n">
        <f aca="false">LARGE($G$1:G3624,1)</f>
        <v>19804.2475</v>
      </c>
      <c r="K3624" s="192" t="n">
        <f aca="false">IF(J3624&gt;J3623,0,K3623+1)</f>
        <v>719</v>
      </c>
      <c r="L3624" s="134" t="n">
        <f aca="false">I3624/J3624-1</f>
        <v>-0.619131199001628</v>
      </c>
      <c r="O3624" s="131"/>
      <c r="P3624" s="330"/>
      <c r="Q3624" s="132"/>
      <c r="R3624" s="132"/>
      <c r="S3624" s="132"/>
      <c r="T3624" s="132"/>
    </row>
    <row r="3625" customFormat="false" ht="12.8" hidden="true" customHeight="false" outlineLevel="0" collapsed="false">
      <c r="A3625" s="131" t="n">
        <v>1575676800</v>
      </c>
      <c r="B3625" s="330" t="n">
        <f aca="false">(A3625/(24*60*60))+DATE(1970,1,1)</f>
        <v>43806</v>
      </c>
      <c r="C3625" s="331" t="n">
        <f aca="false">YEAR(B3625)</f>
        <v>2019</v>
      </c>
      <c r="D3625" s="331" t="n">
        <f aca="false">MONTH(B3625)</f>
        <v>12</v>
      </c>
      <c r="E3625" s="331" t="n">
        <f aca="false">DAY(B3625)</f>
        <v>7</v>
      </c>
      <c r="F3625" s="132" t="n">
        <v>7545.4825</v>
      </c>
      <c r="G3625" s="132" t="n">
        <v>7637.0675</v>
      </c>
      <c r="H3625" s="132" t="n">
        <v>7486.25</v>
      </c>
      <c r="I3625" s="132" t="n">
        <v>7503.51</v>
      </c>
      <c r="J3625" s="132" t="n">
        <f aca="false">LARGE($G$1:G3625,1)</f>
        <v>19804.2475</v>
      </c>
      <c r="K3625" s="192" t="n">
        <f aca="false">IF(J3625&gt;J3624,0,K3624+1)</f>
        <v>720</v>
      </c>
      <c r="L3625" s="134" t="n">
        <f aca="false">I3625/J3625-1</f>
        <v>-0.621116126729885</v>
      </c>
      <c r="O3625" s="131"/>
      <c r="P3625" s="330"/>
      <c r="Q3625" s="132"/>
      <c r="R3625" s="132"/>
      <c r="S3625" s="132"/>
      <c r="T3625" s="132"/>
    </row>
    <row r="3626" customFormat="false" ht="12.8" hidden="true" customHeight="false" outlineLevel="0" collapsed="false">
      <c r="A3626" s="131" t="n">
        <v>1575763200</v>
      </c>
      <c r="B3626" s="330" t="n">
        <f aca="false">(A3626/(24*60*60))+DATE(1970,1,1)</f>
        <v>43807</v>
      </c>
      <c r="C3626" s="331" t="n">
        <f aca="false">YEAR(B3626)</f>
        <v>2019</v>
      </c>
      <c r="D3626" s="331" t="n">
        <f aca="false">MONTH(B3626)</f>
        <v>12</v>
      </c>
      <c r="E3626" s="331" t="n">
        <f aca="false">DAY(B3626)</f>
        <v>8</v>
      </c>
      <c r="F3626" s="132" t="n">
        <v>7504.8925</v>
      </c>
      <c r="G3626" s="132" t="n">
        <v>7579.7975</v>
      </c>
      <c r="H3626" s="132" t="n">
        <v>7390.6825</v>
      </c>
      <c r="I3626" s="132" t="n">
        <v>7523.3275</v>
      </c>
      <c r="J3626" s="132" t="n">
        <f aca="false">LARGE($G$1:G3626,1)</f>
        <v>19804.2475</v>
      </c>
      <c r="K3626" s="192" t="n">
        <f aca="false">IF(J3626&gt;J3625,0,K3625+1)</f>
        <v>721</v>
      </c>
      <c r="L3626" s="134" t="n">
        <f aca="false">I3626/J3626-1</f>
        <v>-0.620115457555254</v>
      </c>
      <c r="O3626" s="131"/>
      <c r="P3626" s="330"/>
      <c r="Q3626" s="132"/>
      <c r="R3626" s="132"/>
      <c r="S3626" s="132"/>
      <c r="T3626" s="132"/>
    </row>
    <row r="3627" customFormat="false" ht="12.8" hidden="true" customHeight="false" outlineLevel="0" collapsed="false">
      <c r="A3627" s="131" t="n">
        <v>1575849600</v>
      </c>
      <c r="B3627" s="330" t="n">
        <f aca="false">(A3627/(24*60*60))+DATE(1970,1,1)</f>
        <v>43808</v>
      </c>
      <c r="C3627" s="331" t="n">
        <f aca="false">YEAR(B3627)</f>
        <v>2019</v>
      </c>
      <c r="D3627" s="331" t="n">
        <f aca="false">MONTH(B3627)</f>
        <v>12</v>
      </c>
      <c r="E3627" s="331" t="n">
        <f aca="false">DAY(B3627)</f>
        <v>9</v>
      </c>
      <c r="F3627" s="132" t="n">
        <v>7520.8875</v>
      </c>
      <c r="G3627" s="132" t="n">
        <v>7660.845</v>
      </c>
      <c r="H3627" s="132" t="n">
        <v>7268.6725</v>
      </c>
      <c r="I3627" s="132" t="n">
        <v>7338.185</v>
      </c>
      <c r="J3627" s="132" t="n">
        <f aca="false">LARGE($G$1:G3627,1)</f>
        <v>19804.2475</v>
      </c>
      <c r="K3627" s="192" t="n">
        <f aca="false">IF(J3627&gt;J3626,0,K3626+1)</f>
        <v>722</v>
      </c>
      <c r="L3627" s="134" t="n">
        <f aca="false">I3627/J3627-1</f>
        <v>-0.629464083399281</v>
      </c>
      <c r="O3627" s="131"/>
      <c r="P3627" s="330"/>
      <c r="Q3627" s="132"/>
      <c r="R3627" s="132"/>
      <c r="S3627" s="132"/>
      <c r="T3627" s="132"/>
    </row>
    <row r="3628" customFormat="false" ht="12.8" hidden="true" customHeight="false" outlineLevel="0" collapsed="false">
      <c r="A3628" s="131" t="n">
        <v>1575936000</v>
      </c>
      <c r="B3628" s="330" t="n">
        <f aca="false">(A3628/(24*60*60))+DATE(1970,1,1)</f>
        <v>43809</v>
      </c>
      <c r="C3628" s="331" t="n">
        <f aca="false">YEAR(B3628)</f>
        <v>2019</v>
      </c>
      <c r="D3628" s="331" t="n">
        <f aca="false">MONTH(B3628)</f>
        <v>12</v>
      </c>
      <c r="E3628" s="331" t="n">
        <f aca="false">DAY(B3628)</f>
        <v>10</v>
      </c>
      <c r="F3628" s="132" t="n">
        <v>7336.015</v>
      </c>
      <c r="G3628" s="132" t="n">
        <v>7397.75</v>
      </c>
      <c r="H3628" s="132" t="n">
        <v>7158.44</v>
      </c>
      <c r="I3628" s="132" t="n">
        <v>7219.035</v>
      </c>
      <c r="J3628" s="132" t="n">
        <f aca="false">LARGE($G$1:G3628,1)</f>
        <v>19804.2475</v>
      </c>
      <c r="K3628" s="192" t="n">
        <f aca="false">IF(J3628&gt;J3627,0,K3627+1)</f>
        <v>723</v>
      </c>
      <c r="L3628" s="134" t="n">
        <f aca="false">I3628/J3628-1</f>
        <v>-0.635480469530589</v>
      </c>
      <c r="O3628" s="131"/>
      <c r="P3628" s="330"/>
      <c r="Q3628" s="132"/>
      <c r="R3628" s="132"/>
      <c r="S3628" s="132"/>
      <c r="T3628" s="132"/>
    </row>
    <row r="3629" customFormat="false" ht="12.8" hidden="true" customHeight="false" outlineLevel="0" collapsed="false">
      <c r="A3629" s="131" t="n">
        <v>1576022400</v>
      </c>
      <c r="B3629" s="330" t="n">
        <f aca="false">(A3629/(24*60*60))+DATE(1970,1,1)</f>
        <v>43810</v>
      </c>
      <c r="C3629" s="331" t="n">
        <f aca="false">YEAR(B3629)</f>
        <v>2019</v>
      </c>
      <c r="D3629" s="331" t="n">
        <f aca="false">MONTH(B3629)</f>
        <v>12</v>
      </c>
      <c r="E3629" s="331" t="n">
        <f aca="false">DAY(B3629)</f>
        <v>11</v>
      </c>
      <c r="F3629" s="132" t="n">
        <v>7221.065</v>
      </c>
      <c r="G3629" s="132" t="n">
        <v>7268.9875</v>
      </c>
      <c r="H3629" s="132" t="n">
        <v>7125.4325</v>
      </c>
      <c r="I3629" s="132" t="n">
        <v>7202.7875</v>
      </c>
      <c r="J3629" s="132" t="n">
        <f aca="false">LARGE($G$1:G3629,1)</f>
        <v>19804.2475</v>
      </c>
      <c r="K3629" s="192" t="n">
        <f aca="false">IF(J3629&gt;J3628,0,K3628+1)</f>
        <v>724</v>
      </c>
      <c r="L3629" s="134" t="n">
        <f aca="false">I3629/J3629-1</f>
        <v>-0.636300874345264</v>
      </c>
      <c r="O3629" s="131"/>
      <c r="P3629" s="330"/>
      <c r="Q3629" s="132"/>
      <c r="R3629" s="132"/>
      <c r="S3629" s="132"/>
      <c r="T3629" s="132"/>
    </row>
    <row r="3630" customFormat="false" ht="12.8" hidden="true" customHeight="false" outlineLevel="0" collapsed="false">
      <c r="A3630" s="131" t="n">
        <v>1576108800</v>
      </c>
      <c r="B3630" s="330" t="n">
        <f aca="false">(A3630/(24*60*60))+DATE(1970,1,1)</f>
        <v>43811</v>
      </c>
      <c r="C3630" s="331" t="n">
        <f aca="false">YEAR(B3630)</f>
        <v>2019</v>
      </c>
      <c r="D3630" s="331" t="n">
        <f aca="false">MONTH(B3630)</f>
        <v>12</v>
      </c>
      <c r="E3630" s="331" t="n">
        <f aca="false">DAY(B3630)</f>
        <v>12</v>
      </c>
      <c r="F3630" s="132" t="n">
        <v>7203.15</v>
      </c>
      <c r="G3630" s="132" t="n">
        <v>7297.245</v>
      </c>
      <c r="H3630" s="132" t="n">
        <v>7076.785</v>
      </c>
      <c r="I3630" s="132" t="n">
        <v>7189.4625</v>
      </c>
      <c r="J3630" s="132" t="n">
        <f aca="false">LARGE($G$1:G3630,1)</f>
        <v>19804.2475</v>
      </c>
      <c r="K3630" s="192" t="n">
        <f aca="false">IF(J3630&gt;J3629,0,K3629+1)</f>
        <v>725</v>
      </c>
      <c r="L3630" s="134" t="n">
        <f aca="false">I3630/J3630-1</f>
        <v>-0.636973709806444</v>
      </c>
      <c r="O3630" s="131"/>
      <c r="P3630" s="330"/>
      <c r="Q3630" s="132"/>
      <c r="R3630" s="132"/>
      <c r="S3630" s="132"/>
      <c r="T3630" s="132"/>
    </row>
    <row r="3631" customFormat="false" ht="12.8" hidden="true" customHeight="false" outlineLevel="0" collapsed="false">
      <c r="A3631" s="131" t="n">
        <v>1576195200</v>
      </c>
      <c r="B3631" s="330" t="n">
        <f aca="false">(A3631/(24*60*60))+DATE(1970,1,1)</f>
        <v>43812</v>
      </c>
      <c r="C3631" s="331" t="n">
        <f aca="false">YEAR(B3631)</f>
        <v>2019</v>
      </c>
      <c r="D3631" s="331" t="n">
        <f aca="false">MONTH(B3631)</f>
        <v>12</v>
      </c>
      <c r="E3631" s="331" t="n">
        <f aca="false">DAY(B3631)</f>
        <v>13</v>
      </c>
      <c r="F3631" s="132" t="n">
        <v>7190.12</v>
      </c>
      <c r="G3631" s="132" t="n">
        <v>7299.79</v>
      </c>
      <c r="H3631" s="132" t="n">
        <v>7184.765</v>
      </c>
      <c r="I3631" s="132" t="n">
        <v>7252.3525</v>
      </c>
      <c r="J3631" s="132" t="n">
        <f aca="false">LARGE($G$1:G3631,1)</f>
        <v>19804.2475</v>
      </c>
      <c r="K3631" s="192" t="n">
        <f aca="false">IF(J3631&gt;J3630,0,K3630+1)</f>
        <v>726</v>
      </c>
      <c r="L3631" s="134" t="n">
        <f aca="false">I3631/J3631-1</f>
        <v>-0.633798128406545</v>
      </c>
      <c r="O3631" s="131"/>
      <c r="P3631" s="330"/>
      <c r="Q3631" s="132"/>
      <c r="R3631" s="132"/>
      <c r="S3631" s="132"/>
      <c r="T3631" s="132"/>
    </row>
    <row r="3632" customFormat="false" ht="12.8" hidden="true" customHeight="false" outlineLevel="0" collapsed="false">
      <c r="A3632" s="131" t="n">
        <v>1576281600</v>
      </c>
      <c r="B3632" s="330" t="n">
        <f aca="false">(A3632/(24*60*60))+DATE(1970,1,1)</f>
        <v>43813</v>
      </c>
      <c r="C3632" s="331" t="n">
        <f aca="false">YEAR(B3632)</f>
        <v>2019</v>
      </c>
      <c r="D3632" s="331" t="n">
        <f aca="false">MONTH(B3632)</f>
        <v>12</v>
      </c>
      <c r="E3632" s="331" t="n">
        <f aca="false">DAY(B3632)</f>
        <v>14</v>
      </c>
      <c r="F3632" s="132" t="n">
        <v>7253.2375</v>
      </c>
      <c r="G3632" s="132" t="n">
        <v>7267.7075</v>
      </c>
      <c r="H3632" s="132" t="n">
        <v>7008.88</v>
      </c>
      <c r="I3632" s="132" t="n">
        <v>7065.535</v>
      </c>
      <c r="J3632" s="132" t="n">
        <f aca="false">LARGE($G$1:G3632,1)</f>
        <v>19804.2475</v>
      </c>
      <c r="K3632" s="192" t="n">
        <f aca="false">IF(J3632&gt;J3631,0,K3631+1)</f>
        <v>727</v>
      </c>
      <c r="L3632" s="134" t="n">
        <f aca="false">I3632/J3632-1</f>
        <v>-0.643231332066518</v>
      </c>
      <c r="O3632" s="131"/>
      <c r="P3632" s="330"/>
      <c r="Q3632" s="132"/>
      <c r="R3632" s="132"/>
      <c r="S3632" s="132"/>
      <c r="T3632" s="132"/>
    </row>
    <row r="3633" customFormat="false" ht="12.8" hidden="true" customHeight="false" outlineLevel="0" collapsed="false">
      <c r="A3633" s="131" t="n">
        <v>1576368000</v>
      </c>
      <c r="B3633" s="330" t="n">
        <f aca="false">(A3633/(24*60*60))+DATE(1970,1,1)</f>
        <v>43814</v>
      </c>
      <c r="C3633" s="331" t="n">
        <f aca="false">YEAR(B3633)</f>
        <v>2019</v>
      </c>
      <c r="D3633" s="331" t="n">
        <f aca="false">MONTH(B3633)</f>
        <v>12</v>
      </c>
      <c r="E3633" s="331" t="n">
        <f aca="false">DAY(B3633)</f>
        <v>15</v>
      </c>
      <c r="F3633" s="132" t="n">
        <v>7067.365</v>
      </c>
      <c r="G3633" s="132" t="n">
        <v>7206.3</v>
      </c>
      <c r="H3633" s="132" t="n">
        <v>7008.8775</v>
      </c>
      <c r="I3633" s="132" t="n">
        <v>7114.98</v>
      </c>
      <c r="J3633" s="132" t="n">
        <f aca="false">LARGE($G$1:G3633,1)</f>
        <v>19804.2475</v>
      </c>
      <c r="K3633" s="192" t="n">
        <f aca="false">IF(J3633&gt;J3632,0,K3632+1)</f>
        <v>728</v>
      </c>
      <c r="L3633" s="134" t="n">
        <f aca="false">I3633/J3633-1</f>
        <v>-0.640734645434016</v>
      </c>
      <c r="O3633" s="131"/>
      <c r="P3633" s="330"/>
      <c r="Q3633" s="132"/>
      <c r="R3633" s="132"/>
      <c r="S3633" s="132"/>
      <c r="T3633" s="132"/>
    </row>
    <row r="3634" customFormat="false" ht="12.8" hidden="true" customHeight="false" outlineLevel="0" collapsed="false">
      <c r="A3634" s="131" t="n">
        <v>1576454400</v>
      </c>
      <c r="B3634" s="330" t="n">
        <f aca="false">(A3634/(24*60*60))+DATE(1970,1,1)</f>
        <v>43815</v>
      </c>
      <c r="C3634" s="331" t="n">
        <f aca="false">YEAR(B3634)</f>
        <v>2019</v>
      </c>
      <c r="D3634" s="331" t="n">
        <f aca="false">MONTH(B3634)</f>
        <v>12</v>
      </c>
      <c r="E3634" s="331" t="n">
        <f aca="false">DAY(B3634)</f>
        <v>16</v>
      </c>
      <c r="F3634" s="132" t="n">
        <v>7114.755</v>
      </c>
      <c r="G3634" s="132" t="n">
        <v>7140.305</v>
      </c>
      <c r="H3634" s="132" t="n">
        <v>6811.31</v>
      </c>
      <c r="I3634" s="132" t="n">
        <v>6879.2925</v>
      </c>
      <c r="J3634" s="132" t="n">
        <f aca="false">LARGE($G$1:G3634,1)</f>
        <v>19804.2475</v>
      </c>
      <c r="K3634" s="192" t="n">
        <f aca="false">IF(J3634&gt;J3633,0,K3633+1)</f>
        <v>729</v>
      </c>
      <c r="L3634" s="134" t="n">
        <f aca="false">I3634/J3634-1</f>
        <v>-0.652635501550867</v>
      </c>
      <c r="O3634" s="131"/>
      <c r="P3634" s="330"/>
      <c r="Q3634" s="132"/>
      <c r="R3634" s="132"/>
      <c r="S3634" s="132"/>
      <c r="T3634" s="132"/>
    </row>
    <row r="3635" customFormat="false" ht="12.8" hidden="true" customHeight="false" outlineLevel="0" collapsed="false">
      <c r="A3635" s="131" t="n">
        <v>1576540800</v>
      </c>
      <c r="B3635" s="330" t="n">
        <f aca="false">(A3635/(24*60*60))+DATE(1970,1,1)</f>
        <v>43816</v>
      </c>
      <c r="C3635" s="331" t="n">
        <f aca="false">YEAR(B3635)</f>
        <v>2019</v>
      </c>
      <c r="D3635" s="331" t="n">
        <f aca="false">MONTH(B3635)</f>
        <v>12</v>
      </c>
      <c r="E3635" s="331" t="n">
        <f aca="false">DAY(B3635)</f>
        <v>17</v>
      </c>
      <c r="F3635" s="132" t="n">
        <v>6879.4425</v>
      </c>
      <c r="G3635" s="132" t="n">
        <v>6934.845</v>
      </c>
      <c r="H3635" s="132" t="n">
        <v>6557.26</v>
      </c>
      <c r="I3635" s="132" t="n">
        <v>6613.77</v>
      </c>
      <c r="J3635" s="132" t="n">
        <f aca="false">LARGE($G$1:G3635,1)</f>
        <v>19804.2475</v>
      </c>
      <c r="K3635" s="192" t="n">
        <f aca="false">IF(J3635&gt;J3634,0,K3634+1)</f>
        <v>730</v>
      </c>
      <c r="L3635" s="134" t="n">
        <f aca="false">I3635/J3635-1</f>
        <v>-0.666042852675922</v>
      </c>
      <c r="O3635" s="131"/>
      <c r="P3635" s="330"/>
      <c r="Q3635" s="132"/>
      <c r="R3635" s="132"/>
      <c r="S3635" s="132"/>
      <c r="T3635" s="132"/>
    </row>
    <row r="3636" customFormat="false" ht="12.8" hidden="true" customHeight="false" outlineLevel="0" collapsed="false">
      <c r="A3636" s="131" t="n">
        <v>1576627200</v>
      </c>
      <c r="B3636" s="330" t="n">
        <f aca="false">(A3636/(24*60*60))+DATE(1970,1,1)</f>
        <v>43817</v>
      </c>
      <c r="C3636" s="331" t="n">
        <f aca="false">YEAR(B3636)</f>
        <v>2019</v>
      </c>
      <c r="D3636" s="331" t="n">
        <f aca="false">MONTH(B3636)</f>
        <v>12</v>
      </c>
      <c r="E3636" s="331" t="n">
        <f aca="false">DAY(B3636)</f>
        <v>18</v>
      </c>
      <c r="F3636" s="132" t="n">
        <v>6617.2625</v>
      </c>
      <c r="G3636" s="132" t="n">
        <v>7458.53</v>
      </c>
      <c r="H3636" s="132" t="n">
        <v>6430.145</v>
      </c>
      <c r="I3636" s="132" t="n">
        <v>7288.2375</v>
      </c>
      <c r="J3636" s="132" t="n">
        <f aca="false">LARGE($G$1:G3636,1)</f>
        <v>19804.2475</v>
      </c>
      <c r="K3636" s="192" t="n">
        <f aca="false">IF(J3636&gt;J3635,0,K3635+1)</f>
        <v>731</v>
      </c>
      <c r="L3636" s="134" t="n">
        <f aca="false">I3636/J3636-1</f>
        <v>-0.631986143376566</v>
      </c>
      <c r="O3636" s="131"/>
      <c r="P3636" s="330"/>
      <c r="Q3636" s="132"/>
      <c r="R3636" s="132"/>
      <c r="S3636" s="132"/>
      <c r="T3636" s="132"/>
    </row>
    <row r="3637" customFormat="false" ht="12.8" hidden="true" customHeight="false" outlineLevel="0" collapsed="false">
      <c r="A3637" s="131" t="n">
        <v>1576713600</v>
      </c>
      <c r="B3637" s="330" t="n">
        <f aca="false">(A3637/(24*60*60))+DATE(1970,1,1)</f>
        <v>43818</v>
      </c>
      <c r="C3637" s="331" t="n">
        <f aca="false">YEAR(B3637)</f>
        <v>2019</v>
      </c>
      <c r="D3637" s="331" t="n">
        <f aca="false">MONTH(B3637)</f>
        <v>12</v>
      </c>
      <c r="E3637" s="331" t="n">
        <f aca="false">DAY(B3637)</f>
        <v>19</v>
      </c>
      <c r="F3637" s="132" t="n">
        <v>7288.99</v>
      </c>
      <c r="G3637" s="132" t="n">
        <v>7373.03</v>
      </c>
      <c r="H3637" s="132" t="n">
        <v>7035.4875</v>
      </c>
      <c r="I3637" s="132" t="n">
        <v>7150.8725</v>
      </c>
      <c r="J3637" s="132" t="n">
        <f aca="false">LARGE($G$1:G3637,1)</f>
        <v>19804.2475</v>
      </c>
      <c r="K3637" s="192" t="n">
        <f aca="false">IF(J3637&gt;J3636,0,K3636+1)</f>
        <v>732</v>
      </c>
      <c r="L3637" s="134" t="n">
        <f aca="false">I3637/J3637-1</f>
        <v>-0.638922281697399</v>
      </c>
      <c r="O3637" s="131"/>
      <c r="P3637" s="330"/>
      <c r="Q3637" s="132"/>
      <c r="R3637" s="132"/>
      <c r="S3637" s="132"/>
      <c r="T3637" s="132"/>
    </row>
    <row r="3638" customFormat="false" ht="12.8" hidden="true" customHeight="false" outlineLevel="0" collapsed="false">
      <c r="A3638" s="131" t="n">
        <v>1576800000</v>
      </c>
      <c r="B3638" s="330" t="n">
        <f aca="false">(A3638/(24*60*60))+DATE(1970,1,1)</f>
        <v>43819</v>
      </c>
      <c r="C3638" s="331" t="n">
        <f aca="false">YEAR(B3638)</f>
        <v>2019</v>
      </c>
      <c r="D3638" s="331" t="n">
        <f aca="false">MONTH(B3638)</f>
        <v>12</v>
      </c>
      <c r="E3638" s="331" t="n">
        <f aca="false">DAY(B3638)</f>
        <v>20</v>
      </c>
      <c r="F3638" s="132" t="n">
        <v>7153.02</v>
      </c>
      <c r="G3638" s="132" t="n">
        <v>7218.5275</v>
      </c>
      <c r="H3638" s="132" t="n">
        <v>7075.3275</v>
      </c>
      <c r="I3638" s="132" t="n">
        <v>7190.62</v>
      </c>
      <c r="J3638" s="132" t="n">
        <f aca="false">LARGE($G$1:G3638,1)</f>
        <v>19804.2475</v>
      </c>
      <c r="K3638" s="192" t="n">
        <f aca="false">IF(J3638&gt;J3637,0,K3637+1)</f>
        <v>733</v>
      </c>
      <c r="L3638" s="134" t="n">
        <f aca="false">I3638/J3638-1</f>
        <v>-0.63691526274856</v>
      </c>
      <c r="O3638" s="131"/>
      <c r="P3638" s="330"/>
      <c r="Q3638" s="132"/>
      <c r="R3638" s="132"/>
      <c r="S3638" s="132"/>
      <c r="T3638" s="132"/>
    </row>
    <row r="3639" customFormat="false" ht="12.8" hidden="true" customHeight="false" outlineLevel="0" collapsed="false">
      <c r="A3639" s="131" t="n">
        <v>1576886400</v>
      </c>
      <c r="B3639" s="330" t="n">
        <f aca="false">(A3639/(24*60*60))+DATE(1970,1,1)</f>
        <v>43820</v>
      </c>
      <c r="C3639" s="331" t="n">
        <f aca="false">YEAR(B3639)</f>
        <v>2019</v>
      </c>
      <c r="D3639" s="331" t="n">
        <f aca="false">MONTH(B3639)</f>
        <v>12</v>
      </c>
      <c r="E3639" s="331" t="n">
        <f aca="false">DAY(B3639)</f>
        <v>21</v>
      </c>
      <c r="F3639" s="132" t="n">
        <v>7190.81</v>
      </c>
      <c r="G3639" s="132" t="n">
        <v>7192.775</v>
      </c>
      <c r="H3639" s="132" t="n">
        <v>7110.745</v>
      </c>
      <c r="I3639" s="132" t="n">
        <v>7143.5625</v>
      </c>
      <c r="J3639" s="132" t="n">
        <f aca="false">LARGE($G$1:G3639,1)</f>
        <v>19804.2475</v>
      </c>
      <c r="K3639" s="192" t="n">
        <f aca="false">IF(J3639&gt;J3638,0,K3638+1)</f>
        <v>734</v>
      </c>
      <c r="L3639" s="134" t="n">
        <f aca="false">I3639/J3639-1</f>
        <v>-0.639291394434452</v>
      </c>
      <c r="O3639" s="131"/>
      <c r="P3639" s="330"/>
      <c r="Q3639" s="132"/>
      <c r="R3639" s="132"/>
      <c r="S3639" s="132"/>
      <c r="T3639" s="132"/>
    </row>
    <row r="3640" customFormat="false" ht="12.8" hidden="true" customHeight="false" outlineLevel="0" collapsed="false">
      <c r="A3640" s="131" t="n">
        <v>1576972800</v>
      </c>
      <c r="B3640" s="330" t="n">
        <f aca="false">(A3640/(24*60*60))+DATE(1970,1,1)</f>
        <v>43821</v>
      </c>
      <c r="C3640" s="331" t="n">
        <f aca="false">YEAR(B3640)</f>
        <v>2019</v>
      </c>
      <c r="D3640" s="331" t="n">
        <f aca="false">MONTH(B3640)</f>
        <v>12</v>
      </c>
      <c r="E3640" s="331" t="n">
        <f aca="false">DAY(B3640)</f>
        <v>22</v>
      </c>
      <c r="F3640" s="132" t="n">
        <v>7143.7875</v>
      </c>
      <c r="G3640" s="132" t="n">
        <v>7525.115</v>
      </c>
      <c r="H3640" s="132" t="n">
        <v>7125.88</v>
      </c>
      <c r="I3640" s="132" t="n">
        <v>7511.47</v>
      </c>
      <c r="J3640" s="132" t="n">
        <f aca="false">LARGE($G$1:G3640,1)</f>
        <v>19804.2475</v>
      </c>
      <c r="K3640" s="192" t="n">
        <f aca="false">IF(J3640&gt;J3639,0,K3639+1)</f>
        <v>735</v>
      </c>
      <c r="L3640" s="134" t="n">
        <f aca="false">I3640/J3640-1</f>
        <v>-0.620714192750823</v>
      </c>
      <c r="O3640" s="131"/>
      <c r="P3640" s="330"/>
      <c r="Q3640" s="132"/>
      <c r="R3640" s="132"/>
      <c r="S3640" s="132"/>
      <c r="T3640" s="132"/>
    </row>
    <row r="3641" customFormat="false" ht="12.8" hidden="true" customHeight="false" outlineLevel="0" collapsed="false">
      <c r="A3641" s="131" t="n">
        <v>1577059200</v>
      </c>
      <c r="B3641" s="330" t="n">
        <f aca="false">(A3641/(24*60*60))+DATE(1970,1,1)</f>
        <v>43822</v>
      </c>
      <c r="C3641" s="331" t="n">
        <f aca="false">YEAR(B3641)</f>
        <v>2019</v>
      </c>
      <c r="D3641" s="331" t="n">
        <f aca="false">MONTH(B3641)</f>
        <v>12</v>
      </c>
      <c r="E3641" s="331" t="n">
        <f aca="false">DAY(B3641)</f>
        <v>23</v>
      </c>
      <c r="F3641" s="132" t="n">
        <v>7517.5525</v>
      </c>
      <c r="G3641" s="132" t="n">
        <v>7690.6175</v>
      </c>
      <c r="H3641" s="132" t="n">
        <v>7260.5125</v>
      </c>
      <c r="I3641" s="132" t="n">
        <v>7316.8825</v>
      </c>
      <c r="J3641" s="132" t="n">
        <f aca="false">LARGE($G$1:G3641,1)</f>
        <v>19804.2475</v>
      </c>
      <c r="K3641" s="192" t="n">
        <f aca="false">IF(J3641&gt;J3640,0,K3640+1)</f>
        <v>736</v>
      </c>
      <c r="L3641" s="134" t="n">
        <f aca="false">I3641/J3641-1</f>
        <v>-0.630539736488347</v>
      </c>
      <c r="O3641" s="131"/>
      <c r="P3641" s="330"/>
      <c r="Q3641" s="132"/>
      <c r="R3641" s="132"/>
      <c r="S3641" s="132"/>
      <c r="T3641" s="132"/>
    </row>
    <row r="3642" customFormat="false" ht="12.8" hidden="true" customHeight="false" outlineLevel="0" collapsed="false">
      <c r="A3642" s="131" t="n">
        <v>1577145600</v>
      </c>
      <c r="B3642" s="330" t="n">
        <f aca="false">(A3642/(24*60*60))+DATE(1970,1,1)</f>
        <v>43823</v>
      </c>
      <c r="C3642" s="331" t="n">
        <f aca="false">YEAR(B3642)</f>
        <v>2019</v>
      </c>
      <c r="D3642" s="331" t="n">
        <f aca="false">MONTH(B3642)</f>
        <v>12</v>
      </c>
      <c r="E3642" s="331" t="n">
        <f aca="false">DAY(B3642)</f>
        <v>24</v>
      </c>
      <c r="F3642" s="132" t="n">
        <v>7314.635</v>
      </c>
      <c r="G3642" s="132" t="n">
        <v>7425.9475</v>
      </c>
      <c r="H3642" s="132" t="n">
        <v>7157.395</v>
      </c>
      <c r="I3642" s="132" t="n">
        <v>7255.145</v>
      </c>
      <c r="J3642" s="132" t="n">
        <f aca="false">LARGE($G$1:G3642,1)</f>
        <v>19804.2475</v>
      </c>
      <c r="K3642" s="192" t="n">
        <f aca="false">IF(J3642&gt;J3641,0,K3641+1)</f>
        <v>737</v>
      </c>
      <c r="L3642" s="134" t="n">
        <f aca="false">I3642/J3642-1</f>
        <v>-0.633657123301453</v>
      </c>
      <c r="O3642" s="131"/>
      <c r="P3642" s="330"/>
      <c r="Q3642" s="132"/>
      <c r="R3642" s="132"/>
      <c r="S3642" s="132"/>
      <c r="T3642" s="132"/>
    </row>
    <row r="3643" customFormat="false" ht="12.8" hidden="true" customHeight="false" outlineLevel="0" collapsed="false">
      <c r="A3643" s="131" t="n">
        <v>1577232000</v>
      </c>
      <c r="B3643" s="330" t="n">
        <f aca="false">(A3643/(24*60*60))+DATE(1970,1,1)</f>
        <v>43824</v>
      </c>
      <c r="C3643" s="331" t="n">
        <f aca="false">YEAR(B3643)</f>
        <v>2019</v>
      </c>
      <c r="D3643" s="331" t="n">
        <f aca="false">MONTH(B3643)</f>
        <v>12</v>
      </c>
      <c r="E3643" s="331" t="n">
        <f aca="false">DAY(B3643)</f>
        <v>25</v>
      </c>
      <c r="F3643" s="132" t="n">
        <v>7254.5575</v>
      </c>
      <c r="G3643" s="132" t="n">
        <v>7267.4325</v>
      </c>
      <c r="H3643" s="132" t="n">
        <v>7116.2075</v>
      </c>
      <c r="I3643" s="132" t="n">
        <v>7193.1525</v>
      </c>
      <c r="J3643" s="132" t="n">
        <f aca="false">LARGE($G$1:G3643,1)</f>
        <v>19804.2475</v>
      </c>
      <c r="K3643" s="192" t="n">
        <f aca="false">IF(J3643&gt;J3642,0,K3642+1)</f>
        <v>738</v>
      </c>
      <c r="L3643" s="134" t="n">
        <f aca="false">I3643/J3643-1</f>
        <v>-0.636787386140271</v>
      </c>
      <c r="O3643" s="131"/>
      <c r="P3643" s="330"/>
      <c r="Q3643" s="132"/>
      <c r="R3643" s="132"/>
      <c r="S3643" s="132"/>
      <c r="T3643" s="132"/>
    </row>
    <row r="3644" customFormat="false" ht="12.8" hidden="true" customHeight="false" outlineLevel="0" collapsed="false">
      <c r="A3644" s="131" t="n">
        <v>1577318400</v>
      </c>
      <c r="B3644" s="330" t="n">
        <f aca="false">(A3644/(24*60*60))+DATE(1970,1,1)</f>
        <v>43825</v>
      </c>
      <c r="C3644" s="331" t="n">
        <f aca="false">YEAR(B3644)</f>
        <v>2019</v>
      </c>
      <c r="D3644" s="331" t="n">
        <f aca="false">MONTH(B3644)</f>
        <v>12</v>
      </c>
      <c r="E3644" s="331" t="n">
        <f aca="false">DAY(B3644)</f>
        <v>26</v>
      </c>
      <c r="F3644" s="132" t="n">
        <v>7195.345</v>
      </c>
      <c r="G3644" s="132" t="n">
        <v>7430.7475</v>
      </c>
      <c r="H3644" s="132" t="n">
        <v>7148.75</v>
      </c>
      <c r="I3644" s="132" t="n">
        <v>7193.44</v>
      </c>
      <c r="J3644" s="132" t="n">
        <f aca="false">LARGE($G$1:G3644,1)</f>
        <v>19804.2475</v>
      </c>
      <c r="K3644" s="192" t="n">
        <f aca="false">IF(J3644&gt;J3643,0,K3643+1)</f>
        <v>739</v>
      </c>
      <c r="L3644" s="134" t="n">
        <f aca="false">I3644/J3644-1</f>
        <v>-0.63677286905246</v>
      </c>
      <c r="O3644" s="131"/>
      <c r="P3644" s="330"/>
      <c r="Q3644" s="132"/>
      <c r="R3644" s="132"/>
      <c r="S3644" s="132"/>
      <c r="T3644" s="132"/>
    </row>
    <row r="3645" customFormat="false" ht="12.8" hidden="true" customHeight="false" outlineLevel="0" collapsed="false">
      <c r="A3645" s="131" t="n">
        <v>1577404800</v>
      </c>
      <c r="B3645" s="330" t="n">
        <f aca="false">(A3645/(24*60*60))+DATE(1970,1,1)</f>
        <v>43826</v>
      </c>
      <c r="C3645" s="331" t="n">
        <f aca="false">YEAR(B3645)</f>
        <v>2019</v>
      </c>
      <c r="D3645" s="331" t="n">
        <f aca="false">MONTH(B3645)</f>
        <v>12</v>
      </c>
      <c r="E3645" s="331" t="n">
        <f aca="false">DAY(B3645)</f>
        <v>27</v>
      </c>
      <c r="F3645" s="132" t="n">
        <v>7195.47</v>
      </c>
      <c r="G3645" s="132" t="n">
        <v>7254.4375</v>
      </c>
      <c r="H3645" s="132" t="n">
        <v>7025.6275</v>
      </c>
      <c r="I3645" s="132" t="n">
        <v>7244.9725</v>
      </c>
      <c r="J3645" s="132" t="n">
        <f aca="false">LARGE($G$1:G3645,1)</f>
        <v>19804.2475</v>
      </c>
      <c r="K3645" s="192" t="n">
        <f aca="false">IF(J3645&gt;J3644,0,K3644+1)</f>
        <v>740</v>
      </c>
      <c r="L3645" s="134" t="n">
        <f aca="false">I3645/J3645-1</f>
        <v>-0.634170775738892</v>
      </c>
      <c r="O3645" s="131"/>
      <c r="P3645" s="330"/>
      <c r="Q3645" s="132"/>
      <c r="R3645" s="132"/>
      <c r="S3645" s="132"/>
      <c r="T3645" s="132"/>
    </row>
    <row r="3646" customFormat="false" ht="12.8" hidden="true" customHeight="false" outlineLevel="0" collapsed="false">
      <c r="A3646" s="131" t="n">
        <v>1577491200</v>
      </c>
      <c r="B3646" s="330" t="n">
        <f aca="false">(A3646/(24*60*60))+DATE(1970,1,1)</f>
        <v>43827</v>
      </c>
      <c r="C3646" s="331" t="n">
        <f aca="false">YEAR(B3646)</f>
        <v>2019</v>
      </c>
      <c r="D3646" s="331" t="n">
        <f aca="false">MONTH(B3646)</f>
        <v>12</v>
      </c>
      <c r="E3646" s="331" t="n">
        <f aca="false">DAY(B3646)</f>
        <v>28</v>
      </c>
      <c r="F3646" s="132" t="n">
        <v>7247.5725</v>
      </c>
      <c r="G3646" s="132" t="n">
        <v>7348.7225</v>
      </c>
      <c r="H3646" s="132" t="n">
        <v>7234.3375</v>
      </c>
      <c r="I3646" s="132" t="n">
        <v>7299.9275</v>
      </c>
      <c r="J3646" s="132" t="n">
        <f aca="false">LARGE($G$1:G3646,1)</f>
        <v>19804.2475</v>
      </c>
      <c r="K3646" s="192" t="n">
        <f aca="false">IF(J3646&gt;J3645,0,K3645+1)</f>
        <v>741</v>
      </c>
      <c r="L3646" s="134" t="n">
        <f aca="false">I3646/J3646-1</f>
        <v>-0.631395865962592</v>
      </c>
      <c r="O3646" s="131"/>
      <c r="P3646" s="330"/>
      <c r="Q3646" s="132"/>
      <c r="R3646" s="132"/>
      <c r="S3646" s="132"/>
      <c r="T3646" s="132"/>
    </row>
    <row r="3647" customFormat="false" ht="12.8" hidden="true" customHeight="false" outlineLevel="0" collapsed="false">
      <c r="A3647" s="131" t="n">
        <v>1577577600</v>
      </c>
      <c r="B3647" s="330" t="n">
        <f aca="false">(A3647/(24*60*60))+DATE(1970,1,1)</f>
        <v>43828</v>
      </c>
      <c r="C3647" s="331" t="n">
        <f aca="false">YEAR(B3647)</f>
        <v>2019</v>
      </c>
      <c r="D3647" s="331" t="n">
        <f aca="false">MONTH(B3647)</f>
        <v>12</v>
      </c>
      <c r="E3647" s="331" t="n">
        <f aca="false">DAY(B3647)</f>
        <v>29</v>
      </c>
      <c r="F3647" s="132" t="n">
        <v>7301.05</v>
      </c>
      <c r="G3647" s="132" t="n">
        <v>7527.195</v>
      </c>
      <c r="H3647" s="132" t="n">
        <v>7277.225</v>
      </c>
      <c r="I3647" s="132" t="n">
        <v>7387.9625</v>
      </c>
      <c r="J3647" s="132" t="n">
        <f aca="false">LARGE($G$1:G3647,1)</f>
        <v>19804.2475</v>
      </c>
      <c r="K3647" s="192" t="n">
        <f aca="false">IF(J3647&gt;J3646,0,K3646+1)</f>
        <v>742</v>
      </c>
      <c r="L3647" s="134" t="n">
        <f aca="false">I3647/J3647-1</f>
        <v>-0.626950607439136</v>
      </c>
      <c r="O3647" s="131"/>
      <c r="P3647" s="330"/>
      <c r="Q3647" s="132"/>
      <c r="R3647" s="132"/>
      <c r="S3647" s="132"/>
      <c r="T3647" s="132"/>
    </row>
    <row r="3648" customFormat="false" ht="12.8" hidden="true" customHeight="false" outlineLevel="0" collapsed="false">
      <c r="A3648" s="131" t="n">
        <v>1577664000</v>
      </c>
      <c r="B3648" s="330" t="n">
        <f aca="false">(A3648/(24*60*60))+DATE(1970,1,1)</f>
        <v>43829</v>
      </c>
      <c r="C3648" s="331" t="n">
        <f aca="false">YEAR(B3648)</f>
        <v>2019</v>
      </c>
      <c r="D3648" s="331" t="n">
        <f aca="false">MONTH(B3648)</f>
        <v>12</v>
      </c>
      <c r="E3648" s="331" t="n">
        <f aca="false">DAY(B3648)</f>
        <v>30</v>
      </c>
      <c r="F3648" s="132" t="n">
        <v>7382.7925</v>
      </c>
      <c r="G3648" s="132" t="n">
        <v>7386.2475</v>
      </c>
      <c r="H3648" s="132" t="n">
        <v>7199.7425</v>
      </c>
      <c r="I3648" s="132" t="n">
        <v>7216.0525</v>
      </c>
      <c r="J3648" s="132" t="n">
        <f aca="false">LARGE($G$1:G3648,1)</f>
        <v>19804.2475</v>
      </c>
      <c r="K3648" s="192" t="n">
        <f aca="false">IF(J3648&gt;J3647,0,K3647+1)</f>
        <v>743</v>
      </c>
      <c r="L3648" s="134" t="n">
        <f aca="false">I3648/J3648-1</f>
        <v>-0.635631068537191</v>
      </c>
      <c r="O3648" s="131"/>
      <c r="P3648" s="330"/>
      <c r="Q3648" s="132"/>
      <c r="R3648" s="132"/>
      <c r="S3648" s="132"/>
      <c r="T3648" s="132"/>
    </row>
    <row r="3649" customFormat="false" ht="12.8" hidden="true" customHeight="false" outlineLevel="0" collapsed="false">
      <c r="A3649" s="131" t="n">
        <v>1577750400</v>
      </c>
      <c r="B3649" s="330" t="n">
        <f aca="false">(A3649/(24*60*60))+DATE(1970,1,1)</f>
        <v>43830</v>
      </c>
      <c r="C3649" s="331" t="n">
        <f aca="false">YEAR(B3649)</f>
        <v>2019</v>
      </c>
      <c r="D3649" s="331" t="n">
        <f aca="false">MONTH(B3649)</f>
        <v>12</v>
      </c>
      <c r="E3649" s="331" t="n">
        <f aca="false">DAY(B3649)</f>
        <v>31</v>
      </c>
      <c r="F3649" s="132" t="n">
        <v>7218.3875</v>
      </c>
      <c r="G3649" s="132" t="n">
        <v>7300.53</v>
      </c>
      <c r="H3649" s="132" t="n">
        <v>7112.1425</v>
      </c>
      <c r="I3649" s="132" t="n">
        <v>7167.07</v>
      </c>
      <c r="J3649" s="132" t="n">
        <f aca="false">LARGE($G$1:G3649,1)</f>
        <v>19804.2475</v>
      </c>
      <c r="K3649" s="192" t="n">
        <f aca="false">IF(J3649&gt;J3648,0,K3648+1)</f>
        <v>744</v>
      </c>
      <c r="L3649" s="134" t="n">
        <f aca="false">I3649/J3649-1</f>
        <v>-0.638104401593648</v>
      </c>
      <c r="O3649" s="131"/>
      <c r="P3649" s="330"/>
      <c r="Q3649" s="132"/>
      <c r="R3649" s="132"/>
      <c r="S3649" s="132"/>
      <c r="T3649" s="132"/>
    </row>
    <row r="3650" customFormat="false" ht="12.8" hidden="false" customHeight="false" outlineLevel="0" collapsed="false">
      <c r="A3650" s="131" t="n">
        <v>1577836800</v>
      </c>
      <c r="B3650" s="330" t="n">
        <f aca="false">(A3650/(24*60*60))+DATE(1970,1,1)</f>
        <v>43831</v>
      </c>
      <c r="C3650" s="331" t="n">
        <f aca="false">YEAR(B3650)</f>
        <v>2020</v>
      </c>
      <c r="D3650" s="331" t="n">
        <f aca="false">MONTH(B3650)</f>
        <v>1</v>
      </c>
      <c r="E3650" s="331" t="n">
        <f aca="false">DAY(B3650)</f>
        <v>1</v>
      </c>
      <c r="F3650" s="132" t="n">
        <v>7164.9025</v>
      </c>
      <c r="G3650" s="132" t="n">
        <v>7235.535</v>
      </c>
      <c r="H3650" s="132" t="n">
        <v>7145.6625</v>
      </c>
      <c r="I3650" s="132" t="n">
        <v>7175.6525</v>
      </c>
      <c r="J3650" s="132" t="n">
        <f aca="false">LARGE($G$1:G3650,1)</f>
        <v>19804.2475</v>
      </c>
      <c r="K3650" s="192" t="n">
        <f aca="false">IF(J3650&gt;J3649,0,K3649+1)</f>
        <v>745</v>
      </c>
      <c r="L3650" s="134" t="n">
        <f aca="false">I3650/J3650-1</f>
        <v>-0.637671034963586</v>
      </c>
      <c r="O3650" s="131"/>
      <c r="P3650" s="330"/>
      <c r="Q3650" s="132"/>
      <c r="R3650" s="132"/>
      <c r="S3650" s="132"/>
      <c r="T3650" s="132"/>
    </row>
    <row r="3651" customFormat="false" ht="12.8" hidden="false" customHeight="false" outlineLevel="0" collapsed="false">
      <c r="A3651" s="131" t="n">
        <v>1577923200</v>
      </c>
      <c r="B3651" s="330" t="n">
        <f aca="false">(A3651/(24*60*60))+DATE(1970,1,1)</f>
        <v>43832</v>
      </c>
      <c r="C3651" s="331" t="n">
        <f aca="false">YEAR(B3651)</f>
        <v>2020</v>
      </c>
      <c r="D3651" s="331" t="n">
        <f aca="false">MONTH(B3651)</f>
        <v>1</v>
      </c>
      <c r="E3651" s="331" t="n">
        <f aca="false">DAY(B3651)</f>
        <v>2</v>
      </c>
      <c r="F3651" s="132" t="n">
        <v>7174.665</v>
      </c>
      <c r="G3651" s="132" t="n">
        <v>7185.8925</v>
      </c>
      <c r="H3651" s="132" t="n">
        <v>6904.755</v>
      </c>
      <c r="I3651" s="132" t="n">
        <v>6945.695</v>
      </c>
      <c r="J3651" s="132" t="n">
        <f aca="false">LARGE($G$1:G3651,1)</f>
        <v>19804.2475</v>
      </c>
      <c r="K3651" s="192" t="n">
        <f aca="false">IF(J3651&gt;J3650,0,K3650+1)</f>
        <v>746</v>
      </c>
      <c r="L3651" s="134" t="n">
        <f aca="false">I3651/J3651-1</f>
        <v>-0.649282559208574</v>
      </c>
      <c r="O3651" s="131"/>
      <c r="P3651" s="330"/>
      <c r="Q3651" s="132"/>
      <c r="R3651" s="132"/>
      <c r="S3651" s="132"/>
      <c r="T3651" s="132"/>
    </row>
    <row r="3652" customFormat="false" ht="12.8" hidden="false" customHeight="false" outlineLevel="0" collapsed="false">
      <c r="A3652" s="131" t="n">
        <v>1578009600</v>
      </c>
      <c r="B3652" s="330" t="n">
        <f aca="false">(A3652/(24*60*60))+DATE(1970,1,1)</f>
        <v>43833</v>
      </c>
      <c r="C3652" s="331" t="n">
        <f aca="false">YEAR(B3652)</f>
        <v>2020</v>
      </c>
      <c r="D3652" s="331" t="n">
        <f aca="false">MONTH(B3652)</f>
        <v>1</v>
      </c>
      <c r="E3652" s="331" t="n">
        <f aca="false">DAY(B3652)</f>
        <v>3</v>
      </c>
      <c r="F3652" s="132" t="n">
        <v>6944.76</v>
      </c>
      <c r="G3652" s="132" t="n">
        <v>7399.7025</v>
      </c>
      <c r="H3652" s="132" t="n">
        <v>6857.05</v>
      </c>
      <c r="I3652" s="132" t="n">
        <v>7335.29</v>
      </c>
      <c r="J3652" s="132" t="n">
        <f aca="false">LARGE($G$1:G3652,1)</f>
        <v>19804.2475</v>
      </c>
      <c r="K3652" s="192" t="n">
        <f aca="false">IF(J3652&gt;J3651,0,K3651+1)</f>
        <v>747</v>
      </c>
      <c r="L3652" s="134" t="n">
        <f aca="false">I3652/J3652-1</f>
        <v>-0.629610264161766</v>
      </c>
      <c r="O3652" s="131"/>
      <c r="P3652" s="330"/>
      <c r="Q3652" s="132"/>
      <c r="R3652" s="132"/>
      <c r="S3652" s="132"/>
      <c r="T3652" s="132"/>
    </row>
    <row r="3653" customFormat="false" ht="12.8" hidden="false" customHeight="false" outlineLevel="0" collapsed="false">
      <c r="A3653" s="131" t="n">
        <v>1578096000</v>
      </c>
      <c r="B3653" s="330" t="n">
        <f aca="false">(A3653/(24*60*60))+DATE(1970,1,1)</f>
        <v>43834</v>
      </c>
      <c r="C3653" s="331" t="n">
        <f aca="false">YEAR(B3653)</f>
        <v>2020</v>
      </c>
      <c r="D3653" s="331" t="n">
        <f aca="false">MONTH(B3653)</f>
        <v>1</v>
      </c>
      <c r="E3653" s="331" t="n">
        <f aca="false">DAY(B3653)</f>
        <v>4</v>
      </c>
      <c r="F3653" s="132" t="n">
        <v>7333.66</v>
      </c>
      <c r="G3653" s="132" t="n">
        <v>7396.225</v>
      </c>
      <c r="H3653" s="132" t="n">
        <v>7259.47</v>
      </c>
      <c r="I3653" s="132" t="n">
        <v>7349.0325</v>
      </c>
      <c r="J3653" s="132" t="n">
        <f aca="false">LARGE($G$1:G3653,1)</f>
        <v>19804.2475</v>
      </c>
      <c r="K3653" s="192" t="n">
        <f aca="false">IF(J3653&gt;J3652,0,K3652+1)</f>
        <v>748</v>
      </c>
      <c r="L3653" s="134" t="n">
        <f aca="false">I3653/J3653-1</f>
        <v>-0.628916347364372</v>
      </c>
      <c r="O3653" s="131"/>
      <c r="P3653" s="330"/>
      <c r="Q3653" s="132"/>
      <c r="R3653" s="132"/>
      <c r="S3653" s="132"/>
      <c r="T3653" s="132"/>
    </row>
    <row r="3654" customFormat="false" ht="12.8" hidden="false" customHeight="false" outlineLevel="0" collapsed="false">
      <c r="A3654" s="131" t="n">
        <v>1578182400</v>
      </c>
      <c r="B3654" s="330" t="n">
        <f aca="false">(A3654/(24*60*60))+DATE(1970,1,1)</f>
        <v>43835</v>
      </c>
      <c r="C3654" s="331" t="n">
        <f aca="false">YEAR(B3654)</f>
        <v>2020</v>
      </c>
      <c r="D3654" s="331" t="n">
        <f aca="false">MONTH(B3654)</f>
        <v>1</v>
      </c>
      <c r="E3654" s="331" t="n">
        <f aca="false">DAY(B3654)</f>
        <v>5</v>
      </c>
      <c r="F3654" s="132" t="n">
        <v>7351.925</v>
      </c>
      <c r="G3654" s="132" t="n">
        <v>7491.835</v>
      </c>
      <c r="H3654" s="132" t="n">
        <v>7309.2125</v>
      </c>
      <c r="I3654" s="132" t="n">
        <v>7352.6925</v>
      </c>
      <c r="J3654" s="132" t="n">
        <f aca="false">LARGE($G$1:G3654,1)</f>
        <v>19804.2475</v>
      </c>
      <c r="K3654" s="192" t="n">
        <f aca="false">IF(J3654&gt;J3653,0,K3653+1)</f>
        <v>749</v>
      </c>
      <c r="L3654" s="134" t="n">
        <f aca="false">I3654/J3654-1</f>
        <v>-0.628731538524753</v>
      </c>
      <c r="O3654" s="131"/>
      <c r="P3654" s="330"/>
      <c r="Q3654" s="132"/>
      <c r="R3654" s="132"/>
      <c r="S3654" s="132"/>
      <c r="T3654" s="132"/>
    </row>
    <row r="3655" customFormat="false" ht="12.8" hidden="false" customHeight="false" outlineLevel="0" collapsed="false">
      <c r="A3655" s="131" t="n">
        <v>1578268800</v>
      </c>
      <c r="B3655" s="330" t="n">
        <f aca="false">(A3655/(24*60*60))+DATE(1970,1,1)</f>
        <v>43836</v>
      </c>
      <c r="C3655" s="331" t="n">
        <f aca="false">YEAR(B3655)</f>
        <v>2020</v>
      </c>
      <c r="D3655" s="331" t="n">
        <f aca="false">MONTH(B3655)</f>
        <v>1</v>
      </c>
      <c r="E3655" s="331" t="n">
        <f aca="false">DAY(B3655)</f>
        <v>6</v>
      </c>
      <c r="F3655" s="132" t="n">
        <v>7351.62</v>
      </c>
      <c r="G3655" s="132" t="n">
        <v>7807.485</v>
      </c>
      <c r="H3655" s="132" t="n">
        <v>7343.53</v>
      </c>
      <c r="I3655" s="132" t="n">
        <v>7761.8475</v>
      </c>
      <c r="J3655" s="132" t="n">
        <f aca="false">LARGE($G$1:G3655,1)</f>
        <v>19804.2475</v>
      </c>
      <c r="K3655" s="192" t="n">
        <f aca="false">IF(J3655&gt;J3654,0,K3654+1)</f>
        <v>750</v>
      </c>
      <c r="L3655" s="134" t="n">
        <f aca="false">I3655/J3655-1</f>
        <v>-0.608071576564573</v>
      </c>
      <c r="O3655" s="131"/>
      <c r="P3655" s="330"/>
      <c r="Q3655" s="132"/>
      <c r="R3655" s="132"/>
      <c r="S3655" s="132"/>
      <c r="T3655" s="132"/>
    </row>
    <row r="3656" customFormat="false" ht="12.8" hidden="false" customHeight="false" outlineLevel="0" collapsed="false">
      <c r="A3656" s="131" t="n">
        <v>1578355200</v>
      </c>
      <c r="B3656" s="330" t="n">
        <f aca="false">(A3656/(24*60*60))+DATE(1970,1,1)</f>
        <v>43837</v>
      </c>
      <c r="C3656" s="331" t="n">
        <f aca="false">YEAR(B3656)</f>
        <v>2020</v>
      </c>
      <c r="D3656" s="331" t="n">
        <f aca="false">MONTH(B3656)</f>
        <v>1</v>
      </c>
      <c r="E3656" s="331" t="n">
        <f aca="false">DAY(B3656)</f>
        <v>7</v>
      </c>
      <c r="F3656" s="132" t="n">
        <v>7765.255</v>
      </c>
      <c r="G3656" s="132" t="n">
        <v>8224.625</v>
      </c>
      <c r="H3656" s="132" t="n">
        <v>7721.1575</v>
      </c>
      <c r="I3656" s="132" t="n">
        <v>8159.0075</v>
      </c>
      <c r="J3656" s="132" t="n">
        <f aca="false">LARGE($G$1:G3656,1)</f>
        <v>19804.2475</v>
      </c>
      <c r="K3656" s="192" t="n">
        <f aca="false">IF(J3656&gt;J3655,0,K3655+1)</f>
        <v>751</v>
      </c>
      <c r="L3656" s="134" t="n">
        <f aca="false">I3656/J3656-1</f>
        <v>-0.588017292755001</v>
      </c>
      <c r="O3656" s="131"/>
      <c r="P3656" s="330"/>
      <c r="Q3656" s="132"/>
      <c r="R3656" s="132"/>
      <c r="S3656" s="132"/>
      <c r="T3656" s="132"/>
    </row>
    <row r="3657" customFormat="false" ht="12.8" hidden="false" customHeight="false" outlineLevel="0" collapsed="false">
      <c r="A3657" s="131" t="n">
        <v>1578441600</v>
      </c>
      <c r="B3657" s="330" t="n">
        <f aca="false">(A3657/(24*60*60))+DATE(1970,1,1)</f>
        <v>43838</v>
      </c>
      <c r="C3657" s="331" t="n">
        <f aca="false">YEAR(B3657)</f>
        <v>2020</v>
      </c>
      <c r="D3657" s="331" t="n">
        <f aca="false">MONTH(B3657)</f>
        <v>1</v>
      </c>
      <c r="E3657" s="331" t="n">
        <f aca="false">DAY(B3657)</f>
        <v>8</v>
      </c>
      <c r="F3657" s="132" t="n">
        <v>8156.165</v>
      </c>
      <c r="G3657" s="132" t="n">
        <v>8465.065</v>
      </c>
      <c r="H3657" s="132" t="n">
        <v>7865.775</v>
      </c>
      <c r="I3657" s="132" t="n">
        <v>8043.8175</v>
      </c>
      <c r="J3657" s="132" t="n">
        <f aca="false">LARGE($G$1:G3657,1)</f>
        <v>19804.2475</v>
      </c>
      <c r="K3657" s="192" t="n">
        <f aca="false">IF(J3657&gt;J3656,0,K3656+1)</f>
        <v>752</v>
      </c>
      <c r="L3657" s="134" t="n">
        <f aca="false">I3657/J3657-1</f>
        <v>-0.593833721781148</v>
      </c>
      <c r="O3657" s="131"/>
      <c r="P3657" s="330"/>
      <c r="Q3657" s="132"/>
      <c r="R3657" s="132"/>
      <c r="S3657" s="132"/>
      <c r="T3657" s="132"/>
    </row>
    <row r="3658" customFormat="false" ht="12.8" hidden="false" customHeight="false" outlineLevel="0" collapsed="false">
      <c r="A3658" s="131" t="n">
        <v>1578528000</v>
      </c>
      <c r="B3658" s="330" t="n">
        <f aca="false">(A3658/(24*60*60))+DATE(1970,1,1)</f>
        <v>43839</v>
      </c>
      <c r="C3658" s="331" t="n">
        <f aca="false">YEAR(B3658)</f>
        <v>2020</v>
      </c>
      <c r="D3658" s="331" t="n">
        <f aca="false">MONTH(B3658)</f>
        <v>1</v>
      </c>
      <c r="E3658" s="331" t="n">
        <f aca="false">DAY(B3658)</f>
        <v>9</v>
      </c>
      <c r="F3658" s="132" t="n">
        <v>8045.23</v>
      </c>
      <c r="G3658" s="132" t="n">
        <v>8045.56</v>
      </c>
      <c r="H3658" s="132" t="n">
        <v>7747.2275</v>
      </c>
      <c r="I3658" s="132" t="n">
        <v>7814.6425</v>
      </c>
      <c r="J3658" s="132" t="n">
        <f aca="false">LARGE($G$1:G3658,1)</f>
        <v>19804.2475</v>
      </c>
      <c r="K3658" s="192" t="n">
        <f aca="false">IF(J3658&gt;J3657,0,K3657+1)</f>
        <v>753</v>
      </c>
      <c r="L3658" s="134" t="n">
        <f aca="false">I3658/J3658-1</f>
        <v>-0.60540573430018</v>
      </c>
      <c r="O3658" s="131"/>
      <c r="P3658" s="330"/>
      <c r="Q3658" s="132"/>
      <c r="R3658" s="132"/>
      <c r="S3658" s="132"/>
      <c r="T3658" s="132"/>
    </row>
    <row r="3659" customFormat="false" ht="12.8" hidden="false" customHeight="false" outlineLevel="0" collapsed="false">
      <c r="A3659" s="131" t="n">
        <v>1578614400</v>
      </c>
      <c r="B3659" s="330" t="n">
        <f aca="false">(A3659/(24*60*60))+DATE(1970,1,1)</f>
        <v>43840</v>
      </c>
      <c r="C3659" s="331" t="n">
        <f aca="false">YEAR(B3659)</f>
        <v>2020</v>
      </c>
      <c r="D3659" s="331" t="n">
        <f aca="false">MONTH(B3659)</f>
        <v>1</v>
      </c>
      <c r="E3659" s="331" t="n">
        <f aca="false">DAY(B3659)</f>
        <v>10</v>
      </c>
      <c r="F3659" s="132" t="n">
        <v>7816.1475</v>
      </c>
      <c r="G3659" s="132" t="n">
        <v>8197.6675</v>
      </c>
      <c r="H3659" s="132" t="n">
        <v>7670.075</v>
      </c>
      <c r="I3659" s="132" t="n">
        <v>8195.22</v>
      </c>
      <c r="J3659" s="132" t="n">
        <f aca="false">LARGE($G$1:G3659,1)</f>
        <v>19804.2475</v>
      </c>
      <c r="K3659" s="192" t="n">
        <f aca="false">IF(J3659&gt;J3658,0,K3658+1)</f>
        <v>754</v>
      </c>
      <c r="L3659" s="134" t="n">
        <f aca="false">I3659/J3659-1</f>
        <v>-0.586188770868472</v>
      </c>
      <c r="O3659" s="131"/>
      <c r="P3659" s="330"/>
      <c r="Q3659" s="132"/>
      <c r="R3659" s="132"/>
      <c r="S3659" s="132"/>
      <c r="T3659" s="132"/>
    </row>
    <row r="3660" customFormat="false" ht="12.8" hidden="false" customHeight="false" outlineLevel="0" collapsed="false">
      <c r="A3660" s="131" t="n">
        <v>1578700800</v>
      </c>
      <c r="B3660" s="330" t="n">
        <f aca="false">(A3660/(24*60*60))+DATE(1970,1,1)</f>
        <v>43841</v>
      </c>
      <c r="C3660" s="331" t="n">
        <f aca="false">YEAR(B3660)</f>
        <v>2020</v>
      </c>
      <c r="D3660" s="331" t="n">
        <f aca="false">MONTH(B3660)</f>
        <v>1</v>
      </c>
      <c r="E3660" s="331" t="n">
        <f aca="false">DAY(B3660)</f>
        <v>11</v>
      </c>
      <c r="F3660" s="132" t="n">
        <v>8196.1075</v>
      </c>
      <c r="G3660" s="132" t="n">
        <v>8293.1275</v>
      </c>
      <c r="H3660" s="132" t="n">
        <v>7999.8275</v>
      </c>
      <c r="I3660" s="132" t="n">
        <v>8021.475</v>
      </c>
      <c r="J3660" s="132" t="n">
        <f aca="false">LARGE($G$1:G3660,1)</f>
        <v>19804.2475</v>
      </c>
      <c r="K3660" s="192" t="n">
        <f aca="false">IF(J3660&gt;J3659,0,K3659+1)</f>
        <v>755</v>
      </c>
      <c r="L3660" s="134" t="n">
        <f aca="false">I3660/J3660-1</f>
        <v>-0.594961888857428</v>
      </c>
      <c r="O3660" s="131"/>
      <c r="P3660" s="330"/>
      <c r="Q3660" s="132"/>
      <c r="R3660" s="132"/>
      <c r="S3660" s="132"/>
      <c r="T3660" s="132"/>
    </row>
    <row r="3661" customFormat="false" ht="12.8" hidden="false" customHeight="false" outlineLevel="0" collapsed="false">
      <c r="A3661" s="131" t="n">
        <v>1578787200</v>
      </c>
      <c r="B3661" s="330" t="n">
        <f aca="false">(A3661/(24*60*60))+DATE(1970,1,1)</f>
        <v>43842</v>
      </c>
      <c r="C3661" s="331" t="n">
        <f aca="false">YEAR(B3661)</f>
        <v>2020</v>
      </c>
      <c r="D3661" s="331" t="n">
        <f aca="false">MONTH(B3661)</f>
        <v>1</v>
      </c>
      <c r="E3661" s="331" t="n">
        <f aca="false">DAY(B3661)</f>
        <v>12</v>
      </c>
      <c r="F3661" s="132" t="n">
        <v>8018.675</v>
      </c>
      <c r="G3661" s="132" t="n">
        <v>8185</v>
      </c>
      <c r="H3661" s="132" t="n">
        <v>7961.6125</v>
      </c>
      <c r="I3661" s="132" t="n">
        <v>8178.0025</v>
      </c>
      <c r="J3661" s="132" t="n">
        <f aca="false">LARGE($G$1:G3661,1)</f>
        <v>19804.2475</v>
      </c>
      <c r="K3661" s="192" t="n">
        <f aca="false">IF(J3661&gt;J3660,0,K3660+1)</f>
        <v>756</v>
      </c>
      <c r="L3661" s="134" t="n">
        <f aca="false">I3661/J3661-1</f>
        <v>-0.587058155075067</v>
      </c>
      <c r="O3661" s="131"/>
      <c r="P3661" s="330"/>
      <c r="Q3661" s="132"/>
      <c r="R3661" s="132"/>
      <c r="S3661" s="132"/>
      <c r="T3661" s="132"/>
    </row>
    <row r="3662" customFormat="false" ht="12.8" hidden="false" customHeight="false" outlineLevel="0" collapsed="false">
      <c r="A3662" s="131" t="n">
        <v>1578873600</v>
      </c>
      <c r="B3662" s="330" t="n">
        <f aca="false">(A3662/(24*60*60))+DATE(1970,1,1)</f>
        <v>43843</v>
      </c>
      <c r="C3662" s="331" t="n">
        <f aca="false">YEAR(B3662)</f>
        <v>2020</v>
      </c>
      <c r="D3662" s="331" t="n">
        <f aca="false">MONTH(B3662)</f>
        <v>1</v>
      </c>
      <c r="E3662" s="331" t="n">
        <f aca="false">DAY(B3662)</f>
        <v>13</v>
      </c>
      <c r="F3662" s="132" t="n">
        <v>8180.7775</v>
      </c>
      <c r="G3662" s="132" t="n">
        <v>8193.0425</v>
      </c>
      <c r="H3662" s="132" t="n">
        <v>8029.4375</v>
      </c>
      <c r="I3662" s="132" t="n">
        <v>8105.8775</v>
      </c>
      <c r="J3662" s="132" t="n">
        <f aca="false">LARGE($G$1:G3662,1)</f>
        <v>19804.2475</v>
      </c>
      <c r="K3662" s="192" t="n">
        <f aca="false">IF(J3662&gt;J3661,0,K3661+1)</f>
        <v>757</v>
      </c>
      <c r="L3662" s="134" t="n">
        <f aca="false">I3662/J3662-1</f>
        <v>-0.590700050582584</v>
      </c>
      <c r="O3662" s="131"/>
      <c r="P3662" s="330"/>
      <c r="Q3662" s="132"/>
      <c r="R3662" s="132"/>
      <c r="S3662" s="132"/>
      <c r="T3662" s="132"/>
    </row>
    <row r="3663" customFormat="false" ht="12.8" hidden="false" customHeight="false" outlineLevel="0" collapsed="false">
      <c r="A3663" s="131" t="n">
        <v>1578960000</v>
      </c>
      <c r="B3663" s="330" t="n">
        <f aca="false">(A3663/(24*60*60))+DATE(1970,1,1)</f>
        <v>43844</v>
      </c>
      <c r="C3663" s="331" t="n">
        <f aca="false">YEAR(B3663)</f>
        <v>2020</v>
      </c>
      <c r="D3663" s="331" t="n">
        <f aca="false">MONTH(B3663)</f>
        <v>1</v>
      </c>
      <c r="E3663" s="331" t="n">
        <f aca="false">DAY(B3663)</f>
        <v>14</v>
      </c>
      <c r="F3663" s="132" t="n">
        <v>8106.365</v>
      </c>
      <c r="G3663" s="132" t="n">
        <v>8892.4225</v>
      </c>
      <c r="H3663" s="132" t="n">
        <v>8106.115</v>
      </c>
      <c r="I3663" s="132" t="n">
        <v>8817.81</v>
      </c>
      <c r="J3663" s="132" t="n">
        <f aca="false">LARGE($G$1:G3663,1)</f>
        <v>19804.2475</v>
      </c>
      <c r="K3663" s="192" t="n">
        <f aca="false">IF(J3663&gt;J3662,0,K3662+1)</f>
        <v>758</v>
      </c>
      <c r="L3663" s="134" t="n">
        <f aca="false">I3663/J3663-1</f>
        <v>-0.554751575388058</v>
      </c>
      <c r="O3663" s="131"/>
      <c r="P3663" s="330"/>
      <c r="Q3663" s="132"/>
      <c r="R3663" s="132"/>
      <c r="S3663" s="132"/>
      <c r="T3663" s="132"/>
    </row>
    <row r="3664" customFormat="false" ht="12.8" hidden="false" customHeight="false" outlineLevel="0" collapsed="false">
      <c r="A3664" s="131" t="n">
        <v>1579046400</v>
      </c>
      <c r="B3664" s="330" t="n">
        <f aca="false">(A3664/(24*60*60))+DATE(1970,1,1)</f>
        <v>43845</v>
      </c>
      <c r="C3664" s="331" t="n">
        <f aca="false">YEAR(B3664)</f>
        <v>2020</v>
      </c>
      <c r="D3664" s="331" t="n">
        <f aca="false">MONTH(B3664)</f>
        <v>1</v>
      </c>
      <c r="E3664" s="331" t="n">
        <f aca="false">DAY(B3664)</f>
        <v>15</v>
      </c>
      <c r="F3664" s="132" t="n">
        <v>8813.425</v>
      </c>
      <c r="G3664" s="132" t="n">
        <v>8906.0075</v>
      </c>
      <c r="H3664" s="132" t="n">
        <v>8556.53</v>
      </c>
      <c r="I3664" s="132" t="n">
        <v>8810.445</v>
      </c>
      <c r="J3664" s="132" t="n">
        <f aca="false">LARGE($G$1:G3664,1)</f>
        <v>19804.2475</v>
      </c>
      <c r="K3664" s="192" t="n">
        <f aca="false">IF(J3664&gt;J3663,0,K3663+1)</f>
        <v>759</v>
      </c>
      <c r="L3664" s="134" t="n">
        <f aca="false">I3664/J3664-1</f>
        <v>-0.555123465307127</v>
      </c>
      <c r="O3664" s="131"/>
      <c r="P3664" s="330"/>
      <c r="Q3664" s="132"/>
      <c r="R3664" s="132"/>
      <c r="S3664" s="132"/>
      <c r="T3664" s="132"/>
    </row>
    <row r="3665" customFormat="false" ht="12.8" hidden="false" customHeight="false" outlineLevel="0" collapsed="false">
      <c r="A3665" s="131" t="n">
        <v>1579132800</v>
      </c>
      <c r="B3665" s="330" t="n">
        <f aca="false">(A3665/(24*60*60))+DATE(1970,1,1)</f>
        <v>43846</v>
      </c>
      <c r="C3665" s="331" t="n">
        <f aca="false">YEAR(B3665)</f>
        <v>2020</v>
      </c>
      <c r="D3665" s="331" t="n">
        <f aca="false">MONTH(B3665)</f>
        <v>1</v>
      </c>
      <c r="E3665" s="331" t="n">
        <f aca="false">DAY(B3665)</f>
        <v>16</v>
      </c>
      <c r="F3665" s="132" t="n">
        <v>8812.7125</v>
      </c>
      <c r="G3665" s="132" t="n">
        <v>8849.5325</v>
      </c>
      <c r="H3665" s="132" t="n">
        <v>8578.3425</v>
      </c>
      <c r="I3665" s="132" t="n">
        <v>8714.43</v>
      </c>
      <c r="J3665" s="132" t="n">
        <f aca="false">LARGE($G$1:G3665,1)</f>
        <v>19804.2475</v>
      </c>
      <c r="K3665" s="192" t="n">
        <f aca="false">IF(J3665&gt;J3664,0,K3664+1)</f>
        <v>760</v>
      </c>
      <c r="L3665" s="134" t="n">
        <f aca="false">I3665/J3665-1</f>
        <v>-0.559971667694014</v>
      </c>
      <c r="O3665" s="131"/>
      <c r="P3665" s="330"/>
      <c r="Q3665" s="132"/>
      <c r="R3665" s="132"/>
      <c r="S3665" s="132"/>
      <c r="T3665" s="132"/>
    </row>
    <row r="3666" customFormat="false" ht="12.8" hidden="false" customHeight="false" outlineLevel="0" collapsed="false">
      <c r="A3666" s="131" t="n">
        <v>1579219200</v>
      </c>
      <c r="B3666" s="330" t="n">
        <f aca="false">(A3666/(24*60*60))+DATE(1970,1,1)</f>
        <v>43847</v>
      </c>
      <c r="C3666" s="331" t="n">
        <f aca="false">YEAR(B3666)</f>
        <v>2020</v>
      </c>
      <c r="D3666" s="331" t="n">
        <f aca="false">MONTH(B3666)</f>
        <v>1</v>
      </c>
      <c r="E3666" s="331" t="n">
        <f aca="false">DAY(B3666)</f>
        <v>17</v>
      </c>
      <c r="F3666" s="132" t="n">
        <v>8715.7675</v>
      </c>
      <c r="G3666" s="132" t="n">
        <v>9009.85</v>
      </c>
      <c r="H3666" s="132" t="n">
        <v>8663.4725</v>
      </c>
      <c r="I3666" s="132" t="n">
        <v>8898.5</v>
      </c>
      <c r="J3666" s="132" t="n">
        <f aca="false">LARGE($G$1:G3666,1)</f>
        <v>19804.2475</v>
      </c>
      <c r="K3666" s="192" t="n">
        <f aca="false">IF(J3666&gt;J3665,0,K3665+1)</f>
        <v>761</v>
      </c>
      <c r="L3666" s="134" t="n">
        <f aca="false">I3666/J3666-1</f>
        <v>-0.550677196899302</v>
      </c>
      <c r="O3666" s="131"/>
      <c r="P3666" s="330"/>
      <c r="Q3666" s="132"/>
      <c r="R3666" s="132"/>
      <c r="S3666" s="132"/>
      <c r="T3666" s="132"/>
    </row>
    <row r="3667" customFormat="false" ht="12.8" hidden="false" customHeight="false" outlineLevel="0" collapsed="false">
      <c r="A3667" s="131" t="n">
        <v>1579305600</v>
      </c>
      <c r="B3667" s="330" t="n">
        <f aca="false">(A3667/(24*60*60))+DATE(1970,1,1)</f>
        <v>43848</v>
      </c>
      <c r="C3667" s="331" t="n">
        <f aca="false">YEAR(B3667)</f>
        <v>2020</v>
      </c>
      <c r="D3667" s="331" t="n">
        <f aca="false">MONTH(B3667)</f>
        <v>1</v>
      </c>
      <c r="E3667" s="331" t="n">
        <f aca="false">DAY(B3667)</f>
        <v>18</v>
      </c>
      <c r="F3667" s="132" t="n">
        <v>8899</v>
      </c>
      <c r="G3667" s="132" t="n">
        <v>8981.525</v>
      </c>
      <c r="H3667" s="132" t="n">
        <v>8804.75</v>
      </c>
      <c r="I3667" s="132" t="n">
        <v>8908.3325</v>
      </c>
      <c r="J3667" s="132" t="n">
        <f aca="false">LARGE($G$1:G3667,1)</f>
        <v>19804.2475</v>
      </c>
      <c r="K3667" s="192" t="n">
        <f aca="false">IF(J3667&gt;J3666,0,K3666+1)</f>
        <v>762</v>
      </c>
      <c r="L3667" s="134" t="n">
        <f aca="false">I3667/J3667-1</f>
        <v>-0.550180712496145</v>
      </c>
      <c r="O3667" s="131"/>
      <c r="P3667" s="330"/>
      <c r="Q3667" s="132"/>
      <c r="R3667" s="132"/>
      <c r="S3667" s="132"/>
      <c r="T3667" s="132"/>
    </row>
    <row r="3668" customFormat="false" ht="12.8" hidden="false" customHeight="false" outlineLevel="0" collapsed="false">
      <c r="A3668" s="131" t="n">
        <v>1579392000</v>
      </c>
      <c r="B3668" s="330" t="n">
        <f aca="false">(A3668/(24*60*60))+DATE(1970,1,1)</f>
        <v>43849</v>
      </c>
      <c r="C3668" s="331" t="n">
        <f aca="false">YEAR(B3668)</f>
        <v>2020</v>
      </c>
      <c r="D3668" s="331" t="n">
        <f aca="false">MONTH(B3668)</f>
        <v>1</v>
      </c>
      <c r="E3668" s="331" t="n">
        <f aca="false">DAY(B3668)</f>
        <v>19</v>
      </c>
      <c r="F3668" s="132" t="n">
        <v>8905.765</v>
      </c>
      <c r="G3668" s="132" t="n">
        <v>9187.0675</v>
      </c>
      <c r="H3668" s="132" t="n">
        <v>8468.4725</v>
      </c>
      <c r="I3668" s="132" t="n">
        <v>8700.1475</v>
      </c>
      <c r="J3668" s="132" t="n">
        <f aca="false">LARGE($G$1:G3668,1)</f>
        <v>19804.2475</v>
      </c>
      <c r="K3668" s="192" t="n">
        <f aca="false">IF(J3668&gt;J3667,0,K3667+1)</f>
        <v>763</v>
      </c>
      <c r="L3668" s="134" t="n">
        <f aca="false">I3668/J3668-1</f>
        <v>-0.560692851369384</v>
      </c>
      <c r="O3668" s="131"/>
      <c r="P3668" s="330"/>
      <c r="Q3668" s="132"/>
      <c r="R3668" s="132"/>
      <c r="S3668" s="132"/>
      <c r="T3668" s="132"/>
    </row>
    <row r="3669" customFormat="false" ht="12.8" hidden="false" customHeight="false" outlineLevel="0" collapsed="false">
      <c r="A3669" s="131" t="n">
        <v>1579478400</v>
      </c>
      <c r="B3669" s="330" t="n">
        <f aca="false">(A3669/(24*60*60))+DATE(1970,1,1)</f>
        <v>43850</v>
      </c>
      <c r="C3669" s="331" t="n">
        <f aca="false">YEAR(B3669)</f>
        <v>2020</v>
      </c>
      <c r="D3669" s="331" t="n">
        <f aca="false">MONTH(B3669)</f>
        <v>1</v>
      </c>
      <c r="E3669" s="331" t="n">
        <f aca="false">DAY(B3669)</f>
        <v>20</v>
      </c>
      <c r="F3669" s="132" t="n">
        <v>8700.5775</v>
      </c>
      <c r="G3669" s="132" t="n">
        <v>8734.3975</v>
      </c>
      <c r="H3669" s="132" t="n">
        <v>8508.0025</v>
      </c>
      <c r="I3669" s="132" t="n">
        <v>8627.775</v>
      </c>
      <c r="J3669" s="132" t="n">
        <f aca="false">LARGE($G$1:G3669,1)</f>
        <v>19804.2475</v>
      </c>
      <c r="K3669" s="192" t="n">
        <f aca="false">IF(J3669&gt;J3668,0,K3668+1)</f>
        <v>764</v>
      </c>
      <c r="L3669" s="134" t="n">
        <f aca="false">I3669/J3669-1</f>
        <v>-0.564347244195974</v>
      </c>
      <c r="O3669" s="131"/>
      <c r="P3669" s="330"/>
      <c r="Q3669" s="132"/>
      <c r="R3669" s="132"/>
      <c r="S3669" s="132"/>
      <c r="T3669" s="132"/>
    </row>
    <row r="3670" customFormat="false" ht="12.8" hidden="false" customHeight="false" outlineLevel="0" collapsed="false">
      <c r="A3670" s="131" t="n">
        <v>1579564800</v>
      </c>
      <c r="B3670" s="330" t="n">
        <f aca="false">(A3670/(24*60*60))+DATE(1970,1,1)</f>
        <v>43851</v>
      </c>
      <c r="C3670" s="331" t="n">
        <f aca="false">YEAR(B3670)</f>
        <v>2020</v>
      </c>
      <c r="D3670" s="331" t="n">
        <f aca="false">MONTH(B3670)</f>
        <v>1</v>
      </c>
      <c r="E3670" s="331" t="n">
        <f aca="false">DAY(B3670)</f>
        <v>21</v>
      </c>
      <c r="F3670" s="132" t="n">
        <v>8632.0475</v>
      </c>
      <c r="G3670" s="132" t="n">
        <v>8777.855</v>
      </c>
      <c r="H3670" s="132" t="n">
        <v>8439.5</v>
      </c>
      <c r="I3670" s="132" t="n">
        <v>8719.995</v>
      </c>
      <c r="J3670" s="132" t="n">
        <f aca="false">LARGE($G$1:G3670,1)</f>
        <v>19804.2475</v>
      </c>
      <c r="K3670" s="192" t="n">
        <f aca="false">IF(J3670&gt;J3669,0,K3669+1)</f>
        <v>765</v>
      </c>
      <c r="L3670" s="134" t="n">
        <f aca="false">I3670/J3670-1</f>
        <v>-0.5596906673682</v>
      </c>
      <c r="O3670" s="131"/>
      <c r="P3670" s="330"/>
      <c r="Q3670" s="132"/>
      <c r="R3670" s="132"/>
      <c r="S3670" s="132"/>
      <c r="T3670" s="132"/>
    </row>
    <row r="3671" customFormat="false" ht="12.8" hidden="false" customHeight="false" outlineLevel="0" collapsed="false">
      <c r="A3671" s="131" t="n">
        <v>1579651200</v>
      </c>
      <c r="B3671" s="330" t="n">
        <f aca="false">(A3671/(24*60*60))+DATE(1970,1,1)</f>
        <v>43852</v>
      </c>
      <c r="C3671" s="331" t="n">
        <f aca="false">YEAR(B3671)</f>
        <v>2020</v>
      </c>
      <c r="D3671" s="331" t="n">
        <f aca="false">MONTH(B3671)</f>
        <v>1</v>
      </c>
      <c r="E3671" s="331" t="n">
        <f aca="false">DAY(B3671)</f>
        <v>22</v>
      </c>
      <c r="F3671" s="132" t="n">
        <v>8726.565</v>
      </c>
      <c r="G3671" s="132" t="n">
        <v>8791.005</v>
      </c>
      <c r="H3671" s="132" t="n">
        <v>8568.2725</v>
      </c>
      <c r="I3671" s="132" t="n">
        <v>8659.8475</v>
      </c>
      <c r="J3671" s="132" t="n">
        <f aca="false">LARGE($G$1:G3671,1)</f>
        <v>19804.2475</v>
      </c>
      <c r="K3671" s="192" t="n">
        <f aca="false">IF(J3671&gt;J3670,0,K3670+1)</f>
        <v>766</v>
      </c>
      <c r="L3671" s="134" t="n">
        <f aca="false">I3671/J3671-1</f>
        <v>-0.562727768373931</v>
      </c>
      <c r="O3671" s="131"/>
      <c r="P3671" s="330"/>
      <c r="Q3671" s="132"/>
      <c r="R3671" s="132"/>
      <c r="S3671" s="132"/>
      <c r="T3671" s="132"/>
    </row>
    <row r="3672" customFormat="false" ht="12.8" hidden="false" customHeight="false" outlineLevel="0" collapsed="false">
      <c r="A3672" s="131" t="n">
        <v>1579737600</v>
      </c>
      <c r="B3672" s="330" t="n">
        <f aca="false">(A3672/(24*60*60))+DATE(1970,1,1)</f>
        <v>43853</v>
      </c>
      <c r="C3672" s="331" t="n">
        <f aca="false">YEAR(B3672)</f>
        <v>2020</v>
      </c>
      <c r="D3672" s="331" t="n">
        <f aca="false">MONTH(B3672)</f>
        <v>1</v>
      </c>
      <c r="E3672" s="331" t="n">
        <f aca="false">DAY(B3672)</f>
        <v>23</v>
      </c>
      <c r="F3672" s="132" t="n">
        <v>8662.7225</v>
      </c>
      <c r="G3672" s="132" t="n">
        <v>8666.545</v>
      </c>
      <c r="H3672" s="132" t="n">
        <v>8279.2025</v>
      </c>
      <c r="I3672" s="132" t="n">
        <v>8386.2825</v>
      </c>
      <c r="J3672" s="132" t="n">
        <f aca="false">LARGE($G$1:G3672,1)</f>
        <v>19804.2475</v>
      </c>
      <c r="K3672" s="192" t="n">
        <f aca="false">IF(J3672&gt;J3671,0,K3671+1)</f>
        <v>767</v>
      </c>
      <c r="L3672" s="134" t="n">
        <f aca="false">I3672/J3672-1</f>
        <v>-0.576541219251072</v>
      </c>
      <c r="O3672" s="131"/>
      <c r="P3672" s="330"/>
      <c r="Q3672" s="132"/>
      <c r="R3672" s="132"/>
      <c r="S3672" s="132"/>
      <c r="T3672" s="132"/>
    </row>
    <row r="3673" customFormat="false" ht="12.8" hidden="false" customHeight="false" outlineLevel="0" collapsed="false">
      <c r="A3673" s="131" t="n">
        <v>1579824000</v>
      </c>
      <c r="B3673" s="330" t="n">
        <f aca="false">(A3673/(24*60*60))+DATE(1970,1,1)</f>
        <v>43854</v>
      </c>
      <c r="C3673" s="331" t="n">
        <f aca="false">YEAR(B3673)</f>
        <v>2020</v>
      </c>
      <c r="D3673" s="331" t="n">
        <f aca="false">MONTH(B3673)</f>
        <v>1</v>
      </c>
      <c r="E3673" s="331" t="n">
        <f aca="false">DAY(B3673)</f>
        <v>24</v>
      </c>
      <c r="F3673" s="132" t="n">
        <v>8385.83</v>
      </c>
      <c r="G3673" s="132" t="n">
        <v>8514.885</v>
      </c>
      <c r="H3673" s="132" t="n">
        <v>8217.7925</v>
      </c>
      <c r="I3673" s="132" t="n">
        <v>8425.3425</v>
      </c>
      <c r="J3673" s="132" t="n">
        <f aca="false">LARGE($G$1:G3673,1)</f>
        <v>19804.2475</v>
      </c>
      <c r="K3673" s="192" t="n">
        <f aca="false">IF(J3673&gt;J3672,0,K3672+1)</f>
        <v>768</v>
      </c>
      <c r="L3673" s="134" t="n">
        <f aca="false">I3673/J3673-1</f>
        <v>-0.574568915077435</v>
      </c>
      <c r="O3673" s="131"/>
      <c r="P3673" s="330"/>
      <c r="Q3673" s="132"/>
      <c r="R3673" s="132"/>
      <c r="S3673" s="132"/>
      <c r="T3673" s="132"/>
    </row>
    <row r="3674" customFormat="false" ht="12.8" hidden="false" customHeight="false" outlineLevel="0" collapsed="false">
      <c r="A3674" s="131" t="n">
        <v>1579910400</v>
      </c>
      <c r="B3674" s="330" t="n">
        <f aca="false">(A3674/(24*60*60))+DATE(1970,1,1)</f>
        <v>43855</v>
      </c>
      <c r="C3674" s="331" t="n">
        <f aca="false">YEAR(B3674)</f>
        <v>2020</v>
      </c>
      <c r="D3674" s="331" t="n">
        <f aca="false">MONTH(B3674)</f>
        <v>1</v>
      </c>
      <c r="E3674" s="331" t="n">
        <f aca="false">DAY(B3674)</f>
        <v>25</v>
      </c>
      <c r="F3674" s="132" t="n">
        <v>8428.85</v>
      </c>
      <c r="G3674" s="132" t="n">
        <v>8434.2225</v>
      </c>
      <c r="H3674" s="132" t="n">
        <v>8254.6875</v>
      </c>
      <c r="I3674" s="132" t="n">
        <v>8327.83</v>
      </c>
      <c r="J3674" s="132" t="n">
        <f aca="false">LARGE($G$1:G3674,1)</f>
        <v>19804.2475</v>
      </c>
      <c r="K3674" s="192" t="n">
        <f aca="false">IF(J3674&gt;J3673,0,K3673+1)</f>
        <v>769</v>
      </c>
      <c r="L3674" s="134" t="n">
        <f aca="false">I3674/J3674-1</f>
        <v>-0.579492732556488</v>
      </c>
      <c r="O3674" s="131"/>
      <c r="P3674" s="330"/>
      <c r="Q3674" s="132"/>
      <c r="R3674" s="132"/>
      <c r="S3674" s="132"/>
      <c r="T3674" s="132"/>
    </row>
    <row r="3675" customFormat="false" ht="12.8" hidden="false" customHeight="false" outlineLevel="0" collapsed="false">
      <c r="A3675" s="131" t="n">
        <v>1579996800</v>
      </c>
      <c r="B3675" s="330" t="n">
        <f aca="false">(A3675/(24*60*60))+DATE(1970,1,1)</f>
        <v>43856</v>
      </c>
      <c r="C3675" s="331" t="n">
        <f aca="false">YEAR(B3675)</f>
        <v>2020</v>
      </c>
      <c r="D3675" s="331" t="n">
        <f aca="false">MONTH(B3675)</f>
        <v>1</v>
      </c>
      <c r="E3675" s="331" t="n">
        <f aca="false">DAY(B3675)</f>
        <v>26</v>
      </c>
      <c r="F3675" s="132" t="n">
        <v>8325.475</v>
      </c>
      <c r="G3675" s="132" t="n">
        <v>8597.24</v>
      </c>
      <c r="H3675" s="132" t="n">
        <v>8280.8175</v>
      </c>
      <c r="I3675" s="132" t="n">
        <v>8590.48</v>
      </c>
      <c r="J3675" s="132" t="n">
        <f aca="false">LARGE($G$1:G3675,1)</f>
        <v>19804.2475</v>
      </c>
      <c r="K3675" s="192" t="n">
        <f aca="false">IF(J3675&gt;J3674,0,K3674+1)</f>
        <v>770</v>
      </c>
      <c r="L3675" s="134" t="n">
        <f aca="false">I3675/J3675-1</f>
        <v>-0.566230426074003</v>
      </c>
      <c r="O3675" s="131"/>
      <c r="P3675" s="330"/>
      <c r="Q3675" s="132"/>
      <c r="R3675" s="132"/>
      <c r="S3675" s="132"/>
      <c r="T3675" s="132"/>
    </row>
    <row r="3676" customFormat="false" ht="12.8" hidden="false" customHeight="false" outlineLevel="0" collapsed="false">
      <c r="A3676" s="131" t="n">
        <v>1580083200</v>
      </c>
      <c r="B3676" s="330" t="n">
        <f aca="false">(A3676/(24*60*60))+DATE(1970,1,1)</f>
        <v>43857</v>
      </c>
      <c r="C3676" s="331" t="n">
        <f aca="false">YEAR(B3676)</f>
        <v>2020</v>
      </c>
      <c r="D3676" s="331" t="n">
        <f aca="false">MONTH(B3676)</f>
        <v>1</v>
      </c>
      <c r="E3676" s="331" t="n">
        <f aca="false">DAY(B3676)</f>
        <v>27</v>
      </c>
      <c r="F3676" s="132" t="n">
        <v>8596.5925</v>
      </c>
      <c r="G3676" s="132" t="n">
        <v>8989.5825</v>
      </c>
      <c r="H3676" s="132" t="n">
        <v>8557.0475</v>
      </c>
      <c r="I3676" s="132" t="n">
        <v>8896.025</v>
      </c>
      <c r="J3676" s="132" t="n">
        <f aca="false">LARGE($G$1:G3676,1)</f>
        <v>19804.2475</v>
      </c>
      <c r="K3676" s="192" t="n">
        <f aca="false">IF(J3676&gt;J3675,0,K3675+1)</f>
        <v>771</v>
      </c>
      <c r="L3676" s="134" t="n">
        <f aca="false">I3676/J3676-1</f>
        <v>-0.550802170090027</v>
      </c>
      <c r="O3676" s="131"/>
      <c r="P3676" s="330"/>
      <c r="Q3676" s="132"/>
      <c r="R3676" s="132"/>
      <c r="S3676" s="132"/>
      <c r="T3676" s="132"/>
    </row>
    <row r="3677" customFormat="false" ht="12.8" hidden="false" customHeight="false" outlineLevel="0" collapsed="false">
      <c r="A3677" s="131" t="n">
        <v>1580169600</v>
      </c>
      <c r="B3677" s="330" t="n">
        <f aca="false">(A3677/(24*60*60))+DATE(1970,1,1)</f>
        <v>43858</v>
      </c>
      <c r="C3677" s="331" t="n">
        <f aca="false">YEAR(B3677)</f>
        <v>2020</v>
      </c>
      <c r="D3677" s="331" t="n">
        <f aca="false">MONTH(B3677)</f>
        <v>1</v>
      </c>
      <c r="E3677" s="331" t="n">
        <f aca="false">DAY(B3677)</f>
        <v>28</v>
      </c>
      <c r="F3677" s="132" t="n">
        <v>8896.985</v>
      </c>
      <c r="G3677" s="132" t="n">
        <v>9414.5675</v>
      </c>
      <c r="H3677" s="132" t="n">
        <v>8880.3725</v>
      </c>
      <c r="I3677" s="132" t="n">
        <v>9398.35</v>
      </c>
      <c r="J3677" s="132" t="n">
        <f aca="false">LARGE($G$1:G3677,1)</f>
        <v>19804.2475</v>
      </c>
      <c r="K3677" s="192" t="n">
        <f aca="false">IF(J3677&gt;J3676,0,K3676+1)</f>
        <v>772</v>
      </c>
      <c r="L3677" s="134" t="n">
        <f aca="false">I3677/J3677-1</f>
        <v>-0.525437661794522</v>
      </c>
      <c r="O3677" s="131"/>
      <c r="P3677" s="330"/>
      <c r="Q3677" s="132"/>
      <c r="R3677" s="132"/>
      <c r="S3677" s="132"/>
      <c r="T3677" s="132"/>
    </row>
    <row r="3678" customFormat="false" ht="12.8" hidden="false" customHeight="false" outlineLevel="0" collapsed="false">
      <c r="A3678" s="131" t="n">
        <v>1580256000</v>
      </c>
      <c r="B3678" s="330" t="n">
        <f aca="false">(A3678/(24*60*60))+DATE(1970,1,1)</f>
        <v>43859</v>
      </c>
      <c r="C3678" s="331" t="n">
        <f aca="false">YEAR(B3678)</f>
        <v>2020</v>
      </c>
      <c r="D3678" s="331" t="n">
        <f aca="false">MONTH(B3678)</f>
        <v>1</v>
      </c>
      <c r="E3678" s="331" t="n">
        <f aca="false">DAY(B3678)</f>
        <v>29</v>
      </c>
      <c r="F3678" s="132" t="n">
        <v>9389.56</v>
      </c>
      <c r="G3678" s="132" t="n">
        <v>9438.0225</v>
      </c>
      <c r="H3678" s="132" t="n">
        <v>9222.66</v>
      </c>
      <c r="I3678" s="132" t="n">
        <v>9284.64</v>
      </c>
      <c r="J3678" s="132" t="n">
        <f aca="false">LARGE($G$1:G3678,1)</f>
        <v>19804.2475</v>
      </c>
      <c r="K3678" s="192" t="n">
        <f aca="false">IF(J3678&gt;J3677,0,K3677+1)</f>
        <v>773</v>
      </c>
      <c r="L3678" s="134" t="n">
        <f aca="false">I3678/J3678-1</f>
        <v>-0.531179359377326</v>
      </c>
      <c r="O3678" s="131"/>
      <c r="P3678" s="330"/>
      <c r="Q3678" s="132"/>
      <c r="R3678" s="132"/>
      <c r="S3678" s="132"/>
      <c r="T3678" s="132"/>
    </row>
    <row r="3679" customFormat="false" ht="12.8" hidden="false" customHeight="false" outlineLevel="0" collapsed="false">
      <c r="A3679" s="131" t="n">
        <v>1580342400</v>
      </c>
      <c r="B3679" s="330" t="n">
        <f aca="false">(A3679/(24*60*60))+DATE(1970,1,1)</f>
        <v>43860</v>
      </c>
      <c r="C3679" s="331" t="n">
        <f aca="false">YEAR(B3679)</f>
        <v>2020</v>
      </c>
      <c r="D3679" s="331" t="n">
        <f aca="false">MONTH(B3679)</f>
        <v>1</v>
      </c>
      <c r="E3679" s="331" t="n">
        <f aca="false">DAY(B3679)</f>
        <v>30</v>
      </c>
      <c r="F3679" s="132" t="n">
        <v>9283.5175</v>
      </c>
      <c r="G3679" s="132" t="n">
        <v>9569.5</v>
      </c>
      <c r="H3679" s="132" t="n">
        <v>9146.0125</v>
      </c>
      <c r="I3679" s="132" t="n">
        <v>9500.19</v>
      </c>
      <c r="J3679" s="132" t="n">
        <f aca="false">LARGE($G$1:G3679,1)</f>
        <v>19804.2475</v>
      </c>
      <c r="K3679" s="192" t="n">
        <f aca="false">IF(J3679&gt;J3678,0,K3678+1)</f>
        <v>774</v>
      </c>
      <c r="L3679" s="134" t="n">
        <f aca="false">I3679/J3679-1</f>
        <v>-0.520295330585017</v>
      </c>
      <c r="O3679" s="131"/>
      <c r="P3679" s="330"/>
      <c r="Q3679" s="132"/>
      <c r="R3679" s="132"/>
      <c r="S3679" s="132"/>
      <c r="T3679" s="132"/>
    </row>
    <row r="3680" customFormat="false" ht="12.8" hidden="false" customHeight="false" outlineLevel="0" collapsed="false">
      <c r="A3680" s="131" t="n">
        <v>1580428800</v>
      </c>
      <c r="B3680" s="330" t="n">
        <f aca="false">(A3680/(24*60*60))+DATE(1970,1,1)</f>
        <v>43861</v>
      </c>
      <c r="C3680" s="331" t="n">
        <f aca="false">YEAR(B3680)</f>
        <v>2020</v>
      </c>
      <c r="D3680" s="331" t="n">
        <f aca="false">MONTH(B3680)</f>
        <v>1</v>
      </c>
      <c r="E3680" s="331" t="n">
        <f aca="false">DAY(B3680)</f>
        <v>31</v>
      </c>
      <c r="F3680" s="132" t="n">
        <v>9505.6275</v>
      </c>
      <c r="G3680" s="132" t="n">
        <v>9524.215</v>
      </c>
      <c r="H3680" s="132" t="n">
        <v>9197.8625</v>
      </c>
      <c r="I3680" s="132" t="n">
        <v>9333.17</v>
      </c>
      <c r="J3680" s="132" t="n">
        <f aca="false">LARGE($G$1:G3680,1)</f>
        <v>19804.2475</v>
      </c>
      <c r="K3680" s="192" t="n">
        <f aca="false">IF(J3680&gt;J3679,0,K3679+1)</f>
        <v>775</v>
      </c>
      <c r="L3680" s="134" t="n">
        <f aca="false">I3680/J3680-1</f>
        <v>-0.528728874954729</v>
      </c>
      <c r="O3680" s="131"/>
      <c r="P3680" s="330"/>
      <c r="Q3680" s="132"/>
      <c r="R3680" s="132"/>
      <c r="S3680" s="132"/>
      <c r="T3680" s="132"/>
    </row>
    <row r="3681" customFormat="false" ht="12.8" hidden="false" customHeight="false" outlineLevel="0" collapsed="false">
      <c r="A3681" s="131" t="n">
        <v>1580515200</v>
      </c>
      <c r="B3681" s="330" t="n">
        <f aca="false">(A3681/(24*60*60))+DATE(1970,1,1)</f>
        <v>43862</v>
      </c>
      <c r="C3681" s="331" t="n">
        <f aca="false">YEAR(B3681)</f>
        <v>2020</v>
      </c>
      <c r="D3681" s="331" t="n">
        <f aca="false">MONTH(B3681)</f>
        <v>2</v>
      </c>
      <c r="E3681" s="331" t="n">
        <f aca="false">DAY(B3681)</f>
        <v>1</v>
      </c>
      <c r="F3681" s="132" t="n">
        <v>9339.8425</v>
      </c>
      <c r="G3681" s="132" t="n">
        <v>9457.98</v>
      </c>
      <c r="H3681" s="132" t="n">
        <v>9284.885</v>
      </c>
      <c r="I3681" s="132" t="n">
        <v>9378.7625</v>
      </c>
      <c r="J3681" s="132" t="n">
        <f aca="false">LARGE($G$1:G3681,1)</f>
        <v>19804.2475</v>
      </c>
      <c r="K3681" s="192" t="n">
        <f aca="false">IF(J3681&gt;J3680,0,K3680+1)</f>
        <v>776</v>
      </c>
      <c r="L3681" s="134" t="n">
        <f aca="false">I3681/J3681-1</f>
        <v>-0.526426717298903</v>
      </c>
      <c r="O3681" s="131"/>
      <c r="P3681" s="330"/>
      <c r="Q3681" s="132"/>
      <c r="R3681" s="132"/>
      <c r="S3681" s="132"/>
      <c r="T3681" s="132"/>
    </row>
    <row r="3682" customFormat="false" ht="12.8" hidden="false" customHeight="false" outlineLevel="0" collapsed="false">
      <c r="A3682" s="131" t="n">
        <v>1580601600</v>
      </c>
      <c r="B3682" s="330" t="n">
        <f aca="false">(A3682/(24*60*60))+DATE(1970,1,1)</f>
        <v>43863</v>
      </c>
      <c r="C3682" s="331" t="n">
        <f aca="false">YEAR(B3682)</f>
        <v>2020</v>
      </c>
      <c r="D3682" s="331" t="n">
        <f aca="false">MONTH(B3682)</f>
        <v>2</v>
      </c>
      <c r="E3682" s="331" t="n">
        <f aca="false">DAY(B3682)</f>
        <v>2</v>
      </c>
      <c r="F3682" s="132" t="n">
        <v>9379.345</v>
      </c>
      <c r="G3682" s="132" t="n">
        <v>9473.9525</v>
      </c>
      <c r="H3682" s="132" t="n">
        <v>9143.75</v>
      </c>
      <c r="I3682" s="132" t="n">
        <v>9324.0225</v>
      </c>
      <c r="J3682" s="132" t="n">
        <f aca="false">LARGE($G$1:G3682,1)</f>
        <v>19804.2475</v>
      </c>
      <c r="K3682" s="192" t="n">
        <f aca="false">IF(J3682&gt;J3681,0,K3681+1)</f>
        <v>777</v>
      </c>
      <c r="L3682" s="134" t="n">
        <f aca="false">I3682/J3682-1</f>
        <v>-0.52919077081823</v>
      </c>
      <c r="O3682" s="131"/>
      <c r="P3682" s="330"/>
      <c r="Q3682" s="132"/>
      <c r="R3682" s="132"/>
      <c r="S3682" s="132"/>
      <c r="T3682" s="132"/>
    </row>
    <row r="3683" customFormat="false" ht="12.8" hidden="false" customHeight="false" outlineLevel="0" collapsed="false">
      <c r="A3683" s="131" t="n">
        <v>1580688000</v>
      </c>
      <c r="B3683" s="330" t="n">
        <f aca="false">(A3683/(24*60*60))+DATE(1970,1,1)</f>
        <v>43864</v>
      </c>
      <c r="C3683" s="331" t="n">
        <f aca="false">YEAR(B3683)</f>
        <v>2020</v>
      </c>
      <c r="D3683" s="331" t="n">
        <f aca="false">MONTH(B3683)</f>
        <v>2</v>
      </c>
      <c r="E3683" s="331" t="n">
        <f aca="false">DAY(B3683)</f>
        <v>3</v>
      </c>
      <c r="F3683" s="132" t="n">
        <v>9319.475</v>
      </c>
      <c r="G3683" s="132" t="n">
        <v>9611.2375</v>
      </c>
      <c r="H3683" s="132" t="n">
        <v>9220.2675</v>
      </c>
      <c r="I3683" s="132" t="n">
        <v>9282.0225</v>
      </c>
      <c r="J3683" s="132" t="n">
        <f aca="false">LARGE($G$1:G3683,1)</f>
        <v>19804.2475</v>
      </c>
      <c r="K3683" s="192" t="n">
        <f aca="false">IF(J3683&gt;J3682,0,K3682+1)</f>
        <v>778</v>
      </c>
      <c r="L3683" s="134" t="n">
        <f aca="false">I3683/J3683-1</f>
        <v>-0.531311527994184</v>
      </c>
      <c r="O3683" s="131"/>
      <c r="P3683" s="330"/>
      <c r="Q3683" s="132"/>
      <c r="R3683" s="132"/>
      <c r="S3683" s="132"/>
      <c r="T3683" s="132"/>
    </row>
    <row r="3684" customFormat="false" ht="12.8" hidden="false" customHeight="false" outlineLevel="0" collapsed="false">
      <c r="A3684" s="131" t="n">
        <v>1580774400</v>
      </c>
      <c r="B3684" s="330" t="n">
        <f aca="false">(A3684/(24*60*60))+DATE(1970,1,1)</f>
        <v>43865</v>
      </c>
      <c r="C3684" s="331" t="n">
        <f aca="false">YEAR(B3684)</f>
        <v>2020</v>
      </c>
      <c r="D3684" s="331" t="n">
        <f aca="false">MONTH(B3684)</f>
        <v>2</v>
      </c>
      <c r="E3684" s="331" t="n">
        <f aca="false">DAY(B3684)</f>
        <v>4</v>
      </c>
      <c r="F3684" s="132" t="n">
        <v>9280</v>
      </c>
      <c r="G3684" s="132" t="n">
        <v>9346.575</v>
      </c>
      <c r="H3684" s="132" t="n">
        <v>9077.93</v>
      </c>
      <c r="I3684" s="132" t="n">
        <v>9162.5025</v>
      </c>
      <c r="J3684" s="132" t="n">
        <f aca="false">LARGE($G$1:G3684,1)</f>
        <v>19804.2475</v>
      </c>
      <c r="K3684" s="192" t="n">
        <f aca="false">IF(J3684&gt;J3683,0,K3683+1)</f>
        <v>779</v>
      </c>
      <c r="L3684" s="134" t="n">
        <f aca="false">I3684/J3684-1</f>
        <v>-0.537346596986328</v>
      </c>
      <c r="O3684" s="131"/>
      <c r="P3684" s="330"/>
      <c r="Q3684" s="132"/>
      <c r="R3684" s="132"/>
      <c r="S3684" s="132"/>
      <c r="T3684" s="132"/>
    </row>
    <row r="3685" customFormat="false" ht="12.8" hidden="false" customHeight="false" outlineLevel="0" collapsed="false">
      <c r="A3685" s="131" t="n">
        <v>1580860800</v>
      </c>
      <c r="B3685" s="330" t="n">
        <f aca="false">(A3685/(24*60*60))+DATE(1970,1,1)</f>
        <v>43866</v>
      </c>
      <c r="C3685" s="331" t="n">
        <f aca="false">YEAR(B3685)</f>
        <v>2020</v>
      </c>
      <c r="D3685" s="331" t="n">
        <f aca="false">MONTH(B3685)</f>
        <v>2</v>
      </c>
      <c r="E3685" s="331" t="n">
        <f aca="false">DAY(B3685)</f>
        <v>5</v>
      </c>
      <c r="F3685" s="132" t="n">
        <v>9165.23</v>
      </c>
      <c r="G3685" s="132" t="n">
        <v>9769.4</v>
      </c>
      <c r="H3685" s="132" t="n">
        <v>9148.205</v>
      </c>
      <c r="I3685" s="132" t="n">
        <v>9615.87</v>
      </c>
      <c r="J3685" s="132" t="n">
        <f aca="false">LARGE($G$1:G3685,1)</f>
        <v>19804.2475</v>
      </c>
      <c r="K3685" s="192" t="n">
        <f aca="false">IF(J3685&gt;J3684,0,K3684+1)</f>
        <v>780</v>
      </c>
      <c r="L3685" s="134" t="n">
        <f aca="false">I3685/J3685-1</f>
        <v>-0.514454159391817</v>
      </c>
      <c r="O3685" s="131"/>
      <c r="P3685" s="330"/>
      <c r="Q3685" s="132"/>
      <c r="R3685" s="132"/>
      <c r="S3685" s="132"/>
      <c r="T3685" s="132"/>
    </row>
    <row r="3686" customFormat="false" ht="12.8" hidden="false" customHeight="false" outlineLevel="0" collapsed="false">
      <c r="A3686" s="131" t="n">
        <v>1580947200</v>
      </c>
      <c r="B3686" s="330" t="n">
        <f aca="false">(A3686/(24*60*60))+DATE(1970,1,1)</f>
        <v>43867</v>
      </c>
      <c r="C3686" s="331" t="n">
        <f aca="false">YEAR(B3686)</f>
        <v>2020</v>
      </c>
      <c r="D3686" s="331" t="n">
        <f aca="false">MONTH(B3686)</f>
        <v>2</v>
      </c>
      <c r="E3686" s="331" t="n">
        <f aca="false">DAY(B3686)</f>
        <v>6</v>
      </c>
      <c r="F3686" s="132" t="n">
        <v>9619.0275</v>
      </c>
      <c r="G3686" s="132" t="n">
        <v>9856.5</v>
      </c>
      <c r="H3686" s="132" t="n">
        <v>9520.6475</v>
      </c>
      <c r="I3686" s="132" t="n">
        <v>9758.425</v>
      </c>
      <c r="J3686" s="132" t="n">
        <f aca="false">LARGE($G$1:G3686,1)</f>
        <v>19804.2475</v>
      </c>
      <c r="K3686" s="192" t="n">
        <f aca="false">IF(J3686&gt;J3685,0,K3685+1)</f>
        <v>781</v>
      </c>
      <c r="L3686" s="134" t="n">
        <f aca="false">I3686/J3686-1</f>
        <v>-0.507255956077099</v>
      </c>
      <c r="O3686" s="131"/>
      <c r="P3686" s="330"/>
      <c r="Q3686" s="132"/>
      <c r="R3686" s="132"/>
      <c r="S3686" s="132"/>
      <c r="T3686" s="132"/>
    </row>
    <row r="3687" customFormat="false" ht="12.8" hidden="false" customHeight="false" outlineLevel="0" collapsed="false">
      <c r="A3687" s="131" t="n">
        <v>1581033600</v>
      </c>
      <c r="B3687" s="330" t="n">
        <f aca="false">(A3687/(24*60*60))+DATE(1970,1,1)</f>
        <v>43868</v>
      </c>
      <c r="C3687" s="331" t="n">
        <f aca="false">YEAR(B3687)</f>
        <v>2020</v>
      </c>
      <c r="D3687" s="331" t="n">
        <f aca="false">MONTH(B3687)</f>
        <v>2</v>
      </c>
      <c r="E3687" s="331" t="n">
        <f aca="false">DAY(B3687)</f>
        <v>7</v>
      </c>
      <c r="F3687" s="132" t="n">
        <v>9761.705</v>
      </c>
      <c r="G3687" s="132" t="n">
        <v>9879.49</v>
      </c>
      <c r="H3687" s="132" t="n">
        <v>9714.13</v>
      </c>
      <c r="I3687" s="132" t="n">
        <v>9807.01</v>
      </c>
      <c r="J3687" s="132" t="n">
        <f aca="false">LARGE($G$1:G3687,1)</f>
        <v>19804.2475</v>
      </c>
      <c r="K3687" s="192" t="n">
        <f aca="false">IF(J3687&gt;J3686,0,K3686+1)</f>
        <v>782</v>
      </c>
      <c r="L3687" s="134" t="n">
        <f aca="false">I3687/J3687-1</f>
        <v>-0.504802694472486</v>
      </c>
      <c r="O3687" s="131"/>
      <c r="P3687" s="330"/>
      <c r="Q3687" s="132"/>
      <c r="R3687" s="132"/>
      <c r="S3687" s="132"/>
      <c r="T3687" s="132"/>
    </row>
    <row r="3688" customFormat="false" ht="12.8" hidden="false" customHeight="false" outlineLevel="0" collapsed="false">
      <c r="A3688" s="131" t="n">
        <v>1581120000</v>
      </c>
      <c r="B3688" s="330" t="n">
        <f aca="false">(A3688/(24*60*60))+DATE(1970,1,1)</f>
        <v>43869</v>
      </c>
      <c r="C3688" s="331" t="n">
        <f aca="false">YEAR(B3688)</f>
        <v>2020</v>
      </c>
      <c r="D3688" s="331" t="n">
        <f aca="false">MONTH(B3688)</f>
        <v>2</v>
      </c>
      <c r="E3688" s="331" t="n">
        <f aca="false">DAY(B3688)</f>
        <v>8</v>
      </c>
      <c r="F3688" s="132" t="n">
        <v>9807.05</v>
      </c>
      <c r="G3688" s="132" t="n">
        <v>9948.3025</v>
      </c>
      <c r="H3688" s="132" t="n">
        <v>9657.6225</v>
      </c>
      <c r="I3688" s="132" t="n">
        <v>9906.1175</v>
      </c>
      <c r="J3688" s="132" t="n">
        <f aca="false">LARGE($G$1:G3688,1)</f>
        <v>19804.2475</v>
      </c>
      <c r="K3688" s="192" t="n">
        <f aca="false">IF(J3688&gt;J3687,0,K3687+1)</f>
        <v>783</v>
      </c>
      <c r="L3688" s="134" t="n">
        <f aca="false">I3688/J3688-1</f>
        <v>-0.499798338714965</v>
      </c>
      <c r="O3688" s="131"/>
      <c r="P3688" s="330"/>
      <c r="Q3688" s="132"/>
      <c r="R3688" s="132"/>
      <c r="S3688" s="132"/>
      <c r="T3688" s="132"/>
    </row>
    <row r="3689" customFormat="false" ht="12.8" hidden="false" customHeight="false" outlineLevel="0" collapsed="false">
      <c r="A3689" s="131" t="n">
        <v>1581206400</v>
      </c>
      <c r="B3689" s="330" t="n">
        <f aca="false">(A3689/(24*60*60))+DATE(1970,1,1)</f>
        <v>43870</v>
      </c>
      <c r="C3689" s="331" t="n">
        <f aca="false">YEAR(B3689)</f>
        <v>2020</v>
      </c>
      <c r="D3689" s="331" t="n">
        <f aca="false">MONTH(B3689)</f>
        <v>2</v>
      </c>
      <c r="E3689" s="331" t="n">
        <f aca="false">DAY(B3689)</f>
        <v>9</v>
      </c>
      <c r="F3689" s="132" t="n">
        <v>9906.755</v>
      </c>
      <c r="G3689" s="132" t="n">
        <v>10177.09</v>
      </c>
      <c r="H3689" s="132" t="n">
        <v>9886.375</v>
      </c>
      <c r="I3689" s="132" t="n">
        <v>10167.7075</v>
      </c>
      <c r="J3689" s="132" t="n">
        <f aca="false">LARGE($G$1:G3689,1)</f>
        <v>19804.2475</v>
      </c>
      <c r="K3689" s="192" t="n">
        <f aca="false">IF(J3689&gt;J3688,0,K3688+1)</f>
        <v>784</v>
      </c>
      <c r="L3689" s="134" t="n">
        <f aca="false">I3689/J3689-1</f>
        <v>-0.486589556104063</v>
      </c>
      <c r="O3689" s="131"/>
      <c r="P3689" s="330"/>
      <c r="Q3689" s="132"/>
      <c r="R3689" s="132"/>
      <c r="S3689" s="132"/>
      <c r="T3689" s="132"/>
    </row>
    <row r="3690" customFormat="false" ht="12.8" hidden="false" customHeight="false" outlineLevel="0" collapsed="false">
      <c r="A3690" s="131" t="n">
        <v>1581292800</v>
      </c>
      <c r="B3690" s="330" t="n">
        <f aca="false">(A3690/(24*60*60))+DATE(1970,1,1)</f>
        <v>43871</v>
      </c>
      <c r="C3690" s="331" t="n">
        <f aca="false">YEAR(B3690)</f>
        <v>2020</v>
      </c>
      <c r="D3690" s="331" t="n">
        <f aca="false">MONTH(B3690)</f>
        <v>2</v>
      </c>
      <c r="E3690" s="331" t="n">
        <f aca="false">DAY(B3690)</f>
        <v>10</v>
      </c>
      <c r="F3690" s="132" t="n">
        <v>10166.69</v>
      </c>
      <c r="G3690" s="132" t="n">
        <v>10199.7125</v>
      </c>
      <c r="H3690" s="132" t="n">
        <v>9731.0725</v>
      </c>
      <c r="I3690" s="132" t="n">
        <v>9852.9925</v>
      </c>
      <c r="J3690" s="132" t="n">
        <f aca="false">LARGE($G$1:G3690,1)</f>
        <v>19804.2475</v>
      </c>
      <c r="K3690" s="192" t="n">
        <f aca="false">IF(J3690&gt;J3689,0,K3689+1)</f>
        <v>785</v>
      </c>
      <c r="L3690" s="134" t="n">
        <f aca="false">I3690/J3690-1</f>
        <v>-0.502480844071455</v>
      </c>
      <c r="O3690" s="131"/>
      <c r="P3690" s="330"/>
      <c r="Q3690" s="132"/>
      <c r="R3690" s="132"/>
      <c r="S3690" s="132"/>
      <c r="T3690" s="132"/>
    </row>
    <row r="3691" customFormat="false" ht="12.8" hidden="false" customHeight="false" outlineLevel="0" collapsed="false">
      <c r="A3691" s="131" t="n">
        <v>1581379200</v>
      </c>
      <c r="B3691" s="330" t="n">
        <f aca="false">(A3691/(24*60*60))+DATE(1970,1,1)</f>
        <v>43872</v>
      </c>
      <c r="C3691" s="331" t="n">
        <f aca="false">YEAR(B3691)</f>
        <v>2020</v>
      </c>
      <c r="D3691" s="331" t="n">
        <f aca="false">MONTH(B3691)</f>
        <v>2</v>
      </c>
      <c r="E3691" s="331" t="n">
        <f aca="false">DAY(B3691)</f>
        <v>11</v>
      </c>
      <c r="F3691" s="132" t="n">
        <v>9854.5325</v>
      </c>
      <c r="G3691" s="132" t="n">
        <v>10396.01</v>
      </c>
      <c r="H3691" s="132" t="n">
        <v>9708.5575</v>
      </c>
      <c r="I3691" s="132" t="n">
        <v>10270.4125</v>
      </c>
      <c r="J3691" s="132" t="n">
        <f aca="false">LARGE($G$1:G3691,1)</f>
        <v>19804.2475</v>
      </c>
      <c r="K3691" s="192" t="n">
        <f aca="false">IF(J3691&gt;J3690,0,K3690+1)</f>
        <v>786</v>
      </c>
      <c r="L3691" s="134" t="n">
        <f aca="false">I3691/J3691-1</f>
        <v>-0.481403547395578</v>
      </c>
      <c r="O3691" s="131"/>
      <c r="P3691" s="330"/>
      <c r="Q3691" s="132"/>
      <c r="R3691" s="132"/>
      <c r="S3691" s="132"/>
      <c r="T3691" s="132"/>
    </row>
    <row r="3692" customFormat="false" ht="12.8" hidden="false" customHeight="false" outlineLevel="0" collapsed="false">
      <c r="A3692" s="131" t="n">
        <v>1581465600</v>
      </c>
      <c r="B3692" s="330" t="n">
        <f aca="false">(A3692/(24*60*60))+DATE(1970,1,1)</f>
        <v>43873</v>
      </c>
      <c r="C3692" s="331" t="n">
        <f aca="false">YEAR(B3692)</f>
        <v>2020</v>
      </c>
      <c r="D3692" s="331" t="n">
        <f aca="false">MONTH(B3692)</f>
        <v>2</v>
      </c>
      <c r="E3692" s="331" t="n">
        <f aca="false">DAY(B3692)</f>
        <v>12</v>
      </c>
      <c r="F3692" s="132" t="n">
        <v>10270.5225</v>
      </c>
      <c r="G3692" s="132" t="n">
        <v>10488.305</v>
      </c>
      <c r="H3692" s="132" t="n">
        <v>10241.3875</v>
      </c>
      <c r="I3692" s="132" t="n">
        <v>10351.8125</v>
      </c>
      <c r="J3692" s="132" t="n">
        <f aca="false">LARGE($G$1:G3692,1)</f>
        <v>19804.2475</v>
      </c>
      <c r="K3692" s="192" t="n">
        <f aca="false">IF(J3692&gt;J3691,0,K3691+1)</f>
        <v>787</v>
      </c>
      <c r="L3692" s="134" t="n">
        <f aca="false">I3692/J3692-1</f>
        <v>-0.477293318011704</v>
      </c>
      <c r="O3692" s="131"/>
      <c r="P3692" s="330"/>
      <c r="Q3692" s="132"/>
      <c r="R3692" s="132"/>
      <c r="S3692" s="132"/>
      <c r="T3692" s="132"/>
    </row>
    <row r="3693" customFormat="false" ht="12.8" hidden="false" customHeight="false" outlineLevel="0" collapsed="false">
      <c r="A3693" s="131" t="n">
        <v>1581552000</v>
      </c>
      <c r="B3693" s="330" t="n">
        <f aca="false">(A3693/(24*60*60))+DATE(1970,1,1)</f>
        <v>43874</v>
      </c>
      <c r="C3693" s="331" t="n">
        <f aca="false">YEAR(B3693)</f>
        <v>2020</v>
      </c>
      <c r="D3693" s="331" t="n">
        <f aca="false">MONTH(B3693)</f>
        <v>2</v>
      </c>
      <c r="E3693" s="331" t="n">
        <f aca="false">DAY(B3693)</f>
        <v>13</v>
      </c>
      <c r="F3693" s="132" t="n">
        <v>10351.88</v>
      </c>
      <c r="G3693" s="132" t="n">
        <v>10514.2025</v>
      </c>
      <c r="H3693" s="132" t="n">
        <v>10074.7275</v>
      </c>
      <c r="I3693" s="132" t="n">
        <v>10238.0375</v>
      </c>
      <c r="J3693" s="132" t="n">
        <f aca="false">LARGE($G$1:G3693,1)</f>
        <v>19804.2475</v>
      </c>
      <c r="K3693" s="192" t="n">
        <f aca="false">IF(J3693&gt;J3692,0,K3692+1)</f>
        <v>788</v>
      </c>
      <c r="L3693" s="134" t="n">
        <f aca="false">I3693/J3693-1</f>
        <v>-0.483038297718709</v>
      </c>
      <c r="O3693" s="131"/>
      <c r="P3693" s="330"/>
      <c r="Q3693" s="132"/>
      <c r="R3693" s="132"/>
      <c r="S3693" s="132"/>
      <c r="T3693" s="132"/>
    </row>
    <row r="3694" customFormat="false" ht="12.8" hidden="false" customHeight="false" outlineLevel="0" collapsed="false">
      <c r="A3694" s="131" t="n">
        <v>1581638400</v>
      </c>
      <c r="B3694" s="330" t="n">
        <f aca="false">(A3694/(24*60*60))+DATE(1970,1,1)</f>
        <v>43875</v>
      </c>
      <c r="C3694" s="331" t="n">
        <f aca="false">YEAR(B3694)</f>
        <v>2020</v>
      </c>
      <c r="D3694" s="331" t="n">
        <f aca="false">MONTH(B3694)</f>
        <v>2</v>
      </c>
      <c r="E3694" s="331" t="n">
        <f aca="false">DAY(B3694)</f>
        <v>14</v>
      </c>
      <c r="F3694" s="132" t="n">
        <v>10235.2125</v>
      </c>
      <c r="G3694" s="132" t="n">
        <v>10396.0075</v>
      </c>
      <c r="H3694" s="132" t="n">
        <v>10101.04</v>
      </c>
      <c r="I3694" s="132" t="n">
        <v>10369.7275</v>
      </c>
      <c r="J3694" s="132" t="n">
        <f aca="false">LARGE($G$1:G3694,1)</f>
        <v>19804.2475</v>
      </c>
      <c r="K3694" s="192" t="n">
        <f aca="false">IF(J3694&gt;J3693,0,K3693+1)</f>
        <v>789</v>
      </c>
      <c r="L3694" s="134" t="n">
        <f aca="false">I3694/J3694-1</f>
        <v>-0.476388714087723</v>
      </c>
      <c r="O3694" s="131"/>
      <c r="P3694" s="330"/>
      <c r="Q3694" s="132"/>
      <c r="R3694" s="132"/>
      <c r="S3694" s="132"/>
      <c r="T3694" s="132"/>
    </row>
    <row r="3695" customFormat="false" ht="12.8" hidden="false" customHeight="false" outlineLevel="0" collapsed="false">
      <c r="A3695" s="131" t="n">
        <v>1581724800</v>
      </c>
      <c r="B3695" s="330" t="n">
        <f aca="false">(A3695/(24*60*60))+DATE(1970,1,1)</f>
        <v>43876</v>
      </c>
      <c r="C3695" s="331" t="n">
        <f aca="false">YEAR(B3695)</f>
        <v>2020</v>
      </c>
      <c r="D3695" s="331" t="n">
        <f aca="false">MONTH(B3695)</f>
        <v>2</v>
      </c>
      <c r="E3695" s="331" t="n">
        <f aca="false">DAY(B3695)</f>
        <v>15</v>
      </c>
      <c r="F3695" s="132" t="n">
        <v>10369.725</v>
      </c>
      <c r="G3695" s="132" t="n">
        <v>10401.26</v>
      </c>
      <c r="H3695" s="132" t="n">
        <v>9751.725</v>
      </c>
      <c r="I3695" s="132" t="n">
        <v>9904.735</v>
      </c>
      <c r="J3695" s="132" t="n">
        <f aca="false">LARGE($G$1:G3695,1)</f>
        <v>19804.2475</v>
      </c>
      <c r="K3695" s="192" t="n">
        <f aca="false">IF(J3695&gt;J3694,0,K3694+1)</f>
        <v>790</v>
      </c>
      <c r="L3695" s="134" t="n">
        <f aca="false">I3695/J3695-1</f>
        <v>-0.499868146972007</v>
      </c>
      <c r="O3695" s="131"/>
      <c r="P3695" s="330"/>
      <c r="Q3695" s="132"/>
      <c r="R3695" s="132"/>
      <c r="S3695" s="132"/>
      <c r="T3695" s="132"/>
    </row>
    <row r="3696" customFormat="false" ht="12.8" hidden="false" customHeight="false" outlineLevel="0" collapsed="false">
      <c r="A3696" s="131" t="n">
        <v>1581811200</v>
      </c>
      <c r="B3696" s="330" t="n">
        <f aca="false">(A3696/(24*60*60))+DATE(1970,1,1)</f>
        <v>43877</v>
      </c>
      <c r="C3696" s="331" t="n">
        <f aca="false">YEAR(B3696)</f>
        <v>2020</v>
      </c>
      <c r="D3696" s="331" t="n">
        <f aca="false">MONTH(B3696)</f>
        <v>2</v>
      </c>
      <c r="E3696" s="331" t="n">
        <f aca="false">DAY(B3696)</f>
        <v>16</v>
      </c>
      <c r="F3696" s="132" t="n">
        <v>9908.385</v>
      </c>
      <c r="G3696" s="132" t="n">
        <v>10048.9425</v>
      </c>
      <c r="H3696" s="132" t="n">
        <v>9617.6525</v>
      </c>
      <c r="I3696" s="132" t="n">
        <v>9922.8975</v>
      </c>
      <c r="J3696" s="132" t="n">
        <f aca="false">LARGE($G$1:G3696,1)</f>
        <v>19804.2475</v>
      </c>
      <c r="K3696" s="192" t="n">
        <f aca="false">IF(J3696&gt;J3695,0,K3695+1)</f>
        <v>791</v>
      </c>
      <c r="L3696" s="134" t="n">
        <f aca="false">I3696/J3696-1</f>
        <v>-0.498951045728953</v>
      </c>
      <c r="O3696" s="131"/>
      <c r="P3696" s="330"/>
      <c r="Q3696" s="132"/>
      <c r="R3696" s="132"/>
      <c r="S3696" s="132"/>
      <c r="T3696" s="132"/>
    </row>
    <row r="3697" customFormat="false" ht="12.8" hidden="false" customHeight="false" outlineLevel="0" collapsed="false">
      <c r="A3697" s="131" t="n">
        <v>1581897600</v>
      </c>
      <c r="B3697" s="330" t="n">
        <f aca="false">(A3697/(24*60*60))+DATE(1970,1,1)</f>
        <v>43878</v>
      </c>
      <c r="C3697" s="331" t="n">
        <f aca="false">YEAR(B3697)</f>
        <v>2020</v>
      </c>
      <c r="D3697" s="331" t="n">
        <f aca="false">MONTH(B3697)</f>
        <v>2</v>
      </c>
      <c r="E3697" s="331" t="n">
        <f aca="false">DAY(B3697)</f>
        <v>17</v>
      </c>
      <c r="F3697" s="132" t="n">
        <v>9921.6375</v>
      </c>
      <c r="G3697" s="132" t="n">
        <v>9967.24</v>
      </c>
      <c r="H3697" s="132" t="n">
        <v>9472.125</v>
      </c>
      <c r="I3697" s="132" t="n">
        <v>9701.0875</v>
      </c>
      <c r="J3697" s="132" t="n">
        <f aca="false">LARGE($G$1:G3697,1)</f>
        <v>19804.2475</v>
      </c>
      <c r="K3697" s="192" t="n">
        <f aca="false">IF(J3697&gt;J3696,0,K3696+1)</f>
        <v>792</v>
      </c>
      <c r="L3697" s="134" t="n">
        <f aca="false">I3697/J3697-1</f>
        <v>-0.510151168328915</v>
      </c>
      <c r="O3697" s="131"/>
      <c r="P3697" s="330"/>
      <c r="Q3697" s="132"/>
      <c r="R3697" s="132"/>
      <c r="S3697" s="132"/>
      <c r="T3697" s="132"/>
    </row>
    <row r="3698" customFormat="false" ht="12.8" hidden="false" customHeight="false" outlineLevel="0" collapsed="false">
      <c r="A3698" s="131" t="n">
        <v>1581984000</v>
      </c>
      <c r="B3698" s="330" t="n">
        <f aca="false">(A3698/(24*60*60))+DATE(1970,1,1)</f>
        <v>43879</v>
      </c>
      <c r="C3698" s="331" t="n">
        <f aca="false">YEAR(B3698)</f>
        <v>2020</v>
      </c>
      <c r="D3698" s="331" t="n">
        <f aca="false">MONTH(B3698)</f>
        <v>2</v>
      </c>
      <c r="E3698" s="331" t="n">
        <f aca="false">DAY(B3698)</f>
        <v>18</v>
      </c>
      <c r="F3698" s="132" t="n">
        <v>9711.5925</v>
      </c>
      <c r="G3698" s="132" t="n">
        <v>10285.7175</v>
      </c>
      <c r="H3698" s="132" t="n">
        <v>9606.9675</v>
      </c>
      <c r="I3698" s="132" t="n">
        <v>10185.295</v>
      </c>
      <c r="J3698" s="132" t="n">
        <f aca="false">LARGE($G$1:G3698,1)</f>
        <v>19804.2475</v>
      </c>
      <c r="K3698" s="192" t="n">
        <f aca="false">IF(J3698&gt;J3697,0,K3697+1)</f>
        <v>793</v>
      </c>
      <c r="L3698" s="134" t="n">
        <f aca="false">I3698/J3698-1</f>
        <v>-0.485701489036632</v>
      </c>
      <c r="O3698" s="131"/>
      <c r="P3698" s="330"/>
      <c r="Q3698" s="132"/>
      <c r="R3698" s="132"/>
      <c r="S3698" s="132"/>
      <c r="T3698" s="132"/>
    </row>
    <row r="3699" customFormat="false" ht="12.8" hidden="false" customHeight="false" outlineLevel="0" collapsed="false">
      <c r="A3699" s="131" t="n">
        <v>1582070400</v>
      </c>
      <c r="B3699" s="330" t="n">
        <f aca="false">(A3699/(24*60*60))+DATE(1970,1,1)</f>
        <v>43880</v>
      </c>
      <c r="C3699" s="331" t="n">
        <f aca="false">YEAR(B3699)</f>
        <v>2020</v>
      </c>
      <c r="D3699" s="331" t="n">
        <f aca="false">MONTH(B3699)</f>
        <v>2</v>
      </c>
      <c r="E3699" s="331" t="n">
        <f aca="false">DAY(B3699)</f>
        <v>19</v>
      </c>
      <c r="F3699" s="132" t="n">
        <v>10189.69</v>
      </c>
      <c r="G3699" s="132" t="n">
        <v>10306.265</v>
      </c>
      <c r="H3699" s="132" t="n">
        <v>9307.4275</v>
      </c>
      <c r="I3699" s="132" t="n">
        <v>9598.8125</v>
      </c>
      <c r="J3699" s="132" t="n">
        <f aca="false">LARGE($G$1:G3699,1)</f>
        <v>19804.2475</v>
      </c>
      <c r="K3699" s="192" t="n">
        <f aca="false">IF(J3699&gt;J3698,0,K3698+1)</f>
        <v>794</v>
      </c>
      <c r="L3699" s="134" t="n">
        <f aca="false">I3699/J3699-1</f>
        <v>-0.515315464523456</v>
      </c>
      <c r="O3699" s="131"/>
      <c r="P3699" s="330"/>
      <c r="Q3699" s="132"/>
      <c r="R3699" s="132"/>
      <c r="S3699" s="132"/>
      <c r="T3699" s="132"/>
    </row>
    <row r="3700" customFormat="false" ht="12.8" hidden="false" customHeight="false" outlineLevel="0" collapsed="false">
      <c r="A3700" s="131" t="n">
        <v>1582156800</v>
      </c>
      <c r="B3700" s="330" t="n">
        <f aca="false">(A3700/(24*60*60))+DATE(1970,1,1)</f>
        <v>43881</v>
      </c>
      <c r="C3700" s="331" t="n">
        <f aca="false">YEAR(B3700)</f>
        <v>2020</v>
      </c>
      <c r="D3700" s="331" t="n">
        <f aca="false">MONTH(B3700)</f>
        <v>2</v>
      </c>
      <c r="E3700" s="331" t="n">
        <f aca="false">DAY(B3700)</f>
        <v>20</v>
      </c>
      <c r="F3700" s="132" t="n">
        <v>9594.5325</v>
      </c>
      <c r="G3700" s="132" t="n">
        <v>9702.0825</v>
      </c>
      <c r="H3700" s="132" t="n">
        <v>9382.575</v>
      </c>
      <c r="I3700" s="132" t="n">
        <v>9610.905</v>
      </c>
      <c r="J3700" s="132" t="n">
        <f aca="false">LARGE($G$1:G3700,1)</f>
        <v>19804.2475</v>
      </c>
      <c r="K3700" s="192" t="n">
        <f aca="false">IF(J3700&gt;J3699,0,K3699+1)</f>
        <v>795</v>
      </c>
      <c r="L3700" s="134" t="n">
        <f aca="false">I3700/J3700-1</f>
        <v>-0.514704863186546</v>
      </c>
      <c r="O3700" s="131"/>
      <c r="P3700" s="330"/>
      <c r="Q3700" s="132"/>
      <c r="R3700" s="132"/>
      <c r="S3700" s="132"/>
      <c r="T3700" s="132"/>
    </row>
    <row r="3701" customFormat="false" ht="12.8" hidden="false" customHeight="false" outlineLevel="0" collapsed="false">
      <c r="A3701" s="131" t="n">
        <v>1582243200</v>
      </c>
      <c r="B3701" s="330" t="n">
        <f aca="false">(A3701/(24*60*60))+DATE(1970,1,1)</f>
        <v>43882</v>
      </c>
      <c r="C3701" s="331" t="n">
        <f aca="false">YEAR(B3701)</f>
        <v>2020</v>
      </c>
      <c r="D3701" s="331" t="n">
        <f aca="false">MONTH(B3701)</f>
        <v>2</v>
      </c>
      <c r="E3701" s="331" t="n">
        <f aca="false">DAY(B3701)</f>
        <v>21</v>
      </c>
      <c r="F3701" s="132" t="n">
        <v>9608.75</v>
      </c>
      <c r="G3701" s="132" t="n">
        <v>9772.38</v>
      </c>
      <c r="H3701" s="132" t="n">
        <v>9566.8475</v>
      </c>
      <c r="I3701" s="132" t="n">
        <v>9698.3575</v>
      </c>
      <c r="J3701" s="132" t="n">
        <f aca="false">LARGE($G$1:G3701,1)</f>
        <v>19804.2475</v>
      </c>
      <c r="K3701" s="192" t="n">
        <f aca="false">IF(J3701&gt;J3700,0,K3700+1)</f>
        <v>796</v>
      </c>
      <c r="L3701" s="134" t="n">
        <f aca="false">I3701/J3701-1</f>
        <v>-0.510289017545352</v>
      </c>
      <c r="O3701" s="131"/>
      <c r="P3701" s="330"/>
      <c r="Q3701" s="132"/>
      <c r="R3701" s="132"/>
      <c r="S3701" s="132"/>
      <c r="T3701" s="132"/>
    </row>
    <row r="3702" customFormat="false" ht="12.8" hidden="false" customHeight="false" outlineLevel="0" collapsed="false">
      <c r="A3702" s="131" t="n">
        <v>1582329600</v>
      </c>
      <c r="B3702" s="330" t="n">
        <f aca="false">(A3702/(24*60*60))+DATE(1970,1,1)</f>
        <v>43883</v>
      </c>
      <c r="C3702" s="331" t="n">
        <f aca="false">YEAR(B3702)</f>
        <v>2020</v>
      </c>
      <c r="D3702" s="331" t="n">
        <f aca="false">MONTH(B3702)</f>
        <v>2</v>
      </c>
      <c r="E3702" s="331" t="n">
        <f aca="false">DAY(B3702)</f>
        <v>22</v>
      </c>
      <c r="F3702" s="132" t="n">
        <v>9698.2275</v>
      </c>
      <c r="G3702" s="132" t="n">
        <v>9722.8825</v>
      </c>
      <c r="H3702" s="132" t="n">
        <v>9575.2225</v>
      </c>
      <c r="I3702" s="132" t="n">
        <v>9670.8825</v>
      </c>
      <c r="J3702" s="132" t="n">
        <f aca="false">LARGE($G$1:G3702,1)</f>
        <v>19804.2475</v>
      </c>
      <c r="K3702" s="192" t="n">
        <f aca="false">IF(J3702&gt;J3701,0,K3701+1)</f>
        <v>797</v>
      </c>
      <c r="L3702" s="134" t="n">
        <f aca="false">I3702/J3702-1</f>
        <v>-0.511676346197956</v>
      </c>
      <c r="O3702" s="131"/>
      <c r="P3702" s="330"/>
      <c r="Q3702" s="132"/>
      <c r="R3702" s="132"/>
      <c r="S3702" s="132"/>
      <c r="T3702" s="132"/>
    </row>
    <row r="3703" customFormat="false" ht="12.8" hidden="false" customHeight="false" outlineLevel="0" collapsed="false">
      <c r="A3703" s="131" t="n">
        <v>1582416000</v>
      </c>
      <c r="B3703" s="330" t="n">
        <f aca="false">(A3703/(24*60*60))+DATE(1970,1,1)</f>
        <v>43884</v>
      </c>
      <c r="C3703" s="331" t="n">
        <f aca="false">YEAR(B3703)</f>
        <v>2020</v>
      </c>
      <c r="D3703" s="331" t="n">
        <f aca="false">MONTH(B3703)</f>
        <v>2</v>
      </c>
      <c r="E3703" s="331" t="n">
        <f aca="false">DAY(B3703)</f>
        <v>23</v>
      </c>
      <c r="F3703" s="132" t="n">
        <v>9668.935</v>
      </c>
      <c r="G3703" s="132" t="n">
        <v>10022.14</v>
      </c>
      <c r="H3703" s="132" t="n">
        <v>9667.66</v>
      </c>
      <c r="I3703" s="132" t="n">
        <v>9968.39</v>
      </c>
      <c r="J3703" s="132" t="n">
        <f aca="false">LARGE($G$1:G3703,1)</f>
        <v>19804.2475</v>
      </c>
      <c r="K3703" s="192" t="n">
        <f aca="false">IF(J3703&gt;J3702,0,K3702+1)</f>
        <v>798</v>
      </c>
      <c r="L3703" s="134" t="n">
        <f aca="false">I3703/J3703-1</f>
        <v>-0.496653937494974</v>
      </c>
      <c r="O3703" s="131"/>
      <c r="P3703" s="330"/>
      <c r="Q3703" s="132"/>
      <c r="R3703" s="132"/>
      <c r="S3703" s="132"/>
      <c r="T3703" s="132"/>
    </row>
    <row r="3704" customFormat="false" ht="12.8" hidden="false" customHeight="false" outlineLevel="0" collapsed="false">
      <c r="A3704" s="131" t="n">
        <v>1582502400</v>
      </c>
      <c r="B3704" s="330" t="n">
        <f aca="false">(A3704/(24*60*60))+DATE(1970,1,1)</f>
        <v>43885</v>
      </c>
      <c r="C3704" s="331" t="n">
        <f aca="false">YEAR(B3704)</f>
        <v>2020</v>
      </c>
      <c r="D3704" s="331" t="n">
        <f aca="false">MONTH(B3704)</f>
        <v>2</v>
      </c>
      <c r="E3704" s="331" t="n">
        <f aca="false">DAY(B3704)</f>
        <v>24</v>
      </c>
      <c r="F3704" s="132" t="n">
        <v>9970.12</v>
      </c>
      <c r="G3704" s="132" t="n">
        <v>10026.365</v>
      </c>
      <c r="H3704" s="132" t="n">
        <v>9482.0175</v>
      </c>
      <c r="I3704" s="132" t="n">
        <v>9660.7575</v>
      </c>
      <c r="J3704" s="132" t="n">
        <f aca="false">LARGE($G$1:G3704,1)</f>
        <v>19804.2475</v>
      </c>
      <c r="K3704" s="192" t="n">
        <f aca="false">IF(J3704&gt;J3703,0,K3703+1)</f>
        <v>799</v>
      </c>
      <c r="L3704" s="134" t="n">
        <f aca="false">I3704/J3704-1</f>
        <v>-0.512187600160016</v>
      </c>
      <c r="O3704" s="131"/>
      <c r="P3704" s="330"/>
      <c r="Q3704" s="132"/>
      <c r="R3704" s="132"/>
      <c r="S3704" s="132"/>
      <c r="T3704" s="132"/>
    </row>
    <row r="3705" customFormat="false" ht="12.8" hidden="false" customHeight="false" outlineLevel="0" collapsed="false">
      <c r="A3705" s="131" t="n">
        <v>1582588800</v>
      </c>
      <c r="B3705" s="330" t="n">
        <f aca="false">(A3705/(24*60*60))+DATE(1970,1,1)</f>
        <v>43886</v>
      </c>
      <c r="C3705" s="331" t="n">
        <f aca="false">YEAR(B3705)</f>
        <v>2020</v>
      </c>
      <c r="D3705" s="331" t="n">
        <f aca="false">MONTH(B3705)</f>
        <v>2</v>
      </c>
      <c r="E3705" s="331" t="n">
        <f aca="false">DAY(B3705)</f>
        <v>25</v>
      </c>
      <c r="F3705" s="132" t="n">
        <v>9662.705</v>
      </c>
      <c r="G3705" s="132" t="n">
        <v>9680.6525</v>
      </c>
      <c r="H3705" s="132" t="n">
        <v>9238.9275</v>
      </c>
      <c r="I3705" s="132" t="n">
        <v>9307.825</v>
      </c>
      <c r="J3705" s="132" t="n">
        <f aca="false">LARGE($G$1:G3705,1)</f>
        <v>19804.2475</v>
      </c>
      <c r="K3705" s="192" t="n">
        <f aca="false">IF(J3705&gt;J3704,0,K3704+1)</f>
        <v>800</v>
      </c>
      <c r="L3705" s="134" t="n">
        <f aca="false">I3705/J3705-1</f>
        <v>-0.53000865092198</v>
      </c>
      <c r="O3705" s="131"/>
      <c r="P3705" s="330"/>
      <c r="Q3705" s="132"/>
      <c r="R3705" s="132"/>
      <c r="S3705" s="132"/>
      <c r="T3705" s="132"/>
    </row>
    <row r="3706" customFormat="false" ht="12.8" hidden="false" customHeight="false" outlineLevel="0" collapsed="false">
      <c r="A3706" s="131" t="n">
        <v>1582675200</v>
      </c>
      <c r="B3706" s="330" t="n">
        <f aca="false">(A3706/(24*60*60))+DATE(1970,1,1)</f>
        <v>43887</v>
      </c>
      <c r="C3706" s="331" t="n">
        <f aca="false">YEAR(B3706)</f>
        <v>2020</v>
      </c>
      <c r="D3706" s="331" t="n">
        <f aca="false">MONTH(B3706)</f>
        <v>2</v>
      </c>
      <c r="E3706" s="331" t="n">
        <f aca="false">DAY(B3706)</f>
        <v>26</v>
      </c>
      <c r="F3706" s="132" t="n">
        <v>9306.5725</v>
      </c>
      <c r="G3706" s="132" t="n">
        <v>9370.61</v>
      </c>
      <c r="H3706" s="132" t="n">
        <v>8623.695</v>
      </c>
      <c r="I3706" s="132" t="n">
        <v>8780.31</v>
      </c>
      <c r="J3706" s="132" t="n">
        <f aca="false">LARGE($G$1:G3706,1)</f>
        <v>19804.2475</v>
      </c>
      <c r="K3706" s="192" t="n">
        <f aca="false">IF(J3706&gt;J3705,0,K3705+1)</f>
        <v>801</v>
      </c>
      <c r="L3706" s="134" t="n">
        <f aca="false">I3706/J3706-1</f>
        <v>-0.556645108580874</v>
      </c>
      <c r="O3706" s="131"/>
      <c r="P3706" s="330"/>
      <c r="Q3706" s="132"/>
      <c r="R3706" s="132"/>
      <c r="S3706" s="132"/>
      <c r="T3706" s="132"/>
    </row>
    <row r="3707" customFormat="false" ht="12.8" hidden="false" customHeight="false" outlineLevel="0" collapsed="false">
      <c r="A3707" s="131" t="n">
        <v>1582761600</v>
      </c>
      <c r="B3707" s="330" t="n">
        <f aca="false">(A3707/(24*60*60))+DATE(1970,1,1)</f>
        <v>43888</v>
      </c>
      <c r="C3707" s="331" t="n">
        <f aca="false">YEAR(B3707)</f>
        <v>2020</v>
      </c>
      <c r="D3707" s="331" t="n">
        <f aca="false">MONTH(B3707)</f>
        <v>2</v>
      </c>
      <c r="E3707" s="331" t="n">
        <f aca="false">DAY(B3707)</f>
        <v>27</v>
      </c>
      <c r="F3707" s="132" t="n">
        <v>8779.995</v>
      </c>
      <c r="G3707" s="132" t="n">
        <v>8972.3925</v>
      </c>
      <c r="H3707" s="132" t="n">
        <v>8519.075</v>
      </c>
      <c r="I3707" s="132" t="n">
        <v>8812.2875</v>
      </c>
      <c r="J3707" s="132" t="n">
        <f aca="false">LARGE($G$1:G3707,1)</f>
        <v>19804.2475</v>
      </c>
      <c r="K3707" s="192" t="n">
        <f aca="false">IF(J3707&gt;J3706,0,K3706+1)</f>
        <v>802</v>
      </c>
      <c r="L3707" s="134" t="n">
        <f aca="false">I3707/J3707-1</f>
        <v>-0.555030429709586</v>
      </c>
      <c r="O3707" s="131"/>
      <c r="P3707" s="330"/>
      <c r="Q3707" s="132"/>
      <c r="R3707" s="132"/>
      <c r="S3707" s="132"/>
      <c r="T3707" s="132"/>
    </row>
    <row r="3708" customFormat="false" ht="12.8" hidden="false" customHeight="false" outlineLevel="0" collapsed="false">
      <c r="A3708" s="131" t="n">
        <v>1582848000</v>
      </c>
      <c r="B3708" s="330" t="n">
        <f aca="false">(A3708/(24*60*60))+DATE(1970,1,1)</f>
        <v>43889</v>
      </c>
      <c r="C3708" s="331" t="n">
        <f aca="false">YEAR(B3708)</f>
        <v>2020</v>
      </c>
      <c r="D3708" s="331" t="n">
        <f aca="false">MONTH(B3708)</f>
        <v>2</v>
      </c>
      <c r="E3708" s="331" t="n">
        <f aca="false">DAY(B3708)</f>
        <v>28</v>
      </c>
      <c r="F3708" s="132" t="n">
        <v>8816.35</v>
      </c>
      <c r="G3708" s="132" t="n">
        <v>8898.86</v>
      </c>
      <c r="H3708" s="132" t="n">
        <v>8429.8975</v>
      </c>
      <c r="I3708" s="132" t="n">
        <v>8708.2775</v>
      </c>
      <c r="J3708" s="132" t="n">
        <f aca="false">LARGE($G$1:G3708,1)</f>
        <v>19804.2475</v>
      </c>
      <c r="K3708" s="192" t="n">
        <f aca="false">IF(J3708&gt;J3707,0,K3707+1)</f>
        <v>803</v>
      </c>
      <c r="L3708" s="134" t="n">
        <f aca="false">I3708/J3708-1</f>
        <v>-0.560282333373182</v>
      </c>
      <c r="O3708" s="131"/>
      <c r="P3708" s="330"/>
      <c r="Q3708" s="132"/>
      <c r="R3708" s="132"/>
      <c r="S3708" s="132"/>
      <c r="T3708" s="132"/>
    </row>
    <row r="3709" customFormat="false" ht="12.8" hidden="false" customHeight="false" outlineLevel="0" collapsed="false">
      <c r="A3709" s="131" t="n">
        <v>1582934400</v>
      </c>
      <c r="B3709" s="330" t="n">
        <f aca="false">(A3709/(24*60*60))+DATE(1970,1,1)</f>
        <v>43890</v>
      </c>
      <c r="C3709" s="331" t="n">
        <f aca="false">YEAR(B3709)</f>
        <v>2020</v>
      </c>
      <c r="D3709" s="331" t="n">
        <f aca="false">MONTH(B3709)</f>
        <v>2</v>
      </c>
      <c r="E3709" s="331" t="n">
        <f aca="false">DAY(B3709)</f>
        <v>29</v>
      </c>
      <c r="F3709" s="132" t="n">
        <v>8706.9675</v>
      </c>
      <c r="G3709" s="132" t="n">
        <v>8800.8</v>
      </c>
      <c r="H3709" s="132" t="n">
        <v>8524.35</v>
      </c>
      <c r="I3709" s="132" t="n">
        <v>8526.76</v>
      </c>
      <c r="J3709" s="132" t="n">
        <f aca="false">LARGE($G$1:G3709,1)</f>
        <v>19804.2475</v>
      </c>
      <c r="K3709" s="192" t="n">
        <f aca="false">IF(J3709&gt;J3708,0,K3708+1)</f>
        <v>804</v>
      </c>
      <c r="L3709" s="134" t="n">
        <f aca="false">I3709/J3709-1</f>
        <v>-0.569447917675236</v>
      </c>
      <c r="O3709" s="131"/>
      <c r="P3709" s="330"/>
      <c r="Q3709" s="132"/>
      <c r="R3709" s="132"/>
      <c r="S3709" s="132"/>
      <c r="T3709" s="132"/>
    </row>
    <row r="3710" customFormat="false" ht="12.8" hidden="false" customHeight="false" outlineLevel="0" collapsed="false">
      <c r="A3710" s="131" t="n">
        <v>1583020800</v>
      </c>
      <c r="B3710" s="330" t="n">
        <f aca="false">(A3710/(24*60*60))+DATE(1970,1,1)</f>
        <v>43891</v>
      </c>
      <c r="C3710" s="331" t="n">
        <f aca="false">YEAR(B3710)</f>
        <v>2020</v>
      </c>
      <c r="D3710" s="331" t="n">
        <f aca="false">MONTH(B3710)</f>
        <v>3</v>
      </c>
      <c r="E3710" s="331" t="n">
        <f aca="false">DAY(B3710)</f>
        <v>1</v>
      </c>
      <c r="F3710" s="132" t="n">
        <v>8528.5075</v>
      </c>
      <c r="G3710" s="132" t="n">
        <v>8752.9875</v>
      </c>
      <c r="H3710" s="132" t="n">
        <v>8406.2525</v>
      </c>
      <c r="I3710" s="132" t="n">
        <v>8527.415</v>
      </c>
      <c r="J3710" s="132" t="n">
        <f aca="false">LARGE($G$1:G3710,1)</f>
        <v>19804.2475</v>
      </c>
      <c r="K3710" s="192" t="n">
        <f aca="false">IF(J3710&gt;J3709,0,K3709+1)</f>
        <v>805</v>
      </c>
      <c r="L3710" s="134" t="n">
        <f aca="false">I3710/J3710-1</f>
        <v>-0.569414843962135</v>
      </c>
      <c r="O3710" s="131"/>
      <c r="P3710" s="330"/>
      <c r="Q3710" s="132"/>
      <c r="R3710" s="132"/>
      <c r="S3710" s="132"/>
      <c r="T3710" s="132"/>
    </row>
    <row r="3711" customFormat="false" ht="12.8" hidden="false" customHeight="false" outlineLevel="0" collapsed="false">
      <c r="A3711" s="131" t="n">
        <v>1583107200</v>
      </c>
      <c r="B3711" s="330" t="n">
        <f aca="false">(A3711/(24*60*60))+DATE(1970,1,1)</f>
        <v>43892</v>
      </c>
      <c r="C3711" s="331" t="n">
        <f aca="false">YEAR(B3711)</f>
        <v>2020</v>
      </c>
      <c r="D3711" s="331" t="n">
        <f aca="false">MONTH(B3711)</f>
        <v>3</v>
      </c>
      <c r="E3711" s="331" t="n">
        <f aca="false">DAY(B3711)</f>
        <v>2</v>
      </c>
      <c r="F3711" s="132" t="n">
        <v>8521.375</v>
      </c>
      <c r="G3711" s="132" t="n">
        <v>8972.2625</v>
      </c>
      <c r="H3711" s="132" t="n">
        <v>8487.2825</v>
      </c>
      <c r="I3711" s="132" t="n">
        <v>8917.49</v>
      </c>
      <c r="J3711" s="132" t="n">
        <f aca="false">LARGE($G$1:G3711,1)</f>
        <v>19804.2475</v>
      </c>
      <c r="K3711" s="192" t="n">
        <f aca="false">IF(J3711&gt;J3710,0,K3710+1)</f>
        <v>806</v>
      </c>
      <c r="L3711" s="134" t="n">
        <f aca="false">I3711/J3711-1</f>
        <v>-0.549718311690459</v>
      </c>
      <c r="O3711" s="131"/>
      <c r="P3711" s="330"/>
      <c r="Q3711" s="132"/>
      <c r="R3711" s="132"/>
      <c r="S3711" s="132"/>
      <c r="T3711" s="132"/>
    </row>
    <row r="3712" customFormat="false" ht="12.8" hidden="false" customHeight="false" outlineLevel="0" collapsed="false">
      <c r="A3712" s="131" t="n">
        <v>1583193600</v>
      </c>
      <c r="B3712" s="330" t="n">
        <f aca="false">(A3712/(24*60*60))+DATE(1970,1,1)</f>
        <v>43893</v>
      </c>
      <c r="C3712" s="331" t="n">
        <f aca="false">YEAR(B3712)</f>
        <v>2020</v>
      </c>
      <c r="D3712" s="331" t="n">
        <f aca="false">MONTH(B3712)</f>
        <v>3</v>
      </c>
      <c r="E3712" s="331" t="n">
        <f aca="false">DAY(B3712)</f>
        <v>3</v>
      </c>
      <c r="F3712" s="132" t="n">
        <v>8917.625</v>
      </c>
      <c r="G3712" s="132" t="n">
        <v>8923.6925</v>
      </c>
      <c r="H3712" s="132" t="n">
        <v>8655.715</v>
      </c>
      <c r="I3712" s="132" t="n">
        <v>8754.4925</v>
      </c>
      <c r="J3712" s="132" t="n">
        <f aca="false">LARGE($G$1:G3712,1)</f>
        <v>19804.2475</v>
      </c>
      <c r="K3712" s="192" t="n">
        <f aca="false">IF(J3712&gt;J3711,0,K3711+1)</f>
        <v>807</v>
      </c>
      <c r="L3712" s="134" t="n">
        <f aca="false">I3712/J3712-1</f>
        <v>-0.557948743066355</v>
      </c>
      <c r="O3712" s="131"/>
      <c r="P3712" s="330"/>
      <c r="Q3712" s="132"/>
      <c r="R3712" s="132"/>
      <c r="S3712" s="132"/>
      <c r="T3712" s="132"/>
    </row>
    <row r="3713" customFormat="false" ht="12.8" hidden="false" customHeight="false" outlineLevel="0" collapsed="false">
      <c r="A3713" s="131" t="n">
        <v>1583280000</v>
      </c>
      <c r="B3713" s="330" t="n">
        <f aca="false">(A3713/(24*60*60))+DATE(1970,1,1)</f>
        <v>43894</v>
      </c>
      <c r="C3713" s="331" t="n">
        <f aca="false">YEAR(B3713)</f>
        <v>2020</v>
      </c>
      <c r="D3713" s="331" t="n">
        <f aca="false">MONTH(B3713)</f>
        <v>3</v>
      </c>
      <c r="E3713" s="331" t="n">
        <f aca="false">DAY(B3713)</f>
        <v>4</v>
      </c>
      <c r="F3713" s="132" t="n">
        <v>8756.825</v>
      </c>
      <c r="G3713" s="132" t="n">
        <v>8847.8675</v>
      </c>
      <c r="H3713" s="132" t="n">
        <v>8668.6825</v>
      </c>
      <c r="I3713" s="132" t="n">
        <v>8757.4225</v>
      </c>
      <c r="J3713" s="132" t="n">
        <f aca="false">LARGE($G$1:G3713,1)</f>
        <v>19804.2475</v>
      </c>
      <c r="K3713" s="192" t="n">
        <f aca="false">IF(J3713&gt;J3712,0,K3712+1)</f>
        <v>808</v>
      </c>
      <c r="L3713" s="134" t="n">
        <f aca="false">I3713/J3713-1</f>
        <v>-0.557800795006223</v>
      </c>
      <c r="O3713" s="131"/>
      <c r="P3713" s="330"/>
      <c r="Q3713" s="132"/>
      <c r="R3713" s="132"/>
      <c r="S3713" s="132"/>
      <c r="T3713" s="132"/>
    </row>
    <row r="3714" customFormat="false" ht="12.8" hidden="false" customHeight="false" outlineLevel="0" collapsed="false">
      <c r="A3714" s="131" t="n">
        <v>1583366400</v>
      </c>
      <c r="B3714" s="330" t="n">
        <f aca="false">(A3714/(24*60*60))+DATE(1970,1,1)</f>
        <v>43895</v>
      </c>
      <c r="C3714" s="331" t="n">
        <f aca="false">YEAR(B3714)</f>
        <v>2020</v>
      </c>
      <c r="D3714" s="331" t="n">
        <f aca="false">MONTH(B3714)</f>
        <v>3</v>
      </c>
      <c r="E3714" s="331" t="n">
        <f aca="false">DAY(B3714)</f>
        <v>5</v>
      </c>
      <c r="F3714" s="132" t="n">
        <v>8758.6325</v>
      </c>
      <c r="G3714" s="132" t="n">
        <v>9170.465</v>
      </c>
      <c r="H3714" s="132" t="n">
        <v>8757.855</v>
      </c>
      <c r="I3714" s="132" t="n">
        <v>9067.5425</v>
      </c>
      <c r="J3714" s="132" t="n">
        <f aca="false">LARGE($G$1:G3714,1)</f>
        <v>19804.2475</v>
      </c>
      <c r="K3714" s="192" t="n">
        <f aca="false">IF(J3714&gt;J3713,0,K3713+1)</f>
        <v>809</v>
      </c>
      <c r="L3714" s="134" t="n">
        <f aca="false">I3714/J3714-1</f>
        <v>-0.542141527972724</v>
      </c>
      <c r="O3714" s="131"/>
      <c r="P3714" s="330"/>
      <c r="Q3714" s="132"/>
      <c r="R3714" s="132"/>
      <c r="S3714" s="132"/>
      <c r="T3714" s="132"/>
    </row>
    <row r="3715" customFormat="false" ht="12.8" hidden="false" customHeight="false" outlineLevel="0" collapsed="false">
      <c r="A3715" s="131" t="n">
        <v>1583452800</v>
      </c>
      <c r="B3715" s="330" t="n">
        <f aca="false">(A3715/(24*60*60))+DATE(1970,1,1)</f>
        <v>43896</v>
      </c>
      <c r="C3715" s="331" t="n">
        <f aca="false">YEAR(B3715)</f>
        <v>2020</v>
      </c>
      <c r="D3715" s="331" t="n">
        <f aca="false">MONTH(B3715)</f>
        <v>3</v>
      </c>
      <c r="E3715" s="331" t="n">
        <f aca="false">DAY(B3715)</f>
        <v>6</v>
      </c>
      <c r="F3715" s="132" t="n">
        <v>9063.2225</v>
      </c>
      <c r="G3715" s="132" t="n">
        <v>9181.3575</v>
      </c>
      <c r="H3715" s="132" t="n">
        <v>9000.985</v>
      </c>
      <c r="I3715" s="132" t="n">
        <v>9156.305</v>
      </c>
      <c r="J3715" s="132" t="n">
        <f aca="false">LARGE($G$1:G3715,1)</f>
        <v>19804.2475</v>
      </c>
      <c r="K3715" s="192" t="n">
        <f aca="false">IF(J3715&gt;J3714,0,K3714+1)</f>
        <v>810</v>
      </c>
      <c r="L3715" s="134" t="n">
        <f aca="false">I3715/J3715-1</f>
        <v>-0.537659534905328</v>
      </c>
      <c r="O3715" s="131"/>
      <c r="P3715" s="330"/>
      <c r="Q3715" s="132"/>
      <c r="R3715" s="132"/>
      <c r="S3715" s="132"/>
      <c r="T3715" s="132"/>
    </row>
    <row r="3716" customFormat="false" ht="12.8" hidden="false" customHeight="false" outlineLevel="0" collapsed="false">
      <c r="A3716" s="131" t="n">
        <v>1583539200</v>
      </c>
      <c r="B3716" s="330" t="n">
        <f aca="false">(A3716/(24*60*60))+DATE(1970,1,1)</f>
        <v>43897</v>
      </c>
      <c r="C3716" s="331" t="n">
        <f aca="false">YEAR(B3716)</f>
        <v>2020</v>
      </c>
      <c r="D3716" s="331" t="n">
        <f aca="false">MONTH(B3716)</f>
        <v>3</v>
      </c>
      <c r="E3716" s="331" t="n">
        <f aca="false">DAY(B3716)</f>
        <v>7</v>
      </c>
      <c r="F3716" s="132" t="n">
        <v>9157.1725</v>
      </c>
      <c r="G3716" s="132" t="n">
        <v>9217.95</v>
      </c>
      <c r="H3716" s="132" t="n">
        <v>8857.115</v>
      </c>
      <c r="I3716" s="132" t="n">
        <v>8899.3625</v>
      </c>
      <c r="J3716" s="132" t="n">
        <f aca="false">LARGE($G$1:G3716,1)</f>
        <v>19804.2475</v>
      </c>
      <c r="K3716" s="192" t="n">
        <f aca="false">IF(J3716&gt;J3715,0,K3715+1)</f>
        <v>811</v>
      </c>
      <c r="L3716" s="134" t="n">
        <f aca="false">I3716/J3716-1</f>
        <v>-0.550633645635867</v>
      </c>
      <c r="O3716" s="131"/>
      <c r="P3716" s="330"/>
      <c r="Q3716" s="132"/>
      <c r="R3716" s="132"/>
      <c r="S3716" s="132"/>
      <c r="T3716" s="132"/>
    </row>
    <row r="3717" customFormat="false" ht="12.8" hidden="false" customHeight="false" outlineLevel="0" collapsed="false">
      <c r="A3717" s="131" t="n">
        <v>1583625600</v>
      </c>
      <c r="B3717" s="330" t="n">
        <f aca="false">(A3717/(24*60*60))+DATE(1970,1,1)</f>
        <v>43898</v>
      </c>
      <c r="C3717" s="331" t="n">
        <f aca="false">YEAR(B3717)</f>
        <v>2020</v>
      </c>
      <c r="D3717" s="331" t="n">
        <f aca="false">MONTH(B3717)</f>
        <v>3</v>
      </c>
      <c r="E3717" s="331" t="n">
        <f aca="false">DAY(B3717)</f>
        <v>8</v>
      </c>
      <c r="F3717" s="132" t="n">
        <v>8899.565</v>
      </c>
      <c r="G3717" s="132" t="n">
        <v>8899.66</v>
      </c>
      <c r="H3717" s="132" t="n">
        <v>8000.2</v>
      </c>
      <c r="I3717" s="132" t="n">
        <v>8036.475</v>
      </c>
      <c r="J3717" s="132" t="n">
        <f aca="false">LARGE($G$1:G3717,1)</f>
        <v>19804.2475</v>
      </c>
      <c r="K3717" s="192" t="n">
        <f aca="false">IF(J3717&gt;J3716,0,K3716+1)</f>
        <v>812</v>
      </c>
      <c r="L3717" s="134" t="n">
        <f aca="false">I3717/J3717-1</f>
        <v>-0.594204475580302</v>
      </c>
      <c r="O3717" s="131"/>
      <c r="P3717" s="330"/>
      <c r="Q3717" s="132"/>
      <c r="R3717" s="132"/>
      <c r="S3717" s="132"/>
      <c r="T3717" s="132"/>
    </row>
    <row r="3718" customFormat="false" ht="12.8" hidden="false" customHeight="false" outlineLevel="0" collapsed="false">
      <c r="A3718" s="131" t="n">
        <v>1583712000</v>
      </c>
      <c r="B3718" s="330" t="n">
        <f aca="false">(A3718/(24*60*60))+DATE(1970,1,1)</f>
        <v>43899</v>
      </c>
      <c r="C3718" s="331" t="n">
        <f aca="false">YEAR(B3718)</f>
        <v>2020</v>
      </c>
      <c r="D3718" s="331" t="n">
        <f aca="false">MONTH(B3718)</f>
        <v>3</v>
      </c>
      <c r="E3718" s="331" t="n">
        <f aca="false">DAY(B3718)</f>
        <v>9</v>
      </c>
      <c r="F3718" s="132" t="n">
        <v>8037.4375</v>
      </c>
      <c r="G3718" s="132" t="n">
        <v>8186.585</v>
      </c>
      <c r="H3718" s="132" t="n">
        <v>7552.575</v>
      </c>
      <c r="I3718" s="132" t="n">
        <v>7932.88</v>
      </c>
      <c r="J3718" s="132" t="n">
        <f aca="false">LARGE($G$1:G3718,1)</f>
        <v>19804.2475</v>
      </c>
      <c r="K3718" s="192" t="n">
        <f aca="false">IF(J3718&gt;J3717,0,K3717+1)</f>
        <v>813</v>
      </c>
      <c r="L3718" s="134" t="n">
        <f aca="false">I3718/J3718-1</f>
        <v>-0.59943542414323</v>
      </c>
      <c r="O3718" s="131"/>
      <c r="P3718" s="330"/>
      <c r="Q3718" s="132"/>
      <c r="R3718" s="132"/>
      <c r="S3718" s="132"/>
      <c r="T3718" s="132"/>
    </row>
    <row r="3719" customFormat="false" ht="12.8" hidden="false" customHeight="false" outlineLevel="0" collapsed="false">
      <c r="A3719" s="131" t="n">
        <v>1583798400</v>
      </c>
      <c r="B3719" s="330" t="n">
        <f aca="false">(A3719/(24*60*60))+DATE(1970,1,1)</f>
        <v>43900</v>
      </c>
      <c r="C3719" s="331" t="n">
        <f aca="false">YEAR(B3719)</f>
        <v>2020</v>
      </c>
      <c r="D3719" s="331" t="n">
        <f aca="false">MONTH(B3719)</f>
        <v>3</v>
      </c>
      <c r="E3719" s="331" t="n">
        <f aca="false">DAY(B3719)</f>
        <v>10</v>
      </c>
      <c r="F3719" s="132" t="n">
        <v>7932.72</v>
      </c>
      <c r="G3719" s="132" t="n">
        <v>8156.0125</v>
      </c>
      <c r="H3719" s="132" t="n">
        <v>7726.8875</v>
      </c>
      <c r="I3719" s="132" t="n">
        <v>7887.13</v>
      </c>
      <c r="J3719" s="132" t="n">
        <f aca="false">LARGE($G$1:G3719,1)</f>
        <v>19804.2475</v>
      </c>
      <c r="K3719" s="192" t="n">
        <f aca="false">IF(J3719&gt;J3718,0,K3718+1)</f>
        <v>814</v>
      </c>
      <c r="L3719" s="134" t="n">
        <f aca="false">I3719/J3719-1</f>
        <v>-0.601745534638466</v>
      </c>
      <c r="O3719" s="131"/>
      <c r="P3719" s="330"/>
      <c r="Q3719" s="132"/>
      <c r="R3719" s="132"/>
      <c r="S3719" s="132"/>
      <c r="T3719" s="132"/>
    </row>
    <row r="3720" customFormat="false" ht="12.8" hidden="false" customHeight="false" outlineLevel="0" collapsed="false">
      <c r="A3720" s="131" t="n">
        <v>1583884800</v>
      </c>
      <c r="B3720" s="330" t="n">
        <f aca="false">(A3720/(24*60*60))+DATE(1970,1,1)</f>
        <v>43901</v>
      </c>
      <c r="C3720" s="331" t="n">
        <f aca="false">YEAR(B3720)</f>
        <v>2020</v>
      </c>
      <c r="D3720" s="331" t="n">
        <f aca="false">MONTH(B3720)</f>
        <v>3</v>
      </c>
      <c r="E3720" s="331" t="n">
        <f aca="false">DAY(B3720)</f>
        <v>11</v>
      </c>
      <c r="F3720" s="132" t="n">
        <v>7891.9625</v>
      </c>
      <c r="G3720" s="132" t="n">
        <v>7995.7125</v>
      </c>
      <c r="H3720" s="132" t="n">
        <v>7588.72</v>
      </c>
      <c r="I3720" s="132" t="n">
        <v>7937.8525</v>
      </c>
      <c r="J3720" s="132" t="n">
        <f aca="false">LARGE($G$1:G3720,1)</f>
        <v>19804.2475</v>
      </c>
      <c r="K3720" s="192" t="n">
        <f aca="false">IF(J3720&gt;J3719,0,K3719+1)</f>
        <v>815</v>
      </c>
      <c r="L3720" s="134" t="n">
        <f aca="false">I3720/J3720-1</f>
        <v>-0.599184341641863</v>
      </c>
      <c r="O3720" s="131"/>
      <c r="P3720" s="330"/>
      <c r="Q3720" s="132"/>
      <c r="R3720" s="132"/>
      <c r="S3720" s="132"/>
      <c r="T3720" s="132"/>
    </row>
    <row r="3721" customFormat="false" ht="12.8" hidden="false" customHeight="false" outlineLevel="0" collapsed="false">
      <c r="A3721" s="131" t="n">
        <v>1583971200</v>
      </c>
      <c r="B3721" s="330" t="n">
        <f aca="false">(A3721/(24*60*60))+DATE(1970,1,1)</f>
        <v>43902</v>
      </c>
      <c r="C3721" s="331" t="n">
        <f aca="false">YEAR(B3721)</f>
        <v>2020</v>
      </c>
      <c r="D3721" s="331" t="n">
        <f aca="false">MONTH(B3721)</f>
        <v>3</v>
      </c>
      <c r="E3721" s="331" t="n">
        <f aca="false">DAY(B3721)</f>
        <v>12</v>
      </c>
      <c r="F3721" s="132" t="n">
        <v>7949.5675</v>
      </c>
      <c r="G3721" s="132" t="n">
        <v>7968.1825</v>
      </c>
      <c r="H3721" s="132" t="n">
        <v>4673.2225</v>
      </c>
      <c r="I3721" s="132" t="n">
        <v>4844.805</v>
      </c>
      <c r="J3721" s="132" t="n">
        <f aca="false">LARGE($G$1:G3721,1)</f>
        <v>19804.2475</v>
      </c>
      <c r="K3721" s="192" t="n">
        <f aca="false">IF(J3721&gt;J3720,0,K3720+1)</f>
        <v>816</v>
      </c>
      <c r="L3721" s="134" t="n">
        <f aca="false">I3721/J3721-1</f>
        <v>-0.755365357860732</v>
      </c>
      <c r="O3721" s="131"/>
      <c r="P3721" s="330"/>
      <c r="Q3721" s="132"/>
      <c r="R3721" s="132"/>
      <c r="S3721" s="132"/>
      <c r="T3721" s="132"/>
    </row>
    <row r="3722" customFormat="false" ht="12.8" hidden="false" customHeight="false" outlineLevel="0" collapsed="false">
      <c r="A3722" s="131" t="n">
        <v>1584057600</v>
      </c>
      <c r="B3722" s="330" t="n">
        <f aca="false">(A3722/(24*60*60))+DATE(1970,1,1)</f>
        <v>43903</v>
      </c>
      <c r="C3722" s="331" t="n">
        <f aca="false">YEAR(B3722)</f>
        <v>2020</v>
      </c>
      <c r="D3722" s="331" t="n">
        <f aca="false">MONTH(B3722)</f>
        <v>3</v>
      </c>
      <c r="E3722" s="331" t="n">
        <f aca="false">DAY(B3722)</f>
        <v>13</v>
      </c>
      <c r="F3722" s="132" t="n">
        <v>4844.805</v>
      </c>
      <c r="G3722" s="132" t="n">
        <v>5996.0875</v>
      </c>
      <c r="H3722" s="132" t="n">
        <v>3880.5875</v>
      </c>
      <c r="I3722" s="132" t="n">
        <v>5635.8925</v>
      </c>
      <c r="J3722" s="132" t="n">
        <f aca="false">LARGE($G$1:G3722,1)</f>
        <v>19804.2475</v>
      </c>
      <c r="K3722" s="192" t="n">
        <f aca="false">IF(J3722&gt;J3721,0,K3721+1)</f>
        <v>817</v>
      </c>
      <c r="L3722" s="134" t="n">
        <f aca="false">I3722/J3722-1</f>
        <v>-0.715420012802809</v>
      </c>
      <c r="O3722" s="131"/>
      <c r="P3722" s="330"/>
      <c r="Q3722" s="132"/>
      <c r="R3722" s="132"/>
      <c r="S3722" s="132"/>
      <c r="T3722" s="132"/>
    </row>
    <row r="3723" customFormat="false" ht="12.8" hidden="false" customHeight="false" outlineLevel="0" collapsed="false">
      <c r="A3723" s="131" t="n">
        <v>1584144000</v>
      </c>
      <c r="B3723" s="330" t="n">
        <f aca="false">(A3723/(24*60*60))+DATE(1970,1,1)</f>
        <v>43904</v>
      </c>
      <c r="C3723" s="331" t="n">
        <f aca="false">YEAR(B3723)</f>
        <v>2020</v>
      </c>
      <c r="D3723" s="331" t="n">
        <f aca="false">MONTH(B3723)</f>
        <v>3</v>
      </c>
      <c r="E3723" s="331" t="n">
        <f aca="false">DAY(B3723)</f>
        <v>14</v>
      </c>
      <c r="F3723" s="132" t="n">
        <v>5627.675</v>
      </c>
      <c r="G3723" s="132" t="n">
        <v>5694.2275</v>
      </c>
      <c r="H3723" s="132" t="n">
        <v>5052.4875</v>
      </c>
      <c r="I3723" s="132" t="n">
        <v>5166.4675</v>
      </c>
      <c r="J3723" s="132" t="n">
        <f aca="false">LARGE($G$1:G3723,1)</f>
        <v>19804.2475</v>
      </c>
      <c r="K3723" s="192" t="n">
        <f aca="false">IF(J3723&gt;J3722,0,K3722+1)</f>
        <v>818</v>
      </c>
      <c r="L3723" s="134" t="n">
        <f aca="false">I3723/J3723-1</f>
        <v>-0.739123261310484</v>
      </c>
      <c r="O3723" s="131"/>
      <c r="P3723" s="330"/>
      <c r="Q3723" s="132"/>
      <c r="R3723" s="132"/>
      <c r="S3723" s="132"/>
      <c r="T3723" s="132"/>
    </row>
    <row r="3724" customFormat="false" ht="12.8" hidden="false" customHeight="false" outlineLevel="0" collapsed="false">
      <c r="A3724" s="131" t="n">
        <v>1584230400</v>
      </c>
      <c r="B3724" s="330" t="n">
        <f aca="false">(A3724/(24*60*60))+DATE(1970,1,1)</f>
        <v>43905</v>
      </c>
      <c r="C3724" s="331" t="n">
        <f aca="false">YEAR(B3724)</f>
        <v>2020</v>
      </c>
      <c r="D3724" s="331" t="n">
        <f aca="false">MONTH(B3724)</f>
        <v>3</v>
      </c>
      <c r="E3724" s="331" t="n">
        <f aca="false">DAY(B3724)</f>
        <v>15</v>
      </c>
      <c r="F3724" s="132" t="n">
        <v>5161.7925</v>
      </c>
      <c r="G3724" s="132" t="n">
        <v>5985.02</v>
      </c>
      <c r="H3724" s="132" t="n">
        <v>5090.57</v>
      </c>
      <c r="I3724" s="132" t="n">
        <v>5343.135</v>
      </c>
      <c r="J3724" s="132" t="n">
        <f aca="false">LARGE($G$1:G3724,1)</f>
        <v>19804.2475</v>
      </c>
      <c r="K3724" s="192" t="n">
        <f aca="false">IF(J3724&gt;J3723,0,K3723+1)</f>
        <v>819</v>
      </c>
      <c r="L3724" s="134" t="n">
        <f aca="false">I3724/J3724-1</f>
        <v>-0.730202573968034</v>
      </c>
      <c r="O3724" s="131"/>
      <c r="P3724" s="330"/>
      <c r="Q3724" s="132"/>
      <c r="R3724" s="132"/>
      <c r="S3724" s="132"/>
      <c r="T3724" s="132"/>
    </row>
    <row r="3725" customFormat="false" ht="12.8" hidden="false" customHeight="false" outlineLevel="0" collapsed="false">
      <c r="A3725" s="131" t="n">
        <v>1584316800</v>
      </c>
      <c r="B3725" s="330" t="n">
        <f aca="false">(A3725/(24*60*60))+DATE(1970,1,1)</f>
        <v>43906</v>
      </c>
      <c r="C3725" s="331" t="n">
        <f aca="false">YEAR(B3725)</f>
        <v>2020</v>
      </c>
      <c r="D3725" s="331" t="n">
        <f aca="false">MONTH(B3725)</f>
        <v>3</v>
      </c>
      <c r="E3725" s="331" t="n">
        <f aca="false">DAY(B3725)</f>
        <v>16</v>
      </c>
      <c r="F3725" s="132" t="n">
        <v>5346.805</v>
      </c>
      <c r="G3725" s="132" t="n">
        <v>5349.965</v>
      </c>
      <c r="H3725" s="132" t="n">
        <v>4407.18</v>
      </c>
      <c r="I3725" s="132" t="n">
        <v>5037.2225</v>
      </c>
      <c r="J3725" s="132" t="n">
        <f aca="false">LARGE($G$1:G3725,1)</f>
        <v>19804.2475</v>
      </c>
      <c r="K3725" s="192" t="n">
        <f aca="false">IF(J3725&gt;J3724,0,K3724+1)</f>
        <v>820</v>
      </c>
      <c r="L3725" s="134" t="n">
        <f aca="false">I3725/J3725-1</f>
        <v>-0.745649386577299</v>
      </c>
      <c r="O3725" s="131"/>
      <c r="P3725" s="330"/>
      <c r="Q3725" s="132"/>
      <c r="R3725" s="132"/>
      <c r="S3725" s="132"/>
      <c r="T3725" s="132"/>
    </row>
    <row r="3726" customFormat="false" ht="12.8" hidden="false" customHeight="false" outlineLevel="0" collapsed="false">
      <c r="A3726" s="131" t="n">
        <v>1584403200</v>
      </c>
      <c r="B3726" s="330" t="n">
        <f aca="false">(A3726/(24*60*60))+DATE(1970,1,1)</f>
        <v>43907</v>
      </c>
      <c r="C3726" s="331" t="n">
        <f aca="false">YEAR(B3726)</f>
        <v>2020</v>
      </c>
      <c r="D3726" s="331" t="n">
        <f aca="false">MONTH(B3726)</f>
        <v>3</v>
      </c>
      <c r="E3726" s="331" t="n">
        <f aca="false">DAY(B3726)</f>
        <v>17</v>
      </c>
      <c r="F3726" s="132" t="n">
        <v>5045.05</v>
      </c>
      <c r="G3726" s="132" t="n">
        <v>5566.905</v>
      </c>
      <c r="H3726" s="132" t="n">
        <v>4935.7975</v>
      </c>
      <c r="I3726" s="132" t="n">
        <v>5332.8675</v>
      </c>
      <c r="J3726" s="132" t="n">
        <f aca="false">LARGE($G$1:G3726,1)</f>
        <v>19804.2475</v>
      </c>
      <c r="K3726" s="192" t="n">
        <f aca="false">IF(J3726&gt;J3725,0,K3725+1)</f>
        <v>821</v>
      </c>
      <c r="L3726" s="134" t="n">
        <f aca="false">I3726/J3726-1</f>
        <v>-0.730721023356227</v>
      </c>
      <c r="O3726" s="131"/>
      <c r="P3726" s="330"/>
      <c r="Q3726" s="132"/>
      <c r="R3726" s="132"/>
      <c r="S3726" s="132"/>
      <c r="T3726" s="132"/>
    </row>
    <row r="3727" customFormat="false" ht="12.8" hidden="false" customHeight="false" outlineLevel="0" collapsed="false">
      <c r="A3727" s="131" t="n">
        <v>1584489600</v>
      </c>
      <c r="B3727" s="330" t="n">
        <f aca="false">(A3727/(24*60*60))+DATE(1970,1,1)</f>
        <v>43908</v>
      </c>
      <c r="C3727" s="331" t="n">
        <f aca="false">YEAR(B3727)</f>
        <v>2020</v>
      </c>
      <c r="D3727" s="331" t="n">
        <f aca="false">MONTH(B3727)</f>
        <v>3</v>
      </c>
      <c r="E3727" s="331" t="n">
        <f aca="false">DAY(B3727)</f>
        <v>18</v>
      </c>
      <c r="F3727" s="132" t="n">
        <v>5334.43</v>
      </c>
      <c r="G3727" s="132" t="n">
        <v>5451.3125</v>
      </c>
      <c r="H3727" s="132" t="n">
        <v>5010.8725</v>
      </c>
      <c r="I3727" s="132" t="n">
        <v>5414.0525</v>
      </c>
      <c r="J3727" s="132" t="n">
        <f aca="false">LARGE($G$1:G3727,1)</f>
        <v>19804.2475</v>
      </c>
      <c r="K3727" s="192" t="n">
        <f aca="false">IF(J3727&gt;J3726,0,K3726+1)</f>
        <v>822</v>
      </c>
      <c r="L3727" s="134" t="n">
        <f aca="false">I3727/J3727-1</f>
        <v>-0.726621650229326</v>
      </c>
      <c r="O3727" s="131"/>
      <c r="P3727" s="330"/>
      <c r="Q3727" s="132"/>
      <c r="R3727" s="132"/>
      <c r="S3727" s="132"/>
      <c r="T3727" s="132"/>
    </row>
    <row r="3728" customFormat="false" ht="12.8" hidden="false" customHeight="false" outlineLevel="0" collapsed="false">
      <c r="A3728" s="131" t="n">
        <v>1584576000</v>
      </c>
      <c r="B3728" s="330" t="n">
        <f aca="false">(A3728/(24*60*60))+DATE(1970,1,1)</f>
        <v>43909</v>
      </c>
      <c r="C3728" s="331" t="n">
        <f aca="false">YEAR(B3728)</f>
        <v>2020</v>
      </c>
      <c r="D3728" s="331" t="n">
        <f aca="false">MONTH(B3728)</f>
        <v>3</v>
      </c>
      <c r="E3728" s="331" t="n">
        <f aca="false">DAY(B3728)</f>
        <v>19</v>
      </c>
      <c r="F3728" s="132" t="n">
        <v>5416.645</v>
      </c>
      <c r="G3728" s="132" t="n">
        <v>6436.485</v>
      </c>
      <c r="H3728" s="132" t="n">
        <v>5267.0425</v>
      </c>
      <c r="I3728" s="132" t="n">
        <v>6185.74</v>
      </c>
      <c r="J3728" s="132" t="n">
        <f aca="false">LARGE($G$1:G3728,1)</f>
        <v>19804.2475</v>
      </c>
      <c r="K3728" s="192" t="n">
        <f aca="false">IF(J3728&gt;J3727,0,K3727+1)</f>
        <v>823</v>
      </c>
      <c r="L3728" s="134" t="n">
        <f aca="false">I3728/J3728-1</f>
        <v>-0.68765589300982</v>
      </c>
      <c r="O3728" s="131"/>
      <c r="P3728" s="330"/>
      <c r="Q3728" s="132"/>
      <c r="R3728" s="132"/>
      <c r="S3728" s="132"/>
      <c r="T3728" s="132"/>
    </row>
    <row r="3729" customFormat="false" ht="12.8" hidden="false" customHeight="false" outlineLevel="0" collapsed="false">
      <c r="A3729" s="131" t="n">
        <v>1584662400</v>
      </c>
      <c r="B3729" s="330" t="n">
        <f aca="false">(A3729/(24*60*60))+DATE(1970,1,1)</f>
        <v>43910</v>
      </c>
      <c r="C3729" s="331" t="n">
        <f aca="false">YEAR(B3729)</f>
        <v>2020</v>
      </c>
      <c r="D3729" s="331" t="n">
        <f aca="false">MONTH(B3729)</f>
        <v>3</v>
      </c>
      <c r="E3729" s="331" t="n">
        <f aca="false">DAY(B3729)</f>
        <v>20</v>
      </c>
      <c r="F3729" s="132" t="n">
        <v>6188.77</v>
      </c>
      <c r="G3729" s="132" t="n">
        <v>7027.6625</v>
      </c>
      <c r="H3729" s="132" t="n">
        <v>5666.9425</v>
      </c>
      <c r="I3729" s="132" t="n">
        <v>6207.055</v>
      </c>
      <c r="J3729" s="132" t="n">
        <f aca="false">LARGE($G$1:G3729,1)</f>
        <v>19804.2475</v>
      </c>
      <c r="K3729" s="192" t="n">
        <f aca="false">IF(J3729&gt;J3728,0,K3728+1)</f>
        <v>824</v>
      </c>
      <c r="L3729" s="134" t="n">
        <f aca="false">I3729/J3729-1</f>
        <v>-0.686579608743023</v>
      </c>
      <c r="O3729" s="131"/>
      <c r="P3729" s="330"/>
      <c r="Q3729" s="132"/>
      <c r="R3729" s="132"/>
      <c r="S3729" s="132"/>
      <c r="T3729" s="132"/>
    </row>
    <row r="3730" customFormat="false" ht="12.8" hidden="false" customHeight="false" outlineLevel="0" collapsed="false">
      <c r="A3730" s="131" t="n">
        <v>1584748800</v>
      </c>
      <c r="B3730" s="330" t="n">
        <f aca="false">(A3730/(24*60*60))+DATE(1970,1,1)</f>
        <v>43911</v>
      </c>
      <c r="C3730" s="331" t="n">
        <f aca="false">YEAR(B3730)</f>
        <v>2020</v>
      </c>
      <c r="D3730" s="331" t="n">
        <f aca="false">MONTH(B3730)</f>
        <v>3</v>
      </c>
      <c r="E3730" s="331" t="n">
        <f aca="false">DAY(B3730)</f>
        <v>21</v>
      </c>
      <c r="F3730" s="132" t="n">
        <v>6208.885</v>
      </c>
      <c r="G3730" s="132" t="n">
        <v>6466.505</v>
      </c>
      <c r="H3730" s="132" t="n">
        <v>5857.7775</v>
      </c>
      <c r="I3730" s="132" t="n">
        <v>6197.8275</v>
      </c>
      <c r="J3730" s="132" t="n">
        <f aca="false">LARGE($G$1:G3730,1)</f>
        <v>19804.2475</v>
      </c>
      <c r="K3730" s="192" t="n">
        <f aca="false">IF(J3730&gt;J3729,0,K3729+1)</f>
        <v>825</v>
      </c>
      <c r="L3730" s="134" t="n">
        <f aca="false">I3730/J3730-1</f>
        <v>-0.687045544144002</v>
      </c>
      <c r="O3730" s="131"/>
      <c r="P3730" s="330"/>
      <c r="Q3730" s="132"/>
      <c r="R3730" s="132"/>
      <c r="S3730" s="132"/>
      <c r="T3730" s="132"/>
    </row>
    <row r="3731" customFormat="false" ht="12.8" hidden="false" customHeight="false" outlineLevel="0" collapsed="false">
      <c r="A3731" s="131" t="n">
        <v>1584835200</v>
      </c>
      <c r="B3731" s="330" t="n">
        <f aca="false">(A3731/(24*60*60))+DATE(1970,1,1)</f>
        <v>43912</v>
      </c>
      <c r="C3731" s="331" t="n">
        <f aca="false">YEAR(B3731)</f>
        <v>2020</v>
      </c>
      <c r="D3731" s="331" t="n">
        <f aca="false">MONTH(B3731)</f>
        <v>3</v>
      </c>
      <c r="E3731" s="331" t="n">
        <f aca="false">DAY(B3731)</f>
        <v>22</v>
      </c>
      <c r="F3731" s="132" t="n">
        <v>6194.4675</v>
      </c>
      <c r="G3731" s="132" t="n">
        <v>6418.85</v>
      </c>
      <c r="H3731" s="132" t="n">
        <v>5734.96</v>
      </c>
      <c r="I3731" s="132" t="n">
        <v>5824.085</v>
      </c>
      <c r="J3731" s="132" t="n">
        <f aca="false">LARGE($G$1:G3731,1)</f>
        <v>19804.2475</v>
      </c>
      <c r="K3731" s="192" t="n">
        <f aca="false">IF(J3731&gt;J3730,0,K3730+1)</f>
        <v>826</v>
      </c>
      <c r="L3731" s="134" t="n">
        <f aca="false">I3731/J3731-1</f>
        <v>-0.705917379592433</v>
      </c>
      <c r="O3731" s="131"/>
      <c r="P3731" s="330"/>
      <c r="Q3731" s="132"/>
      <c r="R3731" s="132"/>
      <c r="S3731" s="132"/>
      <c r="T3731" s="132"/>
    </row>
    <row r="3732" customFormat="false" ht="12.8" hidden="false" customHeight="false" outlineLevel="0" collapsed="false">
      <c r="A3732" s="131" t="n">
        <v>1584921600</v>
      </c>
      <c r="B3732" s="330" t="n">
        <f aca="false">(A3732/(24*60*60))+DATE(1970,1,1)</f>
        <v>43913</v>
      </c>
      <c r="C3732" s="331" t="n">
        <f aca="false">YEAR(B3732)</f>
        <v>2020</v>
      </c>
      <c r="D3732" s="331" t="n">
        <f aca="false">MONTH(B3732)</f>
        <v>3</v>
      </c>
      <c r="E3732" s="331" t="n">
        <f aca="false">DAY(B3732)</f>
        <v>23</v>
      </c>
      <c r="F3732" s="132" t="n">
        <v>5817.7525</v>
      </c>
      <c r="G3732" s="132" t="n">
        <v>6633.955</v>
      </c>
      <c r="H3732" s="132" t="n">
        <v>5686.91</v>
      </c>
      <c r="I3732" s="132" t="n">
        <v>6497.31</v>
      </c>
      <c r="J3732" s="132" t="n">
        <f aca="false">LARGE($G$1:G3732,1)</f>
        <v>19804.2475</v>
      </c>
      <c r="K3732" s="192" t="n">
        <f aca="false">IF(J3732&gt;J3731,0,K3731+1)</f>
        <v>827</v>
      </c>
      <c r="L3732" s="134" t="n">
        <f aca="false">I3732/J3732-1</f>
        <v>-0.671923409359533</v>
      </c>
      <c r="O3732" s="131"/>
      <c r="P3732" s="330"/>
      <c r="Q3732" s="132"/>
      <c r="R3732" s="132"/>
      <c r="S3732" s="132"/>
      <c r="T3732" s="132"/>
    </row>
    <row r="3733" customFormat="false" ht="12.8" hidden="false" customHeight="false" outlineLevel="0" collapsed="false">
      <c r="A3733" s="131" t="n">
        <v>1585008000</v>
      </c>
      <c r="B3733" s="330" t="n">
        <f aca="false">(A3733/(24*60*60))+DATE(1970,1,1)</f>
        <v>43914</v>
      </c>
      <c r="C3733" s="331" t="n">
        <f aca="false">YEAR(B3733)</f>
        <v>2020</v>
      </c>
      <c r="D3733" s="331" t="n">
        <f aca="false">MONTH(B3733)</f>
        <v>3</v>
      </c>
      <c r="E3733" s="331" t="n">
        <f aca="false">DAY(B3733)</f>
        <v>24</v>
      </c>
      <c r="F3733" s="132" t="n">
        <v>6496.9425</v>
      </c>
      <c r="G3733" s="132" t="n">
        <v>6875.2</v>
      </c>
      <c r="H3733" s="132" t="n">
        <v>6403.0425</v>
      </c>
      <c r="I3733" s="132" t="n">
        <v>6769.9625</v>
      </c>
      <c r="J3733" s="132" t="n">
        <f aca="false">LARGE($G$1:G3733,1)</f>
        <v>19804.2475</v>
      </c>
      <c r="K3733" s="192" t="n">
        <f aca="false">IF(J3733&gt;J3732,0,K3732+1)</f>
        <v>828</v>
      </c>
      <c r="L3733" s="134" t="n">
        <f aca="false">I3733/J3733-1</f>
        <v>-0.65815603445675</v>
      </c>
      <c r="O3733" s="131"/>
      <c r="P3733" s="330"/>
      <c r="Q3733" s="132"/>
      <c r="R3733" s="132"/>
      <c r="S3733" s="132"/>
      <c r="T3733" s="132"/>
    </row>
    <row r="3734" customFormat="false" ht="12.8" hidden="false" customHeight="false" outlineLevel="0" collapsed="false">
      <c r="A3734" s="131" t="n">
        <v>1585094400</v>
      </c>
      <c r="B3734" s="330" t="n">
        <f aca="false">(A3734/(24*60*60))+DATE(1970,1,1)</f>
        <v>43915</v>
      </c>
      <c r="C3734" s="331" t="n">
        <f aca="false">YEAR(B3734)</f>
        <v>2020</v>
      </c>
      <c r="D3734" s="331" t="n">
        <f aca="false">MONTH(B3734)</f>
        <v>3</v>
      </c>
      <c r="E3734" s="331" t="n">
        <f aca="false">DAY(B3734)</f>
        <v>25</v>
      </c>
      <c r="F3734" s="132" t="n">
        <v>6767.1275</v>
      </c>
      <c r="G3734" s="132" t="n">
        <v>6983.76</v>
      </c>
      <c r="H3734" s="132" t="n">
        <v>6465.1875</v>
      </c>
      <c r="I3734" s="132" t="n">
        <v>6691.9525</v>
      </c>
      <c r="J3734" s="132" t="n">
        <f aca="false">LARGE($G$1:G3734,1)</f>
        <v>19804.2475</v>
      </c>
      <c r="K3734" s="192" t="n">
        <f aca="false">IF(J3734&gt;J3733,0,K3733+1)</f>
        <v>829</v>
      </c>
      <c r="L3734" s="134" t="n">
        <f aca="false">I3734/J3734-1</f>
        <v>-0.662095088439993</v>
      </c>
      <c r="O3734" s="131"/>
      <c r="P3734" s="330"/>
      <c r="Q3734" s="132"/>
      <c r="R3734" s="132"/>
      <c r="S3734" s="132"/>
      <c r="T3734" s="132"/>
    </row>
    <row r="3735" customFormat="false" ht="12.8" hidden="false" customHeight="false" outlineLevel="0" collapsed="false">
      <c r="A3735" s="131" t="n">
        <v>1585180800</v>
      </c>
      <c r="B3735" s="330" t="n">
        <f aca="false">(A3735/(24*60*60))+DATE(1970,1,1)</f>
        <v>43916</v>
      </c>
      <c r="C3735" s="331" t="n">
        <f aca="false">YEAR(B3735)</f>
        <v>2020</v>
      </c>
      <c r="D3735" s="331" t="n">
        <f aca="false">MONTH(B3735)</f>
        <v>3</v>
      </c>
      <c r="E3735" s="331" t="n">
        <f aca="false">DAY(B3735)</f>
        <v>26</v>
      </c>
      <c r="F3735" s="132" t="n">
        <v>6692.82</v>
      </c>
      <c r="G3735" s="132" t="n">
        <v>6795.82</v>
      </c>
      <c r="H3735" s="132" t="n">
        <v>6525.7525</v>
      </c>
      <c r="I3735" s="132" t="n">
        <v>6753.585</v>
      </c>
      <c r="J3735" s="132" t="n">
        <f aca="false">LARGE($G$1:G3735,1)</f>
        <v>19804.2475</v>
      </c>
      <c r="K3735" s="192" t="n">
        <f aca="false">IF(J3735&gt;J3734,0,K3734+1)</f>
        <v>830</v>
      </c>
      <c r="L3735" s="134" t="n">
        <f aca="false">I3735/J3735-1</f>
        <v>-0.658983003519826</v>
      </c>
      <c r="O3735" s="131"/>
      <c r="P3735" s="330"/>
      <c r="Q3735" s="132"/>
      <c r="R3735" s="132"/>
      <c r="S3735" s="132"/>
      <c r="T3735" s="132"/>
    </row>
    <row r="3736" customFormat="false" ht="12.8" hidden="false" customHeight="false" outlineLevel="0" collapsed="false">
      <c r="A3736" s="131" t="n">
        <v>1585267200</v>
      </c>
      <c r="B3736" s="330" t="n">
        <f aca="false">(A3736/(24*60*60))+DATE(1970,1,1)</f>
        <v>43917</v>
      </c>
      <c r="C3736" s="331" t="n">
        <f aca="false">YEAR(B3736)</f>
        <v>2020</v>
      </c>
      <c r="D3736" s="331" t="n">
        <f aca="false">MONTH(B3736)</f>
        <v>3</v>
      </c>
      <c r="E3736" s="331" t="n">
        <f aca="false">DAY(B3736)</f>
        <v>27</v>
      </c>
      <c r="F3736" s="132" t="n">
        <v>6754.835</v>
      </c>
      <c r="G3736" s="132" t="n">
        <v>6872.7925</v>
      </c>
      <c r="H3736" s="132" t="n">
        <v>6254.625</v>
      </c>
      <c r="I3736" s="132" t="n">
        <v>6375.7975</v>
      </c>
      <c r="J3736" s="132" t="n">
        <f aca="false">LARGE($G$1:G3736,1)</f>
        <v>19804.2475</v>
      </c>
      <c r="K3736" s="192" t="n">
        <f aca="false">IF(J3736&gt;J3735,0,K3735+1)</f>
        <v>831</v>
      </c>
      <c r="L3736" s="134" t="n">
        <f aca="false">I3736/J3736-1</f>
        <v>-0.678059088081989</v>
      </c>
      <c r="O3736" s="131"/>
      <c r="P3736" s="330"/>
      <c r="Q3736" s="132"/>
      <c r="R3736" s="132"/>
      <c r="S3736" s="132"/>
      <c r="T3736" s="132"/>
    </row>
    <row r="3737" customFormat="false" ht="12.8" hidden="false" customHeight="false" outlineLevel="0" collapsed="false">
      <c r="A3737" s="131" t="n">
        <v>1585353600</v>
      </c>
      <c r="B3737" s="330" t="n">
        <f aca="false">(A3737/(24*60*60))+DATE(1970,1,1)</f>
        <v>43918</v>
      </c>
      <c r="C3737" s="331" t="n">
        <f aca="false">YEAR(B3737)</f>
        <v>2020</v>
      </c>
      <c r="D3737" s="331" t="n">
        <f aca="false">MONTH(B3737)</f>
        <v>3</v>
      </c>
      <c r="E3737" s="331" t="n">
        <f aca="false">DAY(B3737)</f>
        <v>28</v>
      </c>
      <c r="F3737" s="132" t="n">
        <v>6374.45</v>
      </c>
      <c r="G3737" s="132" t="n">
        <v>6374.475</v>
      </c>
      <c r="H3737" s="132" t="n">
        <v>6034.4</v>
      </c>
      <c r="I3737" s="132" t="n">
        <v>6253.6775</v>
      </c>
      <c r="J3737" s="132" t="n">
        <f aca="false">LARGE($G$1:G3737,1)</f>
        <v>19804.2475</v>
      </c>
      <c r="K3737" s="192" t="n">
        <f aca="false">IF(J3737&gt;J3736,0,K3736+1)</f>
        <v>832</v>
      </c>
      <c r="L3737" s="134" t="n">
        <f aca="false">I3737/J3737-1</f>
        <v>-0.684225442042168</v>
      </c>
      <c r="O3737" s="131"/>
      <c r="P3737" s="330"/>
      <c r="Q3737" s="132"/>
      <c r="R3737" s="132"/>
      <c r="S3737" s="132"/>
      <c r="T3737" s="132"/>
    </row>
    <row r="3738" customFormat="false" ht="12.8" hidden="false" customHeight="false" outlineLevel="0" collapsed="false">
      <c r="A3738" s="131" t="n">
        <v>1585440000</v>
      </c>
      <c r="B3738" s="330" t="n">
        <f aca="false">(A3738/(24*60*60))+DATE(1970,1,1)</f>
        <v>43919</v>
      </c>
      <c r="C3738" s="331" t="n">
        <f aca="false">YEAR(B3738)</f>
        <v>2020</v>
      </c>
      <c r="D3738" s="331" t="n">
        <f aca="false">MONTH(B3738)</f>
        <v>3</v>
      </c>
      <c r="E3738" s="331" t="n">
        <f aca="false">DAY(B3738)</f>
        <v>29</v>
      </c>
      <c r="F3738" s="132" t="n">
        <v>6257.7875</v>
      </c>
      <c r="G3738" s="132" t="n">
        <v>6280.6775</v>
      </c>
      <c r="H3738" s="132" t="n">
        <v>5869.9225</v>
      </c>
      <c r="I3738" s="132" t="n">
        <v>5876.4525</v>
      </c>
      <c r="J3738" s="132" t="n">
        <f aca="false">LARGE($G$1:G3738,1)</f>
        <v>19804.2475</v>
      </c>
      <c r="K3738" s="192" t="n">
        <f aca="false">IF(J3738&gt;J3737,0,K3737+1)</f>
        <v>833</v>
      </c>
      <c r="L3738" s="134" t="n">
        <f aca="false">I3738/J3738-1</f>
        <v>-0.703273123606439</v>
      </c>
      <c r="O3738" s="131"/>
      <c r="P3738" s="330"/>
      <c r="Q3738" s="132"/>
      <c r="R3738" s="132"/>
      <c r="S3738" s="132"/>
      <c r="T3738" s="132"/>
    </row>
    <row r="3739" customFormat="false" ht="12.8" hidden="false" customHeight="false" outlineLevel="0" collapsed="false">
      <c r="A3739" s="131" t="n">
        <v>1585526400</v>
      </c>
      <c r="B3739" s="330" t="n">
        <f aca="false">(A3739/(24*60*60))+DATE(1970,1,1)</f>
        <v>43920</v>
      </c>
      <c r="C3739" s="331" t="n">
        <f aca="false">YEAR(B3739)</f>
        <v>2020</v>
      </c>
      <c r="D3739" s="331" t="n">
        <f aca="false">MONTH(B3739)</f>
        <v>3</v>
      </c>
      <c r="E3739" s="331" t="n">
        <f aca="false">DAY(B3739)</f>
        <v>30</v>
      </c>
      <c r="F3739" s="132" t="n">
        <v>5878.2075</v>
      </c>
      <c r="G3739" s="132" t="n">
        <v>6632.6025</v>
      </c>
      <c r="H3739" s="132" t="n">
        <v>5854.3525</v>
      </c>
      <c r="I3739" s="132" t="n">
        <v>6406.07</v>
      </c>
      <c r="J3739" s="132" t="n">
        <f aca="false">LARGE($G$1:G3739,1)</f>
        <v>19804.2475</v>
      </c>
      <c r="K3739" s="192" t="n">
        <f aca="false">IF(J3739&gt;J3738,0,K3738+1)</f>
        <v>834</v>
      </c>
      <c r="L3739" s="134" t="n">
        <f aca="false">I3739/J3739-1</f>
        <v>-0.676530501853201</v>
      </c>
      <c r="O3739" s="131"/>
      <c r="P3739" s="330"/>
      <c r="Q3739" s="132"/>
      <c r="R3739" s="132"/>
      <c r="S3739" s="132"/>
      <c r="T3739" s="132"/>
    </row>
    <row r="3740" customFormat="false" ht="12.8" hidden="false" customHeight="false" outlineLevel="0" collapsed="false">
      <c r="A3740" s="131" t="n">
        <v>1585612800</v>
      </c>
      <c r="B3740" s="330" t="n">
        <f aca="false">(A3740/(24*60*60))+DATE(1970,1,1)</f>
        <v>43921</v>
      </c>
      <c r="C3740" s="331" t="n">
        <f aca="false">YEAR(B3740)</f>
        <v>2020</v>
      </c>
      <c r="D3740" s="331" t="n">
        <f aca="false">MONTH(B3740)</f>
        <v>3</v>
      </c>
      <c r="E3740" s="331" t="n">
        <f aca="false">DAY(B3740)</f>
        <v>31</v>
      </c>
      <c r="F3740" s="132" t="n">
        <v>6406.515</v>
      </c>
      <c r="G3740" s="132" t="n">
        <v>6526.965</v>
      </c>
      <c r="H3740" s="132" t="n">
        <v>6337.145</v>
      </c>
      <c r="I3740" s="132" t="n">
        <v>6424.0325</v>
      </c>
      <c r="J3740" s="132" t="n">
        <f aca="false">LARGE($G$1:G3740,1)</f>
        <v>19804.2475</v>
      </c>
      <c r="K3740" s="192" t="n">
        <f aca="false">IF(J3740&gt;J3739,0,K3739+1)</f>
        <v>835</v>
      </c>
      <c r="L3740" s="134" t="n">
        <f aca="false">I3740/J3740-1</f>
        <v>-0.675623499453842</v>
      </c>
      <c r="O3740" s="131"/>
      <c r="P3740" s="330"/>
      <c r="Q3740" s="132"/>
      <c r="R3740" s="132"/>
      <c r="S3740" s="132"/>
      <c r="T3740" s="132"/>
    </row>
    <row r="3741" customFormat="false" ht="12.8" hidden="false" customHeight="false" outlineLevel="0" collapsed="false">
      <c r="A3741" s="131" t="n">
        <v>1585699200</v>
      </c>
      <c r="B3741" s="330" t="n">
        <f aca="false">(A3741/(24*60*60))+DATE(1970,1,1)</f>
        <v>43922</v>
      </c>
      <c r="C3741" s="331" t="n">
        <f aca="false">YEAR(B3741)</f>
        <v>2020</v>
      </c>
      <c r="D3741" s="331" t="n">
        <f aca="false">MONTH(B3741)</f>
        <v>4</v>
      </c>
      <c r="E3741" s="331" t="n">
        <f aca="false">DAY(B3741)</f>
        <v>1</v>
      </c>
      <c r="F3741" s="132" t="n">
        <v>6425.015</v>
      </c>
      <c r="G3741" s="132" t="n">
        <v>6719.99</v>
      </c>
      <c r="H3741" s="132" t="n">
        <v>6152.895</v>
      </c>
      <c r="I3741" s="132" t="n">
        <v>6661.81</v>
      </c>
      <c r="J3741" s="132" t="n">
        <f aca="false">LARGE($G$1:G3741,1)</f>
        <v>19804.2475</v>
      </c>
      <c r="K3741" s="192" t="n">
        <f aca="false">IF(J3741&gt;J3740,0,K3740+1)</f>
        <v>836</v>
      </c>
      <c r="L3741" s="134" t="n">
        <f aca="false">I3741/J3741-1</f>
        <v>-0.663617110420378</v>
      </c>
      <c r="O3741" s="131"/>
      <c r="P3741" s="330"/>
      <c r="Q3741" s="132"/>
      <c r="R3741" s="132"/>
      <c r="S3741" s="132"/>
      <c r="T3741" s="132"/>
    </row>
    <row r="3742" customFormat="false" ht="12.8" hidden="false" customHeight="false" outlineLevel="0" collapsed="false">
      <c r="A3742" s="131" t="n">
        <v>1585785600</v>
      </c>
      <c r="B3742" s="330" t="n">
        <f aca="false">(A3742/(24*60*60))+DATE(1970,1,1)</f>
        <v>43923</v>
      </c>
      <c r="C3742" s="331" t="n">
        <f aca="false">YEAR(B3742)</f>
        <v>2020</v>
      </c>
      <c r="D3742" s="331" t="n">
        <f aca="false">MONTH(B3742)</f>
        <v>4</v>
      </c>
      <c r="E3742" s="331" t="n">
        <f aca="false">DAY(B3742)</f>
        <v>2</v>
      </c>
      <c r="F3742" s="132" t="n">
        <v>6666.485</v>
      </c>
      <c r="G3742" s="132" t="n">
        <v>7267.625</v>
      </c>
      <c r="H3742" s="132" t="n">
        <v>6575.535</v>
      </c>
      <c r="I3742" s="132" t="n">
        <v>6802.8275</v>
      </c>
      <c r="J3742" s="132" t="n">
        <f aca="false">LARGE($G$1:G3742,1)</f>
        <v>19804.2475</v>
      </c>
      <c r="K3742" s="192" t="n">
        <f aca="false">IF(J3742&gt;J3741,0,K3741+1)</f>
        <v>837</v>
      </c>
      <c r="L3742" s="134" t="n">
        <f aca="false">I3742/J3742-1</f>
        <v>-0.656496541966566</v>
      </c>
      <c r="O3742" s="131"/>
      <c r="P3742" s="330"/>
      <c r="Q3742" s="132"/>
      <c r="R3742" s="132"/>
      <c r="S3742" s="132"/>
      <c r="T3742" s="132"/>
    </row>
    <row r="3743" customFormat="false" ht="12.8" hidden="false" customHeight="false" outlineLevel="0" collapsed="false">
      <c r="A3743" s="131" t="n">
        <v>1585872000</v>
      </c>
      <c r="B3743" s="330" t="n">
        <f aca="false">(A3743/(24*60*60))+DATE(1970,1,1)</f>
        <v>43924</v>
      </c>
      <c r="C3743" s="331" t="n">
        <f aca="false">YEAR(B3743)</f>
        <v>2020</v>
      </c>
      <c r="D3743" s="331" t="n">
        <f aca="false">MONTH(B3743)</f>
        <v>4</v>
      </c>
      <c r="E3743" s="331" t="n">
        <f aca="false">DAY(B3743)</f>
        <v>3</v>
      </c>
      <c r="F3743" s="132" t="n">
        <v>6798.8425</v>
      </c>
      <c r="G3743" s="132" t="n">
        <v>7049.995</v>
      </c>
      <c r="H3743" s="132" t="n">
        <v>6608.8825</v>
      </c>
      <c r="I3743" s="132" t="n">
        <v>6741.01</v>
      </c>
      <c r="J3743" s="132" t="n">
        <f aca="false">LARGE($G$1:G3743,1)</f>
        <v>19804.2475</v>
      </c>
      <c r="K3743" s="192" t="n">
        <f aca="false">IF(J3743&gt;J3742,0,K3742+1)</f>
        <v>838</v>
      </c>
      <c r="L3743" s="134" t="n">
        <f aca="false">I3743/J3743-1</f>
        <v>-0.65961796831715</v>
      </c>
      <c r="O3743" s="131"/>
      <c r="P3743" s="330"/>
      <c r="Q3743" s="132"/>
      <c r="R3743" s="132"/>
      <c r="S3743" s="132"/>
      <c r="T3743" s="132"/>
    </row>
    <row r="3744" customFormat="false" ht="12.8" hidden="false" customHeight="false" outlineLevel="0" collapsed="false">
      <c r="A3744" s="131" t="n">
        <v>1585958400</v>
      </c>
      <c r="B3744" s="330" t="n">
        <f aca="false">(A3744/(24*60*60))+DATE(1970,1,1)</f>
        <v>43925</v>
      </c>
      <c r="C3744" s="331" t="n">
        <f aca="false">YEAR(B3744)</f>
        <v>2020</v>
      </c>
      <c r="D3744" s="331" t="n">
        <f aca="false">MONTH(B3744)</f>
        <v>4</v>
      </c>
      <c r="E3744" s="331" t="n">
        <f aca="false">DAY(B3744)</f>
        <v>4</v>
      </c>
      <c r="F3744" s="132" t="n">
        <v>6739.1725</v>
      </c>
      <c r="G3744" s="132" t="n">
        <v>7014.3825</v>
      </c>
      <c r="H3744" s="132" t="n">
        <v>6656.72</v>
      </c>
      <c r="I3744" s="132" t="n">
        <v>6874.445</v>
      </c>
      <c r="J3744" s="132" t="n">
        <f aca="false">LARGE($G$1:G3744,1)</f>
        <v>19804.2475</v>
      </c>
      <c r="K3744" s="192" t="n">
        <f aca="false">IF(J3744&gt;J3743,0,K3743+1)</f>
        <v>839</v>
      </c>
      <c r="L3744" s="134" t="n">
        <f aca="false">I3744/J3744-1</f>
        <v>-0.652880272274925</v>
      </c>
      <c r="O3744" s="131"/>
      <c r="P3744" s="330"/>
      <c r="Q3744" s="132"/>
      <c r="R3744" s="132"/>
      <c r="S3744" s="132"/>
      <c r="T3744" s="132"/>
    </row>
    <row r="3745" customFormat="false" ht="12.8" hidden="false" customHeight="false" outlineLevel="0" collapsed="false">
      <c r="A3745" s="131" t="n">
        <v>1586044800</v>
      </c>
      <c r="B3745" s="330" t="n">
        <f aca="false">(A3745/(24*60*60))+DATE(1970,1,1)</f>
        <v>43926</v>
      </c>
      <c r="C3745" s="331" t="n">
        <f aca="false">YEAR(B3745)</f>
        <v>2020</v>
      </c>
      <c r="D3745" s="331" t="n">
        <f aca="false">MONTH(B3745)</f>
        <v>4</v>
      </c>
      <c r="E3745" s="331" t="n">
        <f aca="false">DAY(B3745)</f>
        <v>5</v>
      </c>
      <c r="F3745" s="132" t="n">
        <v>6882.9</v>
      </c>
      <c r="G3745" s="132" t="n">
        <v>6914.2525</v>
      </c>
      <c r="H3745" s="132" t="n">
        <v>6679.9775</v>
      </c>
      <c r="I3745" s="132" t="n">
        <v>6777.015</v>
      </c>
      <c r="J3745" s="132" t="n">
        <f aca="false">LARGE($G$1:G3745,1)</f>
        <v>19804.2475</v>
      </c>
      <c r="K3745" s="192" t="n">
        <f aca="false">IF(J3745&gt;J3744,0,K3744+1)</f>
        <v>840</v>
      </c>
      <c r="L3745" s="134" t="n">
        <f aca="false">I3745/J3745-1</f>
        <v>-0.657799923980954</v>
      </c>
      <c r="O3745" s="131"/>
      <c r="P3745" s="330"/>
      <c r="Q3745" s="132"/>
      <c r="R3745" s="132"/>
      <c r="S3745" s="132"/>
      <c r="T3745" s="132"/>
    </row>
    <row r="3746" customFormat="false" ht="12.8" hidden="false" customHeight="false" outlineLevel="0" collapsed="false">
      <c r="A3746" s="131" t="n">
        <v>1586131200</v>
      </c>
      <c r="B3746" s="330" t="n">
        <f aca="false">(A3746/(24*60*60))+DATE(1970,1,1)</f>
        <v>43927</v>
      </c>
      <c r="C3746" s="331" t="n">
        <f aca="false">YEAR(B3746)</f>
        <v>2020</v>
      </c>
      <c r="D3746" s="331" t="n">
        <f aca="false">MONTH(B3746)</f>
        <v>4</v>
      </c>
      <c r="E3746" s="331" t="n">
        <f aca="false">DAY(B3746)</f>
        <v>6</v>
      </c>
      <c r="F3746" s="132" t="n">
        <v>6777.865</v>
      </c>
      <c r="G3746" s="132" t="n">
        <v>7372.43</v>
      </c>
      <c r="H3746" s="132" t="n">
        <v>6773.06</v>
      </c>
      <c r="I3746" s="132" t="n">
        <v>7343.6125</v>
      </c>
      <c r="J3746" s="132" t="n">
        <f aca="false">LARGE($G$1:G3746,1)</f>
        <v>19804.2475</v>
      </c>
      <c r="K3746" s="192" t="n">
        <f aca="false">IF(J3746&gt;J3745,0,K3745+1)</f>
        <v>841</v>
      </c>
      <c r="L3746" s="134" t="n">
        <f aca="false">I3746/J3746-1</f>
        <v>-0.629190026028507</v>
      </c>
      <c r="O3746" s="131"/>
      <c r="P3746" s="330"/>
      <c r="Q3746" s="132"/>
      <c r="R3746" s="132"/>
      <c r="S3746" s="132"/>
      <c r="T3746" s="132"/>
    </row>
    <row r="3747" customFormat="false" ht="12.8" hidden="false" customHeight="false" outlineLevel="0" collapsed="false">
      <c r="A3747" s="131" t="n">
        <v>1586217600</v>
      </c>
      <c r="B3747" s="330" t="n">
        <f aca="false">(A3747/(24*60*60))+DATE(1970,1,1)</f>
        <v>43928</v>
      </c>
      <c r="C3747" s="331" t="n">
        <f aca="false">YEAR(B3747)</f>
        <v>2020</v>
      </c>
      <c r="D3747" s="331" t="n">
        <f aca="false">MONTH(B3747)</f>
        <v>4</v>
      </c>
      <c r="E3747" s="331" t="n">
        <f aca="false">DAY(B3747)</f>
        <v>7</v>
      </c>
      <c r="F3747" s="132" t="n">
        <v>7339.165</v>
      </c>
      <c r="G3747" s="132" t="n">
        <v>7469.58</v>
      </c>
      <c r="H3747" s="132" t="n">
        <v>7077</v>
      </c>
      <c r="I3747" s="132" t="n">
        <v>7202.6875</v>
      </c>
      <c r="J3747" s="132" t="n">
        <f aca="false">LARGE($G$1:G3747,1)</f>
        <v>19804.2475</v>
      </c>
      <c r="K3747" s="192" t="n">
        <f aca="false">IF(J3747&gt;J3746,0,K3746+1)</f>
        <v>842</v>
      </c>
      <c r="L3747" s="134" t="n">
        <f aca="false">I3747/J3747-1</f>
        <v>-0.636305923767111</v>
      </c>
      <c r="O3747" s="131"/>
      <c r="P3747" s="330"/>
      <c r="Q3747" s="132"/>
      <c r="R3747" s="132"/>
      <c r="S3747" s="132"/>
      <c r="T3747" s="132"/>
    </row>
    <row r="3748" customFormat="false" ht="12.8" hidden="false" customHeight="false" outlineLevel="0" collapsed="false">
      <c r="A3748" s="131" t="n">
        <v>1586304000</v>
      </c>
      <c r="B3748" s="330" t="n">
        <f aca="false">(A3748/(24*60*60))+DATE(1970,1,1)</f>
        <v>43929</v>
      </c>
      <c r="C3748" s="331" t="n">
        <f aca="false">YEAR(B3748)</f>
        <v>2020</v>
      </c>
      <c r="D3748" s="331" t="n">
        <f aca="false">MONTH(B3748)</f>
        <v>4</v>
      </c>
      <c r="E3748" s="331" t="n">
        <f aca="false">DAY(B3748)</f>
        <v>8</v>
      </c>
      <c r="F3748" s="132" t="n">
        <v>7203.34</v>
      </c>
      <c r="G3748" s="132" t="n">
        <v>7429.22</v>
      </c>
      <c r="H3748" s="132" t="n">
        <v>7154.005</v>
      </c>
      <c r="I3748" s="132" t="n">
        <v>7368.7675</v>
      </c>
      <c r="J3748" s="132" t="n">
        <f aca="false">LARGE($G$1:G3748,1)</f>
        <v>19804.2475</v>
      </c>
      <c r="K3748" s="192" t="n">
        <f aca="false">IF(J3748&gt;J3747,0,K3747+1)</f>
        <v>843</v>
      </c>
      <c r="L3748" s="134" t="n">
        <f aca="false">I3748/J3748-1</f>
        <v>-0.627919843962766</v>
      </c>
      <c r="O3748" s="131"/>
      <c r="P3748" s="330"/>
      <c r="Q3748" s="132"/>
      <c r="R3748" s="132"/>
      <c r="S3748" s="132"/>
      <c r="T3748" s="132"/>
    </row>
    <row r="3749" customFormat="false" ht="12.8" hidden="false" customHeight="false" outlineLevel="0" collapsed="false">
      <c r="A3749" s="131" t="n">
        <v>1586390400</v>
      </c>
      <c r="B3749" s="330" t="n">
        <f aca="false">(A3749/(24*60*60))+DATE(1970,1,1)</f>
        <v>43930</v>
      </c>
      <c r="C3749" s="331" t="n">
        <f aca="false">YEAR(B3749)</f>
        <v>2020</v>
      </c>
      <c r="D3749" s="331" t="n">
        <f aca="false">MONTH(B3749)</f>
        <v>4</v>
      </c>
      <c r="E3749" s="331" t="n">
        <f aca="false">DAY(B3749)</f>
        <v>9</v>
      </c>
      <c r="F3749" s="132" t="n">
        <v>7368.2275</v>
      </c>
      <c r="G3749" s="132" t="n">
        <v>7377.635</v>
      </c>
      <c r="H3749" s="132" t="n">
        <v>7106.08</v>
      </c>
      <c r="I3749" s="132" t="n">
        <v>7299.13</v>
      </c>
      <c r="J3749" s="132" t="n">
        <f aca="false">LARGE($G$1:G3749,1)</f>
        <v>19804.2475</v>
      </c>
      <c r="K3749" s="192" t="n">
        <f aca="false">IF(J3749&gt;J3748,0,K3748+1)</f>
        <v>844</v>
      </c>
      <c r="L3749" s="134" t="n">
        <f aca="false">I3749/J3749-1</f>
        <v>-0.631436135101826</v>
      </c>
      <c r="O3749" s="131"/>
      <c r="P3749" s="330"/>
      <c r="Q3749" s="132"/>
      <c r="R3749" s="132"/>
      <c r="S3749" s="132"/>
      <c r="T3749" s="132"/>
    </row>
    <row r="3750" customFormat="false" ht="12.8" hidden="false" customHeight="false" outlineLevel="0" collapsed="false">
      <c r="A3750" s="131" t="n">
        <v>1586476800</v>
      </c>
      <c r="B3750" s="330" t="n">
        <f aca="false">(A3750/(24*60*60))+DATE(1970,1,1)</f>
        <v>43931</v>
      </c>
      <c r="C3750" s="331" t="n">
        <f aca="false">YEAR(B3750)</f>
        <v>2020</v>
      </c>
      <c r="D3750" s="331" t="n">
        <f aca="false">MONTH(B3750)</f>
        <v>4</v>
      </c>
      <c r="E3750" s="331" t="n">
        <f aca="false">DAY(B3750)</f>
        <v>10</v>
      </c>
      <c r="F3750" s="132" t="n">
        <v>7300.035</v>
      </c>
      <c r="G3750" s="132" t="n">
        <v>7307.86</v>
      </c>
      <c r="H3750" s="132" t="n">
        <v>6751.2875</v>
      </c>
      <c r="I3750" s="132" t="n">
        <v>6873.5425</v>
      </c>
      <c r="J3750" s="132" t="n">
        <f aca="false">LARGE($G$1:G3750,1)</f>
        <v>19804.2475</v>
      </c>
      <c r="K3750" s="192" t="n">
        <f aca="false">IF(J3750&gt;J3749,0,K3749+1)</f>
        <v>845</v>
      </c>
      <c r="L3750" s="134" t="n">
        <f aca="false">I3750/J3750-1</f>
        <v>-0.652925843307099</v>
      </c>
      <c r="O3750" s="131"/>
      <c r="P3750" s="330"/>
      <c r="Q3750" s="132"/>
      <c r="R3750" s="132"/>
      <c r="S3750" s="132"/>
      <c r="T3750" s="132"/>
    </row>
    <row r="3751" customFormat="false" ht="12.8" hidden="false" customHeight="false" outlineLevel="0" collapsed="false">
      <c r="A3751" s="131" t="n">
        <v>1586563200</v>
      </c>
      <c r="B3751" s="330" t="n">
        <f aca="false">(A3751/(24*60*60))+DATE(1970,1,1)</f>
        <v>43932</v>
      </c>
      <c r="C3751" s="331" t="n">
        <f aca="false">YEAR(B3751)</f>
        <v>2020</v>
      </c>
      <c r="D3751" s="331" t="n">
        <f aca="false">MONTH(B3751)</f>
        <v>4</v>
      </c>
      <c r="E3751" s="331" t="n">
        <f aca="false">DAY(B3751)</f>
        <v>11</v>
      </c>
      <c r="F3751" s="132" t="n">
        <v>6872.98</v>
      </c>
      <c r="G3751" s="132" t="n">
        <v>6956.305</v>
      </c>
      <c r="H3751" s="132" t="n">
        <v>6773.16</v>
      </c>
      <c r="I3751" s="132" t="n">
        <v>6888.695</v>
      </c>
      <c r="J3751" s="132" t="n">
        <f aca="false">LARGE($G$1:G3751,1)</f>
        <v>19804.2475</v>
      </c>
      <c r="K3751" s="192" t="n">
        <f aca="false">IF(J3751&gt;J3750,0,K3750+1)</f>
        <v>846</v>
      </c>
      <c r="L3751" s="134" t="n">
        <f aca="false">I3751/J3751-1</f>
        <v>-0.652160729661655</v>
      </c>
      <c r="O3751" s="131"/>
      <c r="P3751" s="330"/>
      <c r="Q3751" s="132"/>
      <c r="R3751" s="132"/>
      <c r="S3751" s="132"/>
      <c r="T3751" s="132"/>
    </row>
    <row r="3752" customFormat="false" ht="12.8" hidden="false" customHeight="false" outlineLevel="0" collapsed="false">
      <c r="A3752" s="131" t="n">
        <v>1586649600</v>
      </c>
      <c r="B3752" s="330" t="n">
        <f aca="false">(A3752/(24*60*60))+DATE(1970,1,1)</f>
        <v>43933</v>
      </c>
      <c r="C3752" s="331" t="n">
        <f aca="false">YEAR(B3752)</f>
        <v>2020</v>
      </c>
      <c r="D3752" s="331" t="n">
        <f aca="false">MONTH(B3752)</f>
        <v>4</v>
      </c>
      <c r="E3752" s="331" t="n">
        <f aca="false">DAY(B3752)</f>
        <v>12</v>
      </c>
      <c r="F3752" s="132" t="n">
        <v>6886.86</v>
      </c>
      <c r="G3752" s="132" t="n">
        <v>7205.3625</v>
      </c>
      <c r="H3752" s="132" t="n">
        <v>6791.155</v>
      </c>
      <c r="I3752" s="132" t="n">
        <v>6906.54</v>
      </c>
      <c r="J3752" s="132" t="n">
        <f aca="false">LARGE($G$1:G3752,1)</f>
        <v>19804.2475</v>
      </c>
      <c r="K3752" s="192" t="n">
        <f aca="false">IF(J3752&gt;J3751,0,K3751+1)</f>
        <v>847</v>
      </c>
      <c r="L3752" s="134" t="n">
        <f aca="false">I3752/J3752-1</f>
        <v>-0.651259660332967</v>
      </c>
      <c r="O3752" s="131"/>
      <c r="P3752" s="330"/>
      <c r="Q3752" s="132"/>
      <c r="R3752" s="132"/>
      <c r="S3752" s="132"/>
      <c r="T3752" s="132"/>
    </row>
    <row r="3753" customFormat="false" ht="12.8" hidden="false" customHeight="false" outlineLevel="0" collapsed="false">
      <c r="A3753" s="131" t="n">
        <v>1586736000</v>
      </c>
      <c r="B3753" s="330" t="n">
        <f aca="false">(A3753/(24*60*60))+DATE(1970,1,1)</f>
        <v>43934</v>
      </c>
      <c r="C3753" s="331" t="n">
        <f aca="false">YEAR(B3753)</f>
        <v>2020</v>
      </c>
      <c r="D3753" s="331" t="n">
        <f aca="false">MONTH(B3753)</f>
        <v>4</v>
      </c>
      <c r="E3753" s="331" t="n">
        <f aca="false">DAY(B3753)</f>
        <v>13</v>
      </c>
      <c r="F3753" s="132" t="n">
        <v>6906.2925</v>
      </c>
      <c r="G3753" s="132" t="n">
        <v>6907.855</v>
      </c>
      <c r="H3753" s="132" t="n">
        <v>6554.9775</v>
      </c>
      <c r="I3753" s="132" t="n">
        <v>6862.78</v>
      </c>
      <c r="J3753" s="132" t="n">
        <f aca="false">LARGE($G$1:G3753,1)</f>
        <v>19804.2475</v>
      </c>
      <c r="K3753" s="192" t="n">
        <f aca="false">IF(J3753&gt;J3752,0,K3752+1)</f>
        <v>848</v>
      </c>
      <c r="L3753" s="134" t="n">
        <f aca="false">I3753/J3753-1</f>
        <v>-0.653469287333437</v>
      </c>
      <c r="O3753" s="131"/>
      <c r="P3753" s="330"/>
      <c r="Q3753" s="132"/>
      <c r="R3753" s="132"/>
      <c r="S3753" s="132"/>
      <c r="T3753" s="132"/>
    </row>
    <row r="3754" customFormat="false" ht="12.8" hidden="false" customHeight="false" outlineLevel="0" collapsed="false">
      <c r="A3754" s="131" t="n">
        <v>1586822400</v>
      </c>
      <c r="B3754" s="330" t="n">
        <f aca="false">(A3754/(24*60*60))+DATE(1970,1,1)</f>
        <v>43935</v>
      </c>
      <c r="C3754" s="331" t="n">
        <f aca="false">YEAR(B3754)</f>
        <v>2020</v>
      </c>
      <c r="D3754" s="331" t="n">
        <f aca="false">MONTH(B3754)</f>
        <v>4</v>
      </c>
      <c r="E3754" s="331" t="n">
        <f aca="false">DAY(B3754)</f>
        <v>14</v>
      </c>
      <c r="F3754" s="132" t="n">
        <v>6862.5925</v>
      </c>
      <c r="G3754" s="132" t="n">
        <v>6990.33</v>
      </c>
      <c r="H3754" s="132" t="n">
        <v>6771.5175</v>
      </c>
      <c r="I3754" s="132" t="n">
        <v>6876.885</v>
      </c>
      <c r="J3754" s="132" t="n">
        <f aca="false">LARGE($G$1:G3754,1)</f>
        <v>19804.2475</v>
      </c>
      <c r="K3754" s="192" t="n">
        <f aca="false">IF(J3754&gt;J3753,0,K3753+1)</f>
        <v>849</v>
      </c>
      <c r="L3754" s="134" t="n">
        <f aca="false">I3754/J3754-1</f>
        <v>-0.652757066381846</v>
      </c>
      <c r="O3754" s="131"/>
      <c r="P3754" s="330"/>
      <c r="Q3754" s="132"/>
      <c r="R3754" s="132"/>
      <c r="S3754" s="132"/>
      <c r="T3754" s="132"/>
    </row>
    <row r="3755" customFormat="false" ht="12.8" hidden="false" customHeight="false" outlineLevel="0" collapsed="false">
      <c r="A3755" s="131" t="n">
        <v>1586908800</v>
      </c>
      <c r="B3755" s="330" t="n">
        <f aca="false">(A3755/(24*60*60))+DATE(1970,1,1)</f>
        <v>43936</v>
      </c>
      <c r="C3755" s="331" t="n">
        <f aca="false">YEAR(B3755)</f>
        <v>2020</v>
      </c>
      <c r="D3755" s="331" t="n">
        <f aca="false">MONTH(B3755)</f>
        <v>4</v>
      </c>
      <c r="E3755" s="331" t="n">
        <f aca="false">DAY(B3755)</f>
        <v>15</v>
      </c>
      <c r="F3755" s="132" t="n">
        <v>6873.975</v>
      </c>
      <c r="G3755" s="132" t="n">
        <v>6938.73</v>
      </c>
      <c r="H3755" s="132" t="n">
        <v>6604.545</v>
      </c>
      <c r="I3755" s="132" t="n">
        <v>6622.355</v>
      </c>
      <c r="J3755" s="132" t="n">
        <f aca="false">LARGE($G$1:G3755,1)</f>
        <v>19804.2475</v>
      </c>
      <c r="K3755" s="192" t="n">
        <f aca="false">IF(J3755&gt;J3754,0,K3754+1)</f>
        <v>850</v>
      </c>
      <c r="L3755" s="134" t="n">
        <f aca="false">I3755/J3755-1</f>
        <v>-0.665609359810313</v>
      </c>
      <c r="O3755" s="131"/>
      <c r="P3755" s="330"/>
      <c r="Q3755" s="132"/>
      <c r="R3755" s="132"/>
      <c r="S3755" s="132"/>
      <c r="T3755" s="132"/>
    </row>
    <row r="3756" customFormat="false" ht="12.8" hidden="false" customHeight="false" outlineLevel="0" collapsed="false">
      <c r="A3756" s="131" t="n">
        <v>1586995200</v>
      </c>
      <c r="B3756" s="330" t="n">
        <f aca="false">(A3756/(24*60*60))+DATE(1970,1,1)</f>
        <v>43937</v>
      </c>
      <c r="C3756" s="331" t="n">
        <f aca="false">YEAR(B3756)</f>
        <v>2020</v>
      </c>
      <c r="D3756" s="331" t="n">
        <f aca="false">MONTH(B3756)</f>
        <v>4</v>
      </c>
      <c r="E3756" s="331" t="n">
        <f aca="false">DAY(B3756)</f>
        <v>16</v>
      </c>
      <c r="F3756" s="132" t="n">
        <v>6621.805</v>
      </c>
      <c r="G3756" s="132" t="n">
        <v>7218.2475</v>
      </c>
      <c r="H3756" s="132" t="n">
        <v>6469.8825</v>
      </c>
      <c r="I3756" s="132" t="n">
        <v>7114.9175</v>
      </c>
      <c r="J3756" s="132" t="n">
        <f aca="false">LARGE($G$1:G3756,1)</f>
        <v>19804.2475</v>
      </c>
      <c r="K3756" s="192" t="n">
        <f aca="false">IF(J3756&gt;J3755,0,K3755+1)</f>
        <v>851</v>
      </c>
      <c r="L3756" s="134" t="n">
        <f aca="false">I3756/J3756-1</f>
        <v>-0.640737801322671</v>
      </c>
      <c r="O3756" s="131"/>
      <c r="P3756" s="330"/>
      <c r="Q3756" s="132"/>
      <c r="R3756" s="132"/>
      <c r="S3756" s="132"/>
      <c r="T3756" s="132"/>
    </row>
    <row r="3757" customFormat="false" ht="12.8" hidden="false" customHeight="false" outlineLevel="0" collapsed="false">
      <c r="A3757" s="131" t="n">
        <v>1587081600</v>
      </c>
      <c r="B3757" s="330" t="n">
        <f aca="false">(A3757/(24*60*60))+DATE(1970,1,1)</f>
        <v>43938</v>
      </c>
      <c r="C3757" s="331" t="n">
        <f aca="false">YEAR(B3757)</f>
        <v>2020</v>
      </c>
      <c r="D3757" s="331" t="n">
        <f aca="false">MONTH(B3757)</f>
        <v>4</v>
      </c>
      <c r="E3757" s="331" t="n">
        <f aca="false">DAY(B3757)</f>
        <v>17</v>
      </c>
      <c r="F3757" s="132" t="n">
        <v>7117.4925</v>
      </c>
      <c r="G3757" s="132" t="n">
        <v>7158.08</v>
      </c>
      <c r="H3757" s="132" t="n">
        <v>6996.44</v>
      </c>
      <c r="I3757" s="132" t="n">
        <v>7033.0025</v>
      </c>
      <c r="J3757" s="132" t="n">
        <f aca="false">LARGE($G$1:G3757,1)</f>
        <v>19804.2475</v>
      </c>
      <c r="K3757" s="192" t="n">
        <f aca="false">IF(J3757&gt;J3756,0,K3756+1)</f>
        <v>852</v>
      </c>
      <c r="L3757" s="134" t="n">
        <f aca="false">I3757/J3757-1</f>
        <v>-0.644874035229059</v>
      </c>
      <c r="O3757" s="131"/>
      <c r="P3757" s="330"/>
      <c r="Q3757" s="132"/>
      <c r="R3757" s="132"/>
      <c r="S3757" s="132"/>
      <c r="T3757" s="132"/>
    </row>
    <row r="3758" customFormat="false" ht="12.8" hidden="false" customHeight="false" outlineLevel="0" collapsed="false">
      <c r="A3758" s="131" t="n">
        <v>1587168000</v>
      </c>
      <c r="B3758" s="330" t="n">
        <f aca="false">(A3758/(24*60*60))+DATE(1970,1,1)</f>
        <v>43939</v>
      </c>
      <c r="C3758" s="331" t="n">
        <f aca="false">YEAR(B3758)</f>
        <v>2020</v>
      </c>
      <c r="D3758" s="331" t="n">
        <f aca="false">MONTH(B3758)</f>
        <v>4</v>
      </c>
      <c r="E3758" s="331" t="n">
        <f aca="false">DAY(B3758)</f>
        <v>18</v>
      </c>
      <c r="F3758" s="132" t="n">
        <v>7030.83</v>
      </c>
      <c r="G3758" s="132" t="n">
        <v>7304.32</v>
      </c>
      <c r="H3758" s="132" t="n">
        <v>7023.69</v>
      </c>
      <c r="I3758" s="132" t="n">
        <v>7262.19</v>
      </c>
      <c r="J3758" s="132" t="n">
        <f aca="false">LARGE($G$1:G3758,1)</f>
        <v>19804.2475</v>
      </c>
      <c r="K3758" s="192" t="n">
        <f aca="false">IF(J3758&gt;J3757,0,K3757+1)</f>
        <v>853</v>
      </c>
      <c r="L3758" s="134" t="n">
        <f aca="false">I3758/J3758-1</f>
        <v>-0.633301391532296</v>
      </c>
      <c r="O3758" s="131"/>
      <c r="P3758" s="330"/>
      <c r="Q3758" s="132"/>
      <c r="R3758" s="132"/>
      <c r="S3758" s="132"/>
      <c r="T3758" s="132"/>
    </row>
    <row r="3759" customFormat="false" ht="12.8" hidden="false" customHeight="false" outlineLevel="0" collapsed="false">
      <c r="A3759" s="131" t="n">
        <v>1587254400</v>
      </c>
      <c r="B3759" s="330" t="n">
        <f aca="false">(A3759/(24*60*60))+DATE(1970,1,1)</f>
        <v>43940</v>
      </c>
      <c r="C3759" s="331" t="n">
        <f aca="false">YEAR(B3759)</f>
        <v>2020</v>
      </c>
      <c r="D3759" s="331" t="n">
        <f aca="false">MONTH(B3759)</f>
        <v>4</v>
      </c>
      <c r="E3759" s="331" t="n">
        <f aca="false">DAY(B3759)</f>
        <v>19</v>
      </c>
      <c r="F3759" s="132" t="n">
        <v>7263.6525</v>
      </c>
      <c r="G3759" s="132" t="n">
        <v>7276.5125</v>
      </c>
      <c r="H3759" s="132" t="n">
        <v>7063.92</v>
      </c>
      <c r="I3759" s="132" t="n">
        <v>7130.2775</v>
      </c>
      <c r="J3759" s="132" t="n">
        <f aca="false">LARGE($G$1:G3759,1)</f>
        <v>19804.2475</v>
      </c>
      <c r="K3759" s="192" t="n">
        <f aca="false">IF(J3759&gt;J3758,0,K3758+1)</f>
        <v>854</v>
      </c>
      <c r="L3759" s="134" t="n">
        <f aca="false">I3759/J3759-1</f>
        <v>-0.639962210126893</v>
      </c>
      <c r="O3759" s="131"/>
      <c r="P3759" s="330"/>
      <c r="Q3759" s="132"/>
      <c r="R3759" s="132"/>
      <c r="S3759" s="132"/>
      <c r="T3759" s="132"/>
    </row>
    <row r="3760" customFormat="false" ht="12.8" hidden="false" customHeight="false" outlineLevel="0" collapsed="false">
      <c r="A3760" s="131" t="n">
        <v>1587340800</v>
      </c>
      <c r="B3760" s="330" t="n">
        <f aca="false">(A3760/(24*60*60))+DATE(1970,1,1)</f>
        <v>43941</v>
      </c>
      <c r="C3760" s="331" t="n">
        <f aca="false">YEAR(B3760)</f>
        <v>2020</v>
      </c>
      <c r="D3760" s="331" t="n">
        <f aca="false">MONTH(B3760)</f>
        <v>4</v>
      </c>
      <c r="E3760" s="331" t="n">
        <f aca="false">DAY(B3760)</f>
        <v>20</v>
      </c>
      <c r="F3760" s="132" t="n">
        <v>7128.3575</v>
      </c>
      <c r="G3760" s="132" t="n">
        <v>7225.7525</v>
      </c>
      <c r="H3760" s="132" t="n">
        <v>6755.955</v>
      </c>
      <c r="I3760" s="132" t="n">
        <v>6840.2975</v>
      </c>
      <c r="J3760" s="132" t="n">
        <f aca="false">LARGE($G$1:G3760,1)</f>
        <v>19804.2475</v>
      </c>
      <c r="K3760" s="192" t="n">
        <f aca="false">IF(J3760&gt;J3759,0,K3759+1)</f>
        <v>855</v>
      </c>
      <c r="L3760" s="134" t="n">
        <f aca="false">I3760/J3760-1</f>
        <v>-0.654604523600304</v>
      </c>
      <c r="O3760" s="131"/>
      <c r="P3760" s="330"/>
      <c r="Q3760" s="132"/>
      <c r="R3760" s="132"/>
      <c r="S3760" s="132"/>
      <c r="T3760" s="132"/>
    </row>
    <row r="3761" customFormat="false" ht="12.8" hidden="false" customHeight="false" outlineLevel="0" collapsed="false">
      <c r="A3761" s="131" t="n">
        <v>1587427200</v>
      </c>
      <c r="B3761" s="330" t="n">
        <f aca="false">(A3761/(24*60*60))+DATE(1970,1,1)</f>
        <v>43942</v>
      </c>
      <c r="C3761" s="331" t="n">
        <f aca="false">YEAR(B3761)</f>
        <v>2020</v>
      </c>
      <c r="D3761" s="331" t="n">
        <f aca="false">MONTH(B3761)</f>
        <v>4</v>
      </c>
      <c r="E3761" s="331" t="n">
        <f aca="false">DAY(B3761)</f>
        <v>21</v>
      </c>
      <c r="F3761" s="132" t="n">
        <v>6836.6675</v>
      </c>
      <c r="G3761" s="132" t="n">
        <v>6956.7025</v>
      </c>
      <c r="H3761" s="132" t="n">
        <v>6771.705</v>
      </c>
      <c r="I3761" s="132" t="n">
        <v>6854.9675</v>
      </c>
      <c r="J3761" s="132" t="n">
        <f aca="false">LARGE($G$1:G3761,1)</f>
        <v>19804.2475</v>
      </c>
      <c r="K3761" s="192" t="n">
        <f aca="false">IF(J3761&gt;J3760,0,K3760+1)</f>
        <v>856</v>
      </c>
      <c r="L3761" s="134" t="n">
        <f aca="false">I3761/J3761-1</f>
        <v>-0.653863773415274</v>
      </c>
      <c r="O3761" s="131"/>
      <c r="P3761" s="330"/>
      <c r="Q3761" s="132"/>
      <c r="R3761" s="132"/>
      <c r="S3761" s="132"/>
      <c r="T3761" s="132"/>
    </row>
    <row r="3762" customFormat="false" ht="12.8" hidden="false" customHeight="false" outlineLevel="0" collapsed="false">
      <c r="A3762" s="131" t="n">
        <v>1587513600</v>
      </c>
      <c r="B3762" s="330" t="n">
        <f aca="false">(A3762/(24*60*60))+DATE(1970,1,1)</f>
        <v>43943</v>
      </c>
      <c r="C3762" s="331" t="n">
        <f aca="false">YEAR(B3762)</f>
        <v>2020</v>
      </c>
      <c r="D3762" s="331" t="n">
        <f aca="false">MONTH(B3762)</f>
        <v>4</v>
      </c>
      <c r="E3762" s="331" t="n">
        <f aca="false">DAY(B3762)</f>
        <v>22</v>
      </c>
      <c r="F3762" s="132" t="n">
        <v>6854.2425</v>
      </c>
      <c r="G3762" s="132" t="n">
        <v>7168.3275</v>
      </c>
      <c r="H3762" s="132" t="n">
        <v>6824.465</v>
      </c>
      <c r="I3762" s="132" t="n">
        <v>7137.135</v>
      </c>
      <c r="J3762" s="132" t="n">
        <f aca="false">LARGE($G$1:G3762,1)</f>
        <v>19804.2475</v>
      </c>
      <c r="K3762" s="192" t="n">
        <f aca="false">IF(J3762&gt;J3761,0,K3761+1)</f>
        <v>857</v>
      </c>
      <c r="L3762" s="134" t="n">
        <f aca="false">I3762/J3762-1</f>
        <v>-0.6396159460237</v>
      </c>
      <c r="O3762" s="131"/>
      <c r="P3762" s="330"/>
      <c r="Q3762" s="132"/>
      <c r="R3762" s="132"/>
      <c r="S3762" s="132"/>
      <c r="T3762" s="132"/>
    </row>
    <row r="3763" customFormat="false" ht="12.8" hidden="false" customHeight="false" outlineLevel="0" collapsed="false">
      <c r="A3763" s="131" t="n">
        <v>1587600000</v>
      </c>
      <c r="B3763" s="330" t="n">
        <f aca="false">(A3763/(24*60*60))+DATE(1970,1,1)</f>
        <v>43944</v>
      </c>
      <c r="C3763" s="331" t="n">
        <f aca="false">YEAR(B3763)</f>
        <v>2020</v>
      </c>
      <c r="D3763" s="331" t="n">
        <f aca="false">MONTH(B3763)</f>
        <v>4</v>
      </c>
      <c r="E3763" s="331" t="n">
        <f aca="false">DAY(B3763)</f>
        <v>23</v>
      </c>
      <c r="F3763" s="132" t="n">
        <v>7137.2325</v>
      </c>
      <c r="G3763" s="132" t="n">
        <v>7774.8625</v>
      </c>
      <c r="H3763" s="132" t="n">
        <v>7032.835</v>
      </c>
      <c r="I3763" s="132" t="n">
        <v>7507.5425</v>
      </c>
      <c r="J3763" s="132" t="n">
        <f aca="false">LARGE($G$1:G3763,1)</f>
        <v>19804.2475</v>
      </c>
      <c r="K3763" s="192" t="n">
        <f aca="false">IF(J3763&gt;J3762,0,K3762+1)</f>
        <v>858</v>
      </c>
      <c r="L3763" s="134" t="n">
        <f aca="false">I3763/J3763-1</f>
        <v>-0.620912508793884</v>
      </c>
      <c r="O3763" s="131"/>
      <c r="P3763" s="330"/>
      <c r="Q3763" s="132"/>
      <c r="R3763" s="132"/>
      <c r="S3763" s="132"/>
      <c r="T3763" s="132"/>
    </row>
    <row r="3764" customFormat="false" ht="12.8" hidden="false" customHeight="false" outlineLevel="0" collapsed="false">
      <c r="A3764" s="131" t="n">
        <v>1587686400</v>
      </c>
      <c r="B3764" s="330" t="n">
        <f aca="false">(A3764/(24*60*60))+DATE(1970,1,1)</f>
        <v>43945</v>
      </c>
      <c r="C3764" s="331" t="n">
        <f aca="false">YEAR(B3764)</f>
        <v>2020</v>
      </c>
      <c r="D3764" s="331" t="n">
        <f aca="false">MONTH(B3764)</f>
        <v>4</v>
      </c>
      <c r="E3764" s="331" t="n">
        <f aca="false">DAY(B3764)</f>
        <v>24</v>
      </c>
      <c r="F3764" s="132" t="n">
        <v>7511.375</v>
      </c>
      <c r="G3764" s="132" t="n">
        <v>7612.6275</v>
      </c>
      <c r="H3764" s="132" t="n">
        <v>7386.705</v>
      </c>
      <c r="I3764" s="132" t="n">
        <v>7510.8825</v>
      </c>
      <c r="J3764" s="132" t="n">
        <f aca="false">LARGE($G$1:G3764,1)</f>
        <v>19804.2475</v>
      </c>
      <c r="K3764" s="192" t="n">
        <f aca="false">IF(J3764&gt;J3763,0,K3763+1)</f>
        <v>859</v>
      </c>
      <c r="L3764" s="134" t="n">
        <f aca="false">I3764/J3764-1</f>
        <v>-0.620743858104177</v>
      </c>
      <c r="O3764" s="131"/>
      <c r="P3764" s="330"/>
      <c r="Q3764" s="132"/>
      <c r="R3764" s="132"/>
      <c r="S3764" s="132"/>
      <c r="T3764" s="132"/>
    </row>
    <row r="3765" customFormat="false" ht="12.8" hidden="false" customHeight="false" outlineLevel="0" collapsed="false">
      <c r="A3765" s="131" t="n">
        <v>1587772800</v>
      </c>
      <c r="B3765" s="330" t="n">
        <f aca="false">(A3765/(24*60*60))+DATE(1970,1,1)</f>
        <v>43946</v>
      </c>
      <c r="C3765" s="331" t="n">
        <f aca="false">YEAR(B3765)</f>
        <v>2020</v>
      </c>
      <c r="D3765" s="331" t="n">
        <f aca="false">MONTH(B3765)</f>
        <v>4</v>
      </c>
      <c r="E3765" s="331" t="n">
        <f aca="false">DAY(B3765)</f>
        <v>25</v>
      </c>
      <c r="F3765" s="132" t="n">
        <v>7514.605</v>
      </c>
      <c r="G3765" s="132" t="n">
        <v>7722.775</v>
      </c>
      <c r="H3765" s="132" t="n">
        <v>7440.985</v>
      </c>
      <c r="I3765" s="132" t="n">
        <v>7548.32</v>
      </c>
      <c r="J3765" s="132" t="n">
        <f aca="false">LARGE($G$1:G3765,1)</f>
        <v>19804.2475</v>
      </c>
      <c r="K3765" s="192" t="n">
        <f aca="false">IF(J3765&gt;J3764,0,K3764+1)</f>
        <v>860</v>
      </c>
      <c r="L3765" s="134" t="n">
        <f aca="false">I3765/J3765-1</f>
        <v>-0.618853480800015</v>
      </c>
      <c r="O3765" s="131"/>
      <c r="P3765" s="330"/>
      <c r="Q3765" s="132"/>
      <c r="R3765" s="132"/>
      <c r="S3765" s="132"/>
      <c r="T3765" s="132"/>
    </row>
    <row r="3766" customFormat="false" ht="12.8" hidden="false" customHeight="false" outlineLevel="0" collapsed="false">
      <c r="A3766" s="131" t="n">
        <v>1587859200</v>
      </c>
      <c r="B3766" s="330" t="n">
        <f aca="false">(A3766/(24*60*60))+DATE(1970,1,1)</f>
        <v>43947</v>
      </c>
      <c r="C3766" s="331" t="n">
        <f aca="false">YEAR(B3766)</f>
        <v>2020</v>
      </c>
      <c r="D3766" s="331" t="n">
        <f aca="false">MONTH(B3766)</f>
        <v>4</v>
      </c>
      <c r="E3766" s="331" t="n">
        <f aca="false">DAY(B3766)</f>
        <v>26</v>
      </c>
      <c r="F3766" s="132" t="n">
        <v>7552.6525</v>
      </c>
      <c r="G3766" s="132" t="n">
        <v>7713.9375</v>
      </c>
      <c r="H3766" s="132" t="n">
        <v>7483.77</v>
      </c>
      <c r="I3766" s="132" t="n">
        <v>7703.1325</v>
      </c>
      <c r="J3766" s="132" t="n">
        <f aca="false">LARGE($G$1:G3766,1)</f>
        <v>19804.2475</v>
      </c>
      <c r="K3766" s="192" t="n">
        <f aca="false">IF(J3766&gt;J3765,0,K3765+1)</f>
        <v>861</v>
      </c>
      <c r="L3766" s="134" t="n">
        <f aca="false">I3766/J3766-1</f>
        <v>-0.611036344602339</v>
      </c>
      <c r="O3766" s="131"/>
      <c r="P3766" s="330"/>
      <c r="Q3766" s="132"/>
      <c r="R3766" s="132"/>
      <c r="S3766" s="132"/>
      <c r="T3766" s="132"/>
    </row>
    <row r="3767" customFormat="false" ht="12.8" hidden="false" customHeight="false" outlineLevel="0" collapsed="false">
      <c r="A3767" s="131" t="n">
        <v>1587945600</v>
      </c>
      <c r="B3767" s="330" t="n">
        <f aca="false">(A3767/(24*60*60))+DATE(1970,1,1)</f>
        <v>43948</v>
      </c>
      <c r="C3767" s="331" t="n">
        <f aca="false">YEAR(B3767)</f>
        <v>2020</v>
      </c>
      <c r="D3767" s="331" t="n">
        <f aca="false">MONTH(B3767)</f>
        <v>4</v>
      </c>
      <c r="E3767" s="331" t="n">
        <f aca="false">DAY(B3767)</f>
        <v>27</v>
      </c>
      <c r="F3767" s="132" t="n">
        <v>7706.215</v>
      </c>
      <c r="G3767" s="132" t="n">
        <v>7807.935</v>
      </c>
      <c r="H3767" s="132" t="n">
        <v>7634.8975</v>
      </c>
      <c r="I3767" s="132" t="n">
        <v>7790.8125</v>
      </c>
      <c r="J3767" s="132" t="n">
        <f aca="false">LARGE($G$1:G3767,1)</f>
        <v>19804.2475</v>
      </c>
      <c r="K3767" s="192" t="n">
        <f aca="false">IF(J3767&gt;J3766,0,K3766+1)</f>
        <v>862</v>
      </c>
      <c r="L3767" s="134" t="n">
        <f aca="false">I3767/J3767-1</f>
        <v>-0.606609011526442</v>
      </c>
      <c r="O3767" s="131"/>
      <c r="P3767" s="330"/>
      <c r="Q3767" s="132"/>
      <c r="R3767" s="132"/>
      <c r="S3767" s="132"/>
      <c r="T3767" s="132"/>
    </row>
    <row r="3768" customFormat="false" ht="12.8" hidden="false" customHeight="false" outlineLevel="0" collapsed="false">
      <c r="A3768" s="131" t="n">
        <v>1588032000</v>
      </c>
      <c r="B3768" s="330" t="n">
        <f aca="false">(A3768/(24*60*60))+DATE(1970,1,1)</f>
        <v>43949</v>
      </c>
      <c r="C3768" s="331" t="n">
        <f aca="false">YEAR(B3768)</f>
        <v>2020</v>
      </c>
      <c r="D3768" s="331" t="n">
        <f aca="false">MONTH(B3768)</f>
        <v>4</v>
      </c>
      <c r="E3768" s="331" t="n">
        <f aca="false">DAY(B3768)</f>
        <v>28</v>
      </c>
      <c r="F3768" s="132" t="n">
        <v>7792.8225</v>
      </c>
      <c r="G3768" s="132" t="n">
        <v>7798.0125</v>
      </c>
      <c r="H3768" s="132" t="n">
        <v>7667.1625</v>
      </c>
      <c r="I3768" s="132" t="n">
        <v>7761.97</v>
      </c>
      <c r="J3768" s="132" t="n">
        <f aca="false">LARGE($G$1:G3768,1)</f>
        <v>19804.2475</v>
      </c>
      <c r="K3768" s="192" t="n">
        <f aca="false">IF(J3768&gt;J3767,0,K3767+1)</f>
        <v>863</v>
      </c>
      <c r="L3768" s="134" t="n">
        <f aca="false">I3768/J3768-1</f>
        <v>-0.60806539102281</v>
      </c>
      <c r="O3768" s="131"/>
      <c r="P3768" s="330"/>
      <c r="Q3768" s="132"/>
      <c r="R3768" s="132"/>
      <c r="S3768" s="132"/>
      <c r="T3768" s="132"/>
    </row>
    <row r="3769" customFormat="false" ht="12.8" hidden="false" customHeight="false" outlineLevel="0" collapsed="false">
      <c r="A3769" s="131" t="n">
        <v>1588118400</v>
      </c>
      <c r="B3769" s="330" t="n">
        <f aca="false">(A3769/(24*60*60))+DATE(1970,1,1)</f>
        <v>43950</v>
      </c>
      <c r="C3769" s="331" t="n">
        <f aca="false">YEAR(B3769)</f>
        <v>2020</v>
      </c>
      <c r="D3769" s="331" t="n">
        <f aca="false">MONTH(B3769)</f>
        <v>4</v>
      </c>
      <c r="E3769" s="331" t="n">
        <f aca="false">DAY(B3769)</f>
        <v>29</v>
      </c>
      <c r="F3769" s="132" t="n">
        <v>7758.0625</v>
      </c>
      <c r="G3769" s="132" t="n">
        <v>8976.83</v>
      </c>
      <c r="H3769" s="132" t="n">
        <v>7721.185</v>
      </c>
      <c r="I3769" s="132" t="n">
        <v>8788.7275</v>
      </c>
      <c r="J3769" s="132" t="n">
        <f aca="false">LARGE($G$1:G3769,1)</f>
        <v>19804.2475</v>
      </c>
      <c r="K3769" s="192" t="n">
        <f aca="false">IF(J3769&gt;J3768,0,K3768+1)</f>
        <v>864</v>
      </c>
      <c r="L3769" s="134" t="n">
        <f aca="false">I3769/J3769-1</f>
        <v>-0.55622007349686</v>
      </c>
      <c r="O3769" s="131"/>
      <c r="P3769" s="330"/>
      <c r="Q3769" s="132"/>
      <c r="R3769" s="132"/>
      <c r="S3769" s="132"/>
      <c r="T3769" s="132"/>
    </row>
    <row r="3770" customFormat="false" ht="12.8" hidden="false" customHeight="false" outlineLevel="0" collapsed="false">
      <c r="A3770" s="131" t="n">
        <v>1588204800</v>
      </c>
      <c r="B3770" s="330" t="n">
        <f aca="false">(A3770/(24*60*60))+DATE(1970,1,1)</f>
        <v>43951</v>
      </c>
      <c r="C3770" s="331" t="n">
        <f aca="false">YEAR(B3770)</f>
        <v>2020</v>
      </c>
      <c r="D3770" s="331" t="n">
        <f aca="false">MONTH(B3770)</f>
        <v>4</v>
      </c>
      <c r="E3770" s="331" t="n">
        <f aca="false">DAY(B3770)</f>
        <v>30</v>
      </c>
      <c r="F3770" s="132" t="n">
        <v>8788.4175</v>
      </c>
      <c r="G3770" s="132" t="n">
        <v>9481.3425</v>
      </c>
      <c r="H3770" s="132" t="n">
        <v>8408.75</v>
      </c>
      <c r="I3770" s="132" t="n">
        <v>8627.93</v>
      </c>
      <c r="J3770" s="132" t="n">
        <f aca="false">LARGE($G$1:G3770,1)</f>
        <v>19804.2475</v>
      </c>
      <c r="K3770" s="192" t="n">
        <f aca="false">IF(J3770&gt;J3769,0,K3769+1)</f>
        <v>865</v>
      </c>
      <c r="L3770" s="134" t="n">
        <f aca="false">I3770/J3770-1</f>
        <v>-0.56433941759211</v>
      </c>
      <c r="O3770" s="131"/>
      <c r="P3770" s="330"/>
      <c r="Q3770" s="132"/>
      <c r="R3770" s="132"/>
      <c r="S3770" s="132"/>
      <c r="T3770" s="132"/>
    </row>
    <row r="3771" customFormat="false" ht="12.8" hidden="false" customHeight="false" outlineLevel="0" collapsed="false">
      <c r="A3771" s="131" t="n">
        <v>1588291200</v>
      </c>
      <c r="B3771" s="330" t="n">
        <f aca="false">(A3771/(24*60*60))+DATE(1970,1,1)</f>
        <v>43952</v>
      </c>
      <c r="C3771" s="331" t="n">
        <f aca="false">YEAR(B3771)</f>
        <v>2020</v>
      </c>
      <c r="D3771" s="331" t="n">
        <f aca="false">MONTH(B3771)</f>
        <v>5</v>
      </c>
      <c r="E3771" s="331" t="n">
        <f aca="false">DAY(B3771)</f>
        <v>1</v>
      </c>
      <c r="F3771" s="132" t="n">
        <v>8627.5475</v>
      </c>
      <c r="G3771" s="132" t="n">
        <v>9071.6575</v>
      </c>
      <c r="H3771" s="132" t="n">
        <v>8621.9875</v>
      </c>
      <c r="I3771" s="132" t="n">
        <v>8827.04</v>
      </c>
      <c r="J3771" s="132" t="n">
        <f aca="false">LARGE($G$1:G3771,1)</f>
        <v>19804.2475</v>
      </c>
      <c r="K3771" s="192" t="n">
        <f aca="false">IF(J3771&gt;J3770,0,K3770+1)</f>
        <v>866</v>
      </c>
      <c r="L3771" s="134" t="n">
        <f aca="false">I3771/J3771-1</f>
        <v>-0.554285513751532</v>
      </c>
      <c r="O3771" s="131"/>
      <c r="P3771" s="330"/>
      <c r="Q3771" s="132"/>
      <c r="R3771" s="132"/>
      <c r="S3771" s="132"/>
      <c r="T3771" s="132"/>
    </row>
    <row r="3772" customFormat="false" ht="12.8" hidden="false" customHeight="false" outlineLevel="0" collapsed="false">
      <c r="A3772" s="131" t="n">
        <v>1588377600</v>
      </c>
      <c r="B3772" s="330" t="n">
        <f aca="false">(A3772/(24*60*60))+DATE(1970,1,1)</f>
        <v>43953</v>
      </c>
      <c r="C3772" s="331" t="n">
        <f aca="false">YEAR(B3772)</f>
        <v>2020</v>
      </c>
      <c r="D3772" s="331" t="n">
        <f aca="false">MONTH(B3772)</f>
        <v>5</v>
      </c>
      <c r="E3772" s="331" t="n">
        <f aca="false">DAY(B3772)</f>
        <v>2</v>
      </c>
      <c r="F3772" s="132" t="n">
        <v>8830.9925</v>
      </c>
      <c r="G3772" s="132" t="n">
        <v>9020.8</v>
      </c>
      <c r="H3772" s="132" t="n">
        <v>8759.895</v>
      </c>
      <c r="I3772" s="132" t="n">
        <v>8982.3675</v>
      </c>
      <c r="J3772" s="132" t="n">
        <f aca="false">LARGE($G$1:G3772,1)</f>
        <v>19804.2475</v>
      </c>
      <c r="K3772" s="192" t="n">
        <f aca="false">IF(J3772&gt;J3771,0,K3771+1)</f>
        <v>867</v>
      </c>
      <c r="L3772" s="134" t="n">
        <f aca="false">I3772/J3772-1</f>
        <v>-0.546442373031341</v>
      </c>
      <c r="O3772" s="131"/>
      <c r="P3772" s="330"/>
      <c r="Q3772" s="132"/>
      <c r="R3772" s="132"/>
      <c r="S3772" s="132"/>
      <c r="T3772" s="132"/>
    </row>
    <row r="3773" customFormat="false" ht="12.8" hidden="false" customHeight="false" outlineLevel="0" collapsed="false">
      <c r="A3773" s="131" t="n">
        <v>1588464000</v>
      </c>
      <c r="B3773" s="330" t="n">
        <f aca="false">(A3773/(24*60*60))+DATE(1970,1,1)</f>
        <v>43954</v>
      </c>
      <c r="C3773" s="331" t="n">
        <f aca="false">YEAR(B3773)</f>
        <v>2020</v>
      </c>
      <c r="D3773" s="331" t="n">
        <f aca="false">MONTH(B3773)</f>
        <v>5</v>
      </c>
      <c r="E3773" s="331" t="n">
        <f aca="false">DAY(B3773)</f>
        <v>3</v>
      </c>
      <c r="F3773" s="132" t="n">
        <v>8984.3425</v>
      </c>
      <c r="G3773" s="132" t="n">
        <v>9205.4975</v>
      </c>
      <c r="H3773" s="132" t="n">
        <v>8725.59</v>
      </c>
      <c r="I3773" s="132" t="n">
        <v>8908.385</v>
      </c>
      <c r="J3773" s="132" t="n">
        <f aca="false">LARGE($G$1:G3773,1)</f>
        <v>19804.2475</v>
      </c>
      <c r="K3773" s="192" t="n">
        <f aca="false">IF(J3773&gt;J3772,0,K3772+1)</f>
        <v>868</v>
      </c>
      <c r="L3773" s="134" t="n">
        <f aca="false">I3773/J3773-1</f>
        <v>-0.550178061549675</v>
      </c>
      <c r="O3773" s="131"/>
      <c r="P3773" s="330"/>
      <c r="Q3773" s="132"/>
      <c r="R3773" s="132"/>
      <c r="S3773" s="132"/>
      <c r="T3773" s="132"/>
    </row>
    <row r="3774" customFormat="false" ht="12.8" hidden="false" customHeight="false" outlineLevel="0" collapsed="false">
      <c r="A3774" s="131" t="n">
        <v>1588550400</v>
      </c>
      <c r="B3774" s="330" t="n">
        <f aca="false">(A3774/(24*60*60))+DATE(1970,1,1)</f>
        <v>43955</v>
      </c>
      <c r="C3774" s="331" t="n">
        <f aca="false">YEAR(B3774)</f>
        <v>2020</v>
      </c>
      <c r="D3774" s="331" t="n">
        <f aca="false">MONTH(B3774)</f>
        <v>5</v>
      </c>
      <c r="E3774" s="331" t="n">
        <f aca="false">DAY(B3774)</f>
        <v>4</v>
      </c>
      <c r="F3774" s="132" t="n">
        <v>8913.4975</v>
      </c>
      <c r="G3774" s="132" t="n">
        <v>8973.09</v>
      </c>
      <c r="H3774" s="132" t="n">
        <v>8533.0975</v>
      </c>
      <c r="I3774" s="132" t="n">
        <v>8884.475</v>
      </c>
      <c r="J3774" s="132" t="n">
        <f aca="false">LARGE($G$1:G3774,1)</f>
        <v>19804.2475</v>
      </c>
      <c r="K3774" s="192" t="n">
        <f aca="false">IF(J3774&gt;J3773,0,K3773+1)</f>
        <v>869</v>
      </c>
      <c r="L3774" s="134" t="n">
        <f aca="false">I3774/J3774-1</f>
        <v>-0.551385378313415</v>
      </c>
      <c r="O3774" s="131"/>
      <c r="P3774" s="330"/>
      <c r="Q3774" s="132"/>
      <c r="R3774" s="132"/>
      <c r="S3774" s="132"/>
      <c r="T3774" s="132"/>
    </row>
    <row r="3775" customFormat="false" ht="12.8" hidden="false" customHeight="false" outlineLevel="0" collapsed="false">
      <c r="A3775" s="131" t="n">
        <v>1588636800</v>
      </c>
      <c r="B3775" s="330" t="n">
        <f aca="false">(A3775/(24*60*60))+DATE(1970,1,1)</f>
        <v>43956</v>
      </c>
      <c r="C3775" s="331" t="n">
        <f aca="false">YEAR(B3775)</f>
        <v>2020</v>
      </c>
      <c r="D3775" s="331" t="n">
        <f aca="false">MONTH(B3775)</f>
        <v>5</v>
      </c>
      <c r="E3775" s="331" t="n">
        <f aca="false">DAY(B3775)</f>
        <v>5</v>
      </c>
      <c r="F3775" s="132" t="n">
        <v>8892.8125</v>
      </c>
      <c r="G3775" s="132" t="n">
        <v>9122.2125</v>
      </c>
      <c r="H3775" s="132" t="n">
        <v>8771.3625</v>
      </c>
      <c r="I3775" s="132" t="n">
        <v>9028.66</v>
      </c>
      <c r="J3775" s="132" t="n">
        <f aca="false">LARGE($G$1:G3775,1)</f>
        <v>19804.2475</v>
      </c>
      <c r="K3775" s="192" t="n">
        <f aca="false">IF(J3775&gt;J3774,0,K3774+1)</f>
        <v>870</v>
      </c>
      <c r="L3775" s="134" t="n">
        <f aca="false">I3775/J3775-1</f>
        <v>-0.544104869422582</v>
      </c>
      <c r="O3775" s="131"/>
      <c r="P3775" s="330"/>
      <c r="Q3775" s="132"/>
      <c r="R3775" s="132"/>
      <c r="S3775" s="132"/>
      <c r="T3775" s="132"/>
    </row>
    <row r="3776" customFormat="false" ht="12.8" hidden="false" customHeight="false" outlineLevel="0" collapsed="false">
      <c r="A3776" s="131" t="n">
        <v>1588723200</v>
      </c>
      <c r="B3776" s="330" t="n">
        <f aca="false">(A3776/(24*60*60))+DATE(1970,1,1)</f>
        <v>43957</v>
      </c>
      <c r="C3776" s="331" t="n">
        <f aca="false">YEAR(B3776)</f>
        <v>2020</v>
      </c>
      <c r="D3776" s="331" t="n">
        <f aca="false">MONTH(B3776)</f>
        <v>5</v>
      </c>
      <c r="E3776" s="331" t="n">
        <f aca="false">DAY(B3776)</f>
        <v>6</v>
      </c>
      <c r="F3776" s="132" t="n">
        <v>9030.195</v>
      </c>
      <c r="G3776" s="132" t="n">
        <v>9420.2375</v>
      </c>
      <c r="H3776" s="132" t="n">
        <v>8921.97</v>
      </c>
      <c r="I3776" s="132" t="n">
        <v>9157.695</v>
      </c>
      <c r="J3776" s="132" t="n">
        <f aca="false">LARGE($G$1:G3776,1)</f>
        <v>19804.2475</v>
      </c>
      <c r="K3776" s="192" t="n">
        <f aca="false">IF(J3776&gt;J3775,0,K3775+1)</f>
        <v>871</v>
      </c>
      <c r="L3776" s="134" t="n">
        <f aca="false">I3776/J3776-1</f>
        <v>-0.537589347941647</v>
      </c>
      <c r="O3776" s="131"/>
      <c r="P3776" s="330"/>
      <c r="Q3776" s="132"/>
      <c r="R3776" s="132"/>
      <c r="S3776" s="132"/>
      <c r="T3776" s="132"/>
    </row>
    <row r="3777" customFormat="false" ht="12.8" hidden="false" customHeight="false" outlineLevel="0" collapsed="false">
      <c r="A3777" s="131" t="n">
        <v>1588809600</v>
      </c>
      <c r="B3777" s="330" t="n">
        <f aca="false">(A3777/(24*60*60))+DATE(1970,1,1)</f>
        <v>43958</v>
      </c>
      <c r="C3777" s="331" t="n">
        <f aca="false">YEAR(B3777)</f>
        <v>2020</v>
      </c>
      <c r="D3777" s="331" t="n">
        <f aca="false">MONTH(B3777)</f>
        <v>5</v>
      </c>
      <c r="E3777" s="331" t="n">
        <f aca="false">DAY(B3777)</f>
        <v>7</v>
      </c>
      <c r="F3777" s="132" t="n">
        <v>9158.815</v>
      </c>
      <c r="G3777" s="132" t="n">
        <v>10078.3</v>
      </c>
      <c r="H3777" s="132" t="n">
        <v>9033.98</v>
      </c>
      <c r="I3777" s="132" t="n">
        <v>10002.4525</v>
      </c>
      <c r="J3777" s="132" t="n">
        <f aca="false">LARGE($G$1:G3777,1)</f>
        <v>19804.2475</v>
      </c>
      <c r="K3777" s="192" t="n">
        <f aca="false">IF(J3777&gt;J3776,0,K3776+1)</f>
        <v>872</v>
      </c>
      <c r="L3777" s="134" t="n">
        <f aca="false">I3777/J3777-1</f>
        <v>-0.494933978178166</v>
      </c>
      <c r="O3777" s="131"/>
      <c r="P3777" s="330"/>
      <c r="Q3777" s="132"/>
      <c r="R3777" s="132"/>
      <c r="S3777" s="132"/>
      <c r="T3777" s="132"/>
    </row>
    <row r="3778" customFormat="false" ht="12.8" hidden="false" customHeight="false" outlineLevel="0" collapsed="false">
      <c r="A3778" s="131" t="n">
        <v>1588896000</v>
      </c>
      <c r="B3778" s="330" t="n">
        <f aca="false">(A3778/(24*60*60))+DATE(1970,1,1)</f>
        <v>43959</v>
      </c>
      <c r="C3778" s="331" t="n">
        <f aca="false">YEAR(B3778)</f>
        <v>2020</v>
      </c>
      <c r="D3778" s="331" t="n">
        <f aca="false">MONTH(B3778)</f>
        <v>5</v>
      </c>
      <c r="E3778" s="331" t="n">
        <f aca="false">DAY(B3778)</f>
        <v>8</v>
      </c>
      <c r="F3778" s="132" t="n">
        <v>10005.9075</v>
      </c>
      <c r="G3778" s="132" t="n">
        <v>10048.9725</v>
      </c>
      <c r="H3778" s="132" t="n">
        <v>9728.755</v>
      </c>
      <c r="I3778" s="132" t="n">
        <v>9806.6125</v>
      </c>
      <c r="J3778" s="132" t="n">
        <f aca="false">LARGE($G$1:G3778,1)</f>
        <v>19804.2475</v>
      </c>
      <c r="K3778" s="192" t="n">
        <f aca="false">IF(J3778&gt;J3777,0,K3777+1)</f>
        <v>873</v>
      </c>
      <c r="L3778" s="134" t="n">
        <f aca="false">I3778/J3778-1</f>
        <v>-0.50482276592433</v>
      </c>
      <c r="O3778" s="131"/>
      <c r="P3778" s="330"/>
      <c r="Q3778" s="132"/>
      <c r="R3778" s="132"/>
      <c r="S3778" s="132"/>
      <c r="T3778" s="132"/>
    </row>
    <row r="3779" customFormat="false" ht="12.8" hidden="false" customHeight="false" outlineLevel="0" collapsed="false">
      <c r="A3779" s="131" t="n">
        <v>1588982400</v>
      </c>
      <c r="B3779" s="330" t="n">
        <f aca="false">(A3779/(24*60*60))+DATE(1970,1,1)</f>
        <v>43960</v>
      </c>
      <c r="C3779" s="331" t="n">
        <f aca="false">YEAR(B3779)</f>
        <v>2020</v>
      </c>
      <c r="D3779" s="331" t="n">
        <f aca="false">MONTH(B3779)</f>
        <v>5</v>
      </c>
      <c r="E3779" s="331" t="n">
        <f aca="false">DAY(B3779)</f>
        <v>9</v>
      </c>
      <c r="F3779" s="132" t="n">
        <v>9808.49</v>
      </c>
      <c r="G3779" s="132" t="n">
        <v>9917.4175</v>
      </c>
      <c r="H3779" s="132" t="n">
        <v>9519.3425</v>
      </c>
      <c r="I3779" s="132" t="n">
        <v>9541.09</v>
      </c>
      <c r="J3779" s="132" t="n">
        <f aca="false">LARGE($G$1:G3779,1)</f>
        <v>19804.2475</v>
      </c>
      <c r="K3779" s="192" t="n">
        <f aca="false">IF(J3779&gt;J3778,0,K3778+1)</f>
        <v>874</v>
      </c>
      <c r="L3779" s="134" t="n">
        <f aca="false">I3779/J3779-1</f>
        <v>-0.518230117049386</v>
      </c>
      <c r="O3779" s="131"/>
      <c r="P3779" s="330"/>
      <c r="Q3779" s="132"/>
      <c r="R3779" s="132"/>
      <c r="S3779" s="132"/>
      <c r="T3779" s="132"/>
    </row>
    <row r="3780" customFormat="false" ht="12.8" hidden="false" customHeight="false" outlineLevel="0" collapsed="false">
      <c r="A3780" s="131" t="n">
        <v>1589068800</v>
      </c>
      <c r="B3780" s="330" t="n">
        <f aca="false">(A3780/(24*60*60))+DATE(1970,1,1)</f>
        <v>43961</v>
      </c>
      <c r="C3780" s="331" t="n">
        <f aca="false">YEAR(B3780)</f>
        <v>2020</v>
      </c>
      <c r="D3780" s="331" t="n">
        <f aca="false">MONTH(B3780)</f>
        <v>5</v>
      </c>
      <c r="E3780" s="331" t="n">
        <f aca="false">DAY(B3780)</f>
        <v>10</v>
      </c>
      <c r="F3780" s="132" t="n">
        <v>9531.785</v>
      </c>
      <c r="G3780" s="132" t="n">
        <v>9564.665</v>
      </c>
      <c r="H3780" s="132" t="n">
        <v>8086.295</v>
      </c>
      <c r="I3780" s="132" t="n">
        <v>8726.06</v>
      </c>
      <c r="J3780" s="132" t="n">
        <f aca="false">LARGE($G$1:G3780,1)</f>
        <v>19804.2475</v>
      </c>
      <c r="K3780" s="192" t="n">
        <f aca="false">IF(J3780&gt;J3779,0,K3779+1)</f>
        <v>875</v>
      </c>
      <c r="L3780" s="134" t="n">
        <f aca="false">I3780/J3780-1</f>
        <v>-0.559384419933148</v>
      </c>
      <c r="O3780" s="131"/>
      <c r="P3780" s="330"/>
      <c r="Q3780" s="132"/>
      <c r="R3780" s="132"/>
      <c r="S3780" s="132"/>
      <c r="T3780" s="132"/>
    </row>
    <row r="3781" customFormat="false" ht="12.8" hidden="false" customHeight="false" outlineLevel="0" collapsed="false">
      <c r="A3781" s="131" t="n">
        <v>1589155200</v>
      </c>
      <c r="B3781" s="330" t="n">
        <f aca="false">(A3781/(24*60*60))+DATE(1970,1,1)</f>
        <v>43962</v>
      </c>
      <c r="C3781" s="331" t="n">
        <f aca="false">YEAR(B3781)</f>
        <v>2020</v>
      </c>
      <c r="D3781" s="331" t="n">
        <f aca="false">MONTH(B3781)</f>
        <v>5</v>
      </c>
      <c r="E3781" s="331" t="n">
        <f aca="false">DAY(B3781)</f>
        <v>11</v>
      </c>
      <c r="F3781" s="132" t="n">
        <v>8730.695</v>
      </c>
      <c r="G3781" s="132" t="n">
        <v>9179.2075</v>
      </c>
      <c r="H3781" s="132" t="n">
        <v>8189</v>
      </c>
      <c r="I3781" s="132" t="n">
        <v>8571.67</v>
      </c>
      <c r="J3781" s="132" t="n">
        <f aca="false">LARGE($G$1:G3781,1)</f>
        <v>19804.2475</v>
      </c>
      <c r="K3781" s="192" t="n">
        <f aca="false">IF(J3781&gt;J3780,0,K3780+1)</f>
        <v>876</v>
      </c>
      <c r="L3781" s="134" t="n">
        <f aca="false">I3781/J3781-1</f>
        <v>-0.567180222323519</v>
      </c>
      <c r="O3781" s="131"/>
      <c r="P3781" s="330"/>
      <c r="Q3781" s="132"/>
      <c r="R3781" s="132"/>
      <c r="S3781" s="132"/>
      <c r="T3781" s="132"/>
    </row>
    <row r="3782" customFormat="false" ht="12.8" hidden="false" customHeight="false" outlineLevel="0" collapsed="false">
      <c r="A3782" s="131" t="n">
        <v>1589241600</v>
      </c>
      <c r="B3782" s="330" t="n">
        <f aca="false">(A3782/(24*60*60))+DATE(1970,1,1)</f>
        <v>43963</v>
      </c>
      <c r="C3782" s="331" t="n">
        <f aca="false">YEAR(B3782)</f>
        <v>2020</v>
      </c>
      <c r="D3782" s="331" t="n">
        <f aca="false">MONTH(B3782)</f>
        <v>5</v>
      </c>
      <c r="E3782" s="331" t="n">
        <f aca="false">DAY(B3782)</f>
        <v>12</v>
      </c>
      <c r="F3782" s="132" t="n">
        <v>8572.2425</v>
      </c>
      <c r="G3782" s="132" t="n">
        <v>8981.5925</v>
      </c>
      <c r="H3782" s="132" t="n">
        <v>8535.8025</v>
      </c>
      <c r="I3782" s="132" t="n">
        <v>8823.31</v>
      </c>
      <c r="J3782" s="132" t="n">
        <f aca="false">LARGE($G$1:G3782,1)</f>
        <v>19804.2475</v>
      </c>
      <c r="K3782" s="192" t="n">
        <f aca="false">IF(J3782&gt;J3781,0,K3781+1)</f>
        <v>877</v>
      </c>
      <c r="L3782" s="134" t="n">
        <f aca="false">I3782/J3782-1</f>
        <v>-0.554473857186445</v>
      </c>
      <c r="O3782" s="131"/>
      <c r="P3782" s="330"/>
      <c r="Q3782" s="132"/>
      <c r="R3782" s="132"/>
      <c r="S3782" s="132"/>
      <c r="T3782" s="132"/>
    </row>
    <row r="3783" customFormat="false" ht="12.8" hidden="false" customHeight="false" outlineLevel="0" collapsed="false">
      <c r="A3783" s="131" t="n">
        <v>1589328000</v>
      </c>
      <c r="B3783" s="330" t="n">
        <f aca="false">(A3783/(24*60*60))+DATE(1970,1,1)</f>
        <v>43964</v>
      </c>
      <c r="C3783" s="331" t="n">
        <f aca="false">YEAR(B3783)</f>
        <v>2020</v>
      </c>
      <c r="D3783" s="331" t="n">
        <f aca="false">MONTH(B3783)</f>
        <v>5</v>
      </c>
      <c r="E3783" s="331" t="n">
        <f aca="false">DAY(B3783)</f>
        <v>13</v>
      </c>
      <c r="F3783" s="132" t="n">
        <v>8819.55</v>
      </c>
      <c r="G3783" s="132" t="n">
        <v>9416.6325</v>
      </c>
      <c r="H3783" s="132" t="n">
        <v>8805.295</v>
      </c>
      <c r="I3783" s="132" t="n">
        <v>9316.36</v>
      </c>
      <c r="J3783" s="132" t="n">
        <f aca="false">LARGE($G$1:G3783,1)</f>
        <v>19804.2475</v>
      </c>
      <c r="K3783" s="192" t="n">
        <f aca="false">IF(J3783&gt;J3782,0,K3782+1)</f>
        <v>878</v>
      </c>
      <c r="L3783" s="134" t="n">
        <f aca="false">I3783/J3783-1</f>
        <v>-0.529577682767295</v>
      </c>
      <c r="O3783" s="131"/>
      <c r="P3783" s="330"/>
      <c r="Q3783" s="132"/>
      <c r="R3783" s="132"/>
      <c r="S3783" s="132"/>
      <c r="T3783" s="132"/>
    </row>
    <row r="3784" customFormat="false" ht="12.8" hidden="false" customHeight="false" outlineLevel="0" collapsed="false">
      <c r="A3784" s="131" t="n">
        <v>1589414400</v>
      </c>
      <c r="B3784" s="330" t="n">
        <f aca="false">(A3784/(24*60*60))+DATE(1970,1,1)</f>
        <v>43965</v>
      </c>
      <c r="C3784" s="331" t="n">
        <f aca="false">YEAR(B3784)</f>
        <v>2020</v>
      </c>
      <c r="D3784" s="331" t="n">
        <f aca="false">MONTH(B3784)</f>
        <v>5</v>
      </c>
      <c r="E3784" s="331" t="n">
        <f aca="false">DAY(B3784)</f>
        <v>14</v>
      </c>
      <c r="F3784" s="132" t="n">
        <v>9320.47</v>
      </c>
      <c r="G3784" s="132" t="n">
        <v>9946.5675</v>
      </c>
      <c r="H3784" s="132" t="n">
        <v>9259.475</v>
      </c>
      <c r="I3784" s="132" t="n">
        <v>9790.2375</v>
      </c>
      <c r="J3784" s="132" t="n">
        <f aca="false">LARGE($G$1:G3784,1)</f>
        <v>19804.2475</v>
      </c>
      <c r="K3784" s="192" t="n">
        <f aca="false">IF(J3784&gt;J3783,0,K3783+1)</f>
        <v>879</v>
      </c>
      <c r="L3784" s="134" t="n">
        <f aca="false">I3784/J3784-1</f>
        <v>-0.50564960875186</v>
      </c>
      <c r="O3784" s="131"/>
      <c r="P3784" s="330"/>
      <c r="Q3784" s="132"/>
      <c r="R3784" s="132"/>
      <c r="S3784" s="132"/>
      <c r="T3784" s="132"/>
    </row>
    <row r="3785" customFormat="false" ht="12.8" hidden="false" customHeight="false" outlineLevel="0" collapsed="false">
      <c r="A3785" s="131" t="n">
        <v>1589500800</v>
      </c>
      <c r="B3785" s="330" t="n">
        <f aca="false">(A3785/(24*60*60))+DATE(1970,1,1)</f>
        <v>43966</v>
      </c>
      <c r="C3785" s="331" t="n">
        <f aca="false">YEAR(B3785)</f>
        <v>2020</v>
      </c>
      <c r="D3785" s="331" t="n">
        <f aca="false">MONTH(B3785)</f>
        <v>5</v>
      </c>
      <c r="E3785" s="331" t="n">
        <f aca="false">DAY(B3785)</f>
        <v>15</v>
      </c>
      <c r="F3785" s="132" t="n">
        <v>9793.12</v>
      </c>
      <c r="G3785" s="132" t="n">
        <v>9830.9225</v>
      </c>
      <c r="H3785" s="132" t="n">
        <v>9119.3525</v>
      </c>
      <c r="I3785" s="132" t="n">
        <v>9311.1425</v>
      </c>
      <c r="J3785" s="132" t="n">
        <f aca="false">LARGE($G$1:G3785,1)</f>
        <v>19804.2475</v>
      </c>
      <c r="K3785" s="192" t="n">
        <f aca="false">IF(J3785&gt;J3784,0,K3784+1)</f>
        <v>880</v>
      </c>
      <c r="L3785" s="134" t="n">
        <f aca="false">I3785/J3785-1</f>
        <v>-0.529841136352189</v>
      </c>
      <c r="O3785" s="131"/>
      <c r="P3785" s="330"/>
      <c r="Q3785" s="132"/>
      <c r="R3785" s="132"/>
      <c r="S3785" s="132"/>
      <c r="T3785" s="132"/>
    </row>
    <row r="3786" customFormat="false" ht="12.8" hidden="false" customHeight="false" outlineLevel="0" collapsed="false">
      <c r="A3786" s="131" t="n">
        <v>1589587200</v>
      </c>
      <c r="B3786" s="330" t="n">
        <f aca="false">(A3786/(24*60*60))+DATE(1970,1,1)</f>
        <v>43967</v>
      </c>
      <c r="C3786" s="331" t="n">
        <f aca="false">YEAR(B3786)</f>
        <v>2020</v>
      </c>
      <c r="D3786" s="331" t="n">
        <f aca="false">MONTH(B3786)</f>
        <v>5</v>
      </c>
      <c r="E3786" s="331" t="n">
        <f aca="false">DAY(B3786)</f>
        <v>16</v>
      </c>
      <c r="F3786" s="132" t="n">
        <v>9312.48</v>
      </c>
      <c r="G3786" s="132" t="n">
        <v>9589.685</v>
      </c>
      <c r="H3786" s="132" t="n">
        <v>9215.6475</v>
      </c>
      <c r="I3786" s="132" t="n">
        <v>9387.115</v>
      </c>
      <c r="J3786" s="132" t="n">
        <f aca="false">LARGE($G$1:G3786,1)</f>
        <v>19804.2475</v>
      </c>
      <c r="K3786" s="192" t="n">
        <f aca="false">IF(J3786&gt;J3785,0,K3785+1)</f>
        <v>881</v>
      </c>
      <c r="L3786" s="134" t="n">
        <f aca="false">I3786/J3786-1</f>
        <v>-0.526004964339089</v>
      </c>
      <c r="O3786" s="131"/>
      <c r="P3786" s="330"/>
      <c r="Q3786" s="132"/>
      <c r="R3786" s="132"/>
      <c r="S3786" s="132"/>
      <c r="T3786" s="132"/>
    </row>
    <row r="3787" customFormat="false" ht="12.8" hidden="false" customHeight="false" outlineLevel="0" collapsed="false">
      <c r="A3787" s="131" t="n">
        <v>1589673600</v>
      </c>
      <c r="B3787" s="330" t="n">
        <f aca="false">(A3787/(24*60*60))+DATE(1970,1,1)</f>
        <v>43968</v>
      </c>
      <c r="C3787" s="331" t="n">
        <f aca="false">YEAR(B3787)</f>
        <v>2020</v>
      </c>
      <c r="D3787" s="331" t="n">
        <f aca="false">MONTH(B3787)</f>
        <v>5</v>
      </c>
      <c r="E3787" s="331" t="n">
        <f aca="false">DAY(B3787)</f>
        <v>17</v>
      </c>
      <c r="F3787" s="132" t="n">
        <v>9379.845</v>
      </c>
      <c r="G3787" s="132" t="n">
        <v>9891.695</v>
      </c>
      <c r="H3787" s="132" t="n">
        <v>9325.61</v>
      </c>
      <c r="I3787" s="132" t="n">
        <v>9670.7075</v>
      </c>
      <c r="J3787" s="132" t="n">
        <f aca="false">LARGE($G$1:G3787,1)</f>
        <v>19804.2475</v>
      </c>
      <c r="K3787" s="192" t="n">
        <f aca="false">IF(J3787&gt;J3786,0,K3786+1)</f>
        <v>882</v>
      </c>
      <c r="L3787" s="134" t="n">
        <f aca="false">I3787/J3787-1</f>
        <v>-0.511685182686189</v>
      </c>
      <c r="O3787" s="131"/>
      <c r="P3787" s="330"/>
      <c r="Q3787" s="132"/>
      <c r="R3787" s="132"/>
      <c r="S3787" s="132"/>
      <c r="T3787" s="132"/>
    </row>
    <row r="3788" customFormat="false" ht="12.8" hidden="false" customHeight="false" outlineLevel="0" collapsed="false">
      <c r="A3788" s="131" t="n">
        <v>1589760000</v>
      </c>
      <c r="B3788" s="330" t="n">
        <f aca="false">(A3788/(24*60*60))+DATE(1970,1,1)</f>
        <v>43969</v>
      </c>
      <c r="C3788" s="331" t="n">
        <f aca="false">YEAR(B3788)</f>
        <v>2020</v>
      </c>
      <c r="D3788" s="331" t="n">
        <f aca="false">MONTH(B3788)</f>
        <v>5</v>
      </c>
      <c r="E3788" s="331" t="n">
        <f aca="false">DAY(B3788)</f>
        <v>18</v>
      </c>
      <c r="F3788" s="132" t="n">
        <v>9681.9</v>
      </c>
      <c r="G3788" s="132" t="n">
        <v>9956.7475</v>
      </c>
      <c r="H3788" s="132" t="n">
        <v>9435.1675</v>
      </c>
      <c r="I3788" s="132" t="n">
        <v>9726.3225</v>
      </c>
      <c r="J3788" s="132" t="n">
        <f aca="false">LARGE($G$1:G3788,1)</f>
        <v>19804.2475</v>
      </c>
      <c r="K3788" s="192" t="n">
        <f aca="false">IF(J3788&gt;J3787,0,K3787+1)</f>
        <v>883</v>
      </c>
      <c r="L3788" s="134" t="n">
        <f aca="false">I3788/J3788-1</f>
        <v>-0.508876946725696</v>
      </c>
      <c r="O3788" s="131"/>
      <c r="P3788" s="330"/>
      <c r="Q3788" s="132"/>
      <c r="R3788" s="132"/>
      <c r="S3788" s="132"/>
      <c r="T3788" s="132"/>
    </row>
    <row r="3789" customFormat="false" ht="12.8" hidden="false" customHeight="false" outlineLevel="0" collapsed="false">
      <c r="A3789" s="131" t="n">
        <v>1589846400</v>
      </c>
      <c r="B3789" s="330" t="n">
        <f aca="false">(A3789/(24*60*60))+DATE(1970,1,1)</f>
        <v>43970</v>
      </c>
      <c r="C3789" s="331" t="n">
        <f aca="false">YEAR(B3789)</f>
        <v>2020</v>
      </c>
      <c r="D3789" s="331" t="n">
        <f aca="false">MONTH(B3789)</f>
        <v>5</v>
      </c>
      <c r="E3789" s="331" t="n">
        <f aca="false">DAY(B3789)</f>
        <v>19</v>
      </c>
      <c r="F3789" s="132" t="n">
        <v>9730.0075</v>
      </c>
      <c r="G3789" s="132" t="n">
        <v>9900.4725</v>
      </c>
      <c r="H3789" s="132" t="n">
        <v>9462.7825</v>
      </c>
      <c r="I3789" s="132" t="n">
        <v>9782.035</v>
      </c>
      <c r="J3789" s="132" t="n">
        <f aca="false">LARGE($G$1:G3789,1)</f>
        <v>19804.2475</v>
      </c>
      <c r="K3789" s="192" t="n">
        <f aca="false">IF(J3789&gt;J3788,0,K3788+1)</f>
        <v>884</v>
      </c>
      <c r="L3789" s="134" t="n">
        <f aca="false">I3789/J3789-1</f>
        <v>-0.506063787578902</v>
      </c>
      <c r="O3789" s="131"/>
      <c r="P3789" s="330"/>
      <c r="Q3789" s="132"/>
      <c r="R3789" s="132"/>
      <c r="S3789" s="132"/>
      <c r="T3789" s="132"/>
    </row>
    <row r="3790" customFormat="false" ht="12.8" hidden="false" customHeight="false" outlineLevel="0" collapsed="false">
      <c r="A3790" s="131" t="n">
        <v>1589932800</v>
      </c>
      <c r="B3790" s="330" t="n">
        <f aca="false">(A3790/(24*60*60))+DATE(1970,1,1)</f>
        <v>43971</v>
      </c>
      <c r="C3790" s="331" t="n">
        <f aca="false">YEAR(B3790)</f>
        <v>2020</v>
      </c>
      <c r="D3790" s="331" t="n">
        <f aca="false">MONTH(B3790)</f>
        <v>5</v>
      </c>
      <c r="E3790" s="331" t="n">
        <f aca="false">DAY(B3790)</f>
        <v>20</v>
      </c>
      <c r="F3790" s="132" t="n">
        <v>9780.02</v>
      </c>
      <c r="G3790" s="132" t="n">
        <v>9841.8525</v>
      </c>
      <c r="H3790" s="132" t="n">
        <v>9251.6425</v>
      </c>
      <c r="I3790" s="132" t="n">
        <v>9512.655</v>
      </c>
      <c r="J3790" s="132" t="n">
        <f aca="false">LARGE($G$1:G3790,1)</f>
        <v>19804.2475</v>
      </c>
      <c r="K3790" s="192" t="n">
        <f aca="false">IF(J3790&gt;J3789,0,K3789+1)</f>
        <v>885</v>
      </c>
      <c r="L3790" s="134" t="n">
        <f aca="false">I3790/J3790-1</f>
        <v>-0.519665920151725</v>
      </c>
      <c r="O3790" s="131"/>
      <c r="P3790" s="330"/>
      <c r="Q3790" s="132"/>
      <c r="R3790" s="132"/>
      <c r="S3790" s="132"/>
      <c r="T3790" s="132"/>
    </row>
    <row r="3791" customFormat="false" ht="12.8" hidden="false" customHeight="false" outlineLevel="0" collapsed="false">
      <c r="A3791" s="131" t="n">
        <v>1590019200</v>
      </c>
      <c r="B3791" s="330" t="n">
        <f aca="false">(A3791/(24*60*60))+DATE(1970,1,1)</f>
        <v>43972</v>
      </c>
      <c r="C3791" s="331" t="n">
        <f aca="false">YEAR(B3791)</f>
        <v>2020</v>
      </c>
      <c r="D3791" s="331" t="n">
        <f aca="false">MONTH(B3791)</f>
        <v>5</v>
      </c>
      <c r="E3791" s="331" t="n">
        <f aca="false">DAY(B3791)</f>
        <v>21</v>
      </c>
      <c r="F3791" s="132" t="n">
        <v>9509.9075</v>
      </c>
      <c r="G3791" s="132" t="n">
        <v>9568.5675</v>
      </c>
      <c r="H3791" s="132" t="n">
        <v>8800.5</v>
      </c>
      <c r="I3791" s="132" t="n">
        <v>9059.705</v>
      </c>
      <c r="J3791" s="132" t="n">
        <f aca="false">LARGE($G$1:G3791,1)</f>
        <v>19804.2475</v>
      </c>
      <c r="K3791" s="192" t="n">
        <f aca="false">IF(J3791&gt;J3790,0,K3790+1)</f>
        <v>886</v>
      </c>
      <c r="L3791" s="134" t="n">
        <f aca="false">I3791/J3791-1</f>
        <v>-0.542537276410023</v>
      </c>
      <c r="O3791" s="131"/>
      <c r="P3791" s="330"/>
      <c r="Q3791" s="132"/>
      <c r="R3791" s="132"/>
      <c r="S3791" s="132"/>
      <c r="T3791" s="132"/>
    </row>
    <row r="3792" customFormat="false" ht="12.8" hidden="false" customHeight="false" outlineLevel="0" collapsed="false">
      <c r="A3792" s="131" t="n">
        <v>1590105600</v>
      </c>
      <c r="B3792" s="330" t="n">
        <f aca="false">(A3792/(24*60*60))+DATE(1970,1,1)</f>
        <v>43973</v>
      </c>
      <c r="C3792" s="331" t="n">
        <f aca="false">YEAR(B3792)</f>
        <v>2020</v>
      </c>
      <c r="D3792" s="331" t="n">
        <f aca="false">MONTH(B3792)</f>
        <v>5</v>
      </c>
      <c r="E3792" s="331" t="n">
        <f aca="false">DAY(B3792)</f>
        <v>22</v>
      </c>
      <c r="F3792" s="132" t="n">
        <v>9060.84</v>
      </c>
      <c r="G3792" s="132" t="n">
        <v>9266.6525</v>
      </c>
      <c r="H3792" s="132" t="n">
        <v>8925.2325</v>
      </c>
      <c r="I3792" s="132" t="n">
        <v>9168.7</v>
      </c>
      <c r="J3792" s="132" t="n">
        <f aca="false">LARGE($G$1:G3792,1)</f>
        <v>19804.2475</v>
      </c>
      <c r="K3792" s="192" t="n">
        <f aca="false">IF(J3792&gt;J3791,0,K3791+1)</f>
        <v>887</v>
      </c>
      <c r="L3792" s="134" t="n">
        <f aca="false">I3792/J3792-1</f>
        <v>-0.537033659067329</v>
      </c>
      <c r="O3792" s="131"/>
      <c r="P3792" s="330"/>
      <c r="Q3792" s="132"/>
      <c r="R3792" s="132"/>
      <c r="S3792" s="132"/>
      <c r="T3792" s="132"/>
    </row>
    <row r="3793" customFormat="false" ht="12.8" hidden="false" customHeight="false" outlineLevel="0" collapsed="false">
      <c r="A3793" s="131" t="n">
        <v>1590192000</v>
      </c>
      <c r="B3793" s="330" t="n">
        <f aca="false">(A3793/(24*60*60))+DATE(1970,1,1)</f>
        <v>43974</v>
      </c>
      <c r="C3793" s="331" t="n">
        <f aca="false">YEAR(B3793)</f>
        <v>2020</v>
      </c>
      <c r="D3793" s="331" t="n">
        <f aca="false">MONTH(B3793)</f>
        <v>5</v>
      </c>
      <c r="E3793" s="331" t="n">
        <f aca="false">DAY(B3793)</f>
        <v>23</v>
      </c>
      <c r="F3793" s="132" t="n">
        <v>9168.925</v>
      </c>
      <c r="G3793" s="132" t="n">
        <v>9313.9875</v>
      </c>
      <c r="H3793" s="132" t="n">
        <v>9084.845</v>
      </c>
      <c r="I3793" s="132" t="n">
        <v>9179.705</v>
      </c>
      <c r="J3793" s="132" t="n">
        <f aca="false">LARGE($G$1:G3793,1)</f>
        <v>19804.2475</v>
      </c>
      <c r="K3793" s="192" t="n">
        <f aca="false">IF(J3793&gt;J3792,0,K3792+1)</f>
        <v>888</v>
      </c>
      <c r="L3793" s="134" t="n">
        <f aca="false">I3793/J3793-1</f>
        <v>-0.536477970193011</v>
      </c>
      <c r="O3793" s="131"/>
      <c r="P3793" s="330"/>
      <c r="Q3793" s="132"/>
      <c r="R3793" s="132"/>
      <c r="S3793" s="132"/>
      <c r="T3793" s="132"/>
    </row>
    <row r="3794" customFormat="false" ht="12.8" hidden="false" customHeight="false" outlineLevel="0" collapsed="false">
      <c r="A3794" s="131" t="n">
        <v>1590278400</v>
      </c>
      <c r="B3794" s="330" t="n">
        <f aca="false">(A3794/(24*60*60))+DATE(1970,1,1)</f>
        <v>43975</v>
      </c>
      <c r="C3794" s="331" t="n">
        <f aca="false">YEAR(B3794)</f>
        <v>2020</v>
      </c>
      <c r="D3794" s="331" t="n">
        <f aca="false">MONTH(B3794)</f>
        <v>5</v>
      </c>
      <c r="E3794" s="331" t="n">
        <f aca="false">DAY(B3794)</f>
        <v>24</v>
      </c>
      <c r="F3794" s="132" t="n">
        <v>9181.0975</v>
      </c>
      <c r="G3794" s="132" t="n">
        <v>9304.825</v>
      </c>
      <c r="H3794" s="132" t="n">
        <v>8672.7825</v>
      </c>
      <c r="I3794" s="132" t="n">
        <v>8716.09</v>
      </c>
      <c r="J3794" s="132" t="n">
        <f aca="false">LARGE($G$1:G3794,1)</f>
        <v>19804.2475</v>
      </c>
      <c r="K3794" s="192" t="n">
        <f aca="false">IF(J3794&gt;J3793,0,K3793+1)</f>
        <v>889</v>
      </c>
      <c r="L3794" s="134" t="n">
        <f aca="false">I3794/J3794-1</f>
        <v>-0.559887847291345</v>
      </c>
      <c r="O3794" s="131"/>
      <c r="P3794" s="330"/>
      <c r="Q3794" s="132"/>
      <c r="R3794" s="132"/>
      <c r="S3794" s="132"/>
      <c r="T3794" s="132"/>
    </row>
    <row r="3795" customFormat="false" ht="12.8" hidden="false" customHeight="false" outlineLevel="0" collapsed="false">
      <c r="A3795" s="131" t="n">
        <v>1590364800</v>
      </c>
      <c r="B3795" s="330" t="n">
        <f aca="false">(A3795/(24*60*60))+DATE(1970,1,1)</f>
        <v>43976</v>
      </c>
      <c r="C3795" s="331" t="n">
        <f aca="false">YEAR(B3795)</f>
        <v>2020</v>
      </c>
      <c r="D3795" s="331" t="n">
        <f aca="false">MONTH(B3795)</f>
        <v>5</v>
      </c>
      <c r="E3795" s="331" t="n">
        <f aca="false">DAY(B3795)</f>
        <v>25</v>
      </c>
      <c r="F3795" s="132" t="n">
        <v>8712.855</v>
      </c>
      <c r="G3795" s="132" t="n">
        <v>8978.0075</v>
      </c>
      <c r="H3795" s="132" t="n">
        <v>8636.7325</v>
      </c>
      <c r="I3795" s="132" t="n">
        <v>8898.915</v>
      </c>
      <c r="J3795" s="132" t="n">
        <f aca="false">LARGE($G$1:G3795,1)</f>
        <v>19804.2475</v>
      </c>
      <c r="K3795" s="192" t="n">
        <f aca="false">IF(J3795&gt;J3794,0,K3794+1)</f>
        <v>890</v>
      </c>
      <c r="L3795" s="134" t="n">
        <f aca="false">I3795/J3795-1</f>
        <v>-0.550656241798634</v>
      </c>
      <c r="O3795" s="131"/>
      <c r="P3795" s="330"/>
      <c r="Q3795" s="132"/>
      <c r="R3795" s="132"/>
      <c r="S3795" s="132"/>
      <c r="T3795" s="132"/>
    </row>
    <row r="3796" customFormat="false" ht="12.8" hidden="false" customHeight="false" outlineLevel="0" collapsed="false">
      <c r="A3796" s="131" t="n">
        <v>1590451200</v>
      </c>
      <c r="B3796" s="330" t="n">
        <f aca="false">(A3796/(24*60*60))+DATE(1970,1,1)</f>
        <v>43977</v>
      </c>
      <c r="C3796" s="331" t="n">
        <f aca="false">YEAR(B3796)</f>
        <v>2020</v>
      </c>
      <c r="D3796" s="331" t="n">
        <f aca="false">MONTH(B3796)</f>
        <v>5</v>
      </c>
      <c r="E3796" s="331" t="n">
        <f aca="false">DAY(B3796)</f>
        <v>26</v>
      </c>
      <c r="F3796" s="132" t="n">
        <v>8900.6675</v>
      </c>
      <c r="G3796" s="132" t="n">
        <v>9014.1125</v>
      </c>
      <c r="H3796" s="132" t="n">
        <v>8692.4575</v>
      </c>
      <c r="I3796" s="132" t="n">
        <v>8842.3325</v>
      </c>
      <c r="J3796" s="132" t="n">
        <f aca="false">LARGE($G$1:G3796,1)</f>
        <v>19804.2475</v>
      </c>
      <c r="K3796" s="192" t="n">
        <f aca="false">IF(J3796&gt;J3795,0,K3795+1)</f>
        <v>891</v>
      </c>
      <c r="L3796" s="134" t="n">
        <f aca="false">I3796/J3796-1</f>
        <v>-0.553513330915502</v>
      </c>
      <c r="O3796" s="131"/>
      <c r="P3796" s="330"/>
      <c r="Q3796" s="132"/>
      <c r="R3796" s="132"/>
      <c r="S3796" s="132"/>
      <c r="T3796" s="132"/>
    </row>
    <row r="3797" customFormat="false" ht="12.8" hidden="false" customHeight="false" outlineLevel="0" collapsed="false">
      <c r="A3797" s="131" t="n">
        <v>1590537600</v>
      </c>
      <c r="B3797" s="330" t="n">
        <f aca="false">(A3797/(24*60*60))+DATE(1970,1,1)</f>
        <v>43978</v>
      </c>
      <c r="C3797" s="331" t="n">
        <f aca="false">YEAR(B3797)</f>
        <v>2020</v>
      </c>
      <c r="D3797" s="331" t="n">
        <f aca="false">MONTH(B3797)</f>
        <v>5</v>
      </c>
      <c r="E3797" s="331" t="n">
        <f aca="false">DAY(B3797)</f>
        <v>27</v>
      </c>
      <c r="F3797" s="132" t="n">
        <v>8841.4</v>
      </c>
      <c r="G3797" s="132" t="n">
        <v>9228.3025</v>
      </c>
      <c r="H3797" s="132" t="n">
        <v>8810.77</v>
      </c>
      <c r="I3797" s="132" t="n">
        <v>9210.6075</v>
      </c>
      <c r="J3797" s="132" t="n">
        <f aca="false">LARGE($G$1:G3797,1)</f>
        <v>19804.2475</v>
      </c>
      <c r="K3797" s="192" t="n">
        <f aca="false">IF(J3797&gt;J3796,0,K3796+1)</f>
        <v>892</v>
      </c>
      <c r="L3797" s="134" t="n">
        <f aca="false">I3797/J3797-1</f>
        <v>-0.534917572606584</v>
      </c>
      <c r="O3797" s="131"/>
      <c r="P3797" s="330"/>
      <c r="Q3797" s="132"/>
      <c r="R3797" s="132"/>
      <c r="S3797" s="132"/>
      <c r="T3797" s="132"/>
    </row>
    <row r="3798" customFormat="false" ht="12.8" hidden="false" customHeight="false" outlineLevel="0" collapsed="false">
      <c r="A3798" s="131" t="n">
        <v>1590624000</v>
      </c>
      <c r="B3798" s="330" t="n">
        <f aca="false">(A3798/(24*60*60))+DATE(1970,1,1)</f>
        <v>43979</v>
      </c>
      <c r="C3798" s="331" t="n">
        <f aca="false">YEAR(B3798)</f>
        <v>2020</v>
      </c>
      <c r="D3798" s="331" t="n">
        <f aca="false">MONTH(B3798)</f>
        <v>5</v>
      </c>
      <c r="E3798" s="331" t="n">
        <f aca="false">DAY(B3798)</f>
        <v>28</v>
      </c>
      <c r="F3798" s="132" t="n">
        <v>9207.9025</v>
      </c>
      <c r="G3798" s="132" t="n">
        <v>9608.7525</v>
      </c>
      <c r="H3798" s="132" t="n">
        <v>9110.165</v>
      </c>
      <c r="I3798" s="132" t="n">
        <v>9556.0825</v>
      </c>
      <c r="J3798" s="132" t="n">
        <f aca="false">LARGE($G$1:G3798,1)</f>
        <v>19804.2475</v>
      </c>
      <c r="K3798" s="192" t="n">
        <f aca="false">IF(J3798&gt;J3797,0,K3797+1)</f>
        <v>893</v>
      </c>
      <c r="L3798" s="134" t="n">
        <f aca="false">I3798/J3798-1</f>
        <v>-0.517473082478898</v>
      </c>
      <c r="O3798" s="131"/>
      <c r="P3798" s="330"/>
      <c r="Q3798" s="132"/>
      <c r="R3798" s="132"/>
      <c r="S3798" s="132"/>
      <c r="T3798" s="132"/>
    </row>
    <row r="3799" customFormat="false" ht="12.8" hidden="false" customHeight="false" outlineLevel="0" collapsed="false">
      <c r="A3799" s="131" t="n">
        <v>1590710400</v>
      </c>
      <c r="B3799" s="330" t="n">
        <f aca="false">(A3799/(24*60*60))+DATE(1970,1,1)</f>
        <v>43980</v>
      </c>
      <c r="C3799" s="331" t="n">
        <f aca="false">YEAR(B3799)</f>
        <v>2020</v>
      </c>
      <c r="D3799" s="331" t="n">
        <f aca="false">MONTH(B3799)</f>
        <v>5</v>
      </c>
      <c r="E3799" s="331" t="n">
        <f aca="false">DAY(B3799)</f>
        <v>29</v>
      </c>
      <c r="F3799" s="132" t="n">
        <v>9574.875</v>
      </c>
      <c r="G3799" s="132" t="n">
        <v>9606.905</v>
      </c>
      <c r="H3799" s="132" t="n">
        <v>9325.355</v>
      </c>
      <c r="I3799" s="132" t="n">
        <v>9424.535</v>
      </c>
      <c r="J3799" s="132" t="n">
        <f aca="false">LARGE($G$1:G3799,1)</f>
        <v>19804.2475</v>
      </c>
      <c r="K3799" s="192" t="n">
        <f aca="false">IF(J3799&gt;J3798,0,K3798+1)</f>
        <v>894</v>
      </c>
      <c r="L3799" s="134" t="n">
        <f aca="false">I3799/J3799-1</f>
        <v>-0.524115470683751</v>
      </c>
      <c r="O3799" s="131"/>
      <c r="P3799" s="330"/>
      <c r="Q3799" s="132"/>
      <c r="R3799" s="132"/>
      <c r="S3799" s="132"/>
      <c r="T3799" s="132"/>
    </row>
    <row r="3800" customFormat="false" ht="12.8" hidden="false" customHeight="false" outlineLevel="0" collapsed="false">
      <c r="A3800" s="131" t="n">
        <v>1590796800</v>
      </c>
      <c r="B3800" s="330" t="n">
        <f aca="false">(A3800/(24*60*60))+DATE(1970,1,1)</f>
        <v>43981</v>
      </c>
      <c r="C3800" s="331" t="n">
        <f aca="false">YEAR(B3800)</f>
        <v>2020</v>
      </c>
      <c r="D3800" s="331" t="n">
        <f aca="false">MONTH(B3800)</f>
        <v>5</v>
      </c>
      <c r="E3800" s="331" t="n">
        <f aca="false">DAY(B3800)</f>
        <v>30</v>
      </c>
      <c r="F3800" s="132" t="n">
        <v>9426.3825</v>
      </c>
      <c r="G3800" s="132" t="n">
        <v>9754.3975</v>
      </c>
      <c r="H3800" s="132" t="n">
        <v>9328.15</v>
      </c>
      <c r="I3800" s="132" t="n">
        <v>9701.15</v>
      </c>
      <c r="J3800" s="132" t="n">
        <f aca="false">LARGE($G$1:G3800,1)</f>
        <v>19804.2475</v>
      </c>
      <c r="K3800" s="192" t="n">
        <f aca="false">IF(J3800&gt;J3799,0,K3799+1)</f>
        <v>895</v>
      </c>
      <c r="L3800" s="134" t="n">
        <f aca="false">I3800/J3800-1</f>
        <v>-0.510148012440261</v>
      </c>
      <c r="O3800" s="131"/>
      <c r="P3800" s="330"/>
      <c r="Q3800" s="132"/>
      <c r="R3800" s="132"/>
      <c r="S3800" s="132"/>
      <c r="T3800" s="132"/>
    </row>
    <row r="3801" customFormat="false" ht="12.8" hidden="false" customHeight="false" outlineLevel="0" collapsed="false">
      <c r="A3801" s="131" t="n">
        <v>1590883200</v>
      </c>
      <c r="B3801" s="330" t="n">
        <f aca="false">(A3801/(24*60*60))+DATE(1970,1,1)</f>
        <v>43982</v>
      </c>
      <c r="C3801" s="331" t="n">
        <f aca="false">YEAR(B3801)</f>
        <v>2020</v>
      </c>
      <c r="D3801" s="331" t="n">
        <f aca="false">MONTH(B3801)</f>
        <v>5</v>
      </c>
      <c r="E3801" s="331" t="n">
        <f aca="false">DAY(B3801)</f>
        <v>31</v>
      </c>
      <c r="F3801" s="132" t="n">
        <v>9701.4725</v>
      </c>
      <c r="G3801" s="132" t="n">
        <v>9704.9975</v>
      </c>
      <c r="H3801" s="132" t="n">
        <v>9377.135</v>
      </c>
      <c r="I3801" s="132" t="n">
        <v>9448.95</v>
      </c>
      <c r="J3801" s="132" t="n">
        <f aca="false">LARGE($G$1:G3801,1)</f>
        <v>19804.2475</v>
      </c>
      <c r="K3801" s="192" t="n">
        <f aca="false">IF(J3801&gt;J3800,0,K3800+1)</f>
        <v>896</v>
      </c>
      <c r="L3801" s="134" t="n">
        <f aca="false">I3801/J3801-1</f>
        <v>-0.522882654339681</v>
      </c>
      <c r="O3801" s="131"/>
      <c r="P3801" s="330"/>
      <c r="Q3801" s="132"/>
      <c r="R3801" s="132"/>
      <c r="S3801" s="132"/>
      <c r="T3801" s="132"/>
    </row>
    <row r="3802" customFormat="false" ht="12.8" hidden="false" customHeight="false" outlineLevel="0" collapsed="false">
      <c r="A3802" s="131" t="n">
        <v>1590969600</v>
      </c>
      <c r="B3802" s="330" t="n">
        <f aca="false">(A3802/(24*60*60))+DATE(1970,1,1)</f>
        <v>43983</v>
      </c>
      <c r="C3802" s="331" t="n">
        <f aca="false">YEAR(B3802)</f>
        <v>2020</v>
      </c>
      <c r="D3802" s="331" t="n">
        <f aca="false">MONTH(B3802)</f>
        <v>6</v>
      </c>
      <c r="E3802" s="331" t="n">
        <f aca="false">DAY(B3802)</f>
        <v>1</v>
      </c>
      <c r="F3802" s="132" t="n">
        <v>9446.96</v>
      </c>
      <c r="G3802" s="132" t="n">
        <v>10413.065</v>
      </c>
      <c r="H3802" s="132" t="n">
        <v>9416.49</v>
      </c>
      <c r="I3802" s="132" t="n">
        <v>10206.925</v>
      </c>
      <c r="J3802" s="132" t="n">
        <f aca="false">LARGE($G$1:G3802,1)</f>
        <v>19804.2475</v>
      </c>
      <c r="K3802" s="192" t="n">
        <f aca="false">IF(J3802&gt;J3801,0,K3801+1)</f>
        <v>897</v>
      </c>
      <c r="L3802" s="134" t="n">
        <f aca="false">I3802/J3802-1</f>
        <v>-0.484609299091016</v>
      </c>
      <c r="O3802" s="131"/>
      <c r="P3802" s="330"/>
      <c r="Q3802" s="132"/>
      <c r="R3802" s="132"/>
      <c r="S3802" s="132"/>
      <c r="T3802" s="132"/>
    </row>
    <row r="3803" customFormat="false" ht="12.8" hidden="false" customHeight="false" outlineLevel="0" collapsed="false">
      <c r="A3803" s="131" t="n">
        <v>1591056000</v>
      </c>
      <c r="B3803" s="330" t="n">
        <f aca="false">(A3803/(24*60*60))+DATE(1970,1,1)</f>
        <v>43984</v>
      </c>
      <c r="C3803" s="331" t="n">
        <f aca="false">YEAR(B3803)</f>
        <v>2020</v>
      </c>
      <c r="D3803" s="331" t="n">
        <f aca="false">MONTH(B3803)</f>
        <v>6</v>
      </c>
      <c r="E3803" s="331" t="n">
        <f aca="false">DAY(B3803)</f>
        <v>2</v>
      </c>
      <c r="F3803" s="132" t="n">
        <v>10208.5</v>
      </c>
      <c r="G3803" s="132" t="n">
        <v>10236.705</v>
      </c>
      <c r="H3803" s="132" t="n">
        <v>9241.5475</v>
      </c>
      <c r="I3803" s="132" t="n">
        <v>9523.3525</v>
      </c>
      <c r="J3803" s="132" t="n">
        <f aca="false">LARGE($G$1:G3803,1)</f>
        <v>19804.2475</v>
      </c>
      <c r="K3803" s="192" t="n">
        <f aca="false">IF(J3803&gt;J3802,0,K3802+1)</f>
        <v>898</v>
      </c>
      <c r="L3803" s="134" t="n">
        <f aca="false">I3803/J3803-1</f>
        <v>-0.519125758249588</v>
      </c>
      <c r="O3803" s="131"/>
      <c r="P3803" s="330"/>
      <c r="Q3803" s="132"/>
      <c r="R3803" s="132"/>
      <c r="S3803" s="132"/>
      <c r="T3803" s="132"/>
    </row>
    <row r="3804" customFormat="false" ht="12.8" hidden="false" customHeight="false" outlineLevel="0" collapsed="false">
      <c r="A3804" s="131" t="n">
        <v>1591142400</v>
      </c>
      <c r="B3804" s="330" t="n">
        <f aca="false">(A3804/(24*60*60))+DATE(1970,1,1)</f>
        <v>43985</v>
      </c>
      <c r="C3804" s="331" t="n">
        <f aca="false">YEAR(B3804)</f>
        <v>2020</v>
      </c>
      <c r="D3804" s="331" t="n">
        <f aca="false">MONTH(B3804)</f>
        <v>6</v>
      </c>
      <c r="E3804" s="331" t="n">
        <f aca="false">DAY(B3804)</f>
        <v>3</v>
      </c>
      <c r="F3804" s="132" t="n">
        <v>9519.505</v>
      </c>
      <c r="G3804" s="132" t="n">
        <v>9693.985</v>
      </c>
      <c r="H3804" s="132" t="n">
        <v>9366.23</v>
      </c>
      <c r="I3804" s="132" t="n">
        <v>9666.645</v>
      </c>
      <c r="J3804" s="132" t="n">
        <f aca="false">LARGE($G$1:G3804,1)</f>
        <v>19804.2475</v>
      </c>
      <c r="K3804" s="192" t="n">
        <f aca="false">IF(J3804&gt;J3803,0,K3803+1)</f>
        <v>899</v>
      </c>
      <c r="L3804" s="134" t="n">
        <f aca="false">I3804/J3804-1</f>
        <v>-0.511890315448744</v>
      </c>
      <c r="O3804" s="131"/>
      <c r="P3804" s="330"/>
      <c r="Q3804" s="132"/>
      <c r="R3804" s="132"/>
      <c r="S3804" s="132"/>
      <c r="T3804" s="132"/>
    </row>
    <row r="3805" customFormat="false" ht="12.8" hidden="false" customHeight="false" outlineLevel="0" collapsed="false">
      <c r="A3805" s="131" t="n">
        <v>1591228800</v>
      </c>
      <c r="B3805" s="330" t="n">
        <f aca="false">(A3805/(24*60*60))+DATE(1970,1,1)</f>
        <v>43986</v>
      </c>
      <c r="C3805" s="331" t="n">
        <f aca="false">YEAR(B3805)</f>
        <v>2020</v>
      </c>
      <c r="D3805" s="331" t="n">
        <f aca="false">MONTH(B3805)</f>
        <v>6</v>
      </c>
      <c r="E3805" s="331" t="n">
        <f aca="false">DAY(B3805)</f>
        <v>4</v>
      </c>
      <c r="F3805" s="132" t="n">
        <v>9667.87</v>
      </c>
      <c r="G3805" s="132" t="n">
        <v>9887.175</v>
      </c>
      <c r="H3805" s="132" t="n">
        <v>9451.915</v>
      </c>
      <c r="I3805" s="132" t="n">
        <v>9791.94</v>
      </c>
      <c r="J3805" s="132" t="n">
        <f aca="false">LARGE($G$1:G3805,1)</f>
        <v>19804.2475</v>
      </c>
      <c r="K3805" s="192" t="n">
        <f aca="false">IF(J3805&gt;J3804,0,K3804+1)</f>
        <v>900</v>
      </c>
      <c r="L3805" s="134" t="n">
        <f aca="false">I3805/J3805-1</f>
        <v>-0.505563642344906</v>
      </c>
      <c r="O3805" s="131"/>
      <c r="P3805" s="330"/>
      <c r="Q3805" s="132"/>
      <c r="R3805" s="132"/>
      <c r="S3805" s="132"/>
      <c r="T3805" s="132"/>
    </row>
    <row r="3806" customFormat="false" ht="12.8" hidden="false" customHeight="false" outlineLevel="0" collapsed="false">
      <c r="A3806" s="131" t="n">
        <v>1591315200</v>
      </c>
      <c r="B3806" s="330" t="n">
        <f aca="false">(A3806/(24*60*60))+DATE(1970,1,1)</f>
        <v>43987</v>
      </c>
      <c r="C3806" s="331" t="n">
        <f aca="false">YEAR(B3806)</f>
        <v>2020</v>
      </c>
      <c r="D3806" s="331" t="n">
        <f aca="false">MONTH(B3806)</f>
        <v>6</v>
      </c>
      <c r="E3806" s="331" t="n">
        <f aca="false">DAY(B3806)</f>
        <v>5</v>
      </c>
      <c r="F3806" s="132" t="n">
        <v>9793.39</v>
      </c>
      <c r="G3806" s="132" t="n">
        <v>9856.7025</v>
      </c>
      <c r="H3806" s="132" t="n">
        <v>9576.0225</v>
      </c>
      <c r="I3806" s="132" t="n">
        <v>9618.695</v>
      </c>
      <c r="J3806" s="132" t="n">
        <f aca="false">LARGE($G$1:G3806,1)</f>
        <v>19804.2475</v>
      </c>
      <c r="K3806" s="192" t="n">
        <f aca="false">IF(J3806&gt;J3805,0,K3805+1)</f>
        <v>901</v>
      </c>
      <c r="L3806" s="134" t="n">
        <f aca="false">I3806/J3806-1</f>
        <v>-0.514311513224625</v>
      </c>
      <c r="O3806" s="131"/>
      <c r="P3806" s="330"/>
      <c r="Q3806" s="132"/>
      <c r="R3806" s="132"/>
      <c r="S3806" s="132"/>
      <c r="T3806" s="132"/>
    </row>
    <row r="3807" customFormat="false" ht="12.8" hidden="false" customHeight="false" outlineLevel="0" collapsed="false">
      <c r="A3807" s="131" t="n">
        <v>1591401600</v>
      </c>
      <c r="B3807" s="330" t="n">
        <f aca="false">(A3807/(24*60*60))+DATE(1970,1,1)</f>
        <v>43988</v>
      </c>
      <c r="C3807" s="331" t="n">
        <f aca="false">YEAR(B3807)</f>
        <v>2020</v>
      </c>
      <c r="D3807" s="331" t="n">
        <f aca="false">MONTH(B3807)</f>
        <v>6</v>
      </c>
      <c r="E3807" s="331" t="n">
        <f aca="false">DAY(B3807)</f>
        <v>6</v>
      </c>
      <c r="F3807" s="132" t="n">
        <v>9598.0475</v>
      </c>
      <c r="G3807" s="132" t="n">
        <v>9737.7875</v>
      </c>
      <c r="H3807" s="132" t="n">
        <v>9528.0775</v>
      </c>
      <c r="I3807" s="132" t="n">
        <v>9671.7825</v>
      </c>
      <c r="J3807" s="132" t="n">
        <f aca="false">LARGE($G$1:G3807,1)</f>
        <v>19804.2475</v>
      </c>
      <c r="K3807" s="192" t="n">
        <f aca="false">IF(J3807&gt;J3806,0,K3806+1)</f>
        <v>902</v>
      </c>
      <c r="L3807" s="134" t="n">
        <f aca="false">I3807/J3807-1</f>
        <v>-0.511630901401328</v>
      </c>
      <c r="O3807" s="131"/>
      <c r="P3807" s="330"/>
      <c r="Q3807" s="132"/>
      <c r="R3807" s="132"/>
      <c r="S3807" s="132"/>
      <c r="T3807" s="132"/>
    </row>
    <row r="3808" customFormat="false" ht="12.8" hidden="false" customHeight="false" outlineLevel="0" collapsed="false">
      <c r="A3808" s="131" t="n">
        <v>1591488000</v>
      </c>
      <c r="B3808" s="330" t="n">
        <f aca="false">(A3808/(24*60*60))+DATE(1970,1,1)</f>
        <v>43989</v>
      </c>
      <c r="C3808" s="331" t="n">
        <f aca="false">YEAR(B3808)</f>
        <v>2020</v>
      </c>
      <c r="D3808" s="331" t="n">
        <f aca="false">MONTH(B3808)</f>
        <v>6</v>
      </c>
      <c r="E3808" s="331" t="n">
        <f aca="false">DAY(B3808)</f>
        <v>7</v>
      </c>
      <c r="F3808" s="132" t="n">
        <v>9671.515</v>
      </c>
      <c r="G3808" s="132" t="n">
        <v>9819.6775</v>
      </c>
      <c r="H3808" s="132" t="n">
        <v>9373.77</v>
      </c>
      <c r="I3808" s="132" t="n">
        <v>9752.5925</v>
      </c>
      <c r="J3808" s="132" t="n">
        <f aca="false">LARGE($G$1:G3808,1)</f>
        <v>19804.2475</v>
      </c>
      <c r="K3808" s="192" t="n">
        <f aca="false">IF(J3808&gt;J3807,0,K3807+1)</f>
        <v>903</v>
      </c>
      <c r="L3808" s="134" t="n">
        <f aca="false">I3808/J3808-1</f>
        <v>-0.507550463606355</v>
      </c>
      <c r="O3808" s="131"/>
      <c r="P3808" s="330"/>
      <c r="Q3808" s="132"/>
      <c r="R3808" s="132"/>
      <c r="S3808" s="132"/>
      <c r="T3808" s="132"/>
    </row>
    <row r="3809" customFormat="false" ht="12.8" hidden="false" customHeight="false" outlineLevel="0" collapsed="false">
      <c r="A3809" s="131" t="n">
        <v>1591574400</v>
      </c>
      <c r="B3809" s="330" t="n">
        <f aca="false">(A3809/(24*60*60))+DATE(1970,1,1)</f>
        <v>43990</v>
      </c>
      <c r="C3809" s="331" t="n">
        <f aca="false">YEAR(B3809)</f>
        <v>2020</v>
      </c>
      <c r="D3809" s="331" t="n">
        <f aca="false">MONTH(B3809)</f>
        <v>6</v>
      </c>
      <c r="E3809" s="331" t="n">
        <f aca="false">DAY(B3809)</f>
        <v>8</v>
      </c>
      <c r="F3809" s="132" t="n">
        <v>9756.0075</v>
      </c>
      <c r="G3809" s="132" t="n">
        <v>9904.565</v>
      </c>
      <c r="H3809" s="132" t="n">
        <v>9637.3975</v>
      </c>
      <c r="I3809" s="132" t="n">
        <v>9782.51</v>
      </c>
      <c r="J3809" s="132" t="n">
        <f aca="false">LARGE($G$1:G3809,1)</f>
        <v>19804.2475</v>
      </c>
      <c r="K3809" s="192" t="n">
        <f aca="false">IF(J3809&gt;J3808,0,K3808+1)</f>
        <v>904</v>
      </c>
      <c r="L3809" s="134" t="n">
        <f aca="false">I3809/J3809-1</f>
        <v>-0.506039802825126</v>
      </c>
      <c r="O3809" s="131"/>
      <c r="P3809" s="330"/>
      <c r="Q3809" s="132"/>
      <c r="R3809" s="132"/>
      <c r="S3809" s="132"/>
      <c r="T3809" s="132"/>
    </row>
    <row r="3810" customFormat="false" ht="12.8" hidden="false" customHeight="false" outlineLevel="0" collapsed="false">
      <c r="A3810" s="131" t="n">
        <v>1591660800</v>
      </c>
      <c r="B3810" s="330" t="n">
        <f aca="false">(A3810/(24*60*60))+DATE(1970,1,1)</f>
        <v>43991</v>
      </c>
      <c r="C3810" s="331" t="n">
        <f aca="false">YEAR(B3810)</f>
        <v>2020</v>
      </c>
      <c r="D3810" s="331" t="n">
        <f aca="false">MONTH(B3810)</f>
        <v>6</v>
      </c>
      <c r="E3810" s="331" t="n">
        <f aca="false">DAY(B3810)</f>
        <v>9</v>
      </c>
      <c r="F3810" s="132" t="n">
        <v>9783.695</v>
      </c>
      <c r="G3810" s="132" t="n">
        <v>9894.8825</v>
      </c>
      <c r="H3810" s="132" t="n">
        <v>9563.3325</v>
      </c>
      <c r="I3810" s="132" t="n">
        <v>9780.1875</v>
      </c>
      <c r="J3810" s="132" t="n">
        <f aca="false">LARGE($G$1:G3810,1)</f>
        <v>19804.2475</v>
      </c>
      <c r="K3810" s="192" t="n">
        <f aca="false">IF(J3810&gt;J3809,0,K3809+1)</f>
        <v>905</v>
      </c>
      <c r="L3810" s="134" t="n">
        <f aca="false">I3810/J3810-1</f>
        <v>-0.506157075647535</v>
      </c>
      <c r="O3810" s="131"/>
      <c r="P3810" s="330"/>
      <c r="Q3810" s="132"/>
      <c r="R3810" s="132"/>
      <c r="S3810" s="132"/>
      <c r="T3810" s="132"/>
    </row>
    <row r="3811" customFormat="false" ht="12.8" hidden="false" customHeight="false" outlineLevel="0" collapsed="false">
      <c r="A3811" s="131" t="n">
        <v>1591747200</v>
      </c>
      <c r="B3811" s="330" t="n">
        <f aca="false">(A3811/(24*60*60))+DATE(1970,1,1)</f>
        <v>43992</v>
      </c>
      <c r="C3811" s="331" t="n">
        <f aca="false">YEAR(B3811)</f>
        <v>2020</v>
      </c>
      <c r="D3811" s="331" t="n">
        <f aca="false">MONTH(B3811)</f>
        <v>6</v>
      </c>
      <c r="E3811" s="331" t="n">
        <f aca="false">DAY(B3811)</f>
        <v>10</v>
      </c>
      <c r="F3811" s="132" t="n">
        <v>9781.8925</v>
      </c>
      <c r="G3811" s="132" t="n">
        <v>10010.6675</v>
      </c>
      <c r="H3811" s="132" t="n">
        <v>9654.5</v>
      </c>
      <c r="I3811" s="132" t="n">
        <v>9893.4425</v>
      </c>
      <c r="J3811" s="132" t="n">
        <f aca="false">LARGE($G$1:G3811,1)</f>
        <v>19804.2475</v>
      </c>
      <c r="K3811" s="192" t="n">
        <f aca="false">IF(J3811&gt;J3810,0,K3810+1)</f>
        <v>906</v>
      </c>
      <c r="L3811" s="134" t="n">
        <f aca="false">I3811/J3811-1</f>
        <v>-0.500438352934137</v>
      </c>
      <c r="O3811" s="131"/>
      <c r="P3811" s="330"/>
      <c r="Q3811" s="132"/>
      <c r="R3811" s="132"/>
      <c r="S3811" s="132"/>
      <c r="T3811" s="132"/>
    </row>
    <row r="3812" customFormat="false" ht="12.8" hidden="false" customHeight="false" outlineLevel="0" collapsed="false">
      <c r="A3812" s="131" t="n">
        <v>1591833600</v>
      </c>
      <c r="B3812" s="330" t="n">
        <f aca="false">(A3812/(24*60*60))+DATE(1970,1,1)</f>
        <v>43993</v>
      </c>
      <c r="C3812" s="331" t="n">
        <f aca="false">YEAR(B3812)</f>
        <v>2020</v>
      </c>
      <c r="D3812" s="331" t="n">
        <f aca="false">MONTH(B3812)</f>
        <v>6</v>
      </c>
      <c r="E3812" s="331" t="n">
        <f aca="false">DAY(B3812)</f>
        <v>11</v>
      </c>
      <c r="F3812" s="132" t="n">
        <v>9894.88</v>
      </c>
      <c r="G3812" s="132" t="n">
        <v>9989.56</v>
      </c>
      <c r="H3812" s="132" t="n">
        <v>9065.3425</v>
      </c>
      <c r="I3812" s="132" t="n">
        <v>9266.2725</v>
      </c>
      <c r="J3812" s="132" t="n">
        <f aca="false">LARGE($G$1:G3812,1)</f>
        <v>19804.2475</v>
      </c>
      <c r="K3812" s="192" t="n">
        <f aca="false">IF(J3812&gt;J3811,0,K3811+1)</f>
        <v>907</v>
      </c>
      <c r="L3812" s="134" t="n">
        <f aca="false">I3812/J3812-1</f>
        <v>-0.532106811935167</v>
      </c>
      <c r="O3812" s="131"/>
      <c r="P3812" s="330"/>
      <c r="Q3812" s="132"/>
      <c r="R3812" s="132"/>
      <c r="S3812" s="132"/>
      <c r="T3812" s="132"/>
    </row>
    <row r="3813" customFormat="false" ht="12.8" hidden="false" customHeight="false" outlineLevel="0" collapsed="false">
      <c r="A3813" s="131" t="n">
        <v>1591920000</v>
      </c>
      <c r="B3813" s="330" t="n">
        <f aca="false">(A3813/(24*60*60))+DATE(1970,1,1)</f>
        <v>43994</v>
      </c>
      <c r="C3813" s="331" t="n">
        <f aca="false">YEAR(B3813)</f>
        <v>2020</v>
      </c>
      <c r="D3813" s="331" t="n">
        <f aca="false">MONTH(B3813)</f>
        <v>6</v>
      </c>
      <c r="E3813" s="331" t="n">
        <f aca="false">DAY(B3813)</f>
        <v>12</v>
      </c>
      <c r="F3813" s="132" t="n">
        <v>9267.9175</v>
      </c>
      <c r="G3813" s="132" t="n">
        <v>9552.1025</v>
      </c>
      <c r="H3813" s="132" t="n">
        <v>9230.4125</v>
      </c>
      <c r="I3813" s="132" t="n">
        <v>9464.24</v>
      </c>
      <c r="J3813" s="132" t="n">
        <f aca="false">LARGE($G$1:G3813,1)</f>
        <v>19804.2475</v>
      </c>
      <c r="K3813" s="192" t="n">
        <f aca="false">IF(J3813&gt;J3812,0,K3812+1)</f>
        <v>908</v>
      </c>
      <c r="L3813" s="134" t="n">
        <f aca="false">I3813/J3813-1</f>
        <v>-0.522110597739197</v>
      </c>
      <c r="O3813" s="131"/>
      <c r="P3813" s="330"/>
      <c r="Q3813" s="132"/>
      <c r="R3813" s="132"/>
      <c r="S3813" s="132"/>
      <c r="T3813" s="132"/>
    </row>
    <row r="3814" customFormat="false" ht="12.8" hidden="false" customHeight="false" outlineLevel="0" collapsed="false">
      <c r="A3814" s="131" t="n">
        <v>1592006400</v>
      </c>
      <c r="B3814" s="330" t="n">
        <f aca="false">(A3814/(24*60*60))+DATE(1970,1,1)</f>
        <v>43995</v>
      </c>
      <c r="C3814" s="331" t="n">
        <f aca="false">YEAR(B3814)</f>
        <v>2020</v>
      </c>
      <c r="D3814" s="331" t="n">
        <f aca="false">MONTH(B3814)</f>
        <v>6</v>
      </c>
      <c r="E3814" s="331" t="n">
        <f aca="false">DAY(B3814)</f>
        <v>13</v>
      </c>
      <c r="F3814" s="132" t="n">
        <v>9463.8075</v>
      </c>
      <c r="G3814" s="132" t="n">
        <v>9496.5925</v>
      </c>
      <c r="H3814" s="132" t="n">
        <v>9349.555</v>
      </c>
      <c r="I3814" s="132" t="n">
        <v>9474.3475</v>
      </c>
      <c r="J3814" s="132" t="n">
        <f aca="false">LARGE($G$1:G3814,1)</f>
        <v>19804.2475</v>
      </c>
      <c r="K3814" s="192" t="n">
        <f aca="false">IF(J3814&gt;J3813,0,K3813+1)</f>
        <v>909</v>
      </c>
      <c r="L3814" s="134" t="n">
        <f aca="false">I3814/J3814-1</f>
        <v>-0.52160022742596</v>
      </c>
      <c r="O3814" s="131"/>
      <c r="P3814" s="330"/>
      <c r="Q3814" s="132"/>
      <c r="R3814" s="132"/>
      <c r="S3814" s="132"/>
      <c r="T3814" s="132"/>
    </row>
    <row r="3815" customFormat="false" ht="12.8" hidden="false" customHeight="false" outlineLevel="0" collapsed="false">
      <c r="A3815" s="131" t="n">
        <v>1592092800</v>
      </c>
      <c r="B3815" s="330" t="n">
        <f aca="false">(A3815/(24*60*60))+DATE(1970,1,1)</f>
        <v>43996</v>
      </c>
      <c r="C3815" s="331" t="n">
        <f aca="false">YEAR(B3815)</f>
        <v>2020</v>
      </c>
      <c r="D3815" s="331" t="n">
        <f aca="false">MONTH(B3815)</f>
        <v>6</v>
      </c>
      <c r="E3815" s="331" t="n">
        <f aca="false">DAY(B3815)</f>
        <v>14</v>
      </c>
      <c r="F3815" s="132" t="n">
        <v>9476.19</v>
      </c>
      <c r="G3815" s="132" t="n">
        <v>9479.8725</v>
      </c>
      <c r="H3815" s="132" t="n">
        <v>9237.5025</v>
      </c>
      <c r="I3815" s="132" t="n">
        <v>9329.6975</v>
      </c>
      <c r="J3815" s="132" t="n">
        <f aca="false">LARGE($G$1:G3815,1)</f>
        <v>19804.2475</v>
      </c>
      <c r="K3815" s="192" t="n">
        <f aca="false">IF(J3815&gt;J3814,0,K3814+1)</f>
        <v>910</v>
      </c>
      <c r="L3815" s="134" t="n">
        <f aca="false">I3815/J3815-1</f>
        <v>-0.528904216128384</v>
      </c>
      <c r="O3815" s="131"/>
      <c r="P3815" s="330"/>
      <c r="Q3815" s="132"/>
      <c r="R3815" s="132"/>
      <c r="S3815" s="132"/>
      <c r="T3815" s="132"/>
    </row>
    <row r="3816" customFormat="false" ht="12.8" hidden="false" customHeight="false" outlineLevel="0" collapsed="false">
      <c r="A3816" s="131" t="n">
        <v>1592179200</v>
      </c>
      <c r="B3816" s="330" t="n">
        <f aca="false">(A3816/(24*60*60))+DATE(1970,1,1)</f>
        <v>43997</v>
      </c>
      <c r="C3816" s="331" t="n">
        <f aca="false">YEAR(B3816)</f>
        <v>2020</v>
      </c>
      <c r="D3816" s="331" t="n">
        <f aca="false">MONTH(B3816)</f>
        <v>6</v>
      </c>
      <c r="E3816" s="331" t="n">
        <f aca="false">DAY(B3816)</f>
        <v>15</v>
      </c>
      <c r="F3816" s="132" t="n">
        <v>9330.565</v>
      </c>
      <c r="G3816" s="132" t="n">
        <v>9501.075</v>
      </c>
      <c r="H3816" s="132" t="n">
        <v>8900.6275</v>
      </c>
      <c r="I3816" s="132" t="n">
        <v>9430.55</v>
      </c>
      <c r="J3816" s="132" t="n">
        <f aca="false">LARGE($G$1:G3816,1)</f>
        <v>19804.2475</v>
      </c>
      <c r="K3816" s="192" t="n">
        <f aca="false">IF(J3816&gt;J3815,0,K3815+1)</f>
        <v>911</v>
      </c>
      <c r="L3816" s="134" t="n">
        <f aca="false">I3816/J3816-1</f>
        <v>-0.523811747959623</v>
      </c>
      <c r="O3816" s="131"/>
      <c r="P3816" s="330"/>
      <c r="Q3816" s="132"/>
      <c r="R3816" s="132"/>
      <c r="S3816" s="132"/>
      <c r="T3816" s="132"/>
    </row>
    <row r="3817" customFormat="false" ht="12.8" hidden="false" customHeight="false" outlineLevel="0" collapsed="false">
      <c r="A3817" s="131" t="n">
        <v>1592265600</v>
      </c>
      <c r="B3817" s="330" t="n">
        <f aca="false">(A3817/(24*60*60))+DATE(1970,1,1)</f>
        <v>43998</v>
      </c>
      <c r="C3817" s="331" t="n">
        <f aca="false">YEAR(B3817)</f>
        <v>2020</v>
      </c>
      <c r="D3817" s="331" t="n">
        <f aca="false">MONTH(B3817)</f>
        <v>6</v>
      </c>
      <c r="E3817" s="331" t="n">
        <f aca="false">DAY(B3817)</f>
        <v>16</v>
      </c>
      <c r="F3817" s="132" t="n">
        <v>9431.735</v>
      </c>
      <c r="G3817" s="132" t="n">
        <v>9591.99</v>
      </c>
      <c r="H3817" s="132" t="n">
        <v>9382.5925</v>
      </c>
      <c r="I3817" s="132" t="n">
        <v>9527.8625</v>
      </c>
      <c r="J3817" s="132" t="n">
        <f aca="false">LARGE($G$1:G3817,1)</f>
        <v>19804.2475</v>
      </c>
      <c r="K3817" s="192" t="n">
        <f aca="false">IF(J3817&gt;J3816,0,K3816+1)</f>
        <v>912</v>
      </c>
      <c r="L3817" s="134" t="n">
        <f aca="false">I3817/J3817-1</f>
        <v>-0.518898029324265</v>
      </c>
      <c r="O3817" s="131"/>
      <c r="P3817" s="330"/>
      <c r="Q3817" s="132"/>
      <c r="R3817" s="132"/>
      <c r="S3817" s="132"/>
      <c r="T3817" s="132"/>
    </row>
    <row r="3818" customFormat="false" ht="12.8" hidden="false" customHeight="false" outlineLevel="0" collapsed="false">
      <c r="A3818" s="131" t="n">
        <v>1592352000</v>
      </c>
      <c r="B3818" s="330" t="n">
        <f aca="false">(A3818/(24*60*60))+DATE(1970,1,1)</f>
        <v>43999</v>
      </c>
      <c r="C3818" s="331" t="n">
        <f aca="false">YEAR(B3818)</f>
        <v>2020</v>
      </c>
      <c r="D3818" s="331" t="n">
        <f aca="false">MONTH(B3818)</f>
        <v>6</v>
      </c>
      <c r="E3818" s="331" t="n">
        <f aca="false">DAY(B3818)</f>
        <v>17</v>
      </c>
      <c r="F3818" s="132" t="n">
        <v>9529.1525</v>
      </c>
      <c r="G3818" s="132" t="n">
        <v>9560.9925</v>
      </c>
      <c r="H3818" s="132" t="n">
        <v>9231.4375</v>
      </c>
      <c r="I3818" s="132" t="n">
        <v>9456.335</v>
      </c>
      <c r="J3818" s="132" t="n">
        <f aca="false">LARGE($G$1:G3818,1)</f>
        <v>19804.2475</v>
      </c>
      <c r="K3818" s="192" t="n">
        <f aca="false">IF(J3818&gt;J3817,0,K3817+1)</f>
        <v>913</v>
      </c>
      <c r="L3818" s="134" t="n">
        <f aca="false">I3818/J3818-1</f>
        <v>-0.522509754536243</v>
      </c>
      <c r="O3818" s="131"/>
      <c r="P3818" s="330"/>
      <c r="Q3818" s="132"/>
      <c r="R3818" s="132"/>
      <c r="S3818" s="132"/>
      <c r="T3818" s="132"/>
    </row>
    <row r="3819" customFormat="false" ht="12.8" hidden="false" customHeight="false" outlineLevel="0" collapsed="false">
      <c r="A3819" s="131" t="n">
        <v>1592438400</v>
      </c>
      <c r="B3819" s="330" t="n">
        <f aca="false">(A3819/(24*60*60))+DATE(1970,1,1)</f>
        <v>44000</v>
      </c>
      <c r="C3819" s="331" t="n">
        <f aca="false">YEAR(B3819)</f>
        <v>2020</v>
      </c>
      <c r="D3819" s="331" t="n">
        <f aca="false">MONTH(B3819)</f>
        <v>6</v>
      </c>
      <c r="E3819" s="331" t="n">
        <f aca="false">DAY(B3819)</f>
        <v>18</v>
      </c>
      <c r="F3819" s="132" t="n">
        <v>9456.9225</v>
      </c>
      <c r="G3819" s="132" t="n">
        <v>9480.5875</v>
      </c>
      <c r="H3819" s="132" t="n">
        <v>9264.2625</v>
      </c>
      <c r="I3819" s="132" t="n">
        <v>9376.185</v>
      </c>
      <c r="J3819" s="132" t="n">
        <f aca="false">LARGE($G$1:G3819,1)</f>
        <v>19804.2475</v>
      </c>
      <c r="K3819" s="192" t="n">
        <f aca="false">IF(J3819&gt;J3818,0,K3818+1)</f>
        <v>914</v>
      </c>
      <c r="L3819" s="134" t="n">
        <f aca="false">I3819/J3819-1</f>
        <v>-0.526556866147022</v>
      </c>
      <c r="O3819" s="131"/>
      <c r="P3819" s="330"/>
      <c r="Q3819" s="132"/>
      <c r="R3819" s="132"/>
      <c r="S3819" s="132"/>
      <c r="T3819" s="132"/>
    </row>
    <row r="3820" customFormat="false" ht="12.8" hidden="false" customHeight="false" outlineLevel="0" collapsed="false">
      <c r="A3820" s="131" t="n">
        <v>1592524800</v>
      </c>
      <c r="B3820" s="330" t="n">
        <f aca="false">(A3820/(24*60*60))+DATE(1970,1,1)</f>
        <v>44001</v>
      </c>
      <c r="C3820" s="331" t="n">
        <f aca="false">YEAR(B3820)</f>
        <v>2020</v>
      </c>
      <c r="D3820" s="331" t="n">
        <f aca="false">MONTH(B3820)</f>
        <v>6</v>
      </c>
      <c r="E3820" s="331" t="n">
        <f aca="false">DAY(B3820)</f>
        <v>19</v>
      </c>
      <c r="F3820" s="132" t="n">
        <v>9374.175</v>
      </c>
      <c r="G3820" s="132" t="n">
        <v>9432.22</v>
      </c>
      <c r="H3820" s="132" t="n">
        <v>9226.7625</v>
      </c>
      <c r="I3820" s="132" t="n">
        <v>9301.5275</v>
      </c>
      <c r="J3820" s="132" t="n">
        <f aca="false">LARGE($G$1:G3820,1)</f>
        <v>19804.2475</v>
      </c>
      <c r="K3820" s="192" t="n">
        <f aca="false">IF(J3820&gt;J3819,0,K3819+1)</f>
        <v>915</v>
      </c>
      <c r="L3820" s="134" t="n">
        <f aca="false">I3820/J3820-1</f>
        <v>-0.530326638262827</v>
      </c>
      <c r="O3820" s="131"/>
      <c r="P3820" s="330"/>
      <c r="Q3820" s="132"/>
      <c r="R3820" s="132"/>
      <c r="S3820" s="132"/>
      <c r="T3820" s="132"/>
    </row>
    <row r="3821" customFormat="false" ht="12.8" hidden="false" customHeight="false" outlineLevel="0" collapsed="false">
      <c r="A3821" s="131" t="n">
        <v>1592611200</v>
      </c>
      <c r="B3821" s="330" t="n">
        <f aca="false">(A3821/(24*60*60))+DATE(1970,1,1)</f>
        <v>44002</v>
      </c>
      <c r="C3821" s="331" t="n">
        <f aca="false">YEAR(B3821)</f>
        <v>2020</v>
      </c>
      <c r="D3821" s="331" t="n">
        <f aca="false">MONTH(B3821)</f>
        <v>6</v>
      </c>
      <c r="E3821" s="331" t="n">
        <f aca="false">DAY(B3821)</f>
        <v>20</v>
      </c>
      <c r="F3821" s="132" t="n">
        <v>9298.1125</v>
      </c>
      <c r="G3821" s="132" t="n">
        <v>9395.745</v>
      </c>
      <c r="H3821" s="132" t="n">
        <v>9157.9375</v>
      </c>
      <c r="I3821" s="132" t="n">
        <v>9357.655</v>
      </c>
      <c r="J3821" s="132" t="n">
        <f aca="false">LARGE($G$1:G3821,1)</f>
        <v>19804.2475</v>
      </c>
      <c r="K3821" s="192" t="n">
        <f aca="false">IF(J3821&gt;J3820,0,K3820+1)</f>
        <v>916</v>
      </c>
      <c r="L3821" s="134" t="n">
        <f aca="false">I3821/J3821-1</f>
        <v>-0.527492524015366</v>
      </c>
      <c r="O3821" s="131"/>
      <c r="P3821" s="330"/>
      <c r="Q3821" s="132"/>
      <c r="R3821" s="132"/>
      <c r="S3821" s="132"/>
      <c r="T3821" s="132"/>
    </row>
    <row r="3822" customFormat="false" ht="12.8" hidden="false" customHeight="false" outlineLevel="0" collapsed="false">
      <c r="A3822" s="131" t="n">
        <v>1592697600</v>
      </c>
      <c r="B3822" s="330" t="n">
        <f aca="false">(A3822/(24*60*60))+DATE(1970,1,1)</f>
        <v>44003</v>
      </c>
      <c r="C3822" s="331" t="n">
        <f aca="false">YEAR(B3822)</f>
        <v>2020</v>
      </c>
      <c r="D3822" s="331" t="n">
        <f aca="false">MONTH(B3822)</f>
        <v>6</v>
      </c>
      <c r="E3822" s="331" t="n">
        <f aca="false">DAY(B3822)</f>
        <v>21</v>
      </c>
      <c r="F3822" s="132" t="n">
        <v>9357.0375</v>
      </c>
      <c r="G3822" s="132" t="n">
        <v>9419.1375</v>
      </c>
      <c r="H3822" s="132" t="n">
        <v>9275.3025</v>
      </c>
      <c r="I3822" s="132" t="n">
        <v>9285.9675</v>
      </c>
      <c r="J3822" s="132" t="n">
        <f aca="false">LARGE($G$1:G3822,1)</f>
        <v>19804.2475</v>
      </c>
      <c r="K3822" s="192" t="n">
        <f aca="false">IF(J3822&gt;J3821,0,K3821+1)</f>
        <v>917</v>
      </c>
      <c r="L3822" s="134" t="n">
        <f aca="false">I3822/J3822-1</f>
        <v>-0.5311123283023</v>
      </c>
      <c r="O3822" s="131"/>
      <c r="P3822" s="330"/>
      <c r="Q3822" s="132"/>
      <c r="R3822" s="132"/>
      <c r="S3822" s="132"/>
      <c r="T3822" s="132"/>
    </row>
    <row r="3823" customFormat="false" ht="12.8" hidden="false" customHeight="false" outlineLevel="0" collapsed="false">
      <c r="A3823" s="131" t="n">
        <v>1592784000</v>
      </c>
      <c r="B3823" s="330" t="n">
        <f aca="false">(A3823/(24*60*60))+DATE(1970,1,1)</f>
        <v>44004</v>
      </c>
      <c r="C3823" s="331" t="n">
        <f aca="false">YEAR(B3823)</f>
        <v>2020</v>
      </c>
      <c r="D3823" s="331" t="n">
        <f aca="false">MONTH(B3823)</f>
        <v>6</v>
      </c>
      <c r="E3823" s="331" t="n">
        <f aca="false">DAY(B3823)</f>
        <v>22</v>
      </c>
      <c r="F3823" s="132" t="n">
        <v>9287.1825</v>
      </c>
      <c r="G3823" s="132" t="n">
        <v>9789.2375</v>
      </c>
      <c r="H3823" s="132" t="n">
        <v>9270.7025</v>
      </c>
      <c r="I3823" s="132" t="n">
        <v>9688.89</v>
      </c>
      <c r="J3823" s="132" t="n">
        <f aca="false">LARGE($G$1:G3823,1)</f>
        <v>19804.2475</v>
      </c>
      <c r="K3823" s="192" t="n">
        <f aca="false">IF(J3823&gt;J3822,0,K3822+1)</f>
        <v>918</v>
      </c>
      <c r="L3823" s="134" t="n">
        <f aca="false">I3823/J3823-1</f>
        <v>-0.510767071558765</v>
      </c>
      <c r="O3823" s="131"/>
      <c r="P3823" s="330"/>
      <c r="Q3823" s="132"/>
      <c r="R3823" s="132"/>
      <c r="S3823" s="132"/>
      <c r="T3823" s="132"/>
    </row>
    <row r="3824" customFormat="false" ht="12.8" hidden="false" customHeight="false" outlineLevel="0" collapsed="false">
      <c r="A3824" s="131" t="n">
        <v>1592870400</v>
      </c>
      <c r="B3824" s="330" t="n">
        <f aca="false">(A3824/(24*60*60))+DATE(1970,1,1)</f>
        <v>44005</v>
      </c>
      <c r="C3824" s="331" t="n">
        <f aca="false">YEAR(B3824)</f>
        <v>2020</v>
      </c>
      <c r="D3824" s="331" t="n">
        <f aca="false">MONTH(B3824)</f>
        <v>6</v>
      </c>
      <c r="E3824" s="331" t="n">
        <f aca="false">DAY(B3824)</f>
        <v>23</v>
      </c>
      <c r="F3824" s="132" t="n">
        <v>9691.105</v>
      </c>
      <c r="G3824" s="132" t="n">
        <v>9723.8025</v>
      </c>
      <c r="H3824" s="132" t="n">
        <v>9574.8225</v>
      </c>
      <c r="I3824" s="132" t="n">
        <v>9622.5125</v>
      </c>
      <c r="J3824" s="132" t="n">
        <f aca="false">LARGE($G$1:G3824,1)</f>
        <v>19804.2475</v>
      </c>
      <c r="K3824" s="192" t="n">
        <f aca="false">IF(J3824&gt;J3823,0,K3823+1)</f>
        <v>919</v>
      </c>
      <c r="L3824" s="134" t="n">
        <f aca="false">I3824/J3824-1</f>
        <v>-0.514118751545597</v>
      </c>
      <c r="O3824" s="131"/>
      <c r="P3824" s="330"/>
      <c r="Q3824" s="132"/>
      <c r="R3824" s="132"/>
      <c r="S3824" s="132"/>
      <c r="T3824" s="132"/>
    </row>
    <row r="3825" customFormat="false" ht="12.8" hidden="false" customHeight="false" outlineLevel="0" collapsed="false">
      <c r="A3825" s="131" t="n">
        <v>1592956800</v>
      </c>
      <c r="B3825" s="330" t="n">
        <f aca="false">(A3825/(24*60*60))+DATE(1970,1,1)</f>
        <v>44006</v>
      </c>
      <c r="C3825" s="331" t="n">
        <f aca="false">YEAR(B3825)</f>
        <v>2020</v>
      </c>
      <c r="D3825" s="331" t="n">
        <f aca="false">MONTH(B3825)</f>
        <v>6</v>
      </c>
      <c r="E3825" s="331" t="n">
        <f aca="false">DAY(B3825)</f>
        <v>24</v>
      </c>
      <c r="F3825" s="132" t="n">
        <v>9622.08</v>
      </c>
      <c r="G3825" s="132" t="n">
        <v>9665.435</v>
      </c>
      <c r="H3825" s="132" t="n">
        <v>9196.96</v>
      </c>
      <c r="I3825" s="132" t="n">
        <v>9287.6075</v>
      </c>
      <c r="J3825" s="132" t="n">
        <f aca="false">LARGE($G$1:G3825,1)</f>
        <v>19804.2475</v>
      </c>
      <c r="K3825" s="192" t="n">
        <f aca="false">IF(J3825&gt;J3824,0,K3824+1)</f>
        <v>920</v>
      </c>
      <c r="L3825" s="134" t="n">
        <f aca="false">I3825/J3825-1</f>
        <v>-0.531029517784001</v>
      </c>
      <c r="O3825" s="131"/>
      <c r="P3825" s="330"/>
      <c r="Q3825" s="132"/>
      <c r="R3825" s="132"/>
      <c r="S3825" s="132"/>
      <c r="T3825" s="132"/>
    </row>
    <row r="3826" customFormat="false" ht="12.8" hidden="false" customHeight="false" outlineLevel="0" collapsed="false">
      <c r="A3826" s="131" t="n">
        <v>1593043200</v>
      </c>
      <c r="B3826" s="330" t="n">
        <f aca="false">(A3826/(24*60*60))+DATE(1970,1,1)</f>
        <v>44007</v>
      </c>
      <c r="C3826" s="331" t="n">
        <f aca="false">YEAR(B3826)</f>
        <v>2020</v>
      </c>
      <c r="D3826" s="331" t="n">
        <f aca="false">MONTH(B3826)</f>
        <v>6</v>
      </c>
      <c r="E3826" s="331" t="n">
        <f aca="false">DAY(B3826)</f>
        <v>25</v>
      </c>
      <c r="F3826" s="132" t="n">
        <v>9286.41</v>
      </c>
      <c r="G3826" s="132" t="n">
        <v>9337.93</v>
      </c>
      <c r="H3826" s="132" t="n">
        <v>8985.61</v>
      </c>
      <c r="I3826" s="132" t="n">
        <v>9238.85</v>
      </c>
      <c r="J3826" s="132" t="n">
        <f aca="false">LARGE($G$1:G3826,1)</f>
        <v>19804.2475</v>
      </c>
      <c r="K3826" s="192" t="n">
        <f aca="false">IF(J3826&gt;J3825,0,K3825+1)</f>
        <v>921</v>
      </c>
      <c r="L3826" s="134" t="n">
        <f aca="false">I3826/J3826-1</f>
        <v>-0.5334914896413</v>
      </c>
      <c r="O3826" s="131"/>
      <c r="P3826" s="330"/>
      <c r="Q3826" s="132"/>
      <c r="R3826" s="132"/>
      <c r="S3826" s="132"/>
      <c r="T3826" s="132"/>
    </row>
    <row r="3827" customFormat="false" ht="12.8" hidden="false" customHeight="false" outlineLevel="0" collapsed="false">
      <c r="A3827" s="131" t="n">
        <v>1593129600</v>
      </c>
      <c r="B3827" s="330" t="n">
        <f aca="false">(A3827/(24*60*60))+DATE(1970,1,1)</f>
        <v>44008</v>
      </c>
      <c r="C3827" s="331" t="n">
        <f aca="false">YEAR(B3827)</f>
        <v>2020</v>
      </c>
      <c r="D3827" s="331" t="n">
        <f aca="false">MONTH(B3827)</f>
        <v>6</v>
      </c>
      <c r="E3827" s="331" t="n">
        <f aca="false">DAY(B3827)</f>
        <v>26</v>
      </c>
      <c r="F3827" s="132" t="n">
        <v>9239.4675</v>
      </c>
      <c r="G3827" s="132" t="n">
        <v>9289.185</v>
      </c>
      <c r="H3827" s="132" t="n">
        <v>9027.6</v>
      </c>
      <c r="I3827" s="132" t="n">
        <v>9154.7425</v>
      </c>
      <c r="J3827" s="132" t="n">
        <f aca="false">LARGE($G$1:G3827,1)</f>
        <v>19804.2475</v>
      </c>
      <c r="K3827" s="192" t="n">
        <f aca="false">IF(J3827&gt;J3826,0,K3826+1)</f>
        <v>922</v>
      </c>
      <c r="L3827" s="134" t="n">
        <f aca="false">I3827/J3827-1</f>
        <v>-0.537738432121695</v>
      </c>
      <c r="O3827" s="131"/>
      <c r="P3827" s="330"/>
      <c r="Q3827" s="132"/>
      <c r="R3827" s="132"/>
      <c r="S3827" s="132"/>
      <c r="T3827" s="132"/>
    </row>
    <row r="3828" customFormat="false" ht="12.8" hidden="false" customHeight="false" outlineLevel="0" collapsed="false">
      <c r="A3828" s="131" t="n">
        <v>1593216000</v>
      </c>
      <c r="B3828" s="330" t="n">
        <f aca="false">(A3828/(24*60*60))+DATE(1970,1,1)</f>
        <v>44009</v>
      </c>
      <c r="C3828" s="331" t="n">
        <f aca="false">YEAR(B3828)</f>
        <v>2020</v>
      </c>
      <c r="D3828" s="331" t="n">
        <f aca="false">MONTH(B3828)</f>
        <v>6</v>
      </c>
      <c r="E3828" s="331" t="n">
        <f aca="false">DAY(B3828)</f>
        <v>27</v>
      </c>
      <c r="F3828" s="132" t="n">
        <v>9156.2025</v>
      </c>
      <c r="G3828" s="132" t="n">
        <v>9186.245</v>
      </c>
      <c r="H3828" s="132" t="n">
        <v>8820.86</v>
      </c>
      <c r="I3828" s="132" t="n">
        <v>9004.28</v>
      </c>
      <c r="J3828" s="132" t="n">
        <f aca="false">LARGE($G$1:G3828,1)</f>
        <v>19804.2475</v>
      </c>
      <c r="K3828" s="192" t="n">
        <f aca="false">IF(J3828&gt;J3827,0,K3827+1)</f>
        <v>923</v>
      </c>
      <c r="L3828" s="134" t="n">
        <f aca="false">I3828/J3828-1</f>
        <v>-0.545335918469005</v>
      </c>
      <c r="O3828" s="131"/>
      <c r="P3828" s="330"/>
      <c r="Q3828" s="132"/>
      <c r="R3828" s="132"/>
      <c r="S3828" s="132"/>
      <c r="T3828" s="132"/>
    </row>
    <row r="3829" customFormat="false" ht="12.8" hidden="false" customHeight="false" outlineLevel="0" collapsed="false">
      <c r="A3829" s="131" t="n">
        <v>1593302400</v>
      </c>
      <c r="B3829" s="330" t="n">
        <f aca="false">(A3829/(24*60*60))+DATE(1970,1,1)</f>
        <v>44010</v>
      </c>
      <c r="C3829" s="331" t="n">
        <f aca="false">YEAR(B3829)</f>
        <v>2020</v>
      </c>
      <c r="D3829" s="331" t="n">
        <f aca="false">MONTH(B3829)</f>
        <v>6</v>
      </c>
      <c r="E3829" s="331" t="n">
        <f aca="false">DAY(B3829)</f>
        <v>28</v>
      </c>
      <c r="F3829" s="132" t="n">
        <v>9005.5575</v>
      </c>
      <c r="G3829" s="132" t="n">
        <v>9190.005</v>
      </c>
      <c r="H3829" s="132" t="n">
        <v>8933.915</v>
      </c>
      <c r="I3829" s="132" t="n">
        <v>9116.235</v>
      </c>
      <c r="J3829" s="132" t="n">
        <f aca="false">LARGE($G$1:G3829,1)</f>
        <v>19804.2475</v>
      </c>
      <c r="K3829" s="192" t="n">
        <f aca="false">IF(J3829&gt;J3828,0,K3828+1)</f>
        <v>924</v>
      </c>
      <c r="L3829" s="134" t="n">
        <f aca="false">I3829/J3829-1</f>
        <v>-0.539682838239625</v>
      </c>
      <c r="O3829" s="131"/>
      <c r="P3829" s="330"/>
      <c r="Q3829" s="132"/>
      <c r="R3829" s="132"/>
      <c r="S3829" s="132"/>
      <c r="T3829" s="132"/>
    </row>
    <row r="3830" customFormat="false" ht="12.8" hidden="false" customHeight="false" outlineLevel="0" collapsed="false">
      <c r="A3830" s="131" t="n">
        <v>1593388800</v>
      </c>
      <c r="B3830" s="330" t="n">
        <f aca="false">(A3830/(24*60*60))+DATE(1970,1,1)</f>
        <v>44011</v>
      </c>
      <c r="C3830" s="331" t="n">
        <f aca="false">YEAR(B3830)</f>
        <v>2020</v>
      </c>
      <c r="D3830" s="331" t="n">
        <f aca="false">MONTH(B3830)</f>
        <v>6</v>
      </c>
      <c r="E3830" s="331" t="n">
        <f aca="false">DAY(B3830)</f>
        <v>29</v>
      </c>
      <c r="F3830" s="132" t="n">
        <v>9116.4575</v>
      </c>
      <c r="G3830" s="132" t="n">
        <v>9236.1375</v>
      </c>
      <c r="H3830" s="132" t="n">
        <v>9015.0975</v>
      </c>
      <c r="I3830" s="132" t="n">
        <v>9186.5725</v>
      </c>
      <c r="J3830" s="132" t="n">
        <f aca="false">LARGE($G$1:G3830,1)</f>
        <v>19804.2475</v>
      </c>
      <c r="K3830" s="192" t="n">
        <f aca="false">IF(J3830&gt;J3829,0,K3829+1)</f>
        <v>925</v>
      </c>
      <c r="L3830" s="134" t="n">
        <f aca="false">I3830/J3830-1</f>
        <v>-0.536131201147633</v>
      </c>
      <c r="O3830" s="131"/>
      <c r="P3830" s="330"/>
      <c r="Q3830" s="132"/>
      <c r="R3830" s="132"/>
      <c r="S3830" s="132"/>
      <c r="T3830" s="132"/>
    </row>
    <row r="3831" customFormat="false" ht="12.8" hidden="false" customHeight="false" outlineLevel="0" collapsed="false">
      <c r="A3831" s="131" t="n">
        <v>1593475200</v>
      </c>
      <c r="B3831" s="330" t="n">
        <f aca="false">(A3831/(24*60*60))+DATE(1970,1,1)</f>
        <v>44012</v>
      </c>
      <c r="C3831" s="331" t="n">
        <f aca="false">YEAR(B3831)</f>
        <v>2020</v>
      </c>
      <c r="D3831" s="331" t="n">
        <f aca="false">MONTH(B3831)</f>
        <v>6</v>
      </c>
      <c r="E3831" s="331" t="n">
        <f aca="false">DAY(B3831)</f>
        <v>30</v>
      </c>
      <c r="F3831" s="132" t="n">
        <v>9189.4375</v>
      </c>
      <c r="G3831" s="132" t="n">
        <v>9201.74</v>
      </c>
      <c r="H3831" s="132" t="n">
        <v>9060.67</v>
      </c>
      <c r="I3831" s="132" t="n">
        <v>9134.015</v>
      </c>
      <c r="J3831" s="132" t="n">
        <f aca="false">LARGE($G$1:G3831,1)</f>
        <v>19804.2475</v>
      </c>
      <c r="K3831" s="192" t="n">
        <f aca="false">IF(J3831&gt;J3830,0,K3830+1)</f>
        <v>926</v>
      </c>
      <c r="L3831" s="134" t="n">
        <f aca="false">I3831/J3831-1</f>
        <v>-0.538785051035138</v>
      </c>
      <c r="O3831" s="131"/>
      <c r="P3831" s="330"/>
      <c r="Q3831" s="132"/>
      <c r="R3831" s="132"/>
      <c r="S3831" s="132"/>
      <c r="T3831" s="132"/>
    </row>
    <row r="3832" customFormat="false" ht="12.8" hidden="false" customHeight="false" outlineLevel="0" collapsed="false">
      <c r="A3832" s="131" t="n">
        <v>1593561600</v>
      </c>
      <c r="B3832" s="330" t="n">
        <f aca="false">(A3832/(24*60*60))+DATE(1970,1,1)</f>
        <v>44013</v>
      </c>
      <c r="C3832" s="331" t="n">
        <f aca="false">YEAR(B3832)</f>
        <v>2020</v>
      </c>
      <c r="D3832" s="331" t="n">
        <f aca="false">MONTH(B3832)</f>
        <v>7</v>
      </c>
      <c r="E3832" s="331" t="n">
        <f aca="false">DAY(B3832)</f>
        <v>1</v>
      </c>
      <c r="F3832" s="132" t="n">
        <v>9135.67</v>
      </c>
      <c r="G3832" s="132" t="n">
        <v>9298.875</v>
      </c>
      <c r="H3832" s="132" t="n">
        <v>9080.5</v>
      </c>
      <c r="I3832" s="132" t="n">
        <v>9236.385</v>
      </c>
      <c r="J3832" s="132" t="n">
        <f aca="false">LARGE($G$1:G3832,1)</f>
        <v>19804.2475</v>
      </c>
      <c r="K3832" s="192" t="n">
        <f aca="false">IF(J3832&gt;J3831,0,K3831+1)</f>
        <v>927</v>
      </c>
      <c r="L3832" s="134" t="n">
        <f aca="false">I3832/J3832-1</f>
        <v>-0.533615957889842</v>
      </c>
      <c r="O3832" s="131"/>
      <c r="P3832" s="330"/>
      <c r="Q3832" s="132"/>
      <c r="R3832" s="132"/>
      <c r="S3832" s="132"/>
      <c r="T3832" s="132"/>
    </row>
    <row r="3833" customFormat="false" ht="12.8" hidden="false" customHeight="false" outlineLevel="0" collapsed="false">
      <c r="A3833" s="131" t="n">
        <v>1593648000</v>
      </c>
      <c r="B3833" s="330" t="n">
        <f aca="false">(A3833/(24*60*60))+DATE(1970,1,1)</f>
        <v>44014</v>
      </c>
      <c r="C3833" s="331" t="n">
        <f aca="false">YEAR(B3833)</f>
        <v>2020</v>
      </c>
      <c r="D3833" s="331" t="n">
        <f aca="false">MONTH(B3833)</f>
        <v>7</v>
      </c>
      <c r="E3833" s="331" t="n">
        <f aca="false">DAY(B3833)</f>
        <v>2</v>
      </c>
      <c r="F3833" s="132" t="n">
        <v>9236.2825</v>
      </c>
      <c r="G3833" s="132" t="n">
        <v>9267.49</v>
      </c>
      <c r="H3833" s="132" t="n">
        <v>8938.15</v>
      </c>
      <c r="I3833" s="132" t="n">
        <v>9093.3025</v>
      </c>
      <c r="J3833" s="132" t="n">
        <f aca="false">LARGE($G$1:G3833,1)</f>
        <v>19804.2475</v>
      </c>
      <c r="K3833" s="192" t="n">
        <f aca="false">IF(J3833&gt;J3832,0,K3832+1)</f>
        <v>928</v>
      </c>
      <c r="L3833" s="134" t="n">
        <f aca="false">I3833/J3833-1</f>
        <v>-0.540840796904806</v>
      </c>
      <c r="O3833" s="131"/>
      <c r="P3833" s="330"/>
      <c r="Q3833" s="132"/>
      <c r="R3833" s="132"/>
      <c r="S3833" s="132"/>
      <c r="T3833" s="132"/>
    </row>
    <row r="3834" customFormat="false" ht="12.8" hidden="false" customHeight="false" outlineLevel="0" collapsed="false">
      <c r="A3834" s="131" t="n">
        <v>1593734400</v>
      </c>
      <c r="B3834" s="330" t="n">
        <f aca="false">(A3834/(24*60*60))+DATE(1970,1,1)</f>
        <v>44015</v>
      </c>
      <c r="C3834" s="331" t="n">
        <f aca="false">YEAR(B3834)</f>
        <v>2020</v>
      </c>
      <c r="D3834" s="331" t="n">
        <f aca="false">MONTH(B3834)</f>
        <v>7</v>
      </c>
      <c r="E3834" s="331" t="n">
        <f aca="false">DAY(B3834)</f>
        <v>3</v>
      </c>
      <c r="F3834" s="132" t="n">
        <v>9092.415</v>
      </c>
      <c r="G3834" s="132" t="n">
        <v>9137.155</v>
      </c>
      <c r="H3834" s="132" t="n">
        <v>9037.0275</v>
      </c>
      <c r="I3834" s="132" t="n">
        <v>9064.355</v>
      </c>
      <c r="J3834" s="132" t="n">
        <f aca="false">LARGE($G$1:G3834,1)</f>
        <v>19804.2475</v>
      </c>
      <c r="K3834" s="192" t="n">
        <f aca="false">IF(J3834&gt;J3833,0,K3833+1)</f>
        <v>929</v>
      </c>
      <c r="L3834" s="134" t="n">
        <f aca="false">I3834/J3834-1</f>
        <v>-0.542302478294114</v>
      </c>
      <c r="O3834" s="131"/>
      <c r="P3834" s="330"/>
      <c r="Q3834" s="132"/>
      <c r="R3834" s="132"/>
      <c r="S3834" s="132"/>
      <c r="T3834" s="132"/>
    </row>
    <row r="3835" customFormat="false" ht="12.8" hidden="false" customHeight="false" outlineLevel="0" collapsed="false">
      <c r="A3835" s="131" t="n">
        <v>1593820800</v>
      </c>
      <c r="B3835" s="330" t="n">
        <f aca="false">(A3835/(24*60*60))+DATE(1970,1,1)</f>
        <v>44016</v>
      </c>
      <c r="C3835" s="331" t="n">
        <f aca="false">YEAR(B3835)</f>
        <v>2020</v>
      </c>
      <c r="D3835" s="331" t="n">
        <f aca="false">MONTH(B3835)</f>
        <v>7</v>
      </c>
      <c r="E3835" s="331" t="n">
        <f aca="false">DAY(B3835)</f>
        <v>4</v>
      </c>
      <c r="F3835" s="132" t="n">
        <v>9060.425</v>
      </c>
      <c r="G3835" s="132" t="n">
        <v>9195.8325</v>
      </c>
      <c r="H3835" s="132" t="n">
        <v>9043.9725</v>
      </c>
      <c r="I3835" s="132" t="n">
        <v>9140.565</v>
      </c>
      <c r="J3835" s="132" t="n">
        <f aca="false">LARGE($G$1:G3835,1)</f>
        <v>19804.2475</v>
      </c>
      <c r="K3835" s="192" t="n">
        <f aca="false">IF(J3835&gt;J3834,0,K3834+1)</f>
        <v>930</v>
      </c>
      <c r="L3835" s="134" t="n">
        <f aca="false">I3835/J3835-1</f>
        <v>-0.538454313904126</v>
      </c>
      <c r="O3835" s="131"/>
      <c r="P3835" s="330"/>
      <c r="Q3835" s="132"/>
      <c r="R3835" s="132"/>
      <c r="S3835" s="132"/>
      <c r="T3835" s="132"/>
    </row>
    <row r="3836" customFormat="false" ht="12.8" hidden="false" customHeight="false" outlineLevel="0" collapsed="false">
      <c r="A3836" s="131" t="n">
        <v>1593907200</v>
      </c>
      <c r="B3836" s="330" t="n">
        <f aca="false">(A3836/(24*60*60))+DATE(1970,1,1)</f>
        <v>44017</v>
      </c>
      <c r="C3836" s="331" t="n">
        <f aca="false">YEAR(B3836)</f>
        <v>2020</v>
      </c>
      <c r="D3836" s="331" t="n">
        <f aca="false">MONTH(B3836)</f>
        <v>7</v>
      </c>
      <c r="E3836" s="331" t="n">
        <f aca="false">DAY(B3836)</f>
        <v>5</v>
      </c>
      <c r="F3836" s="132" t="n">
        <v>9140.645</v>
      </c>
      <c r="G3836" s="132" t="n">
        <v>9146.9125</v>
      </c>
      <c r="H3836" s="132" t="n">
        <v>8909.995</v>
      </c>
      <c r="I3836" s="132" t="n">
        <v>9078.89</v>
      </c>
      <c r="J3836" s="132" t="n">
        <f aca="false">LARGE($G$1:G3836,1)</f>
        <v>19804.2475</v>
      </c>
      <c r="K3836" s="192" t="n">
        <f aca="false">IF(J3836&gt;J3835,0,K3835+1)</f>
        <v>931</v>
      </c>
      <c r="L3836" s="134" t="n">
        <f aca="false">I3836/J3836-1</f>
        <v>-0.541568544828578</v>
      </c>
      <c r="O3836" s="131"/>
      <c r="P3836" s="330"/>
      <c r="Q3836" s="132"/>
      <c r="R3836" s="132"/>
      <c r="S3836" s="132"/>
      <c r="T3836" s="132"/>
    </row>
    <row r="3837" customFormat="false" ht="12.8" hidden="false" customHeight="false" outlineLevel="0" collapsed="false">
      <c r="A3837" s="131" t="n">
        <v>1593993600</v>
      </c>
      <c r="B3837" s="330" t="n">
        <f aca="false">(A3837/(24*60*60))+DATE(1970,1,1)</f>
        <v>44018</v>
      </c>
      <c r="C3837" s="331" t="n">
        <f aca="false">YEAR(B3837)</f>
        <v>2020</v>
      </c>
      <c r="D3837" s="331" t="n">
        <f aca="false">MONTH(B3837)</f>
        <v>7</v>
      </c>
      <c r="E3837" s="331" t="n">
        <f aca="false">DAY(B3837)</f>
        <v>6</v>
      </c>
      <c r="F3837" s="132" t="n">
        <v>9078.75</v>
      </c>
      <c r="G3837" s="132" t="n">
        <v>9373.985</v>
      </c>
      <c r="H3837" s="132" t="n">
        <v>9063.265</v>
      </c>
      <c r="I3837" s="132" t="n">
        <v>9347.485</v>
      </c>
      <c r="J3837" s="132" t="n">
        <f aca="false">LARGE($G$1:G3837,1)</f>
        <v>19804.2475</v>
      </c>
      <c r="K3837" s="192" t="n">
        <f aca="false">IF(J3837&gt;J3836,0,K3836+1)</f>
        <v>932</v>
      </c>
      <c r="L3837" s="134" t="n">
        <f aca="false">I3837/J3837-1</f>
        <v>-0.528006050217258</v>
      </c>
      <c r="O3837" s="131"/>
      <c r="P3837" s="330"/>
      <c r="Q3837" s="132"/>
      <c r="R3837" s="132"/>
      <c r="S3837" s="132"/>
      <c r="T3837" s="132"/>
    </row>
    <row r="3838" customFormat="false" ht="12.8" hidden="false" customHeight="false" outlineLevel="0" collapsed="false">
      <c r="A3838" s="131" t="n">
        <v>1594080000</v>
      </c>
      <c r="B3838" s="330" t="n">
        <f aca="false">(A3838/(24*60*60))+DATE(1970,1,1)</f>
        <v>44019</v>
      </c>
      <c r="C3838" s="331" t="n">
        <f aca="false">YEAR(B3838)</f>
        <v>2020</v>
      </c>
      <c r="D3838" s="331" t="n">
        <f aca="false">MONTH(B3838)</f>
        <v>7</v>
      </c>
      <c r="E3838" s="331" t="n">
        <f aca="false">DAY(B3838)</f>
        <v>7</v>
      </c>
      <c r="F3838" s="132" t="n">
        <v>9346.455</v>
      </c>
      <c r="G3838" s="132" t="n">
        <v>9381.0175</v>
      </c>
      <c r="H3838" s="132" t="n">
        <v>9203.28</v>
      </c>
      <c r="I3838" s="132" t="n">
        <v>9256.945</v>
      </c>
      <c r="J3838" s="132" t="n">
        <f aca="false">LARGE($G$1:G3838,1)</f>
        <v>19804.2475</v>
      </c>
      <c r="K3838" s="192" t="n">
        <f aca="false">IF(J3838&gt;J3837,0,K3837+1)</f>
        <v>933</v>
      </c>
      <c r="L3838" s="134" t="n">
        <f aca="false">I3838/J3838-1</f>
        <v>-0.532577796757993</v>
      </c>
      <c r="O3838" s="131"/>
      <c r="P3838" s="330"/>
      <c r="Q3838" s="132"/>
      <c r="R3838" s="132"/>
      <c r="S3838" s="132"/>
      <c r="T3838" s="132"/>
    </row>
    <row r="3839" customFormat="false" ht="12.8" hidden="false" customHeight="false" outlineLevel="0" collapsed="false">
      <c r="A3839" s="131" t="n">
        <v>1594166400</v>
      </c>
      <c r="B3839" s="330" t="n">
        <f aca="false">(A3839/(24*60*60))+DATE(1970,1,1)</f>
        <v>44020</v>
      </c>
      <c r="C3839" s="331" t="n">
        <f aca="false">YEAR(B3839)</f>
        <v>2020</v>
      </c>
      <c r="D3839" s="331" t="n">
        <f aca="false">MONTH(B3839)</f>
        <v>7</v>
      </c>
      <c r="E3839" s="331" t="n">
        <f aca="false">DAY(B3839)</f>
        <v>8</v>
      </c>
      <c r="F3839" s="132" t="n">
        <v>9257.3575</v>
      </c>
      <c r="G3839" s="132" t="n">
        <v>9481.8975</v>
      </c>
      <c r="H3839" s="132" t="n">
        <v>9233.9225</v>
      </c>
      <c r="I3839" s="132" t="n">
        <v>9439.2625</v>
      </c>
      <c r="J3839" s="132" t="n">
        <f aca="false">LARGE($G$1:G3839,1)</f>
        <v>19804.2475</v>
      </c>
      <c r="K3839" s="192" t="n">
        <f aca="false">IF(J3839&gt;J3838,0,K3838+1)</f>
        <v>934</v>
      </c>
      <c r="L3839" s="134" t="n">
        <f aca="false">I3839/J3839-1</f>
        <v>-0.523371817081159</v>
      </c>
      <c r="O3839" s="131"/>
      <c r="P3839" s="330"/>
      <c r="Q3839" s="132"/>
      <c r="R3839" s="132"/>
      <c r="S3839" s="132"/>
      <c r="T3839" s="132"/>
    </row>
    <row r="3840" customFormat="false" ht="12.8" hidden="false" customHeight="false" outlineLevel="0" collapsed="false">
      <c r="A3840" s="131" t="n">
        <v>1594252800</v>
      </c>
      <c r="B3840" s="330" t="n">
        <f aca="false">(A3840/(24*60*60))+DATE(1970,1,1)</f>
        <v>44021</v>
      </c>
      <c r="C3840" s="331" t="n">
        <f aca="false">YEAR(B3840)</f>
        <v>2020</v>
      </c>
      <c r="D3840" s="331" t="n">
        <f aca="false">MONTH(B3840)</f>
        <v>7</v>
      </c>
      <c r="E3840" s="331" t="n">
        <f aca="false">DAY(B3840)</f>
        <v>9</v>
      </c>
      <c r="F3840" s="132" t="n">
        <v>9440.375</v>
      </c>
      <c r="G3840" s="132" t="n">
        <v>9446.305</v>
      </c>
      <c r="H3840" s="132" t="n">
        <v>9158.195</v>
      </c>
      <c r="I3840" s="132" t="n">
        <v>9237.495</v>
      </c>
      <c r="J3840" s="132" t="n">
        <f aca="false">LARGE($G$1:G3840,1)</f>
        <v>19804.2475</v>
      </c>
      <c r="K3840" s="192" t="n">
        <f aca="false">IF(J3840&gt;J3839,0,K3839+1)</f>
        <v>935</v>
      </c>
      <c r="L3840" s="134" t="n">
        <f aca="false">I3840/J3840-1</f>
        <v>-0.533559909307334</v>
      </c>
      <c r="O3840" s="131"/>
      <c r="P3840" s="330"/>
      <c r="Q3840" s="132"/>
      <c r="R3840" s="132"/>
      <c r="S3840" s="132"/>
      <c r="T3840" s="132"/>
    </row>
    <row r="3841" customFormat="false" ht="12.8" hidden="false" customHeight="false" outlineLevel="0" collapsed="false">
      <c r="A3841" s="131" t="n">
        <v>1594339200</v>
      </c>
      <c r="B3841" s="330" t="n">
        <f aca="false">(A3841/(24*60*60))+DATE(1970,1,1)</f>
        <v>44022</v>
      </c>
      <c r="C3841" s="331" t="n">
        <f aca="false">YEAR(B3841)</f>
        <v>2020</v>
      </c>
      <c r="D3841" s="331" t="n">
        <f aca="false">MONTH(B3841)</f>
        <v>7</v>
      </c>
      <c r="E3841" s="331" t="n">
        <f aca="false">DAY(B3841)</f>
        <v>10</v>
      </c>
      <c r="F3841" s="132" t="n">
        <v>9237.505</v>
      </c>
      <c r="G3841" s="132" t="n">
        <v>9319.0125</v>
      </c>
      <c r="H3841" s="132" t="n">
        <v>9105.285</v>
      </c>
      <c r="I3841" s="132" t="n">
        <v>9288.2275</v>
      </c>
      <c r="J3841" s="132" t="n">
        <f aca="false">LARGE($G$1:G3841,1)</f>
        <v>19804.2475</v>
      </c>
      <c r="K3841" s="192" t="n">
        <f aca="false">IF(J3841&gt;J3840,0,K3840+1)</f>
        <v>936</v>
      </c>
      <c r="L3841" s="134" t="n">
        <f aca="false">I3841/J3841-1</f>
        <v>-0.530998211368546</v>
      </c>
      <c r="O3841" s="131"/>
      <c r="P3841" s="330"/>
      <c r="Q3841" s="132"/>
      <c r="R3841" s="132"/>
      <c r="S3841" s="132"/>
      <c r="T3841" s="132"/>
    </row>
    <row r="3842" customFormat="false" ht="12.8" hidden="false" customHeight="false" outlineLevel="0" collapsed="false">
      <c r="A3842" s="131" t="n">
        <v>1594425600</v>
      </c>
      <c r="B3842" s="330" t="n">
        <f aca="false">(A3842/(24*60*60))+DATE(1970,1,1)</f>
        <v>44023</v>
      </c>
      <c r="C3842" s="331" t="n">
        <f aca="false">YEAR(B3842)</f>
        <v>2020</v>
      </c>
      <c r="D3842" s="331" t="n">
        <f aca="false">MONTH(B3842)</f>
        <v>7</v>
      </c>
      <c r="E3842" s="331" t="n">
        <f aca="false">DAY(B3842)</f>
        <v>11</v>
      </c>
      <c r="F3842" s="132" t="n">
        <v>9291.46</v>
      </c>
      <c r="G3842" s="132" t="n">
        <v>9302.8975</v>
      </c>
      <c r="H3842" s="132" t="n">
        <v>9182.91</v>
      </c>
      <c r="I3842" s="132" t="n">
        <v>9237.305</v>
      </c>
      <c r="J3842" s="132" t="n">
        <f aca="false">LARGE($G$1:G3842,1)</f>
        <v>19804.2475</v>
      </c>
      <c r="K3842" s="192" t="n">
        <f aca="false">IF(J3842&gt;J3841,0,K3841+1)</f>
        <v>937</v>
      </c>
      <c r="L3842" s="134" t="n">
        <f aca="false">I3842/J3842-1</f>
        <v>-0.533569503208845</v>
      </c>
      <c r="O3842" s="131"/>
      <c r="P3842" s="330"/>
      <c r="Q3842" s="132"/>
      <c r="R3842" s="132"/>
      <c r="S3842" s="132"/>
      <c r="T3842" s="132"/>
    </row>
    <row r="3843" customFormat="false" ht="12.8" hidden="false" customHeight="false" outlineLevel="0" collapsed="false">
      <c r="A3843" s="131" t="n">
        <v>1594512000</v>
      </c>
      <c r="B3843" s="330" t="n">
        <f aca="false">(A3843/(24*60*60))+DATE(1970,1,1)</f>
        <v>44024</v>
      </c>
      <c r="C3843" s="331" t="n">
        <f aca="false">YEAR(B3843)</f>
        <v>2020</v>
      </c>
      <c r="D3843" s="331" t="n">
        <f aca="false">MONTH(B3843)</f>
        <v>7</v>
      </c>
      <c r="E3843" s="331" t="n">
        <f aca="false">DAY(B3843)</f>
        <v>12</v>
      </c>
      <c r="F3843" s="132" t="n">
        <v>9236.215</v>
      </c>
      <c r="G3843" s="132" t="n">
        <v>9345.4575</v>
      </c>
      <c r="H3843" s="132" t="n">
        <v>9158.34</v>
      </c>
      <c r="I3843" s="132" t="n">
        <v>9302.385</v>
      </c>
      <c r="J3843" s="132" t="n">
        <f aca="false">LARGE($G$1:G3843,1)</f>
        <v>19804.2475</v>
      </c>
      <c r="K3843" s="192" t="n">
        <f aca="false">IF(J3843&gt;J3842,0,K3842+1)</f>
        <v>938</v>
      </c>
      <c r="L3843" s="134" t="n">
        <f aca="false">I3843/J3843-1</f>
        <v>-0.530283339470485</v>
      </c>
      <c r="O3843" s="131"/>
      <c r="P3843" s="330"/>
      <c r="Q3843" s="132"/>
      <c r="R3843" s="132"/>
      <c r="S3843" s="132"/>
      <c r="T3843" s="132"/>
    </row>
    <row r="3844" customFormat="false" ht="12.8" hidden="false" customHeight="false" outlineLevel="0" collapsed="false">
      <c r="A3844" s="131" t="n">
        <v>1594598400</v>
      </c>
      <c r="B3844" s="330" t="n">
        <f aca="false">(A3844/(24*60*60))+DATE(1970,1,1)</f>
        <v>44025</v>
      </c>
      <c r="C3844" s="331" t="n">
        <f aca="false">YEAR(B3844)</f>
        <v>2020</v>
      </c>
      <c r="D3844" s="331" t="n">
        <f aca="false">MONTH(B3844)</f>
        <v>7</v>
      </c>
      <c r="E3844" s="331" t="n">
        <f aca="false">DAY(B3844)</f>
        <v>13</v>
      </c>
      <c r="F3844" s="132" t="n">
        <v>9303.9125</v>
      </c>
      <c r="G3844" s="132" t="n">
        <v>9351.015</v>
      </c>
      <c r="H3844" s="132" t="n">
        <v>9194.2325</v>
      </c>
      <c r="I3844" s="132" t="n">
        <v>9236.425</v>
      </c>
      <c r="J3844" s="132" t="n">
        <f aca="false">LARGE($G$1:G3844,1)</f>
        <v>19804.2475</v>
      </c>
      <c r="K3844" s="192" t="n">
        <f aca="false">IF(J3844&gt;J3843,0,K3843+1)</f>
        <v>939</v>
      </c>
      <c r="L3844" s="134" t="n">
        <f aca="false">I3844/J3844-1</f>
        <v>-0.533613938121103</v>
      </c>
      <c r="O3844" s="131"/>
      <c r="P3844" s="330"/>
      <c r="Q3844" s="132"/>
      <c r="R3844" s="132"/>
      <c r="S3844" s="132"/>
      <c r="T3844" s="132"/>
    </row>
    <row r="3845" customFormat="false" ht="12.8" hidden="false" customHeight="false" outlineLevel="0" collapsed="false">
      <c r="A3845" s="131" t="n">
        <v>1594684800</v>
      </c>
      <c r="B3845" s="330" t="n">
        <f aca="false">(A3845/(24*60*60))+DATE(1970,1,1)</f>
        <v>44026</v>
      </c>
      <c r="C3845" s="331" t="n">
        <f aca="false">YEAR(B3845)</f>
        <v>2020</v>
      </c>
      <c r="D3845" s="331" t="n">
        <f aca="false">MONTH(B3845)</f>
        <v>7</v>
      </c>
      <c r="E3845" s="331" t="n">
        <f aca="false">DAY(B3845)</f>
        <v>14</v>
      </c>
      <c r="F3845" s="132" t="n">
        <v>9236.455</v>
      </c>
      <c r="G3845" s="132" t="n">
        <v>9280.195</v>
      </c>
      <c r="H3845" s="132" t="n">
        <v>9095.44</v>
      </c>
      <c r="I3845" s="132" t="n">
        <v>9254.7525</v>
      </c>
      <c r="J3845" s="132" t="n">
        <f aca="false">LARGE($G$1:G3845,1)</f>
        <v>19804.2475</v>
      </c>
      <c r="K3845" s="192" t="n">
        <f aca="false">IF(J3845&gt;J3844,0,K3844+1)</f>
        <v>940</v>
      </c>
      <c r="L3845" s="134" t="n">
        <f aca="false">I3845/J3845-1</f>
        <v>-0.532688505332</v>
      </c>
      <c r="O3845" s="131"/>
      <c r="P3845" s="330"/>
      <c r="Q3845" s="132"/>
      <c r="R3845" s="132"/>
      <c r="S3845" s="132"/>
      <c r="T3845" s="132"/>
    </row>
    <row r="3846" customFormat="false" ht="12.8" hidden="false" customHeight="false" outlineLevel="0" collapsed="false">
      <c r="A3846" s="131" t="n">
        <v>1594771200</v>
      </c>
      <c r="B3846" s="330" t="n">
        <f aca="false">(A3846/(24*60*60))+DATE(1970,1,1)</f>
        <v>44027</v>
      </c>
      <c r="C3846" s="331" t="n">
        <f aca="false">YEAR(B3846)</f>
        <v>2020</v>
      </c>
      <c r="D3846" s="331" t="n">
        <f aca="false">MONTH(B3846)</f>
        <v>7</v>
      </c>
      <c r="E3846" s="331" t="n">
        <f aca="false">DAY(B3846)</f>
        <v>15</v>
      </c>
      <c r="F3846" s="132" t="n">
        <v>9256.3625</v>
      </c>
      <c r="G3846" s="132" t="n">
        <v>9275.01</v>
      </c>
      <c r="H3846" s="132" t="n">
        <v>9154.3475</v>
      </c>
      <c r="I3846" s="132" t="n">
        <v>9192.06</v>
      </c>
      <c r="J3846" s="132" t="n">
        <f aca="false">LARGE($G$1:G3846,1)</f>
        <v>19804.2475</v>
      </c>
      <c r="K3846" s="192" t="n">
        <f aca="false">IF(J3846&gt;J3845,0,K3845+1)</f>
        <v>941</v>
      </c>
      <c r="L3846" s="134" t="n">
        <f aca="false">I3846/J3846-1</f>
        <v>-0.535854114123751</v>
      </c>
      <c r="O3846" s="131"/>
      <c r="P3846" s="330"/>
      <c r="Q3846" s="132"/>
      <c r="R3846" s="132"/>
      <c r="S3846" s="132"/>
      <c r="T3846" s="132"/>
    </row>
    <row r="3847" customFormat="false" ht="12.8" hidden="false" customHeight="false" outlineLevel="0" collapsed="false">
      <c r="A3847" s="131" t="n">
        <v>1594857600</v>
      </c>
      <c r="B3847" s="330" t="n">
        <f aca="false">(A3847/(24*60*60))+DATE(1970,1,1)</f>
        <v>44028</v>
      </c>
      <c r="C3847" s="331" t="n">
        <f aca="false">YEAR(B3847)</f>
        <v>2020</v>
      </c>
      <c r="D3847" s="331" t="n">
        <f aca="false">MONTH(B3847)</f>
        <v>7</v>
      </c>
      <c r="E3847" s="331" t="n">
        <f aca="false">DAY(B3847)</f>
        <v>16</v>
      </c>
      <c r="F3847" s="132" t="n">
        <v>9192.46</v>
      </c>
      <c r="G3847" s="132" t="n">
        <v>9215.4725</v>
      </c>
      <c r="H3847" s="132" t="n">
        <v>9021.5525</v>
      </c>
      <c r="I3847" s="132" t="n">
        <v>9131.8425</v>
      </c>
      <c r="J3847" s="132" t="n">
        <f aca="false">LARGE($G$1:G3847,1)</f>
        <v>19804.2475</v>
      </c>
      <c r="K3847" s="192" t="n">
        <f aca="false">IF(J3847&gt;J3846,0,K3846+1)</f>
        <v>942</v>
      </c>
      <c r="L3847" s="134" t="n">
        <f aca="false">I3847/J3847-1</f>
        <v>-0.538894749724775</v>
      </c>
      <c r="O3847" s="131"/>
      <c r="P3847" s="330"/>
      <c r="Q3847" s="132"/>
      <c r="R3847" s="132"/>
      <c r="S3847" s="132"/>
      <c r="T3847" s="132"/>
    </row>
    <row r="3848" customFormat="false" ht="12.8" hidden="false" customHeight="false" outlineLevel="0" collapsed="false">
      <c r="A3848" s="131" t="n">
        <v>1594944000</v>
      </c>
      <c r="B3848" s="330" t="n">
        <f aca="false">(A3848/(24*60*60))+DATE(1970,1,1)</f>
        <v>44029</v>
      </c>
      <c r="C3848" s="331" t="n">
        <f aca="false">YEAR(B3848)</f>
        <v>2020</v>
      </c>
      <c r="D3848" s="331" t="n">
        <f aca="false">MONTH(B3848)</f>
        <v>7</v>
      </c>
      <c r="E3848" s="331" t="n">
        <f aca="false">DAY(B3848)</f>
        <v>17</v>
      </c>
      <c r="F3848" s="132" t="n">
        <v>9131.845</v>
      </c>
      <c r="G3848" s="132" t="n">
        <v>9192.805</v>
      </c>
      <c r="H3848" s="132" t="n">
        <v>9070.505</v>
      </c>
      <c r="I3848" s="132" t="n">
        <v>9154.5775</v>
      </c>
      <c r="J3848" s="132" t="n">
        <f aca="false">LARGE($G$1:G3848,1)</f>
        <v>19804.2475</v>
      </c>
      <c r="K3848" s="192" t="n">
        <f aca="false">IF(J3848&gt;J3847,0,K3847+1)</f>
        <v>943</v>
      </c>
      <c r="L3848" s="134" t="n">
        <f aca="false">I3848/J3848-1</f>
        <v>-0.537746763667744</v>
      </c>
      <c r="O3848" s="131"/>
      <c r="P3848" s="330"/>
      <c r="Q3848" s="132"/>
      <c r="R3848" s="132"/>
      <c r="S3848" s="132"/>
      <c r="T3848" s="132"/>
    </row>
    <row r="3849" customFormat="false" ht="12.8" hidden="false" customHeight="false" outlineLevel="0" collapsed="false">
      <c r="A3849" s="131" t="n">
        <v>1595030400</v>
      </c>
      <c r="B3849" s="330" t="n">
        <f aca="false">(A3849/(24*60*60))+DATE(1970,1,1)</f>
        <v>44030</v>
      </c>
      <c r="C3849" s="331" t="n">
        <f aca="false">YEAR(B3849)</f>
        <v>2020</v>
      </c>
      <c r="D3849" s="331" t="n">
        <f aca="false">MONTH(B3849)</f>
        <v>7</v>
      </c>
      <c r="E3849" s="331" t="n">
        <f aca="false">DAY(B3849)</f>
        <v>18</v>
      </c>
      <c r="F3849" s="132" t="n">
        <v>9153.08</v>
      </c>
      <c r="G3849" s="132" t="n">
        <v>9213.22</v>
      </c>
      <c r="H3849" s="132" t="n">
        <v>9124.25</v>
      </c>
      <c r="I3849" s="132" t="n">
        <v>9176.77</v>
      </c>
      <c r="J3849" s="132" t="n">
        <f aca="false">LARGE($G$1:G3849,1)</f>
        <v>19804.2475</v>
      </c>
      <c r="K3849" s="192" t="n">
        <f aca="false">IF(J3849&gt;J3848,0,K3848+1)</f>
        <v>944</v>
      </c>
      <c r="L3849" s="134" t="n">
        <f aca="false">I3849/J3849-1</f>
        <v>-0.536626170724235</v>
      </c>
      <c r="O3849" s="131"/>
      <c r="P3849" s="330"/>
      <c r="Q3849" s="132"/>
      <c r="R3849" s="132"/>
      <c r="S3849" s="132"/>
      <c r="T3849" s="132"/>
    </row>
    <row r="3850" customFormat="false" ht="12.8" hidden="false" customHeight="false" outlineLevel="0" collapsed="false">
      <c r="A3850" s="131" t="n">
        <v>1595116800</v>
      </c>
      <c r="B3850" s="330" t="n">
        <f aca="false">(A3850/(24*60*60))+DATE(1970,1,1)</f>
        <v>44031</v>
      </c>
      <c r="C3850" s="331" t="n">
        <f aca="false">YEAR(B3850)</f>
        <v>2020</v>
      </c>
      <c r="D3850" s="331" t="n">
        <f aca="false">MONTH(B3850)</f>
        <v>7</v>
      </c>
      <c r="E3850" s="331" t="n">
        <f aca="false">DAY(B3850)</f>
        <v>19</v>
      </c>
      <c r="F3850" s="132" t="n">
        <v>9176.23</v>
      </c>
      <c r="G3850" s="132" t="n">
        <v>9242.695</v>
      </c>
      <c r="H3850" s="132" t="n">
        <v>9107.7725</v>
      </c>
      <c r="I3850" s="132" t="n">
        <v>9213.99</v>
      </c>
      <c r="J3850" s="132" t="n">
        <f aca="false">LARGE($G$1:G3850,1)</f>
        <v>19804.2475</v>
      </c>
      <c r="K3850" s="192" t="n">
        <f aca="false">IF(J3850&gt;J3849,0,K3849+1)</f>
        <v>945</v>
      </c>
      <c r="L3850" s="134" t="n">
        <f aca="false">I3850/J3850-1</f>
        <v>-0.534746775912592</v>
      </c>
      <c r="O3850" s="131"/>
      <c r="P3850" s="330"/>
      <c r="Q3850" s="132"/>
      <c r="R3850" s="132"/>
      <c r="S3850" s="132"/>
      <c r="T3850" s="132"/>
    </row>
    <row r="3851" customFormat="false" ht="12.8" hidden="false" customHeight="false" outlineLevel="0" collapsed="false">
      <c r="A3851" s="131" t="n">
        <v>1595203200</v>
      </c>
      <c r="B3851" s="330" t="n">
        <f aca="false">(A3851/(24*60*60))+DATE(1970,1,1)</f>
        <v>44032</v>
      </c>
      <c r="C3851" s="331" t="n">
        <f aca="false">YEAR(B3851)</f>
        <v>2020</v>
      </c>
      <c r="D3851" s="331" t="n">
        <f aca="false">MONTH(B3851)</f>
        <v>7</v>
      </c>
      <c r="E3851" s="331" t="n">
        <f aca="false">DAY(B3851)</f>
        <v>20</v>
      </c>
      <c r="F3851" s="132" t="n">
        <v>9215.165</v>
      </c>
      <c r="G3851" s="132" t="n">
        <v>9225.375</v>
      </c>
      <c r="H3851" s="132" t="n">
        <v>9131.4275</v>
      </c>
      <c r="I3851" s="132" t="n">
        <v>9163.4975</v>
      </c>
      <c r="J3851" s="132" t="n">
        <f aca="false">LARGE($G$1:G3851,1)</f>
        <v>19804.2475</v>
      </c>
      <c r="K3851" s="192" t="n">
        <f aca="false">IF(J3851&gt;J3850,0,K3850+1)</f>
        <v>946</v>
      </c>
      <c r="L3851" s="134" t="n">
        <f aca="false">I3851/J3851-1</f>
        <v>-0.537296355238946</v>
      </c>
      <c r="O3851" s="131"/>
      <c r="P3851" s="330"/>
      <c r="Q3851" s="132"/>
      <c r="R3851" s="132"/>
      <c r="S3851" s="132"/>
      <c r="T3851" s="132"/>
    </row>
    <row r="3852" customFormat="false" ht="12.8" hidden="false" customHeight="false" outlineLevel="0" collapsed="false">
      <c r="A3852" s="131" t="n">
        <v>1595289600</v>
      </c>
      <c r="B3852" s="330" t="n">
        <f aca="false">(A3852/(24*60*60))+DATE(1970,1,1)</f>
        <v>44033</v>
      </c>
      <c r="C3852" s="331" t="n">
        <f aca="false">YEAR(B3852)</f>
        <v>2020</v>
      </c>
      <c r="D3852" s="331" t="n">
        <f aca="false">MONTH(B3852)</f>
        <v>7</v>
      </c>
      <c r="E3852" s="331" t="n">
        <f aca="false">DAY(B3852)</f>
        <v>21</v>
      </c>
      <c r="F3852" s="132" t="n">
        <v>9163.33</v>
      </c>
      <c r="G3852" s="132" t="n">
        <v>9438.6425</v>
      </c>
      <c r="H3852" s="132" t="n">
        <v>9157.2725</v>
      </c>
      <c r="I3852" s="132" t="n">
        <v>9393.93</v>
      </c>
      <c r="J3852" s="132" t="n">
        <f aca="false">LARGE($G$1:G3852,1)</f>
        <v>19804.2475</v>
      </c>
      <c r="K3852" s="192" t="n">
        <f aca="false">IF(J3852&gt;J3851,0,K3851+1)</f>
        <v>947</v>
      </c>
      <c r="L3852" s="134" t="n">
        <f aca="false">I3852/J3852-1</f>
        <v>-0.525660846240182</v>
      </c>
      <c r="O3852" s="131"/>
      <c r="P3852" s="330"/>
      <c r="Q3852" s="132"/>
      <c r="R3852" s="132"/>
      <c r="S3852" s="132"/>
      <c r="T3852" s="132"/>
    </row>
    <row r="3853" customFormat="false" ht="12.8" hidden="false" customHeight="false" outlineLevel="0" collapsed="false">
      <c r="A3853" s="131" t="n">
        <v>1595376000</v>
      </c>
      <c r="B3853" s="330" t="n">
        <f aca="false">(A3853/(24*60*60))+DATE(1970,1,1)</f>
        <v>44034</v>
      </c>
      <c r="C3853" s="331" t="n">
        <f aca="false">YEAR(B3853)</f>
        <v>2020</v>
      </c>
      <c r="D3853" s="331" t="n">
        <f aca="false">MONTH(B3853)</f>
        <v>7</v>
      </c>
      <c r="E3853" s="331" t="n">
        <f aca="false">DAY(B3853)</f>
        <v>22</v>
      </c>
      <c r="F3853" s="132" t="n">
        <v>9395.2525</v>
      </c>
      <c r="G3853" s="132" t="n">
        <v>9568.7525</v>
      </c>
      <c r="H3853" s="132" t="n">
        <v>9280.2975</v>
      </c>
      <c r="I3853" s="132" t="n">
        <v>9536.005</v>
      </c>
      <c r="J3853" s="132" t="n">
        <f aca="false">LARGE($G$1:G3853,1)</f>
        <v>19804.2475</v>
      </c>
      <c r="K3853" s="192" t="n">
        <f aca="false">IF(J3853&gt;J3852,0,K3852+1)</f>
        <v>948</v>
      </c>
      <c r="L3853" s="134" t="n">
        <f aca="false">I3853/J3853-1</f>
        <v>-0.518486880150332</v>
      </c>
      <c r="O3853" s="131"/>
      <c r="P3853" s="330"/>
      <c r="Q3853" s="132"/>
      <c r="R3853" s="132"/>
      <c r="S3853" s="132"/>
      <c r="T3853" s="132"/>
    </row>
    <row r="3854" customFormat="false" ht="12.8" hidden="false" customHeight="false" outlineLevel="0" collapsed="false">
      <c r="A3854" s="131" t="n">
        <v>1595462400</v>
      </c>
      <c r="B3854" s="330" t="n">
        <f aca="false">(A3854/(24*60*60))+DATE(1970,1,1)</f>
        <v>44035</v>
      </c>
      <c r="C3854" s="331" t="n">
        <f aca="false">YEAR(B3854)</f>
        <v>2020</v>
      </c>
      <c r="D3854" s="331" t="n">
        <f aca="false">MONTH(B3854)</f>
        <v>7</v>
      </c>
      <c r="E3854" s="331" t="n">
        <f aca="false">DAY(B3854)</f>
        <v>23</v>
      </c>
      <c r="F3854" s="132" t="n">
        <v>9535.8875</v>
      </c>
      <c r="G3854" s="132" t="n">
        <v>9682</v>
      </c>
      <c r="H3854" s="132" t="n">
        <v>9454.82</v>
      </c>
      <c r="I3854" s="132" t="n">
        <v>9615.2925</v>
      </c>
      <c r="J3854" s="132" t="n">
        <f aca="false">LARGE($G$1:G3854,1)</f>
        <v>19804.2475</v>
      </c>
      <c r="K3854" s="192" t="n">
        <f aca="false">IF(J3854&gt;J3853,0,K3853+1)</f>
        <v>949</v>
      </c>
      <c r="L3854" s="134" t="n">
        <f aca="false">I3854/J3854-1</f>
        <v>-0.514483319802987</v>
      </c>
      <c r="O3854" s="131"/>
      <c r="P3854" s="330"/>
      <c r="Q3854" s="132"/>
      <c r="R3854" s="132"/>
      <c r="S3854" s="132"/>
      <c r="T3854" s="132"/>
    </row>
    <row r="3855" customFormat="false" ht="12.8" hidden="false" customHeight="false" outlineLevel="0" collapsed="false">
      <c r="A3855" s="131" t="n">
        <v>1595548800</v>
      </c>
      <c r="B3855" s="330" t="n">
        <f aca="false">(A3855/(24*60*60))+DATE(1970,1,1)</f>
        <v>44036</v>
      </c>
      <c r="C3855" s="331" t="n">
        <f aca="false">YEAR(B3855)</f>
        <v>2020</v>
      </c>
      <c r="D3855" s="331" t="n">
        <f aca="false">MONTH(B3855)</f>
        <v>7</v>
      </c>
      <c r="E3855" s="331" t="n">
        <f aca="false">DAY(B3855)</f>
        <v>24</v>
      </c>
      <c r="F3855" s="132" t="n">
        <v>9614.7225</v>
      </c>
      <c r="G3855" s="132" t="n">
        <v>9648.775</v>
      </c>
      <c r="H3855" s="132" t="n">
        <v>9478.0275</v>
      </c>
      <c r="I3855" s="132" t="n">
        <v>9551.6625</v>
      </c>
      <c r="J3855" s="132" t="n">
        <f aca="false">LARGE($G$1:G3855,1)</f>
        <v>19804.2475</v>
      </c>
      <c r="K3855" s="192" t="n">
        <f aca="false">IF(J3855&gt;J3854,0,K3854+1)</f>
        <v>950</v>
      </c>
      <c r="L3855" s="134" t="n">
        <f aca="false">I3855/J3855-1</f>
        <v>-0.517696266924558</v>
      </c>
      <c r="O3855" s="131"/>
      <c r="P3855" s="330"/>
      <c r="Q3855" s="132"/>
      <c r="R3855" s="132"/>
      <c r="S3855" s="132"/>
      <c r="T3855" s="132"/>
    </row>
    <row r="3856" customFormat="false" ht="12.8" hidden="false" customHeight="false" outlineLevel="0" collapsed="false">
      <c r="A3856" s="131" t="n">
        <v>1595635200</v>
      </c>
      <c r="B3856" s="330" t="n">
        <f aca="false">(A3856/(24*60*60))+DATE(1970,1,1)</f>
        <v>44037</v>
      </c>
      <c r="C3856" s="331" t="n">
        <f aca="false">YEAR(B3856)</f>
        <v>2020</v>
      </c>
      <c r="D3856" s="331" t="n">
        <f aca="false">MONTH(B3856)</f>
        <v>7</v>
      </c>
      <c r="E3856" s="331" t="n">
        <f aca="false">DAY(B3856)</f>
        <v>25</v>
      </c>
      <c r="F3856" s="132" t="n">
        <v>9553.085</v>
      </c>
      <c r="G3856" s="132" t="n">
        <v>9748.7275</v>
      </c>
      <c r="H3856" s="132" t="n">
        <v>9537.345</v>
      </c>
      <c r="I3856" s="132" t="n">
        <v>9712.85</v>
      </c>
      <c r="J3856" s="132" t="n">
        <f aca="false">LARGE($G$1:G3856,1)</f>
        <v>19804.2475</v>
      </c>
      <c r="K3856" s="192" t="n">
        <f aca="false">IF(J3856&gt;J3855,0,K3855+1)</f>
        <v>951</v>
      </c>
      <c r="L3856" s="134" t="n">
        <f aca="false">I3856/J3856-1</f>
        <v>-0.509557230084102</v>
      </c>
      <c r="O3856" s="131"/>
      <c r="P3856" s="330"/>
      <c r="Q3856" s="132"/>
      <c r="R3856" s="132"/>
      <c r="S3856" s="132"/>
      <c r="T3856" s="132"/>
    </row>
    <row r="3857" customFormat="false" ht="12.8" hidden="false" customHeight="false" outlineLevel="0" collapsed="false">
      <c r="A3857" s="131" t="n">
        <v>1595721600</v>
      </c>
      <c r="B3857" s="330" t="n">
        <f aca="false">(A3857/(24*60*60))+DATE(1970,1,1)</f>
        <v>44038</v>
      </c>
      <c r="C3857" s="331" t="n">
        <f aca="false">YEAR(B3857)</f>
        <v>2020</v>
      </c>
      <c r="D3857" s="331" t="n">
        <f aca="false">MONTH(B3857)</f>
        <v>7</v>
      </c>
      <c r="E3857" s="331" t="n">
        <f aca="false">DAY(B3857)</f>
        <v>26</v>
      </c>
      <c r="F3857" s="132" t="n">
        <v>9713.8075</v>
      </c>
      <c r="G3857" s="132" t="n">
        <v>10184.4275</v>
      </c>
      <c r="H3857" s="132" t="n">
        <v>9662.9875</v>
      </c>
      <c r="I3857" s="132" t="n">
        <v>9942.845</v>
      </c>
      <c r="J3857" s="132" t="n">
        <f aca="false">LARGE($G$1:G3857,1)</f>
        <v>19804.2475</v>
      </c>
      <c r="K3857" s="192" t="n">
        <f aca="false">IF(J3857&gt;J3856,0,K3856+1)</f>
        <v>952</v>
      </c>
      <c r="L3857" s="134" t="n">
        <f aca="false">I3857/J3857-1</f>
        <v>-0.497943812305921</v>
      </c>
      <c r="O3857" s="131"/>
      <c r="P3857" s="330"/>
      <c r="Q3857" s="132"/>
      <c r="R3857" s="132"/>
      <c r="S3857" s="132"/>
      <c r="T3857" s="132"/>
    </row>
    <row r="3858" customFormat="false" ht="12.8" hidden="false" customHeight="false" outlineLevel="0" collapsed="false">
      <c r="A3858" s="131" t="n">
        <v>1595808000</v>
      </c>
      <c r="B3858" s="330" t="n">
        <f aca="false">(A3858/(24*60*60))+DATE(1970,1,1)</f>
        <v>44039</v>
      </c>
      <c r="C3858" s="331" t="n">
        <f aca="false">YEAR(B3858)</f>
        <v>2020</v>
      </c>
      <c r="D3858" s="331" t="n">
        <f aca="false">MONTH(B3858)</f>
        <v>7</v>
      </c>
      <c r="E3858" s="331" t="n">
        <f aca="false">DAY(B3858)</f>
        <v>27</v>
      </c>
      <c r="F3858" s="132" t="n">
        <v>9942.1375</v>
      </c>
      <c r="G3858" s="132" t="n">
        <v>11418.6925</v>
      </c>
      <c r="H3858" s="132" t="n">
        <v>9935.68</v>
      </c>
      <c r="I3858" s="132" t="n">
        <v>11046.5075</v>
      </c>
      <c r="J3858" s="132" t="n">
        <f aca="false">LARGE($G$1:G3858,1)</f>
        <v>19804.2475</v>
      </c>
      <c r="K3858" s="192" t="n">
        <f aca="false">IF(J3858&gt;J3857,0,K3857+1)</f>
        <v>953</v>
      </c>
      <c r="L3858" s="134" t="n">
        <f aca="false">I3858/J3858-1</f>
        <v>-0.442215236908143</v>
      </c>
      <c r="O3858" s="131"/>
      <c r="P3858" s="330"/>
      <c r="Q3858" s="132"/>
      <c r="R3858" s="132"/>
      <c r="S3858" s="132"/>
      <c r="T3858" s="132"/>
    </row>
    <row r="3859" customFormat="false" ht="12.8" hidden="false" customHeight="false" outlineLevel="0" collapsed="false">
      <c r="A3859" s="131" t="n">
        <v>1595894400</v>
      </c>
      <c r="B3859" s="330" t="n">
        <f aca="false">(A3859/(24*60*60))+DATE(1970,1,1)</f>
        <v>44040</v>
      </c>
      <c r="C3859" s="331" t="n">
        <f aca="false">YEAR(B3859)</f>
        <v>2020</v>
      </c>
      <c r="D3859" s="331" t="n">
        <f aca="false">MONTH(B3859)</f>
        <v>7</v>
      </c>
      <c r="E3859" s="331" t="n">
        <f aca="false">DAY(B3859)</f>
        <v>28</v>
      </c>
      <c r="F3859" s="132" t="n">
        <v>11049.5475</v>
      </c>
      <c r="G3859" s="132" t="n">
        <v>11261.725</v>
      </c>
      <c r="H3859" s="132" t="n">
        <v>10584.12</v>
      </c>
      <c r="I3859" s="132" t="n">
        <v>10936.3525</v>
      </c>
      <c r="J3859" s="132" t="n">
        <f aca="false">LARGE($G$1:G3859,1)</f>
        <v>19804.2475</v>
      </c>
      <c r="K3859" s="192" t="n">
        <f aca="false">IF(J3859&gt;J3858,0,K3858+1)</f>
        <v>954</v>
      </c>
      <c r="L3859" s="134" t="n">
        <f aca="false">I3859/J3859-1</f>
        <v>-0.447777427544268</v>
      </c>
      <c r="O3859" s="131"/>
      <c r="P3859" s="330"/>
      <c r="Q3859" s="132"/>
      <c r="R3859" s="132"/>
      <c r="S3859" s="132"/>
      <c r="T3859" s="132"/>
    </row>
    <row r="3860" customFormat="false" ht="12.8" hidden="false" customHeight="false" outlineLevel="0" collapsed="false">
      <c r="A3860" s="131" t="n">
        <v>1595980800</v>
      </c>
      <c r="B3860" s="330" t="n">
        <f aca="false">(A3860/(24*60*60))+DATE(1970,1,1)</f>
        <v>44041</v>
      </c>
      <c r="C3860" s="331" t="n">
        <f aca="false">YEAR(B3860)</f>
        <v>2020</v>
      </c>
      <c r="D3860" s="331" t="n">
        <f aca="false">MONTH(B3860)</f>
        <v>7</v>
      </c>
      <c r="E3860" s="331" t="n">
        <f aca="false">DAY(B3860)</f>
        <v>29</v>
      </c>
      <c r="F3860" s="132" t="n">
        <v>10934.42</v>
      </c>
      <c r="G3860" s="132" t="n">
        <v>11354.1175</v>
      </c>
      <c r="H3860" s="132" t="n">
        <v>10851.87</v>
      </c>
      <c r="I3860" s="132" t="n">
        <v>11111.095</v>
      </c>
      <c r="J3860" s="132" t="n">
        <f aca="false">LARGE($G$1:G3860,1)</f>
        <v>19804.2475</v>
      </c>
      <c r="K3860" s="192" t="n">
        <f aca="false">IF(J3860&gt;J3859,0,K3859+1)</f>
        <v>955</v>
      </c>
      <c r="L3860" s="134" t="n">
        <f aca="false">I3860/J3860-1</f>
        <v>-0.438953941572382</v>
      </c>
      <c r="O3860" s="131"/>
      <c r="P3860" s="330"/>
      <c r="Q3860" s="132"/>
      <c r="R3860" s="132"/>
      <c r="S3860" s="132"/>
      <c r="T3860" s="132"/>
    </row>
    <row r="3861" customFormat="false" ht="12.8" hidden="false" customHeight="false" outlineLevel="0" collapsed="false">
      <c r="A3861" s="131" t="n">
        <v>1596067200</v>
      </c>
      <c r="B3861" s="330" t="n">
        <f aca="false">(A3861/(24*60*60))+DATE(1970,1,1)</f>
        <v>44042</v>
      </c>
      <c r="C3861" s="331" t="n">
        <f aca="false">YEAR(B3861)</f>
        <v>2020</v>
      </c>
      <c r="D3861" s="331" t="n">
        <f aca="false">MONTH(B3861)</f>
        <v>7</v>
      </c>
      <c r="E3861" s="331" t="n">
        <f aca="false">DAY(B3861)</f>
        <v>30</v>
      </c>
      <c r="F3861" s="132" t="n">
        <v>11107.9575</v>
      </c>
      <c r="G3861" s="132" t="n">
        <v>11188.875</v>
      </c>
      <c r="H3861" s="132" t="n">
        <v>10824.9775</v>
      </c>
      <c r="I3861" s="132" t="n">
        <v>11128.7175</v>
      </c>
      <c r="J3861" s="132" t="n">
        <f aca="false">LARGE($G$1:G3861,1)</f>
        <v>19804.2475</v>
      </c>
      <c r="K3861" s="192" t="n">
        <f aca="false">IF(J3861&gt;J3860,0,K3860+1)</f>
        <v>956</v>
      </c>
      <c r="L3861" s="134" t="n">
        <f aca="false">I3861/J3861-1</f>
        <v>-0.438064107207305</v>
      </c>
      <c r="O3861" s="131"/>
      <c r="P3861" s="330"/>
      <c r="Q3861" s="132"/>
      <c r="R3861" s="132"/>
      <c r="S3861" s="132"/>
      <c r="T3861" s="132"/>
    </row>
    <row r="3862" customFormat="false" ht="12.8" hidden="false" customHeight="false" outlineLevel="0" collapsed="false">
      <c r="A3862" s="131" t="n">
        <v>1596153600</v>
      </c>
      <c r="B3862" s="330" t="n">
        <f aca="false">(A3862/(24*60*60))+DATE(1970,1,1)</f>
        <v>44043</v>
      </c>
      <c r="C3862" s="331" t="n">
        <f aca="false">YEAR(B3862)</f>
        <v>2020</v>
      </c>
      <c r="D3862" s="331" t="n">
        <f aca="false">MONTH(B3862)</f>
        <v>7</v>
      </c>
      <c r="E3862" s="331" t="n">
        <f aca="false">DAY(B3862)</f>
        <v>31</v>
      </c>
      <c r="F3862" s="132" t="n">
        <v>11128.4075</v>
      </c>
      <c r="G3862" s="132" t="n">
        <v>11460.3875</v>
      </c>
      <c r="H3862" s="132" t="n">
        <v>10977.225</v>
      </c>
      <c r="I3862" s="132" t="n">
        <v>11354.0825</v>
      </c>
      <c r="J3862" s="132" t="n">
        <f aca="false">LARGE($G$1:G3862,1)</f>
        <v>19804.2475</v>
      </c>
      <c r="K3862" s="192" t="n">
        <f aca="false">IF(J3862&gt;J3861,0,K3861+1)</f>
        <v>957</v>
      </c>
      <c r="L3862" s="134" t="n">
        <f aca="false">I3862/J3862-1</f>
        <v>-0.426684477660663</v>
      </c>
      <c r="O3862" s="131"/>
      <c r="P3862" s="330"/>
      <c r="Q3862" s="132"/>
      <c r="R3862" s="132"/>
      <c r="S3862" s="132"/>
      <c r="T3862" s="132"/>
    </row>
    <row r="3863" customFormat="false" ht="12.8" hidden="false" customHeight="false" outlineLevel="0" collapsed="false">
      <c r="A3863" s="131" t="n">
        <v>1596240000</v>
      </c>
      <c r="B3863" s="330" t="n">
        <f aca="false">(A3863/(24*60*60))+DATE(1970,1,1)</f>
        <v>44044</v>
      </c>
      <c r="C3863" s="331" t="n">
        <f aca="false">YEAR(B3863)</f>
        <v>2020</v>
      </c>
      <c r="D3863" s="331" t="n">
        <f aca="false">MONTH(B3863)</f>
        <v>8</v>
      </c>
      <c r="E3863" s="331" t="n">
        <f aca="false">DAY(B3863)</f>
        <v>1</v>
      </c>
      <c r="F3863" s="132" t="n">
        <v>11354.7825</v>
      </c>
      <c r="G3863" s="132" t="n">
        <v>11887.3725</v>
      </c>
      <c r="H3863" s="132" t="n">
        <v>11236.305</v>
      </c>
      <c r="I3863" s="132" t="n">
        <v>11812.8525</v>
      </c>
      <c r="J3863" s="132" t="n">
        <f aca="false">LARGE($G$1:G3863,1)</f>
        <v>19804.2475</v>
      </c>
      <c r="K3863" s="192" t="n">
        <f aca="false">IF(J3863&gt;J3862,0,K3862+1)</f>
        <v>958</v>
      </c>
      <c r="L3863" s="134" t="n">
        <f aca="false">I3863/J3863-1</f>
        <v>-0.403519245050841</v>
      </c>
      <c r="O3863" s="131"/>
      <c r="P3863" s="330"/>
      <c r="Q3863" s="132"/>
      <c r="R3863" s="132"/>
      <c r="S3863" s="132"/>
      <c r="T3863" s="132"/>
    </row>
    <row r="3864" customFormat="false" ht="12.8" hidden="false" customHeight="false" outlineLevel="0" collapsed="false">
      <c r="A3864" s="131" t="n">
        <v>1596326400</v>
      </c>
      <c r="B3864" s="330" t="n">
        <f aca="false">(A3864/(24*60*60))+DATE(1970,1,1)</f>
        <v>44045</v>
      </c>
      <c r="C3864" s="331" t="n">
        <f aca="false">YEAR(B3864)</f>
        <v>2020</v>
      </c>
      <c r="D3864" s="331" t="n">
        <f aca="false">MONTH(B3864)</f>
        <v>8</v>
      </c>
      <c r="E3864" s="331" t="n">
        <f aca="false">DAY(B3864)</f>
        <v>2</v>
      </c>
      <c r="F3864" s="132" t="n">
        <v>11810.79</v>
      </c>
      <c r="G3864" s="132" t="n">
        <v>12123.25</v>
      </c>
      <c r="H3864" s="132" t="n">
        <v>10569.515</v>
      </c>
      <c r="I3864" s="132" t="n">
        <v>11066.14</v>
      </c>
      <c r="J3864" s="132" t="n">
        <f aca="false">LARGE($G$1:G3864,1)</f>
        <v>19804.2475</v>
      </c>
      <c r="K3864" s="192" t="n">
        <f aca="false">IF(J3864&gt;J3863,0,K3863+1)</f>
        <v>959</v>
      </c>
      <c r="L3864" s="134" t="n">
        <f aca="false">I3864/J3864-1</f>
        <v>-0.441223909163931</v>
      </c>
      <c r="O3864" s="131"/>
      <c r="P3864" s="330"/>
      <c r="Q3864" s="132"/>
      <c r="R3864" s="132"/>
      <c r="S3864" s="132"/>
      <c r="T3864" s="132"/>
    </row>
    <row r="3865" customFormat="false" ht="12.8" hidden="false" customHeight="false" outlineLevel="0" collapsed="false">
      <c r="A3865" s="131" t="n">
        <v>1596412800</v>
      </c>
      <c r="B3865" s="330" t="n">
        <f aca="false">(A3865/(24*60*60))+DATE(1970,1,1)</f>
        <v>44046</v>
      </c>
      <c r="C3865" s="331" t="n">
        <f aca="false">YEAR(B3865)</f>
        <v>2020</v>
      </c>
      <c r="D3865" s="331" t="n">
        <f aca="false">MONTH(B3865)</f>
        <v>8</v>
      </c>
      <c r="E3865" s="331" t="n">
        <f aca="false">DAY(B3865)</f>
        <v>3</v>
      </c>
      <c r="F3865" s="132" t="n">
        <v>11071.575</v>
      </c>
      <c r="G3865" s="132" t="n">
        <v>11484.8475</v>
      </c>
      <c r="H3865" s="132" t="n">
        <v>10895.7775</v>
      </c>
      <c r="I3865" s="132" t="n">
        <v>11236.735</v>
      </c>
      <c r="J3865" s="132" t="n">
        <f aca="false">LARGE($G$1:G3865,1)</f>
        <v>19804.2475</v>
      </c>
      <c r="K3865" s="192" t="n">
        <f aca="false">IF(J3865&gt;J3864,0,K3864+1)</f>
        <v>960</v>
      </c>
      <c r="L3865" s="134" t="n">
        <f aca="false">I3865/J3865-1</f>
        <v>-0.432609847963171</v>
      </c>
      <c r="O3865" s="131"/>
      <c r="P3865" s="330"/>
      <c r="Q3865" s="132"/>
      <c r="R3865" s="132"/>
      <c r="S3865" s="132"/>
      <c r="T3865" s="132"/>
    </row>
    <row r="3866" customFormat="false" ht="12.8" hidden="false" customHeight="false" outlineLevel="0" collapsed="false">
      <c r="A3866" s="131" t="n">
        <v>1596499200</v>
      </c>
      <c r="B3866" s="330" t="n">
        <f aca="false">(A3866/(24*60*60))+DATE(1970,1,1)</f>
        <v>44047</v>
      </c>
      <c r="C3866" s="331" t="n">
        <f aca="false">YEAR(B3866)</f>
        <v>2020</v>
      </c>
      <c r="D3866" s="331" t="n">
        <f aca="false">MONTH(B3866)</f>
        <v>8</v>
      </c>
      <c r="E3866" s="331" t="n">
        <f aca="false">DAY(B3866)</f>
        <v>4</v>
      </c>
      <c r="F3866" s="132" t="n">
        <v>11236.5325</v>
      </c>
      <c r="G3866" s="132" t="n">
        <v>11419.9425</v>
      </c>
      <c r="H3866" s="132" t="n">
        <v>11011.99</v>
      </c>
      <c r="I3866" s="132" t="n">
        <v>11196.035</v>
      </c>
      <c r="J3866" s="132" t="n">
        <f aca="false">LARGE($G$1:G3866,1)</f>
        <v>19804.2475</v>
      </c>
      <c r="K3866" s="192" t="n">
        <f aca="false">IF(J3866&gt;J3865,0,K3865+1)</f>
        <v>961</v>
      </c>
      <c r="L3866" s="134" t="n">
        <f aca="false">I3866/J3866-1</f>
        <v>-0.434664962655107</v>
      </c>
      <c r="O3866" s="131"/>
      <c r="P3866" s="330"/>
      <c r="Q3866" s="132"/>
      <c r="R3866" s="132"/>
      <c r="S3866" s="132"/>
      <c r="T3866" s="132"/>
    </row>
    <row r="3867" customFormat="false" ht="12.8" hidden="false" customHeight="false" outlineLevel="0" collapsed="false">
      <c r="A3867" s="131" t="n">
        <v>1596585600</v>
      </c>
      <c r="B3867" s="330" t="n">
        <f aca="false">(A3867/(24*60*60))+DATE(1970,1,1)</f>
        <v>44048</v>
      </c>
      <c r="C3867" s="331" t="n">
        <f aca="false">YEAR(B3867)</f>
        <v>2020</v>
      </c>
      <c r="D3867" s="331" t="n">
        <f aca="false">MONTH(B3867)</f>
        <v>8</v>
      </c>
      <c r="E3867" s="331" t="n">
        <f aca="false">DAY(B3867)</f>
        <v>5</v>
      </c>
      <c r="F3867" s="132" t="n">
        <v>11196.9275</v>
      </c>
      <c r="G3867" s="132" t="n">
        <v>11798.3125</v>
      </c>
      <c r="H3867" s="132" t="n">
        <v>11086.7475</v>
      </c>
      <c r="I3867" s="132" t="n">
        <v>11755.6625</v>
      </c>
      <c r="J3867" s="132" t="n">
        <f aca="false">LARGE($G$1:G3867,1)</f>
        <v>19804.2475</v>
      </c>
      <c r="K3867" s="192" t="n">
        <f aca="false">IF(J3867&gt;J3866,0,K3866+1)</f>
        <v>962</v>
      </c>
      <c r="L3867" s="134" t="n">
        <f aca="false">I3867/J3867-1</f>
        <v>-0.406407009405432</v>
      </c>
      <c r="O3867" s="131"/>
      <c r="P3867" s="330"/>
      <c r="Q3867" s="132"/>
      <c r="R3867" s="132"/>
      <c r="S3867" s="132"/>
      <c r="T3867" s="132"/>
    </row>
    <row r="3868" customFormat="false" ht="12.8" hidden="false" customHeight="false" outlineLevel="0" collapsed="false">
      <c r="A3868" s="131" t="n">
        <v>1596672000</v>
      </c>
      <c r="B3868" s="330" t="n">
        <f aca="false">(A3868/(24*60*60))+DATE(1970,1,1)</f>
        <v>44049</v>
      </c>
      <c r="C3868" s="331" t="n">
        <f aca="false">YEAR(B3868)</f>
        <v>2020</v>
      </c>
      <c r="D3868" s="331" t="n">
        <f aca="false">MONTH(B3868)</f>
        <v>8</v>
      </c>
      <c r="E3868" s="331" t="n">
        <f aca="false">DAY(B3868)</f>
        <v>6</v>
      </c>
      <c r="F3868" s="132" t="n">
        <v>11756.68</v>
      </c>
      <c r="G3868" s="132" t="n">
        <v>11915.7825</v>
      </c>
      <c r="H3868" s="132" t="n">
        <v>11578.7675</v>
      </c>
      <c r="I3868" s="132" t="n">
        <v>11773.815</v>
      </c>
      <c r="J3868" s="132" t="n">
        <f aca="false">LARGE($G$1:G3868,1)</f>
        <v>19804.2475</v>
      </c>
      <c r="K3868" s="192" t="n">
        <f aca="false">IF(J3868&gt;J3867,0,K3867+1)</f>
        <v>963</v>
      </c>
      <c r="L3868" s="134" t="n">
        <f aca="false">I3868/J3868-1</f>
        <v>-0.405490413104563</v>
      </c>
      <c r="O3868" s="131"/>
      <c r="P3868" s="330"/>
      <c r="Q3868" s="132"/>
      <c r="R3868" s="132"/>
      <c r="S3868" s="132"/>
      <c r="T3868" s="132"/>
    </row>
    <row r="3869" customFormat="false" ht="12.8" hidden="false" customHeight="false" outlineLevel="0" collapsed="false">
      <c r="A3869" s="131" t="n">
        <v>1596758400</v>
      </c>
      <c r="B3869" s="330" t="n">
        <f aca="false">(A3869/(24*60*60))+DATE(1970,1,1)</f>
        <v>44050</v>
      </c>
      <c r="C3869" s="331" t="n">
        <f aca="false">YEAR(B3869)</f>
        <v>2020</v>
      </c>
      <c r="D3869" s="331" t="n">
        <f aca="false">MONTH(B3869)</f>
        <v>8</v>
      </c>
      <c r="E3869" s="331" t="n">
        <f aca="false">DAY(B3869)</f>
        <v>7</v>
      </c>
      <c r="F3869" s="132" t="n">
        <v>11773.86</v>
      </c>
      <c r="G3869" s="132" t="n">
        <v>11920.0825</v>
      </c>
      <c r="H3869" s="132" t="n">
        <v>11318.0175</v>
      </c>
      <c r="I3869" s="132" t="n">
        <v>11606.64</v>
      </c>
      <c r="J3869" s="132" t="n">
        <f aca="false">LARGE($G$1:G3869,1)</f>
        <v>19804.2475</v>
      </c>
      <c r="K3869" s="192" t="n">
        <f aca="false">IF(J3869&gt;J3868,0,K3868+1)</f>
        <v>964</v>
      </c>
      <c r="L3869" s="134" t="n">
        <f aca="false">I3869/J3869-1</f>
        <v>-0.413931784078138</v>
      </c>
      <c r="O3869" s="131"/>
      <c r="P3869" s="330"/>
      <c r="Q3869" s="132"/>
      <c r="R3869" s="132"/>
      <c r="S3869" s="132"/>
      <c r="T3869" s="132"/>
    </row>
    <row r="3870" customFormat="false" ht="12.8" hidden="false" customHeight="false" outlineLevel="0" collapsed="false">
      <c r="A3870" s="131" t="n">
        <v>1596844800</v>
      </c>
      <c r="B3870" s="330" t="n">
        <f aca="false">(A3870/(24*60*60))+DATE(1970,1,1)</f>
        <v>44051</v>
      </c>
      <c r="C3870" s="331" t="n">
        <f aca="false">YEAR(B3870)</f>
        <v>2020</v>
      </c>
      <c r="D3870" s="331" t="n">
        <f aca="false">MONTH(B3870)</f>
        <v>8</v>
      </c>
      <c r="E3870" s="331" t="n">
        <f aca="false">DAY(B3870)</f>
        <v>8</v>
      </c>
      <c r="F3870" s="132" t="n">
        <v>11607.3625</v>
      </c>
      <c r="G3870" s="132" t="n">
        <v>11818.0375</v>
      </c>
      <c r="H3870" s="132" t="n">
        <v>11534.3475</v>
      </c>
      <c r="I3870" s="132" t="n">
        <v>11775.3475</v>
      </c>
      <c r="J3870" s="132" t="n">
        <f aca="false">LARGE($G$1:G3870,1)</f>
        <v>19804.2475</v>
      </c>
      <c r="K3870" s="192" t="n">
        <f aca="false">IF(J3870&gt;J3869,0,K3869+1)</f>
        <v>965</v>
      </c>
      <c r="L3870" s="134" t="n">
        <f aca="false">I3870/J3870-1</f>
        <v>-0.40541303071475</v>
      </c>
      <c r="O3870" s="131"/>
      <c r="P3870" s="330"/>
      <c r="Q3870" s="132"/>
      <c r="R3870" s="132"/>
      <c r="S3870" s="132"/>
      <c r="T3870" s="132"/>
    </row>
    <row r="3871" customFormat="false" ht="12.8" hidden="false" customHeight="false" outlineLevel="0" collapsed="false">
      <c r="A3871" s="131" t="n">
        <v>1596931200</v>
      </c>
      <c r="B3871" s="330" t="n">
        <f aca="false">(A3871/(24*60*60))+DATE(1970,1,1)</f>
        <v>44052</v>
      </c>
      <c r="C3871" s="331" t="n">
        <f aca="false">YEAR(B3871)</f>
        <v>2020</v>
      </c>
      <c r="D3871" s="331" t="n">
        <f aca="false">MONTH(B3871)</f>
        <v>8</v>
      </c>
      <c r="E3871" s="331" t="n">
        <f aca="false">DAY(B3871)</f>
        <v>9</v>
      </c>
      <c r="F3871" s="132" t="n">
        <v>11771.34</v>
      </c>
      <c r="G3871" s="132" t="n">
        <v>11808.6325</v>
      </c>
      <c r="H3871" s="132" t="n">
        <v>11533.1325</v>
      </c>
      <c r="I3871" s="132" t="n">
        <v>11687.8175</v>
      </c>
      <c r="J3871" s="132" t="n">
        <f aca="false">LARGE($G$1:G3871,1)</f>
        <v>19804.2475</v>
      </c>
      <c r="K3871" s="192" t="n">
        <f aca="false">IF(J3871&gt;J3870,0,K3870+1)</f>
        <v>966</v>
      </c>
      <c r="L3871" s="134" t="n">
        <f aca="false">I3871/J3871-1</f>
        <v>-0.409832789657875</v>
      </c>
      <c r="O3871" s="131"/>
      <c r="P3871" s="330"/>
      <c r="Q3871" s="132"/>
      <c r="R3871" s="132"/>
      <c r="S3871" s="132"/>
      <c r="T3871" s="132"/>
    </row>
    <row r="3872" customFormat="false" ht="12.8" hidden="false" customHeight="false" outlineLevel="0" collapsed="false">
      <c r="A3872" s="131" t="n">
        <v>1597017600</v>
      </c>
      <c r="B3872" s="330" t="n">
        <f aca="false">(A3872/(24*60*60))+DATE(1970,1,1)</f>
        <v>44053</v>
      </c>
      <c r="C3872" s="331" t="n">
        <f aca="false">YEAR(B3872)</f>
        <v>2020</v>
      </c>
      <c r="D3872" s="331" t="n">
        <f aca="false">MONTH(B3872)</f>
        <v>8</v>
      </c>
      <c r="E3872" s="331" t="n">
        <f aca="false">DAY(B3872)</f>
        <v>10</v>
      </c>
      <c r="F3872" s="132" t="n">
        <v>11688.64</v>
      </c>
      <c r="G3872" s="132" t="n">
        <v>12087.03</v>
      </c>
      <c r="H3872" s="132" t="n">
        <v>11503.8775</v>
      </c>
      <c r="I3872" s="132" t="n">
        <v>11900.03</v>
      </c>
      <c r="J3872" s="132" t="n">
        <f aca="false">LARGE($G$1:G3872,1)</f>
        <v>19804.2475</v>
      </c>
      <c r="K3872" s="192" t="n">
        <f aca="false">IF(J3872&gt;J3871,0,K3871+1)</f>
        <v>967</v>
      </c>
      <c r="L3872" s="134" t="n">
        <f aca="false">I3872/J3872-1</f>
        <v>-0.399117285319727</v>
      </c>
      <c r="O3872" s="131"/>
      <c r="P3872" s="330"/>
      <c r="Q3872" s="132"/>
      <c r="R3872" s="132"/>
      <c r="S3872" s="132"/>
      <c r="T3872" s="132"/>
    </row>
    <row r="3873" customFormat="false" ht="12.8" hidden="false" customHeight="false" outlineLevel="0" collapsed="false">
      <c r="A3873" s="131" t="n">
        <v>1597104000</v>
      </c>
      <c r="B3873" s="330" t="n">
        <f aca="false">(A3873/(24*60*60))+DATE(1970,1,1)</f>
        <v>44054</v>
      </c>
      <c r="C3873" s="331" t="n">
        <f aca="false">YEAR(B3873)</f>
        <v>2020</v>
      </c>
      <c r="D3873" s="331" t="n">
        <f aca="false">MONTH(B3873)</f>
        <v>8</v>
      </c>
      <c r="E3873" s="331" t="n">
        <f aca="false">DAY(B3873)</f>
        <v>11</v>
      </c>
      <c r="F3873" s="132" t="n">
        <v>11898.18</v>
      </c>
      <c r="G3873" s="132" t="n">
        <v>11943.9</v>
      </c>
      <c r="H3873" s="132" t="n">
        <v>11128.875</v>
      </c>
      <c r="I3873" s="132" t="n">
        <v>11390.4325</v>
      </c>
      <c r="J3873" s="132" t="n">
        <f aca="false">LARGE($G$1:G3873,1)</f>
        <v>19804.2475</v>
      </c>
      <c r="K3873" s="192" t="n">
        <f aca="false">IF(J3873&gt;J3872,0,K3872+1)</f>
        <v>968</v>
      </c>
      <c r="L3873" s="134" t="n">
        <f aca="false">I3873/J3873-1</f>
        <v>-0.424849012819094</v>
      </c>
      <c r="O3873" s="131"/>
      <c r="P3873" s="330"/>
      <c r="Q3873" s="132"/>
      <c r="R3873" s="132"/>
      <c r="S3873" s="132"/>
      <c r="T3873" s="132"/>
    </row>
    <row r="3874" customFormat="false" ht="12.8" hidden="false" customHeight="false" outlineLevel="0" collapsed="false">
      <c r="A3874" s="131" t="n">
        <v>1597190400</v>
      </c>
      <c r="B3874" s="330" t="n">
        <f aca="false">(A3874/(24*60*60))+DATE(1970,1,1)</f>
        <v>44055</v>
      </c>
      <c r="C3874" s="331" t="n">
        <f aca="false">YEAR(B3874)</f>
        <v>2020</v>
      </c>
      <c r="D3874" s="331" t="n">
        <f aca="false">MONTH(B3874)</f>
        <v>8</v>
      </c>
      <c r="E3874" s="331" t="n">
        <f aca="false">DAY(B3874)</f>
        <v>12</v>
      </c>
      <c r="F3874" s="132" t="n">
        <v>11388.96</v>
      </c>
      <c r="G3874" s="132" t="n">
        <v>11626.28</v>
      </c>
      <c r="H3874" s="132" t="n">
        <v>11154.1675</v>
      </c>
      <c r="I3874" s="132" t="n">
        <v>11570.8525</v>
      </c>
      <c r="J3874" s="132" t="n">
        <f aca="false">LARGE($G$1:G3874,1)</f>
        <v>19804.2475</v>
      </c>
      <c r="K3874" s="192" t="n">
        <f aca="false">IF(J3874&gt;J3873,0,K3873+1)</f>
        <v>969</v>
      </c>
      <c r="L3874" s="134" t="n">
        <f aca="false">I3874/J3874-1</f>
        <v>-0.415738845921816</v>
      </c>
      <c r="O3874" s="131"/>
      <c r="P3874" s="330"/>
      <c r="Q3874" s="132"/>
      <c r="R3874" s="132"/>
      <c r="S3874" s="132"/>
      <c r="T3874" s="132"/>
    </row>
    <row r="3875" customFormat="false" ht="12.8" hidden="false" customHeight="false" outlineLevel="0" collapsed="false">
      <c r="A3875" s="131" t="n">
        <v>1597276800</v>
      </c>
      <c r="B3875" s="330" t="n">
        <f aca="false">(A3875/(24*60*60))+DATE(1970,1,1)</f>
        <v>44056</v>
      </c>
      <c r="C3875" s="331" t="n">
        <f aca="false">YEAR(B3875)</f>
        <v>2020</v>
      </c>
      <c r="D3875" s="331" t="n">
        <f aca="false">MONTH(B3875)</f>
        <v>8</v>
      </c>
      <c r="E3875" s="331" t="n">
        <f aca="false">DAY(B3875)</f>
        <v>13</v>
      </c>
      <c r="F3875" s="132" t="n">
        <v>11572.6525</v>
      </c>
      <c r="G3875" s="132" t="n">
        <v>11803.0375</v>
      </c>
      <c r="H3875" s="132" t="n">
        <v>11273.5125</v>
      </c>
      <c r="I3875" s="132" t="n">
        <v>11795.9525</v>
      </c>
      <c r="J3875" s="132" t="n">
        <f aca="false">LARGE($G$1:G3875,1)</f>
        <v>19804.2475</v>
      </c>
      <c r="K3875" s="192" t="n">
        <f aca="false">IF(J3875&gt;J3874,0,K3874+1)</f>
        <v>970</v>
      </c>
      <c r="L3875" s="134" t="n">
        <f aca="false">I3875/J3875-1</f>
        <v>-0.40437259734307</v>
      </c>
      <c r="O3875" s="131"/>
      <c r="P3875" s="330"/>
      <c r="Q3875" s="132"/>
      <c r="R3875" s="132"/>
      <c r="S3875" s="132"/>
      <c r="T3875" s="132"/>
    </row>
    <row r="3876" customFormat="false" ht="12.8" hidden="false" customHeight="false" outlineLevel="0" collapsed="false">
      <c r="A3876" s="131" t="n">
        <v>1597363200</v>
      </c>
      <c r="B3876" s="330" t="n">
        <f aca="false">(A3876/(24*60*60))+DATE(1970,1,1)</f>
        <v>44057</v>
      </c>
      <c r="C3876" s="331" t="n">
        <f aca="false">YEAR(B3876)</f>
        <v>2020</v>
      </c>
      <c r="D3876" s="331" t="n">
        <f aca="false">MONTH(B3876)</f>
        <v>8</v>
      </c>
      <c r="E3876" s="331" t="n">
        <f aca="false">DAY(B3876)</f>
        <v>14</v>
      </c>
      <c r="F3876" s="132" t="n">
        <v>11796.93</v>
      </c>
      <c r="G3876" s="132" t="n">
        <v>11865.0175</v>
      </c>
      <c r="H3876" s="132" t="n">
        <v>11654.565</v>
      </c>
      <c r="I3876" s="132" t="n">
        <v>11777.6425</v>
      </c>
      <c r="J3876" s="132" t="n">
        <f aca="false">LARGE($G$1:G3876,1)</f>
        <v>19804.2475</v>
      </c>
      <c r="K3876" s="192" t="n">
        <f aca="false">IF(J3876&gt;J3875,0,K3875+1)</f>
        <v>971</v>
      </c>
      <c r="L3876" s="134" t="n">
        <f aca="false">I3876/J3876-1</f>
        <v>-0.405297146483349</v>
      </c>
      <c r="O3876" s="131"/>
      <c r="P3876" s="330"/>
      <c r="Q3876" s="132"/>
      <c r="R3876" s="132"/>
      <c r="S3876" s="132"/>
      <c r="T3876" s="132"/>
    </row>
    <row r="3877" customFormat="false" ht="12.8" hidden="false" customHeight="false" outlineLevel="0" collapsed="false">
      <c r="A3877" s="131" t="n">
        <v>1597449600</v>
      </c>
      <c r="B3877" s="330" t="n">
        <f aca="false">(A3877/(24*60*60))+DATE(1970,1,1)</f>
        <v>44058</v>
      </c>
      <c r="C3877" s="331" t="n">
        <f aca="false">YEAR(B3877)</f>
        <v>2020</v>
      </c>
      <c r="D3877" s="331" t="n">
        <f aca="false">MONTH(B3877)</f>
        <v>8</v>
      </c>
      <c r="E3877" s="331" t="n">
        <f aca="false">DAY(B3877)</f>
        <v>15</v>
      </c>
      <c r="F3877" s="132" t="n">
        <v>11775.915</v>
      </c>
      <c r="G3877" s="132" t="n">
        <v>11988.285</v>
      </c>
      <c r="H3877" s="132" t="n">
        <v>11680.0275</v>
      </c>
      <c r="I3877" s="132" t="n">
        <v>11859.085</v>
      </c>
      <c r="J3877" s="132" t="n">
        <f aca="false">LARGE($G$1:G3877,1)</f>
        <v>19804.2475</v>
      </c>
      <c r="K3877" s="192" t="n">
        <f aca="false">IF(J3877&gt;J3876,0,K3876+1)</f>
        <v>972</v>
      </c>
      <c r="L3877" s="134" t="n">
        <f aca="false">I3877/J3877-1</f>
        <v>-0.401184771095191</v>
      </c>
      <c r="O3877" s="131"/>
      <c r="P3877" s="330"/>
      <c r="Q3877" s="132"/>
      <c r="R3877" s="132"/>
      <c r="S3877" s="132"/>
      <c r="T3877" s="132"/>
    </row>
    <row r="3878" customFormat="false" ht="12.8" hidden="false" customHeight="false" outlineLevel="0" collapsed="false">
      <c r="A3878" s="131" t="n">
        <v>1597536000</v>
      </c>
      <c r="B3878" s="330" t="n">
        <f aca="false">(A3878/(24*60*60))+DATE(1970,1,1)</f>
        <v>44059</v>
      </c>
      <c r="C3878" s="331" t="n">
        <f aca="false">YEAR(B3878)</f>
        <v>2020</v>
      </c>
      <c r="D3878" s="331" t="n">
        <f aca="false">MONTH(B3878)</f>
        <v>8</v>
      </c>
      <c r="E3878" s="331" t="n">
        <f aca="false">DAY(B3878)</f>
        <v>16</v>
      </c>
      <c r="F3878" s="132" t="n">
        <v>11860.2075</v>
      </c>
      <c r="G3878" s="132" t="n">
        <v>11940.23</v>
      </c>
      <c r="H3878" s="132" t="n">
        <v>11692.625</v>
      </c>
      <c r="I3878" s="132" t="n">
        <v>11918.0375</v>
      </c>
      <c r="J3878" s="132" t="n">
        <f aca="false">LARGE($G$1:G3878,1)</f>
        <v>19804.2475</v>
      </c>
      <c r="K3878" s="192" t="n">
        <f aca="false">IF(J3878&gt;J3877,0,K3877+1)</f>
        <v>973</v>
      </c>
      <c r="L3878" s="134" t="n">
        <f aca="false">I3878/J3878-1</f>
        <v>-0.398208010680537</v>
      </c>
      <c r="O3878" s="131"/>
      <c r="P3878" s="330"/>
      <c r="Q3878" s="132"/>
      <c r="R3878" s="132"/>
      <c r="S3878" s="132"/>
      <c r="T3878" s="132"/>
    </row>
    <row r="3879" customFormat="false" ht="12.8" hidden="false" customHeight="false" outlineLevel="0" collapsed="false">
      <c r="A3879" s="131" t="n">
        <v>1597622400</v>
      </c>
      <c r="B3879" s="330" t="n">
        <f aca="false">(A3879/(24*60*60))+DATE(1970,1,1)</f>
        <v>44060</v>
      </c>
      <c r="C3879" s="331" t="n">
        <f aca="false">YEAR(B3879)</f>
        <v>2020</v>
      </c>
      <c r="D3879" s="331" t="n">
        <f aca="false">MONTH(B3879)</f>
        <v>8</v>
      </c>
      <c r="E3879" s="331" t="n">
        <f aca="false">DAY(B3879)</f>
        <v>17</v>
      </c>
      <c r="F3879" s="132" t="n">
        <v>11920.0225</v>
      </c>
      <c r="G3879" s="132" t="n">
        <v>12479.03</v>
      </c>
      <c r="H3879" s="132" t="n">
        <v>11775.86</v>
      </c>
      <c r="I3879" s="132" t="n">
        <v>12305.01</v>
      </c>
      <c r="J3879" s="132" t="n">
        <f aca="false">LARGE($G$1:G3879,1)</f>
        <v>19804.2475</v>
      </c>
      <c r="K3879" s="192" t="n">
        <f aca="false">IF(J3879&gt;J3878,0,K3878+1)</f>
        <v>974</v>
      </c>
      <c r="L3879" s="134" t="n">
        <f aca="false">I3879/J3879-1</f>
        <v>-0.378668136721681</v>
      </c>
      <c r="O3879" s="131"/>
      <c r="P3879" s="330"/>
      <c r="Q3879" s="132"/>
      <c r="R3879" s="132"/>
      <c r="S3879" s="132"/>
      <c r="T3879" s="132"/>
    </row>
    <row r="3880" customFormat="false" ht="12.8" hidden="false" customHeight="false" outlineLevel="0" collapsed="false">
      <c r="A3880" s="131" t="n">
        <v>1597708800</v>
      </c>
      <c r="B3880" s="330" t="n">
        <f aca="false">(A3880/(24*60*60))+DATE(1970,1,1)</f>
        <v>44061</v>
      </c>
      <c r="C3880" s="331" t="n">
        <f aca="false">YEAR(B3880)</f>
        <v>2020</v>
      </c>
      <c r="D3880" s="331" t="n">
        <f aca="false">MONTH(B3880)</f>
        <v>8</v>
      </c>
      <c r="E3880" s="331" t="n">
        <f aca="false">DAY(B3880)</f>
        <v>18</v>
      </c>
      <c r="F3880" s="132" t="n">
        <v>12305.61</v>
      </c>
      <c r="G3880" s="132" t="n">
        <v>12400.5575</v>
      </c>
      <c r="H3880" s="132" t="n">
        <v>11820.1775</v>
      </c>
      <c r="I3880" s="132" t="n">
        <v>11956.1375</v>
      </c>
      <c r="J3880" s="132" t="n">
        <f aca="false">LARGE($G$1:G3880,1)</f>
        <v>19804.2475</v>
      </c>
      <c r="K3880" s="192" t="n">
        <f aca="false">IF(J3880&gt;J3879,0,K3879+1)</f>
        <v>975</v>
      </c>
      <c r="L3880" s="134" t="n">
        <f aca="false">I3880/J3880-1</f>
        <v>-0.396284180956636</v>
      </c>
      <c r="O3880" s="131"/>
      <c r="P3880" s="330"/>
      <c r="Q3880" s="132"/>
      <c r="R3880" s="132"/>
      <c r="S3880" s="132"/>
      <c r="T3880" s="132"/>
    </row>
    <row r="3881" customFormat="false" ht="12.8" hidden="false" customHeight="false" outlineLevel="0" collapsed="false">
      <c r="A3881" s="131" t="n">
        <v>1597795200</v>
      </c>
      <c r="B3881" s="330" t="n">
        <f aca="false">(A3881/(24*60*60))+DATE(1970,1,1)</f>
        <v>44062</v>
      </c>
      <c r="C3881" s="331" t="n">
        <f aca="false">YEAR(B3881)</f>
        <v>2020</v>
      </c>
      <c r="D3881" s="331" t="n">
        <f aca="false">MONTH(B3881)</f>
        <v>8</v>
      </c>
      <c r="E3881" s="331" t="n">
        <f aca="false">DAY(B3881)</f>
        <v>19</v>
      </c>
      <c r="F3881" s="132" t="n">
        <v>11953.5125</v>
      </c>
      <c r="G3881" s="132" t="n">
        <v>12023.345</v>
      </c>
      <c r="H3881" s="132" t="n">
        <v>11572.7725</v>
      </c>
      <c r="I3881" s="132" t="n">
        <v>11759.73</v>
      </c>
      <c r="J3881" s="132" t="n">
        <f aca="false">LARGE($G$1:G3881,1)</f>
        <v>19804.2475</v>
      </c>
      <c r="K3881" s="192" t="n">
        <f aca="false">IF(J3881&gt;J3880,0,K3880+1)</f>
        <v>976</v>
      </c>
      <c r="L3881" s="134" t="n">
        <f aca="false">I3881/J3881-1</f>
        <v>-0.406201624171784</v>
      </c>
      <c r="O3881" s="131"/>
      <c r="P3881" s="330"/>
      <c r="Q3881" s="132"/>
      <c r="R3881" s="132"/>
      <c r="S3881" s="132"/>
      <c r="T3881" s="132"/>
    </row>
    <row r="3882" customFormat="false" ht="12.8" hidden="false" customHeight="false" outlineLevel="0" collapsed="false">
      <c r="A3882" s="131" t="n">
        <v>1597881600</v>
      </c>
      <c r="B3882" s="330" t="n">
        <f aca="false">(A3882/(24*60*60))+DATE(1970,1,1)</f>
        <v>44063</v>
      </c>
      <c r="C3882" s="331" t="n">
        <f aca="false">YEAR(B3882)</f>
        <v>2020</v>
      </c>
      <c r="D3882" s="331" t="n">
        <f aca="false">MONTH(B3882)</f>
        <v>8</v>
      </c>
      <c r="E3882" s="331" t="n">
        <f aca="false">DAY(B3882)</f>
        <v>20</v>
      </c>
      <c r="F3882" s="132" t="n">
        <v>11760.7725</v>
      </c>
      <c r="G3882" s="132" t="n">
        <v>11896.4925</v>
      </c>
      <c r="H3882" s="132" t="n">
        <v>11674.695</v>
      </c>
      <c r="I3882" s="132" t="n">
        <v>11857.665</v>
      </c>
      <c r="J3882" s="132" t="n">
        <f aca="false">LARGE($G$1:G3882,1)</f>
        <v>19804.2475</v>
      </c>
      <c r="K3882" s="192" t="n">
        <f aca="false">IF(J3882&gt;J3881,0,K3881+1)</f>
        <v>977</v>
      </c>
      <c r="L3882" s="134" t="n">
        <f aca="false">I3882/J3882-1</f>
        <v>-0.401256472885425</v>
      </c>
      <c r="O3882" s="131"/>
      <c r="P3882" s="330"/>
      <c r="Q3882" s="132"/>
      <c r="R3882" s="132"/>
      <c r="S3882" s="132"/>
      <c r="T3882" s="132"/>
    </row>
    <row r="3883" customFormat="false" ht="12.8" hidden="false" customHeight="false" outlineLevel="0" collapsed="false">
      <c r="A3883" s="131" t="n">
        <v>1597968000</v>
      </c>
      <c r="B3883" s="330" t="n">
        <f aca="false">(A3883/(24*60*60))+DATE(1970,1,1)</f>
        <v>44064</v>
      </c>
      <c r="C3883" s="331" t="n">
        <f aca="false">YEAR(B3883)</f>
        <v>2020</v>
      </c>
      <c r="D3883" s="331" t="n">
        <f aca="false">MONTH(B3883)</f>
        <v>8</v>
      </c>
      <c r="E3883" s="331" t="n">
        <f aca="false">DAY(B3883)</f>
        <v>21</v>
      </c>
      <c r="F3883" s="132" t="n">
        <v>11860.445</v>
      </c>
      <c r="G3883" s="132" t="n">
        <v>11884.365</v>
      </c>
      <c r="H3883" s="132" t="n">
        <v>11489.09</v>
      </c>
      <c r="I3883" s="132" t="n">
        <v>11529.71</v>
      </c>
      <c r="J3883" s="132" t="n">
        <f aca="false">LARGE($G$1:G3883,1)</f>
        <v>19804.2475</v>
      </c>
      <c r="K3883" s="192" t="n">
        <f aca="false">IF(J3883&gt;J3882,0,K3882+1)</f>
        <v>978</v>
      </c>
      <c r="L3883" s="134" t="n">
        <f aca="false">I3883/J3883-1</f>
        <v>-0.417816304305428</v>
      </c>
      <c r="O3883" s="131"/>
      <c r="P3883" s="330"/>
      <c r="Q3883" s="132"/>
      <c r="R3883" s="132"/>
      <c r="S3883" s="132"/>
      <c r="T3883" s="132"/>
    </row>
    <row r="3884" customFormat="false" ht="12.8" hidden="false" customHeight="false" outlineLevel="0" collapsed="false">
      <c r="A3884" s="131" t="n">
        <v>1598054400</v>
      </c>
      <c r="B3884" s="330" t="n">
        <f aca="false">(A3884/(24*60*60))+DATE(1970,1,1)</f>
        <v>44065</v>
      </c>
      <c r="C3884" s="331" t="n">
        <f aca="false">YEAR(B3884)</f>
        <v>2020</v>
      </c>
      <c r="D3884" s="331" t="n">
        <f aca="false">MONTH(B3884)</f>
        <v>8</v>
      </c>
      <c r="E3884" s="331" t="n">
        <f aca="false">DAY(B3884)</f>
        <v>22</v>
      </c>
      <c r="F3884" s="132" t="n">
        <v>11530.9</v>
      </c>
      <c r="G3884" s="132" t="n">
        <v>11692.6375</v>
      </c>
      <c r="H3884" s="132" t="n">
        <v>11366</v>
      </c>
      <c r="I3884" s="132" t="n">
        <v>11673.4475</v>
      </c>
      <c r="J3884" s="132" t="n">
        <f aca="false">LARGE($G$1:G3884,1)</f>
        <v>19804.2475</v>
      </c>
      <c r="K3884" s="192" t="n">
        <f aca="false">IF(J3884&gt;J3883,0,K3883+1)</f>
        <v>979</v>
      </c>
      <c r="L3884" s="134" t="n">
        <f aca="false">I3884/J3884-1</f>
        <v>-0.410558391577362</v>
      </c>
      <c r="O3884" s="131"/>
      <c r="P3884" s="330"/>
      <c r="Q3884" s="132"/>
      <c r="R3884" s="132"/>
      <c r="S3884" s="132"/>
      <c r="T3884" s="132"/>
    </row>
    <row r="3885" customFormat="false" ht="12.8" hidden="false" customHeight="false" outlineLevel="0" collapsed="false">
      <c r="A3885" s="131" t="n">
        <v>1598140800</v>
      </c>
      <c r="B3885" s="330" t="n">
        <f aca="false">(A3885/(24*60*60))+DATE(1970,1,1)</f>
        <v>44066</v>
      </c>
      <c r="C3885" s="331" t="n">
        <f aca="false">YEAR(B3885)</f>
        <v>2020</v>
      </c>
      <c r="D3885" s="331" t="n">
        <f aca="false">MONTH(B3885)</f>
        <v>8</v>
      </c>
      <c r="E3885" s="331" t="n">
        <f aca="false">DAY(B3885)</f>
        <v>23</v>
      </c>
      <c r="F3885" s="132" t="n">
        <v>11675.35</v>
      </c>
      <c r="G3885" s="132" t="n">
        <v>11714.815</v>
      </c>
      <c r="H3885" s="132" t="n">
        <v>11524.1375</v>
      </c>
      <c r="I3885" s="132" t="n">
        <v>11650.9875</v>
      </c>
      <c r="J3885" s="132" t="n">
        <f aca="false">LARGE($G$1:G3885,1)</f>
        <v>19804.2475</v>
      </c>
      <c r="K3885" s="192" t="n">
        <f aca="false">IF(J3885&gt;J3884,0,K3884+1)</f>
        <v>980</v>
      </c>
      <c r="L3885" s="134" t="n">
        <f aca="false">I3885/J3885-1</f>
        <v>-0.411692491724313</v>
      </c>
      <c r="O3885" s="131"/>
      <c r="P3885" s="330"/>
      <c r="Q3885" s="132"/>
      <c r="R3885" s="132"/>
      <c r="S3885" s="132"/>
      <c r="T3885" s="132"/>
    </row>
    <row r="3886" customFormat="false" ht="12.8" hidden="false" customHeight="false" outlineLevel="0" collapsed="false">
      <c r="A3886" s="131" t="n">
        <v>1598227200</v>
      </c>
      <c r="B3886" s="330" t="n">
        <f aca="false">(A3886/(24*60*60))+DATE(1970,1,1)</f>
        <v>44067</v>
      </c>
      <c r="C3886" s="331" t="n">
        <f aca="false">YEAR(B3886)</f>
        <v>2020</v>
      </c>
      <c r="D3886" s="331" t="n">
        <f aca="false">MONTH(B3886)</f>
        <v>8</v>
      </c>
      <c r="E3886" s="331" t="n">
        <f aca="false">DAY(B3886)</f>
        <v>24</v>
      </c>
      <c r="F3886" s="132" t="n">
        <v>11653.5025</v>
      </c>
      <c r="G3886" s="132" t="n">
        <v>11826.32</v>
      </c>
      <c r="H3886" s="132" t="n">
        <v>11595.3825</v>
      </c>
      <c r="I3886" s="132" t="n">
        <v>11760.61</v>
      </c>
      <c r="J3886" s="132" t="n">
        <f aca="false">LARGE($G$1:G3886,1)</f>
        <v>19804.2475</v>
      </c>
      <c r="K3886" s="192" t="n">
        <f aca="false">IF(J3886&gt;J3885,0,K3885+1)</f>
        <v>981</v>
      </c>
      <c r="L3886" s="134" t="n">
        <f aca="false">I3886/J3886-1</f>
        <v>-0.406157189259526</v>
      </c>
      <c r="O3886" s="131"/>
      <c r="P3886" s="330"/>
      <c r="Q3886" s="132"/>
      <c r="R3886" s="132"/>
      <c r="S3886" s="132"/>
      <c r="T3886" s="132"/>
    </row>
    <row r="3887" customFormat="false" ht="12.8" hidden="false" customHeight="false" outlineLevel="0" collapsed="false">
      <c r="A3887" s="131" t="n">
        <v>1598313600</v>
      </c>
      <c r="B3887" s="330" t="n">
        <f aca="false">(A3887/(24*60*60))+DATE(1970,1,1)</f>
        <v>44068</v>
      </c>
      <c r="C3887" s="331" t="n">
        <f aca="false">YEAR(B3887)</f>
        <v>2020</v>
      </c>
      <c r="D3887" s="331" t="n">
        <f aca="false">MONTH(B3887)</f>
        <v>8</v>
      </c>
      <c r="E3887" s="331" t="n">
        <f aca="false">DAY(B3887)</f>
        <v>25</v>
      </c>
      <c r="F3887" s="132" t="n">
        <v>11755.1675</v>
      </c>
      <c r="G3887" s="132" t="n">
        <v>11771.9825</v>
      </c>
      <c r="H3887" s="132" t="n">
        <v>11113.87</v>
      </c>
      <c r="I3887" s="132" t="n">
        <v>11327.7775</v>
      </c>
      <c r="J3887" s="132" t="n">
        <f aca="false">LARGE($G$1:G3887,1)</f>
        <v>19804.2475</v>
      </c>
      <c r="K3887" s="192" t="n">
        <f aca="false">IF(J3887&gt;J3886,0,K3886+1)</f>
        <v>982</v>
      </c>
      <c r="L3887" s="134" t="n">
        <f aca="false">I3887/J3887-1</f>
        <v>-0.428012728077651</v>
      </c>
      <c r="O3887" s="131"/>
      <c r="P3887" s="330"/>
      <c r="Q3887" s="132"/>
      <c r="R3887" s="132"/>
      <c r="S3887" s="132"/>
      <c r="T3887" s="132"/>
    </row>
    <row r="3888" customFormat="false" ht="12.8" hidden="false" customHeight="false" outlineLevel="0" collapsed="false">
      <c r="A3888" s="131" t="n">
        <v>1598400000</v>
      </c>
      <c r="B3888" s="330" t="n">
        <f aca="false">(A3888/(24*60*60))+DATE(1970,1,1)</f>
        <v>44069</v>
      </c>
      <c r="C3888" s="331" t="n">
        <f aca="false">YEAR(B3888)</f>
        <v>2020</v>
      </c>
      <c r="D3888" s="331" t="n">
        <f aca="false">MONTH(B3888)</f>
        <v>8</v>
      </c>
      <c r="E3888" s="331" t="n">
        <f aca="false">DAY(B3888)</f>
        <v>26</v>
      </c>
      <c r="F3888" s="132" t="n">
        <v>11327.705</v>
      </c>
      <c r="G3888" s="132" t="n">
        <v>11612.1975</v>
      </c>
      <c r="H3888" s="132" t="n">
        <v>11252.9325</v>
      </c>
      <c r="I3888" s="132" t="n">
        <v>11470.0925</v>
      </c>
      <c r="J3888" s="132" t="n">
        <f aca="false">LARGE($G$1:G3888,1)</f>
        <v>19804.2475</v>
      </c>
      <c r="K3888" s="192" t="n">
        <f aca="false">IF(J3888&gt;J3887,0,K3887+1)</f>
        <v>983</v>
      </c>
      <c r="L3888" s="134" t="n">
        <f aca="false">I3888/J3888-1</f>
        <v>-0.420826643375367</v>
      </c>
      <c r="O3888" s="131"/>
      <c r="P3888" s="330"/>
      <c r="Q3888" s="132"/>
      <c r="R3888" s="132"/>
      <c r="S3888" s="132"/>
      <c r="T3888" s="132"/>
    </row>
    <row r="3889" customFormat="false" ht="12.8" hidden="false" customHeight="false" outlineLevel="0" collapsed="false">
      <c r="A3889" s="131" t="n">
        <v>1598486400</v>
      </c>
      <c r="B3889" s="330" t="n">
        <f aca="false">(A3889/(24*60*60))+DATE(1970,1,1)</f>
        <v>44070</v>
      </c>
      <c r="C3889" s="331" t="n">
        <f aca="false">YEAR(B3889)</f>
        <v>2020</v>
      </c>
      <c r="D3889" s="331" t="n">
        <f aca="false">MONTH(B3889)</f>
        <v>8</v>
      </c>
      <c r="E3889" s="331" t="n">
        <f aca="false">DAY(B3889)</f>
        <v>27</v>
      </c>
      <c r="F3889" s="132" t="n">
        <v>11467.09</v>
      </c>
      <c r="G3889" s="132" t="n">
        <v>11598.1575</v>
      </c>
      <c r="H3889" s="132" t="n">
        <v>11126.615</v>
      </c>
      <c r="I3889" s="132" t="n">
        <v>11320.96</v>
      </c>
      <c r="J3889" s="132" t="n">
        <f aca="false">LARGE($G$1:G3889,1)</f>
        <v>19804.2475</v>
      </c>
      <c r="K3889" s="192" t="n">
        <f aca="false">IF(J3889&gt;J3888,0,K3888+1)</f>
        <v>984</v>
      </c>
      <c r="L3889" s="134" t="n">
        <f aca="false">I3889/J3889-1</f>
        <v>-0.428356972412105</v>
      </c>
      <c r="O3889" s="131"/>
      <c r="P3889" s="330"/>
      <c r="Q3889" s="132"/>
      <c r="R3889" s="132"/>
      <c r="S3889" s="132"/>
      <c r="T3889" s="132"/>
    </row>
    <row r="3890" customFormat="false" ht="12.8" hidden="false" customHeight="false" outlineLevel="0" collapsed="false">
      <c r="A3890" s="131" t="n">
        <v>1598572800</v>
      </c>
      <c r="B3890" s="330" t="n">
        <f aca="false">(A3890/(24*60*60))+DATE(1970,1,1)</f>
        <v>44071</v>
      </c>
      <c r="C3890" s="331" t="n">
        <f aca="false">YEAR(B3890)</f>
        <v>2020</v>
      </c>
      <c r="D3890" s="331" t="n">
        <f aca="false">MONTH(B3890)</f>
        <v>8</v>
      </c>
      <c r="E3890" s="331" t="n">
        <f aca="false">DAY(B3890)</f>
        <v>28</v>
      </c>
      <c r="F3890" s="132" t="n">
        <v>11325.72</v>
      </c>
      <c r="G3890" s="132" t="n">
        <v>11553.24</v>
      </c>
      <c r="H3890" s="132" t="n">
        <v>11289</v>
      </c>
      <c r="I3890" s="132" t="n">
        <v>11538.1775</v>
      </c>
      <c r="J3890" s="132" t="n">
        <f aca="false">LARGE($G$1:G3890,1)</f>
        <v>19804.2475</v>
      </c>
      <c r="K3890" s="192" t="n">
        <f aca="false">IF(J3890&gt;J3889,0,K3889+1)</f>
        <v>985</v>
      </c>
      <c r="L3890" s="134" t="n">
        <f aca="false">I3890/J3890-1</f>
        <v>-0.41738874451049</v>
      </c>
      <c r="O3890" s="131"/>
      <c r="P3890" s="330"/>
      <c r="Q3890" s="132"/>
      <c r="R3890" s="132"/>
      <c r="S3890" s="132"/>
      <c r="T3890" s="132"/>
    </row>
    <row r="3891" customFormat="false" ht="12.8" hidden="false" customHeight="false" outlineLevel="0" collapsed="false">
      <c r="A3891" s="131" t="n">
        <v>1598659200</v>
      </c>
      <c r="B3891" s="330" t="n">
        <f aca="false">(A3891/(24*60*60))+DATE(1970,1,1)</f>
        <v>44072</v>
      </c>
      <c r="C3891" s="331" t="n">
        <f aca="false">YEAR(B3891)</f>
        <v>2020</v>
      </c>
      <c r="D3891" s="331" t="n">
        <f aca="false">MONTH(B3891)</f>
        <v>8</v>
      </c>
      <c r="E3891" s="331" t="n">
        <f aca="false">DAY(B3891)</f>
        <v>29</v>
      </c>
      <c r="F3891" s="132" t="n">
        <v>11537.465</v>
      </c>
      <c r="G3891" s="132" t="n">
        <v>11584.415</v>
      </c>
      <c r="H3891" s="132" t="n">
        <v>11421.0575</v>
      </c>
      <c r="I3891" s="132" t="n">
        <v>11476.0725</v>
      </c>
      <c r="J3891" s="132" t="n">
        <f aca="false">LARGE($G$1:G3891,1)</f>
        <v>19804.2475</v>
      </c>
      <c r="K3891" s="192" t="n">
        <f aca="false">IF(J3891&gt;J3890,0,K3890+1)</f>
        <v>986</v>
      </c>
      <c r="L3891" s="134" t="n">
        <f aca="false">I3891/J3891-1</f>
        <v>-0.420524687948886</v>
      </c>
      <c r="O3891" s="131"/>
      <c r="P3891" s="330"/>
      <c r="Q3891" s="132"/>
      <c r="R3891" s="132"/>
      <c r="S3891" s="132"/>
      <c r="T3891" s="132"/>
    </row>
    <row r="3892" customFormat="false" ht="12.8" hidden="false" customHeight="false" outlineLevel="0" collapsed="false">
      <c r="A3892" s="131" t="n">
        <v>1598745600</v>
      </c>
      <c r="B3892" s="330" t="n">
        <f aca="false">(A3892/(24*60*60))+DATE(1970,1,1)</f>
        <v>44073</v>
      </c>
      <c r="C3892" s="331" t="n">
        <f aca="false">YEAR(B3892)</f>
        <v>2020</v>
      </c>
      <c r="D3892" s="331" t="n">
        <f aca="false">MONTH(B3892)</f>
        <v>8</v>
      </c>
      <c r="E3892" s="331" t="n">
        <f aca="false">DAY(B3892)</f>
        <v>30</v>
      </c>
      <c r="F3892" s="132" t="n">
        <v>11475.4225</v>
      </c>
      <c r="G3892" s="132" t="n">
        <v>11716.2325</v>
      </c>
      <c r="H3892" s="132" t="n">
        <v>11465.86</v>
      </c>
      <c r="I3892" s="132" t="n">
        <v>11713.08</v>
      </c>
      <c r="J3892" s="132" t="n">
        <f aca="false">LARGE($G$1:G3892,1)</f>
        <v>19804.2475</v>
      </c>
      <c r="K3892" s="192" t="n">
        <f aca="false">IF(J3892&gt;J3891,0,K3891+1)</f>
        <v>987</v>
      </c>
      <c r="L3892" s="134" t="n">
        <f aca="false">I3892/J3892-1</f>
        <v>-0.408557179463648</v>
      </c>
      <c r="O3892" s="131"/>
      <c r="P3892" s="330"/>
      <c r="Q3892" s="132"/>
      <c r="R3892" s="132"/>
      <c r="S3892" s="132"/>
      <c r="T3892" s="132"/>
    </row>
    <row r="3893" customFormat="false" ht="12.8" hidden="false" customHeight="false" outlineLevel="0" collapsed="false">
      <c r="A3893" s="131" t="n">
        <v>1598832000</v>
      </c>
      <c r="B3893" s="330" t="n">
        <f aca="false">(A3893/(24*60*60))+DATE(1970,1,1)</f>
        <v>44074</v>
      </c>
      <c r="C3893" s="331" t="n">
        <f aca="false">YEAR(B3893)</f>
        <v>2020</v>
      </c>
      <c r="D3893" s="331" t="n">
        <f aca="false">MONTH(B3893)</f>
        <v>8</v>
      </c>
      <c r="E3893" s="331" t="n">
        <f aca="false">DAY(B3893)</f>
        <v>31</v>
      </c>
      <c r="F3893" s="132" t="n">
        <v>11714.0825</v>
      </c>
      <c r="G3893" s="132" t="n">
        <v>11781.8575</v>
      </c>
      <c r="H3893" s="132" t="n">
        <v>11577.34</v>
      </c>
      <c r="I3893" s="132" t="n">
        <v>11657.2675</v>
      </c>
      <c r="J3893" s="132" t="n">
        <f aca="false">LARGE($G$1:G3893,1)</f>
        <v>19804.2475</v>
      </c>
      <c r="K3893" s="192" t="n">
        <f aca="false">IF(J3893&gt;J3892,0,K3892+1)</f>
        <v>988</v>
      </c>
      <c r="L3893" s="134" t="n">
        <f aca="false">I3893/J3893-1</f>
        <v>-0.41137538803229</v>
      </c>
      <c r="O3893" s="131"/>
      <c r="P3893" s="330"/>
      <c r="Q3893" s="132"/>
      <c r="R3893" s="132"/>
      <c r="S3893" s="132"/>
      <c r="T3893" s="132"/>
    </row>
    <row r="3894" customFormat="false" ht="12.8" hidden="false" customHeight="false" outlineLevel="0" collapsed="false">
      <c r="A3894" s="131" t="n">
        <v>1598918400</v>
      </c>
      <c r="B3894" s="330" t="n">
        <f aca="false">(A3894/(24*60*60))+DATE(1970,1,1)</f>
        <v>44075</v>
      </c>
      <c r="C3894" s="331" t="n">
        <f aca="false">YEAR(B3894)</f>
        <v>2020</v>
      </c>
      <c r="D3894" s="331" t="n">
        <f aca="false">MONTH(B3894)</f>
        <v>9</v>
      </c>
      <c r="E3894" s="331" t="n">
        <f aca="false">DAY(B3894)</f>
        <v>1</v>
      </c>
      <c r="F3894" s="132" t="n">
        <v>11658.1025</v>
      </c>
      <c r="G3894" s="132" t="n">
        <v>12072.2525</v>
      </c>
      <c r="H3894" s="132" t="n">
        <v>11528.29</v>
      </c>
      <c r="I3894" s="132" t="n">
        <v>11925.9375</v>
      </c>
      <c r="J3894" s="132" t="n">
        <f aca="false">LARGE($G$1:G3894,1)</f>
        <v>19804.2475</v>
      </c>
      <c r="K3894" s="192" t="n">
        <f aca="false">IF(J3894&gt;J3893,0,K3893+1)</f>
        <v>989</v>
      </c>
      <c r="L3894" s="134" t="n">
        <f aca="false">I3894/J3894-1</f>
        <v>-0.397809106354584</v>
      </c>
      <c r="O3894" s="131"/>
      <c r="P3894" s="330"/>
      <c r="Q3894" s="132"/>
      <c r="R3894" s="132"/>
      <c r="S3894" s="132"/>
      <c r="T3894" s="132"/>
    </row>
    <row r="3895" customFormat="false" ht="12.8" hidden="false" customHeight="false" outlineLevel="0" collapsed="false">
      <c r="A3895" s="131" t="n">
        <v>1599004800</v>
      </c>
      <c r="B3895" s="330" t="n">
        <f aca="false">(A3895/(24*60*60))+DATE(1970,1,1)</f>
        <v>44076</v>
      </c>
      <c r="C3895" s="331" t="n">
        <f aca="false">YEAR(B3895)</f>
        <v>2020</v>
      </c>
      <c r="D3895" s="331" t="n">
        <f aca="false">MONTH(B3895)</f>
        <v>9</v>
      </c>
      <c r="E3895" s="331" t="n">
        <f aca="false">DAY(B3895)</f>
        <v>2</v>
      </c>
      <c r="F3895" s="132" t="n">
        <v>11922.5575</v>
      </c>
      <c r="G3895" s="132" t="n">
        <v>11955.2125</v>
      </c>
      <c r="H3895" s="132" t="n">
        <v>11166.905</v>
      </c>
      <c r="I3895" s="132" t="n">
        <v>11397.7725</v>
      </c>
      <c r="J3895" s="132" t="n">
        <f aca="false">LARGE($G$1:G3895,1)</f>
        <v>19804.2475</v>
      </c>
      <c r="K3895" s="192" t="n">
        <f aca="false">IF(J3895&gt;J3894,0,K3894+1)</f>
        <v>990</v>
      </c>
      <c r="L3895" s="134" t="n">
        <f aca="false">I3895/J3895-1</f>
        <v>-0.424478385255486</v>
      </c>
      <c r="O3895" s="131"/>
      <c r="P3895" s="330"/>
      <c r="Q3895" s="132"/>
      <c r="R3895" s="132"/>
      <c r="S3895" s="132"/>
      <c r="T3895" s="132"/>
    </row>
    <row r="3896" customFormat="false" ht="12.8" hidden="false" customHeight="false" outlineLevel="0" collapsed="false">
      <c r="A3896" s="131" t="n">
        <v>1599091200</v>
      </c>
      <c r="B3896" s="330" t="n">
        <f aca="false">(A3896/(24*60*60))+DATE(1970,1,1)</f>
        <v>44077</v>
      </c>
      <c r="C3896" s="331" t="n">
        <f aca="false">YEAR(B3896)</f>
        <v>2020</v>
      </c>
      <c r="D3896" s="331" t="n">
        <f aca="false">MONTH(B3896)</f>
        <v>9</v>
      </c>
      <c r="E3896" s="331" t="n">
        <f aca="false">DAY(B3896)</f>
        <v>3</v>
      </c>
      <c r="F3896" s="132" t="n">
        <v>11397.7475</v>
      </c>
      <c r="G3896" s="132" t="n">
        <v>11477.3225</v>
      </c>
      <c r="H3896" s="132" t="n">
        <v>10004.465</v>
      </c>
      <c r="I3896" s="132" t="n">
        <v>10171.66</v>
      </c>
      <c r="J3896" s="132" t="n">
        <f aca="false">LARGE($G$1:G3896,1)</f>
        <v>19804.2475</v>
      </c>
      <c r="K3896" s="192" t="n">
        <f aca="false">IF(J3896&gt;J3895,0,K3895+1)</f>
        <v>991</v>
      </c>
      <c r="L3896" s="134" t="n">
        <f aca="false">I3896/J3896-1</f>
        <v>-0.48638997770554</v>
      </c>
      <c r="O3896" s="131"/>
      <c r="P3896" s="330"/>
      <c r="Q3896" s="132"/>
      <c r="R3896" s="132"/>
      <c r="S3896" s="132"/>
      <c r="T3896" s="132"/>
    </row>
    <row r="3897" customFormat="false" ht="12.8" hidden="false" customHeight="false" outlineLevel="0" collapsed="false">
      <c r="A3897" s="131" t="n">
        <v>1599177600</v>
      </c>
      <c r="B3897" s="330" t="n">
        <f aca="false">(A3897/(24*60*60))+DATE(1970,1,1)</f>
        <v>44078</v>
      </c>
      <c r="C3897" s="331" t="n">
        <f aca="false">YEAR(B3897)</f>
        <v>2020</v>
      </c>
      <c r="D3897" s="331" t="n">
        <f aca="false">MONTH(B3897)</f>
        <v>9</v>
      </c>
      <c r="E3897" s="331" t="n">
        <f aca="false">DAY(B3897)</f>
        <v>4</v>
      </c>
      <c r="F3897" s="132" t="n">
        <v>10171.5375</v>
      </c>
      <c r="G3897" s="132" t="n">
        <v>10638.5725</v>
      </c>
      <c r="H3897" s="132" t="n">
        <v>9924.1675</v>
      </c>
      <c r="I3897" s="132" t="n">
        <v>10470.58</v>
      </c>
      <c r="J3897" s="132" t="n">
        <f aca="false">LARGE($G$1:G3897,1)</f>
        <v>19804.2475</v>
      </c>
      <c r="K3897" s="192" t="n">
        <f aca="false">IF(J3897&gt;J3896,0,K3896+1)</f>
        <v>992</v>
      </c>
      <c r="L3897" s="134" t="n">
        <f aca="false">I3897/J3897-1</f>
        <v>-0.471296245918963</v>
      </c>
      <c r="O3897" s="131"/>
      <c r="P3897" s="330"/>
      <c r="Q3897" s="132"/>
      <c r="R3897" s="132"/>
      <c r="S3897" s="132"/>
      <c r="T3897" s="132"/>
    </row>
    <row r="3898" customFormat="false" ht="12.8" hidden="false" customHeight="false" outlineLevel="0" collapsed="false">
      <c r="A3898" s="131" t="n">
        <v>1599264000</v>
      </c>
      <c r="B3898" s="330" t="n">
        <f aca="false">(A3898/(24*60*60))+DATE(1970,1,1)</f>
        <v>44079</v>
      </c>
      <c r="C3898" s="331" t="n">
        <f aca="false">YEAR(B3898)</f>
        <v>2020</v>
      </c>
      <c r="D3898" s="331" t="n">
        <f aca="false">MONTH(B3898)</f>
        <v>9</v>
      </c>
      <c r="E3898" s="331" t="n">
        <f aca="false">DAY(B3898)</f>
        <v>5</v>
      </c>
      <c r="F3898" s="132" t="n">
        <v>10471.5225</v>
      </c>
      <c r="G3898" s="132" t="n">
        <v>10567.8575</v>
      </c>
      <c r="H3898" s="132" t="n">
        <v>9849.325</v>
      </c>
      <c r="I3898" s="132" t="n">
        <v>10166.6325</v>
      </c>
      <c r="J3898" s="132" t="n">
        <f aca="false">LARGE($G$1:G3898,1)</f>
        <v>19804.2475</v>
      </c>
      <c r="K3898" s="192" t="n">
        <f aca="false">IF(J3898&gt;J3897,0,K3897+1)</f>
        <v>993</v>
      </c>
      <c r="L3898" s="134" t="n">
        <f aca="false">I3898/J3898-1</f>
        <v>-0.486643837388924</v>
      </c>
      <c r="O3898" s="131"/>
      <c r="P3898" s="330"/>
      <c r="Q3898" s="132"/>
      <c r="R3898" s="132"/>
      <c r="S3898" s="132"/>
      <c r="T3898" s="132"/>
    </row>
    <row r="3899" customFormat="false" ht="12.8" hidden="false" customHeight="false" outlineLevel="0" collapsed="false">
      <c r="A3899" s="131" t="n">
        <v>1599350400</v>
      </c>
      <c r="B3899" s="330" t="n">
        <f aca="false">(A3899/(24*60*60))+DATE(1970,1,1)</f>
        <v>44080</v>
      </c>
      <c r="C3899" s="331" t="n">
        <f aca="false">YEAR(B3899)</f>
        <v>2020</v>
      </c>
      <c r="D3899" s="331" t="n">
        <f aca="false">MONTH(B3899)</f>
        <v>9</v>
      </c>
      <c r="E3899" s="331" t="n">
        <f aca="false">DAY(B3899)</f>
        <v>6</v>
      </c>
      <c r="F3899" s="132" t="n">
        <v>10166.9575</v>
      </c>
      <c r="G3899" s="132" t="n">
        <v>10353.8275</v>
      </c>
      <c r="H3899" s="132" t="n">
        <v>10003.365</v>
      </c>
      <c r="I3899" s="132" t="n">
        <v>10258.09</v>
      </c>
      <c r="J3899" s="132" t="n">
        <f aca="false">LARGE($G$1:G3899,1)</f>
        <v>19804.2475</v>
      </c>
      <c r="K3899" s="192" t="n">
        <f aca="false">IF(J3899&gt;J3898,0,K3898+1)</f>
        <v>994</v>
      </c>
      <c r="L3899" s="134" t="n">
        <f aca="false">I3899/J3899-1</f>
        <v>-0.482025762402737</v>
      </c>
      <c r="O3899" s="131"/>
      <c r="P3899" s="330"/>
      <c r="Q3899" s="132"/>
      <c r="R3899" s="132"/>
      <c r="S3899" s="132"/>
      <c r="T3899" s="132"/>
    </row>
    <row r="3900" customFormat="false" ht="12.8" hidden="false" customHeight="false" outlineLevel="0" collapsed="false">
      <c r="A3900" s="131" t="n">
        <v>1599436800</v>
      </c>
      <c r="B3900" s="330" t="n">
        <f aca="false">(A3900/(24*60*60))+DATE(1970,1,1)</f>
        <v>44081</v>
      </c>
      <c r="C3900" s="331" t="n">
        <f aca="false">YEAR(B3900)</f>
        <v>2020</v>
      </c>
      <c r="D3900" s="331" t="n">
        <f aca="false">MONTH(B3900)</f>
        <v>9</v>
      </c>
      <c r="E3900" s="331" t="n">
        <f aca="false">DAY(B3900)</f>
        <v>7</v>
      </c>
      <c r="F3900" s="132" t="n">
        <v>10258.355</v>
      </c>
      <c r="G3900" s="132" t="n">
        <v>10414.165</v>
      </c>
      <c r="H3900" s="132" t="n">
        <v>9879.525</v>
      </c>
      <c r="I3900" s="132" t="n">
        <v>10378.3725</v>
      </c>
      <c r="J3900" s="132" t="n">
        <f aca="false">LARGE($G$1:G3900,1)</f>
        <v>19804.2475</v>
      </c>
      <c r="K3900" s="192" t="n">
        <f aca="false">IF(J3900&gt;J3899,0,K3899+1)</f>
        <v>995</v>
      </c>
      <c r="L3900" s="134" t="n">
        <f aca="false">I3900/J3900-1</f>
        <v>-0.475952191569006</v>
      </c>
      <c r="O3900" s="131"/>
      <c r="P3900" s="330"/>
      <c r="Q3900" s="132"/>
      <c r="R3900" s="132"/>
      <c r="S3900" s="132"/>
      <c r="T3900" s="132"/>
    </row>
    <row r="3901" customFormat="false" ht="12.8" hidden="false" customHeight="false" outlineLevel="0" collapsed="false">
      <c r="A3901" s="131" t="n">
        <v>1599523200</v>
      </c>
      <c r="B3901" s="330" t="n">
        <f aca="false">(A3901/(24*60*60))+DATE(1970,1,1)</f>
        <v>44082</v>
      </c>
      <c r="C3901" s="331" t="n">
        <f aca="false">YEAR(B3901)</f>
        <v>2020</v>
      </c>
      <c r="D3901" s="331" t="n">
        <f aca="false">MONTH(B3901)</f>
        <v>9</v>
      </c>
      <c r="E3901" s="331" t="n">
        <f aca="false">DAY(B3901)</f>
        <v>8</v>
      </c>
      <c r="F3901" s="132" t="n">
        <v>10379.2975</v>
      </c>
      <c r="G3901" s="132" t="n">
        <v>10442.1825</v>
      </c>
      <c r="H3901" s="132" t="n">
        <v>9836.43</v>
      </c>
      <c r="I3901" s="132" t="n">
        <v>10126.5975</v>
      </c>
      <c r="J3901" s="132" t="n">
        <f aca="false">LARGE($G$1:G3901,1)</f>
        <v>19804.2475</v>
      </c>
      <c r="K3901" s="192" t="n">
        <f aca="false">IF(J3901&gt;J3900,0,K3900+1)</f>
        <v>996</v>
      </c>
      <c r="L3901" s="134" t="n">
        <f aca="false">I3901/J3901-1</f>
        <v>-0.488665373425575</v>
      </c>
      <c r="O3901" s="131"/>
      <c r="P3901" s="330"/>
      <c r="Q3901" s="132"/>
      <c r="R3901" s="132"/>
      <c r="S3901" s="132"/>
      <c r="T3901" s="132"/>
    </row>
    <row r="3902" customFormat="false" ht="12.8" hidden="false" customHeight="false" outlineLevel="0" collapsed="false">
      <c r="A3902" s="131" t="n">
        <v>1599609600</v>
      </c>
      <c r="B3902" s="330" t="n">
        <f aca="false">(A3902/(24*60*60))+DATE(1970,1,1)</f>
        <v>44083</v>
      </c>
      <c r="C3902" s="331" t="n">
        <f aca="false">YEAR(B3902)</f>
        <v>2020</v>
      </c>
      <c r="D3902" s="331" t="n">
        <f aca="false">MONTH(B3902)</f>
        <v>9</v>
      </c>
      <c r="E3902" s="331" t="n">
        <f aca="false">DAY(B3902)</f>
        <v>9</v>
      </c>
      <c r="F3902" s="132" t="n">
        <v>10126.9275</v>
      </c>
      <c r="G3902" s="132" t="n">
        <v>10349.595</v>
      </c>
      <c r="H3902" s="132" t="n">
        <v>9984.3225</v>
      </c>
      <c r="I3902" s="132" t="n">
        <v>10230.265</v>
      </c>
      <c r="J3902" s="132" t="n">
        <f aca="false">LARGE($G$1:G3902,1)</f>
        <v>19804.2475</v>
      </c>
      <c r="K3902" s="192" t="n">
        <f aca="false">IF(J3902&gt;J3901,0,K3901+1)</f>
        <v>997</v>
      </c>
      <c r="L3902" s="134" t="n">
        <f aca="false">I3902/J3902-1</f>
        <v>-0.483430764031807</v>
      </c>
      <c r="O3902" s="131"/>
      <c r="P3902" s="330"/>
      <c r="Q3902" s="132"/>
      <c r="R3902" s="132"/>
      <c r="S3902" s="132"/>
      <c r="T3902" s="132"/>
    </row>
    <row r="3903" customFormat="false" ht="12.8" hidden="false" customHeight="false" outlineLevel="0" collapsed="false">
      <c r="A3903" s="131" t="n">
        <v>1599696000</v>
      </c>
      <c r="B3903" s="330" t="n">
        <f aca="false">(A3903/(24*60*60))+DATE(1970,1,1)</f>
        <v>44084</v>
      </c>
      <c r="C3903" s="331" t="n">
        <f aca="false">YEAR(B3903)</f>
        <v>2020</v>
      </c>
      <c r="D3903" s="331" t="n">
        <f aca="false">MONTH(B3903)</f>
        <v>9</v>
      </c>
      <c r="E3903" s="331" t="n">
        <f aca="false">DAY(B3903)</f>
        <v>10</v>
      </c>
      <c r="F3903" s="132" t="n">
        <v>10224.53</v>
      </c>
      <c r="G3903" s="132" t="n">
        <v>10493.5</v>
      </c>
      <c r="H3903" s="132" t="n">
        <v>10221.5525</v>
      </c>
      <c r="I3903" s="132" t="n">
        <v>10346.9775</v>
      </c>
      <c r="J3903" s="132" t="n">
        <f aca="false">LARGE($G$1:G3903,1)</f>
        <v>19804.2475</v>
      </c>
      <c r="K3903" s="192" t="n">
        <f aca="false">IF(J3903&gt;J3902,0,K3902+1)</f>
        <v>998</v>
      </c>
      <c r="L3903" s="134" t="n">
        <f aca="false">I3903/J3903-1</f>
        <v>-0.477537457558031</v>
      </c>
      <c r="O3903" s="131"/>
      <c r="P3903" s="330"/>
      <c r="Q3903" s="132"/>
      <c r="R3903" s="132"/>
      <c r="S3903" s="132"/>
      <c r="T3903" s="132"/>
    </row>
    <row r="3904" customFormat="false" ht="12.8" hidden="false" customHeight="false" outlineLevel="0" collapsed="false">
      <c r="A3904" s="131" t="n">
        <v>1599782400</v>
      </c>
      <c r="B3904" s="330" t="n">
        <f aca="false">(A3904/(24*60*60))+DATE(1970,1,1)</f>
        <v>44085</v>
      </c>
      <c r="C3904" s="331" t="n">
        <f aca="false">YEAR(B3904)</f>
        <v>2020</v>
      </c>
      <c r="D3904" s="331" t="n">
        <f aca="false">MONTH(B3904)</f>
        <v>9</v>
      </c>
      <c r="E3904" s="331" t="n">
        <f aca="false">DAY(B3904)</f>
        <v>11</v>
      </c>
      <c r="F3904" s="132" t="n">
        <v>10353.27</v>
      </c>
      <c r="G3904" s="132" t="n">
        <v>10412.255</v>
      </c>
      <c r="H3904" s="132" t="n">
        <v>10204.6</v>
      </c>
      <c r="I3904" s="132" t="n">
        <v>10397.115</v>
      </c>
      <c r="J3904" s="132" t="n">
        <f aca="false">LARGE($G$1:G3904,1)</f>
        <v>19804.2475</v>
      </c>
      <c r="K3904" s="192" t="n">
        <f aca="false">IF(J3904&gt;J3903,0,K3903+1)</f>
        <v>999</v>
      </c>
      <c r="L3904" s="134" t="n">
        <f aca="false">I3904/J3904-1</f>
        <v>-0.475005803679236</v>
      </c>
      <c r="O3904" s="131"/>
      <c r="P3904" s="330"/>
      <c r="Q3904" s="132"/>
      <c r="R3904" s="132"/>
      <c r="S3904" s="132"/>
      <c r="T3904" s="132"/>
    </row>
    <row r="3905" customFormat="false" ht="12.8" hidden="false" customHeight="false" outlineLevel="0" collapsed="false">
      <c r="A3905" s="131" t="n">
        <v>1599868800</v>
      </c>
      <c r="B3905" s="330" t="n">
        <f aca="false">(A3905/(24*60*60))+DATE(1970,1,1)</f>
        <v>44086</v>
      </c>
      <c r="C3905" s="331" t="n">
        <f aca="false">YEAR(B3905)</f>
        <v>2020</v>
      </c>
      <c r="D3905" s="331" t="n">
        <f aca="false">MONTH(B3905)</f>
        <v>9</v>
      </c>
      <c r="E3905" s="331" t="n">
        <f aca="false">DAY(B3905)</f>
        <v>12</v>
      </c>
      <c r="F3905" s="132" t="n">
        <v>10398.9425</v>
      </c>
      <c r="G3905" s="132" t="n">
        <v>10480.1625</v>
      </c>
      <c r="H3905" s="132" t="n">
        <v>10277.7975</v>
      </c>
      <c r="I3905" s="132" t="n">
        <v>10446.5425</v>
      </c>
      <c r="J3905" s="132" t="n">
        <f aca="false">LARGE($G$1:G3905,1)</f>
        <v>19804.2475</v>
      </c>
      <c r="K3905" s="192" t="n">
        <f aca="false">IF(J3905&gt;J3904,0,K3904+1)</f>
        <v>1000</v>
      </c>
      <c r="L3905" s="134" t="n">
        <f aca="false">I3905/J3905-1</f>
        <v>-0.472510000695558</v>
      </c>
      <c r="O3905" s="131"/>
      <c r="P3905" s="330"/>
      <c r="Q3905" s="132"/>
      <c r="R3905" s="132"/>
      <c r="S3905" s="132"/>
      <c r="T3905" s="132"/>
    </row>
    <row r="3906" customFormat="false" ht="12.8" hidden="false" customHeight="false" outlineLevel="0" collapsed="false">
      <c r="A3906" s="131" t="n">
        <v>1599955200</v>
      </c>
      <c r="B3906" s="330" t="n">
        <f aca="false">(A3906/(24*60*60))+DATE(1970,1,1)</f>
        <v>44087</v>
      </c>
      <c r="C3906" s="331" t="n">
        <f aca="false">YEAR(B3906)</f>
        <v>2020</v>
      </c>
      <c r="D3906" s="331" t="n">
        <f aca="false">MONTH(B3906)</f>
        <v>9</v>
      </c>
      <c r="E3906" s="331" t="n">
        <f aca="false">DAY(B3906)</f>
        <v>13</v>
      </c>
      <c r="F3906" s="132" t="n">
        <v>10447.61</v>
      </c>
      <c r="G3906" s="132" t="n">
        <v>10579.535</v>
      </c>
      <c r="H3906" s="132" t="n">
        <v>10215.5675</v>
      </c>
      <c r="I3906" s="132" t="n">
        <v>10335.125</v>
      </c>
      <c r="J3906" s="132" t="n">
        <f aca="false">LARGE($G$1:G3906,1)</f>
        <v>19804.2475</v>
      </c>
      <c r="K3906" s="192" t="n">
        <f aca="false">IF(J3906&gt;J3905,0,K3905+1)</f>
        <v>1001</v>
      </c>
      <c r="L3906" s="134" t="n">
        <f aca="false">I3906/J3906-1</f>
        <v>-0.478135940282508</v>
      </c>
      <c r="O3906" s="131"/>
      <c r="P3906" s="330"/>
      <c r="Q3906" s="132"/>
      <c r="R3906" s="132"/>
      <c r="S3906" s="132"/>
      <c r="T3906" s="132"/>
    </row>
    <row r="3907" customFormat="false" ht="12.8" hidden="false" customHeight="false" outlineLevel="0" collapsed="false">
      <c r="A3907" s="131" t="n">
        <v>1600041600</v>
      </c>
      <c r="B3907" s="330" t="n">
        <f aca="false">(A3907/(24*60*60))+DATE(1970,1,1)</f>
        <v>44088</v>
      </c>
      <c r="C3907" s="331" t="n">
        <f aca="false">YEAR(B3907)</f>
        <v>2020</v>
      </c>
      <c r="D3907" s="331" t="n">
        <f aca="false">MONTH(B3907)</f>
        <v>9</v>
      </c>
      <c r="E3907" s="331" t="n">
        <f aca="false">DAY(B3907)</f>
        <v>14</v>
      </c>
      <c r="F3907" s="132" t="n">
        <v>10336.025</v>
      </c>
      <c r="G3907" s="132" t="n">
        <v>10757.6625</v>
      </c>
      <c r="H3907" s="132" t="n">
        <v>10252.8975</v>
      </c>
      <c r="I3907" s="132" t="n">
        <v>10678.515</v>
      </c>
      <c r="J3907" s="132" t="n">
        <f aca="false">LARGE($G$1:G3907,1)</f>
        <v>19804.2475</v>
      </c>
      <c r="K3907" s="192" t="n">
        <f aca="false">IF(J3907&gt;J3906,0,K3906+1)</f>
        <v>1002</v>
      </c>
      <c r="L3907" s="134" t="n">
        <f aca="false">I3907/J3907-1</f>
        <v>-0.460796730600342</v>
      </c>
      <c r="O3907" s="131"/>
      <c r="P3907" s="330"/>
      <c r="Q3907" s="132"/>
      <c r="R3907" s="132"/>
      <c r="S3907" s="132"/>
      <c r="T3907" s="132"/>
    </row>
    <row r="3908" customFormat="false" ht="12.8" hidden="false" customHeight="false" outlineLevel="0" collapsed="false">
      <c r="A3908" s="131" t="n">
        <v>1600128000</v>
      </c>
      <c r="B3908" s="330" t="n">
        <f aca="false">(A3908/(24*60*60))+DATE(1970,1,1)</f>
        <v>44089</v>
      </c>
      <c r="C3908" s="331" t="n">
        <f aca="false">YEAR(B3908)</f>
        <v>2020</v>
      </c>
      <c r="D3908" s="331" t="n">
        <f aca="false">MONTH(B3908)</f>
        <v>9</v>
      </c>
      <c r="E3908" s="331" t="n">
        <f aca="false">DAY(B3908)</f>
        <v>15</v>
      </c>
      <c r="F3908" s="132" t="n">
        <v>10676.8725</v>
      </c>
      <c r="G3908" s="132" t="n">
        <v>10940.065</v>
      </c>
      <c r="H3908" s="132" t="n">
        <v>10616.0875</v>
      </c>
      <c r="I3908" s="132" t="n">
        <v>10785.185</v>
      </c>
      <c r="J3908" s="132" t="n">
        <f aca="false">LARGE($G$1:G3908,1)</f>
        <v>19804.2475</v>
      </c>
      <c r="K3908" s="192" t="n">
        <f aca="false">IF(J3908&gt;J3907,0,K3907+1)</f>
        <v>1003</v>
      </c>
      <c r="L3908" s="134" t="n">
        <f aca="false">I3908/J3908-1</f>
        <v>-0.455410512315603</v>
      </c>
      <c r="O3908" s="131"/>
      <c r="P3908" s="330"/>
      <c r="Q3908" s="132"/>
      <c r="R3908" s="132"/>
      <c r="S3908" s="132"/>
      <c r="T3908" s="132"/>
    </row>
    <row r="3909" customFormat="false" ht="12.8" hidden="false" customHeight="false" outlineLevel="0" collapsed="false">
      <c r="A3909" s="131" t="n">
        <v>1600214400</v>
      </c>
      <c r="B3909" s="330" t="n">
        <f aca="false">(A3909/(24*60*60))+DATE(1970,1,1)</f>
        <v>44090</v>
      </c>
      <c r="C3909" s="331" t="n">
        <f aca="false">YEAR(B3909)</f>
        <v>2020</v>
      </c>
      <c r="D3909" s="331" t="n">
        <f aca="false">MONTH(B3909)</f>
        <v>9</v>
      </c>
      <c r="E3909" s="331" t="n">
        <f aca="false">DAY(B3909)</f>
        <v>16</v>
      </c>
      <c r="F3909" s="132" t="n">
        <v>10785.71</v>
      </c>
      <c r="G3909" s="132" t="n">
        <v>11099.7125</v>
      </c>
      <c r="H3909" s="132" t="n">
        <v>10665.705</v>
      </c>
      <c r="I3909" s="132" t="n">
        <v>10955.3775</v>
      </c>
      <c r="J3909" s="132" t="n">
        <f aca="false">LARGE($G$1:G3909,1)</f>
        <v>19804.2475</v>
      </c>
      <c r="K3909" s="192" t="n">
        <f aca="false">IF(J3909&gt;J3908,0,K3908+1)</f>
        <v>1004</v>
      </c>
      <c r="L3909" s="134" t="n">
        <f aca="false">I3909/J3909-1</f>
        <v>-0.446816775037779</v>
      </c>
      <c r="O3909" s="131"/>
      <c r="P3909" s="330"/>
      <c r="Q3909" s="132"/>
      <c r="R3909" s="132"/>
      <c r="S3909" s="132"/>
      <c r="T3909" s="132"/>
    </row>
    <row r="3910" customFormat="false" ht="12.8" hidden="false" customHeight="false" outlineLevel="0" collapsed="false">
      <c r="A3910" s="131" t="n">
        <v>1600300800</v>
      </c>
      <c r="B3910" s="330" t="n">
        <f aca="false">(A3910/(24*60*60))+DATE(1970,1,1)</f>
        <v>44091</v>
      </c>
      <c r="C3910" s="331" t="n">
        <f aca="false">YEAR(B3910)</f>
        <v>2020</v>
      </c>
      <c r="D3910" s="331" t="n">
        <f aca="false">MONTH(B3910)</f>
        <v>9</v>
      </c>
      <c r="E3910" s="331" t="n">
        <f aca="false">DAY(B3910)</f>
        <v>17</v>
      </c>
      <c r="F3910" s="132" t="n">
        <v>10953.6575</v>
      </c>
      <c r="G3910" s="132" t="n">
        <v>11047.5</v>
      </c>
      <c r="H3910" s="132" t="n">
        <v>10742.97</v>
      </c>
      <c r="I3910" s="132" t="n">
        <v>10944.9075</v>
      </c>
      <c r="J3910" s="132" t="n">
        <f aca="false">LARGE($G$1:G3910,1)</f>
        <v>19804.2475</v>
      </c>
      <c r="K3910" s="192" t="n">
        <f aca="false">IF(J3910&gt;J3909,0,K3909+1)</f>
        <v>1005</v>
      </c>
      <c r="L3910" s="134" t="n">
        <f aca="false">I3910/J3910-1</f>
        <v>-0.447345449505214</v>
      </c>
      <c r="O3910" s="131"/>
      <c r="P3910" s="330"/>
      <c r="Q3910" s="132"/>
      <c r="R3910" s="132"/>
      <c r="S3910" s="132"/>
      <c r="T3910" s="132"/>
    </row>
    <row r="3911" customFormat="false" ht="12.8" hidden="false" customHeight="false" outlineLevel="0" collapsed="false">
      <c r="A3911" s="131" t="n">
        <v>1600387200</v>
      </c>
      <c r="B3911" s="330" t="n">
        <f aca="false">(A3911/(24*60*60))+DATE(1970,1,1)</f>
        <v>44092</v>
      </c>
      <c r="C3911" s="331" t="n">
        <f aca="false">YEAR(B3911)</f>
        <v>2020</v>
      </c>
      <c r="D3911" s="331" t="n">
        <f aca="false">MONTH(B3911)</f>
        <v>9</v>
      </c>
      <c r="E3911" s="331" t="n">
        <f aca="false">DAY(B3911)</f>
        <v>18</v>
      </c>
      <c r="F3911" s="132" t="n">
        <v>10946.64</v>
      </c>
      <c r="G3911" s="132" t="n">
        <v>11039.885</v>
      </c>
      <c r="H3911" s="132" t="n">
        <v>10816.3425</v>
      </c>
      <c r="I3911" s="132" t="n">
        <v>10935.2675</v>
      </c>
      <c r="J3911" s="132" t="n">
        <f aca="false">LARGE($G$1:G3911,1)</f>
        <v>19804.2475</v>
      </c>
      <c r="K3911" s="192" t="n">
        <f aca="false">IF(J3911&gt;J3910,0,K3910+1)</f>
        <v>1006</v>
      </c>
      <c r="L3911" s="134" t="n">
        <f aca="false">I3911/J3911-1</f>
        <v>-0.447832213771313</v>
      </c>
      <c r="O3911" s="131"/>
      <c r="P3911" s="330"/>
      <c r="Q3911" s="132"/>
      <c r="R3911" s="132"/>
      <c r="S3911" s="132"/>
      <c r="T3911" s="132"/>
    </row>
    <row r="3912" customFormat="false" ht="12.8" hidden="false" customHeight="false" outlineLevel="0" collapsed="false">
      <c r="A3912" s="131" t="n">
        <v>1600473600</v>
      </c>
      <c r="B3912" s="330" t="n">
        <f aca="false">(A3912/(24*60*60))+DATE(1970,1,1)</f>
        <v>44093</v>
      </c>
      <c r="C3912" s="331" t="n">
        <f aca="false">YEAR(B3912)</f>
        <v>2020</v>
      </c>
      <c r="D3912" s="331" t="n">
        <f aca="false">MONTH(B3912)</f>
        <v>9</v>
      </c>
      <c r="E3912" s="331" t="n">
        <f aca="false">DAY(B3912)</f>
        <v>19</v>
      </c>
      <c r="F3912" s="132" t="n">
        <v>10937.1075</v>
      </c>
      <c r="G3912" s="132" t="n">
        <v>11180.7775</v>
      </c>
      <c r="H3912" s="132" t="n">
        <v>10894.34</v>
      </c>
      <c r="I3912" s="132" t="n">
        <v>11081.2575</v>
      </c>
      <c r="J3912" s="132" t="n">
        <f aca="false">LARGE($G$1:G3912,1)</f>
        <v>19804.2475</v>
      </c>
      <c r="K3912" s="192" t="n">
        <f aca="false">IF(J3912&gt;J3911,0,K3911+1)</f>
        <v>1007</v>
      </c>
      <c r="L3912" s="134" t="n">
        <f aca="false">I3912/J3912-1</f>
        <v>-0.440460562816133</v>
      </c>
      <c r="O3912" s="131"/>
      <c r="P3912" s="330"/>
      <c r="Q3912" s="132"/>
      <c r="R3912" s="132"/>
      <c r="S3912" s="132"/>
      <c r="T3912" s="132"/>
    </row>
    <row r="3913" customFormat="false" ht="12.8" hidden="false" customHeight="false" outlineLevel="0" collapsed="false">
      <c r="A3913" s="131" t="n">
        <v>1600560000</v>
      </c>
      <c r="B3913" s="330" t="n">
        <f aca="false">(A3913/(24*60*60))+DATE(1970,1,1)</f>
        <v>44094</v>
      </c>
      <c r="C3913" s="331" t="n">
        <f aca="false">YEAR(B3913)</f>
        <v>2020</v>
      </c>
      <c r="D3913" s="331" t="n">
        <f aca="false">MONTH(B3913)</f>
        <v>9</v>
      </c>
      <c r="E3913" s="331" t="n">
        <f aca="false">DAY(B3913)</f>
        <v>20</v>
      </c>
      <c r="F3913" s="132" t="n">
        <v>11079.2625</v>
      </c>
      <c r="G3913" s="132" t="n">
        <v>11081.435</v>
      </c>
      <c r="H3913" s="132" t="n">
        <v>10762.7825</v>
      </c>
      <c r="I3913" s="132" t="n">
        <v>10921.11</v>
      </c>
      <c r="J3913" s="132" t="n">
        <f aca="false">LARGE($G$1:G3913,1)</f>
        <v>19804.2475</v>
      </c>
      <c r="K3913" s="192" t="n">
        <f aca="false">IF(J3913&gt;J3912,0,K3912+1)</f>
        <v>1008</v>
      </c>
      <c r="L3913" s="134" t="n">
        <f aca="false">I3913/J3913-1</f>
        <v>-0.448547085669375</v>
      </c>
      <c r="O3913" s="131"/>
      <c r="P3913" s="330"/>
      <c r="Q3913" s="132"/>
      <c r="R3913" s="132"/>
      <c r="S3913" s="132"/>
      <c r="T3913" s="132"/>
    </row>
    <row r="3914" customFormat="false" ht="12.8" hidden="false" customHeight="false" outlineLevel="0" collapsed="false">
      <c r="A3914" s="131" t="n">
        <v>1600646400</v>
      </c>
      <c r="B3914" s="330" t="n">
        <f aca="false">(A3914/(24*60*60))+DATE(1970,1,1)</f>
        <v>44095</v>
      </c>
      <c r="C3914" s="331" t="n">
        <f aca="false">YEAR(B3914)</f>
        <v>2020</v>
      </c>
      <c r="D3914" s="331" t="n">
        <f aca="false">MONTH(B3914)</f>
        <v>9</v>
      </c>
      <c r="E3914" s="331" t="n">
        <f aca="false">DAY(B3914)</f>
        <v>21</v>
      </c>
      <c r="F3914" s="132" t="n">
        <v>10920.915</v>
      </c>
      <c r="G3914" s="132" t="n">
        <v>10993.4575</v>
      </c>
      <c r="H3914" s="132" t="n">
        <v>10264.16</v>
      </c>
      <c r="I3914" s="132" t="n">
        <v>10415.95</v>
      </c>
      <c r="J3914" s="132" t="n">
        <f aca="false">LARGE($G$1:G3914,1)</f>
        <v>19804.2475</v>
      </c>
      <c r="K3914" s="192" t="n">
        <f aca="false">IF(J3914&gt;J3913,0,K3913+1)</f>
        <v>1009</v>
      </c>
      <c r="L3914" s="134" t="n">
        <f aca="false">I3914/J3914-1</f>
        <v>-0.474054745074257</v>
      </c>
      <c r="O3914" s="131"/>
      <c r="P3914" s="330"/>
      <c r="Q3914" s="132"/>
      <c r="R3914" s="132"/>
      <c r="S3914" s="132"/>
      <c r="T3914" s="132"/>
    </row>
    <row r="3915" customFormat="false" ht="12.8" hidden="false" customHeight="false" outlineLevel="0" collapsed="false">
      <c r="A3915" s="131" t="n">
        <v>1600732800</v>
      </c>
      <c r="B3915" s="330" t="n">
        <f aca="false">(A3915/(24*60*60))+DATE(1970,1,1)</f>
        <v>44096</v>
      </c>
      <c r="C3915" s="331" t="n">
        <f aca="false">YEAR(B3915)</f>
        <v>2020</v>
      </c>
      <c r="D3915" s="331" t="n">
        <f aca="false">MONTH(B3915)</f>
        <v>9</v>
      </c>
      <c r="E3915" s="331" t="n">
        <f aca="false">DAY(B3915)</f>
        <v>22</v>
      </c>
      <c r="F3915" s="132" t="n">
        <v>10418.82</v>
      </c>
      <c r="G3915" s="132" t="n">
        <v>10575.6275</v>
      </c>
      <c r="H3915" s="132" t="n">
        <v>10357.85</v>
      </c>
      <c r="I3915" s="132" t="n">
        <v>10535.13</v>
      </c>
      <c r="J3915" s="132" t="n">
        <f aca="false">LARGE($G$1:G3915,1)</f>
        <v>19804.2475</v>
      </c>
      <c r="K3915" s="192" t="n">
        <f aca="false">IF(J3915&gt;J3914,0,K3914+1)</f>
        <v>1010</v>
      </c>
      <c r="L3915" s="134" t="n">
        <f aca="false">I3915/J3915-1</f>
        <v>-0.468036844116395</v>
      </c>
      <c r="O3915" s="131"/>
      <c r="P3915" s="330"/>
      <c r="Q3915" s="132"/>
      <c r="R3915" s="132"/>
      <c r="S3915" s="132"/>
      <c r="T3915" s="132"/>
    </row>
    <row r="3916" customFormat="false" ht="12.8" hidden="false" customHeight="false" outlineLevel="0" collapsed="false">
      <c r="A3916" s="131" t="n">
        <v>1600819200</v>
      </c>
      <c r="B3916" s="330" t="n">
        <f aca="false">(A3916/(24*60*60))+DATE(1970,1,1)</f>
        <v>44097</v>
      </c>
      <c r="C3916" s="331" t="n">
        <f aca="false">YEAR(B3916)</f>
        <v>2020</v>
      </c>
      <c r="D3916" s="331" t="n">
        <f aca="false">MONTH(B3916)</f>
        <v>9</v>
      </c>
      <c r="E3916" s="331" t="n">
        <f aca="false">DAY(B3916)</f>
        <v>23</v>
      </c>
      <c r="F3916" s="132" t="n">
        <v>10532.25</v>
      </c>
      <c r="G3916" s="132" t="n">
        <v>10540.36</v>
      </c>
      <c r="H3916" s="132" t="n">
        <v>10136.78</v>
      </c>
      <c r="I3916" s="132" t="n">
        <v>10234.5225</v>
      </c>
      <c r="J3916" s="132" t="n">
        <f aca="false">LARGE($G$1:G3916,1)</f>
        <v>19804.2475</v>
      </c>
      <c r="K3916" s="192" t="n">
        <f aca="false">IF(J3916&gt;J3915,0,K3915+1)</f>
        <v>1011</v>
      </c>
      <c r="L3916" s="134" t="n">
        <f aca="false">I3916/J3916-1</f>
        <v>-0.483215784896649</v>
      </c>
      <c r="O3916" s="131"/>
      <c r="P3916" s="330"/>
      <c r="Q3916" s="132"/>
      <c r="R3916" s="132"/>
      <c r="S3916" s="132"/>
      <c r="T3916" s="132"/>
    </row>
    <row r="3917" customFormat="false" ht="12.8" hidden="false" customHeight="false" outlineLevel="0" collapsed="false">
      <c r="A3917" s="131" t="n">
        <v>1600905600</v>
      </c>
      <c r="B3917" s="330" t="n">
        <f aca="false">(A3917/(24*60*60))+DATE(1970,1,1)</f>
        <v>44098</v>
      </c>
      <c r="C3917" s="331" t="n">
        <f aca="false">YEAR(B3917)</f>
        <v>2020</v>
      </c>
      <c r="D3917" s="331" t="n">
        <f aca="false">MONTH(B3917)</f>
        <v>9</v>
      </c>
      <c r="E3917" s="331" t="n">
        <f aca="false">DAY(B3917)</f>
        <v>24</v>
      </c>
      <c r="F3917" s="132" t="n">
        <v>10236.13</v>
      </c>
      <c r="G3917" s="132" t="n">
        <v>10793.0075</v>
      </c>
      <c r="H3917" s="132" t="n">
        <v>10193.29</v>
      </c>
      <c r="I3917" s="132" t="n">
        <v>10749.985</v>
      </c>
      <c r="J3917" s="132" t="n">
        <f aca="false">LARGE($G$1:G3917,1)</f>
        <v>19804.2475</v>
      </c>
      <c r="K3917" s="192" t="n">
        <f aca="false">IF(J3917&gt;J3916,0,K3916+1)</f>
        <v>1012</v>
      </c>
      <c r="L3917" s="134" t="n">
        <f aca="false">I3917/J3917-1</f>
        <v>-0.457187908805927</v>
      </c>
      <c r="O3917" s="131"/>
      <c r="P3917" s="330"/>
      <c r="Q3917" s="132"/>
      <c r="R3917" s="132"/>
      <c r="S3917" s="132"/>
      <c r="T3917" s="132"/>
    </row>
    <row r="3918" customFormat="false" ht="12.8" hidden="false" customHeight="false" outlineLevel="0" collapsed="false">
      <c r="A3918" s="131" t="n">
        <v>1600992000</v>
      </c>
      <c r="B3918" s="330" t="n">
        <f aca="false">(A3918/(24*60*60))+DATE(1970,1,1)</f>
        <v>44099</v>
      </c>
      <c r="C3918" s="331" t="n">
        <f aca="false">YEAR(B3918)</f>
        <v>2020</v>
      </c>
      <c r="D3918" s="331" t="n">
        <f aca="false">MONTH(B3918)</f>
        <v>9</v>
      </c>
      <c r="E3918" s="331" t="n">
        <f aca="false">DAY(B3918)</f>
        <v>25</v>
      </c>
      <c r="F3918" s="132" t="n">
        <v>10743.3475</v>
      </c>
      <c r="G3918" s="132" t="n">
        <v>10763.1775</v>
      </c>
      <c r="H3918" s="132" t="n">
        <v>10555.5225</v>
      </c>
      <c r="I3918" s="132" t="n">
        <v>10691.8375</v>
      </c>
      <c r="J3918" s="132" t="n">
        <f aca="false">LARGE($G$1:G3918,1)</f>
        <v>19804.2475</v>
      </c>
      <c r="K3918" s="192" t="n">
        <f aca="false">IF(J3918&gt;J3917,0,K3917+1)</f>
        <v>1013</v>
      </c>
      <c r="L3918" s="134" t="n">
        <f aca="false">I3918/J3918-1</f>
        <v>-0.460124021374708</v>
      </c>
      <c r="O3918" s="131"/>
      <c r="P3918" s="330"/>
      <c r="Q3918" s="132"/>
      <c r="R3918" s="132"/>
      <c r="S3918" s="132"/>
      <c r="T3918" s="132"/>
    </row>
    <row r="3919" customFormat="false" ht="12.8" hidden="false" customHeight="false" outlineLevel="0" collapsed="false">
      <c r="A3919" s="131" t="n">
        <v>1601078400</v>
      </c>
      <c r="B3919" s="330" t="n">
        <f aca="false">(A3919/(24*60*60))+DATE(1970,1,1)</f>
        <v>44100</v>
      </c>
      <c r="C3919" s="331" t="n">
        <f aca="false">YEAR(B3919)</f>
        <v>2020</v>
      </c>
      <c r="D3919" s="331" t="n">
        <f aca="false">MONTH(B3919)</f>
        <v>9</v>
      </c>
      <c r="E3919" s="331" t="n">
        <f aca="false">DAY(B3919)</f>
        <v>26</v>
      </c>
      <c r="F3919" s="132" t="n">
        <v>10692.9925</v>
      </c>
      <c r="G3919" s="132" t="n">
        <v>10830.5425</v>
      </c>
      <c r="H3919" s="132" t="n">
        <v>10658.6975</v>
      </c>
      <c r="I3919" s="132" t="n">
        <v>10731.0575</v>
      </c>
      <c r="J3919" s="132" t="n">
        <f aca="false">LARGE($G$1:G3919,1)</f>
        <v>19804.2475</v>
      </c>
      <c r="K3919" s="192" t="n">
        <f aca="false">IF(J3919&gt;J3918,0,K3918+1)</f>
        <v>1014</v>
      </c>
      <c r="L3919" s="134" t="n">
        <f aca="false">I3919/J3919-1</f>
        <v>-0.458143638126114</v>
      </c>
      <c r="O3919" s="131"/>
      <c r="P3919" s="330"/>
      <c r="Q3919" s="132"/>
      <c r="R3919" s="132"/>
      <c r="S3919" s="132"/>
      <c r="T3919" s="132"/>
    </row>
    <row r="3920" customFormat="false" ht="12.8" hidden="false" customHeight="false" outlineLevel="0" collapsed="false">
      <c r="A3920" s="131" t="n">
        <v>1601164800</v>
      </c>
      <c r="B3920" s="330" t="n">
        <f aca="false">(A3920/(24*60*60))+DATE(1970,1,1)</f>
        <v>44101</v>
      </c>
      <c r="C3920" s="331" t="n">
        <f aca="false">YEAR(B3920)</f>
        <v>2020</v>
      </c>
      <c r="D3920" s="331" t="n">
        <f aca="false">MONTH(B3920)</f>
        <v>9</v>
      </c>
      <c r="E3920" s="331" t="n">
        <f aca="false">DAY(B3920)</f>
        <v>27</v>
      </c>
      <c r="F3920" s="132" t="n">
        <v>10731.4225</v>
      </c>
      <c r="G3920" s="132" t="n">
        <v>10803.1125</v>
      </c>
      <c r="H3920" s="132" t="n">
        <v>10597.205</v>
      </c>
      <c r="I3920" s="132" t="n">
        <v>10777.975</v>
      </c>
      <c r="J3920" s="132" t="n">
        <f aca="false">LARGE($G$1:G3920,1)</f>
        <v>19804.2475</v>
      </c>
      <c r="K3920" s="192" t="n">
        <f aca="false">IF(J3920&gt;J3919,0,K3919+1)</f>
        <v>1015</v>
      </c>
      <c r="L3920" s="134" t="n">
        <f aca="false">I3920/J3920-1</f>
        <v>-0.455774575630809</v>
      </c>
      <c r="O3920" s="131"/>
      <c r="P3920" s="330"/>
      <c r="Q3920" s="132"/>
      <c r="R3920" s="132"/>
      <c r="S3920" s="132"/>
      <c r="T3920" s="132"/>
    </row>
    <row r="3921" customFormat="false" ht="12.8" hidden="false" customHeight="false" outlineLevel="0" collapsed="false">
      <c r="A3921" s="131" t="n">
        <v>1601251200</v>
      </c>
      <c r="B3921" s="330" t="n">
        <f aca="false">(A3921/(24*60*60))+DATE(1970,1,1)</f>
        <v>44102</v>
      </c>
      <c r="C3921" s="331" t="n">
        <f aca="false">YEAR(B3921)</f>
        <v>2020</v>
      </c>
      <c r="D3921" s="331" t="n">
        <f aca="false">MONTH(B3921)</f>
        <v>9</v>
      </c>
      <c r="E3921" s="331" t="n">
        <f aca="false">DAY(B3921)</f>
        <v>28</v>
      </c>
      <c r="F3921" s="132" t="n">
        <v>10779.07</v>
      </c>
      <c r="G3921" s="132" t="n">
        <v>10952.065</v>
      </c>
      <c r="H3921" s="132" t="n">
        <v>10630.8075</v>
      </c>
      <c r="I3921" s="132" t="n">
        <v>10694.3675</v>
      </c>
      <c r="J3921" s="132" t="n">
        <f aca="false">LARGE($G$1:G3921,1)</f>
        <v>19804.2475</v>
      </c>
      <c r="K3921" s="192" t="n">
        <f aca="false">IF(J3921&gt;J3920,0,K3920+1)</f>
        <v>1016</v>
      </c>
      <c r="L3921" s="134" t="n">
        <f aca="false">I3921/J3921-1</f>
        <v>-0.459996271001966</v>
      </c>
      <c r="O3921" s="131"/>
      <c r="P3921" s="330"/>
      <c r="Q3921" s="132"/>
      <c r="R3921" s="132"/>
      <c r="S3921" s="132"/>
      <c r="T3921" s="132"/>
    </row>
    <row r="3922" customFormat="false" ht="12.8" hidden="false" customHeight="false" outlineLevel="0" collapsed="false">
      <c r="A3922" s="131" t="n">
        <v>1601337600</v>
      </c>
      <c r="B3922" s="330" t="n">
        <f aca="false">(A3922/(24*60*60))+DATE(1970,1,1)</f>
        <v>44103</v>
      </c>
      <c r="C3922" s="331" t="n">
        <f aca="false">YEAR(B3922)</f>
        <v>2020</v>
      </c>
      <c r="D3922" s="331" t="n">
        <f aca="false">MONTH(B3922)</f>
        <v>9</v>
      </c>
      <c r="E3922" s="331" t="n">
        <f aca="false">DAY(B3922)</f>
        <v>29</v>
      </c>
      <c r="F3922" s="132" t="n">
        <v>10689.7125</v>
      </c>
      <c r="G3922" s="132" t="n">
        <v>10863.9625</v>
      </c>
      <c r="H3922" s="132" t="n">
        <v>10638.9925</v>
      </c>
      <c r="I3922" s="132" t="n">
        <v>10841.27</v>
      </c>
      <c r="J3922" s="132" t="n">
        <f aca="false">LARGE($G$1:G3922,1)</f>
        <v>19804.2475</v>
      </c>
      <c r="K3922" s="192" t="n">
        <f aca="false">IF(J3922&gt;J3921,0,K3921+1)</f>
        <v>1017</v>
      </c>
      <c r="L3922" s="134" t="n">
        <f aca="false">I3922/J3922-1</f>
        <v>-0.452578544072427</v>
      </c>
      <c r="O3922" s="131"/>
      <c r="P3922" s="330"/>
      <c r="Q3922" s="132"/>
      <c r="R3922" s="132"/>
      <c r="S3922" s="132"/>
      <c r="T3922" s="132"/>
    </row>
    <row r="3923" customFormat="false" ht="12.8" hidden="false" customHeight="false" outlineLevel="0" collapsed="false">
      <c r="A3923" s="131" t="n">
        <v>1601424000</v>
      </c>
      <c r="B3923" s="330" t="n">
        <f aca="false">(A3923/(24*60*60))+DATE(1970,1,1)</f>
        <v>44104</v>
      </c>
      <c r="C3923" s="331" t="n">
        <f aca="false">YEAR(B3923)</f>
        <v>2020</v>
      </c>
      <c r="D3923" s="331" t="n">
        <f aca="false">MONTH(B3923)</f>
        <v>9</v>
      </c>
      <c r="E3923" s="331" t="n">
        <f aca="false">DAY(B3923)</f>
        <v>30</v>
      </c>
      <c r="F3923" s="132" t="n">
        <v>10843.19</v>
      </c>
      <c r="G3923" s="132" t="n">
        <v>10847.07</v>
      </c>
      <c r="H3923" s="132" t="n">
        <v>10663.015</v>
      </c>
      <c r="I3923" s="132" t="n">
        <v>10779.1975</v>
      </c>
      <c r="J3923" s="132" t="n">
        <f aca="false">LARGE($G$1:G3923,1)</f>
        <v>19804.2475</v>
      </c>
      <c r="K3923" s="192" t="n">
        <f aca="false">IF(J3923&gt;J3922,0,K3922+1)</f>
        <v>1018</v>
      </c>
      <c r="L3923" s="134" t="n">
        <f aca="false">I3923/J3923-1</f>
        <v>-0.455712846448723</v>
      </c>
      <c r="O3923" s="131"/>
      <c r="P3923" s="330"/>
      <c r="Q3923" s="132"/>
      <c r="R3923" s="132"/>
      <c r="S3923" s="132"/>
      <c r="T3923" s="132"/>
    </row>
    <row r="3924" customFormat="false" ht="12.8" hidden="false" customHeight="false" outlineLevel="0" collapsed="false">
      <c r="A3924" s="131" t="n">
        <v>1601510400</v>
      </c>
      <c r="B3924" s="330" t="n">
        <f aca="false">(A3924/(24*60*60))+DATE(1970,1,1)</f>
        <v>44105</v>
      </c>
      <c r="C3924" s="331" t="n">
        <f aca="false">YEAR(B3924)</f>
        <v>2020</v>
      </c>
      <c r="D3924" s="331" t="n">
        <f aca="false">MONTH(B3924)</f>
        <v>10</v>
      </c>
      <c r="E3924" s="331" t="n">
        <f aca="false">DAY(B3924)</f>
        <v>1</v>
      </c>
      <c r="F3924" s="132" t="n">
        <v>10781.775</v>
      </c>
      <c r="G3924" s="132" t="n">
        <v>10933.495</v>
      </c>
      <c r="H3924" s="132" t="n">
        <v>10440.445</v>
      </c>
      <c r="I3924" s="132" t="n">
        <v>10621.26</v>
      </c>
      <c r="J3924" s="132" t="n">
        <f aca="false">LARGE($G$1:G3924,1)</f>
        <v>19804.2475</v>
      </c>
      <c r="K3924" s="192" t="n">
        <f aca="false">IF(J3924&gt;J3923,0,K3923+1)</f>
        <v>1019</v>
      </c>
      <c r="L3924" s="134" t="n">
        <f aca="false">I3924/J3924-1</f>
        <v>-0.463687777079134</v>
      </c>
      <c r="O3924" s="131"/>
      <c r="P3924" s="330"/>
      <c r="Q3924" s="132"/>
      <c r="R3924" s="132"/>
      <c r="S3924" s="132"/>
      <c r="T3924" s="132"/>
    </row>
    <row r="3925" customFormat="false" ht="12.8" hidden="false" customHeight="false" outlineLevel="0" collapsed="false">
      <c r="A3925" s="131" t="n">
        <v>1601596800</v>
      </c>
      <c r="B3925" s="330" t="n">
        <f aca="false">(A3925/(24*60*60))+DATE(1970,1,1)</f>
        <v>44106</v>
      </c>
      <c r="C3925" s="331" t="n">
        <f aca="false">YEAR(B3925)</f>
        <v>2020</v>
      </c>
      <c r="D3925" s="331" t="n">
        <f aca="false">MONTH(B3925)</f>
        <v>10</v>
      </c>
      <c r="E3925" s="331" t="n">
        <f aca="false">DAY(B3925)</f>
        <v>2</v>
      </c>
      <c r="F3925" s="132" t="n">
        <v>10616.7775</v>
      </c>
      <c r="G3925" s="132" t="n">
        <v>10664.1625</v>
      </c>
      <c r="H3925" s="132" t="n">
        <v>10376.45</v>
      </c>
      <c r="I3925" s="132" t="n">
        <v>10575.665</v>
      </c>
      <c r="J3925" s="132" t="n">
        <f aca="false">LARGE($G$1:G3925,1)</f>
        <v>19804.2475</v>
      </c>
      <c r="K3925" s="192" t="n">
        <f aca="false">IF(J3925&gt;J3924,0,K3924+1)</f>
        <v>1020</v>
      </c>
      <c r="L3925" s="134" t="n">
        <f aca="false">I3925/J3925-1</f>
        <v>-0.465990060970506</v>
      </c>
      <c r="O3925" s="131"/>
      <c r="P3925" s="330"/>
      <c r="Q3925" s="132"/>
      <c r="R3925" s="132"/>
      <c r="S3925" s="132"/>
      <c r="T3925" s="132"/>
    </row>
    <row r="3926" customFormat="false" ht="12.8" hidden="false" customHeight="false" outlineLevel="0" collapsed="false">
      <c r="A3926" s="131" t="n">
        <v>1601683200</v>
      </c>
      <c r="B3926" s="330" t="n">
        <f aca="false">(A3926/(24*60*60))+DATE(1970,1,1)</f>
        <v>44107</v>
      </c>
      <c r="C3926" s="331" t="n">
        <f aca="false">YEAR(B3926)</f>
        <v>2020</v>
      </c>
      <c r="D3926" s="331" t="n">
        <f aca="false">MONTH(B3926)</f>
        <v>10</v>
      </c>
      <c r="E3926" s="331" t="n">
        <f aca="false">DAY(B3926)</f>
        <v>3</v>
      </c>
      <c r="F3926" s="132" t="n">
        <v>10573.93</v>
      </c>
      <c r="G3926" s="132" t="n">
        <v>10605.415</v>
      </c>
      <c r="H3926" s="132" t="n">
        <v>10501.665</v>
      </c>
      <c r="I3926" s="132" t="n">
        <v>10553.77</v>
      </c>
      <c r="J3926" s="132" t="n">
        <f aca="false">LARGE($G$1:G3926,1)</f>
        <v>19804.2475</v>
      </c>
      <c r="K3926" s="192" t="n">
        <f aca="false">IF(J3926&gt;J3925,0,K3925+1)</f>
        <v>1021</v>
      </c>
      <c r="L3926" s="134" t="n">
        <f aca="false">I3926/J3926-1</f>
        <v>-0.467095631884019</v>
      </c>
      <c r="O3926" s="131"/>
      <c r="P3926" s="330"/>
      <c r="Q3926" s="132"/>
      <c r="R3926" s="132"/>
      <c r="S3926" s="132"/>
      <c r="T3926" s="132"/>
    </row>
    <row r="3927" customFormat="false" ht="12.8" hidden="false" customHeight="false" outlineLevel="0" collapsed="false">
      <c r="A3927" s="131" t="n">
        <v>1601769600</v>
      </c>
      <c r="B3927" s="330" t="n">
        <f aca="false">(A3927/(24*60*60))+DATE(1970,1,1)</f>
        <v>44108</v>
      </c>
      <c r="C3927" s="331" t="n">
        <f aca="false">YEAR(B3927)</f>
        <v>2020</v>
      </c>
      <c r="D3927" s="331" t="n">
        <f aca="false">MONTH(B3927)</f>
        <v>10</v>
      </c>
      <c r="E3927" s="331" t="n">
        <f aca="false">DAY(B3927)</f>
        <v>4</v>
      </c>
      <c r="F3927" s="132" t="n">
        <v>10550.8125</v>
      </c>
      <c r="G3927" s="132" t="n">
        <v>10695.945</v>
      </c>
      <c r="H3927" s="132" t="n">
        <v>10527.1</v>
      </c>
      <c r="I3927" s="132" t="n">
        <v>10673.18</v>
      </c>
      <c r="J3927" s="132" t="n">
        <f aca="false">LARGE($G$1:G3927,1)</f>
        <v>19804.2475</v>
      </c>
      <c r="K3927" s="192" t="n">
        <f aca="false">IF(J3927&gt;J3926,0,K3926+1)</f>
        <v>1022</v>
      </c>
      <c r="L3927" s="134" t="n">
        <f aca="false">I3927/J3927-1</f>
        <v>-0.461066117255907</v>
      </c>
      <c r="O3927" s="131"/>
      <c r="P3927" s="330"/>
      <c r="Q3927" s="132"/>
      <c r="R3927" s="132"/>
      <c r="S3927" s="132"/>
      <c r="T3927" s="132"/>
    </row>
    <row r="3928" customFormat="false" ht="12.8" hidden="false" customHeight="false" outlineLevel="0" collapsed="false">
      <c r="A3928" s="131" t="n">
        <v>1601856000</v>
      </c>
      <c r="B3928" s="330" t="n">
        <f aca="false">(A3928/(24*60*60))+DATE(1970,1,1)</f>
        <v>44109</v>
      </c>
      <c r="C3928" s="331" t="n">
        <f aca="false">YEAR(B3928)</f>
        <v>2020</v>
      </c>
      <c r="D3928" s="331" t="n">
        <f aca="false">MONTH(B3928)</f>
        <v>10</v>
      </c>
      <c r="E3928" s="331" t="n">
        <f aca="false">DAY(B3928)</f>
        <v>5</v>
      </c>
      <c r="F3928" s="132" t="n">
        <v>10671.41</v>
      </c>
      <c r="G3928" s="132" t="n">
        <v>10801.43</v>
      </c>
      <c r="H3928" s="132" t="n">
        <v>10624.7075</v>
      </c>
      <c r="I3928" s="132" t="n">
        <v>10796.145</v>
      </c>
      <c r="J3928" s="132" t="n">
        <f aca="false">LARGE($G$1:G3928,1)</f>
        <v>19804.2475</v>
      </c>
      <c r="K3928" s="192" t="n">
        <f aca="false">IF(J3928&gt;J3927,0,K3927+1)</f>
        <v>1023</v>
      </c>
      <c r="L3928" s="134" t="n">
        <f aca="false">I3928/J3928-1</f>
        <v>-0.454857095681116</v>
      </c>
      <c r="O3928" s="131"/>
      <c r="P3928" s="330"/>
      <c r="Q3928" s="132"/>
      <c r="R3928" s="132"/>
      <c r="S3928" s="132"/>
      <c r="T3928" s="132"/>
    </row>
    <row r="3929" customFormat="false" ht="12.8" hidden="false" customHeight="false" outlineLevel="0" collapsed="false">
      <c r="A3929" s="131" t="n">
        <v>1601942400</v>
      </c>
      <c r="B3929" s="330" t="n">
        <f aca="false">(A3929/(24*60*60))+DATE(1970,1,1)</f>
        <v>44110</v>
      </c>
      <c r="C3929" s="331" t="n">
        <f aca="false">YEAR(B3929)</f>
        <v>2020</v>
      </c>
      <c r="D3929" s="331" t="n">
        <f aca="false">MONTH(B3929)</f>
        <v>10</v>
      </c>
      <c r="E3929" s="331" t="n">
        <f aca="false">DAY(B3929)</f>
        <v>6</v>
      </c>
      <c r="F3929" s="132" t="n">
        <v>10798.5575</v>
      </c>
      <c r="G3929" s="132" t="n">
        <v>10801.7125</v>
      </c>
      <c r="H3929" s="132" t="n">
        <v>10526.6975</v>
      </c>
      <c r="I3929" s="132" t="n">
        <v>10605.925</v>
      </c>
      <c r="J3929" s="132" t="n">
        <f aca="false">LARGE($G$1:G3929,1)</f>
        <v>19804.2475</v>
      </c>
      <c r="K3929" s="192" t="n">
        <f aca="false">IF(J3929&gt;J3928,0,K3928+1)</f>
        <v>1024</v>
      </c>
      <c r="L3929" s="134" t="n">
        <f aca="false">I3929/J3929-1</f>
        <v>-0.46446210591945</v>
      </c>
      <c r="O3929" s="131"/>
      <c r="P3929" s="330"/>
      <c r="Q3929" s="132"/>
      <c r="R3929" s="132"/>
      <c r="S3929" s="132"/>
      <c r="T3929" s="132"/>
    </row>
    <row r="3930" customFormat="false" ht="12.8" hidden="false" customHeight="false" outlineLevel="0" collapsed="false">
      <c r="A3930" s="131" t="n">
        <v>1602028800</v>
      </c>
      <c r="B3930" s="330" t="n">
        <f aca="false">(A3930/(24*60*60))+DATE(1970,1,1)</f>
        <v>44111</v>
      </c>
      <c r="C3930" s="331" t="n">
        <f aca="false">YEAR(B3930)</f>
        <v>2020</v>
      </c>
      <c r="D3930" s="331" t="n">
        <f aca="false">MONTH(B3930)</f>
        <v>10</v>
      </c>
      <c r="E3930" s="331" t="n">
        <f aca="false">DAY(B3930)</f>
        <v>7</v>
      </c>
      <c r="F3930" s="132" t="n">
        <v>10604.4575</v>
      </c>
      <c r="G3930" s="132" t="n">
        <v>10682.2775</v>
      </c>
      <c r="H3930" s="132" t="n">
        <v>10550.5225</v>
      </c>
      <c r="I3930" s="132" t="n">
        <v>10670.07</v>
      </c>
      <c r="J3930" s="132" t="n">
        <f aca="false">LARGE($G$1:G3930,1)</f>
        <v>19804.2475</v>
      </c>
      <c r="K3930" s="192" t="n">
        <f aca="false">IF(J3930&gt;J3929,0,K3929+1)</f>
        <v>1025</v>
      </c>
      <c r="L3930" s="134" t="n">
        <f aca="false">I3930/J3930-1</f>
        <v>-0.461223154275364</v>
      </c>
      <c r="O3930" s="131"/>
      <c r="P3930" s="330"/>
      <c r="Q3930" s="132"/>
      <c r="R3930" s="132"/>
      <c r="S3930" s="132"/>
      <c r="T3930" s="132"/>
    </row>
    <row r="3931" customFormat="false" ht="12.8" hidden="false" customHeight="false" outlineLevel="0" collapsed="false">
      <c r="A3931" s="131" t="n">
        <v>1602115200</v>
      </c>
      <c r="B3931" s="330" t="n">
        <f aca="false">(A3931/(24*60*60))+DATE(1970,1,1)</f>
        <v>44112</v>
      </c>
      <c r="C3931" s="331" t="n">
        <f aca="false">YEAR(B3931)</f>
        <v>2020</v>
      </c>
      <c r="D3931" s="331" t="n">
        <f aca="false">MONTH(B3931)</f>
        <v>10</v>
      </c>
      <c r="E3931" s="331" t="n">
        <f aca="false">DAY(B3931)</f>
        <v>8</v>
      </c>
      <c r="F3931" s="132" t="n">
        <v>10670.0825</v>
      </c>
      <c r="G3931" s="132" t="n">
        <v>10962.8675</v>
      </c>
      <c r="H3931" s="132" t="n">
        <v>10536.7925</v>
      </c>
      <c r="I3931" s="132" t="n">
        <v>10930.3575</v>
      </c>
      <c r="J3931" s="132" t="n">
        <f aca="false">LARGE($G$1:G3931,1)</f>
        <v>19804.2475</v>
      </c>
      <c r="K3931" s="192" t="n">
        <f aca="false">IF(J3931&gt;J3930,0,K3930+1)</f>
        <v>1026</v>
      </c>
      <c r="L3931" s="134" t="n">
        <f aca="false">I3931/J3931-1</f>
        <v>-0.448080140384026</v>
      </c>
      <c r="O3931" s="131"/>
      <c r="P3931" s="330"/>
      <c r="Q3931" s="132"/>
      <c r="R3931" s="132"/>
      <c r="S3931" s="132"/>
      <c r="T3931" s="132"/>
    </row>
    <row r="3932" customFormat="false" ht="12.8" hidden="false" customHeight="false" outlineLevel="0" collapsed="false">
      <c r="A3932" s="131" t="n">
        <v>1602201600</v>
      </c>
      <c r="B3932" s="330" t="n">
        <f aca="false">(A3932/(24*60*60))+DATE(1970,1,1)</f>
        <v>44113</v>
      </c>
      <c r="C3932" s="331" t="n">
        <f aca="false">YEAR(B3932)</f>
        <v>2020</v>
      </c>
      <c r="D3932" s="331" t="n">
        <f aca="false">MONTH(B3932)</f>
        <v>10</v>
      </c>
      <c r="E3932" s="331" t="n">
        <f aca="false">DAY(B3932)</f>
        <v>9</v>
      </c>
      <c r="F3932" s="132" t="n">
        <v>10930.75</v>
      </c>
      <c r="G3932" s="132" t="n">
        <v>11114.615</v>
      </c>
      <c r="H3932" s="132" t="n">
        <v>10834.735</v>
      </c>
      <c r="I3932" s="132" t="n">
        <v>11056.8425</v>
      </c>
      <c r="J3932" s="132" t="n">
        <f aca="false">LARGE($G$1:G3932,1)</f>
        <v>19804.2475</v>
      </c>
      <c r="K3932" s="192" t="n">
        <f aca="false">IF(J3932&gt;J3931,0,K3931+1)</f>
        <v>1027</v>
      </c>
      <c r="L3932" s="134" t="n">
        <f aca="false">I3932/J3932-1</f>
        <v>-0.441693379160203</v>
      </c>
      <c r="O3932" s="131"/>
      <c r="P3932" s="330"/>
      <c r="Q3932" s="132"/>
      <c r="R3932" s="132"/>
      <c r="S3932" s="132"/>
      <c r="T3932" s="132"/>
    </row>
    <row r="3933" customFormat="false" ht="12.8" hidden="false" customHeight="false" outlineLevel="0" collapsed="false">
      <c r="A3933" s="131" t="n">
        <v>1602288000</v>
      </c>
      <c r="B3933" s="330" t="n">
        <f aca="false">(A3933/(24*60*60))+DATE(1970,1,1)</f>
        <v>44114</v>
      </c>
      <c r="C3933" s="331" t="n">
        <f aca="false">YEAR(B3933)</f>
        <v>2020</v>
      </c>
      <c r="D3933" s="331" t="n">
        <f aca="false">MONTH(B3933)</f>
        <v>10</v>
      </c>
      <c r="E3933" s="331" t="n">
        <f aca="false">DAY(B3933)</f>
        <v>10</v>
      </c>
      <c r="F3933" s="132" t="n">
        <v>11059.6125</v>
      </c>
      <c r="G3933" s="132" t="n">
        <v>11496.96</v>
      </c>
      <c r="H3933" s="132" t="n">
        <v>11059.0725</v>
      </c>
      <c r="I3933" s="132" t="n">
        <v>11302.1025</v>
      </c>
      <c r="J3933" s="132" t="n">
        <f aca="false">LARGE($G$1:G3933,1)</f>
        <v>19804.2475</v>
      </c>
      <c r="K3933" s="192" t="n">
        <f aca="false">IF(J3933&gt;J3932,0,K3932+1)</f>
        <v>1028</v>
      </c>
      <c r="L3933" s="134" t="n">
        <f aca="false">I3933/J3933-1</f>
        <v>-0.429309167136999</v>
      </c>
      <c r="O3933" s="131"/>
      <c r="P3933" s="330"/>
      <c r="Q3933" s="132"/>
      <c r="R3933" s="132"/>
      <c r="S3933" s="132"/>
      <c r="T3933" s="132"/>
    </row>
    <row r="3934" customFormat="false" ht="12.8" hidden="false" customHeight="false" outlineLevel="0" collapsed="false">
      <c r="A3934" s="131" t="n">
        <v>1602374400</v>
      </c>
      <c r="B3934" s="330" t="n">
        <f aca="false">(A3934/(24*60*60))+DATE(1970,1,1)</f>
        <v>44115</v>
      </c>
      <c r="C3934" s="331" t="n">
        <f aca="false">YEAR(B3934)</f>
        <v>2020</v>
      </c>
      <c r="D3934" s="331" t="n">
        <f aca="false">MONTH(B3934)</f>
        <v>10</v>
      </c>
      <c r="E3934" s="331" t="n">
        <f aca="false">DAY(B3934)</f>
        <v>11</v>
      </c>
      <c r="F3934" s="132" t="n">
        <v>11301.5225</v>
      </c>
      <c r="G3934" s="132" t="n">
        <v>11446.105</v>
      </c>
      <c r="H3934" s="132" t="n">
        <v>11274.05</v>
      </c>
      <c r="I3934" s="132" t="n">
        <v>11375.2725</v>
      </c>
      <c r="J3934" s="132" t="n">
        <f aca="false">LARGE($G$1:G3934,1)</f>
        <v>19804.2475</v>
      </c>
      <c r="K3934" s="192" t="n">
        <f aca="false">IF(J3934&gt;J3933,0,K3933+1)</f>
        <v>1029</v>
      </c>
      <c r="L3934" s="134" t="n">
        <f aca="false">I3934/J3934-1</f>
        <v>-0.425614505171176</v>
      </c>
      <c r="O3934" s="131"/>
      <c r="P3934" s="330"/>
      <c r="Q3934" s="132"/>
      <c r="R3934" s="132"/>
      <c r="S3934" s="132"/>
      <c r="T3934" s="132"/>
    </row>
    <row r="3935" customFormat="false" ht="12.8" hidden="false" customHeight="false" outlineLevel="0" collapsed="false">
      <c r="A3935" s="131" t="n">
        <v>1602460800</v>
      </c>
      <c r="B3935" s="330" t="n">
        <f aca="false">(A3935/(24*60*60))+DATE(1970,1,1)</f>
        <v>44116</v>
      </c>
      <c r="C3935" s="331" t="n">
        <f aca="false">YEAR(B3935)</f>
        <v>2020</v>
      </c>
      <c r="D3935" s="331" t="n">
        <f aca="false">MONTH(B3935)</f>
        <v>10</v>
      </c>
      <c r="E3935" s="331" t="n">
        <f aca="false">DAY(B3935)</f>
        <v>12</v>
      </c>
      <c r="F3935" s="132" t="n">
        <v>11375.1175</v>
      </c>
      <c r="G3935" s="132" t="n">
        <v>11730.81</v>
      </c>
      <c r="H3935" s="132" t="n">
        <v>11188.1575</v>
      </c>
      <c r="I3935" s="132" t="n">
        <v>11535.7025</v>
      </c>
      <c r="J3935" s="132" t="n">
        <f aca="false">LARGE($G$1:G3935,1)</f>
        <v>19804.2475</v>
      </c>
      <c r="K3935" s="192" t="n">
        <f aca="false">IF(J3935&gt;J3934,0,K3934+1)</f>
        <v>1030</v>
      </c>
      <c r="L3935" s="134" t="n">
        <f aca="false">I3935/J3935-1</f>
        <v>-0.417513717701216</v>
      </c>
      <c r="O3935" s="131"/>
      <c r="P3935" s="330"/>
      <c r="Q3935" s="132"/>
      <c r="R3935" s="132"/>
      <c r="S3935" s="132"/>
      <c r="T3935" s="132"/>
    </row>
    <row r="3936" customFormat="false" ht="12.8" hidden="false" customHeight="false" outlineLevel="0" collapsed="false">
      <c r="A3936" s="131" t="n">
        <v>1602547200</v>
      </c>
      <c r="B3936" s="330" t="n">
        <f aca="false">(A3936/(24*60*60))+DATE(1970,1,1)</f>
        <v>44117</v>
      </c>
      <c r="C3936" s="331" t="n">
        <f aca="false">YEAR(B3936)</f>
        <v>2020</v>
      </c>
      <c r="D3936" s="331" t="n">
        <f aca="false">MONTH(B3936)</f>
        <v>10</v>
      </c>
      <c r="E3936" s="331" t="n">
        <f aca="false">DAY(B3936)</f>
        <v>13</v>
      </c>
      <c r="F3936" s="132" t="n">
        <v>11536.2125</v>
      </c>
      <c r="G3936" s="132" t="n">
        <v>11563.475</v>
      </c>
      <c r="H3936" s="132" t="n">
        <v>11314.36</v>
      </c>
      <c r="I3936" s="132" t="n">
        <v>11428.785</v>
      </c>
      <c r="J3936" s="132" t="n">
        <f aca="false">LARGE($G$1:G3936,1)</f>
        <v>19804.2475</v>
      </c>
      <c r="K3936" s="192" t="n">
        <f aca="false">IF(J3936&gt;J3935,0,K3935+1)</f>
        <v>1031</v>
      </c>
      <c r="L3936" s="134" t="n">
        <f aca="false">I3936/J3936-1</f>
        <v>-0.422912433305027</v>
      </c>
      <c r="O3936" s="131"/>
      <c r="P3936" s="330"/>
      <c r="Q3936" s="132"/>
      <c r="R3936" s="132"/>
      <c r="S3936" s="132"/>
      <c r="T3936" s="132"/>
    </row>
    <row r="3937" customFormat="false" ht="12.8" hidden="false" customHeight="false" outlineLevel="0" collapsed="false">
      <c r="A3937" s="131" t="n">
        <v>1602633600</v>
      </c>
      <c r="B3937" s="330" t="n">
        <f aca="false">(A3937/(24*60*60))+DATE(1970,1,1)</f>
        <v>44118</v>
      </c>
      <c r="C3937" s="331" t="n">
        <f aca="false">YEAR(B3937)</f>
        <v>2020</v>
      </c>
      <c r="D3937" s="331" t="n">
        <f aca="false">MONTH(B3937)</f>
        <v>10</v>
      </c>
      <c r="E3937" s="331" t="n">
        <f aca="false">DAY(B3937)</f>
        <v>14</v>
      </c>
      <c r="F3937" s="132" t="n">
        <v>11431.935</v>
      </c>
      <c r="G3937" s="132" t="n">
        <v>11555.2025</v>
      </c>
      <c r="H3937" s="132" t="n">
        <v>11294.5625</v>
      </c>
      <c r="I3937" s="132" t="n">
        <v>11429.41</v>
      </c>
      <c r="J3937" s="132" t="n">
        <f aca="false">LARGE($G$1:G3937,1)</f>
        <v>19804.2475</v>
      </c>
      <c r="K3937" s="192" t="n">
        <f aca="false">IF(J3937&gt;J3936,0,K3936+1)</f>
        <v>1032</v>
      </c>
      <c r="L3937" s="134" t="n">
        <f aca="false">I3937/J3937-1</f>
        <v>-0.42288087441848</v>
      </c>
      <c r="O3937" s="131"/>
      <c r="P3937" s="330"/>
      <c r="Q3937" s="132"/>
      <c r="R3937" s="132"/>
      <c r="S3937" s="132"/>
      <c r="T3937" s="132"/>
    </row>
    <row r="3938" customFormat="false" ht="12.8" hidden="false" customHeight="false" outlineLevel="0" collapsed="false">
      <c r="A3938" s="131" t="n">
        <v>1602720000</v>
      </c>
      <c r="B3938" s="330" t="n">
        <f aca="false">(A3938/(24*60*60))+DATE(1970,1,1)</f>
        <v>44119</v>
      </c>
      <c r="C3938" s="331" t="n">
        <f aca="false">YEAR(B3938)</f>
        <v>2020</v>
      </c>
      <c r="D3938" s="331" t="n">
        <f aca="false">MONTH(B3938)</f>
        <v>10</v>
      </c>
      <c r="E3938" s="331" t="n">
        <f aca="false">DAY(B3938)</f>
        <v>15</v>
      </c>
      <c r="F3938" s="132" t="n">
        <v>11431.4725</v>
      </c>
      <c r="G3938" s="132" t="n">
        <v>11628.465</v>
      </c>
      <c r="H3938" s="132" t="n">
        <v>11256.1525</v>
      </c>
      <c r="I3938" s="132" t="n">
        <v>11506.8975</v>
      </c>
      <c r="J3938" s="132" t="n">
        <f aca="false">LARGE($G$1:G3938,1)</f>
        <v>19804.2475</v>
      </c>
      <c r="K3938" s="192" t="n">
        <f aca="false">IF(J3938&gt;J3937,0,K3937+1)</f>
        <v>1033</v>
      </c>
      <c r="L3938" s="134" t="n">
        <f aca="false">I3938/J3938-1</f>
        <v>-0.418968203664391</v>
      </c>
      <c r="O3938" s="131"/>
      <c r="P3938" s="330"/>
      <c r="Q3938" s="132"/>
      <c r="R3938" s="132"/>
      <c r="S3938" s="132"/>
      <c r="T3938" s="132"/>
    </row>
    <row r="3939" customFormat="false" ht="12.8" hidden="false" customHeight="false" outlineLevel="0" collapsed="false">
      <c r="A3939" s="131" t="n">
        <v>1602806400</v>
      </c>
      <c r="B3939" s="330" t="n">
        <f aca="false">(A3939/(24*60*60))+DATE(1970,1,1)</f>
        <v>44120</v>
      </c>
      <c r="C3939" s="331" t="n">
        <f aca="false">YEAR(B3939)</f>
        <v>2020</v>
      </c>
      <c r="D3939" s="331" t="n">
        <f aca="false">MONTH(B3939)</f>
        <v>10</v>
      </c>
      <c r="E3939" s="331" t="n">
        <f aca="false">DAY(B3939)</f>
        <v>16</v>
      </c>
      <c r="F3939" s="132" t="n">
        <v>11508.1575</v>
      </c>
      <c r="G3939" s="132" t="n">
        <v>11550.1225</v>
      </c>
      <c r="H3939" s="132" t="n">
        <v>11203.2725</v>
      </c>
      <c r="I3939" s="132" t="n">
        <v>11325.495</v>
      </c>
      <c r="J3939" s="132" t="n">
        <f aca="false">LARGE($G$1:G3939,1)</f>
        <v>19804.2475</v>
      </c>
      <c r="K3939" s="192" t="n">
        <f aca="false">IF(J3939&gt;J3938,0,K3938+1)</f>
        <v>1034</v>
      </c>
      <c r="L3939" s="134" t="n">
        <f aca="false">I3939/J3939-1</f>
        <v>-0.42812798113132</v>
      </c>
      <c r="O3939" s="131"/>
      <c r="P3939" s="330"/>
      <c r="Q3939" s="132"/>
      <c r="R3939" s="132"/>
      <c r="S3939" s="132"/>
      <c r="T3939" s="132"/>
    </row>
    <row r="3940" customFormat="false" ht="12.8" hidden="false" customHeight="false" outlineLevel="0" collapsed="false">
      <c r="A3940" s="131" t="n">
        <v>1602892800</v>
      </c>
      <c r="B3940" s="330" t="n">
        <f aca="false">(A3940/(24*60*60))+DATE(1970,1,1)</f>
        <v>44121</v>
      </c>
      <c r="C3940" s="331" t="n">
        <f aca="false">YEAR(B3940)</f>
        <v>2020</v>
      </c>
      <c r="D3940" s="331" t="n">
        <f aca="false">MONTH(B3940)</f>
        <v>10</v>
      </c>
      <c r="E3940" s="331" t="n">
        <f aca="false">DAY(B3940)</f>
        <v>17</v>
      </c>
      <c r="F3940" s="132" t="n">
        <v>11329.3775</v>
      </c>
      <c r="G3940" s="132" t="n">
        <v>11414.77</v>
      </c>
      <c r="H3940" s="132" t="n">
        <v>11262.6325</v>
      </c>
      <c r="I3940" s="132" t="n">
        <v>11367.0225</v>
      </c>
      <c r="J3940" s="132" t="n">
        <f aca="false">LARGE($G$1:G3940,1)</f>
        <v>19804.2475</v>
      </c>
      <c r="K3940" s="192" t="n">
        <f aca="false">IF(J3940&gt;J3939,0,K3939+1)</f>
        <v>1035</v>
      </c>
      <c r="L3940" s="134" t="n">
        <f aca="false">I3940/J3940-1</f>
        <v>-0.426031082473596</v>
      </c>
      <c r="O3940" s="131"/>
      <c r="P3940" s="330"/>
      <c r="Q3940" s="132"/>
      <c r="R3940" s="132"/>
      <c r="S3940" s="132"/>
      <c r="T3940" s="132"/>
    </row>
    <row r="3941" customFormat="false" ht="12.8" hidden="false" customHeight="false" outlineLevel="0" collapsed="false">
      <c r="A3941" s="131" t="n">
        <v>1602979200</v>
      </c>
      <c r="B3941" s="330" t="n">
        <f aca="false">(A3941/(24*60*60))+DATE(1970,1,1)</f>
        <v>44122</v>
      </c>
      <c r="C3941" s="331" t="n">
        <f aca="false">YEAR(B3941)</f>
        <v>2020</v>
      </c>
      <c r="D3941" s="331" t="n">
        <f aca="false">MONTH(B3941)</f>
        <v>10</v>
      </c>
      <c r="E3941" s="331" t="n">
        <f aca="false">DAY(B3941)</f>
        <v>18</v>
      </c>
      <c r="F3941" s="132" t="n">
        <v>11366.2075</v>
      </c>
      <c r="G3941" s="132" t="n">
        <v>11522.5275</v>
      </c>
      <c r="H3941" s="132" t="n">
        <v>11353.61</v>
      </c>
      <c r="I3941" s="132" t="n">
        <v>11513.1325</v>
      </c>
      <c r="J3941" s="132" t="n">
        <f aca="false">LARGE($G$1:G3941,1)</f>
        <v>19804.2475</v>
      </c>
      <c r="K3941" s="192" t="n">
        <f aca="false">IF(J3941&gt;J3940,0,K3940+1)</f>
        <v>1036</v>
      </c>
      <c r="L3941" s="134" t="n">
        <f aca="false">I3941/J3941-1</f>
        <v>-0.418653372212198</v>
      </c>
      <c r="O3941" s="131"/>
      <c r="P3941" s="330"/>
      <c r="Q3941" s="132"/>
      <c r="R3941" s="132"/>
      <c r="S3941" s="132"/>
      <c r="T3941" s="132"/>
    </row>
    <row r="3942" customFormat="false" ht="12.8" hidden="false" customHeight="false" outlineLevel="0" collapsed="false">
      <c r="A3942" s="131" t="n">
        <v>1603065600</v>
      </c>
      <c r="B3942" s="330" t="n">
        <f aca="false">(A3942/(24*60*60))+DATE(1970,1,1)</f>
        <v>44123</v>
      </c>
      <c r="C3942" s="331" t="n">
        <f aca="false">YEAR(B3942)</f>
        <v>2020</v>
      </c>
      <c r="D3942" s="331" t="n">
        <f aca="false">MONTH(B3942)</f>
        <v>10</v>
      </c>
      <c r="E3942" s="331" t="n">
        <f aca="false">DAY(B3942)</f>
        <v>19</v>
      </c>
      <c r="F3942" s="132" t="n">
        <v>11513.305</v>
      </c>
      <c r="G3942" s="132" t="n">
        <v>11836.43</v>
      </c>
      <c r="H3942" s="132" t="n">
        <v>11415.9425</v>
      </c>
      <c r="I3942" s="132" t="n">
        <v>11760.85</v>
      </c>
      <c r="J3942" s="132" t="n">
        <f aca="false">LARGE($G$1:G3942,1)</f>
        <v>19804.2475</v>
      </c>
      <c r="K3942" s="192" t="n">
        <f aca="false">IF(J3942&gt;J3941,0,K3941+1)</f>
        <v>1037</v>
      </c>
      <c r="L3942" s="134" t="n">
        <f aca="false">I3942/J3942-1</f>
        <v>-0.406145070647092</v>
      </c>
      <c r="O3942" s="131"/>
      <c r="P3942" s="330"/>
      <c r="Q3942" s="132"/>
      <c r="R3942" s="132"/>
      <c r="S3942" s="132"/>
      <c r="T3942" s="132"/>
    </row>
    <row r="3943" customFormat="false" ht="12.8" hidden="false" customHeight="false" outlineLevel="0" collapsed="false">
      <c r="A3943" s="131" t="n">
        <v>1603152000</v>
      </c>
      <c r="B3943" s="330" t="n">
        <f aca="false">(A3943/(24*60*60))+DATE(1970,1,1)</f>
        <v>44124</v>
      </c>
      <c r="C3943" s="331" t="n">
        <f aca="false">YEAR(B3943)</f>
        <v>2020</v>
      </c>
      <c r="D3943" s="331" t="n">
        <f aca="false">MONTH(B3943)</f>
        <v>10</v>
      </c>
      <c r="E3943" s="331" t="n">
        <f aca="false">DAY(B3943)</f>
        <v>20</v>
      </c>
      <c r="F3943" s="132" t="n">
        <v>11759.615</v>
      </c>
      <c r="G3943" s="132" t="n">
        <v>12059.84</v>
      </c>
      <c r="H3943" s="132" t="n">
        <v>11684.65</v>
      </c>
      <c r="I3943" s="132" t="n">
        <v>11923.335</v>
      </c>
      <c r="J3943" s="132" t="n">
        <f aca="false">LARGE($G$1:G3943,1)</f>
        <v>19804.2475</v>
      </c>
      <c r="K3943" s="192" t="n">
        <f aca="false">IF(J3943&gt;J3942,0,K3942+1)</f>
        <v>1038</v>
      </c>
      <c r="L3943" s="134" t="n">
        <f aca="false">I3943/J3943-1</f>
        <v>-0.397940517558165</v>
      </c>
      <c r="O3943" s="131"/>
      <c r="P3943" s="330"/>
      <c r="Q3943" s="132"/>
      <c r="R3943" s="132"/>
      <c r="S3943" s="132"/>
      <c r="T3943" s="132"/>
    </row>
    <row r="3944" customFormat="false" ht="12.8" hidden="false" customHeight="false" outlineLevel="0" collapsed="false">
      <c r="A3944" s="131" t="n">
        <v>1603238400</v>
      </c>
      <c r="B3944" s="330" t="n">
        <f aca="false">(A3944/(24*60*60))+DATE(1970,1,1)</f>
        <v>44125</v>
      </c>
      <c r="C3944" s="331" t="n">
        <f aca="false">YEAR(B3944)</f>
        <v>2020</v>
      </c>
      <c r="D3944" s="331" t="n">
        <f aca="false">MONTH(B3944)</f>
        <v>10</v>
      </c>
      <c r="E3944" s="331" t="n">
        <f aca="false">DAY(B3944)</f>
        <v>21</v>
      </c>
      <c r="F3944" s="132" t="n">
        <v>11924.4075</v>
      </c>
      <c r="G3944" s="132" t="n">
        <v>13246.91</v>
      </c>
      <c r="H3944" s="132" t="n">
        <v>11901.965</v>
      </c>
      <c r="I3944" s="132" t="n">
        <v>12811.105</v>
      </c>
      <c r="J3944" s="132" t="n">
        <f aca="false">LARGE($G$1:G3944,1)</f>
        <v>19804.2475</v>
      </c>
      <c r="K3944" s="192" t="n">
        <f aca="false">IF(J3944&gt;J3943,0,K3943+1)</f>
        <v>1039</v>
      </c>
      <c r="L3944" s="134" t="n">
        <f aca="false">I3944/J3944-1</f>
        <v>-0.353113265222524</v>
      </c>
      <c r="O3944" s="131"/>
      <c r="P3944" s="330"/>
      <c r="Q3944" s="132"/>
      <c r="R3944" s="132"/>
      <c r="S3944" s="132"/>
      <c r="T3944" s="132"/>
    </row>
    <row r="3945" customFormat="false" ht="12.8" hidden="false" customHeight="false" outlineLevel="0" collapsed="false">
      <c r="A3945" s="131" t="n">
        <v>1603324800</v>
      </c>
      <c r="B3945" s="330" t="n">
        <f aca="false">(A3945/(24*60*60))+DATE(1970,1,1)</f>
        <v>44126</v>
      </c>
      <c r="C3945" s="331" t="n">
        <f aca="false">YEAR(B3945)</f>
        <v>2020</v>
      </c>
      <c r="D3945" s="331" t="n">
        <f aca="false">MONTH(B3945)</f>
        <v>10</v>
      </c>
      <c r="E3945" s="331" t="n">
        <f aca="false">DAY(B3945)</f>
        <v>22</v>
      </c>
      <c r="F3945" s="132" t="n">
        <v>12807.73</v>
      </c>
      <c r="G3945" s="132" t="n">
        <v>13204.8725</v>
      </c>
      <c r="H3945" s="132" t="n">
        <v>12693.8125</v>
      </c>
      <c r="I3945" s="132" t="n">
        <v>12985.925</v>
      </c>
      <c r="J3945" s="132" t="n">
        <f aca="false">LARGE($G$1:G3945,1)</f>
        <v>19804.2475</v>
      </c>
      <c r="K3945" s="192" t="n">
        <f aca="false">IF(J3945&gt;J3944,0,K3944+1)</f>
        <v>1040</v>
      </c>
      <c r="L3945" s="134" t="n">
        <f aca="false">I3945/J3945-1</f>
        <v>-0.344285865948706</v>
      </c>
      <c r="O3945" s="131"/>
      <c r="P3945" s="330"/>
      <c r="Q3945" s="132"/>
      <c r="R3945" s="132"/>
      <c r="S3945" s="132"/>
      <c r="T3945" s="132"/>
    </row>
    <row r="3946" customFormat="false" ht="12.8" hidden="false" customHeight="false" outlineLevel="0" collapsed="false">
      <c r="A3946" s="131" t="n">
        <v>1603411200</v>
      </c>
      <c r="B3946" s="330" t="n">
        <f aca="false">(A3946/(24*60*60))+DATE(1970,1,1)</f>
        <v>44127</v>
      </c>
      <c r="C3946" s="331" t="n">
        <f aca="false">YEAR(B3946)</f>
        <v>2020</v>
      </c>
      <c r="D3946" s="331" t="n">
        <f aca="false">MONTH(B3946)</f>
        <v>10</v>
      </c>
      <c r="E3946" s="331" t="n">
        <f aca="false">DAY(B3946)</f>
        <v>23</v>
      </c>
      <c r="F3946" s="132" t="n">
        <v>12986.17</v>
      </c>
      <c r="G3946" s="132" t="n">
        <v>13036.05</v>
      </c>
      <c r="H3946" s="132" t="n">
        <v>12730.4675</v>
      </c>
      <c r="I3946" s="132" t="n">
        <v>12940.1275</v>
      </c>
      <c r="J3946" s="132" t="n">
        <f aca="false">LARGE($G$1:G3946,1)</f>
        <v>19804.2475</v>
      </c>
      <c r="K3946" s="192" t="n">
        <f aca="false">IF(J3946&gt;J3945,0,K3945+1)</f>
        <v>1041</v>
      </c>
      <c r="L3946" s="134" t="n">
        <f aca="false">I3946/J3946-1</f>
        <v>-0.34659837491932</v>
      </c>
      <c r="O3946" s="131"/>
      <c r="P3946" s="330"/>
      <c r="Q3946" s="132"/>
      <c r="R3946" s="132"/>
      <c r="S3946" s="132"/>
      <c r="T3946" s="132"/>
    </row>
    <row r="3947" customFormat="false" ht="12.8" hidden="false" customHeight="false" outlineLevel="0" collapsed="false">
      <c r="A3947" s="131" t="n">
        <v>1603497600</v>
      </c>
      <c r="B3947" s="330" t="n">
        <f aca="false">(A3947/(24*60*60))+DATE(1970,1,1)</f>
        <v>44128</v>
      </c>
      <c r="C3947" s="331" t="n">
        <f aca="false">YEAR(B3947)</f>
        <v>2020</v>
      </c>
      <c r="D3947" s="331" t="n">
        <f aca="false">MONTH(B3947)</f>
        <v>10</v>
      </c>
      <c r="E3947" s="331" t="n">
        <f aca="false">DAY(B3947)</f>
        <v>24</v>
      </c>
      <c r="F3947" s="132" t="n">
        <v>12939.9675</v>
      </c>
      <c r="G3947" s="132" t="n">
        <v>13177.5325</v>
      </c>
      <c r="H3947" s="132" t="n">
        <v>12887.6275</v>
      </c>
      <c r="I3947" s="132" t="n">
        <v>13127.4175</v>
      </c>
      <c r="J3947" s="132" t="n">
        <f aca="false">LARGE($G$1:G3947,1)</f>
        <v>19804.2475</v>
      </c>
      <c r="K3947" s="192" t="n">
        <f aca="false">IF(J3947&gt;J3946,0,K3946+1)</f>
        <v>1042</v>
      </c>
      <c r="L3947" s="134" t="n">
        <f aca="false">I3947/J3947-1</f>
        <v>-0.337141312741118</v>
      </c>
      <c r="O3947" s="131"/>
      <c r="P3947" s="330"/>
      <c r="Q3947" s="132"/>
      <c r="R3947" s="132"/>
      <c r="S3947" s="132"/>
      <c r="T3947" s="132"/>
    </row>
    <row r="3948" customFormat="false" ht="12.8" hidden="false" customHeight="false" outlineLevel="0" collapsed="false">
      <c r="A3948" s="131" t="n">
        <v>1603584000</v>
      </c>
      <c r="B3948" s="330" t="n">
        <f aca="false">(A3948/(24*60*60))+DATE(1970,1,1)</f>
        <v>44129</v>
      </c>
      <c r="C3948" s="331" t="n">
        <f aca="false">YEAR(B3948)</f>
        <v>2020</v>
      </c>
      <c r="D3948" s="331" t="n">
        <f aca="false">MONTH(B3948)</f>
        <v>10</v>
      </c>
      <c r="E3948" s="331" t="n">
        <f aca="false">DAY(B3948)</f>
        <v>25</v>
      </c>
      <c r="F3948" s="132" t="n">
        <v>13125.275</v>
      </c>
      <c r="G3948" s="132" t="n">
        <v>13358.31</v>
      </c>
      <c r="H3948" s="132" t="n">
        <v>12873.7975</v>
      </c>
      <c r="I3948" s="132" t="n">
        <v>13042.115</v>
      </c>
      <c r="J3948" s="132" t="n">
        <f aca="false">LARGE($G$1:G3948,1)</f>
        <v>19804.2475</v>
      </c>
      <c r="K3948" s="192" t="n">
        <f aca="false">IF(J3948&gt;J3947,0,K3947+1)</f>
        <v>1043</v>
      </c>
      <c r="L3948" s="134" t="n">
        <f aca="false">I3948/J3948-1</f>
        <v>-0.34144859581259</v>
      </c>
      <c r="O3948" s="131"/>
      <c r="P3948" s="330"/>
      <c r="Q3948" s="132"/>
      <c r="R3948" s="132"/>
      <c r="S3948" s="132"/>
      <c r="T3948" s="132"/>
    </row>
    <row r="3949" customFormat="false" ht="12.8" hidden="false" customHeight="false" outlineLevel="0" collapsed="false">
      <c r="A3949" s="131" t="n">
        <v>1603670400</v>
      </c>
      <c r="B3949" s="330" t="n">
        <f aca="false">(A3949/(24*60*60))+DATE(1970,1,1)</f>
        <v>44130</v>
      </c>
      <c r="C3949" s="331" t="n">
        <f aca="false">YEAR(B3949)</f>
        <v>2020</v>
      </c>
      <c r="D3949" s="331" t="n">
        <f aca="false">MONTH(B3949)</f>
        <v>10</v>
      </c>
      <c r="E3949" s="331" t="n">
        <f aca="false">DAY(B3949)</f>
        <v>26</v>
      </c>
      <c r="F3949" s="132" t="n">
        <v>13042.86</v>
      </c>
      <c r="G3949" s="132" t="n">
        <v>13249.1225</v>
      </c>
      <c r="H3949" s="132" t="n">
        <v>12785.0975</v>
      </c>
      <c r="I3949" s="132" t="n">
        <v>13071.8175</v>
      </c>
      <c r="J3949" s="132" t="n">
        <f aca="false">LARGE($G$1:G3949,1)</f>
        <v>19804.2475</v>
      </c>
      <c r="K3949" s="192" t="n">
        <f aca="false">IF(J3949&gt;J3948,0,K3948+1)</f>
        <v>1044</v>
      </c>
      <c r="L3949" s="134" t="n">
        <f aca="false">I3949/J3949-1</f>
        <v>-0.339948791288334</v>
      </c>
      <c r="O3949" s="131"/>
      <c r="P3949" s="330"/>
      <c r="Q3949" s="132"/>
      <c r="R3949" s="132"/>
      <c r="S3949" s="132"/>
      <c r="T3949" s="132"/>
    </row>
    <row r="3950" customFormat="false" ht="12.8" hidden="false" customHeight="false" outlineLevel="0" collapsed="false">
      <c r="A3950" s="131" t="n">
        <v>1603756800</v>
      </c>
      <c r="B3950" s="330" t="n">
        <f aca="false">(A3950/(24*60*60))+DATE(1970,1,1)</f>
        <v>44131</v>
      </c>
      <c r="C3950" s="331" t="n">
        <f aca="false">YEAR(B3950)</f>
        <v>2020</v>
      </c>
      <c r="D3950" s="331" t="n">
        <f aca="false">MONTH(B3950)</f>
        <v>10</v>
      </c>
      <c r="E3950" s="331" t="n">
        <f aca="false">DAY(B3950)</f>
        <v>27</v>
      </c>
      <c r="F3950" s="132" t="n">
        <v>13070.675</v>
      </c>
      <c r="G3950" s="132" t="n">
        <v>13793.88</v>
      </c>
      <c r="H3950" s="132" t="n">
        <v>13062.795</v>
      </c>
      <c r="I3950" s="132" t="n">
        <v>13663.92</v>
      </c>
      <c r="J3950" s="132" t="n">
        <f aca="false">LARGE($G$1:G3950,1)</f>
        <v>19804.2475</v>
      </c>
      <c r="K3950" s="192" t="n">
        <f aca="false">IF(J3950&gt;J3949,0,K3949+1)</f>
        <v>1045</v>
      </c>
      <c r="L3950" s="134" t="n">
        <f aca="false">I3950/J3950-1</f>
        <v>-0.310051038293679</v>
      </c>
      <c r="O3950" s="131"/>
      <c r="P3950" s="330"/>
      <c r="Q3950" s="132"/>
      <c r="R3950" s="132"/>
      <c r="S3950" s="132"/>
      <c r="T3950" s="132"/>
    </row>
    <row r="3951" customFormat="false" ht="12.8" hidden="false" customHeight="false" outlineLevel="0" collapsed="false">
      <c r="A3951" s="131" t="n">
        <v>1603843200</v>
      </c>
      <c r="B3951" s="330" t="n">
        <f aca="false">(A3951/(24*60*60))+DATE(1970,1,1)</f>
        <v>44132</v>
      </c>
      <c r="C3951" s="331" t="n">
        <f aca="false">YEAR(B3951)</f>
        <v>2020</v>
      </c>
      <c r="D3951" s="331" t="n">
        <f aca="false">MONTH(B3951)</f>
        <v>10</v>
      </c>
      <c r="E3951" s="331" t="n">
        <f aca="false">DAY(B3951)</f>
        <v>28</v>
      </c>
      <c r="F3951" s="132" t="n">
        <v>13673.1175</v>
      </c>
      <c r="G3951" s="132" t="n">
        <v>13860.09</v>
      </c>
      <c r="H3951" s="132" t="n">
        <v>12895.8925</v>
      </c>
      <c r="I3951" s="132" t="n">
        <v>13286.15</v>
      </c>
      <c r="J3951" s="132" t="n">
        <f aca="false">LARGE($G$1:G3951,1)</f>
        <v>19804.2475</v>
      </c>
      <c r="K3951" s="192" t="n">
        <f aca="false">IF(J3951&gt;J3950,0,K3950+1)</f>
        <v>1046</v>
      </c>
      <c r="L3951" s="134" t="n">
        <f aca="false">I3951/J3951-1</f>
        <v>-0.329126239207019</v>
      </c>
      <c r="O3951" s="131"/>
      <c r="P3951" s="330"/>
      <c r="Q3951" s="132"/>
      <c r="R3951" s="132"/>
      <c r="S3951" s="132"/>
      <c r="T3951" s="132"/>
    </row>
    <row r="3952" customFormat="false" ht="12.8" hidden="false" customHeight="false" outlineLevel="0" collapsed="false">
      <c r="A3952" s="131" t="n">
        <v>1603929600</v>
      </c>
      <c r="B3952" s="330" t="n">
        <f aca="false">(A3952/(24*60*60))+DATE(1970,1,1)</f>
        <v>44133</v>
      </c>
      <c r="C3952" s="331" t="n">
        <f aca="false">YEAR(B3952)</f>
        <v>2020</v>
      </c>
      <c r="D3952" s="331" t="n">
        <f aca="false">MONTH(B3952)</f>
        <v>10</v>
      </c>
      <c r="E3952" s="331" t="n">
        <f aca="false">DAY(B3952)</f>
        <v>29</v>
      </c>
      <c r="F3952" s="132" t="n">
        <v>13284.9025</v>
      </c>
      <c r="G3952" s="132" t="n">
        <v>13651.245</v>
      </c>
      <c r="H3952" s="132" t="n">
        <v>12981.235</v>
      </c>
      <c r="I3952" s="132" t="n">
        <v>13466.4225</v>
      </c>
      <c r="J3952" s="132" t="n">
        <f aca="false">LARGE($G$1:G3952,1)</f>
        <v>19804.2475</v>
      </c>
      <c r="K3952" s="192" t="n">
        <f aca="false">IF(J3952&gt;J3951,0,K3951+1)</f>
        <v>1047</v>
      </c>
      <c r="L3952" s="134" t="n">
        <f aca="false">I3952/J3952-1</f>
        <v>-0.320023520206966</v>
      </c>
      <c r="O3952" s="131"/>
      <c r="P3952" s="330"/>
      <c r="Q3952" s="132"/>
      <c r="R3952" s="132"/>
      <c r="S3952" s="132"/>
      <c r="T3952" s="132"/>
    </row>
    <row r="3953" customFormat="false" ht="12.8" hidden="false" customHeight="false" outlineLevel="0" collapsed="false">
      <c r="A3953" s="131" t="n">
        <v>1604016000</v>
      </c>
      <c r="B3953" s="330" t="n">
        <f aca="false">(A3953/(24*60*60))+DATE(1970,1,1)</f>
        <v>44134</v>
      </c>
      <c r="C3953" s="331" t="n">
        <f aca="false">YEAR(B3953)</f>
        <v>2020</v>
      </c>
      <c r="D3953" s="331" t="n">
        <f aca="false">MONTH(B3953)</f>
        <v>10</v>
      </c>
      <c r="E3953" s="331" t="n">
        <f aca="false">DAY(B3953)</f>
        <v>30</v>
      </c>
      <c r="F3953" s="132" t="n">
        <v>13462.745</v>
      </c>
      <c r="G3953" s="132" t="n">
        <v>13694.34</v>
      </c>
      <c r="H3953" s="132" t="n">
        <v>13131.6625</v>
      </c>
      <c r="I3953" s="132" t="n">
        <v>13570.475</v>
      </c>
      <c r="J3953" s="132" t="n">
        <f aca="false">LARGE($G$1:G3953,1)</f>
        <v>19804.2475</v>
      </c>
      <c r="K3953" s="192" t="n">
        <f aca="false">IF(J3953&gt;J3952,0,K3952+1)</f>
        <v>1048</v>
      </c>
      <c r="L3953" s="134" t="n">
        <f aca="false">I3953/J3953-1</f>
        <v>-0.314769470539085</v>
      </c>
      <c r="O3953" s="131"/>
      <c r="P3953" s="330"/>
      <c r="Q3953" s="132"/>
      <c r="R3953" s="132"/>
      <c r="S3953" s="132"/>
      <c r="T3953" s="132"/>
    </row>
    <row r="3954" customFormat="false" ht="12.8" hidden="false" customHeight="false" outlineLevel="0" collapsed="false">
      <c r="A3954" s="131" t="n">
        <v>1604102400</v>
      </c>
      <c r="B3954" s="330" t="n">
        <f aca="false">(A3954/(24*60*60))+DATE(1970,1,1)</f>
        <v>44135</v>
      </c>
      <c r="C3954" s="331" t="n">
        <f aca="false">YEAR(B3954)</f>
        <v>2020</v>
      </c>
      <c r="D3954" s="331" t="n">
        <f aca="false">MONTH(B3954)</f>
        <v>10</v>
      </c>
      <c r="E3954" s="331" t="n">
        <f aca="false">DAY(B3954)</f>
        <v>31</v>
      </c>
      <c r="F3954" s="132" t="n">
        <v>13573.2125</v>
      </c>
      <c r="G3954" s="132" t="n">
        <v>14095.095</v>
      </c>
      <c r="H3954" s="132" t="n">
        <v>13428.1875</v>
      </c>
      <c r="I3954" s="132" t="n">
        <v>13809.855</v>
      </c>
      <c r="J3954" s="132" t="n">
        <f aca="false">LARGE($G$1:G3954,1)</f>
        <v>19804.2475</v>
      </c>
      <c r="K3954" s="192" t="n">
        <f aca="false">IF(J3954&gt;J3953,0,K3953+1)</f>
        <v>1049</v>
      </c>
      <c r="L3954" s="134" t="n">
        <f aca="false">I3954/J3954-1</f>
        <v>-0.302682164520515</v>
      </c>
      <c r="O3954" s="131"/>
      <c r="P3954" s="330"/>
      <c r="Q3954" s="132"/>
      <c r="R3954" s="132"/>
      <c r="S3954" s="132"/>
      <c r="T3954" s="132"/>
    </row>
    <row r="3955" customFormat="false" ht="12.8" hidden="false" customHeight="false" outlineLevel="0" collapsed="false">
      <c r="A3955" s="131" t="n">
        <v>1604188800</v>
      </c>
      <c r="B3955" s="330" t="n">
        <f aca="false">(A3955/(24*60*60))+DATE(1970,1,1)</f>
        <v>44136</v>
      </c>
      <c r="C3955" s="331" t="n">
        <f aca="false">YEAR(B3955)</f>
        <v>2020</v>
      </c>
      <c r="D3955" s="331" t="n">
        <f aca="false">MONTH(B3955)</f>
        <v>11</v>
      </c>
      <c r="E3955" s="331" t="n">
        <f aca="false">DAY(B3955)</f>
        <v>1</v>
      </c>
      <c r="F3955" s="132" t="n">
        <v>13799.875</v>
      </c>
      <c r="G3955" s="132" t="n">
        <v>13904.565</v>
      </c>
      <c r="H3955" s="132" t="n">
        <v>13632.055</v>
      </c>
      <c r="I3955" s="132" t="n">
        <v>13768.1925</v>
      </c>
      <c r="J3955" s="132" t="n">
        <f aca="false">LARGE($G$1:G3955,1)</f>
        <v>19804.2475</v>
      </c>
      <c r="K3955" s="192" t="n">
        <f aca="false">IF(J3955&gt;J3954,0,K3954+1)</f>
        <v>1050</v>
      </c>
      <c r="L3955" s="134" t="n">
        <f aca="false">I3955/J3955-1</f>
        <v>-0.304785879897734</v>
      </c>
      <c r="O3955" s="131"/>
      <c r="P3955" s="330"/>
      <c r="Q3955" s="132"/>
      <c r="R3955" s="132"/>
      <c r="S3955" s="132"/>
      <c r="T3955" s="132"/>
    </row>
    <row r="3956" customFormat="false" ht="12.8" hidden="false" customHeight="false" outlineLevel="0" collapsed="false">
      <c r="A3956" s="131" t="n">
        <v>1604275200</v>
      </c>
      <c r="B3956" s="330" t="n">
        <f aca="false">(A3956/(24*60*60))+DATE(1970,1,1)</f>
        <v>44137</v>
      </c>
      <c r="C3956" s="331" t="n">
        <f aca="false">YEAR(B3956)</f>
        <v>2020</v>
      </c>
      <c r="D3956" s="331" t="n">
        <f aca="false">MONTH(B3956)</f>
        <v>11</v>
      </c>
      <c r="E3956" s="331" t="n">
        <f aca="false">DAY(B3956)</f>
        <v>2</v>
      </c>
      <c r="F3956" s="132" t="n">
        <v>13768.7125</v>
      </c>
      <c r="G3956" s="132" t="n">
        <v>13842.045</v>
      </c>
      <c r="H3956" s="132" t="n">
        <v>13219.33</v>
      </c>
      <c r="I3956" s="132" t="n">
        <v>13569.8975</v>
      </c>
      <c r="J3956" s="132" t="n">
        <f aca="false">LARGE($G$1:G3956,1)</f>
        <v>19804.2475</v>
      </c>
      <c r="K3956" s="192" t="n">
        <f aca="false">IF(J3956&gt;J3955,0,K3955+1)</f>
        <v>1051</v>
      </c>
      <c r="L3956" s="134" t="n">
        <f aca="false">I3956/J3956-1</f>
        <v>-0.314798630950255</v>
      </c>
      <c r="O3956" s="131"/>
      <c r="P3956" s="330"/>
      <c r="Q3956" s="132"/>
      <c r="R3956" s="132"/>
      <c r="S3956" s="132"/>
      <c r="T3956" s="132"/>
    </row>
    <row r="3957" customFormat="false" ht="12.8" hidden="false" customHeight="false" outlineLevel="0" collapsed="false">
      <c r="A3957" s="131" t="n">
        <v>1604361600</v>
      </c>
      <c r="B3957" s="330" t="n">
        <f aca="false">(A3957/(24*60*60))+DATE(1970,1,1)</f>
        <v>44138</v>
      </c>
      <c r="C3957" s="331" t="n">
        <f aca="false">YEAR(B3957)</f>
        <v>2020</v>
      </c>
      <c r="D3957" s="331" t="n">
        <f aca="false">MONTH(B3957)</f>
        <v>11</v>
      </c>
      <c r="E3957" s="331" t="n">
        <f aca="false">DAY(B3957)</f>
        <v>3</v>
      </c>
      <c r="F3957" s="132" t="n">
        <v>13571.555</v>
      </c>
      <c r="G3957" s="132" t="n">
        <v>14079.0225</v>
      </c>
      <c r="H3957" s="132" t="n">
        <v>13295.6775</v>
      </c>
      <c r="I3957" s="132" t="n">
        <v>14037.9525</v>
      </c>
      <c r="J3957" s="132" t="n">
        <f aca="false">LARGE($G$1:G3957,1)</f>
        <v>19804.2475</v>
      </c>
      <c r="K3957" s="192" t="n">
        <f aca="false">IF(J3957&gt;J3956,0,K3956+1)</f>
        <v>1052</v>
      </c>
      <c r="L3957" s="134" t="n">
        <f aca="false">I3957/J3957-1</f>
        <v>-0.29116455952189</v>
      </c>
      <c r="O3957" s="131"/>
      <c r="P3957" s="330"/>
      <c r="Q3957" s="132"/>
      <c r="R3957" s="132"/>
      <c r="S3957" s="132"/>
      <c r="T3957" s="132"/>
    </row>
    <row r="3958" customFormat="false" ht="12.8" hidden="false" customHeight="false" outlineLevel="0" collapsed="false">
      <c r="A3958" s="131" t="n">
        <v>1604448000</v>
      </c>
      <c r="B3958" s="330" t="n">
        <f aca="false">(A3958/(24*60*60))+DATE(1970,1,1)</f>
        <v>44139</v>
      </c>
      <c r="C3958" s="331" t="n">
        <f aca="false">YEAR(B3958)</f>
        <v>2020</v>
      </c>
      <c r="D3958" s="331" t="n">
        <f aca="false">MONTH(B3958)</f>
        <v>11</v>
      </c>
      <c r="E3958" s="331" t="n">
        <f aca="false">DAY(B3958)</f>
        <v>4</v>
      </c>
      <c r="F3958" s="132" t="n">
        <v>14039.165</v>
      </c>
      <c r="G3958" s="132" t="n">
        <v>14273.01</v>
      </c>
      <c r="H3958" s="132" t="n">
        <v>13535.4775</v>
      </c>
      <c r="I3958" s="132" t="n">
        <v>14162.7275</v>
      </c>
      <c r="J3958" s="132" t="n">
        <f aca="false">LARGE($G$1:G3958,1)</f>
        <v>19804.2475</v>
      </c>
      <c r="K3958" s="192" t="n">
        <f aca="false">IF(J3958&gt;J3957,0,K3957+1)</f>
        <v>1053</v>
      </c>
      <c r="L3958" s="134" t="n">
        <f aca="false">I3958/J3958-1</f>
        <v>-0.28486414341166</v>
      </c>
      <c r="O3958" s="131"/>
      <c r="P3958" s="330"/>
      <c r="Q3958" s="132"/>
      <c r="R3958" s="132"/>
      <c r="S3958" s="132"/>
      <c r="T3958" s="132"/>
    </row>
    <row r="3959" customFormat="false" ht="12.8" hidden="false" customHeight="false" outlineLevel="0" collapsed="false">
      <c r="A3959" s="131" t="n">
        <v>1604534400</v>
      </c>
      <c r="B3959" s="330" t="n">
        <f aca="false">(A3959/(24*60*60))+DATE(1970,1,1)</f>
        <v>44140</v>
      </c>
      <c r="C3959" s="331" t="n">
        <f aca="false">YEAR(B3959)</f>
        <v>2020</v>
      </c>
      <c r="D3959" s="331" t="n">
        <f aca="false">MONTH(B3959)</f>
        <v>11</v>
      </c>
      <c r="E3959" s="331" t="n">
        <f aca="false">DAY(B3959)</f>
        <v>5</v>
      </c>
      <c r="F3959" s="132" t="n">
        <v>14168.4275</v>
      </c>
      <c r="G3959" s="132" t="n">
        <v>15776.2175</v>
      </c>
      <c r="H3959" s="132" t="n">
        <v>14113.8275</v>
      </c>
      <c r="I3959" s="132" t="n">
        <v>15610.2425</v>
      </c>
      <c r="J3959" s="132" t="n">
        <f aca="false">LARGE($G$1:G3959,1)</f>
        <v>19804.2475</v>
      </c>
      <c r="K3959" s="192" t="n">
        <f aca="false">IF(J3959&gt;J3958,0,K3958+1)</f>
        <v>1054</v>
      </c>
      <c r="L3959" s="134" t="n">
        <f aca="false">I3959/J3959-1</f>
        <v>-0.211773004755672</v>
      </c>
      <c r="O3959" s="131"/>
      <c r="P3959" s="330"/>
      <c r="Q3959" s="132"/>
      <c r="R3959" s="132"/>
      <c r="S3959" s="132"/>
      <c r="T3959" s="132"/>
    </row>
    <row r="3960" customFormat="false" ht="12.8" hidden="false" customHeight="false" outlineLevel="0" collapsed="false">
      <c r="A3960" s="131" t="n">
        <v>1604620800</v>
      </c>
      <c r="B3960" s="330" t="n">
        <f aca="false">(A3960/(24*60*60))+DATE(1970,1,1)</f>
        <v>44141</v>
      </c>
      <c r="C3960" s="331" t="n">
        <f aca="false">YEAR(B3960)</f>
        <v>2020</v>
      </c>
      <c r="D3960" s="331" t="n">
        <f aca="false">MONTH(B3960)</f>
        <v>11</v>
      </c>
      <c r="E3960" s="331" t="n">
        <f aca="false">DAY(B3960)</f>
        <v>6</v>
      </c>
      <c r="F3960" s="132" t="n">
        <v>15608.8575</v>
      </c>
      <c r="G3960" s="132" t="n">
        <v>15971.91</v>
      </c>
      <c r="H3960" s="132" t="n">
        <v>15189.285</v>
      </c>
      <c r="I3960" s="132" t="n">
        <v>15601.6325</v>
      </c>
      <c r="J3960" s="132" t="n">
        <f aca="false">LARGE($G$1:G3960,1)</f>
        <v>19804.2475</v>
      </c>
      <c r="K3960" s="192" t="n">
        <f aca="false">IF(J3960&gt;J3959,0,K3959+1)</f>
        <v>1055</v>
      </c>
      <c r="L3960" s="134" t="n">
        <f aca="false">I3960/J3960-1</f>
        <v>-0.212207759976742</v>
      </c>
      <c r="O3960" s="131"/>
      <c r="P3960" s="330"/>
      <c r="Q3960" s="132"/>
      <c r="R3960" s="132"/>
      <c r="S3960" s="132"/>
      <c r="T3960" s="132"/>
    </row>
    <row r="3961" customFormat="false" ht="12.8" hidden="false" customHeight="false" outlineLevel="0" collapsed="false">
      <c r="A3961" s="131" t="n">
        <v>1604707200</v>
      </c>
      <c r="B3961" s="330" t="n">
        <f aca="false">(A3961/(24*60*60))+DATE(1970,1,1)</f>
        <v>44142</v>
      </c>
      <c r="C3961" s="331" t="n">
        <f aca="false">YEAR(B3961)</f>
        <v>2020</v>
      </c>
      <c r="D3961" s="331" t="n">
        <f aca="false">MONTH(B3961)</f>
        <v>11</v>
      </c>
      <c r="E3961" s="331" t="n">
        <f aca="false">DAY(B3961)</f>
        <v>7</v>
      </c>
      <c r="F3961" s="132" t="n">
        <v>15604.7475</v>
      </c>
      <c r="G3961" s="132" t="n">
        <v>15776.6</v>
      </c>
      <c r="H3961" s="132" t="n">
        <v>14344.0575</v>
      </c>
      <c r="I3961" s="132" t="n">
        <v>14838.965</v>
      </c>
      <c r="J3961" s="132" t="n">
        <f aca="false">LARGE($G$1:G3961,1)</f>
        <v>19804.2475</v>
      </c>
      <c r="K3961" s="192" t="n">
        <f aca="false">IF(J3961&gt;J3960,0,K3960+1)</f>
        <v>1056</v>
      </c>
      <c r="L3961" s="134" t="n">
        <f aca="false">I3961/J3961-1</f>
        <v>-0.250718059345603</v>
      </c>
      <c r="O3961" s="131"/>
      <c r="P3961" s="330"/>
      <c r="Q3961" s="132"/>
      <c r="R3961" s="132"/>
      <c r="S3961" s="132"/>
      <c r="T3961" s="132"/>
    </row>
    <row r="3962" customFormat="false" ht="12.8" hidden="false" customHeight="false" outlineLevel="0" collapsed="false">
      <c r="A3962" s="131" t="n">
        <v>1604793600</v>
      </c>
      <c r="B3962" s="330" t="n">
        <f aca="false">(A3962/(24*60*60))+DATE(1970,1,1)</f>
        <v>44143</v>
      </c>
      <c r="C3962" s="331" t="n">
        <f aca="false">YEAR(B3962)</f>
        <v>2020</v>
      </c>
      <c r="D3962" s="331" t="n">
        <f aca="false">MONTH(B3962)</f>
        <v>11</v>
      </c>
      <c r="E3962" s="331" t="n">
        <f aca="false">DAY(B3962)</f>
        <v>8</v>
      </c>
      <c r="F3962" s="132" t="n">
        <v>14836.535</v>
      </c>
      <c r="G3962" s="132" t="n">
        <v>15663.25</v>
      </c>
      <c r="H3962" s="132" t="n">
        <v>14722.9175</v>
      </c>
      <c r="I3962" s="132" t="n">
        <v>15484.175</v>
      </c>
      <c r="J3962" s="132" t="n">
        <f aca="false">LARGE($G$1:G3962,1)</f>
        <v>19804.2475</v>
      </c>
      <c r="K3962" s="192" t="n">
        <f aca="false">IF(J3962&gt;J3961,0,K3961+1)</f>
        <v>1057</v>
      </c>
      <c r="L3962" s="134" t="n">
        <f aca="false">I3962/J3962-1</f>
        <v>-0.218138684643282</v>
      </c>
      <c r="O3962" s="131"/>
      <c r="P3962" s="330"/>
      <c r="Q3962" s="132"/>
      <c r="R3962" s="132"/>
      <c r="S3962" s="132"/>
      <c r="T3962" s="132"/>
    </row>
    <row r="3963" customFormat="false" ht="12.8" hidden="false" customHeight="false" outlineLevel="0" collapsed="false">
      <c r="A3963" s="131" t="n">
        <v>1604880000</v>
      </c>
      <c r="B3963" s="330" t="n">
        <f aca="false">(A3963/(24*60*60))+DATE(1970,1,1)</f>
        <v>44144</v>
      </c>
      <c r="C3963" s="331" t="n">
        <f aca="false">YEAR(B3963)</f>
        <v>2020</v>
      </c>
      <c r="D3963" s="331" t="n">
        <f aca="false">MONTH(B3963)</f>
        <v>11</v>
      </c>
      <c r="E3963" s="331" t="n">
        <f aca="false">DAY(B3963)</f>
        <v>9</v>
      </c>
      <c r="F3963" s="132" t="n">
        <v>15483.03</v>
      </c>
      <c r="G3963" s="132" t="n">
        <v>15851.17</v>
      </c>
      <c r="H3963" s="132" t="n">
        <v>14821.125</v>
      </c>
      <c r="I3963" s="132" t="n">
        <v>15336.3475</v>
      </c>
      <c r="J3963" s="132" t="n">
        <f aca="false">LARGE($G$1:G3963,1)</f>
        <v>19804.2475</v>
      </c>
      <c r="K3963" s="192" t="n">
        <f aca="false">IF(J3963&gt;J3962,0,K3962+1)</f>
        <v>1058</v>
      </c>
      <c r="L3963" s="134" t="n">
        <f aca="false">I3963/J3963-1</f>
        <v>-0.22560311872491</v>
      </c>
      <c r="O3963" s="131"/>
      <c r="P3963" s="330"/>
      <c r="Q3963" s="132"/>
      <c r="R3963" s="132"/>
      <c r="S3963" s="132"/>
      <c r="T3963" s="132"/>
    </row>
    <row r="3964" customFormat="false" ht="12.8" hidden="false" customHeight="false" outlineLevel="0" collapsed="false">
      <c r="A3964" s="131" t="n">
        <v>1604966400</v>
      </c>
      <c r="B3964" s="330" t="n">
        <f aca="false">(A3964/(24*60*60))+DATE(1970,1,1)</f>
        <v>44145</v>
      </c>
      <c r="C3964" s="331" t="n">
        <f aca="false">YEAR(B3964)</f>
        <v>2020</v>
      </c>
      <c r="D3964" s="331" t="n">
        <f aca="false">MONTH(B3964)</f>
        <v>11</v>
      </c>
      <c r="E3964" s="331" t="n">
        <f aca="false">DAY(B3964)</f>
        <v>10</v>
      </c>
      <c r="F3964" s="132" t="n">
        <v>15344.6825</v>
      </c>
      <c r="G3964" s="132" t="n">
        <v>15479.5525</v>
      </c>
      <c r="H3964" s="132" t="n">
        <v>15095.6375</v>
      </c>
      <c r="I3964" s="132" t="n">
        <v>15315.845</v>
      </c>
      <c r="J3964" s="132" t="n">
        <f aca="false">LARGE($G$1:G3964,1)</f>
        <v>19804.2475</v>
      </c>
      <c r="K3964" s="192" t="n">
        <f aca="false">IF(J3964&gt;J3963,0,K3963+1)</f>
        <v>1059</v>
      </c>
      <c r="L3964" s="134" t="n">
        <f aca="false">I3964/J3964-1</f>
        <v>-0.226638376439196</v>
      </c>
      <c r="O3964" s="131"/>
      <c r="P3964" s="330"/>
      <c r="Q3964" s="132"/>
      <c r="R3964" s="132"/>
      <c r="S3964" s="132"/>
      <c r="T3964" s="132"/>
    </row>
    <row r="3965" customFormat="false" ht="12.8" hidden="false" customHeight="false" outlineLevel="0" collapsed="false">
      <c r="A3965" s="131" t="n">
        <v>1605052800</v>
      </c>
      <c r="B3965" s="330" t="n">
        <f aca="false">(A3965/(24*60*60))+DATE(1970,1,1)</f>
        <v>44146</v>
      </c>
      <c r="C3965" s="331" t="n">
        <f aca="false">YEAR(B3965)</f>
        <v>2020</v>
      </c>
      <c r="D3965" s="331" t="n">
        <f aca="false">MONTH(B3965)</f>
        <v>11</v>
      </c>
      <c r="E3965" s="331" t="n">
        <f aca="false">DAY(B3965)</f>
        <v>11</v>
      </c>
      <c r="F3965" s="132" t="n">
        <v>15316.85</v>
      </c>
      <c r="G3965" s="132" t="n">
        <v>15995.2525</v>
      </c>
      <c r="H3965" s="132" t="n">
        <v>15294.3275</v>
      </c>
      <c r="I3965" s="132" t="n">
        <v>15708.3125</v>
      </c>
      <c r="J3965" s="132" t="n">
        <f aca="false">LARGE($G$1:G3965,1)</f>
        <v>19804.2475</v>
      </c>
      <c r="K3965" s="192" t="n">
        <f aca="false">IF(J3965&gt;J3964,0,K3964+1)</f>
        <v>1060</v>
      </c>
      <c r="L3965" s="134" t="n">
        <f aca="false">I3965/J3965-1</f>
        <v>-0.206821036749818</v>
      </c>
      <c r="O3965" s="131"/>
      <c r="P3965" s="330"/>
      <c r="Q3965" s="132"/>
      <c r="R3965" s="132"/>
      <c r="S3965" s="132"/>
      <c r="T3965" s="132"/>
    </row>
    <row r="3966" customFormat="false" ht="12.8" hidden="false" customHeight="false" outlineLevel="0" collapsed="false">
      <c r="A3966" s="131" t="n">
        <v>1605139200</v>
      </c>
      <c r="B3966" s="330" t="n">
        <f aca="false">(A3966/(24*60*60))+DATE(1970,1,1)</f>
        <v>44147</v>
      </c>
      <c r="C3966" s="331" t="n">
        <f aca="false">YEAR(B3966)</f>
        <v>2020</v>
      </c>
      <c r="D3966" s="331" t="n">
        <f aca="false">MONTH(B3966)</f>
        <v>11</v>
      </c>
      <c r="E3966" s="331" t="n">
        <f aca="false">DAY(B3966)</f>
        <v>12</v>
      </c>
      <c r="F3966" s="132" t="n">
        <v>15706.815</v>
      </c>
      <c r="G3966" s="132" t="n">
        <v>16366.1325</v>
      </c>
      <c r="H3966" s="132" t="n">
        <v>15455.16</v>
      </c>
      <c r="I3966" s="132" t="n">
        <v>16308.4025</v>
      </c>
      <c r="J3966" s="132" t="n">
        <f aca="false">LARGE($G$1:G3966,1)</f>
        <v>19804.2475</v>
      </c>
      <c r="K3966" s="192" t="n">
        <f aca="false">IF(J3966&gt;J3965,0,K3965+1)</f>
        <v>1061</v>
      </c>
      <c r="L3966" s="134" t="n">
        <f aca="false">I3966/J3966-1</f>
        <v>-0.176519961185094</v>
      </c>
      <c r="O3966" s="131"/>
      <c r="P3966" s="330"/>
      <c r="Q3966" s="132"/>
      <c r="R3966" s="132"/>
      <c r="S3966" s="132"/>
      <c r="T3966" s="132"/>
    </row>
    <row r="3967" customFormat="false" ht="12.8" hidden="false" customHeight="false" outlineLevel="0" collapsed="false">
      <c r="A3967" s="131" t="n">
        <v>1605225600</v>
      </c>
      <c r="B3967" s="330" t="n">
        <f aca="false">(A3967/(24*60*60))+DATE(1970,1,1)</f>
        <v>44148</v>
      </c>
      <c r="C3967" s="331" t="n">
        <f aca="false">YEAR(B3967)</f>
        <v>2020</v>
      </c>
      <c r="D3967" s="331" t="n">
        <f aca="false">MONTH(B3967)</f>
        <v>11</v>
      </c>
      <c r="E3967" s="331" t="n">
        <f aca="false">DAY(B3967)</f>
        <v>13</v>
      </c>
      <c r="F3967" s="132" t="n">
        <v>16307.6025</v>
      </c>
      <c r="G3967" s="132" t="n">
        <v>16492.71</v>
      </c>
      <c r="H3967" s="132" t="n">
        <v>15973.975</v>
      </c>
      <c r="I3967" s="132" t="n">
        <v>16342.135</v>
      </c>
      <c r="J3967" s="132" t="n">
        <f aca="false">LARGE($G$1:G3967,1)</f>
        <v>19804.2475</v>
      </c>
      <c r="K3967" s="192" t="n">
        <f aca="false">IF(J3967&gt;J3966,0,K3966+1)</f>
        <v>1062</v>
      </c>
      <c r="L3967" s="134" t="n">
        <f aca="false">I3967/J3967-1</f>
        <v>-0.174816664960383</v>
      </c>
      <c r="O3967" s="131"/>
      <c r="P3967" s="330"/>
      <c r="Q3967" s="132"/>
      <c r="R3967" s="132"/>
      <c r="S3967" s="132"/>
      <c r="T3967" s="132"/>
    </row>
    <row r="3968" customFormat="false" ht="12.8" hidden="false" customHeight="false" outlineLevel="0" collapsed="false">
      <c r="A3968" s="131" t="n">
        <v>1605312000</v>
      </c>
      <c r="B3968" s="330" t="n">
        <f aca="false">(A3968/(24*60*60))+DATE(1970,1,1)</f>
        <v>44149</v>
      </c>
      <c r="C3968" s="331" t="n">
        <f aca="false">YEAR(B3968)</f>
        <v>2020</v>
      </c>
      <c r="D3968" s="331" t="n">
        <f aca="false">MONTH(B3968)</f>
        <v>11</v>
      </c>
      <c r="E3968" s="331" t="n">
        <f aca="false">DAY(B3968)</f>
        <v>14</v>
      </c>
      <c r="F3968" s="132" t="n">
        <v>16343.145</v>
      </c>
      <c r="G3968" s="132" t="n">
        <v>16344.37</v>
      </c>
      <c r="H3968" s="132" t="n">
        <v>15717.085</v>
      </c>
      <c r="I3968" s="132" t="n">
        <v>16084.31</v>
      </c>
      <c r="J3968" s="132" t="n">
        <f aca="false">LARGE($G$1:G3968,1)</f>
        <v>19804.2475</v>
      </c>
      <c r="K3968" s="192" t="n">
        <f aca="false">IF(J3968&gt;J3967,0,K3967+1)</f>
        <v>1063</v>
      </c>
      <c r="L3968" s="134" t="n">
        <f aca="false">I3968/J3968-1</f>
        <v>-0.187835336838726</v>
      </c>
      <c r="O3968" s="131"/>
      <c r="P3968" s="330"/>
      <c r="Q3968" s="132"/>
      <c r="R3968" s="132"/>
      <c r="S3968" s="132"/>
      <c r="T3968" s="132"/>
    </row>
    <row r="3969" customFormat="false" ht="12.8" hidden="false" customHeight="false" outlineLevel="0" collapsed="false">
      <c r="A3969" s="131" t="n">
        <v>1605398400</v>
      </c>
      <c r="B3969" s="330" t="n">
        <f aca="false">(A3969/(24*60*60))+DATE(1970,1,1)</f>
        <v>44150</v>
      </c>
      <c r="C3969" s="331" t="n">
        <f aca="false">YEAR(B3969)</f>
        <v>2020</v>
      </c>
      <c r="D3969" s="331" t="n">
        <f aca="false">MONTH(B3969)</f>
        <v>11</v>
      </c>
      <c r="E3969" s="331" t="n">
        <f aca="false">DAY(B3969)</f>
        <v>15</v>
      </c>
      <c r="F3969" s="132" t="n">
        <v>16088.0525</v>
      </c>
      <c r="G3969" s="132" t="n">
        <v>16171.57</v>
      </c>
      <c r="H3969" s="132" t="n">
        <v>15795.8875</v>
      </c>
      <c r="I3969" s="132" t="n">
        <v>15969.7475</v>
      </c>
      <c r="J3969" s="132" t="n">
        <f aca="false">LARGE($G$1:G3969,1)</f>
        <v>19804.2475</v>
      </c>
      <c r="K3969" s="192" t="n">
        <f aca="false">IF(J3969&gt;J3968,0,K3968+1)</f>
        <v>1064</v>
      </c>
      <c r="L3969" s="134" t="n">
        <f aca="false">I3969/J3969-1</f>
        <v>-0.19362008074278</v>
      </c>
      <c r="O3969" s="131"/>
      <c r="P3969" s="330"/>
      <c r="Q3969" s="132"/>
      <c r="R3969" s="132"/>
      <c r="S3969" s="132"/>
      <c r="T3969" s="132"/>
    </row>
    <row r="3970" customFormat="false" ht="12.8" hidden="false" customHeight="false" outlineLevel="0" collapsed="false">
      <c r="A3970" s="131" t="n">
        <v>1605484800</v>
      </c>
      <c r="B3970" s="330" t="n">
        <f aca="false">(A3970/(24*60*60))+DATE(1970,1,1)</f>
        <v>44151</v>
      </c>
      <c r="C3970" s="331" t="n">
        <f aca="false">YEAR(B3970)</f>
        <v>2020</v>
      </c>
      <c r="D3970" s="331" t="n">
        <f aca="false">MONTH(B3970)</f>
        <v>11</v>
      </c>
      <c r="E3970" s="331" t="n">
        <f aca="false">DAY(B3970)</f>
        <v>16</v>
      </c>
      <c r="F3970" s="132" t="n">
        <v>15970.3225</v>
      </c>
      <c r="G3970" s="132" t="n">
        <v>16892.7075</v>
      </c>
      <c r="H3970" s="132" t="n">
        <v>15880.955</v>
      </c>
      <c r="I3970" s="132" t="n">
        <v>16724.2975</v>
      </c>
      <c r="J3970" s="132" t="n">
        <f aca="false">LARGE($G$1:G3970,1)</f>
        <v>19804.2475</v>
      </c>
      <c r="K3970" s="192" t="n">
        <f aca="false">IF(J3970&gt;J3969,0,K3969+1)</f>
        <v>1065</v>
      </c>
      <c r="L3970" s="134" t="n">
        <f aca="false">I3970/J3970-1</f>
        <v>-0.155519668192392</v>
      </c>
      <c r="O3970" s="131"/>
      <c r="P3970" s="330"/>
      <c r="Q3970" s="132"/>
      <c r="R3970" s="132"/>
      <c r="S3970" s="132"/>
      <c r="T3970" s="132"/>
    </row>
    <row r="3971" customFormat="false" ht="12.8" hidden="false" customHeight="false" outlineLevel="0" collapsed="false">
      <c r="A3971" s="131" t="n">
        <v>1605571200</v>
      </c>
      <c r="B3971" s="330" t="n">
        <f aca="false">(A3971/(24*60*60))+DATE(1970,1,1)</f>
        <v>44152</v>
      </c>
      <c r="C3971" s="331" t="n">
        <f aca="false">YEAR(B3971)</f>
        <v>2020</v>
      </c>
      <c r="D3971" s="331" t="n">
        <f aca="false">MONTH(B3971)</f>
        <v>11</v>
      </c>
      <c r="E3971" s="331" t="n">
        <f aca="false">DAY(B3971)</f>
        <v>17</v>
      </c>
      <c r="F3971" s="132" t="n">
        <v>16728.7325</v>
      </c>
      <c r="G3971" s="132" t="n">
        <v>17877.73</v>
      </c>
      <c r="H3971" s="132" t="n">
        <v>16573.09</v>
      </c>
      <c r="I3971" s="132" t="n">
        <v>17683.04</v>
      </c>
      <c r="J3971" s="132" t="n">
        <f aca="false">LARGE($G$1:G3971,1)</f>
        <v>19804.2475</v>
      </c>
      <c r="K3971" s="192" t="n">
        <f aca="false">IF(J3971&gt;J3970,0,K3970+1)</f>
        <v>1066</v>
      </c>
      <c r="L3971" s="134" t="n">
        <f aca="false">I3971/J3971-1</f>
        <v>-0.107108714936026</v>
      </c>
      <c r="O3971" s="131"/>
      <c r="P3971" s="330"/>
      <c r="Q3971" s="132"/>
      <c r="R3971" s="132"/>
      <c r="S3971" s="132"/>
      <c r="T3971" s="132"/>
    </row>
    <row r="3972" customFormat="false" ht="12.8" hidden="false" customHeight="false" outlineLevel="0" collapsed="false">
      <c r="A3972" s="131" t="n">
        <v>1605657600</v>
      </c>
      <c r="B3972" s="330" t="n">
        <f aca="false">(A3972/(24*60*60))+DATE(1970,1,1)</f>
        <v>44153</v>
      </c>
      <c r="C3972" s="331" t="n">
        <f aca="false">YEAR(B3972)</f>
        <v>2020</v>
      </c>
      <c r="D3972" s="331" t="n">
        <f aca="false">MONTH(B3972)</f>
        <v>11</v>
      </c>
      <c r="E3972" s="331" t="n">
        <f aca="false">DAY(B3972)</f>
        <v>18</v>
      </c>
      <c r="F3972" s="132" t="n">
        <v>17680.9875</v>
      </c>
      <c r="G3972" s="132" t="n">
        <v>18488.8075</v>
      </c>
      <c r="H3972" s="132" t="n">
        <v>17166.6225</v>
      </c>
      <c r="I3972" s="132" t="n">
        <v>17792.575</v>
      </c>
      <c r="J3972" s="132" t="n">
        <f aca="false">LARGE($G$1:G3972,1)</f>
        <v>19804.2475</v>
      </c>
      <c r="K3972" s="192" t="n">
        <f aca="false">IF(J3972&gt;J3971,0,K3971+1)</f>
        <v>1067</v>
      </c>
      <c r="L3972" s="134" t="n">
        <f aca="false">I3972/J3972-1</f>
        <v>-0.101577830715355</v>
      </c>
      <c r="O3972" s="131"/>
      <c r="P3972" s="330"/>
      <c r="Q3972" s="132"/>
      <c r="R3972" s="132"/>
      <c r="S3972" s="132"/>
      <c r="T3972" s="132"/>
    </row>
    <row r="3973" customFormat="false" ht="12.8" hidden="false" customHeight="false" outlineLevel="0" collapsed="false">
      <c r="A3973" s="131" t="n">
        <v>1605744000</v>
      </c>
      <c r="B3973" s="330" t="n">
        <f aca="false">(A3973/(24*60*60))+DATE(1970,1,1)</f>
        <v>44154</v>
      </c>
      <c r="C3973" s="331" t="n">
        <f aca="false">YEAR(B3973)</f>
        <v>2020</v>
      </c>
      <c r="D3973" s="331" t="n">
        <f aca="false">MONTH(B3973)</f>
        <v>11</v>
      </c>
      <c r="E3973" s="331" t="n">
        <f aca="false">DAY(B3973)</f>
        <v>19</v>
      </c>
      <c r="F3973" s="132" t="n">
        <v>17797.855</v>
      </c>
      <c r="G3973" s="132" t="n">
        <v>18194.815</v>
      </c>
      <c r="H3973" s="132" t="n">
        <v>17359.4125</v>
      </c>
      <c r="I3973" s="132" t="n">
        <v>17825.9375</v>
      </c>
      <c r="J3973" s="132" t="n">
        <f aca="false">LARGE($G$1:G3973,1)</f>
        <v>19804.2475</v>
      </c>
      <c r="K3973" s="192" t="n">
        <f aca="false">IF(J3973&gt;J3972,0,K3972+1)</f>
        <v>1068</v>
      </c>
      <c r="L3973" s="134" t="n">
        <f aca="false">I3973/J3973-1</f>
        <v>-0.0998932173514798</v>
      </c>
      <c r="O3973" s="131"/>
      <c r="P3973" s="330"/>
      <c r="Q3973" s="132"/>
      <c r="R3973" s="132"/>
      <c r="S3973" s="132"/>
      <c r="T3973" s="132"/>
    </row>
    <row r="3974" customFormat="false" ht="12.8" hidden="false" customHeight="false" outlineLevel="0" collapsed="false">
      <c r="A3974" s="131" t="n">
        <v>1605830400</v>
      </c>
      <c r="B3974" s="330" t="n">
        <f aca="false">(A3974/(24*60*60))+DATE(1970,1,1)</f>
        <v>44155</v>
      </c>
      <c r="C3974" s="331" t="n">
        <f aca="false">YEAR(B3974)</f>
        <v>2020</v>
      </c>
      <c r="D3974" s="331" t="n">
        <f aca="false">MONTH(B3974)</f>
        <v>11</v>
      </c>
      <c r="E3974" s="331" t="n">
        <f aca="false">DAY(B3974)</f>
        <v>20</v>
      </c>
      <c r="F3974" s="132" t="n">
        <v>17826.62</v>
      </c>
      <c r="G3974" s="132" t="n">
        <v>18827.1375</v>
      </c>
      <c r="H3974" s="132" t="n">
        <v>17767.41</v>
      </c>
      <c r="I3974" s="132" t="n">
        <v>18682.275</v>
      </c>
      <c r="J3974" s="132" t="n">
        <f aca="false">LARGE($G$1:G3974,1)</f>
        <v>19804.2475</v>
      </c>
      <c r="K3974" s="192" t="n">
        <f aca="false">IF(J3974&gt;J3973,0,K3973+1)</f>
        <v>1069</v>
      </c>
      <c r="L3974" s="134" t="n">
        <f aca="false">I3974/J3974-1</f>
        <v>-0.0566531245380568</v>
      </c>
      <c r="O3974" s="131"/>
      <c r="P3974" s="330"/>
      <c r="Q3974" s="132"/>
      <c r="R3974" s="132"/>
      <c r="S3974" s="132"/>
      <c r="T3974" s="132"/>
    </row>
    <row r="3975" customFormat="false" ht="12.8" hidden="false" customHeight="false" outlineLevel="0" collapsed="false">
      <c r="A3975" s="131" t="n">
        <v>1605916800</v>
      </c>
      <c r="B3975" s="330" t="n">
        <f aca="false">(A3975/(24*60*60))+DATE(1970,1,1)</f>
        <v>44156</v>
      </c>
      <c r="C3975" s="331" t="n">
        <f aca="false">YEAR(B3975)</f>
        <v>2020</v>
      </c>
      <c r="D3975" s="331" t="n">
        <f aca="false">MONTH(B3975)</f>
        <v>11</v>
      </c>
      <c r="E3975" s="331" t="n">
        <f aca="false">DAY(B3975)</f>
        <v>21</v>
      </c>
      <c r="F3975" s="132" t="n">
        <v>18682.175</v>
      </c>
      <c r="G3975" s="132" t="n">
        <v>18978.125</v>
      </c>
      <c r="H3975" s="132" t="n">
        <v>18342.8625</v>
      </c>
      <c r="I3975" s="132" t="n">
        <v>18719.7725</v>
      </c>
      <c r="J3975" s="132" t="n">
        <f aca="false">LARGE($G$1:G3975,1)</f>
        <v>19804.2475</v>
      </c>
      <c r="K3975" s="192" t="n">
        <f aca="false">IF(J3975&gt;J3974,0,K3974+1)</f>
        <v>1070</v>
      </c>
      <c r="L3975" s="134" t="n">
        <f aca="false">I3975/J3975-1</f>
        <v>-0.0547597175807868</v>
      </c>
      <c r="O3975" s="131"/>
      <c r="P3975" s="330"/>
      <c r="Q3975" s="132"/>
      <c r="R3975" s="132"/>
      <c r="S3975" s="132"/>
      <c r="T3975" s="132"/>
    </row>
    <row r="3976" customFormat="false" ht="12.8" hidden="false" customHeight="false" outlineLevel="0" collapsed="false">
      <c r="A3976" s="131" t="n">
        <v>1606003200</v>
      </c>
      <c r="B3976" s="330" t="n">
        <f aca="false">(A3976/(24*60*60))+DATE(1970,1,1)</f>
        <v>44157</v>
      </c>
      <c r="C3976" s="331" t="n">
        <f aca="false">YEAR(B3976)</f>
        <v>2020</v>
      </c>
      <c r="D3976" s="331" t="n">
        <f aca="false">MONTH(B3976)</f>
        <v>11</v>
      </c>
      <c r="E3976" s="331" t="n">
        <f aca="false">DAY(B3976)</f>
        <v>22</v>
      </c>
      <c r="F3976" s="132" t="n">
        <v>18721.2125</v>
      </c>
      <c r="G3976" s="132" t="n">
        <v>18769.195</v>
      </c>
      <c r="H3976" s="132" t="n">
        <v>17612.955</v>
      </c>
      <c r="I3976" s="132" t="n">
        <v>18442.9925</v>
      </c>
      <c r="J3976" s="132" t="n">
        <f aca="false">LARGE($G$1:G3976,1)</f>
        <v>19804.2475</v>
      </c>
      <c r="K3976" s="192" t="n">
        <f aca="false">IF(J3976&gt;J3975,0,K3975+1)</f>
        <v>1071</v>
      </c>
      <c r="L3976" s="134" t="n">
        <f aca="false">I3976/J3976-1</f>
        <v>-0.0687355073703255</v>
      </c>
      <c r="O3976" s="131"/>
      <c r="P3976" s="330"/>
      <c r="Q3976" s="132"/>
      <c r="R3976" s="132"/>
      <c r="S3976" s="132"/>
      <c r="T3976" s="132"/>
    </row>
    <row r="3977" customFormat="false" ht="12.8" hidden="false" customHeight="false" outlineLevel="0" collapsed="false">
      <c r="A3977" s="131" t="n">
        <v>1606089600</v>
      </c>
      <c r="B3977" s="330" t="n">
        <f aca="false">(A3977/(24*60*60))+DATE(1970,1,1)</f>
        <v>44158</v>
      </c>
      <c r="C3977" s="331" t="n">
        <f aca="false">YEAR(B3977)</f>
        <v>2020</v>
      </c>
      <c r="D3977" s="331" t="n">
        <f aca="false">MONTH(B3977)</f>
        <v>11</v>
      </c>
      <c r="E3977" s="331" t="n">
        <f aca="false">DAY(B3977)</f>
        <v>23</v>
      </c>
      <c r="F3977" s="132" t="n">
        <v>18440.27</v>
      </c>
      <c r="G3977" s="132" t="n">
        <v>18780.865</v>
      </c>
      <c r="H3977" s="132" t="n">
        <v>18005.4175</v>
      </c>
      <c r="I3977" s="132" t="n">
        <v>18390.1275</v>
      </c>
      <c r="J3977" s="132" t="n">
        <f aca="false">LARGE($G$1:G3977,1)</f>
        <v>19804.2475</v>
      </c>
      <c r="K3977" s="192" t="n">
        <f aca="false">IF(J3977&gt;J3976,0,K3976+1)</f>
        <v>1072</v>
      </c>
      <c r="L3977" s="134" t="n">
        <f aca="false">I3977/J3977-1</f>
        <v>-0.0714048842300119</v>
      </c>
      <c r="O3977" s="131"/>
      <c r="P3977" s="330"/>
      <c r="Q3977" s="132"/>
      <c r="R3977" s="132"/>
      <c r="S3977" s="132"/>
      <c r="T3977" s="132"/>
    </row>
    <row r="3978" customFormat="false" ht="12.8" hidden="false" customHeight="false" outlineLevel="0" collapsed="false">
      <c r="A3978" s="131" t="n">
        <v>1606176000</v>
      </c>
      <c r="B3978" s="330" t="n">
        <f aca="false">(A3978/(24*60*60))+DATE(1970,1,1)</f>
        <v>44159</v>
      </c>
      <c r="C3978" s="331" t="n">
        <f aca="false">YEAR(B3978)</f>
        <v>2020</v>
      </c>
      <c r="D3978" s="331" t="n">
        <f aca="false">MONTH(B3978)</f>
        <v>11</v>
      </c>
      <c r="E3978" s="331" t="n">
        <f aca="false">DAY(B3978)</f>
        <v>24</v>
      </c>
      <c r="F3978" s="132" t="n">
        <v>18385.2675</v>
      </c>
      <c r="G3978" s="132" t="n">
        <v>19450.9275</v>
      </c>
      <c r="H3978" s="132" t="n">
        <v>18066.4375</v>
      </c>
      <c r="I3978" s="132" t="n">
        <v>19169.8975</v>
      </c>
      <c r="J3978" s="132" t="n">
        <f aca="false">LARGE($G$1:G3978,1)</f>
        <v>19804.2475</v>
      </c>
      <c r="K3978" s="192" t="n">
        <f aca="false">IF(J3978&gt;J3977,0,K3977+1)</f>
        <v>1073</v>
      </c>
      <c r="L3978" s="134" t="n">
        <f aca="false">I3978/J3978-1</f>
        <v>-0.0320310074896814</v>
      </c>
      <c r="O3978" s="131"/>
      <c r="P3978" s="330"/>
      <c r="Q3978" s="132"/>
      <c r="R3978" s="132"/>
      <c r="S3978" s="132"/>
      <c r="T3978" s="132"/>
    </row>
    <row r="3979" customFormat="false" ht="12.8" hidden="false" customHeight="false" outlineLevel="0" collapsed="false">
      <c r="A3979" s="131" t="n">
        <v>1606262400</v>
      </c>
      <c r="B3979" s="330" t="n">
        <f aca="false">(A3979/(24*60*60))+DATE(1970,1,1)</f>
        <v>44160</v>
      </c>
      <c r="C3979" s="331" t="n">
        <f aca="false">YEAR(B3979)</f>
        <v>2020</v>
      </c>
      <c r="D3979" s="331" t="n">
        <f aca="false">MONTH(B3979)</f>
        <v>11</v>
      </c>
      <c r="E3979" s="331" t="n">
        <f aca="false">DAY(B3979)</f>
        <v>25</v>
      </c>
      <c r="F3979" s="132" t="n">
        <v>19172.4325</v>
      </c>
      <c r="G3979" s="132" t="n">
        <v>19499.825</v>
      </c>
      <c r="H3979" s="132" t="n">
        <v>18469.7725</v>
      </c>
      <c r="I3979" s="132" t="n">
        <v>18727.64</v>
      </c>
      <c r="J3979" s="132" t="n">
        <f aca="false">LARGE($G$1:G3979,1)</f>
        <v>19804.2475</v>
      </c>
      <c r="K3979" s="192" t="n">
        <f aca="false">IF(J3979&gt;J3978,0,K3978+1)</f>
        <v>1074</v>
      </c>
      <c r="L3979" s="134" t="n">
        <f aca="false">I3979/J3979-1</f>
        <v>-0.0543624543169339</v>
      </c>
      <c r="O3979" s="131"/>
      <c r="P3979" s="330"/>
      <c r="Q3979" s="132"/>
      <c r="R3979" s="132"/>
      <c r="S3979" s="132"/>
      <c r="T3979" s="132"/>
    </row>
    <row r="3980" customFormat="false" ht="12.8" hidden="false" customHeight="false" outlineLevel="0" collapsed="false">
      <c r="A3980" s="131" t="n">
        <v>1606348800</v>
      </c>
      <c r="B3980" s="330" t="n">
        <f aca="false">(A3980/(24*60*60))+DATE(1970,1,1)</f>
        <v>44161</v>
      </c>
      <c r="C3980" s="331" t="n">
        <f aca="false">YEAR(B3980)</f>
        <v>2020</v>
      </c>
      <c r="D3980" s="331" t="n">
        <f aca="false">MONTH(B3980)</f>
        <v>11</v>
      </c>
      <c r="E3980" s="331" t="n">
        <f aca="false">DAY(B3980)</f>
        <v>26</v>
      </c>
      <c r="F3980" s="132" t="n">
        <v>18723.79</v>
      </c>
      <c r="G3980" s="132" t="n">
        <v>18911.8575</v>
      </c>
      <c r="H3980" s="132" t="n">
        <v>16210.25</v>
      </c>
      <c r="I3980" s="132" t="n">
        <v>17167.14</v>
      </c>
      <c r="J3980" s="132" t="n">
        <f aca="false">LARGE($G$1:G3980,1)</f>
        <v>19804.2475</v>
      </c>
      <c r="K3980" s="192" t="n">
        <f aca="false">IF(J3980&gt;J3979,0,K3979+1)</f>
        <v>1075</v>
      </c>
      <c r="L3980" s="134" t="n">
        <f aca="false">I3980/J3980-1</f>
        <v>-0.133158682247331</v>
      </c>
      <c r="O3980" s="131"/>
      <c r="P3980" s="330"/>
      <c r="Q3980" s="132"/>
      <c r="R3980" s="132"/>
      <c r="S3980" s="132"/>
      <c r="T3980" s="132"/>
    </row>
    <row r="3981" customFormat="false" ht="12.8" hidden="false" customHeight="false" outlineLevel="0" collapsed="false">
      <c r="A3981" s="131" t="n">
        <v>1606435200</v>
      </c>
      <c r="B3981" s="330" t="n">
        <f aca="false">(A3981/(24*60*60))+DATE(1970,1,1)</f>
        <v>44162</v>
      </c>
      <c r="C3981" s="331" t="n">
        <f aca="false">YEAR(B3981)</f>
        <v>2020</v>
      </c>
      <c r="D3981" s="331" t="n">
        <f aca="false">MONTH(B3981)</f>
        <v>11</v>
      </c>
      <c r="E3981" s="331" t="n">
        <f aca="false">DAY(B3981)</f>
        <v>27</v>
      </c>
      <c r="F3981" s="132" t="n">
        <v>17169.0075</v>
      </c>
      <c r="G3981" s="132" t="n">
        <v>17469.82</v>
      </c>
      <c r="H3981" s="132" t="n">
        <v>16432.5675</v>
      </c>
      <c r="I3981" s="132" t="n">
        <v>17152.92</v>
      </c>
      <c r="J3981" s="132" t="n">
        <f aca="false">LARGE($G$1:G3981,1)</f>
        <v>19804.2475</v>
      </c>
      <c r="K3981" s="192" t="n">
        <f aca="false">IF(J3981&gt;J3980,0,K3980+1)</f>
        <v>1076</v>
      </c>
      <c r="L3981" s="134" t="n">
        <f aca="false">I3981/J3981-1</f>
        <v>-0.133876710034047</v>
      </c>
      <c r="O3981" s="131"/>
      <c r="P3981" s="330"/>
      <c r="Q3981" s="132"/>
      <c r="R3981" s="132"/>
      <c r="S3981" s="132"/>
      <c r="T3981" s="132"/>
    </row>
    <row r="3982" customFormat="false" ht="12.8" hidden="false" customHeight="false" outlineLevel="0" collapsed="false">
      <c r="A3982" s="131" t="n">
        <v>1606521600</v>
      </c>
      <c r="B3982" s="330" t="n">
        <f aca="false">(A3982/(24*60*60))+DATE(1970,1,1)</f>
        <v>44163</v>
      </c>
      <c r="C3982" s="331" t="n">
        <f aca="false">YEAR(B3982)</f>
        <v>2020</v>
      </c>
      <c r="D3982" s="331" t="n">
        <f aca="false">MONTH(B3982)</f>
        <v>11</v>
      </c>
      <c r="E3982" s="331" t="n">
        <f aca="false">DAY(B3982)</f>
        <v>28</v>
      </c>
      <c r="F3982" s="132" t="n">
        <v>17155.465</v>
      </c>
      <c r="G3982" s="132" t="n">
        <v>17905.515</v>
      </c>
      <c r="H3982" s="132" t="n">
        <v>16877.7075</v>
      </c>
      <c r="I3982" s="132" t="n">
        <v>17740.0325</v>
      </c>
      <c r="J3982" s="132" t="n">
        <f aca="false">LARGE($G$1:G3982,1)</f>
        <v>19804.2475</v>
      </c>
      <c r="K3982" s="192" t="n">
        <f aca="false">IF(J3982&gt;J3981,0,K3981+1)</f>
        <v>1077</v>
      </c>
      <c r="L3982" s="134" t="n">
        <f aca="false">I3982/J3982-1</f>
        <v>-0.104230923189583</v>
      </c>
      <c r="O3982" s="131"/>
      <c r="P3982" s="330"/>
      <c r="Q3982" s="132"/>
      <c r="R3982" s="132"/>
      <c r="S3982" s="132"/>
      <c r="T3982" s="132"/>
    </row>
    <row r="3983" customFormat="false" ht="12.8" hidden="false" customHeight="false" outlineLevel="0" collapsed="false">
      <c r="A3983" s="131" t="n">
        <v>1606608000</v>
      </c>
      <c r="B3983" s="330" t="n">
        <f aca="false">(A3983/(24*60*60))+DATE(1970,1,1)</f>
        <v>44164</v>
      </c>
      <c r="C3983" s="331" t="n">
        <f aca="false">YEAR(B3983)</f>
        <v>2020</v>
      </c>
      <c r="D3983" s="331" t="n">
        <f aca="false">MONTH(B3983)</f>
        <v>11</v>
      </c>
      <c r="E3983" s="331" t="n">
        <f aca="false">DAY(B3983)</f>
        <v>29</v>
      </c>
      <c r="F3983" s="132" t="n">
        <v>17734.33</v>
      </c>
      <c r="G3983" s="132" t="n">
        <v>18356.78</v>
      </c>
      <c r="H3983" s="132" t="n">
        <v>17535.1925</v>
      </c>
      <c r="I3983" s="132" t="n">
        <v>18197.3175</v>
      </c>
      <c r="J3983" s="132" t="n">
        <f aca="false">LARGE($G$1:G3983,1)</f>
        <v>19804.2475</v>
      </c>
      <c r="K3983" s="192" t="n">
        <f aca="false">IF(J3983&gt;J3982,0,K3982+1)</f>
        <v>1078</v>
      </c>
      <c r="L3983" s="134" t="n">
        <f aca="false">I3983/J3983-1</f>
        <v>-0.0811406744941963</v>
      </c>
      <c r="O3983" s="131"/>
      <c r="P3983" s="330"/>
      <c r="Q3983" s="132"/>
      <c r="R3983" s="132"/>
      <c r="S3983" s="132"/>
      <c r="T3983" s="132"/>
    </row>
    <row r="3984" customFormat="false" ht="12.8" hidden="false" customHeight="false" outlineLevel="0" collapsed="false">
      <c r="A3984" s="131" t="n">
        <v>1606694400</v>
      </c>
      <c r="B3984" s="330" t="n">
        <f aca="false">(A3984/(24*60*60))+DATE(1970,1,1)</f>
        <v>44165</v>
      </c>
      <c r="C3984" s="331" t="n">
        <f aca="false">YEAR(B3984)</f>
        <v>2020</v>
      </c>
      <c r="D3984" s="331" t="n">
        <f aca="false">MONTH(B3984)</f>
        <v>11</v>
      </c>
      <c r="E3984" s="331" t="n">
        <f aca="false">DAY(B3984)</f>
        <v>30</v>
      </c>
      <c r="F3984" s="132" t="n">
        <v>18201.185</v>
      </c>
      <c r="G3984" s="132" t="n">
        <v>19867.6775</v>
      </c>
      <c r="H3984" s="132" t="n">
        <v>17817.1475</v>
      </c>
      <c r="I3984" s="132" t="n">
        <v>19709.54</v>
      </c>
      <c r="J3984" s="132" t="n">
        <f aca="false">LARGE($G$1:G3984,1)</f>
        <v>19867.6775</v>
      </c>
      <c r="K3984" s="192" t="n">
        <f aca="false">IF(J3984&gt;J3983,0,K3983+1)</f>
        <v>0</v>
      </c>
      <c r="L3984" s="134" t="n">
        <f aca="false">I3984/J3984-1</f>
        <v>-0.00795953628701696</v>
      </c>
      <c r="O3984" s="131"/>
      <c r="P3984" s="330"/>
      <c r="Q3984" s="132"/>
      <c r="R3984" s="132"/>
      <c r="S3984" s="132"/>
      <c r="T3984" s="132"/>
    </row>
    <row r="3985" customFormat="false" ht="12.8" hidden="false" customHeight="false" outlineLevel="0" collapsed="false">
      <c r="A3985" s="131" t="n">
        <v>1606780800</v>
      </c>
      <c r="B3985" s="330" t="n">
        <f aca="false">(A3985/(24*60*60))+DATE(1970,1,1)</f>
        <v>44166</v>
      </c>
      <c r="C3985" s="331" t="n">
        <f aca="false">YEAR(B3985)</f>
        <v>2020</v>
      </c>
      <c r="D3985" s="331" t="n">
        <f aca="false">MONTH(B3985)</f>
        <v>12</v>
      </c>
      <c r="E3985" s="331" t="n">
        <f aca="false">DAY(B3985)</f>
        <v>1</v>
      </c>
      <c r="F3985" s="132" t="n">
        <v>19710.6975</v>
      </c>
      <c r="G3985" s="132" t="n">
        <v>19930.2625</v>
      </c>
      <c r="H3985" s="132" t="n">
        <v>18106.75</v>
      </c>
      <c r="I3985" s="132" t="n">
        <v>18779.14</v>
      </c>
      <c r="J3985" s="132" t="n">
        <f aca="false">LARGE($G$1:G3985,1)</f>
        <v>19930.2625</v>
      </c>
      <c r="K3985" s="192" t="n">
        <f aca="false">IF(J3985&gt;J3984,0,K3984+1)</f>
        <v>0</v>
      </c>
      <c r="L3985" s="134" t="n">
        <f aca="false">I3985/J3985-1</f>
        <v>-0.0577575182464356</v>
      </c>
      <c r="O3985" s="131"/>
      <c r="P3985" s="330"/>
      <c r="Q3985" s="132"/>
      <c r="R3985" s="132"/>
      <c r="S3985" s="132"/>
      <c r="T3985" s="132"/>
    </row>
    <row r="3986" customFormat="false" ht="12.8" hidden="false" customHeight="false" outlineLevel="0" collapsed="false">
      <c r="A3986" s="131" t="n">
        <v>1606867200</v>
      </c>
      <c r="B3986" s="330" t="n">
        <f aca="false">(A3986/(24*60*60))+DATE(1970,1,1)</f>
        <v>44167</v>
      </c>
      <c r="C3986" s="331" t="n">
        <f aca="false">YEAR(B3986)</f>
        <v>2020</v>
      </c>
      <c r="D3986" s="331" t="n">
        <f aca="false">MONTH(B3986)</f>
        <v>12</v>
      </c>
      <c r="E3986" s="331" t="n">
        <f aca="false">DAY(B3986)</f>
        <v>2</v>
      </c>
      <c r="F3986" s="132" t="n">
        <v>18778.85</v>
      </c>
      <c r="G3986" s="132" t="n">
        <v>19345.0325</v>
      </c>
      <c r="H3986" s="132" t="n">
        <v>18340.775</v>
      </c>
      <c r="I3986" s="132" t="n">
        <v>19228.5225</v>
      </c>
      <c r="J3986" s="132" t="n">
        <f aca="false">LARGE($G$1:G3986,1)</f>
        <v>19930.2625</v>
      </c>
      <c r="K3986" s="192" t="n">
        <f aca="false">IF(J3986&gt;J3985,0,K3985+1)</f>
        <v>1</v>
      </c>
      <c r="L3986" s="134" t="n">
        <f aca="false">I3986/J3986-1</f>
        <v>-0.0352097720740006</v>
      </c>
      <c r="O3986" s="131"/>
      <c r="P3986" s="330"/>
      <c r="Q3986" s="132"/>
      <c r="R3986" s="132"/>
      <c r="S3986" s="132"/>
      <c r="T3986" s="132"/>
    </row>
    <row r="3987" customFormat="false" ht="12.8" hidden="false" customHeight="false" outlineLevel="0" collapsed="false">
      <c r="A3987" s="131" t="n">
        <v>1606953600</v>
      </c>
      <c r="B3987" s="330" t="n">
        <f aca="false">(A3987/(24*60*60))+DATE(1970,1,1)</f>
        <v>44168</v>
      </c>
      <c r="C3987" s="331" t="n">
        <f aca="false">YEAR(B3987)</f>
        <v>2020</v>
      </c>
      <c r="D3987" s="331" t="n">
        <f aca="false">MONTH(B3987)</f>
        <v>12</v>
      </c>
      <c r="E3987" s="331" t="n">
        <f aca="false">DAY(B3987)</f>
        <v>3</v>
      </c>
      <c r="F3987" s="132" t="n">
        <v>19220.4625</v>
      </c>
      <c r="G3987" s="132" t="n">
        <v>19617.0375</v>
      </c>
      <c r="H3987" s="132" t="n">
        <v>18875.8675</v>
      </c>
      <c r="I3987" s="132" t="n">
        <v>19449.8775</v>
      </c>
      <c r="J3987" s="132" t="n">
        <f aca="false">LARGE($G$1:G3987,1)</f>
        <v>19930.2625</v>
      </c>
      <c r="K3987" s="192" t="n">
        <f aca="false">IF(J3987&gt;J3986,0,K3986+1)</f>
        <v>2</v>
      </c>
      <c r="L3987" s="134" t="n">
        <f aca="false">I3987/J3987-1</f>
        <v>-0.0241032951773718</v>
      </c>
      <c r="O3987" s="131"/>
      <c r="P3987" s="330"/>
      <c r="Q3987" s="132"/>
      <c r="R3987" s="132"/>
      <c r="S3987" s="132"/>
      <c r="T3987" s="132"/>
    </row>
    <row r="3988" customFormat="false" ht="12.8" hidden="false" customHeight="false" outlineLevel="0" collapsed="false">
      <c r="A3988" s="131" t="n">
        <v>1607040000</v>
      </c>
      <c r="B3988" s="330" t="n">
        <f aca="false">(A3988/(24*60*60))+DATE(1970,1,1)</f>
        <v>44169</v>
      </c>
      <c r="C3988" s="331" t="n">
        <f aca="false">YEAR(B3988)</f>
        <v>2020</v>
      </c>
      <c r="D3988" s="331" t="n">
        <f aca="false">MONTH(B3988)</f>
        <v>12</v>
      </c>
      <c r="E3988" s="331" t="n">
        <f aca="false">DAY(B3988)</f>
        <v>4</v>
      </c>
      <c r="F3988" s="132" t="n">
        <v>19442.015</v>
      </c>
      <c r="G3988" s="132" t="n">
        <v>19546.265</v>
      </c>
      <c r="H3988" s="132" t="n">
        <v>18577.885</v>
      </c>
      <c r="I3988" s="132" t="n">
        <v>18667.305</v>
      </c>
      <c r="J3988" s="132" t="n">
        <f aca="false">LARGE($G$1:G3988,1)</f>
        <v>19930.2625</v>
      </c>
      <c r="K3988" s="192" t="n">
        <f aca="false">IF(J3988&gt;J3987,0,K3987+1)</f>
        <v>3</v>
      </c>
      <c r="L3988" s="134" t="n">
        <f aca="false">I3988/J3988-1</f>
        <v>-0.0633688342037643</v>
      </c>
      <c r="O3988" s="131"/>
      <c r="P3988" s="330"/>
      <c r="Q3988" s="132"/>
      <c r="R3988" s="132"/>
      <c r="S3988" s="132"/>
      <c r="T3988" s="132"/>
    </row>
    <row r="3989" customFormat="false" ht="12.8" hidden="false" customHeight="false" outlineLevel="0" collapsed="false">
      <c r="A3989" s="131" t="n">
        <v>1607126400</v>
      </c>
      <c r="B3989" s="330" t="n">
        <f aca="false">(A3989/(24*60*60))+DATE(1970,1,1)</f>
        <v>44170</v>
      </c>
      <c r="C3989" s="331" t="n">
        <f aca="false">YEAR(B3989)</f>
        <v>2020</v>
      </c>
      <c r="D3989" s="331" t="n">
        <f aca="false">MONTH(B3989)</f>
        <v>12</v>
      </c>
      <c r="E3989" s="331" t="n">
        <f aca="false">DAY(B3989)</f>
        <v>5</v>
      </c>
      <c r="F3989" s="132" t="n">
        <v>18654.6875</v>
      </c>
      <c r="G3989" s="132" t="n">
        <v>19186.88</v>
      </c>
      <c r="H3989" s="132" t="n">
        <v>18505.5</v>
      </c>
      <c r="I3989" s="132" t="n">
        <v>19159.9025</v>
      </c>
      <c r="J3989" s="132" t="n">
        <f aca="false">LARGE($G$1:G3989,1)</f>
        <v>19930.2625</v>
      </c>
      <c r="K3989" s="192" t="n">
        <f aca="false">IF(J3989&gt;J3988,0,K3988+1)</f>
        <v>4</v>
      </c>
      <c r="L3989" s="134" t="n">
        <f aca="false">I3989/J3989-1</f>
        <v>-0.0386527774032078</v>
      </c>
      <c r="O3989" s="131"/>
      <c r="P3989" s="330"/>
      <c r="Q3989" s="132"/>
      <c r="R3989" s="132"/>
      <c r="S3989" s="132"/>
      <c r="T3989" s="132"/>
    </row>
    <row r="3990" customFormat="false" ht="12.8" hidden="false" customHeight="false" outlineLevel="0" collapsed="false">
      <c r="A3990" s="131" t="n">
        <v>1607212800</v>
      </c>
      <c r="B3990" s="330" t="n">
        <f aca="false">(A3990/(24*60*60))+DATE(1970,1,1)</f>
        <v>44171</v>
      </c>
      <c r="C3990" s="331" t="n">
        <f aca="false">YEAR(B3990)</f>
        <v>2020</v>
      </c>
      <c r="D3990" s="331" t="n">
        <f aca="false">MONTH(B3990)</f>
        <v>12</v>
      </c>
      <c r="E3990" s="331" t="n">
        <f aca="false">DAY(B3990)</f>
        <v>6</v>
      </c>
      <c r="F3990" s="132" t="n">
        <v>19160.87</v>
      </c>
      <c r="G3990" s="132" t="n">
        <v>19427.66</v>
      </c>
      <c r="H3990" s="132" t="n">
        <v>18873.605</v>
      </c>
      <c r="I3990" s="132" t="n">
        <v>19382.2675</v>
      </c>
      <c r="J3990" s="132" t="n">
        <f aca="false">LARGE($G$1:G3990,1)</f>
        <v>19930.2625</v>
      </c>
      <c r="K3990" s="192" t="n">
        <f aca="false">IF(J3990&gt;J3989,0,K3989+1)</f>
        <v>5</v>
      </c>
      <c r="L3990" s="134" t="n">
        <f aca="false">I3990/J3990-1</f>
        <v>-0.0274956238032489</v>
      </c>
      <c r="O3990" s="131"/>
      <c r="P3990" s="330"/>
      <c r="Q3990" s="132"/>
      <c r="R3990" s="132"/>
      <c r="S3990" s="132"/>
      <c r="T3990" s="132"/>
    </row>
    <row r="3991" customFormat="false" ht="12.8" hidden="false" customHeight="false" outlineLevel="0" collapsed="false">
      <c r="A3991" s="131" t="n">
        <v>1607299200</v>
      </c>
      <c r="B3991" s="330" t="n">
        <f aca="false">(A3991/(24*60*60))+DATE(1970,1,1)</f>
        <v>44172</v>
      </c>
      <c r="C3991" s="331" t="n">
        <f aca="false">YEAR(B3991)</f>
        <v>2020</v>
      </c>
      <c r="D3991" s="331" t="n">
        <f aca="false">MONTH(B3991)</f>
        <v>12</v>
      </c>
      <c r="E3991" s="331" t="n">
        <f aca="false">DAY(B3991)</f>
        <v>7</v>
      </c>
      <c r="F3991" s="132" t="n">
        <v>19379.3375</v>
      </c>
      <c r="G3991" s="132" t="n">
        <v>19432.1425</v>
      </c>
      <c r="H3991" s="132" t="n">
        <v>18903.5</v>
      </c>
      <c r="I3991" s="132" t="n">
        <v>19178.0925</v>
      </c>
      <c r="J3991" s="132" t="n">
        <f aca="false">LARGE($G$1:G3991,1)</f>
        <v>19930.2625</v>
      </c>
      <c r="K3991" s="192" t="n">
        <f aca="false">IF(J3991&gt;J3990,0,K3990+1)</f>
        <v>6</v>
      </c>
      <c r="L3991" s="134" t="n">
        <f aca="false">I3991/J3991-1</f>
        <v>-0.0377400949937313</v>
      </c>
      <c r="O3991" s="131"/>
      <c r="P3991" s="330"/>
      <c r="Q3991" s="132"/>
      <c r="R3991" s="132"/>
      <c r="S3991" s="132"/>
      <c r="T3991" s="132"/>
    </row>
    <row r="3992" customFormat="false" ht="12.8" hidden="false" customHeight="false" outlineLevel="0" collapsed="false">
      <c r="A3992" s="131" t="n">
        <v>1607385600</v>
      </c>
      <c r="B3992" s="330" t="n">
        <f aca="false">(A3992/(24*60*60))+DATE(1970,1,1)</f>
        <v>44173</v>
      </c>
      <c r="C3992" s="331" t="n">
        <f aca="false">YEAR(B3992)</f>
        <v>2020</v>
      </c>
      <c r="D3992" s="331" t="n">
        <f aca="false">MONTH(B3992)</f>
        <v>12</v>
      </c>
      <c r="E3992" s="331" t="n">
        <f aca="false">DAY(B3992)</f>
        <v>8</v>
      </c>
      <c r="F3992" s="132" t="n">
        <v>19182.1275</v>
      </c>
      <c r="G3992" s="132" t="n">
        <v>19299.675</v>
      </c>
      <c r="H3992" s="132" t="n">
        <v>18158.5675</v>
      </c>
      <c r="I3992" s="132" t="n">
        <v>18317.92</v>
      </c>
      <c r="J3992" s="132" t="n">
        <f aca="false">LARGE($G$1:G3992,1)</f>
        <v>19930.2625</v>
      </c>
      <c r="K3992" s="192" t="n">
        <f aca="false">IF(J3992&gt;J3991,0,K3991+1)</f>
        <v>7</v>
      </c>
      <c r="L3992" s="134" t="n">
        <f aca="false">I3992/J3992-1</f>
        <v>-0.0808992104343835</v>
      </c>
      <c r="O3992" s="131"/>
      <c r="P3992" s="330"/>
      <c r="Q3992" s="132"/>
      <c r="R3992" s="132"/>
      <c r="S3992" s="132"/>
      <c r="T3992" s="132"/>
    </row>
    <row r="3993" customFormat="false" ht="12.8" hidden="false" customHeight="false" outlineLevel="0" collapsed="false">
      <c r="A3993" s="131" t="n">
        <v>1607472000</v>
      </c>
      <c r="B3993" s="330" t="n">
        <f aca="false">(A3993/(24*60*60))+DATE(1970,1,1)</f>
        <v>44174</v>
      </c>
      <c r="C3993" s="331" t="n">
        <f aca="false">YEAR(B3993)</f>
        <v>2020</v>
      </c>
      <c r="D3993" s="331" t="n">
        <f aca="false">MONTH(B3993)</f>
        <v>12</v>
      </c>
      <c r="E3993" s="331" t="n">
        <f aca="false">DAY(B3993)</f>
        <v>9</v>
      </c>
      <c r="F3993" s="132" t="n">
        <v>18314.79</v>
      </c>
      <c r="G3993" s="132" t="n">
        <v>18648.5875</v>
      </c>
      <c r="H3993" s="132" t="n">
        <v>17634.8075</v>
      </c>
      <c r="I3993" s="132" t="n">
        <v>18551.52</v>
      </c>
      <c r="J3993" s="132" t="n">
        <f aca="false">LARGE($G$1:G3993,1)</f>
        <v>19930.2625</v>
      </c>
      <c r="K3993" s="192" t="n">
        <f aca="false">IF(J3993&gt;J3992,0,K3992+1)</f>
        <v>8</v>
      </c>
      <c r="L3993" s="134" t="n">
        <f aca="false">I3993/J3993-1</f>
        <v>-0.0691783412285714</v>
      </c>
      <c r="O3993" s="131"/>
      <c r="P3993" s="330"/>
      <c r="Q3993" s="132"/>
      <c r="R3993" s="132"/>
      <c r="S3993" s="132"/>
      <c r="T3993" s="132"/>
    </row>
    <row r="3994" customFormat="false" ht="12.8" hidden="false" customHeight="false" outlineLevel="0" collapsed="false">
      <c r="A3994" s="131" t="n">
        <v>1607558400</v>
      </c>
      <c r="B3994" s="330" t="n">
        <f aca="false">(A3994/(24*60*60))+DATE(1970,1,1)</f>
        <v>44175</v>
      </c>
      <c r="C3994" s="331" t="n">
        <f aca="false">YEAR(B3994)</f>
        <v>2020</v>
      </c>
      <c r="D3994" s="331" t="n">
        <f aca="false">MONTH(B3994)</f>
        <v>12</v>
      </c>
      <c r="E3994" s="331" t="n">
        <f aca="false">DAY(B3994)</f>
        <v>10</v>
      </c>
      <c r="F3994" s="132" t="n">
        <v>18548.5225</v>
      </c>
      <c r="G3994" s="132" t="n">
        <v>18559.9175</v>
      </c>
      <c r="H3994" s="132" t="n">
        <v>17908.525</v>
      </c>
      <c r="I3994" s="132" t="n">
        <v>18247.86</v>
      </c>
      <c r="J3994" s="132" t="n">
        <f aca="false">LARGE($G$1:G3994,1)</f>
        <v>19930.2625</v>
      </c>
      <c r="K3994" s="192" t="n">
        <f aca="false">IF(J3994&gt;J3993,0,K3993+1)</f>
        <v>9</v>
      </c>
      <c r="L3994" s="134" t="n">
        <f aca="false">I3994/J3994-1</f>
        <v>-0.0844144676970512</v>
      </c>
      <c r="O3994" s="131"/>
      <c r="P3994" s="330"/>
      <c r="Q3994" s="132"/>
      <c r="R3994" s="132"/>
      <c r="S3994" s="132"/>
      <c r="T3994" s="132"/>
    </row>
    <row r="3995" customFormat="false" ht="12.8" hidden="false" customHeight="false" outlineLevel="0" collapsed="false">
      <c r="A3995" s="131" t="n">
        <v>1607644800</v>
      </c>
      <c r="B3995" s="330" t="n">
        <f aca="false">(A3995/(24*60*60))+DATE(1970,1,1)</f>
        <v>44176</v>
      </c>
      <c r="C3995" s="331" t="n">
        <f aca="false">YEAR(B3995)</f>
        <v>2020</v>
      </c>
      <c r="D3995" s="331" t="n">
        <f aca="false">MONTH(B3995)</f>
        <v>12</v>
      </c>
      <c r="E3995" s="331" t="n">
        <f aca="false">DAY(B3995)</f>
        <v>11</v>
      </c>
      <c r="F3995" s="132" t="n">
        <v>18250.97</v>
      </c>
      <c r="G3995" s="132" t="n">
        <v>18289.5875</v>
      </c>
      <c r="H3995" s="132" t="n">
        <v>17575.405</v>
      </c>
      <c r="I3995" s="132" t="n">
        <v>18035.185</v>
      </c>
      <c r="J3995" s="132" t="n">
        <f aca="false">LARGE($G$1:G3995,1)</f>
        <v>19930.2625</v>
      </c>
      <c r="K3995" s="192" t="n">
        <f aca="false">IF(J3995&gt;J3994,0,K3994+1)</f>
        <v>10</v>
      </c>
      <c r="L3995" s="134" t="n">
        <f aca="false">I3995/J3995-1</f>
        <v>-0.0950854259947654</v>
      </c>
      <c r="O3995" s="131"/>
      <c r="P3995" s="330"/>
      <c r="Q3995" s="132"/>
      <c r="R3995" s="132"/>
      <c r="S3995" s="132"/>
      <c r="T3995" s="132"/>
    </row>
    <row r="3996" customFormat="false" ht="12.8" hidden="false" customHeight="false" outlineLevel="0" collapsed="false">
      <c r="A3996" s="131" t="n">
        <v>1607731200</v>
      </c>
      <c r="B3996" s="330" t="n">
        <f aca="false">(A3996/(24*60*60))+DATE(1970,1,1)</f>
        <v>44177</v>
      </c>
      <c r="C3996" s="331" t="n">
        <f aca="false">YEAR(B3996)</f>
        <v>2020</v>
      </c>
      <c r="D3996" s="331" t="n">
        <f aca="false">MONTH(B3996)</f>
        <v>12</v>
      </c>
      <c r="E3996" s="331" t="n">
        <f aca="false">DAY(B3996)</f>
        <v>12</v>
      </c>
      <c r="F3996" s="132" t="n">
        <v>18030.74</v>
      </c>
      <c r="G3996" s="132" t="n">
        <v>18962.175</v>
      </c>
      <c r="H3996" s="132" t="n">
        <v>18021.5375</v>
      </c>
      <c r="I3996" s="132" t="n">
        <v>18814.7425</v>
      </c>
      <c r="J3996" s="132" t="n">
        <f aca="false">LARGE($G$1:G3996,1)</f>
        <v>19930.2625</v>
      </c>
      <c r="K3996" s="192" t="n">
        <f aca="false">IF(J3996&gt;J3995,0,K3995+1)</f>
        <v>11</v>
      </c>
      <c r="L3996" s="134" t="n">
        <f aca="false">I3996/J3996-1</f>
        <v>-0.0559711644540558</v>
      </c>
      <c r="O3996" s="131"/>
      <c r="P3996" s="330"/>
      <c r="Q3996" s="132"/>
      <c r="R3996" s="132"/>
      <c r="S3996" s="132"/>
      <c r="T3996" s="132"/>
    </row>
    <row r="3997" customFormat="false" ht="12.8" hidden="false" customHeight="false" outlineLevel="0" collapsed="false">
      <c r="A3997" s="131" t="n">
        <v>1607817600</v>
      </c>
      <c r="B3997" s="330" t="n">
        <f aca="false">(A3997/(24*60*60))+DATE(1970,1,1)</f>
        <v>44178</v>
      </c>
      <c r="C3997" s="331" t="n">
        <f aca="false">YEAR(B3997)</f>
        <v>2020</v>
      </c>
      <c r="D3997" s="331" t="n">
        <f aca="false">MONTH(B3997)</f>
        <v>12</v>
      </c>
      <c r="E3997" s="331" t="n">
        <f aca="false">DAY(B3997)</f>
        <v>13</v>
      </c>
      <c r="F3997" s="132" t="n">
        <v>18813.5075</v>
      </c>
      <c r="G3997" s="132" t="n">
        <v>19416.4575</v>
      </c>
      <c r="H3997" s="132" t="n">
        <v>18700.0425</v>
      </c>
      <c r="I3997" s="132" t="n">
        <v>19164.8025</v>
      </c>
      <c r="J3997" s="132" t="n">
        <f aca="false">LARGE($G$1:G3997,1)</f>
        <v>19930.2625</v>
      </c>
      <c r="K3997" s="192" t="n">
        <f aca="false">IF(J3997&gt;J3996,0,K3996+1)</f>
        <v>12</v>
      </c>
      <c r="L3997" s="134" t="n">
        <f aca="false">I3997/J3997-1</f>
        <v>-0.038406920129627</v>
      </c>
      <c r="O3997" s="131"/>
      <c r="P3997" s="330"/>
      <c r="Q3997" s="132"/>
      <c r="R3997" s="132"/>
      <c r="S3997" s="132"/>
      <c r="T3997" s="132"/>
    </row>
    <row r="3998" customFormat="false" ht="12.8" hidden="false" customHeight="false" outlineLevel="0" collapsed="false">
      <c r="A3998" s="131" t="n">
        <v>1607904000</v>
      </c>
      <c r="B3998" s="330" t="n">
        <f aca="false">(A3998/(24*60*60))+DATE(1970,1,1)</f>
        <v>44179</v>
      </c>
      <c r="C3998" s="331" t="n">
        <f aca="false">YEAR(B3998)</f>
        <v>2020</v>
      </c>
      <c r="D3998" s="331" t="n">
        <f aca="false">MONTH(B3998)</f>
        <v>12</v>
      </c>
      <c r="E3998" s="331" t="n">
        <f aca="false">DAY(B3998)</f>
        <v>14</v>
      </c>
      <c r="F3998" s="132" t="n">
        <v>19160.14</v>
      </c>
      <c r="G3998" s="132" t="n">
        <v>19347.395</v>
      </c>
      <c r="H3998" s="132" t="n">
        <v>18987.4775</v>
      </c>
      <c r="I3998" s="132" t="n">
        <v>19276.6175</v>
      </c>
      <c r="J3998" s="132" t="n">
        <f aca="false">LARGE($G$1:G3998,1)</f>
        <v>19930.2625</v>
      </c>
      <c r="K3998" s="192" t="n">
        <f aca="false">IF(J3998&gt;J3997,0,K3997+1)</f>
        <v>13</v>
      </c>
      <c r="L3998" s="134" t="n">
        <f aca="false">I3998/J3998-1</f>
        <v>-0.0327966076713742</v>
      </c>
      <c r="O3998" s="131"/>
      <c r="P3998" s="330"/>
      <c r="Q3998" s="132"/>
      <c r="R3998" s="132"/>
      <c r="S3998" s="132"/>
      <c r="T3998" s="132"/>
    </row>
    <row r="3999" customFormat="false" ht="12.8" hidden="false" customHeight="false" outlineLevel="0" collapsed="false">
      <c r="A3999" s="131" t="n">
        <v>1607990400</v>
      </c>
      <c r="B3999" s="330" t="n">
        <f aca="false">(A3999/(24*60*60))+DATE(1970,1,1)</f>
        <v>44180</v>
      </c>
      <c r="C3999" s="331" t="n">
        <f aca="false">YEAR(B3999)</f>
        <v>2020</v>
      </c>
      <c r="D3999" s="331" t="n">
        <f aca="false">MONTH(B3999)</f>
        <v>12</v>
      </c>
      <c r="E3999" s="331" t="n">
        <f aca="false">DAY(B3999)</f>
        <v>15</v>
      </c>
      <c r="F3999" s="132" t="n">
        <v>19276.5775</v>
      </c>
      <c r="G3999" s="132" t="n">
        <v>19562.59</v>
      </c>
      <c r="H3999" s="132" t="n">
        <v>19051.5425</v>
      </c>
      <c r="I3999" s="132" t="n">
        <v>19442.235</v>
      </c>
      <c r="J3999" s="132" t="n">
        <f aca="false">LARGE($G$1:G3999,1)</f>
        <v>19930.2625</v>
      </c>
      <c r="K3999" s="192" t="n">
        <f aca="false">IF(J3999&gt;J3998,0,K3998+1)</f>
        <v>14</v>
      </c>
      <c r="L3999" s="134" t="n">
        <f aca="false">I3999/J3999-1</f>
        <v>-0.024486757261727</v>
      </c>
      <c r="O3999" s="131"/>
      <c r="P3999" s="330"/>
      <c r="Q3999" s="132"/>
      <c r="R3999" s="132"/>
      <c r="S3999" s="132"/>
      <c r="T3999" s="132"/>
    </row>
    <row r="4000" customFormat="false" ht="12.8" hidden="false" customHeight="false" outlineLevel="0" collapsed="false">
      <c r="A4000" s="131" t="n">
        <v>1608076800</v>
      </c>
      <c r="B4000" s="330" t="n">
        <f aca="false">(A4000/(24*60*60))+DATE(1970,1,1)</f>
        <v>44181</v>
      </c>
      <c r="C4000" s="331" t="n">
        <f aca="false">YEAR(B4000)</f>
        <v>2020</v>
      </c>
      <c r="D4000" s="331" t="n">
        <f aca="false">MONTH(B4000)</f>
        <v>12</v>
      </c>
      <c r="E4000" s="331" t="n">
        <f aca="false">DAY(B4000)</f>
        <v>16</v>
      </c>
      <c r="F4000" s="132" t="n">
        <v>19441.39</v>
      </c>
      <c r="G4000" s="132" t="n">
        <v>21574.2375</v>
      </c>
      <c r="H4000" s="132" t="n">
        <v>19295.1975</v>
      </c>
      <c r="I4000" s="132" t="n">
        <v>21370.875</v>
      </c>
      <c r="J4000" s="132" t="n">
        <f aca="false">LARGE($G$1:G4000,1)</f>
        <v>21574.2375</v>
      </c>
      <c r="K4000" s="192" t="n">
        <f aca="false">IF(J4000&gt;J3999,0,K3999+1)</f>
        <v>0</v>
      </c>
      <c r="L4000" s="134" t="n">
        <f aca="false">I4000/J4000-1</f>
        <v>-0.00942617323091943</v>
      </c>
      <c r="O4000" s="131"/>
      <c r="P4000" s="330"/>
      <c r="Q4000" s="132"/>
      <c r="R4000" s="132"/>
      <c r="S4000" s="132"/>
      <c r="T4000" s="132"/>
    </row>
    <row r="4001" customFormat="false" ht="12.8" hidden="false" customHeight="false" outlineLevel="0" collapsed="false">
      <c r="A4001" s="131" t="n">
        <v>1608163200</v>
      </c>
      <c r="B4001" s="330" t="n">
        <f aca="false">(A4001/(24*60*60))+DATE(1970,1,1)</f>
        <v>44182</v>
      </c>
      <c r="C4001" s="331" t="n">
        <f aca="false">YEAR(B4001)</f>
        <v>2020</v>
      </c>
      <c r="D4001" s="331" t="n">
        <f aca="false">MONTH(B4001)</f>
        <v>12</v>
      </c>
      <c r="E4001" s="331" t="n">
        <f aca="false">DAY(B4001)</f>
        <v>17</v>
      </c>
      <c r="F4001" s="132" t="n">
        <v>21360.8575</v>
      </c>
      <c r="G4001" s="132" t="n">
        <v>23771.485</v>
      </c>
      <c r="H4001" s="132" t="n">
        <v>21253.0875</v>
      </c>
      <c r="I4001" s="132" t="n">
        <v>22824.125</v>
      </c>
      <c r="J4001" s="132" t="n">
        <f aca="false">LARGE($G$1:G4001,1)</f>
        <v>23771.485</v>
      </c>
      <c r="K4001" s="192" t="n">
        <f aca="false">IF(J4001&gt;J4000,0,K4000+1)</f>
        <v>0</v>
      </c>
      <c r="L4001" s="134" t="n">
        <f aca="false">I4001/J4001-1</f>
        <v>-0.0398527900129083</v>
      </c>
      <c r="O4001" s="131"/>
      <c r="P4001" s="330"/>
      <c r="Q4001" s="132"/>
      <c r="R4001" s="132"/>
      <c r="S4001" s="132"/>
      <c r="T4001" s="132"/>
    </row>
    <row r="4002" customFormat="false" ht="12.8" hidden="false" customHeight="false" outlineLevel="0" collapsed="false">
      <c r="A4002" s="131" t="n">
        <v>1608249600</v>
      </c>
      <c r="B4002" s="330" t="n">
        <f aca="false">(A4002/(24*60*60))+DATE(1970,1,1)</f>
        <v>44183</v>
      </c>
      <c r="C4002" s="331" t="n">
        <f aca="false">YEAR(B4002)</f>
        <v>2020</v>
      </c>
      <c r="D4002" s="331" t="n">
        <f aca="false">MONTH(B4002)</f>
        <v>12</v>
      </c>
      <c r="E4002" s="331" t="n">
        <f aca="false">DAY(B4002)</f>
        <v>18</v>
      </c>
      <c r="F4002" s="132" t="n">
        <v>22823.2075</v>
      </c>
      <c r="G4002" s="132" t="n">
        <v>23289.67</v>
      </c>
      <c r="H4002" s="132" t="n">
        <v>22339.66</v>
      </c>
      <c r="I4002" s="132" t="n">
        <v>23139.1</v>
      </c>
      <c r="J4002" s="132" t="n">
        <f aca="false">LARGE($G$1:G4002,1)</f>
        <v>23771.485</v>
      </c>
      <c r="K4002" s="192" t="n">
        <f aca="false">IF(J4002&gt;J4001,0,K4001+1)</f>
        <v>1</v>
      </c>
      <c r="L4002" s="134" t="n">
        <f aca="false">I4002/J4002-1</f>
        <v>-0.0266026712256303</v>
      </c>
      <c r="O4002" s="131"/>
      <c r="P4002" s="330"/>
      <c r="Q4002" s="132"/>
      <c r="R4002" s="132"/>
      <c r="S4002" s="132"/>
      <c r="T4002" s="132"/>
    </row>
    <row r="4003" customFormat="false" ht="12.8" hidden="false" customHeight="false" outlineLevel="0" collapsed="false">
      <c r="A4003" s="131" t="n">
        <v>1608336000</v>
      </c>
      <c r="B4003" s="330" t="n">
        <f aca="false">(A4003/(24*60*60))+DATE(1970,1,1)</f>
        <v>44184</v>
      </c>
      <c r="C4003" s="331" t="n">
        <f aca="false">YEAR(B4003)</f>
        <v>2020</v>
      </c>
      <c r="D4003" s="331" t="n">
        <f aca="false">MONTH(B4003)</f>
        <v>12</v>
      </c>
      <c r="E4003" s="331" t="n">
        <f aca="false">DAY(B4003)</f>
        <v>19</v>
      </c>
      <c r="F4003" s="132" t="n">
        <v>23141.4825</v>
      </c>
      <c r="G4003" s="132" t="n">
        <v>24222.145</v>
      </c>
      <c r="H4003" s="132" t="n">
        <v>22768.5825</v>
      </c>
      <c r="I4003" s="132" t="n">
        <v>23856.9625</v>
      </c>
      <c r="J4003" s="132" t="n">
        <f aca="false">LARGE($G$1:G4003,1)</f>
        <v>24222.145</v>
      </c>
      <c r="K4003" s="192" t="n">
        <f aca="false">IF(J4003&gt;J4002,0,K4002+1)</f>
        <v>0</v>
      </c>
      <c r="L4003" s="134" t="n">
        <f aca="false">I4003/J4003-1</f>
        <v>-0.0150763898077565</v>
      </c>
      <c r="O4003" s="131"/>
      <c r="P4003" s="330"/>
      <c r="Q4003" s="132"/>
      <c r="R4003" s="132"/>
      <c r="S4003" s="132"/>
      <c r="T4003" s="132"/>
    </row>
    <row r="4004" customFormat="false" ht="12.8" hidden="false" customHeight="false" outlineLevel="0" collapsed="false">
      <c r="A4004" s="131" t="n">
        <v>1608422400</v>
      </c>
      <c r="B4004" s="330" t="n">
        <f aca="false">(A4004/(24*60*60))+DATE(1970,1,1)</f>
        <v>44185</v>
      </c>
      <c r="C4004" s="331" t="n">
        <f aca="false">YEAR(B4004)</f>
        <v>2020</v>
      </c>
      <c r="D4004" s="331" t="n">
        <f aca="false">MONTH(B4004)</f>
        <v>12</v>
      </c>
      <c r="E4004" s="331" t="n">
        <f aca="false">DAY(B4004)</f>
        <v>20</v>
      </c>
      <c r="F4004" s="132" t="n">
        <v>23856.13</v>
      </c>
      <c r="G4004" s="132" t="n">
        <v>24298.685</v>
      </c>
      <c r="H4004" s="132" t="n">
        <v>23098.7525</v>
      </c>
      <c r="I4004" s="132" t="n">
        <v>23478.995</v>
      </c>
      <c r="J4004" s="132" t="n">
        <f aca="false">LARGE($G$1:G4004,1)</f>
        <v>24298.685</v>
      </c>
      <c r="K4004" s="192" t="n">
        <f aca="false">IF(J4004&gt;J4003,0,K4003+1)</f>
        <v>0</v>
      </c>
      <c r="L4004" s="134" t="n">
        <f aca="false">I4004/J4004-1</f>
        <v>-0.03373392428438</v>
      </c>
      <c r="O4004" s="131"/>
      <c r="P4004" s="330"/>
      <c r="Q4004" s="132"/>
      <c r="R4004" s="132"/>
      <c r="S4004" s="132"/>
      <c r="T4004" s="132"/>
    </row>
    <row r="4005" customFormat="false" ht="12.8" hidden="false" customHeight="false" outlineLevel="0" collapsed="false">
      <c r="A4005" s="131" t="n">
        <v>1608508800</v>
      </c>
      <c r="B4005" s="330" t="n">
        <f aca="false">(A4005/(24*60*60))+DATE(1970,1,1)</f>
        <v>44186</v>
      </c>
      <c r="C4005" s="331" t="n">
        <f aca="false">YEAR(B4005)</f>
        <v>2020</v>
      </c>
      <c r="D4005" s="331" t="n">
        <f aca="false">MONTH(B4005)</f>
        <v>12</v>
      </c>
      <c r="E4005" s="331" t="n">
        <f aca="false">DAY(B4005)</f>
        <v>21</v>
      </c>
      <c r="F4005" s="132" t="n">
        <v>23477.04</v>
      </c>
      <c r="G4005" s="132" t="n">
        <v>24111.9925</v>
      </c>
      <c r="H4005" s="132" t="n">
        <v>21894.5975</v>
      </c>
      <c r="I4005" s="132" t="n">
        <v>22729.9375</v>
      </c>
      <c r="J4005" s="132" t="n">
        <f aca="false">LARGE($G$1:G4005,1)</f>
        <v>24298.685</v>
      </c>
      <c r="K4005" s="192" t="n">
        <f aca="false">IF(J4005&gt;J4004,0,K4004+1)</f>
        <v>1</v>
      </c>
      <c r="L4005" s="134" t="n">
        <f aca="false">I4005/J4005-1</f>
        <v>-0.0645610040214111</v>
      </c>
      <c r="O4005" s="131"/>
      <c r="P4005" s="330"/>
      <c r="Q4005" s="132"/>
      <c r="R4005" s="132"/>
      <c r="S4005" s="132"/>
      <c r="T4005" s="132"/>
    </row>
    <row r="4006" customFormat="false" ht="12.8" hidden="false" customHeight="false" outlineLevel="0" collapsed="false">
      <c r="A4006" s="131" t="n">
        <v>1608595200</v>
      </c>
      <c r="B4006" s="330" t="n">
        <f aca="false">(A4006/(24*60*60))+DATE(1970,1,1)</f>
        <v>44187</v>
      </c>
      <c r="C4006" s="331" t="n">
        <f aca="false">YEAR(B4006)</f>
        <v>2020</v>
      </c>
      <c r="D4006" s="331" t="n">
        <f aca="false">MONTH(B4006)</f>
        <v>12</v>
      </c>
      <c r="E4006" s="331" t="n">
        <f aca="false">DAY(B4006)</f>
        <v>22</v>
      </c>
      <c r="F4006" s="132" t="n">
        <v>22739.8975</v>
      </c>
      <c r="G4006" s="132" t="n">
        <v>23843.4625</v>
      </c>
      <c r="H4006" s="132" t="n">
        <v>22375.885</v>
      </c>
      <c r="I4006" s="132" t="n">
        <v>23834.1425</v>
      </c>
      <c r="J4006" s="132" t="n">
        <f aca="false">LARGE($G$1:G4006,1)</f>
        <v>24298.685</v>
      </c>
      <c r="K4006" s="192" t="n">
        <f aca="false">IF(J4006&gt;J4005,0,K4005+1)</f>
        <v>2</v>
      </c>
      <c r="L4006" s="134" t="n">
        <f aca="false">I4006/J4006-1</f>
        <v>-0.019118009884074</v>
      </c>
      <c r="O4006" s="131"/>
      <c r="P4006" s="330"/>
      <c r="Q4006" s="132"/>
      <c r="R4006" s="132"/>
      <c r="S4006" s="132"/>
      <c r="T4006" s="132"/>
    </row>
    <row r="4007" customFormat="false" ht="12.8" hidden="false" customHeight="false" outlineLevel="0" collapsed="false">
      <c r="A4007" s="131" t="n">
        <v>1608681600</v>
      </c>
      <c r="B4007" s="330" t="n">
        <f aca="false">(A4007/(24*60*60))+DATE(1970,1,1)</f>
        <v>44188</v>
      </c>
      <c r="C4007" s="331" t="n">
        <f aca="false">YEAR(B4007)</f>
        <v>2020</v>
      </c>
      <c r="D4007" s="331" t="n">
        <f aca="false">MONTH(B4007)</f>
        <v>12</v>
      </c>
      <c r="E4007" s="331" t="n">
        <f aca="false">DAY(B4007)</f>
        <v>23</v>
      </c>
      <c r="F4007" s="132" t="n">
        <v>23826.42</v>
      </c>
      <c r="G4007" s="132" t="n">
        <v>24090.325</v>
      </c>
      <c r="H4007" s="132" t="n">
        <v>22620.0175</v>
      </c>
      <c r="I4007" s="132" t="n">
        <v>23234.965</v>
      </c>
      <c r="J4007" s="132" t="n">
        <f aca="false">LARGE($G$1:G4007,1)</f>
        <v>24298.685</v>
      </c>
      <c r="K4007" s="192" t="n">
        <f aca="false">IF(J4007&gt;J4006,0,K4006+1)</f>
        <v>3</v>
      </c>
      <c r="L4007" s="134" t="n">
        <f aca="false">I4007/J4007-1</f>
        <v>-0.0437768545911024</v>
      </c>
      <c r="O4007" s="131"/>
      <c r="P4007" s="330"/>
      <c r="Q4007" s="132"/>
      <c r="R4007" s="132"/>
      <c r="S4007" s="132"/>
      <c r="T4007" s="132"/>
    </row>
    <row r="4008" customFormat="false" ht="12.8" hidden="false" customHeight="false" outlineLevel="0" collapsed="false">
      <c r="A4008" s="131" t="n">
        <v>1608768000</v>
      </c>
      <c r="B4008" s="330" t="n">
        <f aca="false">(A4008/(24*60*60))+DATE(1970,1,1)</f>
        <v>44189</v>
      </c>
      <c r="C4008" s="331" t="n">
        <f aca="false">YEAR(B4008)</f>
        <v>2020</v>
      </c>
      <c r="D4008" s="331" t="n">
        <f aca="false">MONTH(B4008)</f>
        <v>12</v>
      </c>
      <c r="E4008" s="331" t="n">
        <f aca="false">DAY(B4008)</f>
        <v>24</v>
      </c>
      <c r="F4008" s="132" t="n">
        <v>23228.25</v>
      </c>
      <c r="G4008" s="132" t="n">
        <v>23778.535</v>
      </c>
      <c r="H4008" s="132" t="n">
        <v>22712.935</v>
      </c>
      <c r="I4008" s="132" t="n">
        <v>23725.2675</v>
      </c>
      <c r="J4008" s="132" t="n">
        <f aca="false">LARGE($G$1:G4008,1)</f>
        <v>24298.685</v>
      </c>
      <c r="K4008" s="192" t="n">
        <f aca="false">IF(J4008&gt;J4007,0,K4007+1)</f>
        <v>4</v>
      </c>
      <c r="L4008" s="134" t="n">
        <f aca="false">I4008/J4008-1</f>
        <v>-0.0235987050328031</v>
      </c>
      <c r="O4008" s="131"/>
      <c r="P4008" s="330"/>
      <c r="Q4008" s="132"/>
      <c r="R4008" s="132"/>
      <c r="S4008" s="132"/>
      <c r="T4008" s="132"/>
    </row>
    <row r="4009" customFormat="false" ht="12.8" hidden="false" customHeight="false" outlineLevel="0" collapsed="false">
      <c r="A4009" s="131" t="n">
        <v>1608854400</v>
      </c>
      <c r="B4009" s="330" t="n">
        <f aca="false">(A4009/(24*60*60))+DATE(1970,1,1)</f>
        <v>44190</v>
      </c>
      <c r="C4009" s="331" t="n">
        <f aca="false">YEAR(B4009)</f>
        <v>2020</v>
      </c>
      <c r="D4009" s="331" t="n">
        <f aca="false">MONTH(B4009)</f>
        <v>12</v>
      </c>
      <c r="E4009" s="331" t="n">
        <f aca="false">DAY(B4009)</f>
        <v>25</v>
      </c>
      <c r="F4009" s="132" t="n">
        <v>23724.985</v>
      </c>
      <c r="G4009" s="132" t="n">
        <v>24775.6625</v>
      </c>
      <c r="H4009" s="132" t="n">
        <v>23415.7475</v>
      </c>
      <c r="I4009" s="132" t="n">
        <v>24705.6075</v>
      </c>
      <c r="J4009" s="132" t="n">
        <f aca="false">LARGE($G$1:G4009,1)</f>
        <v>24775.6625</v>
      </c>
      <c r="K4009" s="192" t="n">
        <f aca="false">IF(J4009&gt;J4008,0,K4008+1)</f>
        <v>0</v>
      </c>
      <c r="L4009" s="134" t="n">
        <f aca="false">I4009/J4009-1</f>
        <v>-0.00282757322836469</v>
      </c>
      <c r="O4009" s="131"/>
      <c r="P4009" s="330"/>
      <c r="Q4009" s="132"/>
      <c r="R4009" s="132"/>
      <c r="S4009" s="132"/>
      <c r="T4009" s="132"/>
    </row>
    <row r="4010" customFormat="false" ht="12.8" hidden="false" customHeight="false" outlineLevel="0" collapsed="false">
      <c r="A4010" s="131" t="n">
        <v>1608940800</v>
      </c>
      <c r="B4010" s="330" t="n">
        <f aca="false">(A4010/(24*60*60))+DATE(1970,1,1)</f>
        <v>44191</v>
      </c>
      <c r="C4010" s="331" t="n">
        <f aca="false">YEAR(B4010)</f>
        <v>2020</v>
      </c>
      <c r="D4010" s="331" t="n">
        <f aca="false">MONTH(B4010)</f>
        <v>12</v>
      </c>
      <c r="E4010" s="331" t="n">
        <f aca="false">DAY(B4010)</f>
        <v>26</v>
      </c>
      <c r="F4010" s="132" t="n">
        <v>24712.245</v>
      </c>
      <c r="G4010" s="132" t="n">
        <v>26816.0875</v>
      </c>
      <c r="H4010" s="132" t="n">
        <v>24493.8325</v>
      </c>
      <c r="I4010" s="132" t="n">
        <v>26458.9725</v>
      </c>
      <c r="J4010" s="132" t="n">
        <f aca="false">LARGE($G$1:G4010,1)</f>
        <v>26816.0875</v>
      </c>
      <c r="K4010" s="192" t="n">
        <f aca="false">IF(J4010&gt;J4009,0,K4009+1)</f>
        <v>0</v>
      </c>
      <c r="L4010" s="134" t="n">
        <f aca="false">I4010/J4010-1</f>
        <v>-0.0133171925248231</v>
      </c>
      <c r="O4010" s="131"/>
      <c r="P4010" s="330"/>
      <c r="Q4010" s="132"/>
      <c r="R4010" s="132"/>
      <c r="S4010" s="132"/>
      <c r="T4010" s="132"/>
    </row>
    <row r="4011" customFormat="false" ht="12.8" hidden="false" customHeight="false" outlineLevel="0" collapsed="false">
      <c r="A4011" s="131" t="n">
        <v>1609027200</v>
      </c>
      <c r="B4011" s="330" t="n">
        <f aca="false">(A4011/(24*60*60))+DATE(1970,1,1)</f>
        <v>44192</v>
      </c>
      <c r="C4011" s="331" t="n">
        <f aca="false">YEAR(B4011)</f>
        <v>2020</v>
      </c>
      <c r="D4011" s="331" t="n">
        <f aca="false">MONTH(B4011)</f>
        <v>12</v>
      </c>
      <c r="E4011" s="331" t="n">
        <f aca="false">DAY(B4011)</f>
        <v>27</v>
      </c>
      <c r="F4011" s="132" t="n">
        <v>26469.4325</v>
      </c>
      <c r="G4011" s="132" t="n">
        <v>28378.285</v>
      </c>
      <c r="H4011" s="132" t="n">
        <v>25777.165</v>
      </c>
      <c r="I4011" s="132" t="n">
        <v>26259.1225</v>
      </c>
      <c r="J4011" s="132" t="n">
        <f aca="false">LARGE($G$1:G4011,1)</f>
        <v>28378.285</v>
      </c>
      <c r="K4011" s="192" t="n">
        <f aca="false">IF(J4011&gt;J4010,0,K4010+1)</f>
        <v>0</v>
      </c>
      <c r="L4011" s="134" t="n">
        <f aca="false">I4011/J4011-1</f>
        <v>-0.0746754957179406</v>
      </c>
      <c r="O4011" s="131"/>
      <c r="P4011" s="330"/>
      <c r="Q4011" s="132"/>
      <c r="R4011" s="132"/>
      <c r="S4011" s="132"/>
      <c r="T4011" s="132"/>
    </row>
    <row r="4012" customFormat="false" ht="12.8" hidden="false" customHeight="false" outlineLevel="0" collapsed="false">
      <c r="A4012" s="131" t="n">
        <v>1609113600</v>
      </c>
      <c r="B4012" s="330" t="n">
        <f aca="false">(A4012/(24*60*60))+DATE(1970,1,1)</f>
        <v>44193</v>
      </c>
      <c r="C4012" s="331" t="n">
        <f aca="false">YEAR(B4012)</f>
        <v>2020</v>
      </c>
      <c r="D4012" s="331" t="n">
        <f aca="false">MONTH(B4012)</f>
        <v>12</v>
      </c>
      <c r="E4012" s="331" t="n">
        <f aca="false">DAY(B4012)</f>
        <v>28</v>
      </c>
      <c r="F4012" s="132" t="n">
        <v>26244.505</v>
      </c>
      <c r="G4012" s="132" t="n">
        <v>27474.655</v>
      </c>
      <c r="H4012" s="132" t="n">
        <v>26077.5475</v>
      </c>
      <c r="I4012" s="132" t="n">
        <v>27037.975</v>
      </c>
      <c r="J4012" s="132" t="n">
        <f aca="false">LARGE($G$1:G4012,1)</f>
        <v>28378.285</v>
      </c>
      <c r="K4012" s="192" t="n">
        <f aca="false">IF(J4012&gt;J4011,0,K4011+1)</f>
        <v>1</v>
      </c>
      <c r="L4012" s="134" t="n">
        <f aca="false">I4012/J4012-1</f>
        <v>-0.0472301268381793</v>
      </c>
      <c r="O4012" s="131"/>
      <c r="P4012" s="330"/>
      <c r="Q4012" s="132"/>
      <c r="R4012" s="132"/>
      <c r="S4012" s="132"/>
      <c r="T4012" s="132"/>
    </row>
    <row r="4013" customFormat="false" ht="12.8" hidden="false" customHeight="false" outlineLevel="0" collapsed="false">
      <c r="A4013" s="131" t="n">
        <v>1609200000</v>
      </c>
      <c r="B4013" s="330" t="n">
        <f aca="false">(A4013/(24*60*60))+DATE(1970,1,1)</f>
        <v>44194</v>
      </c>
      <c r="C4013" s="331" t="n">
        <f aca="false">YEAR(B4013)</f>
        <v>2020</v>
      </c>
      <c r="D4013" s="331" t="n">
        <f aca="false">MONTH(B4013)</f>
        <v>12</v>
      </c>
      <c r="E4013" s="331" t="n">
        <f aca="false">DAY(B4013)</f>
        <v>29</v>
      </c>
      <c r="F4013" s="132" t="n">
        <v>27037.58</v>
      </c>
      <c r="G4013" s="132" t="n">
        <v>27397.9425</v>
      </c>
      <c r="H4013" s="132" t="n">
        <v>25840.645</v>
      </c>
      <c r="I4013" s="132" t="n">
        <v>27370.3625</v>
      </c>
      <c r="J4013" s="132" t="n">
        <f aca="false">LARGE($G$1:G4013,1)</f>
        <v>28378.285</v>
      </c>
      <c r="K4013" s="192" t="n">
        <f aca="false">IF(J4013&gt;J4012,0,K4012+1)</f>
        <v>2</v>
      </c>
      <c r="L4013" s="134" t="n">
        <f aca="false">I4013/J4013-1</f>
        <v>-0.0355173859167318</v>
      </c>
      <c r="O4013" s="131"/>
      <c r="P4013" s="330"/>
      <c r="Q4013" s="132"/>
      <c r="R4013" s="132"/>
      <c r="S4013" s="132"/>
      <c r="T4013" s="132"/>
    </row>
    <row r="4014" customFormat="false" ht="12.8" hidden="false" customHeight="false" outlineLevel="0" collapsed="false">
      <c r="A4014" s="131" t="n">
        <v>1609286400</v>
      </c>
      <c r="B4014" s="330" t="n">
        <f aca="false">(A4014/(24*60*60))+DATE(1970,1,1)</f>
        <v>44195</v>
      </c>
      <c r="C4014" s="331" t="n">
        <f aca="false">YEAR(B4014)</f>
        <v>2020</v>
      </c>
      <c r="D4014" s="331" t="n">
        <f aca="false">MONTH(B4014)</f>
        <v>12</v>
      </c>
      <c r="E4014" s="331" t="n">
        <f aca="false">DAY(B4014)</f>
        <v>30</v>
      </c>
      <c r="F4014" s="132" t="n">
        <v>27371.025</v>
      </c>
      <c r="G4014" s="132" t="n">
        <v>28999.67</v>
      </c>
      <c r="H4014" s="132" t="n">
        <v>27332.21</v>
      </c>
      <c r="I4014" s="132" t="n">
        <v>28889.2925</v>
      </c>
      <c r="J4014" s="132" t="n">
        <f aca="false">LARGE($G$1:G4014,1)</f>
        <v>28999.67</v>
      </c>
      <c r="K4014" s="192" t="n">
        <f aca="false">IF(J4014&gt;J4013,0,K4013+1)</f>
        <v>0</v>
      </c>
      <c r="L4014" s="134" t="n">
        <f aca="false">I4014/J4014-1</f>
        <v>-0.0038061640011765</v>
      </c>
      <c r="O4014" s="131"/>
      <c r="P4014" s="330"/>
      <c r="Q4014" s="132"/>
      <c r="R4014" s="132"/>
      <c r="S4014" s="132"/>
      <c r="T4014" s="132"/>
    </row>
    <row r="4015" customFormat="false" ht="12.8" hidden="false" customHeight="false" outlineLevel="0" collapsed="false">
      <c r="A4015" s="131" t="n">
        <v>1609372800</v>
      </c>
      <c r="B4015" s="330" t="n">
        <f aca="false">(A4015/(24*60*60))+DATE(1970,1,1)</f>
        <v>44196</v>
      </c>
      <c r="C4015" s="331" t="n">
        <f aca="false">YEAR(B4015)</f>
        <v>2020</v>
      </c>
      <c r="D4015" s="331" t="n">
        <f aca="false">MONTH(B4015)</f>
        <v>12</v>
      </c>
      <c r="E4015" s="331" t="n">
        <f aca="false">DAY(B4015)</f>
        <v>31</v>
      </c>
      <c r="F4015" s="132" t="n">
        <v>28891.96</v>
      </c>
      <c r="G4015" s="132" t="n">
        <v>29307.5225</v>
      </c>
      <c r="H4015" s="132" t="n">
        <v>27931.1875</v>
      </c>
      <c r="I4015" s="132" t="n">
        <v>28980.4525</v>
      </c>
      <c r="J4015" s="132" t="n">
        <f aca="false">LARGE($G$1:G4015,1)</f>
        <v>29307.5225</v>
      </c>
      <c r="K4015" s="192" t="n">
        <f aca="false">IF(J4015&gt;J4014,0,K4014+1)</f>
        <v>0</v>
      </c>
      <c r="L4015" s="134" t="n">
        <f aca="false">I4015/J4015-1</f>
        <v>-0.0111599334266483</v>
      </c>
      <c r="O4015" s="131"/>
      <c r="P4015" s="330"/>
      <c r="Q4015" s="132"/>
      <c r="R4015" s="132"/>
      <c r="S4015" s="132"/>
      <c r="T4015" s="132"/>
    </row>
    <row r="4016" customFormat="false" ht="12.8" hidden="false" customHeight="false" outlineLevel="0" collapsed="false">
      <c r="A4016" s="131" t="n">
        <v>1609459200</v>
      </c>
      <c r="B4016" s="330" t="n">
        <f aca="false">(A4016/(24*60*60))+DATE(1970,1,1)</f>
        <v>44197</v>
      </c>
      <c r="C4016" s="331" t="n">
        <f aca="false">YEAR(B4016)</f>
        <v>2021</v>
      </c>
      <c r="D4016" s="331" t="n">
        <f aca="false">MONTH(B4016)</f>
        <v>1</v>
      </c>
      <c r="E4016" s="331" t="n">
        <f aca="false">DAY(B4016)</f>
        <v>1</v>
      </c>
      <c r="F4016" s="132" t="n">
        <v>28976.325</v>
      </c>
      <c r="G4016" s="132" t="n">
        <v>29685.86</v>
      </c>
      <c r="H4016" s="132" t="n">
        <v>28697.7925</v>
      </c>
      <c r="I4016" s="132" t="n">
        <v>29404.035</v>
      </c>
      <c r="J4016" s="132" t="n">
        <f aca="false">LARGE($G$1:G4016,1)</f>
        <v>29685.86</v>
      </c>
      <c r="K4016" s="192" t="n">
        <f aca="false">IF(J4016&gt;J4015,0,K4015+1)</f>
        <v>0</v>
      </c>
      <c r="L4016" s="134" t="n">
        <f aca="false">I4016/J4016-1</f>
        <v>-0.00949357707676313</v>
      </c>
      <c r="O4016" s="131"/>
      <c r="P4016" s="330"/>
      <c r="Q4016" s="132"/>
      <c r="R4016" s="132"/>
      <c r="S4016" s="132"/>
      <c r="T4016" s="132"/>
    </row>
    <row r="4017" customFormat="false" ht="12.8" hidden="false" customHeight="false" outlineLevel="0" collapsed="false">
      <c r="A4017" s="131" t="n">
        <v>1609545600</v>
      </c>
      <c r="B4017" s="330" t="n">
        <f aca="false">(A4017/(24*60*60))+DATE(1970,1,1)</f>
        <v>44198</v>
      </c>
      <c r="C4017" s="331" t="n">
        <f aca="false">YEAR(B4017)</f>
        <v>2021</v>
      </c>
      <c r="D4017" s="331" t="n">
        <f aca="false">MONTH(B4017)</f>
        <v>1</v>
      </c>
      <c r="E4017" s="331" t="n">
        <f aca="false">DAY(B4017)</f>
        <v>2</v>
      </c>
      <c r="F4017" s="132" t="n">
        <v>29406.05</v>
      </c>
      <c r="G4017" s="132" t="n">
        <v>33296.94</v>
      </c>
      <c r="H4017" s="132" t="n">
        <v>29040.885</v>
      </c>
      <c r="I4017" s="132" t="n">
        <v>32223.72</v>
      </c>
      <c r="J4017" s="132" t="n">
        <f aca="false">LARGE($G$1:G4017,1)</f>
        <v>33296.94</v>
      </c>
      <c r="K4017" s="192" t="n">
        <f aca="false">IF(J4017&gt;J4016,0,K4016+1)</f>
        <v>0</v>
      </c>
      <c r="L4017" s="134" t="n">
        <f aca="false">I4017/J4017-1</f>
        <v>-0.0322317906690525</v>
      </c>
      <c r="O4017" s="131"/>
      <c r="P4017" s="330"/>
      <c r="Q4017" s="132"/>
      <c r="R4017" s="132"/>
      <c r="S4017" s="132"/>
      <c r="T4017" s="132"/>
    </row>
    <row r="4018" customFormat="false" ht="12.8" hidden="false" customHeight="false" outlineLevel="0" collapsed="false">
      <c r="A4018" s="131" t="n">
        <v>1609632000</v>
      </c>
      <c r="B4018" s="330" t="n">
        <f aca="false">(A4018/(24*60*60))+DATE(1970,1,1)</f>
        <v>44199</v>
      </c>
      <c r="C4018" s="331" t="n">
        <f aca="false">YEAR(B4018)</f>
        <v>2021</v>
      </c>
      <c r="D4018" s="331" t="n">
        <f aca="false">MONTH(B4018)</f>
        <v>1</v>
      </c>
      <c r="E4018" s="331" t="n">
        <f aca="false">DAY(B4018)</f>
        <v>3</v>
      </c>
      <c r="F4018" s="132" t="n">
        <v>32213.8175</v>
      </c>
      <c r="G4018" s="132" t="n">
        <v>34789.25</v>
      </c>
      <c r="H4018" s="132" t="n">
        <v>31992.4175</v>
      </c>
      <c r="I4018" s="132" t="n">
        <v>33096.3175</v>
      </c>
      <c r="J4018" s="132" t="n">
        <f aca="false">LARGE($G$1:G4018,1)</f>
        <v>34789.25</v>
      </c>
      <c r="K4018" s="192" t="n">
        <f aca="false">IF(J4018&gt;J4017,0,K4017+1)</f>
        <v>0</v>
      </c>
      <c r="L4018" s="134" t="n">
        <f aca="false">I4018/J4018-1</f>
        <v>-0.0486625178754933</v>
      </c>
      <c r="O4018" s="131"/>
      <c r="P4018" s="330"/>
      <c r="Q4018" s="132"/>
      <c r="R4018" s="132"/>
      <c r="S4018" s="132"/>
      <c r="T4018" s="132"/>
    </row>
    <row r="4019" customFormat="false" ht="12.8" hidden="false" customHeight="false" outlineLevel="0" collapsed="false">
      <c r="A4019" s="131" t="n">
        <v>1609718400</v>
      </c>
      <c r="B4019" s="330" t="n">
        <f aca="false">(A4019/(24*60*60))+DATE(1970,1,1)</f>
        <v>44200</v>
      </c>
      <c r="C4019" s="331" t="n">
        <f aca="false">YEAR(B4019)</f>
        <v>2021</v>
      </c>
      <c r="D4019" s="331" t="n">
        <f aca="false">MONTH(B4019)</f>
        <v>1</v>
      </c>
      <c r="E4019" s="331" t="n">
        <f aca="false">DAY(B4019)</f>
        <v>4</v>
      </c>
      <c r="F4019" s="132" t="n">
        <v>33087.9125</v>
      </c>
      <c r="G4019" s="132" t="n">
        <v>33664.5125</v>
      </c>
      <c r="H4019" s="132" t="n">
        <v>27741.085</v>
      </c>
      <c r="I4019" s="132" t="n">
        <v>32028.2225</v>
      </c>
      <c r="J4019" s="132" t="n">
        <f aca="false">LARGE($G$1:G4019,1)</f>
        <v>34789.25</v>
      </c>
      <c r="K4019" s="192" t="n">
        <f aca="false">IF(J4019&gt;J4018,0,K4018+1)</f>
        <v>1</v>
      </c>
      <c r="L4019" s="134" t="n">
        <f aca="false">I4019/J4019-1</f>
        <v>-0.0793643869873596</v>
      </c>
      <c r="O4019" s="131"/>
      <c r="P4019" s="330"/>
      <c r="Q4019" s="132"/>
      <c r="R4019" s="132"/>
      <c r="S4019" s="132"/>
      <c r="T4019" s="132"/>
    </row>
    <row r="4020" customFormat="false" ht="12.8" hidden="false" customHeight="false" outlineLevel="0" collapsed="false">
      <c r="A4020" s="131" t="n">
        <v>1609804800</v>
      </c>
      <c r="B4020" s="330" t="n">
        <f aca="false">(A4020/(24*60*60))+DATE(1970,1,1)</f>
        <v>44201</v>
      </c>
      <c r="C4020" s="331" t="n">
        <f aca="false">YEAR(B4020)</f>
        <v>2021</v>
      </c>
      <c r="D4020" s="331" t="n">
        <f aca="false">MONTH(B4020)</f>
        <v>1</v>
      </c>
      <c r="E4020" s="331" t="n">
        <f aca="false">DAY(B4020)</f>
        <v>5</v>
      </c>
      <c r="F4020" s="132" t="n">
        <v>32042.0275</v>
      </c>
      <c r="G4020" s="132" t="n">
        <v>34508.74</v>
      </c>
      <c r="H4020" s="132" t="n">
        <v>29913.0975</v>
      </c>
      <c r="I4020" s="132" t="n">
        <v>34052.6475</v>
      </c>
      <c r="J4020" s="132" t="n">
        <f aca="false">LARGE($G$1:G4020,1)</f>
        <v>34789.25</v>
      </c>
      <c r="K4020" s="192" t="n">
        <f aca="false">IF(J4020&gt;J4019,0,K4019+1)</f>
        <v>2</v>
      </c>
      <c r="L4020" s="134" t="n">
        <f aca="false">I4020/J4020-1</f>
        <v>-0.0211732791020215</v>
      </c>
      <c r="O4020" s="131"/>
      <c r="P4020" s="330"/>
      <c r="Q4020" s="132"/>
      <c r="R4020" s="132"/>
      <c r="S4020" s="132"/>
      <c r="T4020" s="132"/>
    </row>
    <row r="4021" customFormat="false" ht="12.8" hidden="false" customHeight="false" outlineLevel="0" collapsed="false">
      <c r="A4021" s="131" t="n">
        <v>1609891200</v>
      </c>
      <c r="B4021" s="330" t="n">
        <f aca="false">(A4021/(24*60*60))+DATE(1970,1,1)</f>
        <v>44202</v>
      </c>
      <c r="C4021" s="331" t="n">
        <f aca="false">YEAR(B4021)</f>
        <v>2021</v>
      </c>
      <c r="D4021" s="331" t="n">
        <f aca="false">MONTH(B4021)</f>
        <v>1</v>
      </c>
      <c r="E4021" s="331" t="n">
        <f aca="false">DAY(B4021)</f>
        <v>6</v>
      </c>
      <c r="F4021" s="132" t="n">
        <v>34066.4</v>
      </c>
      <c r="G4021" s="132" t="n">
        <v>37017.4575</v>
      </c>
      <c r="H4021" s="132" t="n">
        <v>33363.855</v>
      </c>
      <c r="I4021" s="132" t="n">
        <v>36873.235</v>
      </c>
      <c r="J4021" s="132" t="n">
        <f aca="false">LARGE($G$1:G4021,1)</f>
        <v>37017.4575</v>
      </c>
      <c r="K4021" s="192" t="n">
        <f aca="false">IF(J4021&gt;J4020,0,K4020+1)</f>
        <v>0</v>
      </c>
      <c r="L4021" s="134" t="n">
        <f aca="false">I4021/J4021-1</f>
        <v>-0.00389606714615653</v>
      </c>
      <c r="O4021" s="131"/>
      <c r="P4021" s="330"/>
      <c r="Q4021" s="132"/>
      <c r="R4021" s="132"/>
      <c r="S4021" s="132"/>
      <c r="T4021" s="132"/>
    </row>
    <row r="4022" customFormat="false" ht="12.8" hidden="false" customHeight="false" outlineLevel="0" collapsed="false">
      <c r="A4022" s="131" t="n">
        <v>1609977600</v>
      </c>
      <c r="B4022" s="330" t="n">
        <f aca="false">(A4022/(24*60*60))+DATE(1970,1,1)</f>
        <v>44203</v>
      </c>
      <c r="C4022" s="331" t="n">
        <f aca="false">YEAR(B4022)</f>
        <v>2021</v>
      </c>
      <c r="D4022" s="331" t="n">
        <f aca="false">MONTH(B4022)</f>
        <v>1</v>
      </c>
      <c r="E4022" s="331" t="n">
        <f aca="false">DAY(B4022)</f>
        <v>7</v>
      </c>
      <c r="F4022" s="132" t="n">
        <v>36870.75</v>
      </c>
      <c r="G4022" s="132" t="n">
        <v>40400.09</v>
      </c>
      <c r="H4022" s="132" t="n">
        <v>36214.3875</v>
      </c>
      <c r="I4022" s="132" t="n">
        <v>39501.2625</v>
      </c>
      <c r="J4022" s="132" t="n">
        <f aca="false">LARGE($G$1:G4022,1)</f>
        <v>40400.09</v>
      </c>
      <c r="K4022" s="192" t="n">
        <f aca="false">IF(J4022&gt;J4021,0,K4021+1)</f>
        <v>0</v>
      </c>
      <c r="L4022" s="134" t="n">
        <f aca="false">I4022/J4022-1</f>
        <v>-0.022248155882821</v>
      </c>
      <c r="O4022" s="131"/>
      <c r="P4022" s="330"/>
      <c r="Q4022" s="132"/>
      <c r="R4022" s="132"/>
      <c r="S4022" s="132"/>
      <c r="T4022" s="132"/>
    </row>
    <row r="4023" customFormat="false" ht="12.8" hidden="false" customHeight="false" outlineLevel="0" collapsed="false">
      <c r="A4023" s="131" t="n">
        <v>1610064000</v>
      </c>
      <c r="B4023" s="330" t="n">
        <f aca="false">(A4023/(24*60*60))+DATE(1970,1,1)</f>
        <v>44204</v>
      </c>
      <c r="C4023" s="331" t="n">
        <f aca="false">YEAR(B4023)</f>
        <v>2021</v>
      </c>
      <c r="D4023" s="331" t="n">
        <f aca="false">MONTH(B4023)</f>
        <v>1</v>
      </c>
      <c r="E4023" s="331" t="n">
        <f aca="false">DAY(B4023)</f>
        <v>8</v>
      </c>
      <c r="F4023" s="132" t="n">
        <v>39502.535</v>
      </c>
      <c r="G4023" s="132" t="n">
        <v>41993.84</v>
      </c>
      <c r="H4023" s="132" t="n">
        <v>36597.3675</v>
      </c>
      <c r="I4023" s="132" t="n">
        <v>40658.6275</v>
      </c>
      <c r="J4023" s="132" t="n">
        <f aca="false">LARGE($G$1:G4023,1)</f>
        <v>41993.84</v>
      </c>
      <c r="K4023" s="192" t="n">
        <f aca="false">IF(J4023&gt;J4022,0,K4022+1)</f>
        <v>0</v>
      </c>
      <c r="L4023" s="134" t="n">
        <f aca="false">I4023/J4023-1</f>
        <v>-0.0317954371403043</v>
      </c>
      <c r="O4023" s="131"/>
      <c r="P4023" s="330"/>
      <c r="Q4023" s="132"/>
      <c r="R4023" s="132"/>
      <c r="S4023" s="132"/>
      <c r="T4023" s="132"/>
    </row>
    <row r="4024" customFormat="false" ht="12.8" hidden="false" customHeight="false" outlineLevel="0" collapsed="false">
      <c r="A4024" s="131" t="n">
        <v>1610150400</v>
      </c>
      <c r="B4024" s="330" t="n">
        <f aca="false">(A4024/(24*60*60))+DATE(1970,1,1)</f>
        <v>44205</v>
      </c>
      <c r="C4024" s="331" t="n">
        <f aca="false">YEAR(B4024)</f>
        <v>2021</v>
      </c>
      <c r="D4024" s="331" t="n">
        <f aca="false">MONTH(B4024)</f>
        <v>1</v>
      </c>
      <c r="E4024" s="331" t="n">
        <f aca="false">DAY(B4024)</f>
        <v>9</v>
      </c>
      <c r="F4024" s="132" t="n">
        <v>40657.505</v>
      </c>
      <c r="G4024" s="132" t="n">
        <v>41416.715</v>
      </c>
      <c r="H4024" s="132" t="n">
        <v>38780.545</v>
      </c>
      <c r="I4024" s="132" t="n">
        <v>40252.745</v>
      </c>
      <c r="J4024" s="132" t="n">
        <f aca="false">LARGE($G$1:G4024,1)</f>
        <v>41993.84</v>
      </c>
      <c r="K4024" s="192" t="n">
        <f aca="false">IF(J4024&gt;J4023,0,K4023+1)</f>
        <v>1</v>
      </c>
      <c r="L4024" s="134" t="n">
        <f aca="false">I4024/J4024-1</f>
        <v>-0.0414607237632947</v>
      </c>
      <c r="O4024" s="131"/>
      <c r="P4024" s="330"/>
      <c r="Q4024" s="132"/>
      <c r="R4024" s="132"/>
      <c r="S4024" s="132"/>
      <c r="T4024" s="132"/>
    </row>
    <row r="4025" customFormat="false" ht="12.8" hidden="false" customHeight="false" outlineLevel="0" collapsed="false">
      <c r="A4025" s="131" t="n">
        <v>1610236800</v>
      </c>
      <c r="B4025" s="330" t="n">
        <f aca="false">(A4025/(24*60*60))+DATE(1970,1,1)</f>
        <v>44206</v>
      </c>
      <c r="C4025" s="331" t="n">
        <f aca="false">YEAR(B4025)</f>
        <v>2021</v>
      </c>
      <c r="D4025" s="331" t="n">
        <f aca="false">MONTH(B4025)</f>
        <v>1</v>
      </c>
      <c r="E4025" s="331" t="n">
        <f aca="false">DAY(B4025)</f>
        <v>10</v>
      </c>
      <c r="F4025" s="132" t="n">
        <v>40249.61</v>
      </c>
      <c r="G4025" s="132" t="n">
        <v>41452.4575</v>
      </c>
      <c r="H4025" s="132" t="n">
        <v>34530.2675</v>
      </c>
      <c r="I4025" s="132" t="n">
        <v>38173.345</v>
      </c>
      <c r="J4025" s="132" t="n">
        <f aca="false">LARGE($G$1:G4025,1)</f>
        <v>41993.84</v>
      </c>
      <c r="K4025" s="192" t="n">
        <f aca="false">IF(J4025&gt;J4024,0,K4024+1)</f>
        <v>2</v>
      </c>
      <c r="L4025" s="134" t="n">
        <f aca="false">I4025/J4025-1</f>
        <v>-0.090977510034805</v>
      </c>
      <c r="O4025" s="131"/>
      <c r="P4025" s="330"/>
      <c r="Q4025" s="132"/>
      <c r="R4025" s="132"/>
      <c r="S4025" s="132"/>
      <c r="T4025" s="132"/>
    </row>
    <row r="4026" customFormat="false" ht="12.8" hidden="false" customHeight="false" outlineLevel="0" collapsed="false">
      <c r="A4026" s="131" t="n">
        <v>1610323200</v>
      </c>
      <c r="B4026" s="330" t="n">
        <f aca="false">(A4026/(24*60*60))+DATE(1970,1,1)</f>
        <v>44207</v>
      </c>
      <c r="C4026" s="331" t="n">
        <f aca="false">YEAR(B4026)</f>
        <v>2021</v>
      </c>
      <c r="D4026" s="331" t="n">
        <f aca="false">MONTH(B4026)</f>
        <v>1</v>
      </c>
      <c r="E4026" s="331" t="n">
        <f aca="false">DAY(B4026)</f>
        <v>11</v>
      </c>
      <c r="F4026" s="132" t="n">
        <v>38170.4125</v>
      </c>
      <c r="G4026" s="132" t="n">
        <v>38270.6825</v>
      </c>
      <c r="H4026" s="132" t="n">
        <v>30228.2825</v>
      </c>
      <c r="I4026" s="132" t="n">
        <v>35458.7275</v>
      </c>
      <c r="J4026" s="132" t="n">
        <f aca="false">LARGE($G$1:G4026,1)</f>
        <v>41993.84</v>
      </c>
      <c r="K4026" s="192" t="n">
        <f aca="false">IF(J4026&gt;J4025,0,K4025+1)</f>
        <v>3</v>
      </c>
      <c r="L4026" s="134" t="n">
        <f aca="false">I4026/J4026-1</f>
        <v>-0.155620741042019</v>
      </c>
      <c r="O4026" s="131"/>
      <c r="P4026" s="330"/>
      <c r="Q4026" s="132"/>
      <c r="R4026" s="132"/>
      <c r="S4026" s="132"/>
      <c r="T4026" s="132"/>
    </row>
    <row r="4027" customFormat="false" ht="12.8" hidden="false" customHeight="false" outlineLevel="0" collapsed="false">
      <c r="A4027" s="131" t="n">
        <v>1610409600</v>
      </c>
      <c r="B4027" s="330" t="n">
        <f aca="false">(A4027/(24*60*60))+DATE(1970,1,1)</f>
        <v>44208</v>
      </c>
      <c r="C4027" s="331" t="n">
        <f aca="false">YEAR(B4027)</f>
        <v>2021</v>
      </c>
      <c r="D4027" s="331" t="n">
        <f aca="false">MONTH(B4027)</f>
        <v>1</v>
      </c>
      <c r="E4027" s="331" t="n">
        <f aca="false">DAY(B4027)</f>
        <v>12</v>
      </c>
      <c r="F4027" s="132" t="n">
        <v>35446.215</v>
      </c>
      <c r="G4027" s="132" t="n">
        <v>36630.42</v>
      </c>
      <c r="H4027" s="132" t="n">
        <v>32393.75</v>
      </c>
      <c r="I4027" s="132" t="n">
        <v>34034.27</v>
      </c>
      <c r="J4027" s="132" t="n">
        <f aca="false">LARGE($G$1:G4027,1)</f>
        <v>41993.84</v>
      </c>
      <c r="K4027" s="192" t="n">
        <f aca="false">IF(J4027&gt;J4026,0,K4026+1)</f>
        <v>4</v>
      </c>
      <c r="L4027" s="134" t="n">
        <f aca="false">I4027/J4027-1</f>
        <v>-0.189541370829626</v>
      </c>
      <c r="O4027" s="131"/>
      <c r="P4027" s="330"/>
      <c r="Q4027" s="132"/>
      <c r="R4027" s="132"/>
      <c r="S4027" s="132"/>
      <c r="T4027" s="132"/>
    </row>
    <row r="4028" customFormat="false" ht="12.8" hidden="false" customHeight="false" outlineLevel="0" collapsed="false">
      <c r="A4028" s="131" t="n">
        <v>1610496000</v>
      </c>
      <c r="B4028" s="330" t="n">
        <f aca="false">(A4028/(24*60*60))+DATE(1970,1,1)</f>
        <v>44209</v>
      </c>
      <c r="C4028" s="331" t="n">
        <f aca="false">YEAR(B4028)</f>
        <v>2021</v>
      </c>
      <c r="D4028" s="331" t="n">
        <f aca="false">MONTH(B4028)</f>
        <v>1</v>
      </c>
      <c r="E4028" s="331" t="n">
        <f aca="false">DAY(B4028)</f>
        <v>13</v>
      </c>
      <c r="F4028" s="132" t="n">
        <v>34033.685</v>
      </c>
      <c r="G4028" s="132" t="n">
        <v>37833</v>
      </c>
      <c r="H4028" s="132" t="n">
        <v>32329.7975</v>
      </c>
      <c r="I4028" s="132" t="n">
        <v>37399.4125</v>
      </c>
      <c r="J4028" s="132" t="n">
        <f aca="false">LARGE($G$1:G4028,1)</f>
        <v>41993.84</v>
      </c>
      <c r="K4028" s="192" t="n">
        <f aca="false">IF(J4028&gt;J4027,0,K4027+1)</f>
        <v>5</v>
      </c>
      <c r="L4028" s="134" t="n">
        <f aca="false">I4028/J4028-1</f>
        <v>-0.109407177338391</v>
      </c>
      <c r="O4028" s="131"/>
      <c r="P4028" s="330"/>
      <c r="Q4028" s="132"/>
      <c r="R4028" s="132"/>
      <c r="S4028" s="132"/>
      <c r="T4028" s="132"/>
    </row>
    <row r="4029" customFormat="false" ht="12.8" hidden="false" customHeight="false" outlineLevel="0" collapsed="false">
      <c r="A4029" s="131" t="n">
        <v>1610582400</v>
      </c>
      <c r="B4029" s="330" t="n">
        <f aca="false">(A4029/(24*60*60))+DATE(1970,1,1)</f>
        <v>44210</v>
      </c>
      <c r="C4029" s="331" t="n">
        <f aca="false">YEAR(B4029)</f>
        <v>2021</v>
      </c>
      <c r="D4029" s="331" t="n">
        <f aca="false">MONTH(B4029)</f>
        <v>1</v>
      </c>
      <c r="E4029" s="331" t="n">
        <f aca="false">DAY(B4029)</f>
        <v>14</v>
      </c>
      <c r="F4029" s="132" t="n">
        <v>37393.2</v>
      </c>
      <c r="G4029" s="132" t="n">
        <v>40117.0575</v>
      </c>
      <c r="H4029" s="132" t="n">
        <v>36724.085</v>
      </c>
      <c r="I4029" s="132" t="n">
        <v>39139.71</v>
      </c>
      <c r="J4029" s="132" t="n">
        <f aca="false">LARGE($G$1:G4029,1)</f>
        <v>41993.84</v>
      </c>
      <c r="K4029" s="192" t="n">
        <f aca="false">IF(J4029&gt;J4028,0,K4028+1)</f>
        <v>6</v>
      </c>
      <c r="L4029" s="134" t="n">
        <f aca="false">I4029/J4029-1</f>
        <v>-0.067965444455663</v>
      </c>
      <c r="O4029" s="131"/>
      <c r="P4029" s="330"/>
      <c r="Q4029" s="132"/>
      <c r="R4029" s="132"/>
      <c r="S4029" s="132"/>
      <c r="T4029" s="132"/>
    </row>
    <row r="4030" customFormat="false" ht="12.8" hidden="false" customHeight="false" outlineLevel="0" collapsed="false">
      <c r="A4030" s="131" t="n">
        <v>1610668800</v>
      </c>
      <c r="B4030" s="330" t="n">
        <f aca="false">(A4030/(24*60*60))+DATE(1970,1,1)</f>
        <v>44211</v>
      </c>
      <c r="C4030" s="331" t="n">
        <f aca="false">YEAR(B4030)</f>
        <v>2021</v>
      </c>
      <c r="D4030" s="331" t="n">
        <f aca="false">MONTH(B4030)</f>
        <v>1</v>
      </c>
      <c r="E4030" s="331" t="n">
        <f aca="false">DAY(B4030)</f>
        <v>15</v>
      </c>
      <c r="F4030" s="132" t="n">
        <v>39135.6625</v>
      </c>
      <c r="G4030" s="132" t="n">
        <v>39694.275</v>
      </c>
      <c r="H4030" s="132" t="n">
        <v>34350.89</v>
      </c>
      <c r="I4030" s="132" t="n">
        <v>36760.6625</v>
      </c>
      <c r="J4030" s="132" t="n">
        <f aca="false">LARGE($G$1:G4030,1)</f>
        <v>41993.84</v>
      </c>
      <c r="K4030" s="192" t="n">
        <f aca="false">IF(J4030&gt;J4029,0,K4029+1)</f>
        <v>7</v>
      </c>
      <c r="L4030" s="134" t="n">
        <f aca="false">I4030/J4030-1</f>
        <v>-0.124617741554476</v>
      </c>
      <c r="O4030" s="131"/>
      <c r="P4030" s="330"/>
      <c r="Q4030" s="132"/>
      <c r="R4030" s="132"/>
      <c r="S4030" s="132"/>
      <c r="T4030" s="132"/>
    </row>
    <row r="4031" customFormat="false" ht="12.8" hidden="false" customHeight="false" outlineLevel="0" collapsed="false">
      <c r="A4031" s="131" t="n">
        <v>1610755200</v>
      </c>
      <c r="B4031" s="330" t="n">
        <f aca="false">(A4031/(24*60*60))+DATE(1970,1,1)</f>
        <v>44212</v>
      </c>
      <c r="C4031" s="331" t="n">
        <f aca="false">YEAR(B4031)</f>
        <v>2021</v>
      </c>
      <c r="D4031" s="331" t="n">
        <f aca="false">MONTH(B4031)</f>
        <v>1</v>
      </c>
      <c r="E4031" s="331" t="n">
        <f aca="false">DAY(B4031)</f>
        <v>16</v>
      </c>
      <c r="F4031" s="132" t="n">
        <v>36771.7925</v>
      </c>
      <c r="G4031" s="132" t="n">
        <v>37947.3325</v>
      </c>
      <c r="H4031" s="132" t="n">
        <v>35366.2</v>
      </c>
      <c r="I4031" s="132" t="n">
        <v>36010.045</v>
      </c>
      <c r="J4031" s="132" t="n">
        <f aca="false">LARGE($G$1:G4031,1)</f>
        <v>41993.84</v>
      </c>
      <c r="K4031" s="192" t="n">
        <f aca="false">IF(J4031&gt;J4030,0,K4030+1)</f>
        <v>8</v>
      </c>
      <c r="L4031" s="134" t="n">
        <f aca="false">I4031/J4031-1</f>
        <v>-0.142492208381039</v>
      </c>
      <c r="O4031" s="131"/>
      <c r="P4031" s="330"/>
      <c r="Q4031" s="132"/>
      <c r="R4031" s="132"/>
      <c r="S4031" s="132"/>
      <c r="T4031" s="132"/>
    </row>
    <row r="4032" customFormat="false" ht="12.8" hidden="false" customHeight="false" outlineLevel="0" collapsed="false">
      <c r="A4032" s="131" t="n">
        <v>1610841600</v>
      </c>
      <c r="B4032" s="330" t="n">
        <f aca="false">(A4032/(24*60*60))+DATE(1970,1,1)</f>
        <v>44213</v>
      </c>
      <c r="C4032" s="331" t="n">
        <f aca="false">YEAR(B4032)</f>
        <v>2021</v>
      </c>
      <c r="D4032" s="331" t="n">
        <f aca="false">MONTH(B4032)</f>
        <v>1</v>
      </c>
      <c r="E4032" s="331" t="n">
        <f aca="false">DAY(B4032)</f>
        <v>17</v>
      </c>
      <c r="F4032" s="132" t="n">
        <v>36009.2125</v>
      </c>
      <c r="G4032" s="132" t="n">
        <v>36853.2525</v>
      </c>
      <c r="H4032" s="132" t="n">
        <v>33850.635</v>
      </c>
      <c r="I4032" s="132" t="n">
        <v>35822.635</v>
      </c>
      <c r="J4032" s="132" t="n">
        <f aca="false">LARGE($G$1:G4032,1)</f>
        <v>41993.84</v>
      </c>
      <c r="K4032" s="192" t="n">
        <f aca="false">IF(J4032&gt;J4031,0,K4031+1)</f>
        <v>9</v>
      </c>
      <c r="L4032" s="134" t="n">
        <f aca="false">I4032/J4032-1</f>
        <v>-0.1469550057818</v>
      </c>
      <c r="O4032" s="131"/>
      <c r="P4032" s="330"/>
      <c r="Q4032" s="132"/>
      <c r="R4032" s="132"/>
      <c r="S4032" s="132"/>
      <c r="T4032" s="132"/>
    </row>
    <row r="4033" customFormat="false" ht="12.8" hidden="false" customHeight="false" outlineLevel="0" collapsed="false">
      <c r="A4033" s="131" t="n">
        <v>1610928000</v>
      </c>
      <c r="B4033" s="330" t="n">
        <f aca="false">(A4033/(24*60*60))+DATE(1970,1,1)</f>
        <v>44214</v>
      </c>
      <c r="C4033" s="331" t="n">
        <f aca="false">YEAR(B4033)</f>
        <v>2021</v>
      </c>
      <c r="D4033" s="331" t="n">
        <f aca="false">MONTH(B4033)</f>
        <v>1</v>
      </c>
      <c r="E4033" s="331" t="n">
        <f aca="false">DAY(B4033)</f>
        <v>18</v>
      </c>
      <c r="F4033" s="132" t="n">
        <v>35821.3125</v>
      </c>
      <c r="G4033" s="132" t="n">
        <v>37430.2675</v>
      </c>
      <c r="H4033" s="132" t="n">
        <v>34761.7025</v>
      </c>
      <c r="I4033" s="132" t="n">
        <v>36625.1225</v>
      </c>
      <c r="J4033" s="132" t="n">
        <f aca="false">LARGE($G$1:G4033,1)</f>
        <v>41993.84</v>
      </c>
      <c r="K4033" s="192" t="n">
        <f aca="false">IF(J4033&gt;J4032,0,K4032+1)</f>
        <v>10</v>
      </c>
      <c r="L4033" s="134" t="n">
        <f aca="false">I4033/J4033-1</f>
        <v>-0.127845357795334</v>
      </c>
      <c r="O4033" s="131"/>
      <c r="P4033" s="330"/>
      <c r="Q4033" s="132"/>
      <c r="R4033" s="132"/>
      <c r="S4033" s="132"/>
      <c r="T4033" s="132"/>
    </row>
    <row r="4034" customFormat="false" ht="12.8" hidden="false" customHeight="false" outlineLevel="0" collapsed="false">
      <c r="A4034" s="131" t="n">
        <v>1611014400</v>
      </c>
      <c r="B4034" s="330" t="n">
        <f aca="false">(A4034/(24*60*60))+DATE(1970,1,1)</f>
        <v>44215</v>
      </c>
      <c r="C4034" s="331" t="n">
        <f aca="false">YEAR(B4034)</f>
        <v>2021</v>
      </c>
      <c r="D4034" s="331" t="n">
        <f aca="false">MONTH(B4034)</f>
        <v>1</v>
      </c>
      <c r="E4034" s="331" t="n">
        <f aca="false">DAY(B4034)</f>
        <v>19</v>
      </c>
      <c r="F4034" s="132" t="n">
        <v>36635.3575</v>
      </c>
      <c r="G4034" s="132" t="n">
        <v>37881.4775</v>
      </c>
      <c r="H4034" s="132" t="n">
        <v>35892.9975</v>
      </c>
      <c r="I4034" s="132" t="n">
        <v>35915.7275</v>
      </c>
      <c r="J4034" s="132" t="n">
        <f aca="false">LARGE($G$1:G4034,1)</f>
        <v>41993.84</v>
      </c>
      <c r="K4034" s="192" t="n">
        <f aca="false">IF(J4034&gt;J4033,0,K4033+1)</f>
        <v>11</v>
      </c>
      <c r="L4034" s="134" t="n">
        <f aca="false">I4034/J4034-1</f>
        <v>-0.144738192553955</v>
      </c>
      <c r="O4034" s="131"/>
      <c r="P4034" s="330"/>
      <c r="Q4034" s="132"/>
      <c r="R4034" s="132"/>
      <c r="S4034" s="132"/>
      <c r="T4034" s="132"/>
    </row>
    <row r="4035" customFormat="false" ht="12.8" hidden="false" customHeight="false" outlineLevel="0" collapsed="false">
      <c r="A4035" s="131" t="n">
        <v>1611100800</v>
      </c>
      <c r="B4035" s="330" t="n">
        <f aca="false">(A4035/(24*60*60))+DATE(1970,1,1)</f>
        <v>44216</v>
      </c>
      <c r="C4035" s="331" t="n">
        <f aca="false">YEAR(B4035)</f>
        <v>2021</v>
      </c>
      <c r="D4035" s="331" t="n">
        <f aca="false">MONTH(B4035)</f>
        <v>1</v>
      </c>
      <c r="E4035" s="331" t="n">
        <f aca="false">DAY(B4035)</f>
        <v>20</v>
      </c>
      <c r="F4035" s="132" t="n">
        <v>35911.435</v>
      </c>
      <c r="G4035" s="132" t="n">
        <v>36419.1025</v>
      </c>
      <c r="H4035" s="132" t="n">
        <v>33390.2525</v>
      </c>
      <c r="I4035" s="132" t="n">
        <v>35502.5025</v>
      </c>
      <c r="J4035" s="132" t="n">
        <f aca="false">LARGE($G$1:G4035,1)</f>
        <v>41993.84</v>
      </c>
      <c r="K4035" s="192" t="n">
        <f aca="false">IF(J4035&gt;J4034,0,K4034+1)</f>
        <v>12</v>
      </c>
      <c r="L4035" s="134" t="n">
        <f aca="false">I4035/J4035-1</f>
        <v>-0.154578326249755</v>
      </c>
      <c r="O4035" s="131"/>
      <c r="P4035" s="330"/>
      <c r="Q4035" s="132"/>
      <c r="R4035" s="132"/>
      <c r="S4035" s="132"/>
      <c r="T4035" s="132"/>
    </row>
    <row r="4036" customFormat="false" ht="12.8" hidden="false" customHeight="false" outlineLevel="0" collapsed="false">
      <c r="A4036" s="131" t="n">
        <v>1611187200</v>
      </c>
      <c r="B4036" s="330" t="n">
        <f aca="false">(A4036/(24*60*60))+DATE(1970,1,1)</f>
        <v>44217</v>
      </c>
      <c r="C4036" s="331" t="n">
        <f aca="false">YEAR(B4036)</f>
        <v>2021</v>
      </c>
      <c r="D4036" s="331" t="n">
        <f aca="false">MONTH(B4036)</f>
        <v>1</v>
      </c>
      <c r="E4036" s="331" t="n">
        <f aca="false">DAY(B4036)</f>
        <v>21</v>
      </c>
      <c r="F4036" s="132" t="n">
        <v>35506.705</v>
      </c>
      <c r="G4036" s="132" t="n">
        <v>35625.29</v>
      </c>
      <c r="H4036" s="132" t="n">
        <v>30027.815</v>
      </c>
      <c r="I4036" s="132" t="n">
        <v>30839.85</v>
      </c>
      <c r="J4036" s="132" t="n">
        <f aca="false">LARGE($G$1:G4036,1)</f>
        <v>41993.84</v>
      </c>
      <c r="K4036" s="192" t="n">
        <f aca="false">IF(J4036&gt;J4035,0,K4035+1)</f>
        <v>13</v>
      </c>
      <c r="L4036" s="134" t="n">
        <f aca="false">I4036/J4036-1</f>
        <v>-0.26561014663103</v>
      </c>
      <c r="O4036" s="131"/>
      <c r="P4036" s="330"/>
      <c r="Q4036" s="132"/>
      <c r="R4036" s="132"/>
      <c r="S4036" s="132"/>
      <c r="T4036" s="132"/>
    </row>
    <row r="4037" customFormat="false" ht="12.8" hidden="false" customHeight="false" outlineLevel="0" collapsed="false">
      <c r="A4037" s="131" t="n">
        <v>1611273600</v>
      </c>
      <c r="B4037" s="330" t="n">
        <f aca="false">(A4037/(24*60*60))+DATE(1970,1,1)</f>
        <v>44218</v>
      </c>
      <c r="C4037" s="331" t="n">
        <f aca="false">YEAR(B4037)</f>
        <v>2021</v>
      </c>
      <c r="D4037" s="331" t="n">
        <f aca="false">MONTH(B4037)</f>
        <v>1</v>
      </c>
      <c r="E4037" s="331" t="n">
        <f aca="false">DAY(B4037)</f>
        <v>22</v>
      </c>
      <c r="F4037" s="132" t="n">
        <v>30834.9025</v>
      </c>
      <c r="G4037" s="132" t="n">
        <v>33865.4625</v>
      </c>
      <c r="H4037" s="132" t="n">
        <v>28876.7525</v>
      </c>
      <c r="I4037" s="132" t="n">
        <v>33001.7675</v>
      </c>
      <c r="J4037" s="132" t="n">
        <f aca="false">LARGE($G$1:G4037,1)</f>
        <v>41993.84</v>
      </c>
      <c r="K4037" s="192" t="n">
        <f aca="false">IF(J4037&gt;J4036,0,K4036+1)</f>
        <v>14</v>
      </c>
      <c r="L4037" s="134" t="n">
        <f aca="false">I4037/J4037-1</f>
        <v>-0.214128369779949</v>
      </c>
      <c r="O4037" s="131"/>
      <c r="P4037" s="330"/>
      <c r="Q4037" s="132"/>
      <c r="R4037" s="132"/>
      <c r="S4037" s="132"/>
      <c r="T4037" s="132"/>
    </row>
    <row r="4038" customFormat="false" ht="12.8" hidden="false" customHeight="false" outlineLevel="0" collapsed="false">
      <c r="A4038" s="131" t="n">
        <v>1611360000</v>
      </c>
      <c r="B4038" s="330" t="n">
        <f aca="false">(A4038/(24*60*60))+DATE(1970,1,1)</f>
        <v>44219</v>
      </c>
      <c r="C4038" s="331" t="n">
        <f aca="false">YEAR(B4038)</f>
        <v>2021</v>
      </c>
      <c r="D4038" s="331" t="n">
        <f aca="false">MONTH(B4038)</f>
        <v>1</v>
      </c>
      <c r="E4038" s="331" t="n">
        <f aca="false">DAY(B4038)</f>
        <v>23</v>
      </c>
      <c r="F4038" s="132" t="n">
        <v>32993.905</v>
      </c>
      <c r="G4038" s="132" t="n">
        <v>33483.285</v>
      </c>
      <c r="H4038" s="132" t="n">
        <v>31413.075</v>
      </c>
      <c r="I4038" s="132" t="n">
        <v>32111.9675</v>
      </c>
      <c r="J4038" s="132" t="n">
        <f aca="false">LARGE($G$1:G4038,1)</f>
        <v>41993.84</v>
      </c>
      <c r="K4038" s="192" t="n">
        <f aca="false">IF(J4038&gt;J4037,0,K4037+1)</f>
        <v>15</v>
      </c>
      <c r="L4038" s="134" t="n">
        <f aca="false">I4038/J4038-1</f>
        <v>-0.235317191759553</v>
      </c>
      <c r="O4038" s="131"/>
      <c r="P4038" s="330"/>
      <c r="Q4038" s="132"/>
      <c r="R4038" s="132"/>
      <c r="S4038" s="132"/>
      <c r="T4038" s="132"/>
    </row>
    <row r="4039" customFormat="false" ht="12.8" hidden="false" customHeight="false" outlineLevel="0" collapsed="false">
      <c r="A4039" s="131" t="n">
        <v>1611446400</v>
      </c>
      <c r="B4039" s="330" t="n">
        <f aca="false">(A4039/(24*60*60))+DATE(1970,1,1)</f>
        <v>44220</v>
      </c>
      <c r="C4039" s="331" t="n">
        <f aca="false">YEAR(B4039)</f>
        <v>2021</v>
      </c>
      <c r="D4039" s="331" t="n">
        <f aca="false">MONTH(B4039)</f>
        <v>1</v>
      </c>
      <c r="E4039" s="331" t="n">
        <f aca="false">DAY(B4039)</f>
        <v>24</v>
      </c>
      <c r="F4039" s="132" t="n">
        <v>32105.98</v>
      </c>
      <c r="G4039" s="132" t="n">
        <v>33081.37</v>
      </c>
      <c r="H4039" s="132" t="n">
        <v>30949.995</v>
      </c>
      <c r="I4039" s="132" t="n">
        <v>32291.01</v>
      </c>
      <c r="J4039" s="132" t="n">
        <f aca="false">LARGE($G$1:G4039,1)</f>
        <v>41993.84</v>
      </c>
      <c r="K4039" s="192" t="n">
        <f aca="false">IF(J4039&gt;J4038,0,K4038+1)</f>
        <v>16</v>
      </c>
      <c r="L4039" s="134" t="n">
        <f aca="false">I4039/J4039-1</f>
        <v>-0.231053649773395</v>
      </c>
      <c r="O4039" s="131"/>
      <c r="P4039" s="330"/>
      <c r="Q4039" s="132"/>
      <c r="R4039" s="132"/>
      <c r="S4039" s="132"/>
      <c r="T4039" s="132"/>
    </row>
    <row r="4040" customFormat="false" ht="12.8" hidden="false" customHeight="false" outlineLevel="0" collapsed="false">
      <c r="A4040" s="131" t="n">
        <v>1611532800</v>
      </c>
      <c r="B4040" s="330" t="n">
        <f aca="false">(A4040/(24*60*60))+DATE(1970,1,1)</f>
        <v>44221</v>
      </c>
      <c r="C4040" s="331" t="n">
        <f aca="false">YEAR(B4040)</f>
        <v>2021</v>
      </c>
      <c r="D4040" s="331" t="n">
        <f aca="false">MONTH(B4040)</f>
        <v>1</v>
      </c>
      <c r="E4040" s="331" t="n">
        <f aca="false">DAY(B4040)</f>
        <v>25</v>
      </c>
      <c r="F4040" s="132" t="n">
        <v>32293.7375</v>
      </c>
      <c r="G4040" s="132" t="n">
        <v>34883.565</v>
      </c>
      <c r="H4040" s="132" t="n">
        <v>31922.43</v>
      </c>
      <c r="I4040" s="132" t="n">
        <v>32271.49</v>
      </c>
      <c r="J4040" s="132" t="n">
        <f aca="false">LARGE($G$1:G4040,1)</f>
        <v>41993.84</v>
      </c>
      <c r="K4040" s="192" t="n">
        <f aca="false">IF(J4040&gt;J4039,0,K4039+1)</f>
        <v>17</v>
      </c>
      <c r="L4040" s="134" t="n">
        <f aca="false">I4040/J4040-1</f>
        <v>-0.231518479853235</v>
      </c>
      <c r="O4040" s="131"/>
      <c r="P4040" s="330"/>
      <c r="Q4040" s="132"/>
      <c r="R4040" s="132"/>
      <c r="S4040" s="132"/>
      <c r="T4040" s="132"/>
    </row>
    <row r="4041" customFormat="false" ht="12.8" hidden="false" customHeight="false" outlineLevel="0" collapsed="false">
      <c r="A4041" s="131" t="n">
        <v>1611619200</v>
      </c>
      <c r="B4041" s="330" t="n">
        <f aca="false">(A4041/(24*60*60))+DATE(1970,1,1)</f>
        <v>44222</v>
      </c>
      <c r="C4041" s="331" t="n">
        <f aca="false">YEAR(B4041)</f>
        <v>2021</v>
      </c>
      <c r="D4041" s="331" t="n">
        <f aca="false">MONTH(B4041)</f>
        <v>1</v>
      </c>
      <c r="E4041" s="331" t="n">
        <f aca="false">DAY(B4041)</f>
        <v>26</v>
      </c>
      <c r="F4041" s="132" t="n">
        <v>32264.215</v>
      </c>
      <c r="G4041" s="132" t="n">
        <v>32949.3625</v>
      </c>
      <c r="H4041" s="132" t="n">
        <v>30831.8925</v>
      </c>
      <c r="I4041" s="132" t="n">
        <v>32513.14</v>
      </c>
      <c r="J4041" s="132" t="n">
        <f aca="false">LARGE($G$1:G4041,1)</f>
        <v>41993.84</v>
      </c>
      <c r="K4041" s="192" t="n">
        <f aca="false">IF(J4041&gt;J4040,0,K4040+1)</f>
        <v>18</v>
      </c>
      <c r="L4041" s="134" t="n">
        <f aca="false">I4041/J4041-1</f>
        <v>-0.225764064443737</v>
      </c>
      <c r="O4041" s="131"/>
      <c r="P4041" s="330"/>
      <c r="Q4041" s="132"/>
      <c r="R4041" s="132"/>
      <c r="S4041" s="132"/>
      <c r="T4041" s="132"/>
    </row>
    <row r="4042" customFormat="false" ht="12.8" hidden="false" customHeight="false" outlineLevel="0" collapsed="false">
      <c r="A4042" s="131" t="n">
        <v>1611705600</v>
      </c>
      <c r="B4042" s="330" t="n">
        <f aca="false">(A4042/(24*60*60))+DATE(1970,1,1)</f>
        <v>44223</v>
      </c>
      <c r="C4042" s="331" t="n">
        <f aca="false">YEAR(B4042)</f>
        <v>2021</v>
      </c>
      <c r="D4042" s="331" t="n">
        <f aca="false">MONTH(B4042)</f>
        <v>1</v>
      </c>
      <c r="E4042" s="331" t="n">
        <f aca="false">DAY(B4042)</f>
        <v>27</v>
      </c>
      <c r="F4042" s="132" t="n">
        <v>32518.9325</v>
      </c>
      <c r="G4042" s="132" t="n">
        <v>32586.6125</v>
      </c>
      <c r="H4042" s="132" t="n">
        <v>29188.3475</v>
      </c>
      <c r="I4042" s="132" t="n">
        <v>30427.465</v>
      </c>
      <c r="J4042" s="132" t="n">
        <f aca="false">LARGE($G$1:G4042,1)</f>
        <v>41993.84</v>
      </c>
      <c r="K4042" s="192" t="n">
        <f aca="false">IF(J4042&gt;J4041,0,K4041+1)</f>
        <v>19</v>
      </c>
      <c r="L4042" s="134" t="n">
        <f aca="false">I4042/J4042-1</f>
        <v>-0.275430277393065</v>
      </c>
      <c r="O4042" s="131"/>
      <c r="P4042" s="330"/>
      <c r="Q4042" s="132"/>
      <c r="R4042" s="132"/>
      <c r="S4042" s="132"/>
      <c r="T4042" s="132"/>
    </row>
    <row r="4043" customFormat="false" ht="12.8" hidden="false" customHeight="false" outlineLevel="0" collapsed="false">
      <c r="A4043" s="131" t="n">
        <v>1611792000</v>
      </c>
      <c r="B4043" s="330" t="n">
        <f aca="false">(A4043/(24*60*60))+DATE(1970,1,1)</f>
        <v>44224</v>
      </c>
      <c r="C4043" s="331" t="n">
        <f aca="false">YEAR(B4043)</f>
        <v>2021</v>
      </c>
      <c r="D4043" s="331" t="n">
        <f aca="false">MONTH(B4043)</f>
        <v>1</v>
      </c>
      <c r="E4043" s="331" t="n">
        <f aca="false">DAY(B4043)</f>
        <v>28</v>
      </c>
      <c r="F4043" s="132" t="n">
        <v>30425.22</v>
      </c>
      <c r="G4043" s="132" t="n">
        <v>33935.67</v>
      </c>
      <c r="H4043" s="132" t="n">
        <v>29898.155</v>
      </c>
      <c r="I4043" s="132" t="n">
        <v>33460.75</v>
      </c>
      <c r="J4043" s="132" t="n">
        <f aca="false">LARGE($G$1:G4043,1)</f>
        <v>41993.84</v>
      </c>
      <c r="K4043" s="192" t="n">
        <f aca="false">IF(J4043&gt;J4042,0,K4042+1)</f>
        <v>20</v>
      </c>
      <c r="L4043" s="134" t="n">
        <f aca="false">I4043/J4043-1</f>
        <v>-0.203198611986901</v>
      </c>
      <c r="O4043" s="131"/>
      <c r="P4043" s="330"/>
      <c r="Q4043" s="132"/>
      <c r="R4043" s="132"/>
      <c r="S4043" s="132"/>
      <c r="T4043" s="132"/>
    </row>
    <row r="4044" customFormat="false" ht="12.8" hidden="false" customHeight="false" outlineLevel="0" collapsed="false">
      <c r="A4044" s="131" t="n">
        <v>1611878400</v>
      </c>
      <c r="B4044" s="330" t="n">
        <f aca="false">(A4044/(24*60*60))+DATE(1970,1,1)</f>
        <v>44225</v>
      </c>
      <c r="C4044" s="331" t="n">
        <f aca="false">YEAR(B4044)</f>
        <v>2021</v>
      </c>
      <c r="D4044" s="331" t="n">
        <f aca="false">MONTH(B4044)</f>
        <v>1</v>
      </c>
      <c r="E4044" s="331" t="n">
        <f aca="false">DAY(B4044)</f>
        <v>29</v>
      </c>
      <c r="F4044" s="132" t="n">
        <v>33465.565</v>
      </c>
      <c r="G4044" s="132" t="n">
        <v>38619.21</v>
      </c>
      <c r="H4044" s="132" t="n">
        <v>31987.0675</v>
      </c>
      <c r="I4044" s="132" t="n">
        <v>34257.6675</v>
      </c>
      <c r="J4044" s="132" t="n">
        <f aca="false">LARGE($G$1:G4044,1)</f>
        <v>41993.84</v>
      </c>
      <c r="K4044" s="192" t="n">
        <f aca="false">IF(J4044&gt;J4043,0,K4043+1)</f>
        <v>21</v>
      </c>
      <c r="L4044" s="134" t="n">
        <f aca="false">I4044/J4044-1</f>
        <v>-0.1842216025017</v>
      </c>
      <c r="O4044" s="131"/>
      <c r="P4044" s="330"/>
      <c r="Q4044" s="132"/>
      <c r="R4044" s="132"/>
      <c r="S4044" s="132"/>
      <c r="T4044" s="132"/>
    </row>
    <row r="4045" customFormat="false" ht="12.8" hidden="false" customHeight="false" outlineLevel="0" collapsed="false">
      <c r="A4045" s="131" t="n">
        <v>1611964800</v>
      </c>
      <c r="B4045" s="330" t="n">
        <f aca="false">(A4045/(24*60*60))+DATE(1970,1,1)</f>
        <v>44226</v>
      </c>
      <c r="C4045" s="331" t="n">
        <f aca="false">YEAR(B4045)</f>
        <v>2021</v>
      </c>
      <c r="D4045" s="331" t="n">
        <f aca="false">MONTH(B4045)</f>
        <v>1</v>
      </c>
      <c r="E4045" s="331" t="n">
        <f aca="false">DAY(B4045)</f>
        <v>30</v>
      </c>
      <c r="F4045" s="132" t="n">
        <v>34262.835</v>
      </c>
      <c r="G4045" s="132" t="n">
        <v>34916.8525</v>
      </c>
      <c r="H4045" s="132" t="n">
        <v>32857.015</v>
      </c>
      <c r="I4045" s="132" t="n">
        <v>34321.5575</v>
      </c>
      <c r="J4045" s="132" t="n">
        <f aca="false">LARGE($G$1:G4045,1)</f>
        <v>41993.84</v>
      </c>
      <c r="K4045" s="192" t="n">
        <f aca="false">IF(J4045&gt;J4044,0,K4044+1)</f>
        <v>22</v>
      </c>
      <c r="L4045" s="134" t="n">
        <f aca="false">I4045/J4045-1</f>
        <v>-0.182700188884846</v>
      </c>
      <c r="O4045" s="131"/>
      <c r="P4045" s="330"/>
      <c r="Q4045" s="132"/>
      <c r="R4045" s="132"/>
      <c r="S4045" s="132"/>
      <c r="T4045" s="132"/>
    </row>
    <row r="4046" customFormat="false" ht="12.8" hidden="false" customHeight="false" outlineLevel="0" collapsed="false">
      <c r="A4046" s="131" t="n">
        <v>1612051200</v>
      </c>
      <c r="B4046" s="330" t="n">
        <f aca="false">(A4046/(24*60*60))+DATE(1970,1,1)</f>
        <v>44227</v>
      </c>
      <c r="C4046" s="331" t="n">
        <f aca="false">YEAR(B4046)</f>
        <v>2021</v>
      </c>
      <c r="D4046" s="331" t="n">
        <f aca="false">MONTH(B4046)</f>
        <v>1</v>
      </c>
      <c r="E4046" s="331" t="n">
        <f aca="false">DAY(B4046)</f>
        <v>31</v>
      </c>
      <c r="F4046" s="132" t="n">
        <v>34313.79</v>
      </c>
      <c r="G4046" s="132" t="n">
        <v>34388.2375</v>
      </c>
      <c r="H4046" s="132" t="n">
        <v>32198.425</v>
      </c>
      <c r="I4046" s="132" t="n">
        <v>33138.715</v>
      </c>
      <c r="J4046" s="132" t="n">
        <f aca="false">LARGE($G$1:G4046,1)</f>
        <v>41993.84</v>
      </c>
      <c r="K4046" s="192" t="n">
        <f aca="false">IF(J4046&gt;J4045,0,K4045+1)</f>
        <v>23</v>
      </c>
      <c r="L4046" s="134" t="n">
        <f aca="false">I4046/J4046-1</f>
        <v>-0.210867236718528</v>
      </c>
      <c r="O4046" s="131"/>
      <c r="P4046" s="330"/>
      <c r="Q4046" s="132"/>
      <c r="R4046" s="132"/>
      <c r="S4046" s="132"/>
      <c r="T4046" s="132"/>
    </row>
    <row r="4047" customFormat="false" ht="12.8" hidden="false" customHeight="false" outlineLevel="0" collapsed="false">
      <c r="A4047" s="131" t="n">
        <v>1612137600</v>
      </c>
      <c r="B4047" s="330" t="n">
        <f aca="false">(A4047/(24*60*60))+DATE(1970,1,1)</f>
        <v>44228</v>
      </c>
      <c r="C4047" s="331" t="n">
        <f aca="false">YEAR(B4047)</f>
        <v>2021</v>
      </c>
      <c r="D4047" s="331" t="n">
        <f aca="false">MONTH(B4047)</f>
        <v>2</v>
      </c>
      <c r="E4047" s="331" t="n">
        <f aca="false">DAY(B4047)</f>
        <v>1</v>
      </c>
      <c r="F4047" s="132" t="n">
        <v>33128.5375</v>
      </c>
      <c r="G4047" s="132" t="n">
        <v>34716.1675</v>
      </c>
      <c r="H4047" s="132" t="n">
        <v>32328.07</v>
      </c>
      <c r="I4047" s="132" t="n">
        <v>33538.6675</v>
      </c>
      <c r="J4047" s="132" t="n">
        <f aca="false">LARGE($G$1:G4047,1)</f>
        <v>41993.84</v>
      </c>
      <c r="K4047" s="192" t="n">
        <f aca="false">IF(J4047&gt;J4046,0,K4046+1)</f>
        <v>24</v>
      </c>
      <c r="L4047" s="134" t="n">
        <f aca="false">I4047/J4047-1</f>
        <v>-0.201343161282702</v>
      </c>
      <c r="O4047" s="131"/>
      <c r="P4047" s="330"/>
      <c r="Q4047" s="132"/>
      <c r="R4047" s="132"/>
      <c r="S4047" s="132"/>
      <c r="T4047" s="132"/>
    </row>
    <row r="4048" customFormat="false" ht="12.8" hidden="false" customHeight="false" outlineLevel="0" collapsed="false">
      <c r="A4048" s="131" t="n">
        <v>1612224000</v>
      </c>
      <c r="B4048" s="330" t="n">
        <f aca="false">(A4048/(24*60*60))+DATE(1970,1,1)</f>
        <v>44229</v>
      </c>
      <c r="C4048" s="331" t="n">
        <f aca="false">YEAR(B4048)</f>
        <v>2021</v>
      </c>
      <c r="D4048" s="331" t="n">
        <f aca="false">MONTH(B4048)</f>
        <v>2</v>
      </c>
      <c r="E4048" s="331" t="n">
        <f aca="false">DAY(B4048)</f>
        <v>2</v>
      </c>
      <c r="F4048" s="132" t="n">
        <v>33525.58</v>
      </c>
      <c r="G4048" s="132" t="n">
        <v>36001.9175</v>
      </c>
      <c r="H4048" s="132" t="n">
        <v>33447.0525</v>
      </c>
      <c r="I4048" s="132" t="n">
        <v>35514.35</v>
      </c>
      <c r="J4048" s="132" t="n">
        <f aca="false">LARGE($G$1:G4048,1)</f>
        <v>41993.84</v>
      </c>
      <c r="K4048" s="192" t="n">
        <f aca="false">IF(J4048&gt;J4047,0,K4047+1)</f>
        <v>25</v>
      </c>
      <c r="L4048" s="134" t="n">
        <f aca="false">I4048/J4048-1</f>
        <v>-0.15429620153813</v>
      </c>
      <c r="O4048" s="131"/>
      <c r="P4048" s="330"/>
      <c r="Q4048" s="132"/>
      <c r="R4048" s="132"/>
      <c r="S4048" s="132"/>
      <c r="T4048" s="132"/>
    </row>
    <row r="4049" customFormat="false" ht="12.8" hidden="false" customHeight="false" outlineLevel="0" collapsed="false">
      <c r="A4049" s="131" t="n">
        <v>1612310400</v>
      </c>
      <c r="B4049" s="330" t="n">
        <f aca="false">(A4049/(24*60*60))+DATE(1970,1,1)</f>
        <v>44230</v>
      </c>
      <c r="C4049" s="331" t="n">
        <f aca="false">YEAR(B4049)</f>
        <v>2021</v>
      </c>
      <c r="D4049" s="331" t="n">
        <f aca="false">MONTH(B4049)</f>
        <v>2</v>
      </c>
      <c r="E4049" s="331" t="n">
        <f aca="false">DAY(B4049)</f>
        <v>3</v>
      </c>
      <c r="F4049" s="132" t="n">
        <v>35507.6375</v>
      </c>
      <c r="G4049" s="132" t="n">
        <v>37731.73</v>
      </c>
      <c r="H4049" s="132" t="n">
        <v>35396.7925</v>
      </c>
      <c r="I4049" s="132" t="n">
        <v>37688.8725</v>
      </c>
      <c r="J4049" s="132" t="n">
        <f aca="false">LARGE($G$1:G4049,1)</f>
        <v>41993.84</v>
      </c>
      <c r="K4049" s="192" t="n">
        <f aca="false">IF(J4049&gt;J4048,0,K4048+1)</f>
        <v>26</v>
      </c>
      <c r="L4049" s="134" t="n">
        <f aca="false">I4049/J4049-1</f>
        <v>-0.102514261615513</v>
      </c>
      <c r="O4049" s="131"/>
      <c r="P4049" s="330"/>
      <c r="Q4049" s="132"/>
      <c r="R4049" s="132"/>
      <c r="S4049" s="132"/>
      <c r="T4049" s="132"/>
    </row>
    <row r="4050" customFormat="false" ht="12.8" hidden="false" customHeight="false" outlineLevel="0" collapsed="false">
      <c r="A4050" s="131" t="n">
        <v>1612396800</v>
      </c>
      <c r="B4050" s="330" t="n">
        <f aca="false">(A4050/(24*60*60))+DATE(1970,1,1)</f>
        <v>44231</v>
      </c>
      <c r="C4050" s="331" t="n">
        <f aca="false">YEAR(B4050)</f>
        <v>2021</v>
      </c>
      <c r="D4050" s="331" t="n">
        <f aca="false">MONTH(B4050)</f>
        <v>2</v>
      </c>
      <c r="E4050" s="331" t="n">
        <f aca="false">DAY(B4050)</f>
        <v>4</v>
      </c>
      <c r="F4050" s="132" t="n">
        <v>37695.575</v>
      </c>
      <c r="G4050" s="132" t="n">
        <v>38759.6525</v>
      </c>
      <c r="H4050" s="132" t="n">
        <v>36191.795</v>
      </c>
      <c r="I4050" s="132" t="n">
        <v>36987.58</v>
      </c>
      <c r="J4050" s="132" t="n">
        <f aca="false">LARGE($G$1:G4050,1)</f>
        <v>41993.84</v>
      </c>
      <c r="K4050" s="192" t="n">
        <f aca="false">IF(J4050&gt;J4049,0,K4049+1)</f>
        <v>27</v>
      </c>
      <c r="L4050" s="134" t="n">
        <f aca="false">I4050/J4050-1</f>
        <v>-0.119214151408873</v>
      </c>
      <c r="O4050" s="131"/>
      <c r="P4050" s="330"/>
      <c r="Q4050" s="132"/>
      <c r="R4050" s="132"/>
      <c r="S4050" s="132"/>
      <c r="T4050" s="132"/>
    </row>
    <row r="4051" customFormat="false" ht="12.8" hidden="false" customHeight="false" outlineLevel="0" collapsed="false">
      <c r="A4051" s="131" t="n">
        <v>1612483200</v>
      </c>
      <c r="B4051" s="330" t="n">
        <f aca="false">(A4051/(24*60*60))+DATE(1970,1,1)</f>
        <v>44232</v>
      </c>
      <c r="C4051" s="331" t="n">
        <f aca="false">YEAR(B4051)</f>
        <v>2021</v>
      </c>
      <c r="D4051" s="331" t="n">
        <f aca="false">MONTH(B4051)</f>
        <v>2</v>
      </c>
      <c r="E4051" s="331" t="n">
        <f aca="false">DAY(B4051)</f>
        <v>5</v>
      </c>
      <c r="F4051" s="132" t="n">
        <v>36984.185</v>
      </c>
      <c r="G4051" s="132" t="n">
        <v>38359.3625</v>
      </c>
      <c r="H4051" s="132" t="n">
        <v>36607.3075</v>
      </c>
      <c r="I4051" s="132" t="n">
        <v>38309.9425</v>
      </c>
      <c r="J4051" s="132" t="n">
        <f aca="false">LARGE($G$1:G4051,1)</f>
        <v>41993.84</v>
      </c>
      <c r="K4051" s="192" t="n">
        <f aca="false">IF(J4051&gt;J4050,0,K4050+1)</f>
        <v>28</v>
      </c>
      <c r="L4051" s="134" t="n">
        <f aca="false">I4051/J4051-1</f>
        <v>-0.0877247115291195</v>
      </c>
      <c r="O4051" s="131"/>
      <c r="P4051" s="330"/>
      <c r="Q4051" s="132"/>
      <c r="R4051" s="132"/>
      <c r="S4051" s="132"/>
      <c r="T4051" s="132"/>
    </row>
    <row r="4052" customFormat="false" ht="12.8" hidden="false" customHeight="false" outlineLevel="0" collapsed="false">
      <c r="A4052" s="131" t="n">
        <v>1612569600</v>
      </c>
      <c r="B4052" s="330" t="n">
        <f aca="false">(A4052/(24*60*60))+DATE(1970,1,1)</f>
        <v>44233</v>
      </c>
      <c r="C4052" s="331" t="n">
        <f aca="false">YEAR(B4052)</f>
        <v>2021</v>
      </c>
      <c r="D4052" s="331" t="n">
        <f aca="false">MONTH(B4052)</f>
        <v>2</v>
      </c>
      <c r="E4052" s="331" t="n">
        <f aca="false">DAY(B4052)</f>
        <v>6</v>
      </c>
      <c r="F4052" s="132" t="n">
        <v>38324.045</v>
      </c>
      <c r="G4052" s="132" t="n">
        <v>41002.87</v>
      </c>
      <c r="H4052" s="132" t="n">
        <v>38239.81</v>
      </c>
      <c r="I4052" s="132" t="n">
        <v>39273.03</v>
      </c>
      <c r="J4052" s="132" t="n">
        <f aca="false">LARGE($G$1:G4052,1)</f>
        <v>41993.84</v>
      </c>
      <c r="K4052" s="192" t="n">
        <f aca="false">IF(J4052&gt;J4051,0,K4051+1)</f>
        <v>29</v>
      </c>
      <c r="L4052" s="134" t="n">
        <f aca="false">I4052/J4052-1</f>
        <v>-0.06479069311118</v>
      </c>
      <c r="O4052" s="131"/>
      <c r="P4052" s="330"/>
      <c r="Q4052" s="132"/>
      <c r="R4052" s="132"/>
      <c r="S4052" s="132"/>
      <c r="T4052" s="132"/>
    </row>
    <row r="4053" customFormat="false" ht="12.8" hidden="false" customHeight="false" outlineLevel="0" collapsed="false">
      <c r="A4053" s="131" t="n">
        <v>1612656000</v>
      </c>
      <c r="B4053" s="330" t="n">
        <f aca="false">(A4053/(24*60*60))+DATE(1970,1,1)</f>
        <v>44234</v>
      </c>
      <c r="C4053" s="331" t="n">
        <f aca="false">YEAR(B4053)</f>
        <v>2021</v>
      </c>
      <c r="D4053" s="331" t="n">
        <f aca="false">MONTH(B4053)</f>
        <v>2</v>
      </c>
      <c r="E4053" s="331" t="n">
        <f aca="false">DAY(B4053)</f>
        <v>7</v>
      </c>
      <c r="F4053" s="132" t="n">
        <v>39271.3675</v>
      </c>
      <c r="G4053" s="132" t="n">
        <v>39729.6575</v>
      </c>
      <c r="H4053" s="132" t="n">
        <v>37398.695</v>
      </c>
      <c r="I4053" s="132" t="n">
        <v>38868.57</v>
      </c>
      <c r="J4053" s="132" t="n">
        <f aca="false">LARGE($G$1:G4053,1)</f>
        <v>41993.84</v>
      </c>
      <c r="K4053" s="192" t="n">
        <f aca="false">IF(J4053&gt;J4052,0,K4052+1)</f>
        <v>30</v>
      </c>
      <c r="L4053" s="134" t="n">
        <f aca="false">I4053/J4053-1</f>
        <v>-0.0744221057183624</v>
      </c>
      <c r="O4053" s="131"/>
      <c r="P4053" s="330"/>
      <c r="Q4053" s="132"/>
      <c r="R4053" s="132"/>
      <c r="S4053" s="132"/>
      <c r="T4053" s="132"/>
    </row>
    <row r="4054" customFormat="false" ht="12.8" hidden="false" customHeight="false" outlineLevel="0" collapsed="false">
      <c r="A4054" s="131" t="n">
        <v>1612742400</v>
      </c>
      <c r="B4054" s="330" t="n">
        <f aca="false">(A4054/(24*60*60))+DATE(1970,1,1)</f>
        <v>44235</v>
      </c>
      <c r="C4054" s="331" t="n">
        <f aca="false">YEAR(B4054)</f>
        <v>2021</v>
      </c>
      <c r="D4054" s="331" t="n">
        <f aca="false">MONTH(B4054)</f>
        <v>2</v>
      </c>
      <c r="E4054" s="331" t="n">
        <f aca="false">DAY(B4054)</f>
        <v>8</v>
      </c>
      <c r="F4054" s="132" t="n">
        <v>38877.0325</v>
      </c>
      <c r="G4054" s="132" t="n">
        <v>46747.33</v>
      </c>
      <c r="H4054" s="132" t="n">
        <v>38060.915</v>
      </c>
      <c r="I4054" s="132" t="n">
        <v>46431.245</v>
      </c>
      <c r="J4054" s="132" t="n">
        <f aca="false">LARGE($G$1:G4054,1)</f>
        <v>46747.33</v>
      </c>
      <c r="K4054" s="192" t="n">
        <f aca="false">IF(J4054&gt;J4053,0,K4053+1)</f>
        <v>0</v>
      </c>
      <c r="L4054" s="134" t="n">
        <f aca="false">I4054/J4054-1</f>
        <v>-0.00676156263897854</v>
      </c>
      <c r="O4054" s="131"/>
      <c r="P4054" s="330"/>
      <c r="Q4054" s="132"/>
      <c r="R4054" s="132"/>
      <c r="S4054" s="132"/>
      <c r="T4054" s="132"/>
    </row>
    <row r="4055" customFormat="false" ht="12.8" hidden="false" customHeight="false" outlineLevel="0" collapsed="false">
      <c r="A4055" s="131" t="n">
        <v>1612828800</v>
      </c>
      <c r="B4055" s="330" t="n">
        <f aca="false">(A4055/(24*60*60))+DATE(1970,1,1)</f>
        <v>44236</v>
      </c>
      <c r="C4055" s="331" t="n">
        <f aca="false">YEAR(B4055)</f>
        <v>2021</v>
      </c>
      <c r="D4055" s="331" t="n">
        <f aca="false">MONTH(B4055)</f>
        <v>2</v>
      </c>
      <c r="E4055" s="331" t="n">
        <f aca="false">DAY(B4055)</f>
        <v>9</v>
      </c>
      <c r="F4055" s="132" t="n">
        <v>46425.3975</v>
      </c>
      <c r="G4055" s="132" t="n">
        <v>48209.83</v>
      </c>
      <c r="H4055" s="132" t="n">
        <v>45026.95</v>
      </c>
      <c r="I4055" s="132" t="n">
        <v>46507.4325</v>
      </c>
      <c r="J4055" s="132" t="n">
        <f aca="false">LARGE($G$1:G4055,1)</f>
        <v>48209.83</v>
      </c>
      <c r="K4055" s="192" t="n">
        <f aca="false">IF(J4055&gt;J4054,0,K4054+1)</f>
        <v>0</v>
      </c>
      <c r="L4055" s="134" t="n">
        <f aca="false">I4055/J4055-1</f>
        <v>-0.0353122485600965</v>
      </c>
      <c r="O4055" s="131"/>
      <c r="P4055" s="330"/>
      <c r="Q4055" s="132"/>
      <c r="R4055" s="132"/>
      <c r="S4055" s="132"/>
      <c r="T4055" s="132"/>
    </row>
    <row r="4056" customFormat="false" ht="12.8" hidden="false" customHeight="false" outlineLevel="0" collapsed="false">
      <c r="A4056" s="131" t="n">
        <v>1612915200</v>
      </c>
      <c r="B4056" s="330" t="n">
        <f aca="false">(A4056/(24*60*60))+DATE(1970,1,1)</f>
        <v>44237</v>
      </c>
      <c r="C4056" s="331" t="n">
        <f aca="false">YEAR(B4056)</f>
        <v>2021</v>
      </c>
      <c r="D4056" s="331" t="n">
        <f aca="false">MONTH(B4056)</f>
        <v>2</v>
      </c>
      <c r="E4056" s="331" t="n">
        <f aca="false">DAY(B4056)</f>
        <v>10</v>
      </c>
      <c r="F4056" s="132" t="n">
        <v>46513.2875</v>
      </c>
      <c r="G4056" s="132" t="n">
        <v>47355.3125</v>
      </c>
      <c r="H4056" s="132" t="n">
        <v>43737.6775</v>
      </c>
      <c r="I4056" s="132" t="n">
        <v>44851.2175</v>
      </c>
      <c r="J4056" s="132" t="n">
        <f aca="false">LARGE($G$1:G4056,1)</f>
        <v>48209.83</v>
      </c>
      <c r="K4056" s="192" t="n">
        <f aca="false">IF(J4056&gt;J4055,0,K4055+1)</f>
        <v>1</v>
      </c>
      <c r="L4056" s="134" t="n">
        <f aca="false">I4056/J4056-1</f>
        <v>-0.0696665493323665</v>
      </c>
      <c r="O4056" s="131"/>
      <c r="P4056" s="330"/>
      <c r="Q4056" s="132"/>
      <c r="R4056" s="132"/>
      <c r="S4056" s="132"/>
      <c r="T4056" s="132"/>
    </row>
    <row r="4057" customFormat="false" ht="12.8" hidden="false" customHeight="false" outlineLevel="0" collapsed="false">
      <c r="A4057" s="131" t="n">
        <v>1613001600</v>
      </c>
      <c r="B4057" s="330" t="n">
        <f aca="false">(A4057/(24*60*60))+DATE(1970,1,1)</f>
        <v>44238</v>
      </c>
      <c r="C4057" s="331" t="n">
        <f aca="false">YEAR(B4057)</f>
        <v>2021</v>
      </c>
      <c r="D4057" s="331" t="n">
        <f aca="false">MONTH(B4057)</f>
        <v>2</v>
      </c>
      <c r="E4057" s="331" t="n">
        <f aca="false">DAY(B4057)</f>
        <v>11</v>
      </c>
      <c r="F4057" s="132" t="n">
        <v>44852.7825</v>
      </c>
      <c r="G4057" s="132" t="n">
        <v>48696.6625</v>
      </c>
      <c r="H4057" s="132" t="n">
        <v>44033.3775</v>
      </c>
      <c r="I4057" s="132" t="n">
        <v>47987.3325</v>
      </c>
      <c r="J4057" s="132" t="n">
        <f aca="false">LARGE($G$1:G4057,1)</f>
        <v>48696.6625</v>
      </c>
      <c r="K4057" s="192" t="n">
        <f aca="false">IF(J4057&gt;J4056,0,K4056+1)</f>
        <v>0</v>
      </c>
      <c r="L4057" s="134" t="n">
        <f aca="false">I4057/J4057-1</f>
        <v>-0.0145662959961579</v>
      </c>
      <c r="O4057" s="131"/>
      <c r="P4057" s="330"/>
      <c r="Q4057" s="132"/>
      <c r="R4057" s="132"/>
      <c r="S4057" s="132"/>
      <c r="T4057" s="132"/>
    </row>
    <row r="4058" customFormat="false" ht="12.8" hidden="false" customHeight="false" outlineLevel="0" collapsed="false">
      <c r="A4058" s="131" t="n">
        <v>1613088000</v>
      </c>
      <c r="B4058" s="330" t="n">
        <f aca="false">(A4058/(24*60*60))+DATE(1970,1,1)</f>
        <v>44239</v>
      </c>
      <c r="C4058" s="331" t="n">
        <f aca="false">YEAR(B4058)</f>
        <v>2021</v>
      </c>
      <c r="D4058" s="331" t="n">
        <f aca="false">MONTH(B4058)</f>
        <v>2</v>
      </c>
      <c r="E4058" s="331" t="n">
        <f aca="false">DAY(B4058)</f>
        <v>12</v>
      </c>
      <c r="F4058" s="132" t="n">
        <v>48003.775</v>
      </c>
      <c r="G4058" s="132" t="n">
        <v>48953</v>
      </c>
      <c r="H4058" s="132" t="n">
        <v>46271.0225</v>
      </c>
      <c r="I4058" s="132" t="n">
        <v>47438.89</v>
      </c>
      <c r="J4058" s="132" t="n">
        <f aca="false">LARGE($G$1:G4058,1)</f>
        <v>48953</v>
      </c>
      <c r="K4058" s="192" t="n">
        <f aca="false">IF(J4058&gt;J4057,0,K4057+1)</f>
        <v>0</v>
      </c>
      <c r="L4058" s="134" t="n">
        <f aca="false">I4058/J4058-1</f>
        <v>-0.030929871509407</v>
      </c>
      <c r="O4058" s="131"/>
      <c r="P4058" s="330"/>
      <c r="Q4058" s="132"/>
      <c r="R4058" s="132"/>
      <c r="S4058" s="132"/>
      <c r="T4058" s="132"/>
    </row>
    <row r="4059" customFormat="false" ht="12.8" hidden="false" customHeight="false" outlineLevel="0" collapsed="false">
      <c r="A4059" s="131" t="n">
        <v>1613174400</v>
      </c>
      <c r="B4059" s="330" t="n">
        <f aca="false">(A4059/(24*60*60))+DATE(1970,1,1)</f>
        <v>44240</v>
      </c>
      <c r="C4059" s="331" t="n">
        <f aca="false">YEAR(B4059)</f>
        <v>2021</v>
      </c>
      <c r="D4059" s="331" t="n">
        <f aca="false">MONTH(B4059)</f>
        <v>2</v>
      </c>
      <c r="E4059" s="331" t="n">
        <f aca="false">DAY(B4059)</f>
        <v>13</v>
      </c>
      <c r="F4059" s="132" t="n">
        <v>47423.98</v>
      </c>
      <c r="G4059" s="132" t="n">
        <v>48216.0375</v>
      </c>
      <c r="H4059" s="132" t="n">
        <v>46252.0625</v>
      </c>
      <c r="I4059" s="132" t="n">
        <v>47230.7775</v>
      </c>
      <c r="J4059" s="132" t="n">
        <f aca="false">LARGE($G$1:G4059,1)</f>
        <v>48953</v>
      </c>
      <c r="K4059" s="192" t="n">
        <f aca="false">IF(J4059&gt;J4058,0,K4058+1)</f>
        <v>1</v>
      </c>
      <c r="L4059" s="134" t="n">
        <f aca="false">I4059/J4059-1</f>
        <v>-0.035181143137295</v>
      </c>
      <c r="O4059" s="131"/>
      <c r="P4059" s="330"/>
      <c r="Q4059" s="132"/>
      <c r="R4059" s="132"/>
      <c r="S4059" s="132"/>
      <c r="T4059" s="132"/>
    </row>
    <row r="4060" customFormat="false" ht="12.8" hidden="false" customHeight="false" outlineLevel="0" collapsed="false">
      <c r="A4060" s="131" t="n">
        <v>1613260800</v>
      </c>
      <c r="B4060" s="330" t="n">
        <f aca="false">(A4060/(24*60*60))+DATE(1970,1,1)</f>
        <v>44241</v>
      </c>
      <c r="C4060" s="331" t="n">
        <f aca="false">YEAR(B4060)</f>
        <v>2021</v>
      </c>
      <c r="D4060" s="331" t="n">
        <f aca="false">MONTH(B4060)</f>
        <v>2</v>
      </c>
      <c r="E4060" s="331" t="n">
        <f aca="false">DAY(B4060)</f>
        <v>14</v>
      </c>
      <c r="F4060" s="132" t="n">
        <v>47243.4525</v>
      </c>
      <c r="G4060" s="132" t="n">
        <v>49703.665</v>
      </c>
      <c r="H4060" s="132" t="n">
        <v>47080.9625</v>
      </c>
      <c r="I4060" s="132" t="n">
        <v>48660.45</v>
      </c>
      <c r="J4060" s="132" t="n">
        <f aca="false">LARGE($G$1:G4060,1)</f>
        <v>49703.665</v>
      </c>
      <c r="K4060" s="192" t="n">
        <f aca="false">IF(J4060&gt;J4059,0,K4059+1)</f>
        <v>0</v>
      </c>
      <c r="L4060" s="134" t="n">
        <f aca="false">I4060/J4060-1</f>
        <v>-0.020988693690898</v>
      </c>
      <c r="O4060" s="131"/>
      <c r="P4060" s="330"/>
      <c r="Q4060" s="132"/>
      <c r="R4060" s="132"/>
      <c r="S4060" s="132"/>
      <c r="T4060" s="132"/>
    </row>
    <row r="4061" customFormat="false" ht="12.8" hidden="false" customHeight="false" outlineLevel="0" collapsed="false">
      <c r="A4061" s="131" t="n">
        <v>1613347200</v>
      </c>
      <c r="B4061" s="330" t="n">
        <f aca="false">(A4061/(24*60*60))+DATE(1970,1,1)</f>
        <v>44242</v>
      </c>
      <c r="C4061" s="331" t="n">
        <f aca="false">YEAR(B4061)</f>
        <v>2021</v>
      </c>
      <c r="D4061" s="331" t="n">
        <f aca="false">MONTH(B4061)</f>
        <v>2</v>
      </c>
      <c r="E4061" s="331" t="n">
        <f aca="false">DAY(B4061)</f>
        <v>15</v>
      </c>
      <c r="F4061" s="132" t="n">
        <v>48652.725</v>
      </c>
      <c r="G4061" s="132" t="n">
        <v>49057.39</v>
      </c>
      <c r="H4061" s="132" t="n">
        <v>45805.93</v>
      </c>
      <c r="I4061" s="132" t="n">
        <v>47935.8025</v>
      </c>
      <c r="J4061" s="132" t="n">
        <f aca="false">LARGE($G$1:G4061,1)</f>
        <v>49703.665</v>
      </c>
      <c r="K4061" s="192" t="n">
        <f aca="false">IF(J4061&gt;J4060,0,K4060+1)</f>
        <v>1</v>
      </c>
      <c r="L4061" s="134" t="n">
        <f aca="false">I4061/J4061-1</f>
        <v>-0.0355680511688625</v>
      </c>
      <c r="O4061" s="131"/>
      <c r="P4061" s="330"/>
      <c r="Q4061" s="132"/>
      <c r="R4061" s="132"/>
      <c r="S4061" s="132"/>
      <c r="T4061" s="132"/>
    </row>
    <row r="4062" customFormat="false" ht="12.8" hidden="false" customHeight="false" outlineLevel="0" collapsed="false">
      <c r="A4062" s="131" t="n">
        <v>1613433600</v>
      </c>
      <c r="B4062" s="330" t="n">
        <f aca="false">(A4062/(24*60*60))+DATE(1970,1,1)</f>
        <v>44243</v>
      </c>
      <c r="C4062" s="331" t="n">
        <f aca="false">YEAR(B4062)</f>
        <v>2021</v>
      </c>
      <c r="D4062" s="331" t="n">
        <f aca="false">MONTH(B4062)</f>
        <v>2</v>
      </c>
      <c r="E4062" s="331" t="n">
        <f aca="false">DAY(B4062)</f>
        <v>16</v>
      </c>
      <c r="F4062" s="132" t="n">
        <v>47954.68</v>
      </c>
      <c r="G4062" s="132" t="n">
        <v>50612.4425</v>
      </c>
      <c r="H4062" s="132" t="n">
        <v>47042.8425</v>
      </c>
      <c r="I4062" s="132" t="n">
        <v>49184.5275</v>
      </c>
      <c r="J4062" s="132" t="n">
        <f aca="false">LARGE($G$1:G4062,1)</f>
        <v>50612.4425</v>
      </c>
      <c r="K4062" s="192" t="n">
        <f aca="false">IF(J4062&gt;J4061,0,K4061+1)</f>
        <v>0</v>
      </c>
      <c r="L4062" s="134" t="n">
        <f aca="false">I4062/J4062-1</f>
        <v>-0.0282127265444658</v>
      </c>
      <c r="O4062" s="131"/>
      <c r="P4062" s="330"/>
      <c r="Q4062" s="132"/>
      <c r="R4062" s="132"/>
      <c r="S4062" s="132"/>
      <c r="T4062" s="132"/>
    </row>
    <row r="4063" customFormat="false" ht="12.8" hidden="false" customHeight="false" outlineLevel="0" collapsed="false">
      <c r="A4063" s="131" t="n">
        <v>1613520000</v>
      </c>
      <c r="B4063" s="330" t="n">
        <f aca="false">(A4063/(24*60*60))+DATE(1970,1,1)</f>
        <v>44244</v>
      </c>
      <c r="C4063" s="331" t="n">
        <f aca="false">YEAR(B4063)</f>
        <v>2021</v>
      </c>
      <c r="D4063" s="331" t="n">
        <f aca="false">MONTH(B4063)</f>
        <v>2</v>
      </c>
      <c r="E4063" s="331" t="n">
        <f aca="false">DAY(B4063)</f>
        <v>17</v>
      </c>
      <c r="F4063" s="132" t="n">
        <v>49161.2025</v>
      </c>
      <c r="G4063" s="132" t="n">
        <v>52682.1</v>
      </c>
      <c r="H4063" s="132" t="n">
        <v>48943.0775</v>
      </c>
      <c r="I4063" s="132" t="n">
        <v>52161.055</v>
      </c>
      <c r="J4063" s="132" t="n">
        <f aca="false">LARGE($G$1:G4063,1)</f>
        <v>52682.1</v>
      </c>
      <c r="K4063" s="192" t="n">
        <f aca="false">IF(J4063&gt;J4062,0,K4062+1)</f>
        <v>0</v>
      </c>
      <c r="L4063" s="134" t="n">
        <f aca="false">I4063/J4063-1</f>
        <v>-0.00989036124224352</v>
      </c>
      <c r="O4063" s="131"/>
      <c r="P4063" s="330"/>
      <c r="Q4063" s="132"/>
      <c r="R4063" s="132"/>
      <c r="S4063" s="132"/>
      <c r="T4063" s="132"/>
    </row>
    <row r="4064" customFormat="false" ht="12.8" hidden="false" customHeight="false" outlineLevel="0" collapsed="false">
      <c r="A4064" s="131" t="n">
        <v>1613606400</v>
      </c>
      <c r="B4064" s="330" t="n">
        <f aca="false">(A4064/(24*60*60))+DATE(1970,1,1)</f>
        <v>44245</v>
      </c>
      <c r="C4064" s="331" t="n">
        <f aca="false">YEAR(B4064)</f>
        <v>2021</v>
      </c>
      <c r="D4064" s="331" t="n">
        <f aca="false">MONTH(B4064)</f>
        <v>2</v>
      </c>
      <c r="E4064" s="331" t="n">
        <f aca="false">DAY(B4064)</f>
        <v>18</v>
      </c>
      <c r="F4064" s="132" t="n">
        <v>52152.79</v>
      </c>
      <c r="G4064" s="132" t="n">
        <v>52568.25</v>
      </c>
      <c r="H4064" s="132" t="n">
        <v>50883.085</v>
      </c>
      <c r="I4064" s="132" t="n">
        <v>51591.845</v>
      </c>
      <c r="J4064" s="132" t="n">
        <f aca="false">LARGE($G$1:G4064,1)</f>
        <v>52682.1</v>
      </c>
      <c r="K4064" s="192" t="n">
        <f aca="false">IF(J4064&gt;J4063,0,K4063+1)</f>
        <v>1</v>
      </c>
      <c r="L4064" s="134" t="n">
        <f aca="false">I4064/J4064-1</f>
        <v>-0.0206949798888046</v>
      </c>
      <c r="O4064" s="131"/>
      <c r="P4064" s="330"/>
      <c r="Q4064" s="132"/>
      <c r="R4064" s="132"/>
      <c r="S4064" s="132"/>
      <c r="T4064" s="132"/>
    </row>
    <row r="4065" customFormat="false" ht="12.8" hidden="false" customHeight="false" outlineLevel="0" collapsed="false">
      <c r="A4065" s="131" t="n">
        <v>1613692800</v>
      </c>
      <c r="B4065" s="330" t="n">
        <f aca="false">(A4065/(24*60*60))+DATE(1970,1,1)</f>
        <v>44246</v>
      </c>
      <c r="C4065" s="331" t="n">
        <f aca="false">YEAR(B4065)</f>
        <v>2021</v>
      </c>
      <c r="D4065" s="331" t="n">
        <f aca="false">MONTH(B4065)</f>
        <v>2</v>
      </c>
      <c r="E4065" s="331" t="n">
        <f aca="false">DAY(B4065)</f>
        <v>19</v>
      </c>
      <c r="F4065" s="132" t="n">
        <v>51583.0425</v>
      </c>
      <c r="G4065" s="132" t="n">
        <v>56381.95</v>
      </c>
      <c r="H4065" s="132" t="n">
        <v>50633.93</v>
      </c>
      <c r="I4065" s="132" t="n">
        <v>55970.9075</v>
      </c>
      <c r="J4065" s="132" t="n">
        <f aca="false">LARGE($G$1:G4065,1)</f>
        <v>56381.95</v>
      </c>
      <c r="K4065" s="192" t="n">
        <f aca="false">IF(J4065&gt;J4064,0,K4064+1)</f>
        <v>0</v>
      </c>
      <c r="L4065" s="134" t="n">
        <f aca="false">I4065/J4065-1</f>
        <v>-0.00729032074981439</v>
      </c>
      <c r="O4065" s="131"/>
      <c r="P4065" s="330"/>
      <c r="Q4065" s="132"/>
      <c r="R4065" s="132"/>
      <c r="S4065" s="132"/>
      <c r="T4065" s="132"/>
    </row>
    <row r="4066" customFormat="false" ht="12.8" hidden="false" customHeight="false" outlineLevel="0" collapsed="false">
      <c r="A4066" s="131" t="n">
        <v>1613779200</v>
      </c>
      <c r="B4066" s="330" t="n">
        <f aca="false">(A4066/(24*60*60))+DATE(1970,1,1)</f>
        <v>44247</v>
      </c>
      <c r="C4066" s="331" t="n">
        <f aca="false">YEAR(B4066)</f>
        <v>2021</v>
      </c>
      <c r="D4066" s="331" t="n">
        <f aca="false">MONTH(B4066)</f>
        <v>2</v>
      </c>
      <c r="E4066" s="331" t="n">
        <f aca="false">DAY(B4066)</f>
        <v>20</v>
      </c>
      <c r="F4066" s="132" t="n">
        <v>55977.665</v>
      </c>
      <c r="G4066" s="132" t="n">
        <v>57529.345</v>
      </c>
      <c r="H4066" s="132" t="n">
        <v>53990.5</v>
      </c>
      <c r="I4066" s="132" t="n">
        <v>55951.415</v>
      </c>
      <c r="J4066" s="132" t="n">
        <f aca="false">LARGE($G$1:G4066,1)</f>
        <v>57529.345</v>
      </c>
      <c r="K4066" s="192" t="n">
        <f aca="false">IF(J4066&gt;J4065,0,K4065+1)</f>
        <v>0</v>
      </c>
      <c r="L4066" s="134" t="n">
        <f aca="false">I4066/J4066-1</f>
        <v>-0.0274282629152131</v>
      </c>
      <c r="O4066" s="131"/>
      <c r="P4066" s="330"/>
      <c r="Q4066" s="132"/>
      <c r="R4066" s="132"/>
      <c r="S4066" s="132"/>
      <c r="T4066" s="132"/>
    </row>
    <row r="4067" customFormat="false" ht="12.8" hidden="false" customHeight="false" outlineLevel="0" collapsed="false">
      <c r="A4067" s="131" t="n">
        <v>1613865600</v>
      </c>
      <c r="B4067" s="330" t="n">
        <f aca="false">(A4067/(24*60*60))+DATE(1970,1,1)</f>
        <v>44248</v>
      </c>
      <c r="C4067" s="331" t="n">
        <f aca="false">YEAR(B4067)</f>
        <v>2021</v>
      </c>
      <c r="D4067" s="331" t="n">
        <f aca="false">MONTH(B4067)</f>
        <v>2</v>
      </c>
      <c r="E4067" s="331" t="n">
        <f aca="false">DAY(B4067)</f>
        <v>21</v>
      </c>
      <c r="F4067" s="132" t="n">
        <v>55930.86</v>
      </c>
      <c r="G4067" s="132" t="n">
        <v>58385.435</v>
      </c>
      <c r="H4067" s="132" t="n">
        <v>55528.68</v>
      </c>
      <c r="I4067" s="132" t="n">
        <v>57492.04</v>
      </c>
      <c r="J4067" s="132" t="n">
        <f aca="false">LARGE($G$1:G4067,1)</f>
        <v>58385.435</v>
      </c>
      <c r="K4067" s="192" t="n">
        <f aca="false">IF(J4067&gt;J4066,0,K4066+1)</f>
        <v>0</v>
      </c>
      <c r="L4067" s="134" t="n">
        <f aca="false">I4067/J4067-1</f>
        <v>-0.0153016758374755</v>
      </c>
      <c r="O4067" s="131"/>
      <c r="P4067" s="330"/>
      <c r="Q4067" s="132"/>
      <c r="R4067" s="132"/>
      <c r="S4067" s="132"/>
      <c r="T4067" s="132"/>
    </row>
    <row r="4068" customFormat="false" ht="12.8" hidden="false" customHeight="false" outlineLevel="0" collapsed="false">
      <c r="A4068" s="131" t="n">
        <v>1613952000</v>
      </c>
      <c r="B4068" s="330" t="n">
        <f aca="false">(A4068/(24*60*60))+DATE(1970,1,1)</f>
        <v>44249</v>
      </c>
      <c r="C4068" s="331" t="n">
        <f aca="false">YEAR(B4068)</f>
        <v>2021</v>
      </c>
      <c r="D4068" s="331" t="n">
        <f aca="false">MONTH(B4068)</f>
        <v>2</v>
      </c>
      <c r="E4068" s="331" t="n">
        <f aca="false">DAY(B4068)</f>
        <v>22</v>
      </c>
      <c r="F4068" s="132" t="n">
        <v>57489.645</v>
      </c>
      <c r="G4068" s="132" t="n">
        <v>57579.39</v>
      </c>
      <c r="H4068" s="132" t="n">
        <v>46504.5</v>
      </c>
      <c r="I4068" s="132" t="n">
        <v>54157.43</v>
      </c>
      <c r="J4068" s="132" t="n">
        <f aca="false">LARGE($G$1:G4068,1)</f>
        <v>58385.435</v>
      </c>
      <c r="K4068" s="192" t="n">
        <f aca="false">IF(J4068&gt;J4067,0,K4067+1)</f>
        <v>1</v>
      </c>
      <c r="L4068" s="134" t="n">
        <f aca="false">I4068/J4068-1</f>
        <v>-0.0724154063423523</v>
      </c>
      <c r="O4068" s="131"/>
      <c r="P4068" s="330"/>
      <c r="Q4068" s="132"/>
      <c r="R4068" s="132"/>
      <c r="S4068" s="132"/>
      <c r="T4068" s="132"/>
    </row>
    <row r="4069" customFormat="false" ht="12.8" hidden="false" customHeight="false" outlineLevel="0" collapsed="false">
      <c r="A4069" s="131" t="n">
        <v>1614038400</v>
      </c>
      <c r="B4069" s="330" t="n">
        <f aca="false">(A4069/(24*60*60))+DATE(1970,1,1)</f>
        <v>44250</v>
      </c>
      <c r="C4069" s="331" t="n">
        <f aca="false">YEAR(B4069)</f>
        <v>2021</v>
      </c>
      <c r="D4069" s="331" t="n">
        <f aca="false">MONTH(B4069)</f>
        <v>2</v>
      </c>
      <c r="E4069" s="331" t="n">
        <f aca="false">DAY(B4069)</f>
        <v>23</v>
      </c>
      <c r="F4069" s="132" t="n">
        <v>54146.56</v>
      </c>
      <c r="G4069" s="132" t="n">
        <v>54199.7775</v>
      </c>
      <c r="H4069" s="132" t="n">
        <v>44927.8325</v>
      </c>
      <c r="I4069" s="132" t="n">
        <v>48910.7625</v>
      </c>
      <c r="J4069" s="132" t="n">
        <f aca="false">LARGE($G$1:G4069,1)</f>
        <v>58385.435</v>
      </c>
      <c r="K4069" s="192" t="n">
        <f aca="false">IF(J4069&gt;J4068,0,K4068+1)</f>
        <v>2</v>
      </c>
      <c r="L4069" s="134" t="n">
        <f aca="false">I4069/J4069-1</f>
        <v>-0.162278015056324</v>
      </c>
      <c r="O4069" s="131"/>
      <c r="P4069" s="330"/>
      <c r="Q4069" s="132"/>
      <c r="R4069" s="132"/>
      <c r="S4069" s="132"/>
      <c r="T4069" s="132"/>
    </row>
    <row r="4070" customFormat="false" ht="12.8" hidden="false" customHeight="false" outlineLevel="0" collapsed="false">
      <c r="A4070" s="131" t="n">
        <v>1614124800</v>
      </c>
      <c r="B4070" s="330" t="n">
        <f aca="false">(A4070/(24*60*60))+DATE(1970,1,1)</f>
        <v>44251</v>
      </c>
      <c r="C4070" s="331" t="n">
        <f aca="false">YEAR(B4070)</f>
        <v>2021</v>
      </c>
      <c r="D4070" s="331" t="n">
        <f aca="false">MONTH(B4070)</f>
        <v>2</v>
      </c>
      <c r="E4070" s="331" t="n">
        <f aca="false">DAY(B4070)</f>
        <v>24</v>
      </c>
      <c r="F4070" s="132" t="n">
        <v>48912.6</v>
      </c>
      <c r="G4070" s="132" t="n">
        <v>51439.8575</v>
      </c>
      <c r="H4070" s="132" t="n">
        <v>47004.4275</v>
      </c>
      <c r="I4070" s="132" t="n">
        <v>49748.1475</v>
      </c>
      <c r="J4070" s="132" t="n">
        <f aca="false">LARGE($G$1:G4070,1)</f>
        <v>58385.435</v>
      </c>
      <c r="K4070" s="192" t="n">
        <f aca="false">IF(J4070&gt;J4069,0,K4069+1)</f>
        <v>3</v>
      </c>
      <c r="L4070" s="134" t="n">
        <f aca="false">I4070/J4070-1</f>
        <v>-0.147935653815031</v>
      </c>
      <c r="O4070" s="131"/>
      <c r="P4070" s="330"/>
      <c r="Q4070" s="132"/>
      <c r="R4070" s="132"/>
      <c r="S4070" s="132"/>
      <c r="T4070" s="132"/>
    </row>
    <row r="4071" customFormat="false" ht="12.8" hidden="false" customHeight="false" outlineLevel="0" collapsed="false">
      <c r="A4071" s="131" t="n">
        <v>1614211200</v>
      </c>
      <c r="B4071" s="330" t="n">
        <f aca="false">(A4071/(24*60*60))+DATE(1970,1,1)</f>
        <v>44252</v>
      </c>
      <c r="C4071" s="331" t="n">
        <f aca="false">YEAR(B4071)</f>
        <v>2021</v>
      </c>
      <c r="D4071" s="331" t="n">
        <f aca="false">MONTH(B4071)</f>
        <v>2</v>
      </c>
      <c r="E4071" s="331" t="n">
        <f aca="false">DAY(B4071)</f>
        <v>25</v>
      </c>
      <c r="F4071" s="132" t="n">
        <v>49729.9475</v>
      </c>
      <c r="G4071" s="132" t="n">
        <v>52083.2225</v>
      </c>
      <c r="H4071" s="132" t="n">
        <v>46706.2525</v>
      </c>
      <c r="I4071" s="132" t="n">
        <v>47074.9725</v>
      </c>
      <c r="J4071" s="132" t="n">
        <f aca="false">LARGE($G$1:G4071,1)</f>
        <v>58385.435</v>
      </c>
      <c r="K4071" s="192" t="n">
        <f aca="false">IF(J4071&gt;J4070,0,K4070+1)</f>
        <v>4</v>
      </c>
      <c r="L4071" s="134" t="n">
        <f aca="false">I4071/J4071-1</f>
        <v>-0.193720617136791</v>
      </c>
      <c r="O4071" s="131"/>
      <c r="P4071" s="330"/>
      <c r="Q4071" s="132"/>
      <c r="R4071" s="132"/>
      <c r="S4071" s="132"/>
      <c r="T4071" s="132"/>
    </row>
    <row r="4072" customFormat="false" ht="12.8" hidden="false" customHeight="false" outlineLevel="0" collapsed="false">
      <c r="A4072" s="131" t="n">
        <v>1614297600</v>
      </c>
      <c r="B4072" s="330" t="n">
        <f aca="false">(A4072/(24*60*60))+DATE(1970,1,1)</f>
        <v>44253</v>
      </c>
      <c r="C4072" s="331" t="n">
        <f aca="false">YEAR(B4072)</f>
        <v>2021</v>
      </c>
      <c r="D4072" s="331" t="n">
        <f aca="false">MONTH(B4072)</f>
        <v>2</v>
      </c>
      <c r="E4072" s="331" t="n">
        <f aca="false">DAY(B4072)</f>
        <v>26</v>
      </c>
      <c r="F4072" s="132" t="n">
        <v>47064.12</v>
      </c>
      <c r="G4072" s="132" t="n">
        <v>48465.585</v>
      </c>
      <c r="H4072" s="132" t="n">
        <v>44135.8775</v>
      </c>
      <c r="I4072" s="132" t="n">
        <v>46329.3875</v>
      </c>
      <c r="J4072" s="132" t="n">
        <f aca="false">LARGE($G$1:G4072,1)</f>
        <v>58385.435</v>
      </c>
      <c r="K4072" s="192" t="n">
        <f aca="false">IF(J4072&gt;J4071,0,K4071+1)</f>
        <v>5</v>
      </c>
      <c r="L4072" s="134" t="n">
        <f aca="false">I4072/J4072-1</f>
        <v>-0.206490668434688</v>
      </c>
      <c r="O4072" s="131"/>
      <c r="P4072" s="330"/>
      <c r="Q4072" s="132"/>
      <c r="R4072" s="132"/>
      <c r="S4072" s="132"/>
      <c r="T4072" s="132"/>
    </row>
    <row r="4073" customFormat="false" ht="12.8" hidden="false" customHeight="false" outlineLevel="0" collapsed="false">
      <c r="A4073" s="131" t="n">
        <v>1614384000</v>
      </c>
      <c r="B4073" s="330" t="n">
        <f aca="false">(A4073/(24*60*60))+DATE(1970,1,1)</f>
        <v>44254</v>
      </c>
      <c r="C4073" s="331" t="n">
        <f aca="false">YEAR(B4073)</f>
        <v>2021</v>
      </c>
      <c r="D4073" s="331" t="n">
        <f aca="false">MONTH(B4073)</f>
        <v>2</v>
      </c>
      <c r="E4073" s="331" t="n">
        <f aca="false">DAY(B4073)</f>
        <v>27</v>
      </c>
      <c r="F4073" s="132" t="n">
        <v>46334.9375</v>
      </c>
      <c r="G4073" s="132" t="n">
        <v>48363.0775</v>
      </c>
      <c r="H4073" s="132" t="n">
        <v>45046.42</v>
      </c>
      <c r="I4073" s="132" t="n">
        <v>46167.6375</v>
      </c>
      <c r="J4073" s="132" t="n">
        <f aca="false">LARGE($G$1:G4073,1)</f>
        <v>58385.435</v>
      </c>
      <c r="K4073" s="192" t="n">
        <f aca="false">IF(J4073&gt;J4072,0,K4072+1)</f>
        <v>6</v>
      </c>
      <c r="L4073" s="134" t="n">
        <f aca="false">I4073/J4073-1</f>
        <v>-0.209261051150856</v>
      </c>
      <c r="O4073" s="131"/>
      <c r="P4073" s="330"/>
      <c r="Q4073" s="132"/>
      <c r="R4073" s="132"/>
      <c r="S4073" s="132"/>
      <c r="T4073" s="132"/>
    </row>
    <row r="4074" customFormat="false" ht="12.8" hidden="false" customHeight="false" outlineLevel="0" collapsed="false">
      <c r="A4074" s="131" t="n">
        <v>1614470400</v>
      </c>
      <c r="B4074" s="330" t="n">
        <f aca="false">(A4074/(24*60*60))+DATE(1970,1,1)</f>
        <v>44255</v>
      </c>
      <c r="C4074" s="331" t="n">
        <f aca="false">YEAR(B4074)</f>
        <v>2021</v>
      </c>
      <c r="D4074" s="331" t="n">
        <f aca="false">MONTH(B4074)</f>
        <v>2</v>
      </c>
      <c r="E4074" s="331" t="n">
        <f aca="false">DAY(B4074)</f>
        <v>28</v>
      </c>
      <c r="F4074" s="132" t="n">
        <v>46143.98</v>
      </c>
      <c r="G4074" s="132" t="n">
        <v>46671.86</v>
      </c>
      <c r="H4074" s="132" t="n">
        <v>43022.665</v>
      </c>
      <c r="I4074" s="132" t="n">
        <v>45238.64</v>
      </c>
      <c r="J4074" s="132" t="n">
        <f aca="false">LARGE($G$1:G4074,1)</f>
        <v>58385.435</v>
      </c>
      <c r="K4074" s="192" t="n">
        <f aca="false">IF(J4074&gt;J4073,0,K4073+1)</f>
        <v>7</v>
      </c>
      <c r="L4074" s="134" t="n">
        <f aca="false">I4074/J4074-1</f>
        <v>-0.225172510918177</v>
      </c>
      <c r="O4074" s="131"/>
      <c r="P4074" s="330"/>
      <c r="Q4074" s="132"/>
      <c r="R4074" s="132"/>
      <c r="S4074" s="132"/>
      <c r="T4074" s="132"/>
    </row>
    <row r="4075" customFormat="false" ht="12.8" hidden="false" customHeight="false" outlineLevel="0" collapsed="false">
      <c r="A4075" s="131" t="n">
        <v>1614556800</v>
      </c>
      <c r="B4075" s="330" t="n">
        <f aca="false">(A4075/(24*60*60))+DATE(1970,1,1)</f>
        <v>44256</v>
      </c>
      <c r="C4075" s="331" t="n">
        <f aca="false">YEAR(B4075)</f>
        <v>2021</v>
      </c>
      <c r="D4075" s="331" t="n">
        <f aca="false">MONTH(B4075)</f>
        <v>3</v>
      </c>
      <c r="E4075" s="331" t="n">
        <f aca="false">DAY(B4075)</f>
        <v>1</v>
      </c>
      <c r="F4075" s="132" t="n">
        <v>45247.535</v>
      </c>
      <c r="G4075" s="132" t="n">
        <v>49832.155</v>
      </c>
      <c r="H4075" s="132" t="n">
        <v>45039.19</v>
      </c>
      <c r="I4075" s="132" t="n">
        <v>49638.7375</v>
      </c>
      <c r="J4075" s="132" t="n">
        <f aca="false">LARGE($G$1:G4075,1)</f>
        <v>58385.435</v>
      </c>
      <c r="K4075" s="192" t="n">
        <f aca="false">IF(J4075&gt;J4074,0,K4074+1)</f>
        <v>8</v>
      </c>
      <c r="L4075" s="134" t="n">
        <f aca="false">I4075/J4075-1</f>
        <v>-0.149809580077634</v>
      </c>
      <c r="O4075" s="131"/>
      <c r="P4075" s="330"/>
      <c r="Q4075" s="132"/>
      <c r="R4075" s="132"/>
      <c r="S4075" s="132"/>
      <c r="T4075" s="132"/>
    </row>
    <row r="4076" customFormat="false" ht="12.8" hidden="false" customHeight="false" outlineLevel="0" collapsed="false">
      <c r="A4076" s="131" t="n">
        <v>1614643200</v>
      </c>
      <c r="B4076" s="330" t="n">
        <f aca="false">(A4076/(24*60*60))+DATE(1970,1,1)</f>
        <v>44257</v>
      </c>
      <c r="C4076" s="331" t="n">
        <f aca="false">YEAR(B4076)</f>
        <v>2021</v>
      </c>
      <c r="D4076" s="331" t="n">
        <f aca="false">MONTH(B4076)</f>
        <v>3</v>
      </c>
      <c r="E4076" s="331" t="n">
        <f aca="false">DAY(B4076)</f>
        <v>2</v>
      </c>
      <c r="F4076" s="132" t="n">
        <v>49636.5</v>
      </c>
      <c r="G4076" s="132" t="n">
        <v>50254.1925</v>
      </c>
      <c r="H4076" s="132" t="n">
        <v>47067.8375</v>
      </c>
      <c r="I4076" s="132" t="n">
        <v>48502.02</v>
      </c>
      <c r="J4076" s="132" t="n">
        <f aca="false">LARGE($G$1:G4076,1)</f>
        <v>58385.435</v>
      </c>
      <c r="K4076" s="192" t="n">
        <f aca="false">IF(J4076&gt;J4075,0,K4075+1)</f>
        <v>9</v>
      </c>
      <c r="L4076" s="134" t="n">
        <f aca="false">I4076/J4076-1</f>
        <v>-0.169278776461972</v>
      </c>
      <c r="O4076" s="131"/>
      <c r="P4076" s="330"/>
      <c r="Q4076" s="132"/>
      <c r="R4076" s="132"/>
      <c r="S4076" s="132"/>
      <c r="T4076" s="132"/>
    </row>
    <row r="4077" customFormat="false" ht="12.8" hidden="false" customHeight="false" outlineLevel="0" collapsed="false">
      <c r="A4077" s="131" t="n">
        <v>1614729600</v>
      </c>
      <c r="B4077" s="330" t="n">
        <f aca="false">(A4077/(24*60*60))+DATE(1970,1,1)</f>
        <v>44258</v>
      </c>
      <c r="C4077" s="331" t="n">
        <f aca="false">YEAR(B4077)</f>
        <v>2021</v>
      </c>
      <c r="D4077" s="331" t="n">
        <f aca="false">MONTH(B4077)</f>
        <v>3</v>
      </c>
      <c r="E4077" s="331" t="n">
        <f aca="false">DAY(B4077)</f>
        <v>3</v>
      </c>
      <c r="F4077" s="132" t="n">
        <v>48489.2475</v>
      </c>
      <c r="G4077" s="132" t="n">
        <v>52664.005</v>
      </c>
      <c r="H4077" s="132" t="n">
        <v>48167.45</v>
      </c>
      <c r="I4077" s="132" t="n">
        <v>50383.17</v>
      </c>
      <c r="J4077" s="132" t="n">
        <f aca="false">LARGE($G$1:G4077,1)</f>
        <v>58385.435</v>
      </c>
      <c r="K4077" s="192" t="n">
        <f aca="false">IF(J4077&gt;J4076,0,K4076+1)</f>
        <v>10</v>
      </c>
      <c r="L4077" s="134" t="n">
        <f aca="false">I4077/J4077-1</f>
        <v>-0.137059268291827</v>
      </c>
      <c r="O4077" s="131"/>
      <c r="P4077" s="330"/>
      <c r="Q4077" s="132"/>
      <c r="R4077" s="132"/>
      <c r="S4077" s="132"/>
      <c r="T4077" s="132"/>
    </row>
    <row r="4078" customFormat="false" ht="12.8" hidden="false" customHeight="false" outlineLevel="0" collapsed="false">
      <c r="A4078" s="131" t="n">
        <v>1614816000</v>
      </c>
      <c r="B4078" s="330" t="n">
        <f aca="false">(A4078/(24*60*60))+DATE(1970,1,1)</f>
        <v>44259</v>
      </c>
      <c r="C4078" s="331" t="n">
        <f aca="false">YEAR(B4078)</f>
        <v>2021</v>
      </c>
      <c r="D4078" s="331" t="n">
        <f aca="false">MONTH(B4078)</f>
        <v>3</v>
      </c>
      <c r="E4078" s="331" t="n">
        <f aca="false">DAY(B4078)</f>
        <v>4</v>
      </c>
      <c r="F4078" s="132" t="n">
        <v>50387.995</v>
      </c>
      <c r="G4078" s="132" t="n">
        <v>51810</v>
      </c>
      <c r="H4078" s="132" t="n">
        <v>47500.75</v>
      </c>
      <c r="I4078" s="132" t="n">
        <v>48356.735</v>
      </c>
      <c r="J4078" s="132" t="n">
        <f aca="false">LARGE($G$1:G4078,1)</f>
        <v>58385.435</v>
      </c>
      <c r="K4078" s="192" t="n">
        <f aca="false">IF(J4078&gt;J4077,0,K4077+1)</f>
        <v>11</v>
      </c>
      <c r="L4078" s="134" t="n">
        <f aca="false">I4078/J4078-1</f>
        <v>-0.171767153914328</v>
      </c>
      <c r="O4078" s="131"/>
      <c r="P4078" s="330"/>
      <c r="Q4078" s="132"/>
      <c r="R4078" s="132"/>
      <c r="S4078" s="132"/>
      <c r="T4078" s="132"/>
    </row>
    <row r="4079" customFormat="false" ht="12.8" hidden="false" customHeight="false" outlineLevel="0" collapsed="false">
      <c r="A4079" s="131" t="n">
        <v>1614902400</v>
      </c>
      <c r="B4079" s="330" t="n">
        <f aca="false">(A4079/(24*60*60))+DATE(1970,1,1)</f>
        <v>44260</v>
      </c>
      <c r="C4079" s="331" t="n">
        <f aca="false">YEAR(B4079)</f>
        <v>2021</v>
      </c>
      <c r="D4079" s="331" t="n">
        <f aca="false">MONTH(B4079)</f>
        <v>3</v>
      </c>
      <c r="E4079" s="331" t="n">
        <f aca="false">DAY(B4079)</f>
        <v>5</v>
      </c>
      <c r="F4079" s="132" t="n">
        <v>48354.1025</v>
      </c>
      <c r="G4079" s="132" t="n">
        <v>49485.035</v>
      </c>
      <c r="H4079" s="132" t="n">
        <v>46280.6975</v>
      </c>
      <c r="I4079" s="132" t="n">
        <v>48754.165</v>
      </c>
      <c r="J4079" s="132" t="n">
        <f aca="false">LARGE($G$1:G4079,1)</f>
        <v>58385.435</v>
      </c>
      <c r="K4079" s="192" t="n">
        <f aca="false">IF(J4079&gt;J4078,0,K4078+1)</f>
        <v>12</v>
      </c>
      <c r="L4079" s="134" t="n">
        <f aca="false">I4079/J4079-1</f>
        <v>-0.164960148023218</v>
      </c>
      <c r="O4079" s="131"/>
      <c r="P4079" s="330"/>
      <c r="Q4079" s="132"/>
      <c r="R4079" s="132"/>
      <c r="S4079" s="132"/>
      <c r="T4079" s="132"/>
    </row>
    <row r="4080" customFormat="false" ht="12.8" hidden="false" customHeight="false" outlineLevel="0" collapsed="false">
      <c r="A4080" s="131" t="n">
        <v>1614988800</v>
      </c>
      <c r="B4080" s="330" t="n">
        <f aca="false">(A4080/(24*60*60))+DATE(1970,1,1)</f>
        <v>44261</v>
      </c>
      <c r="C4080" s="331" t="n">
        <f aca="false">YEAR(B4080)</f>
        <v>2021</v>
      </c>
      <c r="D4080" s="331" t="n">
        <f aca="false">MONTH(B4080)</f>
        <v>3</v>
      </c>
      <c r="E4080" s="331" t="n">
        <f aca="false">DAY(B4080)</f>
        <v>6</v>
      </c>
      <c r="F4080" s="132" t="n">
        <v>48769.7</v>
      </c>
      <c r="G4080" s="132" t="n">
        <v>49235.55</v>
      </c>
      <c r="H4080" s="132" t="n">
        <v>47092.015</v>
      </c>
      <c r="I4080" s="132" t="n">
        <v>48902.95</v>
      </c>
      <c r="J4080" s="132" t="n">
        <f aca="false">LARGE($G$1:G4080,1)</f>
        <v>58385.435</v>
      </c>
      <c r="K4080" s="192" t="n">
        <f aca="false">IF(J4080&gt;J4079,0,K4079+1)</f>
        <v>13</v>
      </c>
      <c r="L4080" s="134" t="n">
        <f aca="false">I4080/J4080-1</f>
        <v>-0.162411824113326</v>
      </c>
      <c r="O4080" s="131"/>
      <c r="P4080" s="330"/>
      <c r="Q4080" s="132"/>
      <c r="R4080" s="132"/>
      <c r="S4080" s="132"/>
      <c r="T4080" s="132"/>
    </row>
    <row r="4081" customFormat="false" ht="12.8" hidden="false" customHeight="false" outlineLevel="0" collapsed="false">
      <c r="A4081" s="131" t="n">
        <v>1615075200</v>
      </c>
      <c r="B4081" s="330" t="n">
        <f aca="false">(A4081/(24*60*60))+DATE(1970,1,1)</f>
        <v>44262</v>
      </c>
      <c r="C4081" s="331" t="n">
        <f aca="false">YEAR(B4081)</f>
        <v>2021</v>
      </c>
      <c r="D4081" s="331" t="n">
        <f aca="false">MONTH(B4081)</f>
        <v>3</v>
      </c>
      <c r="E4081" s="331" t="n">
        <f aca="false">DAY(B4081)</f>
        <v>7</v>
      </c>
      <c r="F4081" s="132" t="n">
        <v>48918.635</v>
      </c>
      <c r="G4081" s="132" t="n">
        <v>51471.6825</v>
      </c>
      <c r="H4081" s="132" t="n">
        <v>48918.6075</v>
      </c>
      <c r="I4081" s="132" t="n">
        <v>50977.285</v>
      </c>
      <c r="J4081" s="132" t="n">
        <f aca="false">LARGE($G$1:G4081,1)</f>
        <v>58385.435</v>
      </c>
      <c r="K4081" s="192" t="n">
        <f aca="false">IF(J4081&gt;J4080,0,K4080+1)</f>
        <v>14</v>
      </c>
      <c r="L4081" s="134" t="n">
        <f aca="false">I4081/J4081-1</f>
        <v>-0.126883528400533</v>
      </c>
      <c r="O4081" s="131"/>
      <c r="P4081" s="330"/>
      <c r="Q4081" s="132"/>
      <c r="R4081" s="132"/>
      <c r="S4081" s="132"/>
      <c r="T4081" s="132"/>
    </row>
    <row r="4082" customFormat="false" ht="12.8" hidden="false" customHeight="false" outlineLevel="0" collapsed="false">
      <c r="A4082" s="131" t="n">
        <v>1615161600</v>
      </c>
      <c r="B4082" s="330" t="n">
        <f aca="false">(A4082/(24*60*60))+DATE(1970,1,1)</f>
        <v>44263</v>
      </c>
      <c r="C4082" s="331" t="n">
        <f aca="false">YEAR(B4082)</f>
        <v>2021</v>
      </c>
      <c r="D4082" s="331" t="n">
        <f aca="false">MONTH(B4082)</f>
        <v>3</v>
      </c>
      <c r="E4082" s="331" t="n">
        <f aca="false">DAY(B4082)</f>
        <v>8</v>
      </c>
      <c r="F4082" s="132" t="n">
        <v>50978.235</v>
      </c>
      <c r="G4082" s="132" t="n">
        <v>52429.915</v>
      </c>
      <c r="H4082" s="132" t="n">
        <v>49328.4025</v>
      </c>
      <c r="I4082" s="132" t="n">
        <v>52408.405</v>
      </c>
      <c r="J4082" s="132" t="n">
        <f aca="false">LARGE($G$1:G4082,1)</f>
        <v>58385.435</v>
      </c>
      <c r="K4082" s="192" t="n">
        <f aca="false">IF(J4082&gt;J4081,0,K4081+1)</f>
        <v>15</v>
      </c>
      <c r="L4082" s="134" t="n">
        <f aca="false">I4082/J4082-1</f>
        <v>-0.10237193574048</v>
      </c>
      <c r="O4082" s="131"/>
      <c r="P4082" s="330"/>
      <c r="Q4082" s="132"/>
      <c r="R4082" s="132"/>
      <c r="S4082" s="132"/>
      <c r="T4082" s="132"/>
    </row>
    <row r="4083" customFormat="false" ht="12.8" hidden="false" customHeight="false" outlineLevel="0" collapsed="false">
      <c r="A4083" s="131" t="n">
        <v>1615248000</v>
      </c>
      <c r="B4083" s="330" t="n">
        <f aca="false">(A4083/(24*60*60))+DATE(1970,1,1)</f>
        <v>44264</v>
      </c>
      <c r="C4083" s="331" t="n">
        <f aca="false">YEAR(B4083)</f>
        <v>2021</v>
      </c>
      <c r="D4083" s="331" t="n">
        <f aca="false">MONTH(B4083)</f>
        <v>3</v>
      </c>
      <c r="E4083" s="331" t="n">
        <f aca="false">DAY(B4083)</f>
        <v>9</v>
      </c>
      <c r="F4083" s="132" t="n">
        <v>52414.055</v>
      </c>
      <c r="G4083" s="132" t="n">
        <v>54932.065</v>
      </c>
      <c r="H4083" s="132" t="n">
        <v>51867.7275</v>
      </c>
      <c r="I4083" s="132" t="n">
        <v>54923.065</v>
      </c>
      <c r="J4083" s="132" t="n">
        <f aca="false">LARGE($G$1:G4083,1)</f>
        <v>58385.435</v>
      </c>
      <c r="K4083" s="192" t="n">
        <f aca="false">IF(J4083&gt;J4082,0,K4082+1)</f>
        <v>16</v>
      </c>
      <c r="L4083" s="134" t="n">
        <f aca="false">I4083/J4083-1</f>
        <v>-0.0593019474805659</v>
      </c>
      <c r="O4083" s="131"/>
      <c r="P4083" s="330"/>
      <c r="Q4083" s="132"/>
      <c r="R4083" s="132"/>
      <c r="S4083" s="132"/>
      <c r="T4083" s="132"/>
    </row>
    <row r="4084" customFormat="false" ht="12.8" hidden="false" customHeight="false" outlineLevel="0" collapsed="false">
      <c r="A4084" s="131" t="n">
        <v>1615334400</v>
      </c>
      <c r="B4084" s="330" t="n">
        <f aca="false">(A4084/(24*60*60))+DATE(1970,1,1)</f>
        <v>44265</v>
      </c>
      <c r="C4084" s="331" t="n">
        <f aca="false">YEAR(B4084)</f>
        <v>2021</v>
      </c>
      <c r="D4084" s="331" t="n">
        <f aca="false">MONTH(B4084)</f>
        <v>3</v>
      </c>
      <c r="E4084" s="331" t="n">
        <f aca="false">DAY(B4084)</f>
        <v>10</v>
      </c>
      <c r="F4084" s="132" t="n">
        <v>54923.3825</v>
      </c>
      <c r="G4084" s="132" t="n">
        <v>57395.7575</v>
      </c>
      <c r="H4084" s="132" t="n">
        <v>53033.75</v>
      </c>
      <c r="I4084" s="132" t="n">
        <v>55858.515</v>
      </c>
      <c r="J4084" s="132" t="n">
        <f aca="false">LARGE($G$1:G4084,1)</f>
        <v>58385.435</v>
      </c>
      <c r="K4084" s="192" t="n">
        <f aca="false">IF(J4084&gt;J4083,0,K4083+1)</f>
        <v>17</v>
      </c>
      <c r="L4084" s="134" t="n">
        <f aca="false">I4084/J4084-1</f>
        <v>-0.0432799721368865</v>
      </c>
      <c r="O4084" s="131"/>
      <c r="P4084" s="330"/>
      <c r="Q4084" s="132"/>
      <c r="R4084" s="132"/>
      <c r="S4084" s="132"/>
      <c r="T4084" s="132"/>
    </row>
    <row r="4085" customFormat="false" ht="12.8" hidden="false" customHeight="false" outlineLevel="0" collapsed="false">
      <c r="A4085" s="131" t="n">
        <v>1615420800</v>
      </c>
      <c r="B4085" s="330" t="n">
        <f aca="false">(A4085/(24*60*60))+DATE(1970,1,1)</f>
        <v>44266</v>
      </c>
      <c r="C4085" s="331" t="n">
        <f aca="false">YEAR(B4085)</f>
        <v>2021</v>
      </c>
      <c r="D4085" s="331" t="n">
        <f aca="false">MONTH(B4085)</f>
        <v>3</v>
      </c>
      <c r="E4085" s="331" t="n">
        <f aca="false">DAY(B4085)</f>
        <v>11</v>
      </c>
      <c r="F4085" s="132" t="n">
        <v>55887.4925</v>
      </c>
      <c r="G4085" s="132" t="n">
        <v>58134.7725</v>
      </c>
      <c r="H4085" s="132" t="n">
        <v>54280.01</v>
      </c>
      <c r="I4085" s="132" t="n">
        <v>57804.9625</v>
      </c>
      <c r="J4085" s="132" t="n">
        <f aca="false">LARGE($G$1:G4085,1)</f>
        <v>58385.435</v>
      </c>
      <c r="K4085" s="192" t="n">
        <f aca="false">IF(J4085&gt;J4084,0,K4084+1)</f>
        <v>18</v>
      </c>
      <c r="L4085" s="134" t="n">
        <f aca="false">I4085/J4085-1</f>
        <v>-0.00994207716359385</v>
      </c>
      <c r="O4085" s="131"/>
      <c r="P4085" s="330"/>
      <c r="Q4085" s="132"/>
      <c r="R4085" s="132"/>
      <c r="S4085" s="132"/>
      <c r="T4085" s="132"/>
    </row>
    <row r="4086" customFormat="false" ht="12.8" hidden="false" customHeight="false" outlineLevel="0" collapsed="false">
      <c r="A4086" s="131" t="n">
        <v>1615507200</v>
      </c>
      <c r="B4086" s="330" t="n">
        <f aca="false">(A4086/(24*60*60))+DATE(1970,1,1)</f>
        <v>44267</v>
      </c>
      <c r="C4086" s="331" t="n">
        <f aca="false">YEAR(B4086)</f>
        <v>2021</v>
      </c>
      <c r="D4086" s="331" t="n">
        <f aca="false">MONTH(B4086)</f>
        <v>3</v>
      </c>
      <c r="E4086" s="331" t="n">
        <f aca="false">DAY(B4086)</f>
        <v>12</v>
      </c>
      <c r="F4086" s="132" t="n">
        <v>57844.1125</v>
      </c>
      <c r="G4086" s="132" t="n">
        <v>58080.98</v>
      </c>
      <c r="H4086" s="132" t="n">
        <v>55037.8</v>
      </c>
      <c r="I4086" s="132" t="n">
        <v>57241.355</v>
      </c>
      <c r="J4086" s="132" t="n">
        <f aca="false">LARGE($G$1:G4086,1)</f>
        <v>58385.435</v>
      </c>
      <c r="K4086" s="192" t="n">
        <f aca="false">IF(J4086&gt;J4085,0,K4085+1)</f>
        <v>19</v>
      </c>
      <c r="L4086" s="134" t="n">
        <f aca="false">I4086/J4086-1</f>
        <v>-0.0195952980396565</v>
      </c>
      <c r="O4086" s="131"/>
      <c r="P4086" s="330"/>
      <c r="Q4086" s="132"/>
      <c r="R4086" s="132"/>
      <c r="S4086" s="132"/>
      <c r="T4086" s="132"/>
    </row>
    <row r="4087" customFormat="false" ht="12.8" hidden="false" customHeight="false" outlineLevel="0" collapsed="false">
      <c r="A4087" s="131" t="n">
        <v>1615593600</v>
      </c>
      <c r="B4087" s="330" t="n">
        <f aca="false">(A4087/(24*60*60))+DATE(1970,1,1)</f>
        <v>44268</v>
      </c>
      <c r="C4087" s="331" t="n">
        <f aca="false">YEAR(B4087)</f>
        <v>2021</v>
      </c>
      <c r="D4087" s="331" t="n">
        <f aca="false">MONTH(B4087)</f>
        <v>3</v>
      </c>
      <c r="E4087" s="331" t="n">
        <f aca="false">DAY(B4087)</f>
        <v>13</v>
      </c>
      <c r="F4087" s="132" t="n">
        <v>57245.175</v>
      </c>
      <c r="G4087" s="132" t="n">
        <v>61769.97</v>
      </c>
      <c r="H4087" s="132" t="n">
        <v>56083.99</v>
      </c>
      <c r="I4087" s="132" t="n">
        <v>61173.205</v>
      </c>
      <c r="J4087" s="132" t="n">
        <f aca="false">LARGE($G$1:G4087,1)</f>
        <v>61769.97</v>
      </c>
      <c r="K4087" s="192" t="n">
        <f aca="false">IF(J4087&gt;J4086,0,K4086+1)</f>
        <v>0</v>
      </c>
      <c r="L4087" s="134" t="n">
        <f aca="false">I4087/J4087-1</f>
        <v>-0.00966108612324079</v>
      </c>
      <c r="O4087" s="131"/>
      <c r="P4087" s="330"/>
      <c r="Q4087" s="132"/>
      <c r="R4087" s="132"/>
      <c r="S4087" s="132"/>
      <c r="T4087" s="132"/>
    </row>
    <row r="4088" customFormat="false" ht="12.8" hidden="false" customHeight="false" outlineLevel="0" collapsed="false">
      <c r="A4088" s="131" t="n">
        <v>1615680000</v>
      </c>
      <c r="B4088" s="330" t="n">
        <f aca="false">(A4088/(24*60*60))+DATE(1970,1,1)</f>
        <v>44269</v>
      </c>
      <c r="C4088" s="331" t="n">
        <f aca="false">YEAR(B4088)</f>
        <v>2021</v>
      </c>
      <c r="D4088" s="331" t="n">
        <f aca="false">MONTH(B4088)</f>
        <v>3</v>
      </c>
      <c r="E4088" s="331" t="n">
        <f aca="false">DAY(B4088)</f>
        <v>14</v>
      </c>
      <c r="F4088" s="132" t="n">
        <v>61182.42</v>
      </c>
      <c r="G4088" s="132" t="n">
        <v>61675.9225</v>
      </c>
      <c r="H4088" s="132" t="n">
        <v>58973.2475</v>
      </c>
      <c r="I4088" s="132" t="n">
        <v>58997.37</v>
      </c>
      <c r="J4088" s="132" t="n">
        <f aca="false">LARGE($G$1:G4088,1)</f>
        <v>61769.97</v>
      </c>
      <c r="K4088" s="192" t="n">
        <f aca="false">IF(J4088&gt;J4087,0,K4087+1)</f>
        <v>1</v>
      </c>
      <c r="L4088" s="134" t="n">
        <f aca="false">I4088/J4088-1</f>
        <v>-0.0448858887255409</v>
      </c>
      <c r="O4088" s="131"/>
      <c r="P4088" s="330"/>
      <c r="Q4088" s="132"/>
      <c r="R4088" s="132"/>
      <c r="S4088" s="132"/>
      <c r="T4088" s="132"/>
    </row>
    <row r="4089" customFormat="false" ht="12.8" hidden="false" customHeight="false" outlineLevel="0" collapsed="false">
      <c r="A4089" s="131" t="n">
        <v>1615766400</v>
      </c>
      <c r="B4089" s="330" t="n">
        <f aca="false">(A4089/(24*60*60))+DATE(1970,1,1)</f>
        <v>44270</v>
      </c>
      <c r="C4089" s="331" t="n">
        <f aca="false">YEAR(B4089)</f>
        <v>2021</v>
      </c>
      <c r="D4089" s="331" t="n">
        <f aca="false">MONTH(B4089)</f>
        <v>3</v>
      </c>
      <c r="E4089" s="331" t="n">
        <f aca="false">DAY(B4089)</f>
        <v>15</v>
      </c>
      <c r="F4089" s="132" t="n">
        <v>58976.94</v>
      </c>
      <c r="G4089" s="132" t="n">
        <v>60584.4475</v>
      </c>
      <c r="H4089" s="132" t="n">
        <v>54579.2</v>
      </c>
      <c r="I4089" s="132" t="n">
        <v>55628.8325</v>
      </c>
      <c r="J4089" s="132" t="n">
        <f aca="false">LARGE($G$1:G4089,1)</f>
        <v>61769.97</v>
      </c>
      <c r="K4089" s="192" t="n">
        <f aca="false">IF(J4089&gt;J4088,0,K4088+1)</f>
        <v>2</v>
      </c>
      <c r="L4089" s="134" t="n">
        <f aca="false">I4089/J4089-1</f>
        <v>-0.0994194670970376</v>
      </c>
      <c r="O4089" s="131"/>
      <c r="P4089" s="330"/>
      <c r="Q4089" s="132"/>
      <c r="R4089" s="132"/>
      <c r="S4089" s="132"/>
      <c r="T4089" s="132"/>
    </row>
    <row r="4090" customFormat="false" ht="12.8" hidden="false" customHeight="false" outlineLevel="0" collapsed="false">
      <c r="A4090" s="131" t="n">
        <v>1615852800</v>
      </c>
      <c r="B4090" s="330" t="n">
        <f aca="false">(A4090/(24*60*60))+DATE(1970,1,1)</f>
        <v>44271</v>
      </c>
      <c r="C4090" s="331" t="n">
        <f aca="false">YEAR(B4090)</f>
        <v>2021</v>
      </c>
      <c r="D4090" s="331" t="n">
        <f aca="false">MONTH(B4090)</f>
        <v>3</v>
      </c>
      <c r="E4090" s="331" t="n">
        <f aca="false">DAY(B4090)</f>
        <v>16</v>
      </c>
      <c r="F4090" s="132" t="n">
        <v>55619.235</v>
      </c>
      <c r="G4090" s="132" t="n">
        <v>56945.6175</v>
      </c>
      <c r="H4090" s="132" t="n">
        <v>53045.1725</v>
      </c>
      <c r="I4090" s="132" t="n">
        <v>56917.675</v>
      </c>
      <c r="J4090" s="132" t="n">
        <f aca="false">LARGE($G$1:G4090,1)</f>
        <v>61769.97</v>
      </c>
      <c r="K4090" s="192" t="n">
        <f aca="false">IF(J4090&gt;J4089,0,K4089+1)</f>
        <v>3</v>
      </c>
      <c r="L4090" s="134" t="n">
        <f aca="false">I4090/J4090-1</f>
        <v>-0.0785542715983187</v>
      </c>
      <c r="O4090" s="131"/>
      <c r="P4090" s="330"/>
      <c r="Q4090" s="132"/>
      <c r="R4090" s="132"/>
      <c r="S4090" s="132"/>
      <c r="T4090" s="132"/>
    </row>
    <row r="4091" customFormat="false" ht="12.8" hidden="false" customHeight="false" outlineLevel="0" collapsed="false">
      <c r="A4091" s="131" t="n">
        <v>1615939200</v>
      </c>
      <c r="B4091" s="330" t="n">
        <f aca="false">(A4091/(24*60*60))+DATE(1970,1,1)</f>
        <v>44272</v>
      </c>
      <c r="C4091" s="331" t="n">
        <f aca="false">YEAR(B4091)</f>
        <v>2021</v>
      </c>
      <c r="D4091" s="331" t="n">
        <f aca="false">MONTH(B4091)</f>
        <v>3</v>
      </c>
      <c r="E4091" s="331" t="n">
        <f aca="false">DAY(B4091)</f>
        <v>17</v>
      </c>
      <c r="F4091" s="132" t="n">
        <v>56927.0775</v>
      </c>
      <c r="G4091" s="132" t="n">
        <v>58986.6325</v>
      </c>
      <c r="H4091" s="132" t="n">
        <v>54039.74</v>
      </c>
      <c r="I4091" s="132" t="n">
        <v>58917.345</v>
      </c>
      <c r="J4091" s="132" t="n">
        <f aca="false">LARGE($G$1:G4091,1)</f>
        <v>61769.97</v>
      </c>
      <c r="K4091" s="192" t="n">
        <f aca="false">IF(J4091&gt;J4090,0,K4090+1)</f>
        <v>4</v>
      </c>
      <c r="L4091" s="134" t="n">
        <f aca="false">I4091/J4091-1</f>
        <v>-0.0461814211663046</v>
      </c>
      <c r="O4091" s="131"/>
      <c r="P4091" s="330"/>
      <c r="Q4091" s="132"/>
      <c r="R4091" s="132"/>
      <c r="S4091" s="132"/>
      <c r="T4091" s="132"/>
    </row>
    <row r="4092" customFormat="false" ht="12.8" hidden="false" customHeight="false" outlineLevel="0" collapsed="false">
      <c r="A4092" s="131" t="n">
        <v>1616025600</v>
      </c>
      <c r="B4092" s="330" t="n">
        <f aca="false">(A4092/(24*60*60))+DATE(1970,1,1)</f>
        <v>44273</v>
      </c>
      <c r="C4092" s="331" t="n">
        <f aca="false">YEAR(B4092)</f>
        <v>2021</v>
      </c>
      <c r="D4092" s="331" t="n">
        <f aca="false">MONTH(B4092)</f>
        <v>3</v>
      </c>
      <c r="E4092" s="331" t="n">
        <f aca="false">DAY(B4092)</f>
        <v>18</v>
      </c>
      <c r="F4092" s="132" t="n">
        <v>58935.775</v>
      </c>
      <c r="G4092" s="132" t="n">
        <v>60070.81</v>
      </c>
      <c r="H4092" s="132" t="n">
        <v>57015.995</v>
      </c>
      <c r="I4092" s="132" t="n">
        <v>57640.2625</v>
      </c>
      <c r="J4092" s="132" t="n">
        <f aca="false">LARGE($G$1:G4092,1)</f>
        <v>61769.97</v>
      </c>
      <c r="K4092" s="192" t="n">
        <f aca="false">IF(J4092&gt;J4091,0,K4091+1)</f>
        <v>5</v>
      </c>
      <c r="L4092" s="134" t="n">
        <f aca="false">I4092/J4092-1</f>
        <v>-0.0668562328911606</v>
      </c>
      <c r="O4092" s="131"/>
      <c r="P4092" s="330"/>
      <c r="Q4092" s="132"/>
      <c r="R4092" s="132"/>
      <c r="S4092" s="132"/>
      <c r="T4092" s="132"/>
    </row>
    <row r="4093" customFormat="false" ht="12.8" hidden="false" customHeight="false" outlineLevel="0" collapsed="false">
      <c r="A4093" s="131" t="n">
        <v>1616112000</v>
      </c>
      <c r="B4093" s="330" t="n">
        <f aca="false">(A4093/(24*60*60))+DATE(1970,1,1)</f>
        <v>44274</v>
      </c>
      <c r="C4093" s="331" t="n">
        <f aca="false">YEAR(B4093)</f>
        <v>2021</v>
      </c>
      <c r="D4093" s="331" t="n">
        <f aca="false">MONTH(B4093)</f>
        <v>3</v>
      </c>
      <c r="E4093" s="331" t="n">
        <f aca="false">DAY(B4093)</f>
        <v>19</v>
      </c>
      <c r="F4093" s="132" t="n">
        <v>57643.065</v>
      </c>
      <c r="G4093" s="132" t="n">
        <v>59455.7075</v>
      </c>
      <c r="H4093" s="132" t="n">
        <v>56255.4975</v>
      </c>
      <c r="I4093" s="132" t="n">
        <v>58090</v>
      </c>
      <c r="J4093" s="132" t="n">
        <f aca="false">LARGE($G$1:G4093,1)</f>
        <v>61769.97</v>
      </c>
      <c r="K4093" s="192" t="n">
        <f aca="false">IF(J4093&gt;J4092,0,K4092+1)</f>
        <v>6</v>
      </c>
      <c r="L4093" s="134" t="n">
        <f aca="false">I4093/J4093-1</f>
        <v>-0.0595753891413579</v>
      </c>
      <c r="O4093" s="131"/>
      <c r="P4093" s="330"/>
      <c r="Q4093" s="132"/>
      <c r="R4093" s="132"/>
      <c r="S4093" s="132"/>
      <c r="T4093" s="132"/>
    </row>
    <row r="4094" customFormat="false" ht="12.8" hidden="false" customHeight="false" outlineLevel="0" collapsed="false">
      <c r="A4094" s="131" t="n">
        <v>1616198400</v>
      </c>
      <c r="B4094" s="330" t="n">
        <f aca="false">(A4094/(24*60*60))+DATE(1970,1,1)</f>
        <v>44275</v>
      </c>
      <c r="C4094" s="331" t="n">
        <f aca="false">YEAR(B4094)</f>
        <v>2021</v>
      </c>
      <c r="D4094" s="331" t="n">
        <f aca="false">MONTH(B4094)</f>
        <v>3</v>
      </c>
      <c r="E4094" s="331" t="n">
        <f aca="false">DAY(B4094)</f>
        <v>20</v>
      </c>
      <c r="F4094" s="132" t="n">
        <v>58047.6425</v>
      </c>
      <c r="G4094" s="132" t="n">
        <v>59911.25</v>
      </c>
      <c r="H4094" s="132" t="n">
        <v>57766.6975</v>
      </c>
      <c r="I4094" s="132" t="n">
        <v>58117.48</v>
      </c>
      <c r="J4094" s="132" t="n">
        <f aca="false">LARGE($G$1:G4094,1)</f>
        <v>61769.97</v>
      </c>
      <c r="K4094" s="192" t="n">
        <f aca="false">IF(J4094&gt;J4093,0,K4093+1)</f>
        <v>7</v>
      </c>
      <c r="L4094" s="134" t="n">
        <f aca="false">I4094/J4094-1</f>
        <v>-0.059130512771821</v>
      </c>
      <c r="O4094" s="131"/>
      <c r="P4094" s="330"/>
      <c r="Q4094" s="132"/>
      <c r="R4094" s="132"/>
      <c r="S4094" s="132"/>
      <c r="T4094" s="132"/>
    </row>
    <row r="4095" customFormat="false" ht="12.8" hidden="false" customHeight="false" outlineLevel="0" collapsed="false">
      <c r="A4095" s="131" t="n">
        <v>1616284800</v>
      </c>
      <c r="B4095" s="330" t="n">
        <f aca="false">(A4095/(24*60*60))+DATE(1970,1,1)</f>
        <v>44276</v>
      </c>
      <c r="C4095" s="331" t="n">
        <f aca="false">YEAR(B4095)</f>
        <v>2021</v>
      </c>
      <c r="D4095" s="331" t="n">
        <f aca="false">MONTH(B4095)</f>
        <v>3</v>
      </c>
      <c r="E4095" s="331" t="n">
        <f aca="false">DAY(B4095)</f>
        <v>21</v>
      </c>
      <c r="F4095" s="132" t="n">
        <v>58098.9625</v>
      </c>
      <c r="G4095" s="132" t="n">
        <v>58690.7725</v>
      </c>
      <c r="H4095" s="132" t="n">
        <v>55520.0975</v>
      </c>
      <c r="I4095" s="132" t="n">
        <v>57378.6275</v>
      </c>
      <c r="J4095" s="132" t="n">
        <f aca="false">LARGE($G$1:G4095,1)</f>
        <v>61769.97</v>
      </c>
      <c r="K4095" s="192" t="n">
        <f aca="false">IF(J4095&gt;J4094,0,K4094+1)</f>
        <v>8</v>
      </c>
      <c r="L4095" s="134" t="n">
        <f aca="false">I4095/J4095-1</f>
        <v>-0.0710918671322003</v>
      </c>
      <c r="O4095" s="131"/>
      <c r="P4095" s="330"/>
      <c r="Q4095" s="132"/>
      <c r="R4095" s="132"/>
      <c r="S4095" s="132"/>
      <c r="T4095" s="132"/>
    </row>
    <row r="4096" customFormat="false" ht="12.8" hidden="false" customHeight="false" outlineLevel="0" collapsed="false">
      <c r="A4096" s="131" t="n">
        <v>1616371200</v>
      </c>
      <c r="B4096" s="330" t="n">
        <f aca="false">(A4096/(24*60*60))+DATE(1970,1,1)</f>
        <v>44277</v>
      </c>
      <c r="C4096" s="331" t="n">
        <f aca="false">YEAR(B4096)</f>
        <v>2021</v>
      </c>
      <c r="D4096" s="331" t="n">
        <f aca="false">MONTH(B4096)</f>
        <v>3</v>
      </c>
      <c r="E4096" s="331" t="n">
        <f aca="false">DAY(B4096)</f>
        <v>22</v>
      </c>
      <c r="F4096" s="132" t="n">
        <v>57389.9675</v>
      </c>
      <c r="G4096" s="132" t="n">
        <v>58433.005</v>
      </c>
      <c r="H4096" s="132" t="n">
        <v>53740.7925</v>
      </c>
      <c r="I4096" s="132" t="n">
        <v>54095.6</v>
      </c>
      <c r="J4096" s="132" t="n">
        <f aca="false">LARGE($G$1:G4096,1)</f>
        <v>61769.97</v>
      </c>
      <c r="K4096" s="192" t="n">
        <f aca="false">IF(J4096&gt;J4095,0,K4095+1)</f>
        <v>9</v>
      </c>
      <c r="L4096" s="134" t="n">
        <f aca="false">I4096/J4096-1</f>
        <v>-0.124241115869087</v>
      </c>
      <c r="O4096" s="131"/>
      <c r="P4096" s="330"/>
      <c r="Q4096" s="132"/>
      <c r="R4096" s="132"/>
      <c r="S4096" s="132"/>
      <c r="T4096" s="132"/>
    </row>
    <row r="4097" customFormat="false" ht="12.8" hidden="false" customHeight="false" outlineLevel="0" collapsed="false">
      <c r="A4097" s="131" t="n">
        <v>1616457600</v>
      </c>
      <c r="B4097" s="330" t="n">
        <f aca="false">(A4097/(24*60*60))+DATE(1970,1,1)</f>
        <v>44278</v>
      </c>
      <c r="C4097" s="331" t="n">
        <f aca="false">YEAR(B4097)</f>
        <v>2021</v>
      </c>
      <c r="D4097" s="331" t="n">
        <f aca="false">MONTH(B4097)</f>
        <v>3</v>
      </c>
      <c r="E4097" s="331" t="n">
        <f aca="false">DAY(B4097)</f>
        <v>23</v>
      </c>
      <c r="F4097" s="132" t="n">
        <v>54109.8675</v>
      </c>
      <c r="G4097" s="132" t="n">
        <v>55860.74</v>
      </c>
      <c r="H4097" s="132" t="n">
        <v>52986.0075</v>
      </c>
      <c r="I4097" s="132" t="n">
        <v>54364.5825</v>
      </c>
      <c r="J4097" s="132" t="n">
        <f aca="false">LARGE($G$1:G4097,1)</f>
        <v>61769.97</v>
      </c>
      <c r="K4097" s="192" t="n">
        <f aca="false">IF(J4097&gt;J4096,0,K4096+1)</f>
        <v>10</v>
      </c>
      <c r="L4097" s="134" t="n">
        <f aca="false">I4097/J4097-1</f>
        <v>-0.119886532242124</v>
      </c>
      <c r="O4097" s="131"/>
      <c r="P4097" s="330"/>
      <c r="Q4097" s="132"/>
      <c r="R4097" s="132"/>
      <c r="S4097" s="132"/>
      <c r="T4097" s="132"/>
    </row>
    <row r="4098" customFormat="false" ht="12.8" hidden="false" customHeight="false" outlineLevel="0" collapsed="false">
      <c r="A4098" s="131" t="n">
        <v>1616544000</v>
      </c>
      <c r="B4098" s="330" t="n">
        <f aca="false">(A4098/(24*60*60))+DATE(1970,1,1)</f>
        <v>44279</v>
      </c>
      <c r="C4098" s="331" t="n">
        <f aca="false">YEAR(B4098)</f>
        <v>2021</v>
      </c>
      <c r="D4098" s="331" t="n">
        <f aca="false">MONTH(B4098)</f>
        <v>3</v>
      </c>
      <c r="E4098" s="331" t="n">
        <f aca="false">DAY(B4098)</f>
        <v>24</v>
      </c>
      <c r="F4098" s="132" t="n">
        <v>54344.6</v>
      </c>
      <c r="G4098" s="132" t="n">
        <v>57215.575</v>
      </c>
      <c r="H4098" s="132" t="n">
        <v>51675.0525</v>
      </c>
      <c r="I4098" s="132" t="n">
        <v>52289.62</v>
      </c>
      <c r="J4098" s="132" t="n">
        <f aca="false">LARGE($G$1:G4098,1)</f>
        <v>61769.97</v>
      </c>
      <c r="K4098" s="192" t="n">
        <f aca="false">IF(J4098&gt;J4097,0,K4097+1)</f>
        <v>11</v>
      </c>
      <c r="L4098" s="134" t="n">
        <f aca="false">I4098/J4098-1</f>
        <v>-0.153478300216108</v>
      </c>
      <c r="O4098" s="131"/>
      <c r="P4098" s="330"/>
      <c r="Q4098" s="132"/>
      <c r="R4098" s="132"/>
      <c r="S4098" s="132"/>
      <c r="T4098" s="132"/>
    </row>
    <row r="4099" customFormat="false" ht="12.8" hidden="false" customHeight="false" outlineLevel="0" collapsed="false">
      <c r="A4099" s="131" t="n">
        <v>1616630400</v>
      </c>
      <c r="B4099" s="330" t="n">
        <f aca="false">(A4099/(24*60*60))+DATE(1970,1,1)</f>
        <v>44280</v>
      </c>
      <c r="C4099" s="331" t="n">
        <f aca="false">YEAR(B4099)</f>
        <v>2021</v>
      </c>
      <c r="D4099" s="331" t="n">
        <f aca="false">MONTH(B4099)</f>
        <v>3</v>
      </c>
      <c r="E4099" s="331" t="n">
        <f aca="false">DAY(B4099)</f>
        <v>25</v>
      </c>
      <c r="F4099" s="132" t="n">
        <v>52280.7175</v>
      </c>
      <c r="G4099" s="132" t="n">
        <v>53241.0025</v>
      </c>
      <c r="H4099" s="132" t="n">
        <v>50372.0775</v>
      </c>
      <c r="I4099" s="132" t="n">
        <v>51324.1225</v>
      </c>
      <c r="J4099" s="132" t="n">
        <f aca="false">LARGE($G$1:G4099,1)</f>
        <v>61769.97</v>
      </c>
      <c r="K4099" s="192" t="n">
        <f aca="false">IF(J4099&gt;J4098,0,K4098+1)</f>
        <v>12</v>
      </c>
      <c r="L4099" s="134" t="n">
        <f aca="false">I4099/J4099-1</f>
        <v>-0.1691088323339</v>
      </c>
      <c r="O4099" s="131"/>
      <c r="P4099" s="330"/>
      <c r="Q4099" s="132"/>
      <c r="R4099" s="132"/>
      <c r="S4099" s="132"/>
      <c r="T4099" s="132"/>
    </row>
    <row r="4100" customFormat="false" ht="12.8" hidden="false" customHeight="false" outlineLevel="0" collapsed="false">
      <c r="A4100" s="131" t="n">
        <v>1616716800</v>
      </c>
      <c r="B4100" s="330" t="n">
        <f aca="false">(A4100/(24*60*60))+DATE(1970,1,1)</f>
        <v>44281</v>
      </c>
      <c r="C4100" s="331" t="n">
        <f aca="false">YEAR(B4100)</f>
        <v>2021</v>
      </c>
      <c r="D4100" s="331" t="n">
        <f aca="false">MONTH(B4100)</f>
        <v>3</v>
      </c>
      <c r="E4100" s="331" t="n">
        <f aca="false">DAY(B4100)</f>
        <v>26</v>
      </c>
      <c r="F4100" s="132" t="n">
        <v>51313.0725</v>
      </c>
      <c r="G4100" s="132" t="n">
        <v>55117.2475</v>
      </c>
      <c r="H4100" s="132" t="n">
        <v>51259.3725</v>
      </c>
      <c r="I4100" s="132" t="n">
        <v>55069.4325</v>
      </c>
      <c r="J4100" s="132" t="n">
        <f aca="false">LARGE($G$1:G4100,1)</f>
        <v>61769.97</v>
      </c>
      <c r="K4100" s="192" t="n">
        <f aca="false">IF(J4100&gt;J4099,0,K4099+1)</f>
        <v>13</v>
      </c>
      <c r="L4100" s="134" t="n">
        <f aca="false">I4100/J4100-1</f>
        <v>-0.10847564763266</v>
      </c>
      <c r="O4100" s="131"/>
      <c r="P4100" s="330"/>
      <c r="Q4100" s="132"/>
      <c r="R4100" s="132"/>
      <c r="S4100" s="132"/>
      <c r="T4100" s="132"/>
    </row>
    <row r="4101" customFormat="false" ht="12.8" hidden="false" customHeight="false" outlineLevel="0" collapsed="false">
      <c r="A4101" s="131" t="n">
        <v>1616803200</v>
      </c>
      <c r="B4101" s="330" t="n">
        <f aca="false">(A4101/(24*60*60))+DATE(1970,1,1)</f>
        <v>44282</v>
      </c>
      <c r="C4101" s="331" t="n">
        <f aca="false">YEAR(B4101)</f>
        <v>2021</v>
      </c>
      <c r="D4101" s="331" t="n">
        <f aca="false">MONTH(B4101)</f>
        <v>3</v>
      </c>
      <c r="E4101" s="331" t="n">
        <f aca="false">DAY(B4101)</f>
        <v>27</v>
      </c>
      <c r="F4101" s="132" t="n">
        <v>55078.1075</v>
      </c>
      <c r="G4101" s="132" t="n">
        <v>56654.62</v>
      </c>
      <c r="H4101" s="132" t="n">
        <v>53976.0875</v>
      </c>
      <c r="I4101" s="132" t="n">
        <v>55853.0675</v>
      </c>
      <c r="J4101" s="132" t="n">
        <f aca="false">LARGE($G$1:G4101,1)</f>
        <v>61769.97</v>
      </c>
      <c r="K4101" s="192" t="n">
        <f aca="false">IF(J4101&gt;J4100,0,K4100+1)</f>
        <v>14</v>
      </c>
      <c r="L4101" s="134" t="n">
        <f aca="false">I4101/J4101-1</f>
        <v>-0.0957893050619906</v>
      </c>
      <c r="O4101" s="131"/>
      <c r="P4101" s="330"/>
      <c r="Q4101" s="132"/>
      <c r="R4101" s="132"/>
      <c r="S4101" s="132"/>
      <c r="T4101" s="132"/>
    </row>
    <row r="4102" customFormat="false" ht="12.8" hidden="false" customHeight="false" outlineLevel="0" collapsed="false">
      <c r="A4102" s="131" t="n">
        <v>1616889600</v>
      </c>
      <c r="B4102" s="330" t="n">
        <f aca="false">(A4102/(24*60*60))+DATE(1970,1,1)</f>
        <v>44283</v>
      </c>
      <c r="C4102" s="331" t="n">
        <f aca="false">YEAR(B4102)</f>
        <v>2021</v>
      </c>
      <c r="D4102" s="331" t="n">
        <f aca="false">MONTH(B4102)</f>
        <v>3</v>
      </c>
      <c r="E4102" s="331" t="n">
        <f aca="false">DAY(B4102)</f>
        <v>28</v>
      </c>
      <c r="F4102" s="132" t="n">
        <v>55847.195</v>
      </c>
      <c r="G4102" s="132" t="n">
        <v>56571.5875</v>
      </c>
      <c r="H4102" s="132" t="n">
        <v>54695.105</v>
      </c>
      <c r="I4102" s="132" t="n">
        <v>55786.5525</v>
      </c>
      <c r="J4102" s="132" t="n">
        <f aca="false">LARGE($G$1:G4102,1)</f>
        <v>61769.97</v>
      </c>
      <c r="K4102" s="192" t="n">
        <f aca="false">IF(J4102&gt;J4101,0,K4101+1)</f>
        <v>15</v>
      </c>
      <c r="L4102" s="134" t="n">
        <f aca="false">I4102/J4102-1</f>
        <v>-0.0968661228101617</v>
      </c>
      <c r="O4102" s="131"/>
      <c r="P4102" s="330"/>
      <c r="Q4102" s="132"/>
      <c r="R4102" s="132"/>
      <c r="S4102" s="132"/>
      <c r="T4102" s="132"/>
    </row>
    <row r="4103" customFormat="false" ht="12.8" hidden="false" customHeight="false" outlineLevel="0" collapsed="false">
      <c r="A4103" s="131" t="n">
        <v>1616976000</v>
      </c>
      <c r="B4103" s="330" t="n">
        <f aca="false">(A4103/(24*60*60))+DATE(1970,1,1)</f>
        <v>44284</v>
      </c>
      <c r="C4103" s="331" t="n">
        <f aca="false">YEAR(B4103)</f>
        <v>2021</v>
      </c>
      <c r="D4103" s="331" t="n">
        <f aca="false">MONTH(B4103)</f>
        <v>3</v>
      </c>
      <c r="E4103" s="331" t="n">
        <f aca="false">DAY(B4103)</f>
        <v>29</v>
      </c>
      <c r="F4103" s="132" t="n">
        <v>55787.1175</v>
      </c>
      <c r="G4103" s="132" t="n">
        <v>58463.2875</v>
      </c>
      <c r="H4103" s="132" t="n">
        <v>54900.1275</v>
      </c>
      <c r="I4103" s="132" t="n">
        <v>57610.7275</v>
      </c>
      <c r="J4103" s="132" t="n">
        <f aca="false">LARGE($G$1:G4103,1)</f>
        <v>61769.97</v>
      </c>
      <c r="K4103" s="192" t="n">
        <f aca="false">IF(J4103&gt;J4102,0,K4102+1)</f>
        <v>16</v>
      </c>
      <c r="L4103" s="134" t="n">
        <f aca="false">I4103/J4103-1</f>
        <v>-0.0673343778538341</v>
      </c>
      <c r="O4103" s="131"/>
      <c r="P4103" s="330"/>
      <c r="Q4103" s="132"/>
      <c r="R4103" s="132"/>
      <c r="S4103" s="132"/>
      <c r="T4103" s="132"/>
    </row>
    <row r="4104" customFormat="false" ht="12.8" hidden="false" customHeight="false" outlineLevel="0" collapsed="false">
      <c r="A4104" s="131" t="n">
        <v>1617062400</v>
      </c>
      <c r="B4104" s="330" t="n">
        <f aca="false">(A4104/(24*60*60))+DATE(1970,1,1)</f>
        <v>44285</v>
      </c>
      <c r="C4104" s="331" t="n">
        <f aca="false">YEAR(B4104)</f>
        <v>2021</v>
      </c>
      <c r="D4104" s="331" t="n">
        <f aca="false">MONTH(B4104)</f>
        <v>3</v>
      </c>
      <c r="E4104" s="331" t="n">
        <f aca="false">DAY(B4104)</f>
        <v>30</v>
      </c>
      <c r="F4104" s="132" t="n">
        <v>57617.5475</v>
      </c>
      <c r="G4104" s="132" t="n">
        <v>59387.785</v>
      </c>
      <c r="H4104" s="132" t="n">
        <v>57022.6</v>
      </c>
      <c r="I4104" s="132" t="n">
        <v>58774.2275</v>
      </c>
      <c r="J4104" s="132" t="n">
        <f aca="false">LARGE($G$1:G4104,1)</f>
        <v>61769.97</v>
      </c>
      <c r="K4104" s="192" t="n">
        <f aca="false">IF(J4104&gt;J4103,0,K4103+1)</f>
        <v>17</v>
      </c>
      <c r="L4104" s="134" t="n">
        <f aca="false">I4104/J4104-1</f>
        <v>-0.0484983641727526</v>
      </c>
      <c r="O4104" s="131"/>
      <c r="P4104" s="330"/>
      <c r="Q4104" s="132"/>
      <c r="R4104" s="132"/>
      <c r="S4104" s="132"/>
      <c r="T4104" s="132"/>
    </row>
    <row r="4105" customFormat="false" ht="12.8" hidden="false" customHeight="false" outlineLevel="0" collapsed="false">
      <c r="A4105" s="131" t="n">
        <v>1617148800</v>
      </c>
      <c r="B4105" s="330" t="n">
        <f aca="false">(A4105/(24*60*60))+DATE(1970,1,1)</f>
        <v>44286</v>
      </c>
      <c r="C4105" s="331" t="n">
        <f aca="false">YEAR(B4105)</f>
        <v>2021</v>
      </c>
      <c r="D4105" s="331" t="n">
        <f aca="false">MONTH(B4105)</f>
        <v>3</v>
      </c>
      <c r="E4105" s="331" t="n">
        <f aca="false">DAY(B4105)</f>
        <v>31</v>
      </c>
      <c r="F4105" s="132" t="n">
        <v>58779.575</v>
      </c>
      <c r="G4105" s="132" t="n">
        <v>59804.0425</v>
      </c>
      <c r="H4105" s="132" t="n">
        <v>56820.2625</v>
      </c>
      <c r="I4105" s="132" t="n">
        <v>58793.155</v>
      </c>
      <c r="J4105" s="132" t="n">
        <f aca="false">LARGE($G$1:G4105,1)</f>
        <v>61769.97</v>
      </c>
      <c r="K4105" s="192" t="n">
        <f aca="false">IF(J4105&gt;J4104,0,K4104+1)</f>
        <v>18</v>
      </c>
      <c r="L4105" s="134" t="n">
        <f aca="false">I4105/J4105-1</f>
        <v>-0.0481919450503214</v>
      </c>
      <c r="O4105" s="131"/>
      <c r="P4105" s="330"/>
      <c r="Q4105" s="132"/>
      <c r="R4105" s="132"/>
      <c r="S4105" s="132"/>
      <c r="T4105" s="132"/>
    </row>
    <row r="4106" customFormat="false" ht="12.8" hidden="false" customHeight="false" outlineLevel="0" collapsed="false">
      <c r="A4106" s="131" t="n">
        <v>1617235200</v>
      </c>
      <c r="B4106" s="330" t="n">
        <f aca="false">(A4106/(24*60*60))+DATE(1970,1,1)</f>
        <v>44287</v>
      </c>
      <c r="C4106" s="331" t="n">
        <f aca="false">YEAR(B4106)</f>
        <v>2021</v>
      </c>
      <c r="D4106" s="331" t="n">
        <f aca="false">MONTH(B4106)</f>
        <v>4</v>
      </c>
      <c r="E4106" s="331" t="n">
        <f aca="false">DAY(B4106)</f>
        <v>1</v>
      </c>
      <c r="F4106" s="132" t="n">
        <v>58787.5975</v>
      </c>
      <c r="G4106" s="132" t="n">
        <v>59482.135</v>
      </c>
      <c r="H4106" s="132" t="n">
        <v>57932.2</v>
      </c>
      <c r="I4106" s="132" t="n">
        <v>58728.87</v>
      </c>
      <c r="J4106" s="132" t="n">
        <f aca="false">LARGE($G$1:G4106,1)</f>
        <v>61769.97</v>
      </c>
      <c r="K4106" s="192" t="n">
        <f aca="false">IF(J4106&gt;J4105,0,K4105+1)</f>
        <v>19</v>
      </c>
      <c r="L4106" s="134" t="n">
        <f aca="false">I4106/J4106-1</f>
        <v>-0.0492326611134828</v>
      </c>
      <c r="O4106" s="131"/>
      <c r="P4106" s="330"/>
      <c r="Q4106" s="132"/>
      <c r="R4106" s="132"/>
      <c r="S4106" s="132"/>
      <c r="T4106" s="132"/>
    </row>
    <row r="4107" customFormat="false" ht="12.8" hidden="false" customHeight="false" outlineLevel="0" collapsed="false">
      <c r="A4107" s="131" t="n">
        <v>1617321600</v>
      </c>
      <c r="B4107" s="330" t="n">
        <f aca="false">(A4107/(24*60*60))+DATE(1970,1,1)</f>
        <v>44288</v>
      </c>
      <c r="C4107" s="331" t="n">
        <f aca="false">YEAR(B4107)</f>
        <v>2021</v>
      </c>
      <c r="D4107" s="331" t="n">
        <f aca="false">MONTH(B4107)</f>
        <v>4</v>
      </c>
      <c r="E4107" s="331" t="n">
        <f aca="false">DAY(B4107)</f>
        <v>2</v>
      </c>
      <c r="F4107" s="132" t="n">
        <v>58733.845</v>
      </c>
      <c r="G4107" s="132" t="n">
        <v>60070.765</v>
      </c>
      <c r="H4107" s="132" t="n">
        <v>58466.72</v>
      </c>
      <c r="I4107" s="132" t="n">
        <v>59004.0675</v>
      </c>
      <c r="J4107" s="132" t="n">
        <f aca="false">LARGE($G$1:G4107,1)</f>
        <v>61769.97</v>
      </c>
      <c r="K4107" s="192" t="n">
        <f aca="false">IF(J4107&gt;J4106,0,K4106+1)</f>
        <v>20</v>
      </c>
      <c r="L4107" s="134" t="n">
        <f aca="false">I4107/J4107-1</f>
        <v>-0.0447774622522886</v>
      </c>
      <c r="O4107" s="131"/>
      <c r="P4107" s="330"/>
      <c r="Q4107" s="132"/>
      <c r="R4107" s="132"/>
      <c r="S4107" s="132"/>
      <c r="T4107" s="132"/>
    </row>
    <row r="4108" customFormat="false" ht="12.8" hidden="false" customHeight="false" outlineLevel="0" collapsed="false">
      <c r="A4108" s="131" t="n">
        <v>1617408000</v>
      </c>
      <c r="B4108" s="330" t="n">
        <f aca="false">(A4108/(24*60*60))+DATE(1970,1,1)</f>
        <v>44289</v>
      </c>
      <c r="C4108" s="331" t="n">
        <f aca="false">YEAR(B4108)</f>
        <v>2021</v>
      </c>
      <c r="D4108" s="331" t="n">
        <f aca="false">MONTH(B4108)</f>
        <v>4</v>
      </c>
      <c r="E4108" s="331" t="n">
        <f aca="false">DAY(B4108)</f>
        <v>3</v>
      </c>
      <c r="F4108" s="132" t="n">
        <v>58990.5175</v>
      </c>
      <c r="G4108" s="132" t="n">
        <v>59818.0025</v>
      </c>
      <c r="H4108" s="132" t="n">
        <v>56942.5025</v>
      </c>
      <c r="I4108" s="132" t="n">
        <v>57091.5725</v>
      </c>
      <c r="J4108" s="132" t="n">
        <f aca="false">LARGE($G$1:G4108,1)</f>
        <v>61769.97</v>
      </c>
      <c r="K4108" s="192" t="n">
        <f aca="false">IF(J4108&gt;J4107,0,K4107+1)</f>
        <v>21</v>
      </c>
      <c r="L4108" s="134" t="n">
        <f aca="false">I4108/J4108-1</f>
        <v>-0.0757390282041581</v>
      </c>
      <c r="O4108" s="131"/>
      <c r="P4108" s="330"/>
      <c r="Q4108" s="132"/>
      <c r="R4108" s="132"/>
      <c r="S4108" s="132"/>
      <c r="T4108" s="132"/>
    </row>
    <row r="4109" customFormat="false" ht="12.8" hidden="false" customHeight="false" outlineLevel="0" collapsed="false">
      <c r="A4109" s="131" t="n">
        <v>1617494400</v>
      </c>
      <c r="B4109" s="330" t="n">
        <f aca="false">(A4109/(24*60*60))+DATE(1970,1,1)</f>
        <v>44290</v>
      </c>
      <c r="C4109" s="331" t="n">
        <f aca="false">YEAR(B4109)</f>
        <v>2021</v>
      </c>
      <c r="D4109" s="331" t="n">
        <f aca="false">MONTH(B4109)</f>
        <v>4</v>
      </c>
      <c r="E4109" s="331" t="n">
        <f aca="false">DAY(B4109)</f>
        <v>4</v>
      </c>
      <c r="F4109" s="132" t="n">
        <v>57084.6675</v>
      </c>
      <c r="G4109" s="132" t="n">
        <v>58499.385</v>
      </c>
      <c r="H4109" s="132" t="n">
        <v>56478.295</v>
      </c>
      <c r="I4109" s="132" t="n">
        <v>58210.9525</v>
      </c>
      <c r="J4109" s="132" t="n">
        <f aca="false">LARGE($G$1:G4109,1)</f>
        <v>61769.97</v>
      </c>
      <c r="K4109" s="192" t="n">
        <f aca="false">IF(J4109&gt;J4108,0,K4108+1)</f>
        <v>22</v>
      </c>
      <c r="L4109" s="134" t="n">
        <f aca="false">I4109/J4109-1</f>
        <v>-0.0576172774569909</v>
      </c>
      <c r="O4109" s="131"/>
      <c r="P4109" s="330"/>
      <c r="Q4109" s="132"/>
      <c r="R4109" s="132"/>
      <c r="S4109" s="132"/>
      <c r="T4109" s="132"/>
    </row>
    <row r="4110" customFormat="false" ht="12.8" hidden="false" customHeight="false" outlineLevel="0" collapsed="false">
      <c r="A4110" s="131" t="n">
        <v>1617580800</v>
      </c>
      <c r="B4110" s="330" t="n">
        <f aca="false">(A4110/(24*60*60))+DATE(1970,1,1)</f>
        <v>44291</v>
      </c>
      <c r="C4110" s="331" t="n">
        <f aca="false">YEAR(B4110)</f>
        <v>2021</v>
      </c>
      <c r="D4110" s="331" t="n">
        <f aca="false">MONTH(B4110)</f>
        <v>4</v>
      </c>
      <c r="E4110" s="331" t="n">
        <f aca="false">DAY(B4110)</f>
        <v>5</v>
      </c>
      <c r="F4110" s="132" t="n">
        <v>58211.5525</v>
      </c>
      <c r="G4110" s="132" t="n">
        <v>59267.465</v>
      </c>
      <c r="H4110" s="132" t="n">
        <v>56811.98</v>
      </c>
      <c r="I4110" s="132" t="n">
        <v>59121.7175</v>
      </c>
      <c r="J4110" s="132" t="n">
        <f aca="false">LARGE($G$1:G4110,1)</f>
        <v>61769.97</v>
      </c>
      <c r="K4110" s="192" t="n">
        <f aca="false">IF(J4110&gt;J4109,0,K4109+1)</f>
        <v>23</v>
      </c>
      <c r="L4110" s="134" t="n">
        <f aca="false">I4110/J4110-1</f>
        <v>-0.0428728150588386</v>
      </c>
      <c r="O4110" s="131"/>
      <c r="P4110" s="330"/>
      <c r="Q4110" s="132"/>
      <c r="R4110" s="132"/>
      <c r="S4110" s="132"/>
      <c r="T4110" s="132"/>
    </row>
    <row r="4111" customFormat="false" ht="12.8" hidden="false" customHeight="false" outlineLevel="0" collapsed="false">
      <c r="A4111" s="131" t="n">
        <v>1617667200</v>
      </c>
      <c r="B4111" s="330" t="n">
        <f aca="false">(A4111/(24*60*60))+DATE(1970,1,1)</f>
        <v>44292</v>
      </c>
      <c r="C4111" s="331" t="n">
        <f aca="false">YEAR(B4111)</f>
        <v>2021</v>
      </c>
      <c r="D4111" s="331" t="n">
        <f aca="false">MONTH(B4111)</f>
        <v>4</v>
      </c>
      <c r="E4111" s="331" t="n">
        <f aca="false">DAY(B4111)</f>
        <v>6</v>
      </c>
      <c r="F4111" s="132" t="n">
        <v>59127.0725</v>
      </c>
      <c r="G4111" s="132" t="n">
        <v>59470.1625</v>
      </c>
      <c r="H4111" s="132" t="n">
        <v>57331.6075</v>
      </c>
      <c r="I4111" s="132" t="n">
        <v>58022.615</v>
      </c>
      <c r="J4111" s="132" t="n">
        <f aca="false">LARGE($G$1:G4111,1)</f>
        <v>61769.97</v>
      </c>
      <c r="K4111" s="192" t="n">
        <f aca="false">IF(J4111&gt;J4110,0,K4110+1)</f>
        <v>24</v>
      </c>
      <c r="L4111" s="134" t="n">
        <f aca="false">I4111/J4111-1</f>
        <v>-0.0606662914034117</v>
      </c>
      <c r="O4111" s="131"/>
      <c r="P4111" s="330"/>
      <c r="Q4111" s="132"/>
      <c r="R4111" s="132"/>
      <c r="S4111" s="132"/>
      <c r="T4111" s="132"/>
    </row>
    <row r="4112" customFormat="false" ht="12.8" hidden="false" customHeight="false" outlineLevel="0" collapsed="false">
      <c r="A4112" s="131" t="n">
        <v>1617753600</v>
      </c>
      <c r="B4112" s="330" t="n">
        <f aca="false">(A4112/(24*60*60))+DATE(1970,1,1)</f>
        <v>44293</v>
      </c>
      <c r="C4112" s="331" t="n">
        <f aca="false">YEAR(B4112)</f>
        <v>2021</v>
      </c>
      <c r="D4112" s="331" t="n">
        <f aca="false">MONTH(B4112)</f>
        <v>4</v>
      </c>
      <c r="E4112" s="331" t="n">
        <f aca="false">DAY(B4112)</f>
        <v>7</v>
      </c>
      <c r="F4112" s="132" t="n">
        <v>58026.6</v>
      </c>
      <c r="G4112" s="132" t="n">
        <v>58656.4725</v>
      </c>
      <c r="H4112" s="132" t="n">
        <v>55437.9825</v>
      </c>
      <c r="I4112" s="132" t="n">
        <v>55940.0875</v>
      </c>
      <c r="J4112" s="132" t="n">
        <f aca="false">LARGE($G$1:G4112,1)</f>
        <v>61769.97</v>
      </c>
      <c r="K4112" s="192" t="n">
        <f aca="false">IF(J4112&gt;J4111,0,K4111+1)</f>
        <v>25</v>
      </c>
      <c r="L4112" s="134" t="n">
        <f aca="false">I4112/J4112-1</f>
        <v>-0.0943805298917905</v>
      </c>
      <c r="O4112" s="131"/>
      <c r="P4112" s="330"/>
      <c r="Q4112" s="132"/>
      <c r="R4112" s="132"/>
      <c r="S4112" s="132"/>
      <c r="T4112" s="132"/>
    </row>
    <row r="4113" customFormat="false" ht="12.8" hidden="false" customHeight="false" outlineLevel="0" collapsed="false">
      <c r="A4113" s="131" t="n">
        <v>1617840000</v>
      </c>
      <c r="B4113" s="330" t="n">
        <f aca="false">(A4113/(24*60*60))+DATE(1970,1,1)</f>
        <v>44294</v>
      </c>
      <c r="C4113" s="331" t="n">
        <f aca="false">YEAR(B4113)</f>
        <v>2021</v>
      </c>
      <c r="D4113" s="331" t="n">
        <f aca="false">MONTH(B4113)</f>
        <v>4</v>
      </c>
      <c r="E4113" s="331" t="n">
        <f aca="false">DAY(B4113)</f>
        <v>8</v>
      </c>
      <c r="F4113" s="132" t="n">
        <v>55937.9125</v>
      </c>
      <c r="G4113" s="132" t="n">
        <v>58155.705</v>
      </c>
      <c r="H4113" s="132" t="n">
        <v>55702.8225</v>
      </c>
      <c r="I4113" s="132" t="n">
        <v>58075.6975</v>
      </c>
      <c r="J4113" s="132" t="n">
        <f aca="false">LARGE($G$1:G4113,1)</f>
        <v>61769.97</v>
      </c>
      <c r="K4113" s="192" t="n">
        <f aca="false">IF(J4113&gt;J4112,0,K4112+1)</f>
        <v>26</v>
      </c>
      <c r="L4113" s="134" t="n">
        <f aca="false">I4113/J4113-1</f>
        <v>-0.0598069336928607</v>
      </c>
      <c r="O4113" s="131"/>
      <c r="P4113" s="330"/>
      <c r="Q4113" s="132"/>
      <c r="R4113" s="132"/>
      <c r="S4113" s="132"/>
      <c r="T4113" s="132"/>
    </row>
    <row r="4114" customFormat="false" ht="12.8" hidden="false" customHeight="false" outlineLevel="0" collapsed="false">
      <c r="A4114" s="131" t="n">
        <v>1617926400</v>
      </c>
      <c r="B4114" s="330" t="n">
        <f aca="false">(A4114/(24*60*60))+DATE(1970,1,1)</f>
        <v>44295</v>
      </c>
      <c r="C4114" s="331" t="n">
        <f aca="false">YEAR(B4114)</f>
        <v>2021</v>
      </c>
      <c r="D4114" s="331" t="n">
        <f aca="false">MONTH(B4114)</f>
        <v>4</v>
      </c>
      <c r="E4114" s="331" t="n">
        <f aca="false">DAY(B4114)</f>
        <v>9</v>
      </c>
      <c r="F4114" s="132" t="n">
        <v>58065.4275</v>
      </c>
      <c r="G4114" s="132" t="n">
        <v>58884.335</v>
      </c>
      <c r="H4114" s="132" t="n">
        <v>57638.99</v>
      </c>
      <c r="I4114" s="132" t="n">
        <v>58108.4575</v>
      </c>
      <c r="J4114" s="132" t="n">
        <f aca="false">LARGE($G$1:G4114,1)</f>
        <v>61769.97</v>
      </c>
      <c r="K4114" s="192" t="n">
        <f aca="false">IF(J4114&gt;J4113,0,K4113+1)</f>
        <v>27</v>
      </c>
      <c r="L4114" s="134" t="n">
        <f aca="false">I4114/J4114-1</f>
        <v>-0.0592765788942427</v>
      </c>
      <c r="O4114" s="131"/>
      <c r="P4114" s="330"/>
      <c r="Q4114" s="132"/>
      <c r="R4114" s="132"/>
      <c r="S4114" s="132"/>
      <c r="T4114" s="132"/>
    </row>
    <row r="4115" customFormat="false" ht="12.8" hidden="false" customHeight="false" outlineLevel="0" collapsed="false">
      <c r="A4115" s="131" t="n">
        <v>1618012800</v>
      </c>
      <c r="B4115" s="330" t="n">
        <f aca="false">(A4115/(24*60*60))+DATE(1970,1,1)</f>
        <v>44296</v>
      </c>
      <c r="C4115" s="331" t="n">
        <f aca="false">YEAR(B4115)</f>
        <v>2021</v>
      </c>
      <c r="D4115" s="331" t="n">
        <f aca="false">MONTH(B4115)</f>
        <v>4</v>
      </c>
      <c r="E4115" s="331" t="n">
        <f aca="false">DAY(B4115)</f>
        <v>10</v>
      </c>
      <c r="F4115" s="132" t="n">
        <v>58120.65</v>
      </c>
      <c r="G4115" s="132" t="n">
        <v>61207.0475</v>
      </c>
      <c r="H4115" s="132" t="n">
        <v>57881.8525</v>
      </c>
      <c r="I4115" s="132" t="n">
        <v>59776.6</v>
      </c>
      <c r="J4115" s="132" t="n">
        <f aca="false">LARGE($G$1:G4115,1)</f>
        <v>61769.97</v>
      </c>
      <c r="K4115" s="192" t="n">
        <f aca="false">IF(J4115&gt;J4114,0,K4114+1)</f>
        <v>28</v>
      </c>
      <c r="L4115" s="134" t="n">
        <f aca="false">I4115/J4115-1</f>
        <v>-0.0322708591245876</v>
      </c>
      <c r="O4115" s="131"/>
      <c r="P4115" s="330"/>
      <c r="Q4115" s="132"/>
      <c r="R4115" s="132"/>
      <c r="S4115" s="132"/>
      <c r="T4115" s="132"/>
    </row>
    <row r="4116" customFormat="false" ht="12.8" hidden="false" customHeight="false" outlineLevel="0" collapsed="false">
      <c r="A4116" s="131" t="n">
        <v>1618099200</v>
      </c>
      <c r="B4116" s="330" t="n">
        <f aca="false">(A4116/(24*60*60))+DATE(1970,1,1)</f>
        <v>44297</v>
      </c>
      <c r="C4116" s="331" t="n">
        <f aca="false">YEAR(B4116)</f>
        <v>2021</v>
      </c>
      <c r="D4116" s="331" t="n">
        <f aca="false">MONTH(B4116)</f>
        <v>4</v>
      </c>
      <c r="E4116" s="331" t="n">
        <f aca="false">DAY(B4116)</f>
        <v>11</v>
      </c>
      <c r="F4116" s="132" t="n">
        <v>59773.855</v>
      </c>
      <c r="G4116" s="132" t="n">
        <v>60667.6225</v>
      </c>
      <c r="H4116" s="132" t="n">
        <v>59180.2275</v>
      </c>
      <c r="I4116" s="132" t="n">
        <v>59975.28</v>
      </c>
      <c r="J4116" s="132" t="n">
        <f aca="false">LARGE($G$1:G4116,1)</f>
        <v>61769.97</v>
      </c>
      <c r="K4116" s="192" t="n">
        <f aca="false">IF(J4116&gt;J4115,0,K4115+1)</f>
        <v>29</v>
      </c>
      <c r="L4116" s="134" t="n">
        <f aca="false">I4116/J4116-1</f>
        <v>-0.0290544094484747</v>
      </c>
      <c r="O4116" s="131"/>
      <c r="P4116" s="330"/>
      <c r="Q4116" s="132"/>
      <c r="R4116" s="132"/>
      <c r="S4116" s="132"/>
      <c r="T4116" s="132"/>
    </row>
    <row r="4117" customFormat="false" ht="12.8" hidden="false" customHeight="false" outlineLevel="0" collapsed="false">
      <c r="A4117" s="131" t="n">
        <v>1618185600</v>
      </c>
      <c r="B4117" s="330" t="n">
        <f aca="false">(A4117/(24*60*60))+DATE(1970,1,1)</f>
        <v>44298</v>
      </c>
      <c r="C4117" s="331" t="n">
        <f aca="false">YEAR(B4117)</f>
        <v>2021</v>
      </c>
      <c r="D4117" s="331" t="n">
        <f aca="false">MONTH(B4117)</f>
        <v>4</v>
      </c>
      <c r="E4117" s="331" t="n">
        <f aca="false">DAY(B4117)</f>
        <v>12</v>
      </c>
      <c r="F4117" s="132" t="n">
        <v>59980.3525</v>
      </c>
      <c r="G4117" s="132" t="n">
        <v>61207.6625</v>
      </c>
      <c r="H4117" s="132" t="n">
        <v>59387.53</v>
      </c>
      <c r="I4117" s="132" t="n">
        <v>59839.575</v>
      </c>
      <c r="J4117" s="132" t="n">
        <f aca="false">LARGE($G$1:G4117,1)</f>
        <v>61769.97</v>
      </c>
      <c r="K4117" s="192" t="n">
        <f aca="false">IF(J4117&gt;J4116,0,K4116+1)</f>
        <v>30</v>
      </c>
      <c r="L4117" s="134" t="n">
        <f aca="false">I4117/J4117-1</f>
        <v>-0.0312513507777323</v>
      </c>
      <c r="O4117" s="131"/>
      <c r="P4117" s="330"/>
      <c r="Q4117" s="132"/>
      <c r="R4117" s="132"/>
      <c r="S4117" s="132"/>
      <c r="T4117" s="132"/>
    </row>
    <row r="4118" customFormat="false" ht="12.8" hidden="false" customHeight="false" outlineLevel="0" collapsed="false">
      <c r="A4118" s="131" t="n">
        <v>1618272000</v>
      </c>
      <c r="B4118" s="330" t="n">
        <f aca="false">(A4118/(24*60*60))+DATE(1970,1,1)</f>
        <v>44299</v>
      </c>
      <c r="C4118" s="331" t="n">
        <f aca="false">YEAR(B4118)</f>
        <v>2021</v>
      </c>
      <c r="D4118" s="331" t="n">
        <f aca="false">MONTH(B4118)</f>
        <v>4</v>
      </c>
      <c r="E4118" s="331" t="n">
        <f aca="false">DAY(B4118)</f>
        <v>13</v>
      </c>
      <c r="F4118" s="132" t="n">
        <v>59834.645</v>
      </c>
      <c r="G4118" s="132" t="n">
        <v>63788.2225</v>
      </c>
      <c r="H4118" s="132" t="n">
        <v>59790.0525</v>
      </c>
      <c r="I4118" s="132" t="n">
        <v>63589.9225</v>
      </c>
      <c r="J4118" s="132" t="n">
        <f aca="false">LARGE($G$1:G4118,1)</f>
        <v>63788.2225</v>
      </c>
      <c r="K4118" s="192" t="n">
        <f aca="false">IF(J4118&gt;J4117,0,K4117+1)</f>
        <v>0</v>
      </c>
      <c r="L4118" s="134" t="n">
        <f aca="false">I4118/J4118-1</f>
        <v>-0.0031087243417075</v>
      </c>
      <c r="O4118" s="131"/>
      <c r="P4118" s="330"/>
      <c r="Q4118" s="132"/>
      <c r="R4118" s="132"/>
      <c r="S4118" s="132"/>
      <c r="T4118" s="132"/>
    </row>
    <row r="4119" customFormat="false" ht="12.8" hidden="false" customHeight="false" outlineLevel="0" collapsed="false">
      <c r="A4119" s="131" t="n">
        <v>1618358400</v>
      </c>
      <c r="B4119" s="330" t="n">
        <f aca="false">(A4119/(24*60*60))+DATE(1970,1,1)</f>
        <v>44300</v>
      </c>
      <c r="C4119" s="331" t="n">
        <f aca="false">YEAR(B4119)</f>
        <v>2021</v>
      </c>
      <c r="D4119" s="331" t="n">
        <f aca="false">MONTH(B4119)</f>
        <v>4</v>
      </c>
      <c r="E4119" s="331" t="n">
        <f aca="false">DAY(B4119)</f>
        <v>14</v>
      </c>
      <c r="F4119" s="132" t="n">
        <v>63598.0425</v>
      </c>
      <c r="G4119" s="132" t="n">
        <v>64898.555</v>
      </c>
      <c r="H4119" s="132" t="n">
        <v>61305.97</v>
      </c>
      <c r="I4119" s="132" t="n">
        <v>62974.7825</v>
      </c>
      <c r="J4119" s="132" t="n">
        <f aca="false">LARGE($G$1:G4119,1)</f>
        <v>64898.555</v>
      </c>
      <c r="K4119" s="192" t="n">
        <f aca="false">IF(J4119&gt;J4118,0,K4118+1)</f>
        <v>0</v>
      </c>
      <c r="L4119" s="134" t="n">
        <f aca="false">I4119/J4119-1</f>
        <v>-0.0296427632325558</v>
      </c>
      <c r="O4119" s="131"/>
      <c r="P4119" s="330"/>
      <c r="Q4119" s="132"/>
      <c r="R4119" s="132"/>
      <c r="S4119" s="132"/>
      <c r="T4119" s="132"/>
    </row>
    <row r="4120" customFormat="false" ht="12.8" hidden="false" customHeight="false" outlineLevel="0" collapsed="false">
      <c r="A4120" s="131" t="n">
        <v>1618444800</v>
      </c>
      <c r="B4120" s="330" t="n">
        <f aca="false">(A4120/(24*60*60))+DATE(1970,1,1)</f>
        <v>44301</v>
      </c>
      <c r="C4120" s="331" t="n">
        <f aca="false">YEAR(B4120)</f>
        <v>2021</v>
      </c>
      <c r="D4120" s="331" t="n">
        <f aca="false">MONTH(B4120)</f>
        <v>4</v>
      </c>
      <c r="E4120" s="331" t="n">
        <f aca="false">DAY(B4120)</f>
        <v>15</v>
      </c>
      <c r="F4120" s="132" t="n">
        <v>62966.465</v>
      </c>
      <c r="G4120" s="132" t="n">
        <v>63843.0775</v>
      </c>
      <c r="H4120" s="132" t="n">
        <v>62032.6575</v>
      </c>
      <c r="I4120" s="132" t="n">
        <v>63237.2225</v>
      </c>
      <c r="J4120" s="132" t="n">
        <f aca="false">LARGE($G$1:G4120,1)</f>
        <v>64898.555</v>
      </c>
      <c r="K4120" s="192" t="n">
        <f aca="false">IF(J4120&gt;J4119,0,K4119+1)</f>
        <v>1</v>
      </c>
      <c r="L4120" s="134" t="n">
        <f aca="false">I4120/J4120-1</f>
        <v>-0.0255989135659491</v>
      </c>
      <c r="O4120" s="131"/>
      <c r="P4120" s="330"/>
      <c r="Q4120" s="132"/>
      <c r="R4120" s="132"/>
      <c r="S4120" s="132"/>
      <c r="T4120" s="132"/>
    </row>
    <row r="4121" customFormat="false" ht="12.8" hidden="false" customHeight="false" outlineLevel="0" collapsed="false">
      <c r="A4121" s="131" t="n">
        <v>1618531200</v>
      </c>
      <c r="B4121" s="330" t="n">
        <f aca="false">(A4121/(24*60*60))+DATE(1970,1,1)</f>
        <v>44302</v>
      </c>
      <c r="C4121" s="331" t="n">
        <f aca="false">YEAR(B4121)</f>
        <v>2021</v>
      </c>
      <c r="D4121" s="331" t="n">
        <f aca="false">MONTH(B4121)</f>
        <v>4</v>
      </c>
      <c r="E4121" s="331" t="n">
        <f aca="false">DAY(B4121)</f>
        <v>16</v>
      </c>
      <c r="F4121" s="132" t="n">
        <v>63238.815</v>
      </c>
      <c r="G4121" s="132" t="n">
        <v>63595.2</v>
      </c>
      <c r="H4121" s="132" t="n">
        <v>60061.4025</v>
      </c>
      <c r="I4121" s="132" t="n">
        <v>61438.79</v>
      </c>
      <c r="J4121" s="132" t="n">
        <f aca="false">LARGE($G$1:G4121,1)</f>
        <v>64898.555</v>
      </c>
      <c r="K4121" s="192" t="n">
        <f aca="false">IF(J4121&gt;J4120,0,K4120+1)</f>
        <v>2</v>
      </c>
      <c r="L4121" s="134" t="n">
        <f aca="false">I4121/J4121-1</f>
        <v>-0.0533103549069776</v>
      </c>
      <c r="O4121" s="131"/>
      <c r="P4121" s="330"/>
      <c r="Q4121" s="132"/>
      <c r="R4121" s="132"/>
      <c r="S4121" s="132"/>
      <c r="T4121" s="132"/>
    </row>
    <row r="4122" customFormat="false" ht="12.8" hidden="false" customHeight="false" outlineLevel="0" collapsed="false">
      <c r="A4122" s="131" t="n">
        <v>1618617600</v>
      </c>
      <c r="B4122" s="330" t="n">
        <f aca="false">(A4122/(24*60*60))+DATE(1970,1,1)</f>
        <v>44303</v>
      </c>
      <c r="C4122" s="331" t="n">
        <f aca="false">YEAR(B4122)</f>
        <v>2021</v>
      </c>
      <c r="D4122" s="331" t="n">
        <f aca="false">MONTH(B4122)</f>
        <v>4</v>
      </c>
      <c r="E4122" s="331" t="n">
        <f aca="false">DAY(B4122)</f>
        <v>17</v>
      </c>
      <c r="F4122" s="132" t="n">
        <v>61440.35</v>
      </c>
      <c r="G4122" s="132" t="n">
        <v>62596.0475</v>
      </c>
      <c r="H4122" s="132" t="n">
        <v>59701.0625</v>
      </c>
      <c r="I4122" s="132" t="n">
        <v>60061.09</v>
      </c>
      <c r="J4122" s="132" t="n">
        <f aca="false">LARGE($G$1:G4122,1)</f>
        <v>64898.555</v>
      </c>
      <c r="K4122" s="192" t="n">
        <f aca="false">IF(J4122&gt;J4121,0,K4121+1)</f>
        <v>3</v>
      </c>
      <c r="L4122" s="134" t="n">
        <f aca="false">I4122/J4122-1</f>
        <v>-0.0745388707036698</v>
      </c>
      <c r="O4122" s="131"/>
      <c r="P4122" s="330"/>
      <c r="Q4122" s="132"/>
      <c r="R4122" s="132"/>
      <c r="S4122" s="132"/>
      <c r="T4122" s="132"/>
    </row>
    <row r="4123" customFormat="false" ht="12.8" hidden="false" customHeight="false" outlineLevel="0" collapsed="false">
      <c r="A4123" s="131" t="n">
        <v>1618704000</v>
      </c>
      <c r="B4123" s="330" t="n">
        <f aca="false">(A4123/(24*60*60))+DATE(1970,1,1)</f>
        <v>44304</v>
      </c>
      <c r="C4123" s="331" t="n">
        <f aca="false">YEAR(B4123)</f>
        <v>2021</v>
      </c>
      <c r="D4123" s="331" t="n">
        <f aca="false">MONTH(B4123)</f>
        <v>4</v>
      </c>
      <c r="E4123" s="331" t="n">
        <f aca="false">DAY(B4123)</f>
        <v>18</v>
      </c>
      <c r="F4123" s="132" t="n">
        <v>60073.2525</v>
      </c>
      <c r="G4123" s="132" t="n">
        <v>60429.6</v>
      </c>
      <c r="H4123" s="132" t="n">
        <v>51120.145</v>
      </c>
      <c r="I4123" s="132" t="n">
        <v>56271.87</v>
      </c>
      <c r="J4123" s="132" t="n">
        <f aca="false">LARGE($G$1:G4123,1)</f>
        <v>64898.555</v>
      </c>
      <c r="K4123" s="192" t="n">
        <f aca="false">IF(J4123&gt;J4122,0,K4122+1)</f>
        <v>4</v>
      </c>
      <c r="L4123" s="134" t="n">
        <f aca="false">I4123/J4123-1</f>
        <v>-0.132925686866218</v>
      </c>
      <c r="O4123" s="131"/>
      <c r="P4123" s="330"/>
      <c r="Q4123" s="132"/>
      <c r="R4123" s="132"/>
      <c r="S4123" s="132"/>
      <c r="T4123" s="132"/>
    </row>
    <row r="4124" customFormat="false" ht="12.8" hidden="false" customHeight="false" outlineLevel="0" collapsed="false">
      <c r="A4124" s="131" t="n">
        <v>1618790400</v>
      </c>
      <c r="B4124" s="330" t="n">
        <f aca="false">(A4124/(24*60*60))+DATE(1970,1,1)</f>
        <v>44305</v>
      </c>
      <c r="C4124" s="331" t="n">
        <f aca="false">YEAR(B4124)</f>
        <v>2021</v>
      </c>
      <c r="D4124" s="331" t="n">
        <f aca="false">MONTH(B4124)</f>
        <v>4</v>
      </c>
      <c r="E4124" s="331" t="n">
        <f aca="false">DAY(B4124)</f>
        <v>19</v>
      </c>
      <c r="F4124" s="132" t="n">
        <v>56257.9175</v>
      </c>
      <c r="G4124" s="132" t="n">
        <v>57613.09</v>
      </c>
      <c r="H4124" s="132" t="n">
        <v>54244.52</v>
      </c>
      <c r="I4124" s="132" t="n">
        <v>55700.7925</v>
      </c>
      <c r="J4124" s="132" t="n">
        <f aca="false">LARGE($G$1:G4124,1)</f>
        <v>64898.555</v>
      </c>
      <c r="K4124" s="192" t="n">
        <f aca="false">IF(J4124&gt;J4123,0,K4123+1)</f>
        <v>5</v>
      </c>
      <c r="L4124" s="134" t="n">
        <f aca="false">I4124/J4124-1</f>
        <v>-0.141725227934582</v>
      </c>
      <c r="O4124" s="131"/>
      <c r="P4124" s="330"/>
      <c r="Q4124" s="132"/>
      <c r="R4124" s="132"/>
      <c r="S4124" s="132"/>
      <c r="T4124" s="132"/>
    </row>
    <row r="4125" customFormat="false" ht="12.8" hidden="false" customHeight="false" outlineLevel="0" collapsed="false">
      <c r="A4125" s="131" t="n">
        <v>1618876800</v>
      </c>
      <c r="B4125" s="330" t="n">
        <f aca="false">(A4125/(24*60*60))+DATE(1970,1,1)</f>
        <v>44306</v>
      </c>
      <c r="C4125" s="331" t="n">
        <f aca="false">YEAR(B4125)</f>
        <v>2021</v>
      </c>
      <c r="D4125" s="331" t="n">
        <f aca="false">MONTH(B4125)</f>
        <v>4</v>
      </c>
      <c r="E4125" s="331" t="n">
        <f aca="false">DAY(B4125)</f>
        <v>20</v>
      </c>
      <c r="F4125" s="132" t="n">
        <v>55700.7925</v>
      </c>
      <c r="G4125" s="132" t="n">
        <v>57121.435</v>
      </c>
      <c r="H4125" s="132" t="n">
        <v>53408.7675</v>
      </c>
      <c r="I4125" s="132" t="n">
        <v>56501.88</v>
      </c>
      <c r="J4125" s="132" t="n">
        <f aca="false">LARGE($G$1:G4125,1)</f>
        <v>64898.555</v>
      </c>
      <c r="K4125" s="192" t="n">
        <f aca="false">IF(J4125&gt;J4124,0,K4124+1)</f>
        <v>6</v>
      </c>
      <c r="L4125" s="134" t="n">
        <f aca="false">I4125/J4125-1</f>
        <v>-0.129381540159099</v>
      </c>
      <c r="O4125" s="131"/>
      <c r="P4125" s="330"/>
      <c r="Q4125" s="132"/>
      <c r="R4125" s="132"/>
      <c r="S4125" s="132"/>
      <c r="T4125" s="132"/>
    </row>
    <row r="4126" customFormat="false" ht="12.8" hidden="false" customHeight="false" outlineLevel="0" collapsed="false">
      <c r="A4126" s="131" t="n">
        <v>1618963200</v>
      </c>
      <c r="B4126" s="330" t="n">
        <f aca="false">(A4126/(24*60*60))+DATE(1970,1,1)</f>
        <v>44307</v>
      </c>
      <c r="C4126" s="331" t="n">
        <f aca="false">YEAR(B4126)</f>
        <v>2021</v>
      </c>
      <c r="D4126" s="331" t="n">
        <f aca="false">MONTH(B4126)</f>
        <v>4</v>
      </c>
      <c r="E4126" s="331" t="n">
        <f aca="false">DAY(B4126)</f>
        <v>21</v>
      </c>
      <c r="F4126" s="132" t="n">
        <v>56493.93</v>
      </c>
      <c r="G4126" s="132" t="n">
        <v>56818.145</v>
      </c>
      <c r="H4126" s="132" t="n">
        <v>53612.2775</v>
      </c>
      <c r="I4126" s="132" t="n">
        <v>53806.5825</v>
      </c>
      <c r="J4126" s="132" t="n">
        <f aca="false">LARGE($G$1:G4126,1)</f>
        <v>64898.555</v>
      </c>
      <c r="K4126" s="192" t="n">
        <f aca="false">IF(J4126&gt;J4125,0,K4125+1)</f>
        <v>7</v>
      </c>
      <c r="L4126" s="134" t="n">
        <f aca="false">I4126/J4126-1</f>
        <v>-0.170912472550429</v>
      </c>
      <c r="O4126" s="131"/>
      <c r="P4126" s="330"/>
      <c r="Q4126" s="132"/>
      <c r="R4126" s="132"/>
      <c r="S4126" s="132"/>
      <c r="T4126" s="132"/>
    </row>
    <row r="4127" customFormat="false" ht="12.8" hidden="false" customHeight="false" outlineLevel="0" collapsed="false">
      <c r="A4127" s="131" t="n">
        <v>1619049600</v>
      </c>
      <c r="B4127" s="330" t="n">
        <f aca="false">(A4127/(24*60*60))+DATE(1970,1,1)</f>
        <v>44308</v>
      </c>
      <c r="C4127" s="331" t="n">
        <f aca="false">YEAR(B4127)</f>
        <v>2021</v>
      </c>
      <c r="D4127" s="331" t="n">
        <f aca="false">MONTH(B4127)</f>
        <v>4</v>
      </c>
      <c r="E4127" s="331" t="n">
        <f aca="false">DAY(B4127)</f>
        <v>22</v>
      </c>
      <c r="F4127" s="132" t="n">
        <v>53811.6575</v>
      </c>
      <c r="G4127" s="132" t="n">
        <v>55475.2325</v>
      </c>
      <c r="H4127" s="132" t="n">
        <v>50447.9375</v>
      </c>
      <c r="I4127" s="132" t="n">
        <v>51704.1075</v>
      </c>
      <c r="J4127" s="132" t="n">
        <f aca="false">LARGE($G$1:G4127,1)</f>
        <v>64898.555</v>
      </c>
      <c r="K4127" s="192" t="n">
        <f aca="false">IF(J4127&gt;J4126,0,K4126+1)</f>
        <v>8</v>
      </c>
      <c r="L4127" s="134" t="n">
        <f aca="false">I4127/J4127-1</f>
        <v>-0.203308802484123</v>
      </c>
      <c r="O4127" s="131"/>
      <c r="P4127" s="330"/>
      <c r="Q4127" s="132"/>
      <c r="R4127" s="132"/>
      <c r="S4127" s="132"/>
      <c r="T4127" s="132"/>
    </row>
    <row r="4128" customFormat="false" ht="12.8" hidden="false" customHeight="false" outlineLevel="0" collapsed="false">
      <c r="A4128" s="131" t="n">
        <v>1619136000</v>
      </c>
      <c r="B4128" s="330" t="n">
        <f aca="false">(A4128/(24*60*60))+DATE(1970,1,1)</f>
        <v>44309</v>
      </c>
      <c r="C4128" s="331" t="n">
        <f aca="false">YEAR(B4128)</f>
        <v>2021</v>
      </c>
      <c r="D4128" s="331" t="n">
        <f aca="false">MONTH(B4128)</f>
        <v>4</v>
      </c>
      <c r="E4128" s="331" t="n">
        <f aca="false">DAY(B4128)</f>
        <v>23</v>
      </c>
      <c r="F4128" s="132" t="n">
        <v>51700.0375</v>
      </c>
      <c r="G4128" s="132" t="n">
        <v>52133.46</v>
      </c>
      <c r="H4128" s="132" t="n">
        <v>47449.9875</v>
      </c>
      <c r="I4128" s="132" t="n">
        <v>51187.5525</v>
      </c>
      <c r="J4128" s="132" t="n">
        <f aca="false">LARGE($G$1:G4128,1)</f>
        <v>64898.555</v>
      </c>
      <c r="K4128" s="192" t="n">
        <f aca="false">IF(J4128&gt;J4127,0,K4127+1)</f>
        <v>9</v>
      </c>
      <c r="L4128" s="134" t="n">
        <f aca="false">I4128/J4128-1</f>
        <v>-0.211268224693138</v>
      </c>
      <c r="O4128" s="131"/>
      <c r="P4128" s="330"/>
      <c r="Q4128" s="132"/>
      <c r="R4128" s="132"/>
      <c r="S4128" s="132"/>
      <c r="T4128" s="132"/>
    </row>
    <row r="4129" customFormat="false" ht="12.8" hidden="false" customHeight="false" outlineLevel="0" collapsed="false">
      <c r="A4129" s="131" t="n">
        <v>1619222400</v>
      </c>
      <c r="B4129" s="330" t="n">
        <f aca="false">(A4129/(24*60*60))+DATE(1970,1,1)</f>
        <v>44310</v>
      </c>
      <c r="C4129" s="331" t="n">
        <f aca="false">YEAR(B4129)</f>
        <v>2021</v>
      </c>
      <c r="D4129" s="331" t="n">
        <f aca="false">MONTH(B4129)</f>
        <v>4</v>
      </c>
      <c r="E4129" s="331" t="n">
        <f aca="false">DAY(B4129)</f>
        <v>24</v>
      </c>
      <c r="F4129" s="132" t="n">
        <v>51187.1675</v>
      </c>
      <c r="G4129" s="132" t="n">
        <v>51231.98</v>
      </c>
      <c r="H4129" s="132" t="n">
        <v>48735.405</v>
      </c>
      <c r="I4129" s="132" t="n">
        <v>50107.2925</v>
      </c>
      <c r="J4129" s="132" t="n">
        <f aca="false">LARGE($G$1:G4129,1)</f>
        <v>64898.555</v>
      </c>
      <c r="K4129" s="192" t="n">
        <f aca="false">IF(J4129&gt;J4128,0,K4128+1)</f>
        <v>10</v>
      </c>
      <c r="L4129" s="134" t="n">
        <f aca="false">I4129/J4129-1</f>
        <v>-0.227913587598368</v>
      </c>
      <c r="O4129" s="131"/>
      <c r="P4129" s="330"/>
      <c r="Q4129" s="132"/>
      <c r="R4129" s="132"/>
      <c r="S4129" s="132"/>
      <c r="T4129" s="132"/>
    </row>
    <row r="4130" customFormat="false" ht="12.8" hidden="false" customHeight="false" outlineLevel="0" collapsed="false">
      <c r="A4130" s="131" t="n">
        <v>1619308800</v>
      </c>
      <c r="B4130" s="330" t="n">
        <f aca="false">(A4130/(24*60*60))+DATE(1970,1,1)</f>
        <v>44311</v>
      </c>
      <c r="C4130" s="331" t="n">
        <f aca="false">YEAR(B4130)</f>
        <v>2021</v>
      </c>
      <c r="D4130" s="331" t="n">
        <f aca="false">MONTH(B4130)</f>
        <v>4</v>
      </c>
      <c r="E4130" s="331" t="n">
        <f aca="false">DAY(B4130)</f>
        <v>25</v>
      </c>
      <c r="F4130" s="132" t="n">
        <v>50111.84</v>
      </c>
      <c r="G4130" s="132" t="n">
        <v>50590.7025</v>
      </c>
      <c r="H4130" s="132" t="n">
        <v>47012.0525</v>
      </c>
      <c r="I4130" s="132" t="n">
        <v>49123.22</v>
      </c>
      <c r="J4130" s="132" t="n">
        <f aca="false">LARGE($G$1:G4130,1)</f>
        <v>64898.555</v>
      </c>
      <c r="K4130" s="192" t="n">
        <f aca="false">IF(J4130&gt;J4129,0,K4129+1)</f>
        <v>11</v>
      </c>
      <c r="L4130" s="134" t="n">
        <f aca="false">I4130/J4130-1</f>
        <v>-0.243076829676716</v>
      </c>
      <c r="O4130" s="131"/>
      <c r="P4130" s="330"/>
      <c r="Q4130" s="132"/>
      <c r="R4130" s="132"/>
      <c r="S4130" s="132"/>
      <c r="T4130" s="132"/>
    </row>
    <row r="4131" customFormat="false" ht="12.8" hidden="false" customHeight="false" outlineLevel="0" collapsed="false">
      <c r="A4131" s="131" t="n">
        <v>1619395200</v>
      </c>
      <c r="B4131" s="330" t="n">
        <f aca="false">(A4131/(24*60*60))+DATE(1970,1,1)</f>
        <v>44312</v>
      </c>
      <c r="C4131" s="331" t="n">
        <f aca="false">YEAR(B4131)</f>
        <v>2021</v>
      </c>
      <c r="D4131" s="331" t="n">
        <f aca="false">MONTH(B4131)</f>
        <v>4</v>
      </c>
      <c r="E4131" s="331" t="n">
        <f aca="false">DAY(B4131)</f>
        <v>26</v>
      </c>
      <c r="F4131" s="132" t="n">
        <v>49123.6625</v>
      </c>
      <c r="G4131" s="132" t="n">
        <v>54410.9625</v>
      </c>
      <c r="H4131" s="132" t="n">
        <v>48817.06</v>
      </c>
      <c r="I4131" s="132" t="n">
        <v>54059.8475</v>
      </c>
      <c r="J4131" s="132" t="n">
        <f aca="false">LARGE($G$1:G4131,1)</f>
        <v>64898.555</v>
      </c>
      <c r="K4131" s="192" t="n">
        <f aca="false">IF(J4131&gt;J4130,0,K4130+1)</f>
        <v>12</v>
      </c>
      <c r="L4131" s="134" t="n">
        <f aca="false">I4131/J4131-1</f>
        <v>-0.167009997372052</v>
      </c>
      <c r="O4131" s="131"/>
      <c r="P4131" s="330"/>
      <c r="Q4131" s="132"/>
      <c r="R4131" s="132"/>
      <c r="S4131" s="132"/>
      <c r="T4131" s="132"/>
    </row>
    <row r="4132" customFormat="false" ht="12.8" hidden="false" customHeight="false" outlineLevel="0" collapsed="false">
      <c r="A4132" s="131" t="n">
        <v>1619481600</v>
      </c>
      <c r="B4132" s="330" t="n">
        <f aca="false">(A4132/(24*60*60))+DATE(1970,1,1)</f>
        <v>44313</v>
      </c>
      <c r="C4132" s="331" t="n">
        <f aca="false">YEAR(B4132)</f>
        <v>2021</v>
      </c>
      <c r="D4132" s="331" t="n">
        <f aca="false">MONTH(B4132)</f>
        <v>4</v>
      </c>
      <c r="E4132" s="331" t="n">
        <f aca="false">DAY(B4132)</f>
        <v>27</v>
      </c>
      <c r="F4132" s="132" t="n">
        <v>54044.9225</v>
      </c>
      <c r="G4132" s="132" t="n">
        <v>55517.7875</v>
      </c>
      <c r="H4132" s="132" t="n">
        <v>53331.4425</v>
      </c>
      <c r="I4132" s="132" t="n">
        <v>55080.8275</v>
      </c>
      <c r="J4132" s="132" t="n">
        <f aca="false">LARGE($G$1:G4132,1)</f>
        <v>64898.555</v>
      </c>
      <c r="K4132" s="192" t="n">
        <f aca="false">IF(J4132&gt;J4131,0,K4131+1)</f>
        <v>13</v>
      </c>
      <c r="L4132" s="134" t="n">
        <f aca="false">I4132/J4132-1</f>
        <v>-0.151278060043093</v>
      </c>
      <c r="O4132" s="131"/>
      <c r="P4132" s="330"/>
      <c r="Q4132" s="132"/>
      <c r="R4132" s="132"/>
      <c r="S4132" s="132"/>
      <c r="T4132" s="132"/>
    </row>
    <row r="4133" customFormat="false" ht="12.8" hidden="false" customHeight="false" outlineLevel="0" collapsed="false">
      <c r="A4133" s="131" t="n">
        <v>1619568000</v>
      </c>
      <c r="B4133" s="330" t="n">
        <f aca="false">(A4133/(24*60*60))+DATE(1970,1,1)</f>
        <v>44314</v>
      </c>
      <c r="C4133" s="331" t="n">
        <f aca="false">YEAR(B4133)</f>
        <v>2021</v>
      </c>
      <c r="D4133" s="331" t="n">
        <f aca="false">MONTH(B4133)</f>
        <v>4</v>
      </c>
      <c r="E4133" s="331" t="n">
        <f aca="false">DAY(B4133)</f>
        <v>28</v>
      </c>
      <c r="F4133" s="132" t="n">
        <v>55081.3225</v>
      </c>
      <c r="G4133" s="132" t="n">
        <v>56487.7225</v>
      </c>
      <c r="H4133" s="132" t="n">
        <v>53857.0025</v>
      </c>
      <c r="I4133" s="132" t="n">
        <v>54895.465</v>
      </c>
      <c r="J4133" s="132" t="n">
        <f aca="false">LARGE($G$1:G4133,1)</f>
        <v>64898.555</v>
      </c>
      <c r="K4133" s="192" t="n">
        <f aca="false">IF(J4133&gt;J4132,0,K4132+1)</f>
        <v>14</v>
      </c>
      <c r="L4133" s="134" t="n">
        <f aca="false">I4133/J4133-1</f>
        <v>-0.15413424844359</v>
      </c>
      <c r="O4133" s="131"/>
      <c r="P4133" s="330"/>
      <c r="Q4133" s="132"/>
      <c r="R4133" s="132"/>
      <c r="S4133" s="132"/>
      <c r="T4133" s="132"/>
    </row>
    <row r="4134" customFormat="false" ht="12.8" hidden="false" customHeight="false" outlineLevel="0" collapsed="false">
      <c r="A4134" s="131" t="n">
        <v>1619654400</v>
      </c>
      <c r="B4134" s="330" t="n">
        <f aca="false">(A4134/(24*60*60))+DATE(1970,1,1)</f>
        <v>44315</v>
      </c>
      <c r="C4134" s="331" t="n">
        <f aca="false">YEAR(B4134)</f>
        <v>2021</v>
      </c>
      <c r="D4134" s="331" t="n">
        <f aca="false">MONTH(B4134)</f>
        <v>4</v>
      </c>
      <c r="E4134" s="331" t="n">
        <f aca="false">DAY(B4134)</f>
        <v>29</v>
      </c>
      <c r="F4134" s="132" t="n">
        <v>54890.7475</v>
      </c>
      <c r="G4134" s="132" t="n">
        <v>55232.535</v>
      </c>
      <c r="H4134" s="132" t="n">
        <v>52382.2825</v>
      </c>
      <c r="I4134" s="132" t="n">
        <v>53590.8525</v>
      </c>
      <c r="J4134" s="132" t="n">
        <f aca="false">LARGE($G$1:G4134,1)</f>
        <v>64898.555</v>
      </c>
      <c r="K4134" s="192" t="n">
        <f aca="false">IF(J4134&gt;J4133,0,K4133+1)</f>
        <v>15</v>
      </c>
      <c r="L4134" s="134" t="n">
        <f aca="false">I4134/J4134-1</f>
        <v>-0.174236583541806</v>
      </c>
      <c r="O4134" s="131"/>
      <c r="P4134" s="330"/>
      <c r="Q4134" s="132"/>
      <c r="R4134" s="132"/>
      <c r="S4134" s="132"/>
      <c r="T4134" s="132"/>
    </row>
    <row r="4135" customFormat="false" ht="12.8" hidden="false" customHeight="false" outlineLevel="0" collapsed="false">
      <c r="A4135" s="131" t="n">
        <v>1619740800</v>
      </c>
      <c r="B4135" s="330" t="n">
        <f aca="false">(A4135/(24*60*60))+DATE(1970,1,1)</f>
        <v>44316</v>
      </c>
      <c r="C4135" s="331" t="n">
        <f aca="false">YEAR(B4135)</f>
        <v>2021</v>
      </c>
      <c r="D4135" s="331" t="n">
        <f aca="false">MONTH(B4135)</f>
        <v>4</v>
      </c>
      <c r="E4135" s="331" t="n">
        <f aca="false">DAY(B4135)</f>
        <v>30</v>
      </c>
      <c r="F4135" s="132" t="n">
        <v>53588.74</v>
      </c>
      <c r="G4135" s="132" t="n">
        <v>58036.4525</v>
      </c>
      <c r="H4135" s="132" t="n">
        <v>53075.905</v>
      </c>
      <c r="I4135" s="132" t="n">
        <v>57789.0575</v>
      </c>
      <c r="J4135" s="132" t="n">
        <f aca="false">LARGE($G$1:G4135,1)</f>
        <v>64898.555</v>
      </c>
      <c r="K4135" s="192" t="n">
        <f aca="false">IF(J4135&gt;J4134,0,K4134+1)</f>
        <v>16</v>
      </c>
      <c r="L4135" s="134" t="n">
        <f aca="false">I4135/J4135-1</f>
        <v>-0.109547855110179</v>
      </c>
      <c r="O4135" s="131"/>
      <c r="P4135" s="330"/>
      <c r="Q4135" s="132"/>
      <c r="R4135" s="132"/>
      <c r="S4135" s="132"/>
      <c r="T4135" s="132"/>
    </row>
    <row r="4136" customFormat="false" ht="12.8" hidden="false" customHeight="false" outlineLevel="0" collapsed="false">
      <c r="A4136" s="131" t="n">
        <v>1619827200</v>
      </c>
      <c r="B4136" s="330" t="n">
        <f aca="false">(A4136/(24*60*60))+DATE(1970,1,1)</f>
        <v>44317</v>
      </c>
      <c r="C4136" s="331" t="n">
        <f aca="false">YEAR(B4136)</f>
        <v>2021</v>
      </c>
      <c r="D4136" s="331" t="n">
        <f aca="false">MONTH(B4136)</f>
        <v>5</v>
      </c>
      <c r="E4136" s="331" t="n">
        <f aca="false">DAY(B4136)</f>
        <v>1</v>
      </c>
      <c r="F4136" s="132" t="n">
        <v>57791.435</v>
      </c>
      <c r="G4136" s="132" t="n">
        <v>58544.5525</v>
      </c>
      <c r="H4136" s="132" t="n">
        <v>57066.835</v>
      </c>
      <c r="I4136" s="132" t="n">
        <v>57859.9475</v>
      </c>
      <c r="J4136" s="132" t="n">
        <f aca="false">LARGE($G$1:G4136,1)</f>
        <v>64898.555</v>
      </c>
      <c r="K4136" s="192" t="n">
        <f aca="false">IF(J4136&gt;J4135,0,K4135+1)</f>
        <v>17</v>
      </c>
      <c r="L4136" s="134" t="n">
        <f aca="false">I4136/J4136-1</f>
        <v>-0.108455534949892</v>
      </c>
      <c r="O4136" s="131"/>
      <c r="P4136" s="330"/>
      <c r="Q4136" s="132"/>
      <c r="R4136" s="132"/>
      <c r="S4136" s="132"/>
      <c r="T4136" s="132"/>
    </row>
    <row r="4137" customFormat="false" ht="12.8" hidden="false" customHeight="false" outlineLevel="0" collapsed="false">
      <c r="A4137" s="131" t="n">
        <v>1619913600</v>
      </c>
      <c r="B4137" s="330" t="n">
        <f aca="false">(A4137/(24*60*60))+DATE(1970,1,1)</f>
        <v>44318</v>
      </c>
      <c r="C4137" s="331" t="n">
        <f aca="false">YEAR(B4137)</f>
        <v>2021</v>
      </c>
      <c r="D4137" s="331" t="n">
        <f aca="false">MONTH(B4137)</f>
        <v>5</v>
      </c>
      <c r="E4137" s="331" t="n">
        <f aca="false">DAY(B4137)</f>
        <v>2</v>
      </c>
      <c r="F4137" s="132" t="n">
        <v>57870.175</v>
      </c>
      <c r="G4137" s="132" t="n">
        <v>57974.3025</v>
      </c>
      <c r="H4137" s="132" t="n">
        <v>56085.4775</v>
      </c>
      <c r="I4137" s="132" t="n">
        <v>56625.7675</v>
      </c>
      <c r="J4137" s="132" t="n">
        <f aca="false">LARGE($G$1:G4137,1)</f>
        <v>64898.555</v>
      </c>
      <c r="K4137" s="192" t="n">
        <f aca="false">IF(J4137&gt;J4136,0,K4136+1)</f>
        <v>18</v>
      </c>
      <c r="L4137" s="134" t="n">
        <f aca="false">I4137/J4137-1</f>
        <v>-0.127472599351403</v>
      </c>
      <c r="O4137" s="131"/>
      <c r="P4137" s="330"/>
      <c r="Q4137" s="132"/>
      <c r="R4137" s="132"/>
      <c r="S4137" s="132"/>
      <c r="T4137" s="132"/>
    </row>
    <row r="4138" customFormat="false" ht="12.8" hidden="false" customHeight="false" outlineLevel="0" collapsed="false">
      <c r="A4138" s="131" t="n">
        <v>1620000000</v>
      </c>
      <c r="B4138" s="330" t="n">
        <f aca="false">(A4138/(24*60*60))+DATE(1970,1,1)</f>
        <v>44319</v>
      </c>
      <c r="C4138" s="331" t="n">
        <f aca="false">YEAR(B4138)</f>
        <v>2021</v>
      </c>
      <c r="D4138" s="331" t="n">
        <f aca="false">MONTH(B4138)</f>
        <v>5</v>
      </c>
      <c r="E4138" s="331" t="n">
        <f aca="false">DAY(B4138)</f>
        <v>3</v>
      </c>
      <c r="F4138" s="132" t="n">
        <v>56617.0825</v>
      </c>
      <c r="G4138" s="132" t="n">
        <v>58988.98</v>
      </c>
      <c r="H4138" s="132" t="n">
        <v>56507.07</v>
      </c>
      <c r="I4138" s="132" t="n">
        <v>57209.99</v>
      </c>
      <c r="J4138" s="132" t="n">
        <f aca="false">LARGE($G$1:G4138,1)</f>
        <v>64898.555</v>
      </c>
      <c r="K4138" s="192" t="n">
        <f aca="false">IF(J4138&gt;J4137,0,K4137+1)</f>
        <v>19</v>
      </c>
      <c r="L4138" s="134" t="n">
        <f aca="false">I4138/J4138-1</f>
        <v>-0.118470511400447</v>
      </c>
      <c r="O4138" s="131"/>
      <c r="P4138" s="330"/>
      <c r="Q4138" s="132"/>
      <c r="R4138" s="132"/>
      <c r="S4138" s="132"/>
      <c r="T4138" s="132"/>
    </row>
    <row r="4139" customFormat="false" ht="12.8" hidden="false" customHeight="false" outlineLevel="0" collapsed="false">
      <c r="A4139" s="131" t="n">
        <v>1620086400</v>
      </c>
      <c r="B4139" s="330" t="n">
        <f aca="false">(A4139/(24*60*60))+DATE(1970,1,1)</f>
        <v>44320</v>
      </c>
      <c r="C4139" s="331" t="n">
        <f aca="false">YEAR(B4139)</f>
        <v>2021</v>
      </c>
      <c r="D4139" s="331" t="n">
        <f aca="false">MONTH(B4139)</f>
        <v>5</v>
      </c>
      <c r="E4139" s="331" t="n">
        <f aca="false">DAY(B4139)</f>
        <v>4</v>
      </c>
      <c r="F4139" s="132" t="n">
        <v>57214.2275</v>
      </c>
      <c r="G4139" s="132" t="n">
        <v>57243.595</v>
      </c>
      <c r="H4139" s="132" t="n">
        <v>53085.2875</v>
      </c>
      <c r="I4139" s="132" t="n">
        <v>53239.4225</v>
      </c>
      <c r="J4139" s="132" t="n">
        <f aca="false">LARGE($G$1:G4139,1)</f>
        <v>64898.555</v>
      </c>
      <c r="K4139" s="192" t="n">
        <f aca="false">IF(J4139&gt;J4138,0,K4138+1)</f>
        <v>20</v>
      </c>
      <c r="L4139" s="134" t="n">
        <f aca="false">I4139/J4139-1</f>
        <v>-0.179651650179268</v>
      </c>
      <c r="O4139" s="131"/>
      <c r="P4139" s="330"/>
      <c r="Q4139" s="132"/>
      <c r="R4139" s="132"/>
      <c r="S4139" s="132"/>
      <c r="T4139" s="132"/>
    </row>
    <row r="4140" customFormat="false" ht="12.8" hidden="false" customHeight="false" outlineLevel="0" collapsed="false">
      <c r="A4140" s="131" t="n">
        <v>1620172800</v>
      </c>
      <c r="B4140" s="330" t="n">
        <f aca="false">(A4140/(24*60*60))+DATE(1970,1,1)</f>
        <v>44321</v>
      </c>
      <c r="C4140" s="331" t="n">
        <f aca="false">YEAR(B4140)</f>
        <v>2021</v>
      </c>
      <c r="D4140" s="331" t="n">
        <f aca="false">MONTH(B4140)</f>
        <v>5</v>
      </c>
      <c r="E4140" s="331" t="n">
        <f aca="false">DAY(B4140)</f>
        <v>5</v>
      </c>
      <c r="F4140" s="132" t="n">
        <v>53225.2725</v>
      </c>
      <c r="G4140" s="132" t="n">
        <v>57982.8375</v>
      </c>
      <c r="H4140" s="132" t="n">
        <v>52946.1525</v>
      </c>
      <c r="I4140" s="132" t="n">
        <v>57511.91</v>
      </c>
      <c r="J4140" s="132" t="n">
        <f aca="false">LARGE($G$1:G4140,1)</f>
        <v>64898.555</v>
      </c>
      <c r="K4140" s="192" t="n">
        <f aca="false">IF(J4140&gt;J4139,0,K4139+1)</f>
        <v>21</v>
      </c>
      <c r="L4140" s="134" t="n">
        <f aca="false">I4140/J4140-1</f>
        <v>-0.113818327696202</v>
      </c>
      <c r="O4140" s="131"/>
      <c r="P4140" s="330"/>
      <c r="Q4140" s="132"/>
      <c r="R4140" s="132"/>
      <c r="S4140" s="132"/>
      <c r="T4140" s="132"/>
    </row>
    <row r="4141" customFormat="false" ht="12.8" hidden="false" customHeight="false" outlineLevel="0" collapsed="false">
      <c r="A4141" s="131" t="n">
        <v>1620259200</v>
      </c>
      <c r="B4141" s="330" t="n">
        <f aca="false">(A4141/(24*60*60))+DATE(1970,1,1)</f>
        <v>44322</v>
      </c>
      <c r="C4141" s="331" t="n">
        <f aca="false">YEAR(B4141)</f>
        <v>2021</v>
      </c>
      <c r="D4141" s="331" t="n">
        <f aca="false">MONTH(B4141)</f>
        <v>5</v>
      </c>
      <c r="E4141" s="331" t="n">
        <f aca="false">DAY(B4141)</f>
        <v>6</v>
      </c>
      <c r="F4141" s="132" t="n">
        <v>57513.26</v>
      </c>
      <c r="G4141" s="132" t="n">
        <v>58426.74</v>
      </c>
      <c r="H4141" s="132" t="n">
        <v>55270</v>
      </c>
      <c r="I4141" s="132" t="n">
        <v>56439.795</v>
      </c>
      <c r="J4141" s="132" t="n">
        <f aca="false">LARGE($G$1:G4141,1)</f>
        <v>64898.555</v>
      </c>
      <c r="K4141" s="192" t="n">
        <f aca="false">IF(J4141&gt;J4140,0,K4140+1)</f>
        <v>22</v>
      </c>
      <c r="L4141" s="134" t="n">
        <f aca="false">I4141/J4141-1</f>
        <v>-0.130338187036676</v>
      </c>
      <c r="O4141" s="131"/>
      <c r="P4141" s="330"/>
      <c r="Q4141" s="132"/>
      <c r="R4141" s="132"/>
      <c r="S4141" s="132"/>
      <c r="T4141" s="132"/>
    </row>
    <row r="4142" customFormat="false" ht="12.8" hidden="false" customHeight="false" outlineLevel="0" collapsed="false">
      <c r="A4142" s="131" t="n">
        <v>1620345600</v>
      </c>
      <c r="B4142" s="330" t="n">
        <f aca="false">(A4142/(24*60*60))+DATE(1970,1,1)</f>
        <v>44323</v>
      </c>
      <c r="C4142" s="331" t="n">
        <f aca="false">YEAR(B4142)</f>
        <v>2021</v>
      </c>
      <c r="D4142" s="331" t="n">
        <f aca="false">MONTH(B4142)</f>
        <v>5</v>
      </c>
      <c r="E4142" s="331" t="n">
        <f aca="false">DAY(B4142)</f>
        <v>7</v>
      </c>
      <c r="F4142" s="132" t="n">
        <v>56437.5075</v>
      </c>
      <c r="G4142" s="132" t="n">
        <v>58732.45</v>
      </c>
      <c r="H4142" s="132" t="n">
        <v>55300.0825</v>
      </c>
      <c r="I4142" s="132" t="n">
        <v>57384.81</v>
      </c>
      <c r="J4142" s="132" t="n">
        <f aca="false">LARGE($G$1:G4142,1)</f>
        <v>64898.555</v>
      </c>
      <c r="K4142" s="192" t="n">
        <f aca="false">IF(J4142&gt;J4141,0,K4141+1)</f>
        <v>23</v>
      </c>
      <c r="L4142" s="134" t="n">
        <f aca="false">I4142/J4142-1</f>
        <v>-0.115776768835608</v>
      </c>
      <c r="O4142" s="131"/>
      <c r="P4142" s="330"/>
      <c r="Q4142" s="132"/>
      <c r="R4142" s="132"/>
      <c r="S4142" s="132"/>
      <c r="T4142" s="132"/>
    </row>
    <row r="4143" customFormat="false" ht="12.8" hidden="false" customHeight="false" outlineLevel="0" collapsed="false">
      <c r="A4143" s="131" t="n">
        <v>1620432000</v>
      </c>
      <c r="B4143" s="330" t="n">
        <f aca="false">(A4143/(24*60*60))+DATE(1970,1,1)</f>
        <v>44324</v>
      </c>
      <c r="C4143" s="331" t="n">
        <f aca="false">YEAR(B4143)</f>
        <v>2021</v>
      </c>
      <c r="D4143" s="331" t="n">
        <f aca="false">MONTH(B4143)</f>
        <v>5</v>
      </c>
      <c r="E4143" s="331" t="n">
        <f aca="false">DAY(B4143)</f>
        <v>8</v>
      </c>
      <c r="F4143" s="132" t="n">
        <v>57386.145</v>
      </c>
      <c r="G4143" s="132" t="n">
        <v>59551.37</v>
      </c>
      <c r="H4143" s="132" t="n">
        <v>56988.975</v>
      </c>
      <c r="I4143" s="132" t="n">
        <v>58969.925</v>
      </c>
      <c r="J4143" s="132" t="n">
        <f aca="false">LARGE($G$1:G4143,1)</f>
        <v>64898.555</v>
      </c>
      <c r="K4143" s="192" t="n">
        <f aca="false">IF(J4143&gt;J4142,0,K4142+1)</f>
        <v>24</v>
      </c>
      <c r="L4143" s="134" t="n">
        <f aca="false">I4143/J4143-1</f>
        <v>-0.0913522650851009</v>
      </c>
      <c r="O4143" s="131"/>
      <c r="P4143" s="330"/>
      <c r="Q4143" s="132"/>
      <c r="R4143" s="132"/>
      <c r="S4143" s="132"/>
      <c r="T4143" s="132"/>
    </row>
    <row r="4144" customFormat="false" ht="12.8" hidden="false" customHeight="false" outlineLevel="0" collapsed="false">
      <c r="A4144" s="131" t="n">
        <v>1620518400</v>
      </c>
      <c r="B4144" s="330" t="n">
        <f aca="false">(A4144/(24*60*60))+DATE(1970,1,1)</f>
        <v>44325</v>
      </c>
      <c r="C4144" s="331" t="n">
        <f aca="false">YEAR(B4144)</f>
        <v>2021</v>
      </c>
      <c r="D4144" s="331" t="n">
        <f aca="false">MONTH(B4144)</f>
        <v>5</v>
      </c>
      <c r="E4144" s="331" t="n">
        <f aca="false">DAY(B4144)</f>
        <v>9</v>
      </c>
      <c r="F4144" s="132" t="n">
        <v>58964.3875</v>
      </c>
      <c r="G4144" s="132" t="n">
        <v>59295.8725</v>
      </c>
      <c r="H4144" s="132" t="n">
        <v>56280.6075</v>
      </c>
      <c r="I4144" s="132" t="n">
        <v>58303.4025</v>
      </c>
      <c r="J4144" s="132" t="n">
        <f aca="false">LARGE($G$1:G4144,1)</f>
        <v>64898.555</v>
      </c>
      <c r="K4144" s="192" t="n">
        <f aca="false">IF(J4144&gt;J4143,0,K4143+1)</f>
        <v>25</v>
      </c>
      <c r="L4144" s="134" t="n">
        <f aca="false">I4144/J4144-1</f>
        <v>-0.101622486047648</v>
      </c>
      <c r="O4144" s="131"/>
      <c r="P4144" s="330"/>
      <c r="Q4144" s="132"/>
      <c r="R4144" s="132"/>
      <c r="S4144" s="132"/>
      <c r="T4144" s="132"/>
    </row>
    <row r="4145" customFormat="false" ht="12.8" hidden="false" customHeight="false" outlineLevel="0" collapsed="false">
      <c r="A4145" s="131" t="n">
        <v>1620604800</v>
      </c>
      <c r="B4145" s="330" t="n">
        <f aca="false">(A4145/(24*60*60))+DATE(1970,1,1)</f>
        <v>44326</v>
      </c>
      <c r="C4145" s="331" t="n">
        <f aca="false">YEAR(B4145)</f>
        <v>2021</v>
      </c>
      <c r="D4145" s="331" t="n">
        <f aca="false">MONTH(B4145)</f>
        <v>5</v>
      </c>
      <c r="E4145" s="331" t="n">
        <f aca="false">DAY(B4145)</f>
        <v>10</v>
      </c>
      <c r="F4145" s="132" t="n">
        <v>58324.56</v>
      </c>
      <c r="G4145" s="132" t="n">
        <v>59594.7475</v>
      </c>
      <c r="H4145" s="132" t="n">
        <v>53501.0775</v>
      </c>
      <c r="I4145" s="132" t="n">
        <v>55879.4175</v>
      </c>
      <c r="J4145" s="132" t="n">
        <f aca="false">LARGE($G$1:G4145,1)</f>
        <v>64898.555</v>
      </c>
      <c r="K4145" s="192" t="n">
        <f aca="false">IF(J4145&gt;J4144,0,K4144+1)</f>
        <v>26</v>
      </c>
      <c r="L4145" s="134" t="n">
        <f aca="false">I4145/J4145-1</f>
        <v>-0.13897285540487</v>
      </c>
      <c r="O4145" s="131"/>
      <c r="P4145" s="330"/>
      <c r="Q4145" s="132"/>
      <c r="R4145" s="132"/>
      <c r="S4145" s="132"/>
      <c r="T4145" s="132"/>
    </row>
    <row r="4146" customFormat="false" ht="12.8" hidden="false" customHeight="false" outlineLevel="0" collapsed="false">
      <c r="A4146" s="131" t="n">
        <v>1620691200</v>
      </c>
      <c r="B4146" s="330" t="n">
        <f aca="false">(A4146/(24*60*60))+DATE(1970,1,1)</f>
        <v>44327</v>
      </c>
      <c r="C4146" s="331" t="n">
        <f aca="false">YEAR(B4146)</f>
        <v>2021</v>
      </c>
      <c r="D4146" s="331" t="n">
        <f aca="false">MONTH(B4146)</f>
        <v>5</v>
      </c>
      <c r="E4146" s="331" t="n">
        <f aca="false">DAY(B4146)</f>
        <v>11</v>
      </c>
      <c r="F4146" s="132" t="n">
        <v>55872.7375</v>
      </c>
      <c r="G4146" s="132" t="n">
        <v>56959.09</v>
      </c>
      <c r="H4146" s="132" t="n">
        <v>54512.495</v>
      </c>
      <c r="I4146" s="132" t="n">
        <v>56759.9075</v>
      </c>
      <c r="J4146" s="132" t="n">
        <f aca="false">LARGE($G$1:G4146,1)</f>
        <v>64898.555</v>
      </c>
      <c r="K4146" s="192" t="n">
        <f aca="false">IF(J4146&gt;J4145,0,K4145+1)</f>
        <v>27</v>
      </c>
      <c r="L4146" s="134" t="n">
        <f aca="false">I4146/J4146-1</f>
        <v>-0.125405681220483</v>
      </c>
      <c r="O4146" s="131"/>
      <c r="P4146" s="330"/>
      <c r="Q4146" s="132"/>
      <c r="R4146" s="132"/>
      <c r="S4146" s="132"/>
      <c r="T4146" s="132"/>
    </row>
    <row r="4147" customFormat="false" ht="12.8" hidden="false" customHeight="false" outlineLevel="0" collapsed="false">
      <c r="A4147" s="131" t="n">
        <v>1620777600</v>
      </c>
      <c r="B4147" s="330" t="n">
        <f aca="false">(A4147/(24*60*60))+DATE(1970,1,1)</f>
        <v>44328</v>
      </c>
      <c r="C4147" s="331" t="n">
        <f aca="false">YEAR(B4147)</f>
        <v>2021</v>
      </c>
      <c r="D4147" s="331" t="n">
        <f aca="false">MONTH(B4147)</f>
        <v>5</v>
      </c>
      <c r="E4147" s="331" t="n">
        <f aca="false">DAY(B4147)</f>
        <v>12</v>
      </c>
      <c r="F4147" s="132" t="n">
        <v>56760.32</v>
      </c>
      <c r="G4147" s="132" t="n">
        <v>58011.03</v>
      </c>
      <c r="H4147" s="132" t="n">
        <v>48496.25</v>
      </c>
      <c r="I4147" s="132" t="n">
        <v>49459.7575</v>
      </c>
      <c r="J4147" s="132" t="n">
        <f aca="false">LARGE($G$1:G4147,1)</f>
        <v>64898.555</v>
      </c>
      <c r="K4147" s="192" t="n">
        <f aca="false">IF(J4147&gt;J4146,0,K4146+1)</f>
        <v>28</v>
      </c>
      <c r="L4147" s="134" t="n">
        <f aca="false">I4147/J4147-1</f>
        <v>-0.23789123656143</v>
      </c>
      <c r="O4147" s="131"/>
      <c r="P4147" s="330"/>
      <c r="Q4147" s="132"/>
      <c r="R4147" s="132"/>
      <c r="S4147" s="132"/>
      <c r="T4147" s="132"/>
    </row>
    <row r="4148" customFormat="false" ht="12.8" hidden="false" customHeight="false" outlineLevel="0" collapsed="false">
      <c r="A4148" s="131" t="n">
        <v>1620864000</v>
      </c>
      <c r="B4148" s="330" t="n">
        <f aca="false">(A4148/(24*60*60))+DATE(1970,1,1)</f>
        <v>44329</v>
      </c>
      <c r="C4148" s="331" t="n">
        <f aca="false">YEAR(B4148)</f>
        <v>2021</v>
      </c>
      <c r="D4148" s="331" t="n">
        <f aca="false">MONTH(B4148)</f>
        <v>5</v>
      </c>
      <c r="E4148" s="331" t="n">
        <f aca="false">DAY(B4148)</f>
        <v>13</v>
      </c>
      <c r="F4148" s="132" t="n">
        <v>49450.7875</v>
      </c>
      <c r="G4148" s="132" t="n">
        <v>51680.7675</v>
      </c>
      <c r="H4148" s="132" t="n">
        <v>45425</v>
      </c>
      <c r="I4148" s="132" t="n">
        <v>49685.1225</v>
      </c>
      <c r="J4148" s="132" t="n">
        <f aca="false">LARGE($G$1:G4148,1)</f>
        <v>64898.555</v>
      </c>
      <c r="K4148" s="192" t="n">
        <f aca="false">IF(J4148&gt;J4147,0,K4147+1)</f>
        <v>29</v>
      </c>
      <c r="L4148" s="134" t="n">
        <f aca="false">I4148/J4148-1</f>
        <v>-0.234418663096582</v>
      </c>
      <c r="O4148" s="131"/>
      <c r="P4148" s="330"/>
      <c r="Q4148" s="132"/>
      <c r="R4148" s="132"/>
      <c r="S4148" s="132"/>
      <c r="T4148" s="132"/>
    </row>
    <row r="4149" customFormat="false" ht="12.8" hidden="false" customHeight="false" outlineLevel="0" collapsed="false">
      <c r="A4149" s="131" t="n">
        <v>1620950400</v>
      </c>
      <c r="B4149" s="330" t="n">
        <f aca="false">(A4149/(24*60*60))+DATE(1970,1,1)</f>
        <v>44330</v>
      </c>
      <c r="C4149" s="331" t="n">
        <f aca="false">YEAR(B4149)</f>
        <v>2021</v>
      </c>
      <c r="D4149" s="331" t="n">
        <f aca="false">MONTH(B4149)</f>
        <v>5</v>
      </c>
      <c r="E4149" s="331" t="n">
        <f aca="false">DAY(B4149)</f>
        <v>14</v>
      </c>
      <c r="F4149" s="132" t="n">
        <v>49693.9575</v>
      </c>
      <c r="G4149" s="132" t="n">
        <v>51564.18</v>
      </c>
      <c r="H4149" s="132" t="n">
        <v>48887.87</v>
      </c>
      <c r="I4149" s="132" t="n">
        <v>49890.035</v>
      </c>
      <c r="J4149" s="132" t="n">
        <f aca="false">LARGE($G$1:G4149,1)</f>
        <v>64898.555</v>
      </c>
      <c r="K4149" s="192" t="n">
        <f aca="false">IF(J4149&gt;J4148,0,K4148+1)</f>
        <v>30</v>
      </c>
      <c r="L4149" s="134" t="n">
        <f aca="false">I4149/J4149-1</f>
        <v>-0.231261235323344</v>
      </c>
      <c r="O4149" s="131"/>
      <c r="P4149" s="330"/>
      <c r="Q4149" s="132"/>
      <c r="R4149" s="132"/>
      <c r="S4149" s="132"/>
      <c r="T4149" s="132"/>
    </row>
    <row r="4150" customFormat="false" ht="12.8" hidden="false" customHeight="false" outlineLevel="0" collapsed="false">
      <c r="A4150" s="131" t="n">
        <v>1621036800</v>
      </c>
      <c r="B4150" s="330" t="n">
        <f aca="false">(A4150/(24*60*60))+DATE(1970,1,1)</f>
        <v>44331</v>
      </c>
      <c r="C4150" s="331" t="n">
        <f aca="false">YEAR(B4150)</f>
        <v>2021</v>
      </c>
      <c r="D4150" s="331" t="n">
        <f aca="false">MONTH(B4150)</f>
        <v>5</v>
      </c>
      <c r="E4150" s="331" t="n">
        <f aca="false">DAY(B4150)</f>
        <v>15</v>
      </c>
      <c r="F4150" s="132" t="n">
        <v>49895.6275</v>
      </c>
      <c r="G4150" s="132" t="n">
        <v>50746.59</v>
      </c>
      <c r="H4150" s="132" t="n">
        <v>46550.8825</v>
      </c>
      <c r="I4150" s="132" t="n">
        <v>46756.4075</v>
      </c>
      <c r="J4150" s="132" t="n">
        <f aca="false">LARGE($G$1:G4150,1)</f>
        <v>64898.555</v>
      </c>
      <c r="K4150" s="192" t="n">
        <f aca="false">IF(J4150&gt;J4149,0,K4149+1)</f>
        <v>31</v>
      </c>
      <c r="L4150" s="134" t="n">
        <f aca="false">I4150/J4150-1</f>
        <v>-0.279546247216136</v>
      </c>
      <c r="O4150" s="131"/>
      <c r="P4150" s="330"/>
      <c r="Q4150" s="132"/>
      <c r="R4150" s="132"/>
      <c r="S4150" s="132"/>
      <c r="T4150" s="132"/>
    </row>
    <row r="4151" customFormat="false" ht="12.8" hidden="false" customHeight="false" outlineLevel="0" collapsed="false">
      <c r="A4151" s="131" t="n">
        <v>1621123200</v>
      </c>
      <c r="B4151" s="330" t="n">
        <f aca="false">(A4151/(24*60*60))+DATE(1970,1,1)</f>
        <v>44332</v>
      </c>
      <c r="C4151" s="331" t="n">
        <f aca="false">YEAR(B4151)</f>
        <v>2021</v>
      </c>
      <c r="D4151" s="331" t="n">
        <f aca="false">MONTH(B4151)</f>
        <v>5</v>
      </c>
      <c r="E4151" s="331" t="n">
        <f aca="false">DAY(B4151)</f>
        <v>16</v>
      </c>
      <c r="F4151" s="132" t="n">
        <v>46763.9825</v>
      </c>
      <c r="G4151" s="132" t="n">
        <v>49806.77</v>
      </c>
      <c r="H4151" s="132" t="n">
        <v>43779.675</v>
      </c>
      <c r="I4151" s="132" t="n">
        <v>46456.4725</v>
      </c>
      <c r="J4151" s="132" t="n">
        <f aca="false">LARGE($G$1:G4151,1)</f>
        <v>64898.555</v>
      </c>
      <c r="K4151" s="192" t="n">
        <f aca="false">IF(J4151&gt;J4150,0,K4150+1)</f>
        <v>32</v>
      </c>
      <c r="L4151" s="134" t="n">
        <f aca="false">I4151/J4151-1</f>
        <v>-0.284167844723199</v>
      </c>
      <c r="O4151" s="131"/>
      <c r="P4151" s="330"/>
      <c r="Q4151" s="132"/>
      <c r="R4151" s="132"/>
      <c r="S4151" s="132"/>
      <c r="T4151" s="132"/>
    </row>
    <row r="4152" customFormat="false" ht="12.8" hidden="false" customHeight="false" outlineLevel="0" collapsed="false">
      <c r="A4152" s="131" t="n">
        <v>1621209600</v>
      </c>
      <c r="B4152" s="330" t="n">
        <f aca="false">(A4152/(24*60*60))+DATE(1970,1,1)</f>
        <v>44333</v>
      </c>
      <c r="C4152" s="331" t="n">
        <f aca="false">YEAR(B4152)</f>
        <v>2021</v>
      </c>
      <c r="D4152" s="331" t="n">
        <f aca="false">MONTH(B4152)</f>
        <v>5</v>
      </c>
      <c r="E4152" s="331" t="n">
        <f aca="false">DAY(B4152)</f>
        <v>17</v>
      </c>
      <c r="F4152" s="132" t="n">
        <v>46453.9</v>
      </c>
      <c r="G4152" s="132" t="n">
        <v>46645.2125</v>
      </c>
      <c r="H4152" s="132" t="n">
        <v>42098.05</v>
      </c>
      <c r="I4152" s="132" t="n">
        <v>43577.1775</v>
      </c>
      <c r="J4152" s="132" t="n">
        <f aca="false">LARGE($G$1:G4152,1)</f>
        <v>64898.555</v>
      </c>
      <c r="K4152" s="192" t="n">
        <f aca="false">IF(J4152&gt;J4151,0,K4151+1)</f>
        <v>33</v>
      </c>
      <c r="L4152" s="134" t="n">
        <f aca="false">I4152/J4152-1</f>
        <v>-0.328533932689256</v>
      </c>
      <c r="O4152" s="131"/>
      <c r="P4152" s="330"/>
      <c r="Q4152" s="132"/>
      <c r="R4152" s="132"/>
      <c r="S4152" s="132"/>
      <c r="T4152" s="132"/>
    </row>
    <row r="4153" customFormat="false" ht="12.8" hidden="false" customHeight="false" outlineLevel="0" collapsed="false">
      <c r="A4153" s="131" t="n">
        <v>1621296000</v>
      </c>
      <c r="B4153" s="330" t="n">
        <f aca="false">(A4153/(24*60*60))+DATE(1970,1,1)</f>
        <v>44334</v>
      </c>
      <c r="C4153" s="331" t="n">
        <f aca="false">YEAR(B4153)</f>
        <v>2021</v>
      </c>
      <c r="D4153" s="331" t="n">
        <f aca="false">MONTH(B4153)</f>
        <v>5</v>
      </c>
      <c r="E4153" s="331" t="n">
        <f aca="false">DAY(B4153)</f>
        <v>18</v>
      </c>
      <c r="F4153" s="132" t="n">
        <v>43570.15</v>
      </c>
      <c r="G4153" s="132" t="n">
        <v>45851.655</v>
      </c>
      <c r="H4153" s="132" t="n">
        <v>42233.88</v>
      </c>
      <c r="I4153" s="132" t="n">
        <v>42879.025</v>
      </c>
      <c r="J4153" s="132" t="n">
        <f aca="false">LARGE($G$1:G4153,1)</f>
        <v>64898.555</v>
      </c>
      <c r="K4153" s="192" t="n">
        <f aca="false">IF(J4153&gt;J4152,0,K4152+1)</f>
        <v>34</v>
      </c>
      <c r="L4153" s="134" t="n">
        <f aca="false">I4153/J4153-1</f>
        <v>-0.339291529680437</v>
      </c>
      <c r="O4153" s="131"/>
      <c r="P4153" s="330"/>
      <c r="Q4153" s="132"/>
      <c r="R4153" s="132"/>
      <c r="S4153" s="132"/>
      <c r="T4153" s="132"/>
    </row>
    <row r="4154" customFormat="false" ht="12.8" hidden="false" customHeight="false" outlineLevel="0" collapsed="false">
      <c r="A4154" s="131" t="n">
        <v>1621382400</v>
      </c>
      <c r="B4154" s="330" t="n">
        <f aca="false">(A4154/(24*60*60))+DATE(1970,1,1)</f>
        <v>44335</v>
      </c>
      <c r="C4154" s="331" t="n">
        <f aca="false">YEAR(B4154)</f>
        <v>2021</v>
      </c>
      <c r="D4154" s="331" t="n">
        <f aca="false">MONTH(B4154)</f>
        <v>5</v>
      </c>
      <c r="E4154" s="331" t="n">
        <f aca="false">DAY(B4154)</f>
        <v>19</v>
      </c>
      <c r="F4154" s="132" t="n">
        <v>42891.2675</v>
      </c>
      <c r="G4154" s="132" t="n">
        <v>43585.1975</v>
      </c>
      <c r="H4154" s="132" t="n">
        <v>29641.5</v>
      </c>
      <c r="I4154" s="132" t="n">
        <v>36752.975</v>
      </c>
      <c r="J4154" s="132" t="n">
        <f aca="false">LARGE($G$1:G4154,1)</f>
        <v>64898.555</v>
      </c>
      <c r="K4154" s="192" t="n">
        <f aca="false">IF(J4154&gt;J4153,0,K4153+1)</f>
        <v>35</v>
      </c>
      <c r="L4154" s="134" t="n">
        <f aca="false">I4154/J4154-1</f>
        <v>-0.433685773126998</v>
      </c>
      <c r="O4154" s="131"/>
      <c r="P4154" s="330"/>
      <c r="Q4154" s="132"/>
      <c r="R4154" s="132"/>
      <c r="S4154" s="132"/>
      <c r="T4154" s="132"/>
    </row>
    <row r="4155" customFormat="false" ht="12.8" hidden="false" customHeight="false" outlineLevel="0" collapsed="false">
      <c r="A4155" s="131" t="n">
        <v>1621468800</v>
      </c>
      <c r="B4155" s="330" t="n">
        <f aca="false">(A4155/(24*60*60))+DATE(1970,1,1)</f>
        <v>44336</v>
      </c>
      <c r="C4155" s="331" t="n">
        <f aca="false">YEAR(B4155)</f>
        <v>2021</v>
      </c>
      <c r="D4155" s="331" t="n">
        <f aca="false">MONTH(B4155)</f>
        <v>5</v>
      </c>
      <c r="E4155" s="331" t="n">
        <f aca="false">DAY(B4155)</f>
        <v>20</v>
      </c>
      <c r="F4155" s="132" t="n">
        <v>36769.6325</v>
      </c>
      <c r="G4155" s="132" t="n">
        <v>42697.5575</v>
      </c>
      <c r="H4155" s="132" t="n">
        <v>34997.25</v>
      </c>
      <c r="I4155" s="132" t="n">
        <v>40612.6375</v>
      </c>
      <c r="J4155" s="132" t="n">
        <f aca="false">LARGE($G$1:G4155,1)</f>
        <v>64898.555</v>
      </c>
      <c r="K4155" s="192" t="n">
        <f aca="false">IF(J4155&gt;J4154,0,K4154+1)</f>
        <v>36</v>
      </c>
      <c r="L4155" s="134" t="n">
        <f aca="false">I4155/J4155-1</f>
        <v>-0.374213532181109</v>
      </c>
      <c r="O4155" s="131"/>
      <c r="P4155" s="330"/>
      <c r="Q4155" s="132"/>
      <c r="R4155" s="132"/>
      <c r="S4155" s="132"/>
      <c r="T4155" s="132"/>
    </row>
    <row r="4156" customFormat="false" ht="12.8" hidden="false" customHeight="false" outlineLevel="0" collapsed="false">
      <c r="A4156" s="131" t="n">
        <v>1621555200</v>
      </c>
      <c r="B4156" s="330" t="n">
        <f aca="false">(A4156/(24*60*60))+DATE(1970,1,1)</f>
        <v>44337</v>
      </c>
      <c r="C4156" s="331" t="n">
        <f aca="false">YEAR(B4156)</f>
        <v>2021</v>
      </c>
      <c r="D4156" s="331" t="n">
        <f aca="false">MONTH(B4156)</f>
        <v>5</v>
      </c>
      <c r="E4156" s="331" t="n">
        <f aca="false">DAY(B4156)</f>
        <v>21</v>
      </c>
      <c r="F4156" s="132" t="n">
        <v>40609.395</v>
      </c>
      <c r="G4156" s="132" t="n">
        <v>42286.12</v>
      </c>
      <c r="H4156" s="132" t="n">
        <v>33513.86</v>
      </c>
      <c r="I4156" s="132" t="n">
        <v>37335.305</v>
      </c>
      <c r="J4156" s="132" t="n">
        <f aca="false">LARGE($G$1:G4156,1)</f>
        <v>64898.555</v>
      </c>
      <c r="K4156" s="192" t="n">
        <f aca="false">IF(J4156&gt;J4155,0,K4155+1)</f>
        <v>37</v>
      </c>
      <c r="L4156" s="134" t="n">
        <f aca="false">I4156/J4156-1</f>
        <v>-0.424712846071842</v>
      </c>
      <c r="O4156" s="131"/>
      <c r="P4156" s="330"/>
      <c r="Q4156" s="132"/>
      <c r="R4156" s="132"/>
      <c r="S4156" s="132"/>
      <c r="T4156" s="132"/>
    </row>
    <row r="4157" customFormat="false" ht="12.8" hidden="false" customHeight="false" outlineLevel="0" collapsed="false">
      <c r="A4157" s="131" t="n">
        <v>1621641600</v>
      </c>
      <c r="B4157" s="330" t="n">
        <f aca="false">(A4157/(24*60*60))+DATE(1970,1,1)</f>
        <v>44338</v>
      </c>
      <c r="C4157" s="331" t="n">
        <f aca="false">YEAR(B4157)</f>
        <v>2021</v>
      </c>
      <c r="D4157" s="331" t="n">
        <f aca="false">MONTH(B4157)</f>
        <v>5</v>
      </c>
      <c r="E4157" s="331" t="n">
        <f aca="false">DAY(B4157)</f>
        <v>22</v>
      </c>
      <c r="F4157" s="132" t="n">
        <v>37328.5525</v>
      </c>
      <c r="G4157" s="132" t="n">
        <v>38870.15</v>
      </c>
      <c r="H4157" s="132" t="n">
        <v>35259.9525</v>
      </c>
      <c r="I4157" s="132" t="n">
        <v>37485.48</v>
      </c>
      <c r="J4157" s="132" t="n">
        <f aca="false">LARGE($G$1:G4157,1)</f>
        <v>64898.555</v>
      </c>
      <c r="K4157" s="192" t="n">
        <f aca="false">IF(J4157&gt;J4156,0,K4156+1)</f>
        <v>38</v>
      </c>
      <c r="L4157" s="134" t="n">
        <f aca="false">I4157/J4157-1</f>
        <v>-0.422398850020621</v>
      </c>
      <c r="O4157" s="131"/>
      <c r="P4157" s="330"/>
      <c r="Q4157" s="132"/>
      <c r="R4157" s="132"/>
      <c r="S4157" s="132"/>
      <c r="T4157" s="132"/>
    </row>
    <row r="4158" customFormat="false" ht="12.8" hidden="false" customHeight="false" outlineLevel="0" collapsed="false">
      <c r="A4158" s="131" t="n">
        <v>1621728000</v>
      </c>
      <c r="B4158" s="330" t="n">
        <f aca="false">(A4158/(24*60*60))+DATE(1970,1,1)</f>
        <v>44339</v>
      </c>
      <c r="C4158" s="331" t="n">
        <f aca="false">YEAR(B4158)</f>
        <v>2021</v>
      </c>
      <c r="D4158" s="331" t="n">
        <f aca="false">MONTH(B4158)</f>
        <v>5</v>
      </c>
      <c r="E4158" s="331" t="n">
        <f aca="false">DAY(B4158)</f>
        <v>23</v>
      </c>
      <c r="F4158" s="132" t="n">
        <v>37477.6875</v>
      </c>
      <c r="G4158" s="132" t="n">
        <v>38301.9675</v>
      </c>
      <c r="H4158" s="132" t="n">
        <v>31100.325</v>
      </c>
      <c r="I4158" s="132" t="n">
        <v>34730.7875</v>
      </c>
      <c r="J4158" s="132" t="n">
        <f aca="false">LARGE($G$1:G4158,1)</f>
        <v>64898.555</v>
      </c>
      <c r="K4158" s="192" t="n">
        <f aca="false">IF(J4158&gt;J4157,0,K4157+1)</f>
        <v>39</v>
      </c>
      <c r="L4158" s="134" t="n">
        <f aca="false">I4158/J4158-1</f>
        <v>-0.464844979984531</v>
      </c>
      <c r="O4158" s="131"/>
      <c r="P4158" s="330"/>
      <c r="Q4158" s="132"/>
      <c r="R4158" s="132"/>
      <c r="S4158" s="132"/>
      <c r="T4158" s="132"/>
    </row>
    <row r="4159" customFormat="false" ht="12.8" hidden="false" customHeight="false" outlineLevel="0" collapsed="false">
      <c r="A4159" s="131" t="n">
        <v>1621814400</v>
      </c>
      <c r="B4159" s="330" t="n">
        <f aca="false">(A4159/(24*60*60))+DATE(1970,1,1)</f>
        <v>44340</v>
      </c>
      <c r="C4159" s="331" t="n">
        <f aca="false">YEAR(B4159)</f>
        <v>2021</v>
      </c>
      <c r="D4159" s="331" t="n">
        <f aca="false">MONTH(B4159)</f>
        <v>5</v>
      </c>
      <c r="E4159" s="331" t="n">
        <f aca="false">DAY(B4159)</f>
        <v>24</v>
      </c>
      <c r="F4159" s="132" t="n">
        <v>34737.5725</v>
      </c>
      <c r="G4159" s="132" t="n">
        <v>39967.605</v>
      </c>
      <c r="H4159" s="132" t="n">
        <v>34420.1475</v>
      </c>
      <c r="I4159" s="132" t="n">
        <v>38853.5125</v>
      </c>
      <c r="J4159" s="132" t="n">
        <f aca="false">LARGE($G$1:G4159,1)</f>
        <v>64898.555</v>
      </c>
      <c r="K4159" s="192" t="n">
        <f aca="false">IF(J4159&gt;J4158,0,K4158+1)</f>
        <v>40</v>
      </c>
      <c r="L4159" s="134" t="n">
        <f aca="false">I4159/J4159-1</f>
        <v>-0.401319297478965</v>
      </c>
      <c r="O4159" s="131"/>
      <c r="P4159" s="330"/>
      <c r="Q4159" s="132"/>
      <c r="R4159" s="132"/>
      <c r="S4159" s="132"/>
      <c r="T4159" s="132"/>
    </row>
    <row r="4160" customFormat="false" ht="12.8" hidden="false" customHeight="false" outlineLevel="0" collapsed="false">
      <c r="A4160" s="131" t="n">
        <v>1621900800</v>
      </c>
      <c r="B4160" s="330" t="n">
        <f aca="false">(A4160/(24*60*60))+DATE(1970,1,1)</f>
        <v>44341</v>
      </c>
      <c r="C4160" s="331" t="n">
        <f aca="false">YEAR(B4160)</f>
        <v>2021</v>
      </c>
      <c r="D4160" s="331" t="n">
        <f aca="false">MONTH(B4160)</f>
        <v>5</v>
      </c>
      <c r="E4160" s="331" t="n">
        <f aca="false">DAY(B4160)</f>
        <v>25</v>
      </c>
      <c r="F4160" s="132" t="n">
        <v>38858.4525</v>
      </c>
      <c r="G4160" s="132" t="n">
        <v>39892.5775</v>
      </c>
      <c r="H4160" s="132" t="n">
        <v>36489.3825</v>
      </c>
      <c r="I4160" s="132" t="n">
        <v>38384.4825</v>
      </c>
      <c r="J4160" s="132" t="n">
        <f aca="false">LARGE($G$1:G4160,1)</f>
        <v>64898.555</v>
      </c>
      <c r="K4160" s="192" t="n">
        <f aca="false">IF(J4160&gt;J4159,0,K4159+1)</f>
        <v>41</v>
      </c>
      <c r="L4160" s="134" t="n">
        <f aca="false">I4160/J4160-1</f>
        <v>-0.408546422951944</v>
      </c>
      <c r="O4160" s="131"/>
      <c r="P4160" s="330"/>
      <c r="Q4160" s="132"/>
      <c r="R4160" s="132"/>
      <c r="S4160" s="132"/>
      <c r="T4160" s="132"/>
    </row>
    <row r="4161" customFormat="false" ht="12.8" hidden="false" customHeight="false" outlineLevel="0" collapsed="false">
      <c r="A4161" s="131" t="n">
        <v>1621987200</v>
      </c>
      <c r="B4161" s="330" t="n">
        <f aca="false">(A4161/(24*60*60))+DATE(1970,1,1)</f>
        <v>44342</v>
      </c>
      <c r="C4161" s="331" t="n">
        <f aca="false">YEAR(B4161)</f>
        <v>2021</v>
      </c>
      <c r="D4161" s="331" t="n">
        <f aca="false">MONTH(B4161)</f>
        <v>5</v>
      </c>
      <c r="E4161" s="331" t="n">
        <f aca="false">DAY(B4161)</f>
        <v>26</v>
      </c>
      <c r="F4161" s="132" t="n">
        <v>38376.97</v>
      </c>
      <c r="G4161" s="132" t="n">
        <v>40889.7</v>
      </c>
      <c r="H4161" s="132" t="n">
        <v>37840.425</v>
      </c>
      <c r="I4161" s="132" t="n">
        <v>39294.965</v>
      </c>
      <c r="J4161" s="132" t="n">
        <f aca="false">LARGE($G$1:G4161,1)</f>
        <v>64898.555</v>
      </c>
      <c r="K4161" s="192" t="n">
        <f aca="false">IF(J4161&gt;J4160,0,K4160+1)</f>
        <v>42</v>
      </c>
      <c r="L4161" s="134" t="n">
        <f aca="false">I4161/J4161-1</f>
        <v>-0.394517104425515</v>
      </c>
      <c r="O4161" s="131"/>
      <c r="P4161" s="330"/>
      <c r="Q4161" s="132"/>
      <c r="R4161" s="132"/>
      <c r="S4161" s="132"/>
      <c r="T4161" s="132"/>
    </row>
    <row r="4162" customFormat="false" ht="12.8" hidden="false" customHeight="false" outlineLevel="0" collapsed="false">
      <c r="A4162" s="131" t="n">
        <v>1622073600</v>
      </c>
      <c r="B4162" s="330" t="n">
        <f aca="false">(A4162/(24*60*60))+DATE(1970,1,1)</f>
        <v>44343</v>
      </c>
      <c r="C4162" s="331" t="n">
        <f aca="false">YEAR(B4162)</f>
        <v>2021</v>
      </c>
      <c r="D4162" s="331" t="n">
        <f aca="false">MONTH(B4162)</f>
        <v>5</v>
      </c>
      <c r="E4162" s="331" t="n">
        <f aca="false">DAY(B4162)</f>
        <v>27</v>
      </c>
      <c r="F4162" s="132" t="n">
        <v>39295.2675</v>
      </c>
      <c r="G4162" s="132" t="n">
        <v>40425.205</v>
      </c>
      <c r="H4162" s="132" t="n">
        <v>37187.995</v>
      </c>
      <c r="I4162" s="132" t="n">
        <v>38536.2775</v>
      </c>
      <c r="J4162" s="132" t="n">
        <f aca="false">LARGE($G$1:G4162,1)</f>
        <v>64898.555</v>
      </c>
      <c r="K4162" s="192" t="n">
        <f aca="false">IF(J4162&gt;J4161,0,K4161+1)</f>
        <v>43</v>
      </c>
      <c r="L4162" s="134" t="n">
        <f aca="false">I4162/J4162-1</f>
        <v>-0.406207464865743</v>
      </c>
      <c r="O4162" s="131"/>
      <c r="P4162" s="330"/>
      <c r="Q4162" s="132"/>
      <c r="R4162" s="132"/>
      <c r="S4162" s="132"/>
      <c r="T4162" s="132"/>
    </row>
    <row r="4163" customFormat="false" ht="12.8" hidden="false" customHeight="false" outlineLevel="0" collapsed="false">
      <c r="A4163" s="131" t="n">
        <v>1622160000</v>
      </c>
      <c r="B4163" s="330" t="n">
        <f aca="false">(A4163/(24*60*60))+DATE(1970,1,1)</f>
        <v>44344</v>
      </c>
      <c r="C4163" s="331" t="n">
        <f aca="false">YEAR(B4163)</f>
        <v>2021</v>
      </c>
      <c r="D4163" s="331" t="n">
        <f aca="false">MONTH(B4163)</f>
        <v>5</v>
      </c>
      <c r="E4163" s="331" t="n">
        <f aca="false">DAY(B4163)</f>
        <v>28</v>
      </c>
      <c r="F4163" s="132" t="n">
        <v>38560.21</v>
      </c>
      <c r="G4163" s="132" t="n">
        <v>38900.745</v>
      </c>
      <c r="H4163" s="132" t="n">
        <v>34668.8075</v>
      </c>
      <c r="I4163" s="132" t="n">
        <v>35685.1975</v>
      </c>
      <c r="J4163" s="132" t="n">
        <f aca="false">LARGE($G$1:G4163,1)</f>
        <v>64898.555</v>
      </c>
      <c r="K4163" s="192" t="n">
        <f aca="false">IF(J4163&gt;J4162,0,K4162+1)</f>
        <v>44</v>
      </c>
      <c r="L4163" s="134" t="n">
        <f aca="false">I4163/J4163-1</f>
        <v>-0.450138797389248</v>
      </c>
      <c r="O4163" s="131"/>
      <c r="P4163" s="330"/>
      <c r="Q4163" s="132"/>
      <c r="R4163" s="132"/>
      <c r="S4163" s="132"/>
      <c r="T4163" s="132"/>
    </row>
    <row r="4164" customFormat="false" ht="12.8" hidden="false" customHeight="false" outlineLevel="0" collapsed="false">
      <c r="A4164" s="131" t="n">
        <v>1622246400</v>
      </c>
      <c r="B4164" s="330" t="n">
        <f aca="false">(A4164/(24*60*60))+DATE(1970,1,1)</f>
        <v>44345</v>
      </c>
      <c r="C4164" s="331" t="n">
        <f aca="false">YEAR(B4164)</f>
        <v>2021</v>
      </c>
      <c r="D4164" s="331" t="n">
        <f aca="false">MONTH(B4164)</f>
        <v>5</v>
      </c>
      <c r="E4164" s="331" t="n">
        <f aca="false">DAY(B4164)</f>
        <v>29</v>
      </c>
      <c r="F4164" s="132" t="n">
        <v>35687.235</v>
      </c>
      <c r="G4164" s="132" t="n">
        <v>37323.2525</v>
      </c>
      <c r="H4164" s="132" t="n">
        <v>33650.915</v>
      </c>
      <c r="I4164" s="132" t="n">
        <v>34619.3575</v>
      </c>
      <c r="J4164" s="132" t="n">
        <f aca="false">LARGE($G$1:G4164,1)</f>
        <v>64898.555</v>
      </c>
      <c r="K4164" s="192" t="n">
        <f aca="false">IF(J4164&gt;J4163,0,K4163+1)</f>
        <v>45</v>
      </c>
      <c r="L4164" s="134" t="n">
        <f aca="false">I4164/J4164-1</f>
        <v>-0.466561967365837</v>
      </c>
      <c r="O4164" s="131"/>
      <c r="P4164" s="330"/>
      <c r="Q4164" s="132"/>
      <c r="R4164" s="132"/>
      <c r="S4164" s="132"/>
      <c r="T4164" s="132"/>
    </row>
    <row r="4165" customFormat="false" ht="12.8" hidden="false" customHeight="false" outlineLevel="0" collapsed="false">
      <c r="A4165" s="131" t="n">
        <v>1622332800</v>
      </c>
      <c r="B4165" s="330" t="n">
        <f aca="false">(A4165/(24*60*60))+DATE(1970,1,1)</f>
        <v>44346</v>
      </c>
      <c r="C4165" s="331" t="n">
        <f aca="false">YEAR(B4165)</f>
        <v>2021</v>
      </c>
      <c r="D4165" s="331" t="n">
        <f aca="false">MONTH(B4165)</f>
        <v>5</v>
      </c>
      <c r="E4165" s="331" t="n">
        <f aca="false">DAY(B4165)</f>
        <v>30</v>
      </c>
      <c r="F4165" s="132" t="n">
        <v>34636.9375</v>
      </c>
      <c r="G4165" s="132" t="n">
        <v>36507.8075</v>
      </c>
      <c r="H4165" s="132" t="n">
        <v>33397.8725</v>
      </c>
      <c r="I4165" s="132" t="n">
        <v>35676.71</v>
      </c>
      <c r="J4165" s="132" t="n">
        <f aca="false">LARGE($G$1:G4165,1)</f>
        <v>64898.555</v>
      </c>
      <c r="K4165" s="192" t="n">
        <f aca="false">IF(J4165&gt;J4164,0,K4164+1)</f>
        <v>46</v>
      </c>
      <c r="L4165" s="134" t="n">
        <f aca="false">I4165/J4165-1</f>
        <v>-0.450269578421276</v>
      </c>
      <c r="O4165" s="131"/>
      <c r="P4165" s="330"/>
      <c r="Q4165" s="132"/>
      <c r="R4165" s="132"/>
      <c r="S4165" s="132"/>
      <c r="T4165" s="132"/>
    </row>
    <row r="4166" customFormat="false" ht="12.8" hidden="false" customHeight="false" outlineLevel="0" collapsed="false">
      <c r="A4166" s="131" t="n">
        <v>1622419200</v>
      </c>
      <c r="B4166" s="330" t="n">
        <f aca="false">(A4166/(24*60*60))+DATE(1970,1,1)</f>
        <v>44347</v>
      </c>
      <c r="C4166" s="331" t="n">
        <f aca="false">YEAR(B4166)</f>
        <v>2021</v>
      </c>
      <c r="D4166" s="331" t="n">
        <f aca="false">MONTH(B4166)</f>
        <v>5</v>
      </c>
      <c r="E4166" s="331" t="n">
        <f aca="false">DAY(B4166)</f>
        <v>31</v>
      </c>
      <c r="F4166" s="132" t="n">
        <v>35670.66</v>
      </c>
      <c r="G4166" s="132" t="n">
        <v>37531.36</v>
      </c>
      <c r="H4166" s="132" t="n">
        <v>34194.55</v>
      </c>
      <c r="I4166" s="132" t="n">
        <v>37308.4825</v>
      </c>
      <c r="J4166" s="132" t="n">
        <f aca="false">LARGE($G$1:G4166,1)</f>
        <v>64898.555</v>
      </c>
      <c r="K4166" s="192" t="n">
        <f aca="false">IF(J4166&gt;J4165,0,K4165+1)</f>
        <v>47</v>
      </c>
      <c r="L4166" s="134" t="n">
        <f aca="false">I4166/J4166-1</f>
        <v>-0.425126144950377</v>
      </c>
      <c r="O4166" s="131"/>
      <c r="P4166" s="330"/>
      <c r="Q4166" s="132"/>
      <c r="R4166" s="132"/>
      <c r="S4166" s="132"/>
      <c r="T4166" s="132"/>
    </row>
    <row r="4167" customFormat="false" ht="12.8" hidden="false" customHeight="false" outlineLevel="0" collapsed="false">
      <c r="A4167" s="131" t="n">
        <v>1622505600</v>
      </c>
      <c r="B4167" s="330" t="n">
        <f aca="false">(A4167/(24*60*60))+DATE(1970,1,1)</f>
        <v>44348</v>
      </c>
      <c r="C4167" s="331" t="n">
        <f aca="false">YEAR(B4167)</f>
        <v>2021</v>
      </c>
      <c r="D4167" s="331" t="n">
        <f aca="false">MONTH(B4167)</f>
        <v>6</v>
      </c>
      <c r="E4167" s="331" t="n">
        <f aca="false">DAY(B4167)</f>
        <v>1</v>
      </c>
      <c r="F4167" s="132" t="n">
        <v>37279.855</v>
      </c>
      <c r="G4167" s="132" t="n">
        <v>37923.395</v>
      </c>
      <c r="H4167" s="132" t="n">
        <v>35701.03</v>
      </c>
      <c r="I4167" s="132" t="n">
        <v>36685.2475</v>
      </c>
      <c r="J4167" s="132" t="n">
        <f aca="false">LARGE($G$1:G4167,1)</f>
        <v>64898.555</v>
      </c>
      <c r="K4167" s="192" t="n">
        <f aca="false">IF(J4167&gt;J4166,0,K4166+1)</f>
        <v>48</v>
      </c>
      <c r="L4167" s="134" t="n">
        <f aca="false">I4167/J4167-1</f>
        <v>-0.434729363388753</v>
      </c>
      <c r="O4167" s="131"/>
      <c r="P4167" s="330"/>
      <c r="Q4167" s="132"/>
      <c r="R4167" s="132"/>
      <c r="S4167" s="132"/>
      <c r="T4167" s="132"/>
    </row>
    <row r="4168" customFormat="false" ht="12.8" hidden="false" customHeight="false" outlineLevel="0" collapsed="false">
      <c r="A4168" s="131" t="n">
        <v>1622592000</v>
      </c>
      <c r="B4168" s="330" t="n">
        <f aca="false">(A4168/(24*60*60))+DATE(1970,1,1)</f>
        <v>44349</v>
      </c>
      <c r="C4168" s="331" t="n">
        <f aca="false">YEAR(B4168)</f>
        <v>2021</v>
      </c>
      <c r="D4168" s="331" t="n">
        <f aca="false">MONTH(B4168)</f>
        <v>6</v>
      </c>
      <c r="E4168" s="331" t="n">
        <f aca="false">DAY(B4168)</f>
        <v>2</v>
      </c>
      <c r="F4168" s="132" t="n">
        <v>36685.9975</v>
      </c>
      <c r="G4168" s="132" t="n">
        <v>38239.8175</v>
      </c>
      <c r="H4168" s="132" t="n">
        <v>35926.55</v>
      </c>
      <c r="I4168" s="132" t="n">
        <v>37580.4475</v>
      </c>
      <c r="J4168" s="132" t="n">
        <f aca="false">LARGE($G$1:G4168,1)</f>
        <v>64898.555</v>
      </c>
      <c r="K4168" s="192" t="n">
        <f aca="false">IF(J4168&gt;J4167,0,K4167+1)</f>
        <v>49</v>
      </c>
      <c r="L4168" s="134" t="n">
        <f aca="false">I4168/J4168-1</f>
        <v>-0.420935527763291</v>
      </c>
      <c r="O4168" s="131"/>
      <c r="P4168" s="330"/>
      <c r="Q4168" s="132"/>
      <c r="R4168" s="132"/>
      <c r="S4168" s="132"/>
      <c r="T4168" s="132"/>
    </row>
    <row r="4169" customFormat="false" ht="12.8" hidden="false" customHeight="false" outlineLevel="0" collapsed="false">
      <c r="A4169" s="131" t="n">
        <v>1622678400</v>
      </c>
      <c r="B4169" s="330" t="n">
        <f aca="false">(A4169/(24*60*60))+DATE(1970,1,1)</f>
        <v>44350</v>
      </c>
      <c r="C4169" s="331" t="n">
        <f aca="false">YEAR(B4169)</f>
        <v>2021</v>
      </c>
      <c r="D4169" s="331" t="n">
        <f aca="false">MONTH(B4169)</f>
        <v>6</v>
      </c>
      <c r="E4169" s="331" t="n">
        <f aca="false">DAY(B4169)</f>
        <v>3</v>
      </c>
      <c r="F4169" s="132" t="n">
        <v>37578.315</v>
      </c>
      <c r="G4169" s="132" t="n">
        <v>39484.6825</v>
      </c>
      <c r="H4169" s="132" t="n">
        <v>37168.5425</v>
      </c>
      <c r="I4169" s="132" t="n">
        <v>39229.3325</v>
      </c>
      <c r="J4169" s="132" t="n">
        <f aca="false">LARGE($G$1:G4169,1)</f>
        <v>64898.555</v>
      </c>
      <c r="K4169" s="192" t="n">
        <f aca="false">IF(J4169&gt;J4168,0,K4168+1)</f>
        <v>50</v>
      </c>
      <c r="L4169" s="134" t="n">
        <f aca="false">I4169/J4169-1</f>
        <v>-0.395528413537097</v>
      </c>
      <c r="O4169" s="131"/>
      <c r="P4169" s="330"/>
      <c r="Q4169" s="132"/>
      <c r="R4169" s="132"/>
      <c r="S4169" s="132"/>
      <c r="T4169" s="132"/>
    </row>
    <row r="4170" customFormat="false" ht="12.8" hidden="false" customHeight="false" outlineLevel="0" collapsed="false">
      <c r="A4170" s="131" t="n">
        <v>1622764800</v>
      </c>
      <c r="B4170" s="330" t="n">
        <f aca="false">(A4170/(24*60*60))+DATE(1970,1,1)</f>
        <v>44351</v>
      </c>
      <c r="C4170" s="331" t="n">
        <f aca="false">YEAR(B4170)</f>
        <v>2021</v>
      </c>
      <c r="D4170" s="331" t="n">
        <f aca="false">MONTH(B4170)</f>
        <v>6</v>
      </c>
      <c r="E4170" s="331" t="n">
        <f aca="false">DAY(B4170)</f>
        <v>4</v>
      </c>
      <c r="F4170" s="132" t="n">
        <v>39239.695</v>
      </c>
      <c r="G4170" s="132" t="n">
        <v>39272.9225</v>
      </c>
      <c r="H4170" s="132" t="n">
        <v>35581.8525</v>
      </c>
      <c r="I4170" s="132" t="n">
        <v>36864.8875</v>
      </c>
      <c r="J4170" s="132" t="n">
        <f aca="false">LARGE($G$1:G4170,1)</f>
        <v>64898.555</v>
      </c>
      <c r="K4170" s="192" t="n">
        <f aca="false">IF(J4170&gt;J4169,0,K4169+1)</f>
        <v>51</v>
      </c>
      <c r="L4170" s="134" t="n">
        <f aca="false">I4170/J4170-1</f>
        <v>-0.431961351065521</v>
      </c>
      <c r="O4170" s="131"/>
      <c r="P4170" s="330"/>
      <c r="Q4170" s="132"/>
      <c r="R4170" s="132"/>
      <c r="S4170" s="132"/>
      <c r="T4170" s="132"/>
    </row>
    <row r="4171" customFormat="false" ht="12.8" hidden="false" customHeight="false" outlineLevel="0" collapsed="false">
      <c r="A4171" s="131" t="n">
        <v>1622851200</v>
      </c>
      <c r="B4171" s="330" t="n">
        <f aca="false">(A4171/(24*60*60))+DATE(1970,1,1)</f>
        <v>44352</v>
      </c>
      <c r="C4171" s="331" t="n">
        <f aca="false">YEAR(B4171)</f>
        <v>2021</v>
      </c>
      <c r="D4171" s="331" t="n">
        <f aca="false">MONTH(B4171)</f>
        <v>6</v>
      </c>
      <c r="E4171" s="331" t="n">
        <f aca="false">DAY(B4171)</f>
        <v>5</v>
      </c>
      <c r="F4171" s="132" t="n">
        <v>36858.225</v>
      </c>
      <c r="G4171" s="132" t="n">
        <v>37925.9125</v>
      </c>
      <c r="H4171" s="132" t="n">
        <v>34831.93</v>
      </c>
      <c r="I4171" s="132" t="n">
        <v>35536.965</v>
      </c>
      <c r="J4171" s="132" t="n">
        <f aca="false">LARGE($G$1:G4171,1)</f>
        <v>64898.555</v>
      </c>
      <c r="K4171" s="192" t="n">
        <f aca="false">IF(J4171&gt;J4170,0,K4170+1)</f>
        <v>52</v>
      </c>
      <c r="L4171" s="134" t="n">
        <f aca="false">I4171/J4171-1</f>
        <v>-0.452422862111491</v>
      </c>
      <c r="O4171" s="131"/>
      <c r="P4171" s="330"/>
      <c r="Q4171" s="132"/>
      <c r="R4171" s="132"/>
      <c r="S4171" s="132"/>
      <c r="T4171" s="132"/>
    </row>
    <row r="4172" customFormat="false" ht="12.8" hidden="false" customHeight="false" outlineLevel="0" collapsed="false">
      <c r="A4172" s="131" t="n">
        <v>1622937600</v>
      </c>
      <c r="B4172" s="330" t="n">
        <f aca="false">(A4172/(24*60*60))+DATE(1970,1,1)</f>
        <v>44353</v>
      </c>
      <c r="C4172" s="331" t="n">
        <f aca="false">YEAR(B4172)</f>
        <v>2021</v>
      </c>
      <c r="D4172" s="331" t="n">
        <f aca="false">MONTH(B4172)</f>
        <v>6</v>
      </c>
      <c r="E4172" s="331" t="n">
        <f aca="false">DAY(B4172)</f>
        <v>6</v>
      </c>
      <c r="F4172" s="132" t="n">
        <v>35536.7</v>
      </c>
      <c r="G4172" s="132" t="n">
        <v>36487.52</v>
      </c>
      <c r="H4172" s="132" t="n">
        <v>35254.77</v>
      </c>
      <c r="I4172" s="132" t="n">
        <v>35803.195</v>
      </c>
      <c r="J4172" s="132" t="n">
        <f aca="false">LARGE($G$1:G4172,1)</f>
        <v>64898.555</v>
      </c>
      <c r="K4172" s="192" t="n">
        <f aca="false">IF(J4172&gt;J4171,0,K4171+1)</f>
        <v>53</v>
      </c>
      <c r="L4172" s="134" t="n">
        <f aca="false">I4172/J4172-1</f>
        <v>-0.448320613609964</v>
      </c>
      <c r="O4172" s="131"/>
      <c r="P4172" s="330"/>
      <c r="Q4172" s="132"/>
      <c r="R4172" s="132"/>
      <c r="S4172" s="132"/>
      <c r="T4172" s="132"/>
    </row>
    <row r="4173" customFormat="false" ht="12.8" hidden="false" customHeight="false" outlineLevel="0" collapsed="false">
      <c r="A4173" s="131" t="n">
        <v>1623024000</v>
      </c>
      <c r="B4173" s="330" t="n">
        <f aca="false">(A4173/(24*60*60))+DATE(1970,1,1)</f>
        <v>44354</v>
      </c>
      <c r="C4173" s="331" t="n">
        <f aca="false">YEAR(B4173)</f>
        <v>2021</v>
      </c>
      <c r="D4173" s="331" t="n">
        <f aca="false">MONTH(B4173)</f>
        <v>6</v>
      </c>
      <c r="E4173" s="331" t="n">
        <f aca="false">DAY(B4173)</f>
        <v>7</v>
      </c>
      <c r="F4173" s="132" t="n">
        <v>35802.6825</v>
      </c>
      <c r="G4173" s="132" t="n">
        <v>36807.27</v>
      </c>
      <c r="H4173" s="132" t="n">
        <v>33330.3475</v>
      </c>
      <c r="I4173" s="132" t="n">
        <v>33584.455</v>
      </c>
      <c r="J4173" s="132" t="n">
        <f aca="false">LARGE($G$1:G4173,1)</f>
        <v>64898.555</v>
      </c>
      <c r="K4173" s="192" t="n">
        <f aca="false">IF(J4173&gt;J4172,0,K4172+1)</f>
        <v>54</v>
      </c>
      <c r="L4173" s="134" t="n">
        <f aca="false">I4173/J4173-1</f>
        <v>-0.482508431813312</v>
      </c>
      <c r="O4173" s="131"/>
      <c r="P4173" s="330"/>
      <c r="Q4173" s="132"/>
      <c r="R4173" s="132"/>
      <c r="S4173" s="132"/>
      <c r="T4173" s="132"/>
    </row>
    <row r="4174" customFormat="false" ht="12.8" hidden="false" customHeight="false" outlineLevel="0" collapsed="false">
      <c r="A4174" s="131" t="n">
        <v>1623110400</v>
      </c>
      <c r="B4174" s="330" t="n">
        <f aca="false">(A4174/(24*60*60))+DATE(1970,1,1)</f>
        <v>44355</v>
      </c>
      <c r="C4174" s="331" t="n">
        <f aca="false">YEAR(B4174)</f>
        <v>2021</v>
      </c>
      <c r="D4174" s="331" t="n">
        <f aca="false">MONTH(B4174)</f>
        <v>6</v>
      </c>
      <c r="E4174" s="331" t="n">
        <f aca="false">DAY(B4174)</f>
        <v>8</v>
      </c>
      <c r="F4174" s="132" t="n">
        <v>33569.8925</v>
      </c>
      <c r="G4174" s="132" t="n">
        <v>34070.955</v>
      </c>
      <c r="H4174" s="132" t="n">
        <v>31011.84</v>
      </c>
      <c r="I4174" s="132" t="n">
        <v>33412.1675</v>
      </c>
      <c r="J4174" s="132" t="n">
        <f aca="false">LARGE($G$1:G4174,1)</f>
        <v>64898.555</v>
      </c>
      <c r="K4174" s="192" t="n">
        <f aca="false">IF(J4174&gt;J4173,0,K4173+1)</f>
        <v>55</v>
      </c>
      <c r="L4174" s="134" t="n">
        <f aca="false">I4174/J4174-1</f>
        <v>-0.485163151937666</v>
      </c>
      <c r="O4174" s="131"/>
      <c r="P4174" s="330"/>
      <c r="Q4174" s="132"/>
      <c r="R4174" s="132"/>
      <c r="S4174" s="132"/>
      <c r="T4174" s="132"/>
    </row>
    <row r="4175" customFormat="false" ht="12.8" hidden="false" customHeight="false" outlineLevel="0" collapsed="false">
      <c r="A4175" s="131" t="n">
        <v>1623196800</v>
      </c>
      <c r="B4175" s="330" t="n">
        <f aca="false">(A4175/(24*60*60))+DATE(1970,1,1)</f>
        <v>44356</v>
      </c>
      <c r="C4175" s="331" t="n">
        <f aca="false">YEAR(B4175)</f>
        <v>2021</v>
      </c>
      <c r="D4175" s="331" t="n">
        <f aca="false">MONTH(B4175)</f>
        <v>6</v>
      </c>
      <c r="E4175" s="331" t="n">
        <f aca="false">DAY(B4175)</f>
        <v>9</v>
      </c>
      <c r="F4175" s="132" t="n">
        <v>33409.7075</v>
      </c>
      <c r="G4175" s="132" t="n">
        <v>37547.8775</v>
      </c>
      <c r="H4175" s="132" t="n">
        <v>32417.75</v>
      </c>
      <c r="I4175" s="132" t="n">
        <v>37401.73</v>
      </c>
      <c r="J4175" s="132" t="n">
        <f aca="false">LARGE($G$1:G4175,1)</f>
        <v>64898.555</v>
      </c>
      <c r="K4175" s="192" t="n">
        <f aca="false">IF(J4175&gt;J4174,0,K4174+1)</f>
        <v>56</v>
      </c>
      <c r="L4175" s="134" t="n">
        <f aca="false">I4175/J4175-1</f>
        <v>-0.423689325594383</v>
      </c>
      <c r="O4175" s="131"/>
      <c r="P4175" s="330"/>
      <c r="Q4175" s="132"/>
      <c r="R4175" s="132"/>
      <c r="S4175" s="132"/>
      <c r="T4175" s="132"/>
    </row>
    <row r="4176" customFormat="false" ht="12.8" hidden="false" customHeight="false" outlineLevel="0" collapsed="false">
      <c r="A4176" s="131" t="n">
        <v>1623283200</v>
      </c>
      <c r="B4176" s="330" t="n">
        <f aca="false">(A4176/(24*60*60))+DATE(1970,1,1)</f>
        <v>44357</v>
      </c>
      <c r="C4176" s="331" t="n">
        <f aca="false">YEAR(B4176)</f>
        <v>2021</v>
      </c>
      <c r="D4176" s="331" t="n">
        <f aca="false">MONTH(B4176)</f>
        <v>6</v>
      </c>
      <c r="E4176" s="331" t="n">
        <f aca="false">DAY(B4176)</f>
        <v>10</v>
      </c>
      <c r="F4176" s="132" t="n">
        <v>37413.4225</v>
      </c>
      <c r="G4176" s="132" t="n">
        <v>38426.9825</v>
      </c>
      <c r="H4176" s="132" t="n">
        <v>35812.015</v>
      </c>
      <c r="I4176" s="132" t="n">
        <v>36685.765</v>
      </c>
      <c r="J4176" s="132" t="n">
        <f aca="false">LARGE($G$1:G4176,1)</f>
        <v>64898.555</v>
      </c>
      <c r="K4176" s="192" t="n">
        <f aca="false">IF(J4176&gt;J4175,0,K4175+1)</f>
        <v>57</v>
      </c>
      <c r="L4176" s="134" t="n">
        <f aca="false">I4176/J4176-1</f>
        <v>-0.434721389405357</v>
      </c>
      <c r="O4176" s="131"/>
      <c r="P4176" s="330"/>
      <c r="Q4176" s="132"/>
      <c r="R4176" s="132"/>
      <c r="S4176" s="132"/>
      <c r="T4176" s="132"/>
    </row>
    <row r="4177" customFormat="false" ht="12.8" hidden="false" customHeight="false" outlineLevel="0" collapsed="false">
      <c r="A4177" s="131" t="n">
        <v>1623369600</v>
      </c>
      <c r="B4177" s="330" t="n">
        <f aca="false">(A4177/(24*60*60))+DATE(1970,1,1)</f>
        <v>44358</v>
      </c>
      <c r="C4177" s="331" t="n">
        <f aca="false">YEAR(B4177)</f>
        <v>2021</v>
      </c>
      <c r="D4177" s="331" t="n">
        <f aca="false">MONTH(B4177)</f>
        <v>6</v>
      </c>
      <c r="E4177" s="331" t="n">
        <f aca="false">DAY(B4177)</f>
        <v>11</v>
      </c>
      <c r="F4177" s="132" t="n">
        <v>36704.15</v>
      </c>
      <c r="G4177" s="132" t="n">
        <v>37679.9875</v>
      </c>
      <c r="H4177" s="132" t="n">
        <v>35955.0525</v>
      </c>
      <c r="I4177" s="132" t="n">
        <v>37336.5825</v>
      </c>
      <c r="J4177" s="132" t="n">
        <f aca="false">LARGE($G$1:G4177,1)</f>
        <v>64898.555</v>
      </c>
      <c r="K4177" s="192" t="n">
        <f aca="false">IF(J4177&gt;J4176,0,K4176+1)</f>
        <v>58</v>
      </c>
      <c r="L4177" s="134" t="n">
        <f aca="false">I4177/J4177-1</f>
        <v>-0.424693161504135</v>
      </c>
      <c r="O4177" s="131"/>
      <c r="P4177" s="330"/>
      <c r="Q4177" s="132"/>
      <c r="R4177" s="132"/>
      <c r="S4177" s="132"/>
      <c r="T4177" s="132"/>
    </row>
    <row r="4178" customFormat="false" ht="12.8" hidden="false" customHeight="false" outlineLevel="0" collapsed="false">
      <c r="A4178" s="131" t="n">
        <v>1623456000</v>
      </c>
      <c r="B4178" s="330" t="n">
        <f aca="false">(A4178/(24*60*60))+DATE(1970,1,1)</f>
        <v>44359</v>
      </c>
      <c r="C4178" s="331" t="n">
        <f aca="false">YEAR(B4178)</f>
        <v>2021</v>
      </c>
      <c r="D4178" s="331" t="n">
        <f aca="false">MONTH(B4178)</f>
        <v>6</v>
      </c>
      <c r="E4178" s="331" t="n">
        <f aca="false">DAY(B4178)</f>
        <v>12</v>
      </c>
      <c r="F4178" s="132" t="n">
        <v>37336.5875</v>
      </c>
      <c r="G4178" s="132" t="n">
        <v>37451.13</v>
      </c>
      <c r="H4178" s="132" t="n">
        <v>34650.365</v>
      </c>
      <c r="I4178" s="132" t="n">
        <v>35546.655</v>
      </c>
      <c r="J4178" s="132" t="n">
        <f aca="false">LARGE($G$1:G4178,1)</f>
        <v>64898.555</v>
      </c>
      <c r="K4178" s="192" t="n">
        <f aca="false">IF(J4178&gt;J4177,0,K4177+1)</f>
        <v>59</v>
      </c>
      <c r="L4178" s="134" t="n">
        <f aca="false">I4178/J4178-1</f>
        <v>-0.452273552161524</v>
      </c>
      <c r="O4178" s="131"/>
      <c r="P4178" s="330"/>
      <c r="Q4178" s="132"/>
      <c r="R4178" s="132"/>
      <c r="S4178" s="132"/>
      <c r="T4178" s="132"/>
    </row>
    <row r="4179" customFormat="false" ht="12.8" hidden="false" customHeight="false" outlineLevel="0" collapsed="false">
      <c r="A4179" s="131" t="n">
        <v>1623542400</v>
      </c>
      <c r="B4179" s="330" t="n">
        <f aca="false">(A4179/(24*60*60))+DATE(1970,1,1)</f>
        <v>44360</v>
      </c>
      <c r="C4179" s="331" t="n">
        <f aca="false">YEAR(B4179)</f>
        <v>2021</v>
      </c>
      <c r="D4179" s="331" t="n">
        <f aca="false">MONTH(B4179)</f>
        <v>6</v>
      </c>
      <c r="E4179" s="331" t="n">
        <f aca="false">DAY(B4179)</f>
        <v>13</v>
      </c>
      <c r="F4179" s="132" t="n">
        <v>35554.6275</v>
      </c>
      <c r="G4179" s="132" t="n">
        <v>39396.4125</v>
      </c>
      <c r="H4179" s="132" t="n">
        <v>34789.5325</v>
      </c>
      <c r="I4179" s="132" t="n">
        <v>39026.525</v>
      </c>
      <c r="J4179" s="132" t="n">
        <f aca="false">LARGE($G$1:G4179,1)</f>
        <v>64898.555</v>
      </c>
      <c r="K4179" s="192" t="n">
        <f aca="false">IF(J4179&gt;J4178,0,K4178+1)</f>
        <v>60</v>
      </c>
      <c r="L4179" s="134" t="n">
        <f aca="false">I4179/J4179-1</f>
        <v>-0.398653406073525</v>
      </c>
      <c r="O4179" s="131"/>
      <c r="P4179" s="330"/>
      <c r="Q4179" s="132"/>
      <c r="R4179" s="132"/>
      <c r="S4179" s="132"/>
      <c r="T4179" s="132"/>
    </row>
    <row r="4180" customFormat="false" ht="12.8" hidden="false" customHeight="false" outlineLevel="0" collapsed="false">
      <c r="A4180" s="131" t="n">
        <v>1623628800</v>
      </c>
      <c r="B4180" s="330" t="n">
        <f aca="false">(A4180/(24*60*60))+DATE(1970,1,1)</f>
        <v>44361</v>
      </c>
      <c r="C4180" s="331" t="n">
        <f aca="false">YEAR(B4180)</f>
        <v>2021</v>
      </c>
      <c r="D4180" s="331" t="n">
        <f aca="false">MONTH(B4180)</f>
        <v>6</v>
      </c>
      <c r="E4180" s="331" t="n">
        <f aca="false">DAY(B4180)</f>
        <v>14</v>
      </c>
      <c r="F4180" s="132" t="n">
        <v>39026.76</v>
      </c>
      <c r="G4180" s="132" t="n">
        <v>41063.925</v>
      </c>
      <c r="H4180" s="132" t="n">
        <v>38750.87</v>
      </c>
      <c r="I4180" s="132" t="n">
        <v>40534.765</v>
      </c>
      <c r="J4180" s="132" t="n">
        <f aca="false">LARGE($G$1:G4180,1)</f>
        <v>64898.555</v>
      </c>
      <c r="K4180" s="192" t="n">
        <f aca="false">IF(J4180&gt;J4179,0,K4179+1)</f>
        <v>61</v>
      </c>
      <c r="L4180" s="134" t="n">
        <f aca="false">I4180/J4180-1</f>
        <v>-0.375413443334755</v>
      </c>
      <c r="O4180" s="131"/>
      <c r="P4180" s="330"/>
      <c r="Q4180" s="132"/>
      <c r="R4180" s="132"/>
      <c r="S4180" s="132"/>
      <c r="T4180" s="132"/>
    </row>
    <row r="4181" customFormat="false" ht="12.8" hidden="false" customHeight="false" outlineLevel="0" collapsed="false">
      <c r="A4181" s="131" t="n">
        <v>1623715200</v>
      </c>
      <c r="B4181" s="330" t="n">
        <f aca="false">(A4181/(24*60*60))+DATE(1970,1,1)</f>
        <v>44362</v>
      </c>
      <c r="C4181" s="331" t="n">
        <f aca="false">YEAR(B4181)</f>
        <v>2021</v>
      </c>
      <c r="D4181" s="331" t="n">
        <f aca="false">MONTH(B4181)</f>
        <v>6</v>
      </c>
      <c r="E4181" s="331" t="n">
        <f aca="false">DAY(B4181)</f>
        <v>15</v>
      </c>
      <c r="F4181" s="132" t="n">
        <v>40534.46</v>
      </c>
      <c r="G4181" s="132" t="n">
        <v>41346.485</v>
      </c>
      <c r="H4181" s="132" t="n">
        <v>39500.6125</v>
      </c>
      <c r="I4181" s="132" t="n">
        <v>40174.73</v>
      </c>
      <c r="J4181" s="132" t="n">
        <f aca="false">LARGE($G$1:G4181,1)</f>
        <v>64898.555</v>
      </c>
      <c r="K4181" s="192" t="n">
        <f aca="false">IF(J4181&gt;J4180,0,K4180+1)</f>
        <v>62</v>
      </c>
      <c r="L4181" s="134" t="n">
        <f aca="false">I4181/J4181-1</f>
        <v>-0.380961101522214</v>
      </c>
      <c r="O4181" s="131"/>
      <c r="P4181" s="330"/>
      <c r="Q4181" s="132"/>
      <c r="R4181" s="132"/>
      <c r="S4181" s="132"/>
      <c r="T4181" s="132"/>
    </row>
    <row r="4182" customFormat="false" ht="12.8" hidden="false" customHeight="false" outlineLevel="0" collapsed="false">
      <c r="A4182" s="131" t="n">
        <v>1623801600</v>
      </c>
      <c r="B4182" s="330" t="n">
        <f aca="false">(A4182/(24*60*60))+DATE(1970,1,1)</f>
        <v>44363</v>
      </c>
      <c r="C4182" s="331" t="n">
        <f aca="false">YEAR(B4182)</f>
        <v>2021</v>
      </c>
      <c r="D4182" s="331" t="n">
        <f aca="false">MONTH(B4182)</f>
        <v>6</v>
      </c>
      <c r="E4182" s="331" t="n">
        <f aca="false">DAY(B4182)</f>
        <v>16</v>
      </c>
      <c r="F4182" s="132" t="n">
        <v>40165.33</v>
      </c>
      <c r="G4182" s="132" t="n">
        <v>40497.1525</v>
      </c>
      <c r="H4182" s="132" t="n">
        <v>38094.855</v>
      </c>
      <c r="I4182" s="132" t="n">
        <v>38349.0475</v>
      </c>
      <c r="J4182" s="132" t="n">
        <f aca="false">LARGE($G$1:G4182,1)</f>
        <v>64898.555</v>
      </c>
      <c r="K4182" s="192" t="n">
        <f aca="false">IF(J4182&gt;J4181,0,K4181+1)</f>
        <v>63</v>
      </c>
      <c r="L4182" s="134" t="n">
        <f aca="false">I4182/J4182-1</f>
        <v>-0.409092428945452</v>
      </c>
      <c r="O4182" s="131"/>
      <c r="P4182" s="330"/>
      <c r="Q4182" s="132"/>
      <c r="R4182" s="132"/>
      <c r="S4182" s="132"/>
      <c r="T4182" s="132"/>
    </row>
    <row r="4183" customFormat="false" ht="12.8" hidden="false" customHeight="false" outlineLevel="0" collapsed="false">
      <c r="A4183" s="131" t="n">
        <v>1623888000</v>
      </c>
      <c r="B4183" s="330" t="n">
        <f aca="false">(A4183/(24*60*60))+DATE(1970,1,1)</f>
        <v>44364</v>
      </c>
      <c r="C4183" s="331" t="n">
        <f aca="false">YEAR(B4183)</f>
        <v>2021</v>
      </c>
      <c r="D4183" s="331" t="n">
        <f aca="false">MONTH(B4183)</f>
        <v>6</v>
      </c>
      <c r="E4183" s="331" t="n">
        <f aca="false">DAY(B4183)</f>
        <v>17</v>
      </c>
      <c r="F4183" s="132" t="n">
        <v>38352.3575</v>
      </c>
      <c r="G4183" s="132" t="n">
        <v>39561.115</v>
      </c>
      <c r="H4183" s="132" t="n">
        <v>37373.78</v>
      </c>
      <c r="I4183" s="132" t="n">
        <v>38078.7175</v>
      </c>
      <c r="J4183" s="132" t="n">
        <f aca="false">LARGE($G$1:G4183,1)</f>
        <v>64898.555</v>
      </c>
      <c r="K4183" s="192" t="n">
        <f aca="false">IF(J4183&gt;J4182,0,K4182+1)</f>
        <v>64</v>
      </c>
      <c r="L4183" s="134" t="n">
        <f aca="false">I4183/J4183-1</f>
        <v>-0.413257852967605</v>
      </c>
      <c r="O4183" s="131"/>
      <c r="P4183" s="330"/>
      <c r="Q4183" s="132"/>
      <c r="R4183" s="132"/>
      <c r="S4183" s="132"/>
      <c r="T4183" s="132"/>
    </row>
    <row r="4184" customFormat="false" ht="12.8" hidden="false" customHeight="false" outlineLevel="0" collapsed="false">
      <c r="A4184" s="131" t="n">
        <v>1623974400</v>
      </c>
      <c r="B4184" s="330" t="n">
        <f aca="false">(A4184/(24*60*60))+DATE(1970,1,1)</f>
        <v>44365</v>
      </c>
      <c r="C4184" s="331" t="n">
        <f aca="false">YEAR(B4184)</f>
        <v>2021</v>
      </c>
      <c r="D4184" s="331" t="n">
        <f aca="false">MONTH(B4184)</f>
        <v>6</v>
      </c>
      <c r="E4184" s="331" t="n">
        <f aca="false">DAY(B4184)</f>
        <v>18</v>
      </c>
      <c r="F4184" s="132" t="n">
        <v>38084.62</v>
      </c>
      <c r="G4184" s="132" t="n">
        <v>38208.0925</v>
      </c>
      <c r="H4184" s="132" t="n">
        <v>35147.245</v>
      </c>
      <c r="I4184" s="132" t="n">
        <v>35828.5925</v>
      </c>
      <c r="J4184" s="132" t="n">
        <f aca="false">LARGE($G$1:G4184,1)</f>
        <v>64898.555</v>
      </c>
      <c r="K4184" s="192" t="n">
        <f aca="false">IF(J4184&gt;J4183,0,K4183+1)</f>
        <v>65</v>
      </c>
      <c r="L4184" s="134" t="n">
        <f aca="false">I4184/J4184-1</f>
        <v>-0.447929272077013</v>
      </c>
      <c r="O4184" s="131"/>
      <c r="P4184" s="330"/>
      <c r="Q4184" s="132"/>
      <c r="R4184" s="132"/>
      <c r="S4184" s="132"/>
      <c r="T4184" s="132"/>
    </row>
    <row r="4185" customFormat="false" ht="12.8" hidden="false" customHeight="false" outlineLevel="0" collapsed="false">
      <c r="A4185" s="131" t="n">
        <v>1624060800</v>
      </c>
      <c r="B4185" s="330" t="n">
        <f aca="false">(A4185/(24*60*60))+DATE(1970,1,1)</f>
        <v>44366</v>
      </c>
      <c r="C4185" s="331" t="n">
        <f aca="false">YEAR(B4185)</f>
        <v>2021</v>
      </c>
      <c r="D4185" s="331" t="n">
        <f aca="false">MONTH(B4185)</f>
        <v>6</v>
      </c>
      <c r="E4185" s="331" t="n">
        <f aca="false">DAY(B4185)</f>
        <v>19</v>
      </c>
      <c r="F4185" s="132" t="n">
        <v>35835.41</v>
      </c>
      <c r="G4185" s="132" t="n">
        <v>36452.9525</v>
      </c>
      <c r="H4185" s="132" t="n">
        <v>34824.45</v>
      </c>
      <c r="I4185" s="132" t="n">
        <v>35496.7275</v>
      </c>
      <c r="J4185" s="132" t="n">
        <f aca="false">LARGE($G$1:G4185,1)</f>
        <v>64898.555</v>
      </c>
      <c r="K4185" s="192" t="n">
        <f aca="false">IF(J4185&gt;J4184,0,K4184+1)</f>
        <v>66</v>
      </c>
      <c r="L4185" s="134" t="n">
        <f aca="false">I4185/J4185-1</f>
        <v>-0.453042868211781</v>
      </c>
      <c r="O4185" s="131"/>
      <c r="P4185" s="330"/>
      <c r="Q4185" s="132"/>
      <c r="R4185" s="132"/>
      <c r="S4185" s="132"/>
      <c r="T4185" s="132"/>
    </row>
    <row r="4186" customFormat="false" ht="12.8" hidden="false" customHeight="false" outlineLevel="0" collapsed="false">
      <c r="A4186" s="131" t="n">
        <v>1624147200</v>
      </c>
      <c r="B4186" s="330" t="n">
        <f aca="false">(A4186/(24*60*60))+DATE(1970,1,1)</f>
        <v>44367</v>
      </c>
      <c r="C4186" s="331" t="n">
        <f aca="false">YEAR(B4186)</f>
        <v>2021</v>
      </c>
      <c r="D4186" s="331" t="n">
        <f aca="false">MONTH(B4186)</f>
        <v>6</v>
      </c>
      <c r="E4186" s="331" t="n">
        <f aca="false">DAY(B4186)</f>
        <v>20</v>
      </c>
      <c r="F4186" s="132" t="n">
        <v>35490.5575</v>
      </c>
      <c r="G4186" s="132" t="n">
        <v>36126.265</v>
      </c>
      <c r="H4186" s="132" t="n">
        <v>33346.765</v>
      </c>
      <c r="I4186" s="132" t="n">
        <v>35592.295</v>
      </c>
      <c r="J4186" s="132" t="n">
        <f aca="false">LARGE($G$1:G4186,1)</f>
        <v>64898.555</v>
      </c>
      <c r="K4186" s="192" t="n">
        <f aca="false">IF(J4186&gt;J4185,0,K4185+1)</f>
        <v>67</v>
      </c>
      <c r="L4186" s="134" t="n">
        <f aca="false">I4186/J4186-1</f>
        <v>-0.451570300756311</v>
      </c>
      <c r="O4186" s="131"/>
      <c r="P4186" s="330"/>
      <c r="Q4186" s="132"/>
      <c r="R4186" s="132"/>
      <c r="S4186" s="132"/>
      <c r="T4186" s="132"/>
    </row>
    <row r="4187" customFormat="false" ht="12.8" hidden="false" customHeight="false" outlineLevel="0" collapsed="false">
      <c r="A4187" s="131" t="n">
        <v>1624233600</v>
      </c>
      <c r="B4187" s="330" t="n">
        <f aca="false">(A4187/(24*60*60))+DATE(1970,1,1)</f>
        <v>44368</v>
      </c>
      <c r="C4187" s="331" t="n">
        <f aca="false">YEAR(B4187)</f>
        <v>2021</v>
      </c>
      <c r="D4187" s="331" t="n">
        <f aca="false">MONTH(B4187)</f>
        <v>6</v>
      </c>
      <c r="E4187" s="331" t="n">
        <f aca="false">DAY(B4187)</f>
        <v>21</v>
      </c>
      <c r="F4187" s="132" t="n">
        <v>35593.3025</v>
      </c>
      <c r="G4187" s="132" t="n">
        <v>35749.11</v>
      </c>
      <c r="H4187" s="132" t="n">
        <v>31253.715</v>
      </c>
      <c r="I4187" s="132" t="n">
        <v>31628.705</v>
      </c>
      <c r="J4187" s="132" t="n">
        <f aca="false">LARGE($G$1:G4187,1)</f>
        <v>64898.555</v>
      </c>
      <c r="K4187" s="192" t="n">
        <f aca="false">IF(J4187&gt;J4186,0,K4186+1)</f>
        <v>68</v>
      </c>
      <c r="L4187" s="134" t="n">
        <f aca="false">I4187/J4187-1</f>
        <v>-0.512643925585092</v>
      </c>
      <c r="O4187" s="131"/>
      <c r="P4187" s="330"/>
      <c r="Q4187" s="132"/>
      <c r="R4187" s="132"/>
      <c r="S4187" s="132"/>
      <c r="T4187" s="132"/>
    </row>
    <row r="4188" customFormat="false" ht="12.8" hidden="false" customHeight="false" outlineLevel="0" collapsed="false">
      <c r="A4188" s="131" t="n">
        <v>1624320000</v>
      </c>
      <c r="B4188" s="330" t="n">
        <f aca="false">(A4188/(24*60*60))+DATE(1970,1,1)</f>
        <v>44369</v>
      </c>
      <c r="C4188" s="331" t="n">
        <f aca="false">YEAR(B4188)</f>
        <v>2021</v>
      </c>
      <c r="D4188" s="331" t="n">
        <f aca="false">MONTH(B4188)</f>
        <v>6</v>
      </c>
      <c r="E4188" s="331" t="n">
        <f aca="false">DAY(B4188)</f>
        <v>22</v>
      </c>
      <c r="F4188" s="132" t="n">
        <v>31613.265</v>
      </c>
      <c r="G4188" s="132" t="n">
        <v>33318.1675</v>
      </c>
      <c r="H4188" s="132" t="n">
        <v>28754.4</v>
      </c>
      <c r="I4188" s="132" t="n">
        <v>32531.0825</v>
      </c>
      <c r="J4188" s="132" t="n">
        <f aca="false">LARGE($G$1:G4188,1)</f>
        <v>64898.555</v>
      </c>
      <c r="K4188" s="192" t="n">
        <f aca="false">IF(J4188&gt;J4187,0,K4187+1)</f>
        <v>69</v>
      </c>
      <c r="L4188" s="134" t="n">
        <f aca="false">I4188/J4188-1</f>
        <v>-0.498739494276876</v>
      </c>
      <c r="O4188" s="131"/>
      <c r="P4188" s="330"/>
      <c r="Q4188" s="132"/>
      <c r="R4188" s="132"/>
      <c r="S4188" s="132"/>
      <c r="T4188" s="132"/>
    </row>
    <row r="4189" customFormat="false" ht="12.8" hidden="false" customHeight="false" outlineLevel="0" collapsed="false">
      <c r="A4189" s="131" t="n">
        <v>1624406400</v>
      </c>
      <c r="B4189" s="330" t="n">
        <f aca="false">(A4189/(24*60*60))+DATE(1970,1,1)</f>
        <v>44370</v>
      </c>
      <c r="C4189" s="331" t="n">
        <f aca="false">YEAR(B4189)</f>
        <v>2021</v>
      </c>
      <c r="D4189" s="331" t="n">
        <f aca="false">MONTH(B4189)</f>
        <v>6</v>
      </c>
      <c r="E4189" s="331" t="n">
        <f aca="false">DAY(B4189)</f>
        <v>23</v>
      </c>
      <c r="F4189" s="132" t="n">
        <v>32533.8975</v>
      </c>
      <c r="G4189" s="132" t="n">
        <v>34902.905</v>
      </c>
      <c r="H4189" s="132" t="n">
        <v>31877.5875</v>
      </c>
      <c r="I4189" s="132" t="n">
        <v>33676.2075</v>
      </c>
      <c r="J4189" s="132" t="n">
        <f aca="false">LARGE($G$1:G4189,1)</f>
        <v>64898.555</v>
      </c>
      <c r="K4189" s="192" t="n">
        <f aca="false">IF(J4189&gt;J4188,0,K4188+1)</f>
        <v>70</v>
      </c>
      <c r="L4189" s="134" t="n">
        <f aca="false">I4189/J4189-1</f>
        <v>-0.481094648409352</v>
      </c>
      <c r="O4189" s="131"/>
      <c r="P4189" s="330"/>
      <c r="Q4189" s="132"/>
      <c r="R4189" s="132"/>
      <c r="S4189" s="132"/>
      <c r="T4189" s="132"/>
    </row>
    <row r="4190" customFormat="false" ht="12.8" hidden="false" customHeight="false" outlineLevel="0" collapsed="false">
      <c r="A4190" s="131" t="n">
        <v>1624492800</v>
      </c>
      <c r="B4190" s="330" t="n">
        <f aca="false">(A4190/(24*60*60))+DATE(1970,1,1)</f>
        <v>44371</v>
      </c>
      <c r="C4190" s="331" t="n">
        <f aca="false">YEAR(B4190)</f>
        <v>2021</v>
      </c>
      <c r="D4190" s="331" t="n">
        <f aca="false">MONTH(B4190)</f>
        <v>6</v>
      </c>
      <c r="E4190" s="331" t="n">
        <f aca="false">DAY(B4190)</f>
        <v>24</v>
      </c>
      <c r="F4190" s="132" t="n">
        <v>33690.8925</v>
      </c>
      <c r="G4190" s="132" t="n">
        <v>35292.6925</v>
      </c>
      <c r="H4190" s="132" t="n">
        <v>32315.595</v>
      </c>
      <c r="I4190" s="132" t="n">
        <v>34666.66</v>
      </c>
      <c r="J4190" s="132" t="n">
        <f aca="false">LARGE($G$1:G4190,1)</f>
        <v>64898.555</v>
      </c>
      <c r="K4190" s="192" t="n">
        <f aca="false">IF(J4190&gt;J4189,0,K4189+1)</f>
        <v>71</v>
      </c>
      <c r="L4190" s="134" t="n">
        <f aca="false">I4190/J4190-1</f>
        <v>-0.465833099057444</v>
      </c>
      <c r="O4190" s="131"/>
      <c r="P4190" s="330"/>
      <c r="Q4190" s="132"/>
      <c r="R4190" s="132"/>
      <c r="S4190" s="132"/>
      <c r="T4190" s="132"/>
    </row>
    <row r="4191" customFormat="false" ht="12.8" hidden="false" customHeight="false" outlineLevel="0" collapsed="false">
      <c r="A4191" s="131" t="n">
        <v>1624579200</v>
      </c>
      <c r="B4191" s="330" t="n">
        <f aca="false">(A4191/(24*60*60))+DATE(1970,1,1)</f>
        <v>44372</v>
      </c>
      <c r="C4191" s="331" t="n">
        <f aca="false">YEAR(B4191)</f>
        <v>2021</v>
      </c>
      <c r="D4191" s="331" t="n">
        <f aca="false">MONTH(B4191)</f>
        <v>6</v>
      </c>
      <c r="E4191" s="331" t="n">
        <f aca="false">DAY(B4191)</f>
        <v>25</v>
      </c>
      <c r="F4191" s="132" t="n">
        <v>34673.2125</v>
      </c>
      <c r="G4191" s="132" t="n">
        <v>35406.58</v>
      </c>
      <c r="H4191" s="132" t="n">
        <v>31288.2575</v>
      </c>
      <c r="I4191" s="132" t="n">
        <v>31594.5075</v>
      </c>
      <c r="J4191" s="132" t="n">
        <f aca="false">LARGE($G$1:G4191,1)</f>
        <v>64898.555</v>
      </c>
      <c r="K4191" s="192" t="n">
        <f aca="false">IF(J4191&gt;J4190,0,K4190+1)</f>
        <v>72</v>
      </c>
      <c r="L4191" s="134" t="n">
        <f aca="false">I4191/J4191-1</f>
        <v>-0.513170863357435</v>
      </c>
      <c r="O4191" s="131"/>
      <c r="P4191" s="330"/>
      <c r="Q4191" s="132"/>
      <c r="R4191" s="132"/>
      <c r="S4191" s="132"/>
      <c r="T4191" s="132"/>
    </row>
    <row r="4192" customFormat="false" ht="12.8" hidden="false" customHeight="false" outlineLevel="0" collapsed="false">
      <c r="A4192" s="131" t="n">
        <v>1624665600</v>
      </c>
      <c r="B4192" s="330" t="n">
        <f aca="false">(A4192/(24*60*60))+DATE(1970,1,1)</f>
        <v>44373</v>
      </c>
      <c r="C4192" s="331" t="n">
        <f aca="false">YEAR(B4192)</f>
        <v>2021</v>
      </c>
      <c r="D4192" s="331" t="n">
        <f aca="false">MONTH(B4192)</f>
        <v>6</v>
      </c>
      <c r="E4192" s="331" t="n">
        <f aca="false">DAY(B4192)</f>
        <v>26</v>
      </c>
      <c r="F4192" s="132" t="n">
        <v>31589.3075</v>
      </c>
      <c r="G4192" s="132" t="n">
        <v>32712.1025</v>
      </c>
      <c r="H4192" s="132" t="n">
        <v>30144.49</v>
      </c>
      <c r="I4192" s="132" t="n">
        <v>32275.4475</v>
      </c>
      <c r="J4192" s="132" t="n">
        <f aca="false">LARGE($G$1:G4192,1)</f>
        <v>64898.555</v>
      </c>
      <c r="K4192" s="192" t="n">
        <f aca="false">IF(J4192&gt;J4191,0,K4191+1)</f>
        <v>73</v>
      </c>
      <c r="L4192" s="134" t="n">
        <f aca="false">I4192/J4192-1</f>
        <v>-0.502678487987907</v>
      </c>
      <c r="O4192" s="131"/>
      <c r="P4192" s="330"/>
      <c r="Q4192" s="132"/>
      <c r="R4192" s="132"/>
      <c r="S4192" s="132"/>
      <c r="T4192" s="132"/>
    </row>
    <row r="4193" customFormat="false" ht="12.8" hidden="false" customHeight="false" outlineLevel="0" collapsed="false">
      <c r="A4193" s="131" t="n">
        <v>1624752000</v>
      </c>
      <c r="B4193" s="330" t="n">
        <f aca="false">(A4193/(24*60*60))+DATE(1970,1,1)</f>
        <v>44374</v>
      </c>
      <c r="C4193" s="331" t="n">
        <f aca="false">YEAR(B4193)</f>
        <v>2021</v>
      </c>
      <c r="D4193" s="331" t="n">
        <f aca="false">MONTH(B4193)</f>
        <v>6</v>
      </c>
      <c r="E4193" s="331" t="n">
        <f aca="false">DAY(B4193)</f>
        <v>27</v>
      </c>
      <c r="F4193" s="132" t="n">
        <v>32275.5875</v>
      </c>
      <c r="G4193" s="132" t="n">
        <v>34742.985</v>
      </c>
      <c r="H4193" s="132" t="n">
        <v>32014.125</v>
      </c>
      <c r="I4193" s="132" t="n">
        <v>34690.9775</v>
      </c>
      <c r="J4193" s="132" t="n">
        <f aca="false">LARGE($G$1:G4193,1)</f>
        <v>64898.555</v>
      </c>
      <c r="K4193" s="192" t="n">
        <f aca="false">IF(J4193&gt;J4192,0,K4192+1)</f>
        <v>74</v>
      </c>
      <c r="L4193" s="134" t="n">
        <f aca="false">I4193/J4193-1</f>
        <v>-0.465458398881146</v>
      </c>
      <c r="O4193" s="131"/>
      <c r="P4193" s="330"/>
      <c r="Q4193" s="132"/>
      <c r="R4193" s="132"/>
      <c r="S4193" s="132"/>
      <c r="T4193" s="132"/>
    </row>
    <row r="4194" customFormat="false" ht="12.8" hidden="false" customHeight="false" outlineLevel="0" collapsed="false">
      <c r="A4194" s="131" t="n">
        <v>1624838400</v>
      </c>
      <c r="B4194" s="330" t="n">
        <f aca="false">(A4194/(24*60*60))+DATE(1970,1,1)</f>
        <v>44375</v>
      </c>
      <c r="C4194" s="331" t="n">
        <f aca="false">YEAR(B4194)</f>
        <v>2021</v>
      </c>
      <c r="D4194" s="331" t="n">
        <f aca="false">MONTH(B4194)</f>
        <v>6</v>
      </c>
      <c r="E4194" s="331" t="n">
        <f aca="false">DAY(B4194)</f>
        <v>28</v>
      </c>
      <c r="F4194" s="132" t="n">
        <v>34706.3675</v>
      </c>
      <c r="G4194" s="132" t="n">
        <v>35308.1725</v>
      </c>
      <c r="H4194" s="132" t="n">
        <v>33875.2425</v>
      </c>
      <c r="I4194" s="132" t="n">
        <v>34488.3475</v>
      </c>
      <c r="J4194" s="132" t="n">
        <f aca="false">LARGE($G$1:G4194,1)</f>
        <v>64898.555</v>
      </c>
      <c r="K4194" s="192" t="n">
        <f aca="false">IF(J4194&gt;J4193,0,K4193+1)</f>
        <v>75</v>
      </c>
      <c r="L4194" s="134" t="n">
        <f aca="false">I4194/J4194-1</f>
        <v>-0.468580656379791</v>
      </c>
      <c r="O4194" s="131"/>
      <c r="P4194" s="330"/>
      <c r="Q4194" s="132"/>
      <c r="R4194" s="132"/>
      <c r="S4194" s="132"/>
      <c r="T4194" s="132"/>
    </row>
    <row r="4195" customFormat="false" ht="12.8" hidden="false" customHeight="false" outlineLevel="0" collapsed="false">
      <c r="A4195" s="131" t="n">
        <v>1624924800</v>
      </c>
      <c r="B4195" s="330" t="n">
        <f aca="false">(A4195/(24*60*60))+DATE(1970,1,1)</f>
        <v>44376</v>
      </c>
      <c r="C4195" s="331" t="n">
        <f aca="false">YEAR(B4195)</f>
        <v>2021</v>
      </c>
      <c r="D4195" s="331" t="n">
        <f aca="false">MONTH(B4195)</f>
        <v>6</v>
      </c>
      <c r="E4195" s="331" t="n">
        <f aca="false">DAY(B4195)</f>
        <v>29</v>
      </c>
      <c r="F4195" s="132" t="n">
        <v>34494.635</v>
      </c>
      <c r="G4195" s="132" t="n">
        <v>36650.9475</v>
      </c>
      <c r="H4195" s="132" t="n">
        <v>34247.8275</v>
      </c>
      <c r="I4195" s="132" t="n">
        <v>35907.5775</v>
      </c>
      <c r="J4195" s="132" t="n">
        <f aca="false">LARGE($G$1:G4195,1)</f>
        <v>64898.555</v>
      </c>
      <c r="K4195" s="192" t="n">
        <f aca="false">IF(J4195&gt;J4194,0,K4194+1)</f>
        <v>76</v>
      </c>
      <c r="L4195" s="134" t="n">
        <f aca="false">I4195/J4195-1</f>
        <v>-0.446712218785149</v>
      </c>
      <c r="O4195" s="131"/>
      <c r="P4195" s="330"/>
      <c r="Q4195" s="132"/>
      <c r="R4195" s="132"/>
      <c r="S4195" s="132"/>
      <c r="T4195" s="132"/>
    </row>
    <row r="4196" customFormat="false" ht="12.8" hidden="false" customHeight="false" outlineLevel="0" collapsed="false">
      <c r="A4196" s="131" t="n">
        <v>1625011200</v>
      </c>
      <c r="B4196" s="330" t="n">
        <f aca="false">(A4196/(24*60*60))+DATE(1970,1,1)</f>
        <v>44377</v>
      </c>
      <c r="C4196" s="331" t="n">
        <f aca="false">YEAR(B4196)</f>
        <v>2021</v>
      </c>
      <c r="D4196" s="331" t="n">
        <f aca="false">MONTH(B4196)</f>
        <v>6</v>
      </c>
      <c r="E4196" s="331" t="n">
        <f aca="false">DAY(B4196)</f>
        <v>30</v>
      </c>
      <c r="F4196" s="132" t="n">
        <v>35899.955</v>
      </c>
      <c r="G4196" s="132" t="n">
        <v>36095.705</v>
      </c>
      <c r="H4196" s="132" t="n">
        <v>34049.59</v>
      </c>
      <c r="I4196" s="132" t="n">
        <v>35041.1075</v>
      </c>
      <c r="J4196" s="132" t="n">
        <f aca="false">LARGE($G$1:G4196,1)</f>
        <v>64898.555</v>
      </c>
      <c r="K4196" s="192" t="n">
        <f aca="false">IF(J4196&gt;J4195,0,K4195+1)</f>
        <v>77</v>
      </c>
      <c r="L4196" s="134" t="n">
        <f aca="false">I4196/J4196-1</f>
        <v>-0.460063363506322</v>
      </c>
      <c r="O4196" s="131"/>
      <c r="P4196" s="330"/>
      <c r="Q4196" s="132"/>
      <c r="R4196" s="132"/>
      <c r="S4196" s="132"/>
      <c r="T4196" s="132"/>
    </row>
    <row r="4197" customFormat="false" ht="12.8" hidden="false" customHeight="false" outlineLevel="0" collapsed="false">
      <c r="A4197" s="131" t="n">
        <v>1625097600</v>
      </c>
      <c r="B4197" s="330" t="n">
        <f aca="false">(A4197/(24*60*60))+DATE(1970,1,1)</f>
        <v>44378</v>
      </c>
      <c r="C4197" s="331" t="n">
        <f aca="false">YEAR(B4197)</f>
        <v>2021</v>
      </c>
      <c r="D4197" s="331" t="n">
        <f aca="false">MONTH(B4197)</f>
        <v>7</v>
      </c>
      <c r="E4197" s="331" t="n">
        <f aca="false">DAY(B4197)</f>
        <v>1</v>
      </c>
      <c r="F4197" s="132" t="n">
        <v>35068.0775</v>
      </c>
      <c r="G4197" s="132" t="n">
        <v>35086.5175</v>
      </c>
      <c r="H4197" s="132" t="n">
        <v>32711.0625</v>
      </c>
      <c r="I4197" s="132" t="n">
        <v>33534.25</v>
      </c>
      <c r="J4197" s="132" t="n">
        <f aca="false">LARGE($G$1:G4197,1)</f>
        <v>64898.555</v>
      </c>
      <c r="K4197" s="192" t="n">
        <f aca="false">IF(J4197&gt;J4196,0,K4196+1)</f>
        <v>78</v>
      </c>
      <c r="L4197" s="134" t="n">
        <f aca="false">I4197/J4197-1</f>
        <v>-0.483282023767709</v>
      </c>
      <c r="O4197" s="131"/>
      <c r="P4197" s="330"/>
      <c r="Q4197" s="132"/>
      <c r="R4197" s="132"/>
      <c r="S4197" s="132"/>
      <c r="T4197" s="132"/>
    </row>
    <row r="4198" customFormat="false" ht="12.8" hidden="false" customHeight="false" outlineLevel="0" collapsed="false">
      <c r="A4198" s="131" t="n">
        <v>1625184000</v>
      </c>
      <c r="B4198" s="330" t="n">
        <f aca="false">(A4198/(24*60*60))+DATE(1970,1,1)</f>
        <v>44379</v>
      </c>
      <c r="C4198" s="331" t="n">
        <f aca="false">YEAR(B4198)</f>
        <v>2021</v>
      </c>
      <c r="D4198" s="331" t="n">
        <f aca="false">MONTH(B4198)</f>
        <v>7</v>
      </c>
      <c r="E4198" s="331" t="n">
        <f aca="false">DAY(B4198)</f>
        <v>2</v>
      </c>
      <c r="F4198" s="132" t="n">
        <v>33519.6675</v>
      </c>
      <c r="G4198" s="132" t="n">
        <v>33979.1325</v>
      </c>
      <c r="H4198" s="132" t="n">
        <v>32706.545</v>
      </c>
      <c r="I4198" s="132" t="n">
        <v>33809.2275</v>
      </c>
      <c r="J4198" s="132" t="n">
        <f aca="false">LARGE($G$1:G4198,1)</f>
        <v>64898.555</v>
      </c>
      <c r="K4198" s="192" t="n">
        <f aca="false">IF(J4198&gt;J4197,0,K4197+1)</f>
        <v>79</v>
      </c>
      <c r="L4198" s="134" t="n">
        <f aca="false">I4198/J4198-1</f>
        <v>-0.479044987981628</v>
      </c>
      <c r="O4198" s="131"/>
      <c r="P4198" s="330"/>
      <c r="Q4198" s="132"/>
      <c r="R4198" s="132"/>
      <c r="S4198" s="132"/>
      <c r="T4198" s="132"/>
    </row>
    <row r="4199" customFormat="false" ht="12.8" hidden="false" customHeight="false" outlineLevel="0" collapsed="false">
      <c r="A4199" s="131" t="n">
        <v>1625270400</v>
      </c>
      <c r="B4199" s="330" t="n">
        <f aca="false">(A4199/(24*60*60))+DATE(1970,1,1)</f>
        <v>44380</v>
      </c>
      <c r="C4199" s="331" t="n">
        <f aca="false">YEAR(B4199)</f>
        <v>2021</v>
      </c>
      <c r="D4199" s="331" t="n">
        <f aca="false">MONTH(B4199)</f>
        <v>7</v>
      </c>
      <c r="E4199" s="331" t="n">
        <f aca="false">DAY(B4199)</f>
        <v>3</v>
      </c>
      <c r="F4199" s="132" t="n">
        <v>33806.4</v>
      </c>
      <c r="G4199" s="132" t="n">
        <v>34946.3375</v>
      </c>
      <c r="H4199" s="132" t="n">
        <v>33331.0525</v>
      </c>
      <c r="I4199" s="132" t="n">
        <v>34684.7125</v>
      </c>
      <c r="J4199" s="132" t="n">
        <f aca="false">LARGE($G$1:G4199,1)</f>
        <v>64898.555</v>
      </c>
      <c r="K4199" s="192" t="n">
        <f aca="false">IF(J4199&gt;J4198,0,K4198+1)</f>
        <v>80</v>
      </c>
      <c r="L4199" s="134" t="n">
        <f aca="false">I4199/J4199-1</f>
        <v>-0.465554934158395</v>
      </c>
      <c r="O4199" s="131"/>
      <c r="P4199" s="330"/>
      <c r="Q4199" s="132"/>
      <c r="R4199" s="132"/>
      <c r="S4199" s="132"/>
      <c r="T4199" s="132"/>
    </row>
    <row r="4200" customFormat="false" ht="12.8" hidden="false" customHeight="false" outlineLevel="0" collapsed="false">
      <c r="A4200" s="131" t="n">
        <v>1625356800</v>
      </c>
      <c r="B4200" s="330" t="n">
        <f aca="false">(A4200/(24*60*60))+DATE(1970,1,1)</f>
        <v>44381</v>
      </c>
      <c r="C4200" s="331" t="n">
        <f aca="false">YEAR(B4200)</f>
        <v>2021</v>
      </c>
      <c r="D4200" s="331" t="n">
        <f aca="false">MONTH(B4200)</f>
        <v>7</v>
      </c>
      <c r="E4200" s="331" t="n">
        <f aca="false">DAY(B4200)</f>
        <v>4</v>
      </c>
      <c r="F4200" s="132" t="n">
        <v>34682.1675</v>
      </c>
      <c r="G4200" s="132" t="n">
        <v>35961.4025</v>
      </c>
      <c r="H4200" s="132" t="n">
        <v>34393.62</v>
      </c>
      <c r="I4200" s="132" t="n">
        <v>35293.315</v>
      </c>
      <c r="J4200" s="132" t="n">
        <f aca="false">LARGE($G$1:G4200,1)</f>
        <v>64898.555</v>
      </c>
      <c r="K4200" s="192" t="n">
        <f aca="false">IF(J4200&gt;J4199,0,K4199+1)</f>
        <v>81</v>
      </c>
      <c r="L4200" s="134" t="n">
        <f aca="false">I4200/J4200-1</f>
        <v>-0.456177182989668</v>
      </c>
      <c r="O4200" s="131"/>
      <c r="P4200" s="330"/>
      <c r="Q4200" s="132"/>
      <c r="R4200" s="132"/>
      <c r="S4200" s="132"/>
      <c r="T4200" s="132"/>
    </row>
    <row r="4201" customFormat="false" ht="12.8" hidden="false" customHeight="false" outlineLevel="0" collapsed="false">
      <c r="A4201" s="131" t="n">
        <v>1625443200</v>
      </c>
      <c r="B4201" s="330" t="n">
        <f aca="false">(A4201/(24*60*60))+DATE(1970,1,1)</f>
        <v>44382</v>
      </c>
      <c r="C4201" s="331" t="n">
        <f aca="false">YEAR(B4201)</f>
        <v>2021</v>
      </c>
      <c r="D4201" s="331" t="n">
        <f aca="false">MONTH(B4201)</f>
        <v>7</v>
      </c>
      <c r="E4201" s="331" t="n">
        <f aca="false">DAY(B4201)</f>
        <v>5</v>
      </c>
      <c r="F4201" s="132" t="n">
        <v>35283.9775</v>
      </c>
      <c r="G4201" s="132" t="n">
        <v>35287.76</v>
      </c>
      <c r="H4201" s="132" t="n">
        <v>33120.04</v>
      </c>
      <c r="I4201" s="132" t="n">
        <v>33697.2525</v>
      </c>
      <c r="J4201" s="132" t="n">
        <f aca="false">LARGE($G$1:G4201,1)</f>
        <v>64898.555</v>
      </c>
      <c r="K4201" s="192" t="n">
        <f aca="false">IF(J4201&gt;J4200,0,K4200+1)</f>
        <v>82</v>
      </c>
      <c r="L4201" s="134" t="n">
        <f aca="false">I4201/J4201-1</f>
        <v>-0.480770373084578</v>
      </c>
      <c r="O4201" s="131"/>
      <c r="P4201" s="330"/>
      <c r="Q4201" s="132"/>
      <c r="R4201" s="132"/>
      <c r="S4201" s="132"/>
      <c r="T4201" s="132"/>
    </row>
    <row r="4202" customFormat="false" ht="12.8" hidden="false" customHeight="false" outlineLevel="0" collapsed="false">
      <c r="A4202" s="131" t="n">
        <v>1625529600</v>
      </c>
      <c r="B4202" s="330" t="n">
        <f aca="false">(A4202/(24*60*60))+DATE(1970,1,1)</f>
        <v>44383</v>
      </c>
      <c r="C4202" s="331" t="n">
        <f aca="false">YEAR(B4202)</f>
        <v>2021</v>
      </c>
      <c r="D4202" s="331" t="n">
        <f aca="false">MONTH(B4202)</f>
        <v>7</v>
      </c>
      <c r="E4202" s="331" t="n">
        <f aca="false">DAY(B4202)</f>
        <v>6</v>
      </c>
      <c r="F4202" s="132" t="n">
        <v>33704.8575</v>
      </c>
      <c r="G4202" s="132" t="n">
        <v>35107.0525</v>
      </c>
      <c r="H4202" s="132" t="n">
        <v>33473.995</v>
      </c>
      <c r="I4202" s="132" t="n">
        <v>34232.385</v>
      </c>
      <c r="J4202" s="132" t="n">
        <f aca="false">LARGE($G$1:G4202,1)</f>
        <v>64898.555</v>
      </c>
      <c r="K4202" s="192" t="n">
        <f aca="false">IF(J4202&gt;J4201,0,K4201+1)</f>
        <v>83</v>
      </c>
      <c r="L4202" s="134" t="n">
        <f aca="false">I4202/J4202-1</f>
        <v>-0.472524696428141</v>
      </c>
      <c r="O4202" s="131"/>
      <c r="P4202" s="330"/>
      <c r="Q4202" s="132"/>
      <c r="R4202" s="132"/>
      <c r="S4202" s="132"/>
      <c r="T4202" s="132"/>
    </row>
    <row r="4203" customFormat="false" ht="12.8" hidden="false" customHeight="false" outlineLevel="0" collapsed="false">
      <c r="A4203" s="131" t="n">
        <v>1625616000</v>
      </c>
      <c r="B4203" s="330" t="n">
        <f aca="false">(A4203/(24*60*60))+DATE(1970,1,1)</f>
        <v>44384</v>
      </c>
      <c r="C4203" s="331" t="n">
        <f aca="false">YEAR(B4203)</f>
        <v>2021</v>
      </c>
      <c r="D4203" s="331" t="n">
        <f aca="false">MONTH(B4203)</f>
        <v>7</v>
      </c>
      <c r="E4203" s="331" t="n">
        <f aca="false">DAY(B4203)</f>
        <v>7</v>
      </c>
      <c r="F4203" s="132" t="n">
        <v>34225.53</v>
      </c>
      <c r="G4203" s="132" t="n">
        <v>35075.04</v>
      </c>
      <c r="H4203" s="132" t="n">
        <v>33800.6575</v>
      </c>
      <c r="I4203" s="132" t="n">
        <v>33882.7525</v>
      </c>
      <c r="J4203" s="132" t="n">
        <f aca="false">LARGE($G$1:G4203,1)</f>
        <v>64898.555</v>
      </c>
      <c r="K4203" s="192" t="n">
        <f aca="false">IF(J4203&gt;J4202,0,K4202+1)</f>
        <v>84</v>
      </c>
      <c r="L4203" s="134" t="n">
        <f aca="false">I4203/J4203-1</f>
        <v>-0.477912065992841</v>
      </c>
      <c r="O4203" s="131"/>
      <c r="P4203" s="330"/>
      <c r="Q4203" s="132"/>
      <c r="R4203" s="132"/>
      <c r="S4203" s="132"/>
      <c r="T4203" s="132"/>
    </row>
    <row r="4204" customFormat="false" ht="12.8" hidden="false" customHeight="false" outlineLevel="0" collapsed="false">
      <c r="A4204" s="131" t="n">
        <v>1625702400</v>
      </c>
      <c r="B4204" s="330" t="n">
        <f aca="false">(A4204/(24*60*60))+DATE(1970,1,1)</f>
        <v>44385</v>
      </c>
      <c r="C4204" s="331" t="n">
        <f aca="false">YEAR(B4204)</f>
        <v>2021</v>
      </c>
      <c r="D4204" s="331" t="n">
        <f aca="false">MONTH(B4204)</f>
        <v>7</v>
      </c>
      <c r="E4204" s="331" t="n">
        <f aca="false">DAY(B4204)</f>
        <v>8</v>
      </c>
      <c r="F4204" s="132" t="n">
        <v>33876.09</v>
      </c>
      <c r="G4204" s="132" t="n">
        <v>33941.29</v>
      </c>
      <c r="H4204" s="132" t="n">
        <v>32106.4</v>
      </c>
      <c r="I4204" s="132" t="n">
        <v>32883.2225</v>
      </c>
      <c r="J4204" s="132" t="n">
        <f aca="false">LARGE($G$1:G4204,1)</f>
        <v>64898.555</v>
      </c>
      <c r="K4204" s="192" t="n">
        <f aca="false">IF(J4204&gt;J4203,0,K4203+1)</f>
        <v>85</v>
      </c>
      <c r="L4204" s="134" t="n">
        <f aca="false">I4204/J4204-1</f>
        <v>-0.493313487488281</v>
      </c>
      <c r="O4204" s="131"/>
      <c r="P4204" s="330"/>
      <c r="Q4204" s="132"/>
      <c r="R4204" s="132"/>
      <c r="S4204" s="132"/>
      <c r="T4204" s="132"/>
    </row>
    <row r="4205" customFormat="false" ht="12.8" hidden="false" customHeight="false" outlineLevel="0" collapsed="false">
      <c r="A4205" s="131" t="n">
        <v>1625788800</v>
      </c>
      <c r="B4205" s="330" t="n">
        <f aca="false">(A4205/(24*60*60))+DATE(1970,1,1)</f>
        <v>44386</v>
      </c>
      <c r="C4205" s="331" t="n">
        <f aca="false">YEAR(B4205)</f>
        <v>2021</v>
      </c>
      <c r="D4205" s="331" t="n">
        <f aca="false">MONTH(B4205)</f>
        <v>7</v>
      </c>
      <c r="E4205" s="331" t="n">
        <f aca="false">DAY(B4205)</f>
        <v>9</v>
      </c>
      <c r="F4205" s="132" t="n">
        <v>32882.375</v>
      </c>
      <c r="G4205" s="132" t="n">
        <v>34110.12</v>
      </c>
      <c r="H4205" s="132" t="n">
        <v>32277.8175</v>
      </c>
      <c r="I4205" s="132" t="n">
        <v>33818.1725</v>
      </c>
      <c r="J4205" s="132" t="n">
        <f aca="false">LARGE($G$1:G4205,1)</f>
        <v>64898.555</v>
      </c>
      <c r="K4205" s="192" t="n">
        <f aca="false">IF(J4205&gt;J4204,0,K4204+1)</f>
        <v>86</v>
      </c>
      <c r="L4205" s="134" t="n">
        <f aca="false">I4205/J4205-1</f>
        <v>-0.478907157486018</v>
      </c>
      <c r="O4205" s="131"/>
      <c r="P4205" s="330"/>
      <c r="Q4205" s="132"/>
      <c r="R4205" s="132"/>
      <c r="S4205" s="132"/>
      <c r="T4205" s="132"/>
    </row>
    <row r="4206" customFormat="false" ht="12.8" hidden="false" customHeight="false" outlineLevel="0" collapsed="false">
      <c r="A4206" s="131" t="n">
        <v>1625875200</v>
      </c>
      <c r="B4206" s="330" t="n">
        <f aca="false">(A4206/(24*60*60))+DATE(1970,1,1)</f>
        <v>44387</v>
      </c>
      <c r="C4206" s="331" t="n">
        <f aca="false">YEAR(B4206)</f>
        <v>2021</v>
      </c>
      <c r="D4206" s="331" t="n">
        <f aca="false">MONTH(B4206)</f>
        <v>7</v>
      </c>
      <c r="E4206" s="331" t="n">
        <f aca="false">DAY(B4206)</f>
        <v>10</v>
      </c>
      <c r="F4206" s="132" t="n">
        <v>33824.505</v>
      </c>
      <c r="G4206" s="132" t="n">
        <v>34260.8775</v>
      </c>
      <c r="H4206" s="132" t="n">
        <v>33014.06</v>
      </c>
      <c r="I4206" s="132" t="n">
        <v>33519.4025</v>
      </c>
      <c r="J4206" s="132" t="n">
        <f aca="false">LARGE($G$1:G4206,1)</f>
        <v>64898.555</v>
      </c>
      <c r="K4206" s="192" t="n">
        <f aca="false">IF(J4206&gt;J4205,0,K4205+1)</f>
        <v>87</v>
      </c>
      <c r="L4206" s="134" t="n">
        <f aca="false">I4206/J4206-1</f>
        <v>-0.483510803900025</v>
      </c>
      <c r="O4206" s="131"/>
      <c r="P4206" s="330"/>
      <c r="Q4206" s="132"/>
      <c r="R4206" s="132"/>
      <c r="S4206" s="132"/>
      <c r="T4206" s="132"/>
    </row>
    <row r="4207" customFormat="false" ht="12.8" hidden="false" customHeight="false" outlineLevel="0" collapsed="false">
      <c r="A4207" s="131" t="n">
        <v>1625961600</v>
      </c>
      <c r="B4207" s="330" t="n">
        <f aca="false">(A4207/(24*60*60))+DATE(1970,1,1)</f>
        <v>44388</v>
      </c>
      <c r="C4207" s="331" t="n">
        <f aca="false">YEAR(B4207)</f>
        <v>2021</v>
      </c>
      <c r="D4207" s="331" t="n">
        <f aca="false">MONTH(B4207)</f>
        <v>7</v>
      </c>
      <c r="E4207" s="331" t="n">
        <f aca="false">DAY(B4207)</f>
        <v>11</v>
      </c>
      <c r="F4207" s="132" t="n">
        <v>33518.1</v>
      </c>
      <c r="G4207" s="132" t="n">
        <v>34614.3225</v>
      </c>
      <c r="H4207" s="132" t="n">
        <v>33334.2325</v>
      </c>
      <c r="I4207" s="132" t="n">
        <v>34251.9575</v>
      </c>
      <c r="J4207" s="132" t="n">
        <f aca="false">LARGE($G$1:G4207,1)</f>
        <v>64898.555</v>
      </c>
      <c r="K4207" s="192" t="n">
        <f aca="false">IF(J4207&gt;J4206,0,K4206+1)</f>
        <v>88</v>
      </c>
      <c r="L4207" s="134" t="n">
        <f aca="false">I4207/J4207-1</f>
        <v>-0.47222311036047</v>
      </c>
      <c r="O4207" s="131"/>
      <c r="P4207" s="330"/>
      <c r="Q4207" s="132"/>
      <c r="R4207" s="132"/>
      <c r="S4207" s="132"/>
      <c r="T4207" s="132"/>
    </row>
    <row r="4208" customFormat="false" ht="12.8" hidden="false" customHeight="false" outlineLevel="0" collapsed="false">
      <c r="A4208" s="131" t="n">
        <v>1626048000</v>
      </c>
      <c r="B4208" s="330" t="n">
        <f aca="false">(A4208/(24*60*60))+DATE(1970,1,1)</f>
        <v>44389</v>
      </c>
      <c r="C4208" s="331" t="n">
        <f aca="false">YEAR(B4208)</f>
        <v>2021</v>
      </c>
      <c r="D4208" s="331" t="n">
        <f aca="false">MONTH(B4208)</f>
        <v>7</v>
      </c>
      <c r="E4208" s="331" t="n">
        <f aca="false">DAY(B4208)</f>
        <v>12</v>
      </c>
      <c r="F4208" s="132" t="n">
        <v>34265.07</v>
      </c>
      <c r="G4208" s="132" t="n">
        <v>34670.7275</v>
      </c>
      <c r="H4208" s="132" t="n">
        <v>32668.2225</v>
      </c>
      <c r="I4208" s="132" t="n">
        <v>33103.185</v>
      </c>
      <c r="J4208" s="132" t="n">
        <f aca="false">LARGE($G$1:G4208,1)</f>
        <v>64898.555</v>
      </c>
      <c r="K4208" s="192" t="n">
        <f aca="false">IF(J4208&gt;J4207,0,K4207+1)</f>
        <v>89</v>
      </c>
      <c r="L4208" s="134" t="n">
        <f aca="false">I4208/J4208-1</f>
        <v>-0.489924159328355</v>
      </c>
      <c r="O4208" s="131"/>
      <c r="P4208" s="330"/>
      <c r="Q4208" s="132"/>
      <c r="R4208" s="132"/>
      <c r="S4208" s="132"/>
      <c r="T4208" s="132"/>
    </row>
    <row r="4209" customFormat="false" ht="12.8" hidden="false" customHeight="false" outlineLevel="0" collapsed="false">
      <c r="A4209" s="131" t="n">
        <v>1626134400</v>
      </c>
      <c r="B4209" s="330" t="n">
        <f aca="false">(A4209/(24*60*60))+DATE(1970,1,1)</f>
        <v>44390</v>
      </c>
      <c r="C4209" s="331" t="n">
        <f aca="false">YEAR(B4209)</f>
        <v>2021</v>
      </c>
      <c r="D4209" s="331" t="n">
        <f aca="false">MONTH(B4209)</f>
        <v>7</v>
      </c>
      <c r="E4209" s="331" t="n">
        <f aca="false">DAY(B4209)</f>
        <v>13</v>
      </c>
      <c r="F4209" s="132" t="n">
        <v>33092.655</v>
      </c>
      <c r="G4209" s="132" t="n">
        <v>33338.255</v>
      </c>
      <c r="H4209" s="132" t="n">
        <v>32199.885</v>
      </c>
      <c r="I4209" s="132" t="n">
        <v>32724.8375</v>
      </c>
      <c r="J4209" s="132" t="n">
        <f aca="false">LARGE($G$1:G4209,1)</f>
        <v>64898.555</v>
      </c>
      <c r="K4209" s="192" t="n">
        <f aca="false">IF(J4209&gt;J4208,0,K4208+1)</f>
        <v>90</v>
      </c>
      <c r="L4209" s="134" t="n">
        <f aca="false">I4209/J4209-1</f>
        <v>-0.49575398866739</v>
      </c>
      <c r="O4209" s="131"/>
      <c r="P4209" s="330"/>
      <c r="Q4209" s="132"/>
      <c r="R4209" s="132"/>
      <c r="S4209" s="132"/>
      <c r="T4209" s="132"/>
    </row>
    <row r="4210" customFormat="false" ht="12.8" hidden="false" customHeight="false" outlineLevel="0" collapsed="false">
      <c r="A4210" s="131" t="n">
        <v>1626220800</v>
      </c>
      <c r="B4210" s="330" t="n">
        <f aca="false">(A4210/(24*60*60))+DATE(1970,1,1)</f>
        <v>44391</v>
      </c>
      <c r="C4210" s="331" t="n">
        <f aca="false">YEAR(B4210)</f>
        <v>2021</v>
      </c>
      <c r="D4210" s="331" t="n">
        <f aca="false">MONTH(B4210)</f>
        <v>7</v>
      </c>
      <c r="E4210" s="331" t="n">
        <f aca="false">DAY(B4210)</f>
        <v>14</v>
      </c>
      <c r="F4210" s="132" t="n">
        <v>32733.18</v>
      </c>
      <c r="G4210" s="132" t="n">
        <v>33113.145</v>
      </c>
      <c r="H4210" s="132" t="n">
        <v>31586.635</v>
      </c>
      <c r="I4210" s="132" t="n">
        <v>32819.0775</v>
      </c>
      <c r="J4210" s="132" t="n">
        <f aca="false">LARGE($G$1:G4210,1)</f>
        <v>64898.555</v>
      </c>
      <c r="K4210" s="192" t="n">
        <f aca="false">IF(J4210&gt;J4209,0,K4209+1)</f>
        <v>91</v>
      </c>
      <c r="L4210" s="134" t="n">
        <f aca="false">I4210/J4210-1</f>
        <v>-0.494301876212806</v>
      </c>
      <c r="O4210" s="131"/>
      <c r="P4210" s="330"/>
      <c r="Q4210" s="132"/>
      <c r="R4210" s="132"/>
      <c r="S4210" s="132"/>
      <c r="T4210" s="132"/>
    </row>
    <row r="4211" customFormat="false" ht="12.8" hidden="false" customHeight="false" outlineLevel="0" collapsed="false">
      <c r="A4211" s="131" t="n">
        <v>1626307200</v>
      </c>
      <c r="B4211" s="330" t="n">
        <f aca="false">(A4211/(24*60*60))+DATE(1970,1,1)</f>
        <v>44392</v>
      </c>
      <c r="C4211" s="331" t="n">
        <f aca="false">YEAR(B4211)</f>
        <v>2021</v>
      </c>
      <c r="D4211" s="331" t="n">
        <f aca="false">MONTH(B4211)</f>
        <v>7</v>
      </c>
      <c r="E4211" s="331" t="n">
        <f aca="false">DAY(B4211)</f>
        <v>15</v>
      </c>
      <c r="F4211" s="132" t="n">
        <v>32818.685</v>
      </c>
      <c r="G4211" s="132" t="n">
        <v>33186.2225</v>
      </c>
      <c r="H4211" s="132" t="n">
        <v>31117.86</v>
      </c>
      <c r="I4211" s="132" t="n">
        <v>31856.78</v>
      </c>
      <c r="J4211" s="132" t="n">
        <f aca="false">LARGE($G$1:G4211,1)</f>
        <v>64898.555</v>
      </c>
      <c r="K4211" s="192" t="n">
        <f aca="false">IF(J4211&gt;J4210,0,K4210+1)</f>
        <v>92</v>
      </c>
      <c r="L4211" s="134" t="n">
        <f aca="false">I4211/J4211-1</f>
        <v>-0.509129594641976</v>
      </c>
      <c r="O4211" s="131"/>
      <c r="P4211" s="330"/>
      <c r="Q4211" s="132"/>
      <c r="R4211" s="132"/>
      <c r="S4211" s="132"/>
      <c r="T4211" s="132"/>
    </row>
    <row r="4212" customFormat="false" ht="12.8" hidden="false" customHeight="false" outlineLevel="0" collapsed="false">
      <c r="A4212" s="131" t="n">
        <v>1626393600</v>
      </c>
      <c r="B4212" s="330" t="n">
        <f aca="false">(A4212/(24*60*60))+DATE(1970,1,1)</f>
        <v>44393</v>
      </c>
      <c r="C4212" s="331" t="n">
        <f aca="false">YEAR(B4212)</f>
        <v>2021</v>
      </c>
      <c r="D4212" s="331" t="n">
        <f aca="false">MONTH(B4212)</f>
        <v>7</v>
      </c>
      <c r="E4212" s="331" t="n">
        <f aca="false">DAY(B4212)</f>
        <v>16</v>
      </c>
      <c r="F4212" s="132" t="n">
        <v>31878.485</v>
      </c>
      <c r="G4212" s="132" t="n">
        <v>32256.475</v>
      </c>
      <c r="H4212" s="132" t="n">
        <v>31028.84</v>
      </c>
      <c r="I4212" s="132" t="n">
        <v>31394.39</v>
      </c>
      <c r="J4212" s="132" t="n">
        <f aca="false">LARGE($G$1:G4212,1)</f>
        <v>64898.555</v>
      </c>
      <c r="K4212" s="192" t="n">
        <f aca="false">IF(J4212&gt;J4211,0,K4211+1)</f>
        <v>93</v>
      </c>
      <c r="L4212" s="134" t="n">
        <f aca="false">I4212/J4212-1</f>
        <v>-0.516254406588868</v>
      </c>
      <c r="O4212" s="131"/>
      <c r="P4212" s="330"/>
      <c r="Q4212" s="132"/>
      <c r="R4212" s="132"/>
      <c r="S4212" s="132"/>
      <c r="T4212" s="132"/>
    </row>
    <row r="4213" customFormat="false" ht="12.8" hidden="false" customHeight="false" outlineLevel="0" collapsed="false">
      <c r="A4213" s="131" t="n">
        <v>1626480000</v>
      </c>
      <c r="B4213" s="330" t="n">
        <f aca="false">(A4213/(24*60*60))+DATE(1970,1,1)</f>
        <v>44394</v>
      </c>
      <c r="C4213" s="331" t="n">
        <f aca="false">YEAR(B4213)</f>
        <v>2021</v>
      </c>
      <c r="D4213" s="331" t="n">
        <f aca="false">MONTH(B4213)</f>
        <v>7</v>
      </c>
      <c r="E4213" s="331" t="n">
        <f aca="false">DAY(B4213)</f>
        <v>17</v>
      </c>
      <c r="F4213" s="132" t="n">
        <v>31389.82</v>
      </c>
      <c r="G4213" s="132" t="n">
        <v>31946.51</v>
      </c>
      <c r="H4213" s="132" t="n">
        <v>31177.1675</v>
      </c>
      <c r="I4213" s="132" t="n">
        <v>31527.1125</v>
      </c>
      <c r="J4213" s="132" t="n">
        <f aca="false">LARGE($G$1:G4213,1)</f>
        <v>64898.555</v>
      </c>
      <c r="K4213" s="192" t="n">
        <f aca="false">IF(J4213&gt;J4212,0,K4212+1)</f>
        <v>94</v>
      </c>
      <c r="L4213" s="134" t="n">
        <f aca="false">I4213/J4213-1</f>
        <v>-0.514209330238555</v>
      </c>
      <c r="O4213" s="131"/>
      <c r="P4213" s="330"/>
      <c r="Q4213" s="132"/>
      <c r="R4213" s="132"/>
      <c r="S4213" s="132"/>
      <c r="T4213" s="132"/>
    </row>
    <row r="4214" customFormat="false" ht="12.8" hidden="false" customHeight="false" outlineLevel="0" collapsed="false">
      <c r="A4214" s="131" t="n">
        <v>1626566400</v>
      </c>
      <c r="B4214" s="330" t="n">
        <f aca="false">(A4214/(24*60*60))+DATE(1970,1,1)</f>
        <v>44395</v>
      </c>
      <c r="C4214" s="331" t="n">
        <f aca="false">YEAR(B4214)</f>
        <v>2021</v>
      </c>
      <c r="D4214" s="331" t="n">
        <f aca="false">MONTH(B4214)</f>
        <v>7</v>
      </c>
      <c r="E4214" s="331" t="n">
        <f aca="false">DAY(B4214)</f>
        <v>18</v>
      </c>
      <c r="F4214" s="132" t="n">
        <v>31519.79</v>
      </c>
      <c r="G4214" s="132" t="n">
        <v>32442.1125</v>
      </c>
      <c r="H4214" s="132" t="n">
        <v>31120.5</v>
      </c>
      <c r="I4214" s="132" t="n">
        <v>31784.15</v>
      </c>
      <c r="J4214" s="132" t="n">
        <f aca="false">LARGE($G$1:G4214,1)</f>
        <v>64898.555</v>
      </c>
      <c r="K4214" s="192" t="n">
        <f aca="false">IF(J4214&gt;J4213,0,K4213+1)</f>
        <v>95</v>
      </c>
      <c r="L4214" s="134" t="n">
        <f aca="false">I4214/J4214-1</f>
        <v>-0.51024872587687</v>
      </c>
      <c r="O4214" s="131"/>
      <c r="P4214" s="330"/>
      <c r="Q4214" s="132"/>
      <c r="R4214" s="132"/>
      <c r="S4214" s="132"/>
      <c r="T4214" s="132"/>
    </row>
    <row r="4215" customFormat="false" ht="12.8" hidden="false" customHeight="false" outlineLevel="0" collapsed="false">
      <c r="A4215" s="131" t="n">
        <v>1626652800</v>
      </c>
      <c r="B4215" s="330" t="n">
        <f aca="false">(A4215/(24*60*60))+DATE(1970,1,1)</f>
        <v>44396</v>
      </c>
      <c r="C4215" s="331" t="n">
        <f aca="false">YEAR(B4215)</f>
        <v>2021</v>
      </c>
      <c r="D4215" s="331" t="n">
        <f aca="false">MONTH(B4215)</f>
        <v>7</v>
      </c>
      <c r="E4215" s="331" t="n">
        <f aca="false">DAY(B4215)</f>
        <v>19</v>
      </c>
      <c r="F4215" s="132" t="n">
        <v>31789.0925</v>
      </c>
      <c r="G4215" s="132" t="n">
        <v>31888.68</v>
      </c>
      <c r="H4215" s="132" t="n">
        <v>30414.8975</v>
      </c>
      <c r="I4215" s="132" t="n">
        <v>30830.1625</v>
      </c>
      <c r="J4215" s="132" t="n">
        <f aca="false">LARGE($G$1:G4215,1)</f>
        <v>64898.555</v>
      </c>
      <c r="K4215" s="192" t="n">
        <f aca="false">IF(J4215&gt;J4214,0,K4214+1)</f>
        <v>96</v>
      </c>
      <c r="L4215" s="134" t="n">
        <f aca="false">I4215/J4215-1</f>
        <v>-0.524948398311796</v>
      </c>
      <c r="O4215" s="131"/>
      <c r="P4215" s="330"/>
      <c r="Q4215" s="132"/>
      <c r="R4215" s="132"/>
      <c r="S4215" s="132"/>
      <c r="T4215" s="132"/>
    </row>
    <row r="4216" customFormat="false" ht="12.8" hidden="false" customHeight="false" outlineLevel="0" collapsed="false">
      <c r="A4216" s="131" t="n">
        <v>1626739200</v>
      </c>
      <c r="B4216" s="330" t="n">
        <f aca="false">(A4216/(24*60*60))+DATE(1970,1,1)</f>
        <v>44397</v>
      </c>
      <c r="C4216" s="331" t="n">
        <f aca="false">YEAR(B4216)</f>
        <v>2021</v>
      </c>
      <c r="D4216" s="331" t="n">
        <f aca="false">MONTH(B4216)</f>
        <v>7</v>
      </c>
      <c r="E4216" s="331" t="n">
        <f aca="false">DAY(B4216)</f>
        <v>20</v>
      </c>
      <c r="F4216" s="132" t="n">
        <v>30831.7525</v>
      </c>
      <c r="G4216" s="132" t="n">
        <v>31059.4425</v>
      </c>
      <c r="H4216" s="132" t="n">
        <v>29292.725</v>
      </c>
      <c r="I4216" s="132" t="n">
        <v>29792.0175</v>
      </c>
      <c r="J4216" s="132" t="n">
        <f aca="false">LARGE($G$1:G4216,1)</f>
        <v>64898.555</v>
      </c>
      <c r="K4216" s="192" t="n">
        <f aca="false">IF(J4216&gt;J4215,0,K4215+1)</f>
        <v>97</v>
      </c>
      <c r="L4216" s="134" t="n">
        <f aca="false">I4216/J4216-1</f>
        <v>-0.540944825350888</v>
      </c>
      <c r="O4216" s="131"/>
      <c r="P4216" s="330"/>
      <c r="Q4216" s="132"/>
      <c r="R4216" s="132"/>
      <c r="S4216" s="132"/>
      <c r="T4216" s="132"/>
    </row>
    <row r="4217" customFormat="false" ht="12.8" hidden="false" customHeight="false" outlineLevel="0" collapsed="false">
      <c r="A4217" s="131" t="n">
        <v>1626825600</v>
      </c>
      <c r="B4217" s="330" t="n">
        <f aca="false">(A4217/(24*60*60))+DATE(1970,1,1)</f>
        <v>44398</v>
      </c>
      <c r="C4217" s="331" t="n">
        <f aca="false">YEAR(B4217)</f>
        <v>2021</v>
      </c>
      <c r="D4217" s="331" t="n">
        <f aca="false">MONTH(B4217)</f>
        <v>7</v>
      </c>
      <c r="E4217" s="331" t="n">
        <f aca="false">DAY(B4217)</f>
        <v>21</v>
      </c>
      <c r="F4217" s="132" t="n">
        <v>29794.42</v>
      </c>
      <c r="G4217" s="132" t="n">
        <v>32873.705</v>
      </c>
      <c r="H4217" s="132" t="n">
        <v>29501.505</v>
      </c>
      <c r="I4217" s="132" t="n">
        <v>32135.375</v>
      </c>
      <c r="J4217" s="132" t="n">
        <f aca="false">LARGE($G$1:G4217,1)</f>
        <v>64898.555</v>
      </c>
      <c r="K4217" s="192" t="n">
        <f aca="false">IF(J4217&gt;J4216,0,K4216+1)</f>
        <v>98</v>
      </c>
      <c r="L4217" s="134" t="n">
        <f aca="false">I4217/J4217-1</f>
        <v>-0.50483681801544</v>
      </c>
      <c r="O4217" s="131"/>
      <c r="P4217" s="330"/>
      <c r="Q4217" s="132"/>
      <c r="R4217" s="132"/>
      <c r="S4217" s="132"/>
      <c r="T4217" s="132"/>
    </row>
    <row r="4218" customFormat="false" ht="12.8" hidden="false" customHeight="false" outlineLevel="0" collapsed="false">
      <c r="A4218" s="131" t="n">
        <v>1626912000</v>
      </c>
      <c r="B4218" s="330" t="n">
        <f aca="false">(A4218/(24*60*60))+DATE(1970,1,1)</f>
        <v>44399</v>
      </c>
      <c r="C4218" s="331" t="n">
        <f aca="false">YEAR(B4218)</f>
        <v>2021</v>
      </c>
      <c r="D4218" s="331" t="n">
        <f aca="false">MONTH(B4218)</f>
        <v>7</v>
      </c>
      <c r="E4218" s="331" t="n">
        <f aca="false">DAY(B4218)</f>
        <v>22</v>
      </c>
      <c r="F4218" s="132" t="n">
        <v>32136.545</v>
      </c>
      <c r="G4218" s="132" t="n">
        <v>32608.6425</v>
      </c>
      <c r="H4218" s="132" t="n">
        <v>31721.8925</v>
      </c>
      <c r="I4218" s="132" t="n">
        <v>32291.6375</v>
      </c>
      <c r="J4218" s="132" t="n">
        <f aca="false">LARGE($G$1:G4218,1)</f>
        <v>64898.555</v>
      </c>
      <c r="K4218" s="192" t="n">
        <f aca="false">IF(J4218&gt;J4217,0,K4217+1)</f>
        <v>99</v>
      </c>
      <c r="L4218" s="134" t="n">
        <f aca="false">I4218/J4218-1</f>
        <v>-0.502429021724752</v>
      </c>
      <c r="O4218" s="131"/>
      <c r="P4218" s="330"/>
      <c r="Q4218" s="132"/>
      <c r="R4218" s="132"/>
      <c r="S4218" s="132"/>
      <c r="T4218" s="132"/>
    </row>
    <row r="4219" customFormat="false" ht="12.8" hidden="false" customHeight="false" outlineLevel="0" collapsed="false">
      <c r="A4219" s="131" t="n">
        <v>1626998400</v>
      </c>
      <c r="B4219" s="330" t="n">
        <f aca="false">(A4219/(24*60*60))+DATE(1970,1,1)</f>
        <v>44400</v>
      </c>
      <c r="C4219" s="331" t="n">
        <f aca="false">YEAR(B4219)</f>
        <v>2021</v>
      </c>
      <c r="D4219" s="331" t="n">
        <f aca="false">MONTH(B4219)</f>
        <v>7</v>
      </c>
      <c r="E4219" s="331" t="n">
        <f aca="false">DAY(B4219)</f>
        <v>23</v>
      </c>
      <c r="F4219" s="132" t="n">
        <v>32290.7725</v>
      </c>
      <c r="G4219" s="132" t="n">
        <v>33657.71</v>
      </c>
      <c r="H4219" s="132" t="n">
        <v>32003.775</v>
      </c>
      <c r="I4219" s="132" t="n">
        <v>33654.6525</v>
      </c>
      <c r="J4219" s="132" t="n">
        <f aca="false">LARGE($G$1:G4219,1)</f>
        <v>64898.555</v>
      </c>
      <c r="K4219" s="192" t="n">
        <f aca="false">IF(J4219&gt;J4218,0,K4218+1)</f>
        <v>100</v>
      </c>
      <c r="L4219" s="134" t="n">
        <f aca="false">I4219/J4219-1</f>
        <v>-0.481426782152546</v>
      </c>
      <c r="O4219" s="131"/>
      <c r="P4219" s="330"/>
      <c r="Q4219" s="132"/>
      <c r="R4219" s="132"/>
      <c r="S4219" s="132"/>
      <c r="T4219" s="132"/>
    </row>
    <row r="4220" customFormat="false" ht="12.8" hidden="false" customHeight="false" outlineLevel="0" collapsed="false">
      <c r="A4220" s="131" t="n">
        <v>1627084800</v>
      </c>
      <c r="B4220" s="330" t="n">
        <f aca="false">(A4220/(24*60*60))+DATE(1970,1,1)</f>
        <v>44401</v>
      </c>
      <c r="C4220" s="331" t="n">
        <f aca="false">YEAR(B4220)</f>
        <v>2021</v>
      </c>
      <c r="D4220" s="331" t="n">
        <f aca="false">MONTH(B4220)</f>
        <v>7</v>
      </c>
      <c r="E4220" s="331" t="n">
        <f aca="false">DAY(B4220)</f>
        <v>24</v>
      </c>
      <c r="F4220" s="132" t="n">
        <v>33655.2825</v>
      </c>
      <c r="G4220" s="132" t="n">
        <v>34527.68</v>
      </c>
      <c r="H4220" s="132" t="n">
        <v>33425.55</v>
      </c>
      <c r="I4220" s="132" t="n">
        <v>34289.215</v>
      </c>
      <c r="J4220" s="132" t="n">
        <f aca="false">LARGE($G$1:G4220,1)</f>
        <v>64898.555</v>
      </c>
      <c r="K4220" s="192" t="n">
        <f aca="false">IF(J4220&gt;J4219,0,K4219+1)</f>
        <v>101</v>
      </c>
      <c r="L4220" s="134" t="n">
        <f aca="false">I4220/J4220-1</f>
        <v>-0.47164902207761</v>
      </c>
      <c r="O4220" s="131"/>
      <c r="P4220" s="330"/>
      <c r="Q4220" s="132"/>
      <c r="R4220" s="132"/>
      <c r="S4220" s="132"/>
      <c r="T4220" s="132"/>
    </row>
    <row r="4221" customFormat="false" ht="12.8" hidden="false" customHeight="false" outlineLevel="0" collapsed="false">
      <c r="A4221" s="131" t="n">
        <v>1627171200</v>
      </c>
      <c r="B4221" s="330" t="n">
        <f aca="false">(A4221/(24*60*60))+DATE(1970,1,1)</f>
        <v>44402</v>
      </c>
      <c r="C4221" s="331" t="n">
        <f aca="false">YEAR(B4221)</f>
        <v>2021</v>
      </c>
      <c r="D4221" s="331" t="n">
        <f aca="false">MONTH(B4221)</f>
        <v>7</v>
      </c>
      <c r="E4221" s="331" t="n">
        <f aca="false">DAY(B4221)</f>
        <v>25</v>
      </c>
      <c r="F4221" s="132" t="n">
        <v>34291.6475</v>
      </c>
      <c r="G4221" s="132" t="n">
        <v>35446.245</v>
      </c>
      <c r="H4221" s="132" t="n">
        <v>33881.76</v>
      </c>
      <c r="I4221" s="132" t="n">
        <v>35428.2675</v>
      </c>
      <c r="J4221" s="132" t="n">
        <f aca="false">LARGE($G$1:G4221,1)</f>
        <v>64898.555</v>
      </c>
      <c r="K4221" s="192" t="n">
        <f aca="false">IF(J4221&gt;J4220,0,K4220+1)</f>
        <v>102</v>
      </c>
      <c r="L4221" s="134" t="n">
        <f aca="false">I4221/J4221-1</f>
        <v>-0.454097745319599</v>
      </c>
      <c r="O4221" s="131"/>
      <c r="P4221" s="330"/>
      <c r="Q4221" s="132"/>
      <c r="R4221" s="132"/>
      <c r="S4221" s="132"/>
      <c r="T4221" s="132"/>
    </row>
    <row r="4222" customFormat="false" ht="12.8" hidden="false" customHeight="false" outlineLevel="0" collapsed="false">
      <c r="A4222" s="131" t="n">
        <v>1627257600</v>
      </c>
      <c r="B4222" s="330" t="n">
        <f aca="false">(A4222/(24*60*60))+DATE(1970,1,1)</f>
        <v>44403</v>
      </c>
      <c r="C4222" s="331" t="n">
        <f aca="false">YEAR(B4222)</f>
        <v>2021</v>
      </c>
      <c r="D4222" s="331" t="n">
        <f aca="false">MONTH(B4222)</f>
        <v>7</v>
      </c>
      <c r="E4222" s="331" t="n">
        <f aca="false">DAY(B4222)</f>
        <v>26</v>
      </c>
      <c r="F4222" s="132" t="n">
        <v>35430.06</v>
      </c>
      <c r="G4222" s="132" t="n">
        <v>40570.17</v>
      </c>
      <c r="H4222" s="132" t="n">
        <v>35263.77</v>
      </c>
      <c r="I4222" s="132" t="n">
        <v>37268.7025</v>
      </c>
      <c r="J4222" s="132" t="n">
        <f aca="false">LARGE($G$1:G4222,1)</f>
        <v>64898.555</v>
      </c>
      <c r="K4222" s="192" t="n">
        <f aca="false">IF(J4222&gt;J4221,0,K4221+1)</f>
        <v>103</v>
      </c>
      <c r="L4222" s="134" t="n">
        <f aca="false">I4222/J4222-1</f>
        <v>-0.425739101587085</v>
      </c>
      <c r="O4222" s="131"/>
      <c r="P4222" s="330"/>
      <c r="Q4222" s="132"/>
      <c r="R4222" s="132"/>
      <c r="S4222" s="132"/>
      <c r="T4222" s="132"/>
    </row>
    <row r="4223" customFormat="false" ht="12.8" hidden="false" customHeight="false" outlineLevel="0" collapsed="false">
      <c r="A4223" s="131" t="n">
        <v>1627344000</v>
      </c>
      <c r="B4223" s="330" t="n">
        <f aca="false">(A4223/(24*60*60))+DATE(1970,1,1)</f>
        <v>44404</v>
      </c>
      <c r="C4223" s="331" t="n">
        <f aca="false">YEAR(B4223)</f>
        <v>2021</v>
      </c>
      <c r="D4223" s="331" t="n">
        <f aca="false">MONTH(B4223)</f>
        <v>7</v>
      </c>
      <c r="E4223" s="331" t="n">
        <f aca="false">DAY(B4223)</f>
        <v>27</v>
      </c>
      <c r="F4223" s="132" t="n">
        <v>37263.5325</v>
      </c>
      <c r="G4223" s="132" t="n">
        <v>39538.9575</v>
      </c>
      <c r="H4223" s="132" t="n">
        <v>36401.5625</v>
      </c>
      <c r="I4223" s="132" t="n">
        <v>39484.85</v>
      </c>
      <c r="J4223" s="132" t="n">
        <f aca="false">LARGE($G$1:G4223,1)</f>
        <v>64898.555</v>
      </c>
      <c r="K4223" s="192" t="n">
        <f aca="false">IF(J4223&gt;J4222,0,K4222+1)</f>
        <v>104</v>
      </c>
      <c r="L4223" s="134" t="n">
        <f aca="false">I4223/J4223-1</f>
        <v>-0.391591230344035</v>
      </c>
      <c r="O4223" s="131"/>
      <c r="P4223" s="330"/>
      <c r="Q4223" s="132"/>
      <c r="R4223" s="132"/>
      <c r="S4223" s="132"/>
      <c r="T4223" s="132"/>
    </row>
    <row r="4224" customFormat="false" ht="12.8" hidden="false" customHeight="false" outlineLevel="0" collapsed="false">
      <c r="A4224" s="131" t="n">
        <v>1627430400</v>
      </c>
      <c r="B4224" s="330" t="n">
        <f aca="false">(A4224/(24*60*60))+DATE(1970,1,1)</f>
        <v>44405</v>
      </c>
      <c r="C4224" s="331" t="n">
        <f aca="false">YEAR(B4224)</f>
        <v>2021</v>
      </c>
      <c r="D4224" s="331" t="n">
        <f aca="false">MONTH(B4224)</f>
        <v>7</v>
      </c>
      <c r="E4224" s="331" t="n">
        <f aca="false">DAY(B4224)</f>
        <v>28</v>
      </c>
      <c r="F4224" s="132" t="n">
        <v>39470.8</v>
      </c>
      <c r="G4224" s="132" t="n">
        <v>40925.1625</v>
      </c>
      <c r="H4224" s="132" t="n">
        <v>38799.6525</v>
      </c>
      <c r="I4224" s="132" t="n">
        <v>40026.4275</v>
      </c>
      <c r="J4224" s="132" t="n">
        <f aca="false">LARGE($G$1:G4224,1)</f>
        <v>64898.555</v>
      </c>
      <c r="K4224" s="192" t="n">
        <f aca="false">IF(J4224&gt;J4223,0,K4223+1)</f>
        <v>105</v>
      </c>
      <c r="L4224" s="134" t="n">
        <f aca="false">I4224/J4224-1</f>
        <v>-0.383246244850906</v>
      </c>
      <c r="O4224" s="131"/>
      <c r="P4224" s="330"/>
      <c r="Q4224" s="132"/>
      <c r="R4224" s="132"/>
      <c r="S4224" s="132"/>
      <c r="T4224" s="132"/>
    </row>
    <row r="4225" customFormat="false" ht="12.8" hidden="false" customHeight="false" outlineLevel="0" collapsed="false">
      <c r="A4225" s="131" t="n">
        <v>1627516800</v>
      </c>
      <c r="B4225" s="330" t="n">
        <f aca="false">(A4225/(24*60*60))+DATE(1970,1,1)</f>
        <v>44406</v>
      </c>
      <c r="C4225" s="331" t="n">
        <f aca="false">YEAR(B4225)</f>
        <v>2021</v>
      </c>
      <c r="D4225" s="331" t="n">
        <f aca="false">MONTH(B4225)</f>
        <v>7</v>
      </c>
      <c r="E4225" s="331" t="n">
        <f aca="false">DAY(B4225)</f>
        <v>29</v>
      </c>
      <c r="F4225" s="132" t="n">
        <v>40026.5025</v>
      </c>
      <c r="G4225" s="132" t="n">
        <v>40642.9475</v>
      </c>
      <c r="H4225" s="132" t="n">
        <v>39251.695</v>
      </c>
      <c r="I4225" s="132" t="n">
        <v>40029.9225</v>
      </c>
      <c r="J4225" s="132" t="n">
        <f aca="false">LARGE($G$1:G4225,1)</f>
        <v>64898.555</v>
      </c>
      <c r="K4225" s="192" t="n">
        <f aca="false">IF(J4225&gt;J4224,0,K4224+1)</f>
        <v>106</v>
      </c>
      <c r="L4225" s="134" t="n">
        <f aca="false">I4225/J4225-1</f>
        <v>-0.383192391571738</v>
      </c>
      <c r="O4225" s="131"/>
      <c r="P4225" s="330"/>
      <c r="Q4225" s="132"/>
      <c r="R4225" s="132"/>
      <c r="S4225" s="132"/>
      <c r="T4225" s="132"/>
    </row>
    <row r="4226" customFormat="false" ht="12.8" hidden="false" customHeight="false" outlineLevel="0" collapsed="false">
      <c r="A4226" s="131" t="n">
        <v>1627603200</v>
      </c>
      <c r="B4226" s="330" t="n">
        <f aca="false">(A4226/(24*60*60))+DATE(1970,1,1)</f>
        <v>44407</v>
      </c>
      <c r="C4226" s="331" t="n">
        <f aca="false">YEAR(B4226)</f>
        <v>2021</v>
      </c>
      <c r="D4226" s="331" t="n">
        <f aca="false">MONTH(B4226)</f>
        <v>7</v>
      </c>
      <c r="E4226" s="331" t="n">
        <f aca="false">DAY(B4226)</f>
        <v>30</v>
      </c>
      <c r="F4226" s="132" t="n">
        <v>40032.8975</v>
      </c>
      <c r="G4226" s="132" t="n">
        <v>42319.4675</v>
      </c>
      <c r="H4226" s="132" t="n">
        <v>38342.1175</v>
      </c>
      <c r="I4226" s="132" t="n">
        <v>42228.505</v>
      </c>
      <c r="J4226" s="132" t="n">
        <f aca="false">LARGE($G$1:G4226,1)</f>
        <v>64898.555</v>
      </c>
      <c r="K4226" s="192" t="n">
        <f aca="false">IF(J4226&gt;J4225,0,K4225+1)</f>
        <v>107</v>
      </c>
      <c r="L4226" s="134" t="n">
        <f aca="false">I4226/J4226-1</f>
        <v>-0.349315173504248</v>
      </c>
      <c r="O4226" s="131"/>
      <c r="P4226" s="330"/>
      <c r="Q4226" s="132"/>
      <c r="R4226" s="132"/>
      <c r="S4226" s="132"/>
      <c r="T4226" s="132"/>
    </row>
    <row r="4227" customFormat="false" ht="12.8" hidden="false" customHeight="false" outlineLevel="0" collapsed="false">
      <c r="A4227" s="131" t="n">
        <v>1627689600</v>
      </c>
      <c r="B4227" s="330" t="n">
        <f aca="false">(A4227/(24*60*60))+DATE(1970,1,1)</f>
        <v>44408</v>
      </c>
      <c r="C4227" s="331" t="n">
        <f aca="false">YEAR(B4227)</f>
        <v>2021</v>
      </c>
      <c r="D4227" s="331" t="n">
        <f aca="false">MONTH(B4227)</f>
        <v>7</v>
      </c>
      <c r="E4227" s="331" t="n">
        <f aca="false">DAY(B4227)</f>
        <v>31</v>
      </c>
      <c r="F4227" s="132" t="n">
        <v>42234.57</v>
      </c>
      <c r="G4227" s="132" t="n">
        <v>42406.4825</v>
      </c>
      <c r="H4227" s="132" t="n">
        <v>41051.2775</v>
      </c>
      <c r="I4227" s="132" t="n">
        <v>41493.865</v>
      </c>
      <c r="J4227" s="132" t="n">
        <f aca="false">LARGE($G$1:G4227,1)</f>
        <v>64898.555</v>
      </c>
      <c r="K4227" s="192" t="n">
        <f aca="false">IF(J4227&gt;J4226,0,K4226+1)</f>
        <v>108</v>
      </c>
      <c r="L4227" s="134" t="n">
        <f aca="false">I4227/J4227-1</f>
        <v>-0.360634994107342</v>
      </c>
      <c r="O4227" s="131"/>
      <c r="P4227" s="330"/>
      <c r="Q4227" s="132"/>
      <c r="R4227" s="132"/>
      <c r="S4227" s="132"/>
      <c r="T4227" s="132"/>
    </row>
    <row r="4228" customFormat="false" ht="12.8" hidden="false" customHeight="false" outlineLevel="0" collapsed="false">
      <c r="A4228" s="131" t="n">
        <v>1627776000</v>
      </c>
      <c r="B4228" s="330" t="n">
        <f aca="false">(A4228/(24*60*60))+DATE(1970,1,1)</f>
        <v>44409</v>
      </c>
      <c r="C4228" s="331" t="n">
        <f aca="false">YEAR(B4228)</f>
        <v>2021</v>
      </c>
      <c r="D4228" s="331" t="n">
        <f aca="false">MONTH(B4228)</f>
        <v>8</v>
      </c>
      <c r="E4228" s="331" t="n">
        <f aca="false">DAY(B4228)</f>
        <v>1</v>
      </c>
      <c r="F4228" s="132" t="n">
        <v>41497.9925</v>
      </c>
      <c r="G4228" s="132" t="n">
        <v>42604.7975</v>
      </c>
      <c r="H4228" s="132" t="n">
        <v>39425.6425</v>
      </c>
      <c r="I4228" s="132" t="n">
        <v>39867.6725</v>
      </c>
      <c r="J4228" s="132" t="n">
        <f aca="false">LARGE($G$1:G4228,1)</f>
        <v>64898.555</v>
      </c>
      <c r="K4228" s="192" t="n">
        <f aca="false">IF(J4228&gt;J4227,0,K4227+1)</f>
        <v>109</v>
      </c>
      <c r="L4228" s="134" t="n">
        <f aca="false">I4228/J4228-1</f>
        <v>-0.385692447235536</v>
      </c>
      <c r="O4228" s="131"/>
      <c r="P4228" s="330"/>
      <c r="Q4228" s="132"/>
      <c r="R4228" s="132"/>
      <c r="S4228" s="132"/>
      <c r="T4228" s="132"/>
    </row>
    <row r="4229" customFormat="false" ht="12.8" hidden="false" customHeight="false" outlineLevel="0" collapsed="false">
      <c r="A4229" s="131" t="n">
        <v>1627862400</v>
      </c>
      <c r="B4229" s="330" t="n">
        <f aca="false">(A4229/(24*60*60))+DATE(1970,1,1)</f>
        <v>44410</v>
      </c>
      <c r="C4229" s="331" t="n">
        <f aca="false">YEAR(B4229)</f>
        <v>2021</v>
      </c>
      <c r="D4229" s="331" t="n">
        <f aca="false">MONTH(B4229)</f>
        <v>8</v>
      </c>
      <c r="E4229" s="331" t="n">
        <f aca="false">DAY(B4229)</f>
        <v>2</v>
      </c>
      <c r="F4229" s="132" t="n">
        <v>39872.8</v>
      </c>
      <c r="G4229" s="132" t="n">
        <v>40451.5925</v>
      </c>
      <c r="H4229" s="132" t="n">
        <v>38684.4075</v>
      </c>
      <c r="I4229" s="132" t="n">
        <v>39156.295</v>
      </c>
      <c r="J4229" s="132" t="n">
        <f aca="false">LARGE($G$1:G4229,1)</f>
        <v>64898.555</v>
      </c>
      <c r="K4229" s="192" t="n">
        <f aca="false">IF(J4229&gt;J4228,0,K4228+1)</f>
        <v>110</v>
      </c>
      <c r="L4229" s="134" t="n">
        <f aca="false">I4229/J4229-1</f>
        <v>-0.396653823802394</v>
      </c>
      <c r="O4229" s="131"/>
      <c r="P4229" s="330"/>
      <c r="Q4229" s="132"/>
      <c r="R4229" s="132"/>
      <c r="S4229" s="132"/>
      <c r="T4229" s="132"/>
    </row>
    <row r="4230" customFormat="false" ht="12.8" hidden="false" customHeight="false" outlineLevel="0" collapsed="false">
      <c r="A4230" s="131" t="n">
        <v>1627948800</v>
      </c>
      <c r="B4230" s="330" t="n">
        <f aca="false">(A4230/(24*60*60))+DATE(1970,1,1)</f>
        <v>44411</v>
      </c>
      <c r="C4230" s="331" t="n">
        <f aca="false">YEAR(B4230)</f>
        <v>2021</v>
      </c>
      <c r="D4230" s="331" t="n">
        <f aca="false">MONTH(B4230)</f>
        <v>8</v>
      </c>
      <c r="E4230" s="331" t="n">
        <f aca="false">DAY(B4230)</f>
        <v>3</v>
      </c>
      <c r="F4230" s="132" t="n">
        <v>39153.2425</v>
      </c>
      <c r="G4230" s="132" t="n">
        <v>39789.0575</v>
      </c>
      <c r="H4230" s="132" t="n">
        <v>37619.825</v>
      </c>
      <c r="I4230" s="132" t="n">
        <v>38180.29</v>
      </c>
      <c r="J4230" s="132" t="n">
        <f aca="false">LARGE($G$1:G4230,1)</f>
        <v>64898.555</v>
      </c>
      <c r="K4230" s="192" t="n">
        <f aca="false">IF(J4230&gt;J4229,0,K4229+1)</f>
        <v>111</v>
      </c>
      <c r="L4230" s="134" t="n">
        <f aca="false">I4230/J4230-1</f>
        <v>-0.411692756487413</v>
      </c>
      <c r="O4230" s="131"/>
      <c r="P4230" s="330"/>
      <c r="Q4230" s="132"/>
      <c r="R4230" s="132"/>
      <c r="S4230" s="132"/>
      <c r="T4230" s="132"/>
    </row>
    <row r="4231" customFormat="false" ht="12.8" hidden="false" customHeight="false" outlineLevel="0" collapsed="false">
      <c r="A4231" s="131" t="n">
        <v>1628035200</v>
      </c>
      <c r="B4231" s="330" t="n">
        <f aca="false">(A4231/(24*60*60))+DATE(1970,1,1)</f>
        <v>44412</v>
      </c>
      <c r="C4231" s="331" t="n">
        <f aca="false">YEAR(B4231)</f>
        <v>2021</v>
      </c>
      <c r="D4231" s="331" t="n">
        <f aca="false">MONTH(B4231)</f>
        <v>8</v>
      </c>
      <c r="E4231" s="331" t="n">
        <f aca="false">DAY(B4231)</f>
        <v>4</v>
      </c>
      <c r="F4231" s="132" t="n">
        <v>38180.1375</v>
      </c>
      <c r="G4231" s="132" t="n">
        <v>39965.75</v>
      </c>
      <c r="H4231" s="132" t="n">
        <v>37497.5125</v>
      </c>
      <c r="I4231" s="132" t="n">
        <v>39728.1325</v>
      </c>
      <c r="J4231" s="132" t="n">
        <f aca="false">LARGE($G$1:G4231,1)</f>
        <v>64898.555</v>
      </c>
      <c r="K4231" s="192" t="n">
        <f aca="false">IF(J4231&gt;J4230,0,K4230+1)</f>
        <v>112</v>
      </c>
      <c r="L4231" s="134" t="n">
        <f aca="false">I4231/J4231-1</f>
        <v>-0.387842572149719</v>
      </c>
      <c r="O4231" s="131"/>
      <c r="P4231" s="330"/>
      <c r="Q4231" s="132"/>
      <c r="R4231" s="132"/>
      <c r="S4231" s="132"/>
      <c r="T4231" s="132"/>
    </row>
    <row r="4232" customFormat="false" ht="12.8" hidden="false" customHeight="false" outlineLevel="0" collapsed="false">
      <c r="A4232" s="131" t="n">
        <v>1628121600</v>
      </c>
      <c r="B4232" s="330" t="n">
        <f aca="false">(A4232/(24*60*60))+DATE(1970,1,1)</f>
        <v>44413</v>
      </c>
      <c r="C4232" s="331" t="n">
        <f aca="false">YEAR(B4232)</f>
        <v>2021</v>
      </c>
      <c r="D4232" s="331" t="n">
        <f aca="false">MONTH(B4232)</f>
        <v>8</v>
      </c>
      <c r="E4232" s="331" t="n">
        <f aca="false">DAY(B4232)</f>
        <v>5</v>
      </c>
      <c r="F4232" s="132" t="n">
        <v>39734.64</v>
      </c>
      <c r="G4232" s="132" t="n">
        <v>41421.1325</v>
      </c>
      <c r="H4232" s="132" t="n">
        <v>37316.515</v>
      </c>
      <c r="I4232" s="132" t="n">
        <v>40889.9125</v>
      </c>
      <c r="J4232" s="132" t="n">
        <f aca="false">LARGE($G$1:G4232,1)</f>
        <v>64898.555</v>
      </c>
      <c r="K4232" s="192" t="n">
        <f aca="false">IF(J4232&gt;J4231,0,K4231+1)</f>
        <v>113</v>
      </c>
      <c r="L4232" s="134" t="n">
        <f aca="false">I4232/J4232-1</f>
        <v>-0.369941094990482</v>
      </c>
      <c r="O4232" s="131"/>
      <c r="P4232" s="330"/>
      <c r="Q4232" s="132"/>
      <c r="R4232" s="132"/>
      <c r="S4232" s="132"/>
      <c r="T4232" s="132"/>
    </row>
    <row r="4233" customFormat="false" ht="12.8" hidden="false" customHeight="false" outlineLevel="0" collapsed="false">
      <c r="A4233" s="131" t="n">
        <v>1628208000</v>
      </c>
      <c r="B4233" s="330" t="n">
        <f aca="false">(A4233/(24*60*60))+DATE(1970,1,1)</f>
        <v>44414</v>
      </c>
      <c r="C4233" s="331" t="n">
        <f aca="false">YEAR(B4233)</f>
        <v>2021</v>
      </c>
      <c r="D4233" s="331" t="n">
        <f aca="false">MONTH(B4233)</f>
        <v>8</v>
      </c>
      <c r="E4233" s="331" t="n">
        <f aca="false">DAY(B4233)</f>
        <v>6</v>
      </c>
      <c r="F4233" s="132" t="n">
        <v>40889.615</v>
      </c>
      <c r="G4233" s="132" t="n">
        <v>43390.41</v>
      </c>
      <c r="H4233" s="132" t="n">
        <v>39888.4</v>
      </c>
      <c r="I4233" s="132" t="n">
        <v>42839.7175</v>
      </c>
      <c r="J4233" s="132" t="n">
        <f aca="false">LARGE($G$1:G4233,1)</f>
        <v>64898.555</v>
      </c>
      <c r="K4233" s="192" t="n">
        <f aca="false">IF(J4233&gt;J4232,0,K4232+1)</f>
        <v>114</v>
      </c>
      <c r="L4233" s="134" t="n">
        <f aca="false">I4233/J4233-1</f>
        <v>-0.33989720572361</v>
      </c>
      <c r="O4233" s="131"/>
      <c r="P4233" s="330"/>
      <c r="Q4233" s="132"/>
      <c r="R4233" s="132"/>
      <c r="S4233" s="132"/>
      <c r="T4233" s="132"/>
    </row>
    <row r="4234" customFormat="false" ht="12.8" hidden="false" customHeight="false" outlineLevel="0" collapsed="false">
      <c r="A4234" s="131" t="n">
        <v>1628294400</v>
      </c>
      <c r="B4234" s="330" t="n">
        <f aca="false">(A4234/(24*60*60))+DATE(1970,1,1)</f>
        <v>44415</v>
      </c>
      <c r="C4234" s="331" t="n">
        <f aca="false">YEAR(B4234)</f>
        <v>2021</v>
      </c>
      <c r="D4234" s="331" t="n">
        <f aca="false">MONTH(B4234)</f>
        <v>8</v>
      </c>
      <c r="E4234" s="331" t="n">
        <f aca="false">DAY(B4234)</f>
        <v>7</v>
      </c>
      <c r="F4234" s="132" t="n">
        <v>42863.7275</v>
      </c>
      <c r="G4234" s="132" t="n">
        <v>44746.2375</v>
      </c>
      <c r="H4234" s="132" t="n">
        <v>42415.8175</v>
      </c>
      <c r="I4234" s="132" t="n">
        <v>44624.2</v>
      </c>
      <c r="J4234" s="132" t="n">
        <f aca="false">LARGE($G$1:G4234,1)</f>
        <v>64898.555</v>
      </c>
      <c r="K4234" s="192" t="n">
        <f aca="false">IF(J4234&gt;J4233,0,K4233+1)</f>
        <v>115</v>
      </c>
      <c r="L4234" s="134" t="n">
        <f aca="false">I4234/J4234-1</f>
        <v>-0.312400715239346</v>
      </c>
      <c r="O4234" s="131"/>
      <c r="P4234" s="330"/>
      <c r="Q4234" s="132"/>
      <c r="R4234" s="132"/>
      <c r="S4234" s="132"/>
      <c r="T4234" s="132"/>
    </row>
    <row r="4235" customFormat="false" ht="12.8" hidden="false" customHeight="false" outlineLevel="0" collapsed="false">
      <c r="A4235" s="131" t="n">
        <v>1628380800</v>
      </c>
      <c r="B4235" s="330" t="n">
        <f aca="false">(A4235/(24*60*60))+DATE(1970,1,1)</f>
        <v>44416</v>
      </c>
      <c r="C4235" s="331" t="n">
        <f aca="false">YEAR(B4235)</f>
        <v>2021</v>
      </c>
      <c r="D4235" s="331" t="n">
        <f aca="false">MONTH(B4235)</f>
        <v>8</v>
      </c>
      <c r="E4235" s="331" t="n">
        <f aca="false">DAY(B4235)</f>
        <v>8</v>
      </c>
      <c r="F4235" s="132" t="n">
        <v>44626.305</v>
      </c>
      <c r="G4235" s="132" t="n">
        <v>45363.41</v>
      </c>
      <c r="H4235" s="132" t="n">
        <v>43262.64</v>
      </c>
      <c r="I4235" s="132" t="n">
        <v>43842.615</v>
      </c>
      <c r="J4235" s="132" t="n">
        <f aca="false">LARGE($G$1:G4235,1)</f>
        <v>64898.555</v>
      </c>
      <c r="K4235" s="192" t="n">
        <f aca="false">IF(J4235&gt;J4234,0,K4234+1)</f>
        <v>116</v>
      </c>
      <c r="L4235" s="134" t="n">
        <f aca="false">I4235/J4235-1</f>
        <v>-0.324443895553607</v>
      </c>
      <c r="O4235" s="131"/>
      <c r="P4235" s="330"/>
      <c r="Q4235" s="132"/>
      <c r="R4235" s="132"/>
      <c r="S4235" s="132"/>
      <c r="T4235" s="132"/>
    </row>
    <row r="4236" customFormat="false" ht="12.8" hidden="false" customHeight="false" outlineLevel="0" collapsed="false">
      <c r="A4236" s="131" t="n">
        <v>1628467200</v>
      </c>
      <c r="B4236" s="330" t="n">
        <f aca="false">(A4236/(24*60*60))+DATE(1970,1,1)</f>
        <v>44417</v>
      </c>
      <c r="C4236" s="331" t="n">
        <f aca="false">YEAR(B4236)</f>
        <v>2021</v>
      </c>
      <c r="D4236" s="331" t="n">
        <f aca="false">MONTH(B4236)</f>
        <v>8</v>
      </c>
      <c r="E4236" s="331" t="n">
        <f aca="false">DAY(B4236)</f>
        <v>9</v>
      </c>
      <c r="F4236" s="132" t="n">
        <v>43835.855</v>
      </c>
      <c r="G4236" s="132" t="n">
        <v>46502.635</v>
      </c>
      <c r="H4236" s="132" t="n">
        <v>42818.5</v>
      </c>
      <c r="I4236" s="132" t="n">
        <v>46291.175</v>
      </c>
      <c r="J4236" s="132" t="n">
        <f aca="false">LARGE($G$1:G4236,1)</f>
        <v>64898.555</v>
      </c>
      <c r="K4236" s="192" t="n">
        <f aca="false">IF(J4236&gt;J4235,0,K4235+1)</f>
        <v>117</v>
      </c>
      <c r="L4236" s="134" t="n">
        <f aca="false">I4236/J4236-1</f>
        <v>-0.286714858289218</v>
      </c>
      <c r="O4236" s="131"/>
      <c r="P4236" s="330"/>
      <c r="Q4236" s="132"/>
      <c r="R4236" s="132"/>
      <c r="S4236" s="132"/>
      <c r="T4236" s="132"/>
    </row>
    <row r="4237" customFormat="false" ht="12.8" hidden="false" customHeight="false" outlineLevel="0" collapsed="false">
      <c r="A4237" s="131" t="n">
        <v>1628553600</v>
      </c>
      <c r="B4237" s="330" t="n">
        <f aca="false">(A4237/(24*60*60))+DATE(1970,1,1)</f>
        <v>44418</v>
      </c>
      <c r="C4237" s="331" t="n">
        <f aca="false">YEAR(B4237)</f>
        <v>2021</v>
      </c>
      <c r="D4237" s="331" t="n">
        <f aca="false">MONTH(B4237)</f>
        <v>8</v>
      </c>
      <c r="E4237" s="331" t="n">
        <f aca="false">DAY(B4237)</f>
        <v>10</v>
      </c>
      <c r="F4237" s="132" t="n">
        <v>46285.605</v>
      </c>
      <c r="G4237" s="132" t="n">
        <v>46723.825</v>
      </c>
      <c r="H4237" s="132" t="n">
        <v>44650.37</v>
      </c>
      <c r="I4237" s="132" t="n">
        <v>45599.3</v>
      </c>
      <c r="J4237" s="132" t="n">
        <f aca="false">LARGE($G$1:G4237,1)</f>
        <v>64898.555</v>
      </c>
      <c r="K4237" s="192" t="n">
        <f aca="false">IF(J4237&gt;J4236,0,K4236+1)</f>
        <v>118</v>
      </c>
      <c r="L4237" s="134" t="n">
        <f aca="false">I4237/J4237-1</f>
        <v>-0.297375727394855</v>
      </c>
      <c r="O4237" s="131"/>
      <c r="P4237" s="330"/>
      <c r="Q4237" s="132"/>
      <c r="R4237" s="132"/>
      <c r="S4237" s="132"/>
      <c r="T4237" s="132"/>
    </row>
    <row r="4238" customFormat="false" ht="12.8" hidden="false" customHeight="false" outlineLevel="0" collapsed="false">
      <c r="A4238" s="131" t="n">
        <v>1628640000</v>
      </c>
      <c r="B4238" s="330" t="n">
        <f aca="false">(A4238/(24*60*60))+DATE(1970,1,1)</f>
        <v>44419</v>
      </c>
      <c r="C4238" s="331" t="n">
        <f aca="false">YEAR(B4238)</f>
        <v>2021</v>
      </c>
      <c r="D4238" s="331" t="n">
        <f aca="false">MONTH(B4238)</f>
        <v>8</v>
      </c>
      <c r="E4238" s="331" t="n">
        <f aca="false">DAY(B4238)</f>
        <v>11</v>
      </c>
      <c r="F4238" s="132" t="n">
        <v>45600.155</v>
      </c>
      <c r="G4238" s="132" t="n">
        <v>46770.0225</v>
      </c>
      <c r="H4238" s="132" t="n">
        <v>45361.235</v>
      </c>
      <c r="I4238" s="132" t="n">
        <v>45553.7625</v>
      </c>
      <c r="J4238" s="132" t="n">
        <f aca="false">LARGE($G$1:G4238,1)</f>
        <v>64898.555</v>
      </c>
      <c r="K4238" s="192" t="n">
        <f aca="false">IF(J4238&gt;J4237,0,K4237+1)</f>
        <v>119</v>
      </c>
      <c r="L4238" s="134" t="n">
        <f aca="false">I4238/J4238-1</f>
        <v>-0.298077399412052</v>
      </c>
      <c r="O4238" s="131"/>
      <c r="P4238" s="330"/>
      <c r="Q4238" s="132"/>
      <c r="R4238" s="132"/>
      <c r="S4238" s="132"/>
      <c r="T4238" s="132"/>
    </row>
    <row r="4239" customFormat="false" ht="12.8" hidden="false" customHeight="false" outlineLevel="0" collapsed="false">
      <c r="A4239" s="131" t="n">
        <v>1628726400</v>
      </c>
      <c r="B4239" s="330" t="n">
        <f aca="false">(A4239/(24*60*60))+DATE(1970,1,1)</f>
        <v>44420</v>
      </c>
      <c r="C4239" s="331" t="n">
        <f aca="false">YEAR(B4239)</f>
        <v>2021</v>
      </c>
      <c r="D4239" s="331" t="n">
        <f aca="false">MONTH(B4239)</f>
        <v>8</v>
      </c>
      <c r="E4239" s="331" t="n">
        <f aca="false">DAY(B4239)</f>
        <v>12</v>
      </c>
      <c r="F4239" s="132" t="n">
        <v>45553.4275</v>
      </c>
      <c r="G4239" s="132" t="n">
        <v>46219.2</v>
      </c>
      <c r="H4239" s="132" t="n">
        <v>43778.62</v>
      </c>
      <c r="I4239" s="132" t="n">
        <v>44424.67</v>
      </c>
      <c r="J4239" s="132" t="n">
        <f aca="false">LARGE($G$1:G4239,1)</f>
        <v>64898.555</v>
      </c>
      <c r="K4239" s="192" t="n">
        <f aca="false">IF(J4239&gt;J4238,0,K4238+1)</f>
        <v>120</v>
      </c>
      <c r="L4239" s="134" t="n">
        <f aca="false">I4239/J4239-1</f>
        <v>-0.315475205880932</v>
      </c>
      <c r="O4239" s="131"/>
      <c r="P4239" s="330"/>
      <c r="Q4239" s="132"/>
      <c r="R4239" s="132"/>
      <c r="S4239" s="132"/>
      <c r="T4239" s="132"/>
    </row>
    <row r="4240" customFormat="false" ht="12.8" hidden="false" customHeight="false" outlineLevel="0" collapsed="false">
      <c r="A4240" s="131" t="n">
        <v>1628812800</v>
      </c>
      <c r="B4240" s="330" t="n">
        <f aca="false">(A4240/(24*60*60))+DATE(1970,1,1)</f>
        <v>44421</v>
      </c>
      <c r="C4240" s="331" t="n">
        <f aca="false">YEAR(B4240)</f>
        <v>2021</v>
      </c>
      <c r="D4240" s="331" t="n">
        <f aca="false">MONTH(B4240)</f>
        <v>8</v>
      </c>
      <c r="E4240" s="331" t="n">
        <f aca="false">DAY(B4240)</f>
        <v>13</v>
      </c>
      <c r="F4240" s="132" t="n">
        <v>44415.9</v>
      </c>
      <c r="G4240" s="132" t="n">
        <v>47920.395</v>
      </c>
      <c r="H4240" s="132" t="n">
        <v>44254.8975</v>
      </c>
      <c r="I4240" s="132" t="n">
        <v>47838.4075</v>
      </c>
      <c r="J4240" s="132" t="n">
        <f aca="false">LARGE($G$1:G4240,1)</f>
        <v>64898.555</v>
      </c>
      <c r="K4240" s="192" t="n">
        <f aca="false">IF(J4240&gt;J4239,0,K4239+1)</f>
        <v>121</v>
      </c>
      <c r="L4240" s="134" t="n">
        <f aca="false">I4240/J4240-1</f>
        <v>-0.262874073236299</v>
      </c>
      <c r="O4240" s="131"/>
      <c r="P4240" s="330"/>
      <c r="Q4240" s="132"/>
      <c r="R4240" s="132"/>
      <c r="S4240" s="132"/>
      <c r="T4240" s="132"/>
    </row>
    <row r="4241" customFormat="false" ht="12.8" hidden="false" customHeight="false" outlineLevel="0" collapsed="false">
      <c r="A4241" s="131" t="n">
        <v>1628899200</v>
      </c>
      <c r="B4241" s="330" t="n">
        <f aca="false">(A4241/(24*60*60))+DATE(1970,1,1)</f>
        <v>44422</v>
      </c>
      <c r="C4241" s="331" t="n">
        <f aca="false">YEAR(B4241)</f>
        <v>2021</v>
      </c>
      <c r="D4241" s="331" t="n">
        <f aca="false">MONTH(B4241)</f>
        <v>8</v>
      </c>
      <c r="E4241" s="331" t="n">
        <f aca="false">DAY(B4241)</f>
        <v>14</v>
      </c>
      <c r="F4241" s="132" t="n">
        <v>47838.43</v>
      </c>
      <c r="G4241" s="132" t="n">
        <v>48178.0075</v>
      </c>
      <c r="H4241" s="132" t="n">
        <v>46030.8225</v>
      </c>
      <c r="I4241" s="132" t="n">
        <v>47115.0775</v>
      </c>
      <c r="J4241" s="132" t="n">
        <f aca="false">LARGE($G$1:G4241,1)</f>
        <v>64898.555</v>
      </c>
      <c r="K4241" s="192" t="n">
        <f aca="false">IF(J4241&gt;J4240,0,K4240+1)</f>
        <v>122</v>
      </c>
      <c r="L4241" s="134" t="n">
        <f aca="false">I4241/J4241-1</f>
        <v>-0.274019621854447</v>
      </c>
      <c r="O4241" s="131"/>
      <c r="P4241" s="330"/>
      <c r="Q4241" s="132"/>
      <c r="R4241" s="132"/>
      <c r="S4241" s="132"/>
      <c r="T4241" s="132"/>
    </row>
    <row r="4242" customFormat="false" ht="12.8" hidden="false" customHeight="false" outlineLevel="0" collapsed="false">
      <c r="A4242" s="131" t="n">
        <v>1628985600</v>
      </c>
      <c r="B4242" s="330" t="n">
        <f aca="false">(A4242/(24*60*60))+DATE(1970,1,1)</f>
        <v>44423</v>
      </c>
      <c r="C4242" s="331" t="n">
        <f aca="false">YEAR(B4242)</f>
        <v>2021</v>
      </c>
      <c r="D4242" s="331" t="n">
        <f aca="false">MONTH(B4242)</f>
        <v>8</v>
      </c>
      <c r="E4242" s="331" t="n">
        <f aca="false">DAY(B4242)</f>
        <v>15</v>
      </c>
      <c r="F4242" s="132" t="n">
        <v>47119.12</v>
      </c>
      <c r="G4242" s="132" t="n">
        <v>47400.905</v>
      </c>
      <c r="H4242" s="132" t="n">
        <v>45521.2425</v>
      </c>
      <c r="I4242" s="132" t="n">
        <v>47022.2825</v>
      </c>
      <c r="J4242" s="132" t="n">
        <f aca="false">LARGE($G$1:G4242,1)</f>
        <v>64898.555</v>
      </c>
      <c r="K4242" s="192" t="n">
        <f aca="false">IF(J4242&gt;J4241,0,K4241+1)</f>
        <v>123</v>
      </c>
      <c r="L4242" s="134" t="n">
        <f aca="false">I4242/J4242-1</f>
        <v>-0.275449468790176</v>
      </c>
      <c r="O4242" s="131"/>
      <c r="P4242" s="330"/>
      <c r="Q4242" s="132"/>
      <c r="R4242" s="132"/>
      <c r="S4242" s="132"/>
      <c r="T4242" s="132"/>
    </row>
    <row r="4243" customFormat="false" ht="12.8" hidden="false" customHeight="false" outlineLevel="0" collapsed="false">
      <c r="A4243" s="131" t="n">
        <v>1629072000</v>
      </c>
      <c r="B4243" s="330" t="n">
        <f aca="false">(A4243/(24*60*60))+DATE(1970,1,1)</f>
        <v>44424</v>
      </c>
      <c r="C4243" s="331" t="n">
        <f aca="false">YEAR(B4243)</f>
        <v>2021</v>
      </c>
      <c r="D4243" s="331" t="n">
        <f aca="false">MONTH(B4243)</f>
        <v>8</v>
      </c>
      <c r="E4243" s="331" t="n">
        <f aca="false">DAY(B4243)</f>
        <v>16</v>
      </c>
      <c r="F4243" s="132" t="n">
        <v>47021.725</v>
      </c>
      <c r="G4243" s="132" t="n">
        <v>48067.1475</v>
      </c>
      <c r="H4243" s="132" t="n">
        <v>45672.5575</v>
      </c>
      <c r="I4243" s="132" t="n">
        <v>45917.8125</v>
      </c>
      <c r="J4243" s="132" t="n">
        <f aca="false">LARGE($G$1:G4243,1)</f>
        <v>64898.555</v>
      </c>
      <c r="K4243" s="192" t="n">
        <f aca="false">IF(J4243&gt;J4242,0,K4242+1)</f>
        <v>124</v>
      </c>
      <c r="L4243" s="134" t="n">
        <f aca="false">I4243/J4243-1</f>
        <v>-0.29246787544037</v>
      </c>
      <c r="O4243" s="131"/>
      <c r="P4243" s="330"/>
      <c r="Q4243" s="132"/>
      <c r="R4243" s="132"/>
      <c r="S4243" s="132"/>
      <c r="T4243" s="132"/>
    </row>
    <row r="4244" customFormat="false" ht="12.8" hidden="false" customHeight="false" outlineLevel="0" collapsed="false">
      <c r="A4244" s="131" t="n">
        <v>1629158400</v>
      </c>
      <c r="B4244" s="330" t="n">
        <f aca="false">(A4244/(24*60*60))+DATE(1970,1,1)</f>
        <v>44425</v>
      </c>
      <c r="C4244" s="331" t="n">
        <f aca="false">YEAR(B4244)</f>
        <v>2021</v>
      </c>
      <c r="D4244" s="331" t="n">
        <f aca="false">MONTH(B4244)</f>
        <v>8</v>
      </c>
      <c r="E4244" s="331" t="n">
        <f aca="false">DAY(B4244)</f>
        <v>17</v>
      </c>
      <c r="F4244" s="132" t="n">
        <v>45916.9025</v>
      </c>
      <c r="G4244" s="132" t="n">
        <v>47173.3075</v>
      </c>
      <c r="H4244" s="132" t="n">
        <v>44412.1</v>
      </c>
      <c r="I4244" s="132" t="n">
        <v>44680.955</v>
      </c>
      <c r="J4244" s="132" t="n">
        <f aca="false">LARGE($G$1:G4244,1)</f>
        <v>64898.555</v>
      </c>
      <c r="K4244" s="192" t="n">
        <f aca="false">IF(J4244&gt;J4243,0,K4243+1)</f>
        <v>125</v>
      </c>
      <c r="L4244" s="134" t="n">
        <f aca="false">I4244/J4244-1</f>
        <v>-0.311526196538582</v>
      </c>
      <c r="O4244" s="131"/>
      <c r="P4244" s="330"/>
      <c r="Q4244" s="132"/>
      <c r="R4244" s="132"/>
      <c r="S4244" s="132"/>
      <c r="T4244" s="132"/>
    </row>
    <row r="4245" customFormat="false" ht="12.8" hidden="false" customHeight="false" outlineLevel="0" collapsed="false">
      <c r="A4245" s="131" t="n">
        <v>1629244800</v>
      </c>
      <c r="B4245" s="330" t="n">
        <f aca="false">(A4245/(24*60*60))+DATE(1970,1,1)</f>
        <v>44426</v>
      </c>
      <c r="C4245" s="331" t="n">
        <f aca="false">YEAR(B4245)</f>
        <v>2021</v>
      </c>
      <c r="D4245" s="331" t="n">
        <f aca="false">MONTH(B4245)</f>
        <v>8</v>
      </c>
      <c r="E4245" s="331" t="n">
        <f aca="false">DAY(B4245)</f>
        <v>18</v>
      </c>
      <c r="F4245" s="132" t="n">
        <v>44666.2</v>
      </c>
      <c r="G4245" s="132" t="n">
        <v>46026.9725</v>
      </c>
      <c r="H4245" s="132" t="n">
        <v>44224.0825</v>
      </c>
      <c r="I4245" s="132" t="n">
        <v>44714.75</v>
      </c>
      <c r="J4245" s="132" t="n">
        <f aca="false">LARGE($G$1:G4245,1)</f>
        <v>64898.555</v>
      </c>
      <c r="K4245" s="192" t="n">
        <f aca="false">IF(J4245&gt;J4244,0,K4244+1)</f>
        <v>126</v>
      </c>
      <c r="L4245" s="134" t="n">
        <f aca="false">I4245/J4245-1</f>
        <v>-0.311005460753325</v>
      </c>
      <c r="O4245" s="131"/>
      <c r="P4245" s="330"/>
      <c r="Q4245" s="132"/>
      <c r="R4245" s="132"/>
      <c r="S4245" s="132"/>
      <c r="T4245" s="132"/>
    </row>
    <row r="4246" customFormat="false" ht="12.8" hidden="false" customHeight="false" outlineLevel="0" collapsed="false">
      <c r="A4246" s="131" t="n">
        <v>1629331200</v>
      </c>
      <c r="B4246" s="330" t="n">
        <f aca="false">(A4246/(24*60*60))+DATE(1970,1,1)</f>
        <v>44427</v>
      </c>
      <c r="C4246" s="331" t="n">
        <f aca="false">YEAR(B4246)</f>
        <v>2021</v>
      </c>
      <c r="D4246" s="331" t="n">
        <f aca="false">MONTH(B4246)</f>
        <v>8</v>
      </c>
      <c r="E4246" s="331" t="n">
        <f aca="false">DAY(B4246)</f>
        <v>19</v>
      </c>
      <c r="F4246" s="132" t="n">
        <v>44722.4525</v>
      </c>
      <c r="G4246" s="132" t="n">
        <v>47081.7475</v>
      </c>
      <c r="H4246" s="132" t="n">
        <v>43948.2675</v>
      </c>
      <c r="I4246" s="132" t="n">
        <v>46764.05</v>
      </c>
      <c r="J4246" s="132" t="n">
        <f aca="false">LARGE($G$1:G4246,1)</f>
        <v>64898.555</v>
      </c>
      <c r="K4246" s="192" t="n">
        <f aca="false">IF(J4246&gt;J4245,0,K4245+1)</f>
        <v>127</v>
      </c>
      <c r="L4246" s="134" t="n">
        <f aca="false">I4246/J4246-1</f>
        <v>-0.279428486504823</v>
      </c>
      <c r="O4246" s="131"/>
      <c r="P4246" s="330"/>
      <c r="Q4246" s="132"/>
      <c r="R4246" s="132"/>
      <c r="S4246" s="132"/>
      <c r="T4246" s="132"/>
    </row>
    <row r="4247" customFormat="false" ht="12.8" hidden="false" customHeight="false" outlineLevel="0" collapsed="false">
      <c r="A4247" s="131" t="n">
        <v>1629417600</v>
      </c>
      <c r="B4247" s="330" t="n">
        <f aca="false">(A4247/(24*60*60))+DATE(1970,1,1)</f>
        <v>44428</v>
      </c>
      <c r="C4247" s="331" t="n">
        <f aca="false">YEAR(B4247)</f>
        <v>2021</v>
      </c>
      <c r="D4247" s="331" t="n">
        <f aca="false">MONTH(B4247)</f>
        <v>8</v>
      </c>
      <c r="E4247" s="331" t="n">
        <f aca="false">DAY(B4247)</f>
        <v>20</v>
      </c>
      <c r="F4247" s="132" t="n">
        <v>46764.96</v>
      </c>
      <c r="G4247" s="132" t="n">
        <v>49409.025</v>
      </c>
      <c r="H4247" s="132" t="n">
        <v>46650.9</v>
      </c>
      <c r="I4247" s="132" t="n">
        <v>49343.1725</v>
      </c>
      <c r="J4247" s="132" t="n">
        <f aca="false">LARGE($G$1:G4247,1)</f>
        <v>64898.555</v>
      </c>
      <c r="K4247" s="192" t="n">
        <f aca="false">IF(J4247&gt;J4246,0,K4246+1)</f>
        <v>128</v>
      </c>
      <c r="L4247" s="134" t="n">
        <f aca="false">I4247/J4247-1</f>
        <v>-0.239687655603426</v>
      </c>
      <c r="O4247" s="131"/>
      <c r="P4247" s="330"/>
      <c r="Q4247" s="132"/>
      <c r="R4247" s="132"/>
      <c r="S4247" s="132"/>
      <c r="T4247" s="132"/>
    </row>
    <row r="4248" customFormat="false" ht="12.8" hidden="false" customHeight="false" outlineLevel="0" collapsed="false">
      <c r="A4248" s="131" t="n">
        <v>1629504000</v>
      </c>
      <c r="B4248" s="330" t="n">
        <f aca="false">(A4248/(24*60*60))+DATE(1970,1,1)</f>
        <v>44429</v>
      </c>
      <c r="C4248" s="331" t="n">
        <f aca="false">YEAR(B4248)</f>
        <v>2021</v>
      </c>
      <c r="D4248" s="331" t="n">
        <f aca="false">MONTH(B4248)</f>
        <v>8</v>
      </c>
      <c r="E4248" s="331" t="n">
        <f aca="false">DAY(B4248)</f>
        <v>21</v>
      </c>
      <c r="F4248" s="132" t="n">
        <v>49345.1575</v>
      </c>
      <c r="G4248" s="132" t="n">
        <v>49814.37</v>
      </c>
      <c r="H4248" s="132" t="n">
        <v>48283.575</v>
      </c>
      <c r="I4248" s="132" t="n">
        <v>48872.535</v>
      </c>
      <c r="J4248" s="132" t="n">
        <f aca="false">LARGE($G$1:G4248,1)</f>
        <v>64898.555</v>
      </c>
      <c r="K4248" s="192" t="n">
        <f aca="false">IF(J4248&gt;J4247,0,K4247+1)</f>
        <v>129</v>
      </c>
      <c r="L4248" s="134" t="n">
        <f aca="false">I4248/J4248-1</f>
        <v>-0.246939550503089</v>
      </c>
      <c r="O4248" s="131"/>
      <c r="P4248" s="330"/>
      <c r="Q4248" s="132"/>
      <c r="R4248" s="132"/>
      <c r="S4248" s="132"/>
      <c r="T4248" s="132"/>
    </row>
    <row r="4249" customFormat="false" ht="12.8" hidden="false" customHeight="false" outlineLevel="0" collapsed="false">
      <c r="A4249" s="131" t="n">
        <v>1629590400</v>
      </c>
      <c r="B4249" s="330" t="n">
        <f aca="false">(A4249/(24*60*60))+DATE(1970,1,1)</f>
        <v>44430</v>
      </c>
      <c r="C4249" s="331" t="n">
        <f aca="false">YEAR(B4249)</f>
        <v>2021</v>
      </c>
      <c r="D4249" s="331" t="n">
        <f aca="false">MONTH(B4249)</f>
        <v>8</v>
      </c>
      <c r="E4249" s="331" t="n">
        <f aca="false">DAY(B4249)</f>
        <v>22</v>
      </c>
      <c r="F4249" s="132" t="n">
        <v>48873.46</v>
      </c>
      <c r="G4249" s="132" t="n">
        <v>49541.385</v>
      </c>
      <c r="H4249" s="132" t="n">
        <v>48078.0475</v>
      </c>
      <c r="I4249" s="132" t="n">
        <v>49288.8975</v>
      </c>
      <c r="J4249" s="132" t="n">
        <f aca="false">LARGE($G$1:G4249,1)</f>
        <v>64898.555</v>
      </c>
      <c r="K4249" s="192" t="n">
        <f aca="false">IF(J4249&gt;J4248,0,K4248+1)</f>
        <v>130</v>
      </c>
      <c r="L4249" s="134" t="n">
        <f aca="false">I4249/J4249-1</f>
        <v>-0.240523960818542</v>
      </c>
      <c r="O4249" s="131"/>
      <c r="P4249" s="330"/>
      <c r="Q4249" s="132"/>
      <c r="R4249" s="132"/>
      <c r="S4249" s="132"/>
      <c r="T4249" s="132"/>
    </row>
    <row r="4250" customFormat="false" ht="12.8" hidden="false" customHeight="false" outlineLevel="0" collapsed="false">
      <c r="A4250" s="131" t="n">
        <v>1629676800</v>
      </c>
      <c r="B4250" s="330" t="n">
        <f aca="false">(A4250/(24*60*60))+DATE(1970,1,1)</f>
        <v>44431</v>
      </c>
      <c r="C4250" s="331" t="n">
        <f aca="false">YEAR(B4250)</f>
        <v>2021</v>
      </c>
      <c r="D4250" s="331" t="n">
        <f aca="false">MONTH(B4250)</f>
        <v>8</v>
      </c>
      <c r="E4250" s="331" t="n">
        <f aca="false">DAY(B4250)</f>
        <v>23</v>
      </c>
      <c r="F4250" s="132" t="n">
        <v>49291.6275</v>
      </c>
      <c r="G4250" s="132" t="n">
        <v>50526.825</v>
      </c>
      <c r="H4250" s="132" t="n">
        <v>49033.21</v>
      </c>
      <c r="I4250" s="132" t="n">
        <v>49530.47</v>
      </c>
      <c r="J4250" s="132" t="n">
        <f aca="false">LARGE($G$1:G4250,1)</f>
        <v>64898.555</v>
      </c>
      <c r="K4250" s="192" t="n">
        <f aca="false">IF(J4250&gt;J4249,0,K4249+1)</f>
        <v>131</v>
      </c>
      <c r="L4250" s="134" t="n">
        <f aca="false">I4250/J4250-1</f>
        <v>-0.236801651438927</v>
      </c>
      <c r="O4250" s="131"/>
      <c r="P4250" s="330"/>
      <c r="Q4250" s="132"/>
      <c r="R4250" s="132"/>
      <c r="S4250" s="132"/>
      <c r="T4250" s="132"/>
    </row>
    <row r="4251" customFormat="false" ht="12.8" hidden="false" customHeight="false" outlineLevel="0" collapsed="false">
      <c r="A4251" s="131" t="n">
        <v>1629763200</v>
      </c>
      <c r="B4251" s="330" t="n">
        <f aca="false">(A4251/(24*60*60))+DATE(1970,1,1)</f>
        <v>44432</v>
      </c>
      <c r="C4251" s="331" t="n">
        <f aca="false">YEAR(B4251)</f>
        <v>2021</v>
      </c>
      <c r="D4251" s="331" t="n">
        <f aca="false">MONTH(B4251)</f>
        <v>8</v>
      </c>
      <c r="E4251" s="331" t="n">
        <f aca="false">DAY(B4251)</f>
        <v>24</v>
      </c>
      <c r="F4251" s="132" t="n">
        <v>49512.7875</v>
      </c>
      <c r="G4251" s="132" t="n">
        <v>49876.0275</v>
      </c>
      <c r="H4251" s="132" t="n">
        <v>47602.265</v>
      </c>
      <c r="I4251" s="132" t="n">
        <v>47713.01</v>
      </c>
      <c r="J4251" s="132" t="n">
        <f aca="false">LARGE($G$1:G4251,1)</f>
        <v>64898.555</v>
      </c>
      <c r="K4251" s="192" t="n">
        <f aca="false">IF(J4251&gt;J4250,0,K4250+1)</f>
        <v>132</v>
      </c>
      <c r="L4251" s="134" t="n">
        <f aca="false">I4251/J4251-1</f>
        <v>-0.264806281125982</v>
      </c>
      <c r="O4251" s="131"/>
      <c r="P4251" s="330"/>
      <c r="Q4251" s="132"/>
      <c r="R4251" s="132"/>
      <c r="S4251" s="132"/>
      <c r="T4251" s="132"/>
    </row>
    <row r="4252" customFormat="false" ht="12.8" hidden="false" customHeight="false" outlineLevel="0" collapsed="false">
      <c r="A4252" s="131" t="n">
        <v>1629849600</v>
      </c>
      <c r="B4252" s="330" t="n">
        <f aca="false">(A4252/(24*60*60))+DATE(1970,1,1)</f>
        <v>44433</v>
      </c>
      <c r="C4252" s="331" t="n">
        <f aca="false">YEAR(B4252)</f>
        <v>2021</v>
      </c>
      <c r="D4252" s="331" t="n">
        <f aca="false">MONTH(B4252)</f>
        <v>8</v>
      </c>
      <c r="E4252" s="331" t="n">
        <f aca="false">DAY(B4252)</f>
        <v>25</v>
      </c>
      <c r="F4252" s="132" t="n">
        <v>47688.3725</v>
      </c>
      <c r="G4252" s="132" t="n">
        <v>49265.45</v>
      </c>
      <c r="H4252" s="132" t="n">
        <v>47120.11</v>
      </c>
      <c r="I4252" s="132" t="n">
        <v>49000.2575</v>
      </c>
      <c r="J4252" s="132" t="n">
        <f aca="false">LARGE($G$1:G4252,1)</f>
        <v>64898.555</v>
      </c>
      <c r="K4252" s="192" t="n">
        <f aca="false">IF(J4252&gt;J4251,0,K4251+1)</f>
        <v>133</v>
      </c>
      <c r="L4252" s="134" t="n">
        <f aca="false">I4252/J4252-1</f>
        <v>-0.244971517470612</v>
      </c>
      <c r="O4252" s="131"/>
      <c r="P4252" s="330"/>
      <c r="Q4252" s="132"/>
      <c r="R4252" s="132"/>
      <c r="S4252" s="132"/>
      <c r="T4252" s="132"/>
    </row>
    <row r="4253" customFormat="false" ht="12.8" hidden="false" customHeight="false" outlineLevel="0" collapsed="false">
      <c r="A4253" s="131" t="n">
        <v>1629936000</v>
      </c>
      <c r="B4253" s="330" t="n">
        <f aca="false">(A4253/(24*60*60))+DATE(1970,1,1)</f>
        <v>44434</v>
      </c>
      <c r="C4253" s="331" t="n">
        <f aca="false">YEAR(B4253)</f>
        <v>2021</v>
      </c>
      <c r="D4253" s="331" t="n">
        <f aca="false">MONTH(B4253)</f>
        <v>8</v>
      </c>
      <c r="E4253" s="331" t="n">
        <f aca="false">DAY(B4253)</f>
        <v>26</v>
      </c>
      <c r="F4253" s="132" t="n">
        <v>49002.3075</v>
      </c>
      <c r="G4253" s="132" t="n">
        <v>49367.03</v>
      </c>
      <c r="H4253" s="132" t="n">
        <v>46299.31</v>
      </c>
      <c r="I4253" s="132" t="n">
        <v>46858.64</v>
      </c>
      <c r="J4253" s="132" t="n">
        <f aca="false">LARGE($G$1:G4253,1)</f>
        <v>64898.555</v>
      </c>
      <c r="K4253" s="192" t="n">
        <f aca="false">IF(J4253&gt;J4252,0,K4252+1)</f>
        <v>134</v>
      </c>
      <c r="L4253" s="134" t="n">
        <f aca="false">I4253/J4253-1</f>
        <v>-0.27797098101799</v>
      </c>
      <c r="O4253" s="131"/>
      <c r="P4253" s="330"/>
      <c r="Q4253" s="132"/>
      <c r="R4253" s="132"/>
      <c r="S4253" s="132"/>
      <c r="T4253" s="132"/>
    </row>
    <row r="4254" customFormat="false" ht="12.8" hidden="false" customHeight="false" outlineLevel="0" collapsed="false">
      <c r="A4254" s="131" t="n">
        <v>1630022400</v>
      </c>
      <c r="B4254" s="330" t="n">
        <f aca="false">(A4254/(24*60*60))+DATE(1970,1,1)</f>
        <v>44435</v>
      </c>
      <c r="C4254" s="331" t="n">
        <f aca="false">YEAR(B4254)</f>
        <v>2021</v>
      </c>
      <c r="D4254" s="331" t="n">
        <f aca="false">MONTH(B4254)</f>
        <v>8</v>
      </c>
      <c r="E4254" s="331" t="n">
        <f aca="false">DAY(B4254)</f>
        <v>27</v>
      </c>
      <c r="F4254" s="132" t="n">
        <v>46850.485</v>
      </c>
      <c r="G4254" s="132" t="n">
        <v>49186.165</v>
      </c>
      <c r="H4254" s="132" t="n">
        <v>46370.1425</v>
      </c>
      <c r="I4254" s="132" t="n">
        <v>49084.0325</v>
      </c>
      <c r="J4254" s="132" t="n">
        <f aca="false">LARGE($G$1:G4254,1)</f>
        <v>64898.555</v>
      </c>
      <c r="K4254" s="192" t="n">
        <f aca="false">IF(J4254&gt;J4253,0,K4253+1)</f>
        <v>135</v>
      </c>
      <c r="L4254" s="134" t="n">
        <f aca="false">I4254/J4254-1</f>
        <v>-0.24368065668026</v>
      </c>
      <c r="O4254" s="131"/>
      <c r="P4254" s="330"/>
      <c r="Q4254" s="132"/>
      <c r="R4254" s="132"/>
      <c r="S4254" s="132"/>
      <c r="T4254" s="132"/>
    </row>
    <row r="4255" customFormat="false" ht="12.8" hidden="false" customHeight="false" outlineLevel="0" collapsed="false">
      <c r="A4255" s="131" t="n">
        <v>1630108800</v>
      </c>
      <c r="B4255" s="330" t="n">
        <f aca="false">(A4255/(24*60*60))+DATE(1970,1,1)</f>
        <v>44436</v>
      </c>
      <c r="C4255" s="331" t="n">
        <f aca="false">YEAR(B4255)</f>
        <v>2021</v>
      </c>
      <c r="D4255" s="331" t="n">
        <f aca="false">MONTH(B4255)</f>
        <v>8</v>
      </c>
      <c r="E4255" s="331" t="n">
        <f aca="false">DAY(B4255)</f>
        <v>28</v>
      </c>
      <c r="F4255" s="132" t="n">
        <v>49085.14</v>
      </c>
      <c r="G4255" s="132" t="n">
        <v>49315.5225</v>
      </c>
      <c r="H4255" s="132" t="n">
        <v>48346.87</v>
      </c>
      <c r="I4255" s="132" t="n">
        <v>48925.0275</v>
      </c>
      <c r="J4255" s="132" t="n">
        <f aca="false">LARGE($G$1:G4255,1)</f>
        <v>64898.555</v>
      </c>
      <c r="K4255" s="192" t="n">
        <f aca="false">IF(J4255&gt;J4254,0,K4254+1)</f>
        <v>136</v>
      </c>
      <c r="L4255" s="134" t="n">
        <f aca="false">I4255/J4255-1</f>
        <v>-0.246130711230782</v>
      </c>
      <c r="O4255" s="131"/>
      <c r="P4255" s="330"/>
      <c r="Q4255" s="132"/>
      <c r="R4255" s="132"/>
      <c r="S4255" s="132"/>
      <c r="T4255" s="132"/>
    </row>
    <row r="4256" customFormat="false" ht="12.8" hidden="false" customHeight="false" outlineLevel="0" collapsed="false">
      <c r="A4256" s="131" t="n">
        <v>1630195200</v>
      </c>
      <c r="B4256" s="330" t="n">
        <f aca="false">(A4256/(24*60*60))+DATE(1970,1,1)</f>
        <v>44437</v>
      </c>
      <c r="C4256" s="331" t="n">
        <f aca="false">YEAR(B4256)</f>
        <v>2021</v>
      </c>
      <c r="D4256" s="331" t="n">
        <f aca="false">MONTH(B4256)</f>
        <v>8</v>
      </c>
      <c r="E4256" s="331" t="n">
        <f aca="false">DAY(B4256)</f>
        <v>29</v>
      </c>
      <c r="F4256" s="132" t="n">
        <v>48928.4425</v>
      </c>
      <c r="G4256" s="132" t="n">
        <v>49659.25</v>
      </c>
      <c r="H4256" s="132" t="n">
        <v>47799.8225</v>
      </c>
      <c r="I4256" s="132" t="n">
        <v>48800.0725</v>
      </c>
      <c r="J4256" s="132" t="n">
        <f aca="false">LARGE($G$1:G4256,1)</f>
        <v>64898.555</v>
      </c>
      <c r="K4256" s="192" t="n">
        <f aca="false">IF(J4256&gt;J4255,0,K4255+1)</f>
        <v>137</v>
      </c>
      <c r="L4256" s="134" t="n">
        <f aca="false">I4256/J4256-1</f>
        <v>-0.248056100786836</v>
      </c>
      <c r="O4256" s="131"/>
      <c r="P4256" s="330"/>
      <c r="Q4256" s="132"/>
      <c r="R4256" s="132"/>
      <c r="S4256" s="132"/>
      <c r="T4256" s="132"/>
    </row>
    <row r="4257" customFormat="false" ht="12.8" hidden="false" customHeight="false" outlineLevel="0" collapsed="false">
      <c r="A4257" s="131" t="n">
        <v>1630281600</v>
      </c>
      <c r="B4257" s="330" t="n">
        <f aca="false">(A4257/(24*60*60))+DATE(1970,1,1)</f>
        <v>44438</v>
      </c>
      <c r="C4257" s="331" t="n">
        <f aca="false">YEAR(B4257)</f>
        <v>2021</v>
      </c>
      <c r="D4257" s="331" t="n">
        <f aca="false">MONTH(B4257)</f>
        <v>8</v>
      </c>
      <c r="E4257" s="331" t="n">
        <f aca="false">DAY(B4257)</f>
        <v>30</v>
      </c>
      <c r="F4257" s="132" t="n">
        <v>48794.5675</v>
      </c>
      <c r="G4257" s="132" t="n">
        <v>48902.95</v>
      </c>
      <c r="H4257" s="132" t="n">
        <v>46864.1375</v>
      </c>
      <c r="I4257" s="132" t="n">
        <v>46995.615</v>
      </c>
      <c r="J4257" s="132" t="n">
        <f aca="false">LARGE($G$1:G4257,1)</f>
        <v>64898.555</v>
      </c>
      <c r="K4257" s="192" t="n">
        <f aca="false">IF(J4257&gt;J4256,0,K4256+1)</f>
        <v>138</v>
      </c>
      <c r="L4257" s="134" t="n">
        <f aca="false">I4257/J4257-1</f>
        <v>-0.275860379325857</v>
      </c>
      <c r="O4257" s="131"/>
      <c r="P4257" s="330"/>
      <c r="Q4257" s="132"/>
      <c r="R4257" s="132"/>
      <c r="S4257" s="132"/>
      <c r="T4257" s="132"/>
    </row>
    <row r="4258" customFormat="false" ht="12.8" hidden="false" customHeight="false" outlineLevel="0" collapsed="false">
      <c r="A4258" s="131" t="n">
        <v>1630368000</v>
      </c>
      <c r="B4258" s="330" t="n">
        <f aca="false">(A4258/(24*60*60))+DATE(1970,1,1)</f>
        <v>44439</v>
      </c>
      <c r="C4258" s="331" t="n">
        <f aca="false">YEAR(B4258)</f>
        <v>2021</v>
      </c>
      <c r="D4258" s="331" t="n">
        <f aca="false">MONTH(B4258)</f>
        <v>8</v>
      </c>
      <c r="E4258" s="331" t="n">
        <f aca="false">DAY(B4258)</f>
        <v>31</v>
      </c>
      <c r="F4258" s="132" t="n">
        <v>46986.4875</v>
      </c>
      <c r="G4258" s="132" t="n">
        <v>48259.9</v>
      </c>
      <c r="H4258" s="132" t="n">
        <v>46710.0425</v>
      </c>
      <c r="I4258" s="132" t="n">
        <v>47140.64</v>
      </c>
      <c r="J4258" s="132" t="n">
        <f aca="false">LARGE($G$1:G4258,1)</f>
        <v>64898.555</v>
      </c>
      <c r="K4258" s="192" t="n">
        <f aca="false">IF(J4258&gt;J4257,0,K4257+1)</f>
        <v>139</v>
      </c>
      <c r="L4258" s="134" t="n">
        <f aca="false">I4258/J4258-1</f>
        <v>-0.273625737892007</v>
      </c>
      <c r="O4258" s="131"/>
      <c r="P4258" s="330"/>
      <c r="Q4258" s="132"/>
      <c r="R4258" s="132"/>
      <c r="S4258" s="132"/>
      <c r="T4258" s="132"/>
    </row>
    <row r="4259" customFormat="false" ht="12.8" hidden="false" customHeight="false" outlineLevel="0" collapsed="false">
      <c r="A4259" s="131" t="n">
        <v>1630454400</v>
      </c>
      <c r="B4259" s="330" t="n">
        <f aca="false">(A4259/(24*60*60))+DATE(1970,1,1)</f>
        <v>44440</v>
      </c>
      <c r="C4259" s="331" t="n">
        <f aca="false">YEAR(B4259)</f>
        <v>2021</v>
      </c>
      <c r="D4259" s="331" t="n">
        <f aca="false">MONTH(B4259)</f>
        <v>9</v>
      </c>
      <c r="E4259" s="331" t="n">
        <f aca="false">DAY(B4259)</f>
        <v>1</v>
      </c>
      <c r="F4259" s="132" t="n">
        <v>47124.365</v>
      </c>
      <c r="G4259" s="132" t="n">
        <v>49126.2375</v>
      </c>
      <c r="H4259" s="132" t="n">
        <v>46536.1875</v>
      </c>
      <c r="I4259" s="132" t="n">
        <v>48852.315</v>
      </c>
      <c r="J4259" s="132" t="n">
        <f aca="false">LARGE($G$1:G4259,1)</f>
        <v>64898.555</v>
      </c>
      <c r="K4259" s="192" t="n">
        <f aca="false">IF(J4259&gt;J4258,0,K4258+1)</f>
        <v>140</v>
      </c>
      <c r="L4259" s="134" t="n">
        <f aca="false">I4259/J4259-1</f>
        <v>-0.24725111368042</v>
      </c>
      <c r="O4259" s="131"/>
      <c r="P4259" s="330"/>
      <c r="Q4259" s="132"/>
      <c r="R4259" s="132"/>
      <c r="S4259" s="132"/>
      <c r="T4259" s="132"/>
    </row>
    <row r="4260" customFormat="false" ht="12.8" hidden="false" customHeight="false" outlineLevel="0" collapsed="false">
      <c r="A4260" s="131" t="n">
        <v>1630540800</v>
      </c>
      <c r="B4260" s="330" t="n">
        <f aca="false">(A4260/(24*60*60))+DATE(1970,1,1)</f>
        <v>44441</v>
      </c>
      <c r="C4260" s="331" t="n">
        <f aca="false">YEAR(B4260)</f>
        <v>2021</v>
      </c>
      <c r="D4260" s="331" t="n">
        <f aca="false">MONTH(B4260)</f>
        <v>9</v>
      </c>
      <c r="E4260" s="331" t="n">
        <f aca="false">DAY(B4260)</f>
        <v>2</v>
      </c>
      <c r="F4260" s="132" t="n">
        <v>48850.72</v>
      </c>
      <c r="G4260" s="132" t="n">
        <v>50391.7725</v>
      </c>
      <c r="H4260" s="132" t="n">
        <v>48619.1425</v>
      </c>
      <c r="I4260" s="132" t="n">
        <v>49282.96</v>
      </c>
      <c r="J4260" s="132" t="n">
        <f aca="false">LARGE($G$1:G4260,1)</f>
        <v>64898.555</v>
      </c>
      <c r="K4260" s="192" t="n">
        <f aca="false">IF(J4260&gt;J4259,0,K4259+1)</f>
        <v>141</v>
      </c>
      <c r="L4260" s="134" t="n">
        <f aca="false">I4260/J4260-1</f>
        <v>-0.240615449758473</v>
      </c>
      <c r="O4260" s="131"/>
      <c r="P4260" s="330"/>
      <c r="Q4260" s="132"/>
      <c r="R4260" s="132"/>
      <c r="S4260" s="132"/>
      <c r="T4260" s="132"/>
    </row>
    <row r="4261" customFormat="false" ht="12.8" hidden="false" customHeight="false" outlineLevel="0" collapsed="false">
      <c r="A4261" s="131" t="n">
        <v>1630627200</v>
      </c>
      <c r="B4261" s="330" t="n">
        <f aca="false">(A4261/(24*60*60))+DATE(1970,1,1)</f>
        <v>44442</v>
      </c>
      <c r="C4261" s="331" t="n">
        <f aca="false">YEAR(B4261)</f>
        <v>2021</v>
      </c>
      <c r="D4261" s="331" t="n">
        <f aca="false">MONTH(B4261)</f>
        <v>9</v>
      </c>
      <c r="E4261" s="331" t="n">
        <f aca="false">DAY(B4261)</f>
        <v>3</v>
      </c>
      <c r="F4261" s="132" t="n">
        <v>49285.4725</v>
      </c>
      <c r="G4261" s="132" t="n">
        <v>51042.5625</v>
      </c>
      <c r="H4261" s="132" t="n">
        <v>48354.035</v>
      </c>
      <c r="I4261" s="132" t="n">
        <v>50022.6475</v>
      </c>
      <c r="J4261" s="132" t="n">
        <f aca="false">LARGE($G$1:G4261,1)</f>
        <v>64898.555</v>
      </c>
      <c r="K4261" s="192" t="n">
        <f aca="false">IF(J4261&gt;J4260,0,K4260+1)</f>
        <v>142</v>
      </c>
      <c r="L4261" s="134" t="n">
        <f aca="false">I4261/J4261-1</f>
        <v>-0.229217853926023</v>
      </c>
      <c r="O4261" s="131"/>
      <c r="P4261" s="330"/>
      <c r="Q4261" s="132"/>
      <c r="R4261" s="132"/>
      <c r="S4261" s="132"/>
      <c r="T4261" s="132"/>
    </row>
    <row r="4262" customFormat="false" ht="12.8" hidden="false" customHeight="false" outlineLevel="0" collapsed="false">
      <c r="A4262" s="131" t="n">
        <v>1630713600</v>
      </c>
      <c r="B4262" s="330" t="n">
        <f aca="false">(A4262/(24*60*60))+DATE(1970,1,1)</f>
        <v>44443</v>
      </c>
      <c r="C4262" s="331" t="n">
        <f aca="false">YEAR(B4262)</f>
        <v>2021</v>
      </c>
      <c r="D4262" s="331" t="n">
        <f aca="false">MONTH(B4262)</f>
        <v>9</v>
      </c>
      <c r="E4262" s="331" t="n">
        <f aca="false">DAY(B4262)</f>
        <v>4</v>
      </c>
      <c r="F4262" s="132" t="n">
        <v>50026.1</v>
      </c>
      <c r="G4262" s="132" t="n">
        <v>50558.65</v>
      </c>
      <c r="H4262" s="132" t="n">
        <v>49391.555</v>
      </c>
      <c r="I4262" s="132" t="n">
        <v>49945.5725</v>
      </c>
      <c r="J4262" s="132" t="n">
        <f aca="false">LARGE($G$1:G4262,1)</f>
        <v>64898.555</v>
      </c>
      <c r="K4262" s="192" t="n">
        <f aca="false">IF(J4262&gt;J4261,0,K4261+1)</f>
        <v>143</v>
      </c>
      <c r="L4262" s="134" t="n">
        <f aca="false">I4262/J4262-1</f>
        <v>-0.230405476670474</v>
      </c>
      <c r="O4262" s="131"/>
      <c r="P4262" s="330"/>
      <c r="Q4262" s="132"/>
      <c r="R4262" s="132"/>
      <c r="S4262" s="132"/>
      <c r="T4262" s="132"/>
    </row>
    <row r="4263" customFormat="false" ht="12.8" hidden="false" customHeight="false" outlineLevel="0" collapsed="false">
      <c r="A4263" s="131" t="n">
        <v>1630800000</v>
      </c>
      <c r="B4263" s="330" t="n">
        <f aca="false">(A4263/(24*60*60))+DATE(1970,1,1)</f>
        <v>44444</v>
      </c>
      <c r="C4263" s="331" t="n">
        <f aca="false">YEAR(B4263)</f>
        <v>2021</v>
      </c>
      <c r="D4263" s="331" t="n">
        <f aca="false">MONTH(B4263)</f>
        <v>9</v>
      </c>
      <c r="E4263" s="331" t="n">
        <f aca="false">DAY(B4263)</f>
        <v>5</v>
      </c>
      <c r="F4263" s="132" t="n">
        <v>49951.6675</v>
      </c>
      <c r="G4263" s="132" t="n">
        <v>51898.5725</v>
      </c>
      <c r="H4263" s="132" t="n">
        <v>49504.4575</v>
      </c>
      <c r="I4263" s="132" t="n">
        <v>51791.6375</v>
      </c>
      <c r="J4263" s="132" t="n">
        <f aca="false">LARGE($G$1:G4263,1)</f>
        <v>64898.555</v>
      </c>
      <c r="K4263" s="192" t="n">
        <f aca="false">IF(J4263&gt;J4262,0,K4262+1)</f>
        <v>144</v>
      </c>
      <c r="L4263" s="134" t="n">
        <f aca="false">I4263/J4263-1</f>
        <v>-0.201960082162076</v>
      </c>
      <c r="O4263" s="131"/>
      <c r="P4263" s="330"/>
      <c r="Q4263" s="132"/>
      <c r="R4263" s="132"/>
      <c r="S4263" s="132"/>
      <c r="T4263" s="132"/>
    </row>
    <row r="4264" customFormat="false" ht="12.8" hidden="false" customHeight="false" outlineLevel="0" collapsed="false">
      <c r="A4264" s="131" t="n">
        <v>1630886400</v>
      </c>
      <c r="B4264" s="330" t="n">
        <f aca="false">(A4264/(24*60*60))+DATE(1970,1,1)</f>
        <v>44445</v>
      </c>
      <c r="C4264" s="331" t="n">
        <f aca="false">YEAR(B4264)</f>
        <v>2021</v>
      </c>
      <c r="D4264" s="331" t="n">
        <f aca="false">MONTH(B4264)</f>
        <v>9</v>
      </c>
      <c r="E4264" s="331" t="n">
        <f aca="false">DAY(B4264)</f>
        <v>6</v>
      </c>
      <c r="F4264" s="132" t="n">
        <v>51791.6625</v>
      </c>
      <c r="G4264" s="132" t="n">
        <v>52803.0075</v>
      </c>
      <c r="H4264" s="132" t="n">
        <v>51018.3175</v>
      </c>
      <c r="I4264" s="132" t="n">
        <v>52698.0575</v>
      </c>
      <c r="J4264" s="132" t="n">
        <f aca="false">LARGE($G$1:G4264,1)</f>
        <v>64898.555</v>
      </c>
      <c r="K4264" s="192" t="n">
        <f aca="false">IF(J4264&gt;J4263,0,K4263+1)</f>
        <v>145</v>
      </c>
      <c r="L4264" s="134" t="n">
        <f aca="false">I4264/J4264-1</f>
        <v>-0.187993361331389</v>
      </c>
      <c r="O4264" s="131"/>
      <c r="P4264" s="330"/>
      <c r="Q4264" s="132"/>
      <c r="R4264" s="132"/>
      <c r="S4264" s="132"/>
      <c r="T4264" s="132"/>
    </row>
    <row r="4265" customFormat="false" ht="12.8" hidden="false" customHeight="false" outlineLevel="0" collapsed="false">
      <c r="A4265" s="131" t="n">
        <v>1630972800</v>
      </c>
      <c r="B4265" s="330" t="n">
        <f aca="false">(A4265/(24*60*60))+DATE(1970,1,1)</f>
        <v>44446</v>
      </c>
      <c r="C4265" s="331" t="n">
        <f aca="false">YEAR(B4265)</f>
        <v>2021</v>
      </c>
      <c r="D4265" s="331" t="n">
        <f aca="false">MONTH(B4265)</f>
        <v>9</v>
      </c>
      <c r="E4265" s="331" t="n">
        <f aca="false">DAY(B4265)</f>
        <v>7</v>
      </c>
      <c r="F4265" s="132" t="n">
        <v>52701.2175</v>
      </c>
      <c r="G4265" s="132" t="n">
        <v>52935.0525</v>
      </c>
      <c r="H4265" s="132" t="n">
        <v>42582.695</v>
      </c>
      <c r="I4265" s="132" t="n">
        <v>46878.23</v>
      </c>
      <c r="J4265" s="132" t="n">
        <f aca="false">LARGE($G$1:G4265,1)</f>
        <v>64898.555</v>
      </c>
      <c r="K4265" s="192" t="n">
        <f aca="false">IF(J4265&gt;J4264,0,K4264+1)</f>
        <v>146</v>
      </c>
      <c r="L4265" s="134" t="n">
        <f aca="false">I4265/J4265-1</f>
        <v>-0.277669125298707</v>
      </c>
      <c r="O4265" s="131"/>
      <c r="P4265" s="330"/>
      <c r="Q4265" s="132"/>
      <c r="R4265" s="132"/>
      <c r="S4265" s="132"/>
      <c r="T4265" s="132"/>
    </row>
    <row r="4266" customFormat="false" ht="12.8" hidden="false" customHeight="false" outlineLevel="0" collapsed="false">
      <c r="A4266" s="131" t="n">
        <v>1631059200</v>
      </c>
      <c r="B4266" s="330" t="n">
        <f aca="false">(A4266/(24*60*60))+DATE(1970,1,1)</f>
        <v>44447</v>
      </c>
      <c r="C4266" s="331" t="n">
        <f aca="false">YEAR(B4266)</f>
        <v>2021</v>
      </c>
      <c r="D4266" s="331" t="n">
        <f aca="false">MONTH(B4266)</f>
        <v>9</v>
      </c>
      <c r="E4266" s="331" t="n">
        <f aca="false">DAY(B4266)</f>
        <v>8</v>
      </c>
      <c r="F4266" s="132" t="n">
        <v>46892.055</v>
      </c>
      <c r="G4266" s="132" t="n">
        <v>47376.9625</v>
      </c>
      <c r="H4266" s="132" t="n">
        <v>44430.98</v>
      </c>
      <c r="I4266" s="132" t="n">
        <v>46077.8625</v>
      </c>
      <c r="J4266" s="132" t="n">
        <f aca="false">LARGE($G$1:G4266,1)</f>
        <v>64898.555</v>
      </c>
      <c r="K4266" s="192" t="n">
        <f aca="false">IF(J4266&gt;J4265,0,K4265+1)</f>
        <v>147</v>
      </c>
      <c r="L4266" s="134" t="n">
        <f aca="false">I4266/J4266-1</f>
        <v>-0.290001718836421</v>
      </c>
      <c r="O4266" s="131"/>
      <c r="P4266" s="330"/>
      <c r="Q4266" s="132"/>
      <c r="R4266" s="132"/>
      <c r="S4266" s="132"/>
      <c r="T4266" s="132"/>
    </row>
    <row r="4267" customFormat="false" ht="12.8" hidden="false" customHeight="false" outlineLevel="0" collapsed="false">
      <c r="A4267" s="131" t="n">
        <v>1631145600</v>
      </c>
      <c r="B4267" s="330" t="n">
        <f aca="false">(A4267/(24*60*60))+DATE(1970,1,1)</f>
        <v>44448</v>
      </c>
      <c r="C4267" s="331" t="n">
        <f aca="false">YEAR(B4267)</f>
        <v>2021</v>
      </c>
      <c r="D4267" s="331" t="n">
        <f aca="false">MONTH(B4267)</f>
        <v>9</v>
      </c>
      <c r="E4267" s="331" t="n">
        <f aca="false">DAY(B4267)</f>
        <v>9</v>
      </c>
      <c r="F4267" s="132" t="n">
        <v>46063.6675</v>
      </c>
      <c r="G4267" s="132" t="n">
        <v>47403.8325</v>
      </c>
      <c r="H4267" s="132" t="n">
        <v>45520.355</v>
      </c>
      <c r="I4267" s="132" t="n">
        <v>46392.3625</v>
      </c>
      <c r="J4267" s="132" t="n">
        <f aca="false">LARGE($G$1:G4267,1)</f>
        <v>64898.555</v>
      </c>
      <c r="K4267" s="192" t="n">
        <f aca="false">IF(J4267&gt;J4266,0,K4266+1)</f>
        <v>148</v>
      </c>
      <c r="L4267" s="134" t="n">
        <f aca="false">I4267/J4267-1</f>
        <v>-0.2851556941445</v>
      </c>
      <c r="O4267" s="131"/>
      <c r="P4267" s="330"/>
      <c r="Q4267" s="132"/>
      <c r="R4267" s="132"/>
      <c r="S4267" s="132"/>
      <c r="T4267" s="132"/>
    </row>
    <row r="4268" customFormat="false" ht="12.8" hidden="false" customHeight="false" outlineLevel="0" collapsed="false">
      <c r="A4268" s="131" t="n">
        <v>1631232000</v>
      </c>
      <c r="B4268" s="330" t="n">
        <f aca="false">(A4268/(24*60*60))+DATE(1970,1,1)</f>
        <v>44449</v>
      </c>
      <c r="C4268" s="331" t="n">
        <f aca="false">YEAR(B4268)</f>
        <v>2021</v>
      </c>
      <c r="D4268" s="331" t="n">
        <f aca="false">MONTH(B4268)</f>
        <v>9</v>
      </c>
      <c r="E4268" s="331" t="n">
        <f aca="false">DAY(B4268)</f>
        <v>10</v>
      </c>
      <c r="F4268" s="132" t="n">
        <v>46385.2775</v>
      </c>
      <c r="G4268" s="132" t="n">
        <v>47033.715</v>
      </c>
      <c r="H4268" s="132" t="n">
        <v>44139.39</v>
      </c>
      <c r="I4268" s="132" t="n">
        <v>44853.1875</v>
      </c>
      <c r="J4268" s="132" t="n">
        <f aca="false">LARGE($G$1:G4268,1)</f>
        <v>64898.555</v>
      </c>
      <c r="K4268" s="192" t="n">
        <f aca="false">IF(J4268&gt;J4267,0,K4267+1)</f>
        <v>149</v>
      </c>
      <c r="L4268" s="134" t="n">
        <f aca="false">I4268/J4268-1</f>
        <v>-0.308872323890725</v>
      </c>
      <c r="O4268" s="131"/>
      <c r="P4268" s="330"/>
      <c r="Q4268" s="132"/>
      <c r="R4268" s="132"/>
      <c r="S4268" s="132"/>
      <c r="T4268" s="132"/>
    </row>
    <row r="4269" customFormat="false" ht="12.8" hidden="false" customHeight="false" outlineLevel="0" collapsed="false">
      <c r="A4269" s="131" t="n">
        <v>1631318400</v>
      </c>
      <c r="B4269" s="330" t="n">
        <f aca="false">(A4269/(24*60*60))+DATE(1970,1,1)</f>
        <v>44450</v>
      </c>
      <c r="C4269" s="331" t="n">
        <f aca="false">YEAR(B4269)</f>
        <v>2021</v>
      </c>
      <c r="D4269" s="331" t="n">
        <f aca="false">MONTH(B4269)</f>
        <v>9</v>
      </c>
      <c r="E4269" s="331" t="n">
        <f aca="false">DAY(B4269)</f>
        <v>11</v>
      </c>
      <c r="F4269" s="132" t="n">
        <v>44852.78</v>
      </c>
      <c r="G4269" s="132" t="n">
        <v>45994.2475</v>
      </c>
      <c r="H4269" s="132" t="n">
        <v>44747.26</v>
      </c>
      <c r="I4269" s="132" t="n">
        <v>45164.76</v>
      </c>
      <c r="J4269" s="132" t="n">
        <f aca="false">LARGE($G$1:G4269,1)</f>
        <v>64898.555</v>
      </c>
      <c r="K4269" s="192" t="n">
        <f aca="false">IF(J4269&gt;J4268,0,K4268+1)</f>
        <v>150</v>
      </c>
      <c r="L4269" s="134" t="n">
        <f aca="false">I4269/J4269-1</f>
        <v>-0.304071408061397</v>
      </c>
      <c r="O4269" s="131"/>
      <c r="P4269" s="330"/>
      <c r="Q4269" s="132"/>
      <c r="R4269" s="132"/>
      <c r="S4269" s="132"/>
      <c r="T4269" s="132"/>
    </row>
    <row r="4270" customFormat="false" ht="12.8" hidden="false" customHeight="false" outlineLevel="0" collapsed="false">
      <c r="A4270" s="131" t="n">
        <v>1631404800</v>
      </c>
      <c r="B4270" s="330" t="n">
        <f aca="false">(A4270/(24*60*60))+DATE(1970,1,1)</f>
        <v>44451</v>
      </c>
      <c r="C4270" s="331" t="n">
        <f aca="false">YEAR(B4270)</f>
        <v>2021</v>
      </c>
      <c r="D4270" s="331" t="n">
        <f aca="false">MONTH(B4270)</f>
        <v>9</v>
      </c>
      <c r="E4270" s="331" t="n">
        <f aca="false">DAY(B4270)</f>
        <v>12</v>
      </c>
      <c r="F4270" s="132" t="n">
        <v>45166.2275</v>
      </c>
      <c r="G4270" s="132" t="n">
        <v>46486.7825</v>
      </c>
      <c r="H4270" s="132" t="n">
        <v>44758.965</v>
      </c>
      <c r="I4270" s="132" t="n">
        <v>46038.8925</v>
      </c>
      <c r="J4270" s="132" t="n">
        <f aca="false">LARGE($G$1:G4270,1)</f>
        <v>64898.555</v>
      </c>
      <c r="K4270" s="192" t="n">
        <f aca="false">IF(J4270&gt;J4269,0,K4269+1)</f>
        <v>151</v>
      </c>
      <c r="L4270" s="134" t="n">
        <f aca="false">I4270/J4270-1</f>
        <v>-0.290602194455639</v>
      </c>
      <c r="O4270" s="131"/>
      <c r="P4270" s="330"/>
      <c r="Q4270" s="132"/>
      <c r="R4270" s="132"/>
      <c r="S4270" s="132"/>
      <c r="T4270" s="132"/>
    </row>
    <row r="4271" customFormat="false" ht="12.8" hidden="false" customHeight="false" outlineLevel="0" collapsed="false">
      <c r="A4271" s="131" t="n">
        <v>1631491200</v>
      </c>
      <c r="B4271" s="330" t="n">
        <f aca="false">(A4271/(24*60*60))+DATE(1970,1,1)</f>
        <v>44452</v>
      </c>
      <c r="C4271" s="331" t="n">
        <f aca="false">YEAR(B4271)</f>
        <v>2021</v>
      </c>
      <c r="D4271" s="331" t="n">
        <f aca="false">MONTH(B4271)</f>
        <v>9</v>
      </c>
      <c r="E4271" s="331" t="n">
        <f aca="false">DAY(B4271)</f>
        <v>13</v>
      </c>
      <c r="F4271" s="132" t="n">
        <v>46040.8925</v>
      </c>
      <c r="G4271" s="132" t="n">
        <v>46892.955</v>
      </c>
      <c r="H4271" s="132" t="n">
        <v>43409.975</v>
      </c>
      <c r="I4271" s="132" t="n">
        <v>44961.89</v>
      </c>
      <c r="J4271" s="132" t="n">
        <f aca="false">LARGE($G$1:G4271,1)</f>
        <v>64898.555</v>
      </c>
      <c r="K4271" s="192" t="n">
        <f aca="false">IF(J4271&gt;J4270,0,K4270+1)</f>
        <v>152</v>
      </c>
      <c r="L4271" s="134" t="n">
        <f aca="false">I4271/J4271-1</f>
        <v>-0.307197363639298</v>
      </c>
      <c r="O4271" s="131"/>
      <c r="P4271" s="330"/>
      <c r="Q4271" s="132"/>
      <c r="R4271" s="132"/>
      <c r="S4271" s="132"/>
      <c r="T4271" s="132"/>
    </row>
    <row r="4272" customFormat="false" ht="12.8" hidden="false" customHeight="false" outlineLevel="0" collapsed="false">
      <c r="A4272" s="131" t="n">
        <v>1631577600</v>
      </c>
      <c r="B4272" s="330" t="n">
        <f aca="false">(A4272/(24*60*60))+DATE(1970,1,1)</f>
        <v>44453</v>
      </c>
      <c r="C4272" s="331" t="n">
        <f aca="false">YEAR(B4272)</f>
        <v>2021</v>
      </c>
      <c r="D4272" s="331" t="n">
        <f aca="false">MONTH(B4272)</f>
        <v>9</v>
      </c>
      <c r="E4272" s="331" t="n">
        <f aca="false">DAY(B4272)</f>
        <v>14</v>
      </c>
      <c r="F4272" s="132" t="n">
        <v>44965.6</v>
      </c>
      <c r="G4272" s="132" t="n">
        <v>47270.7525</v>
      </c>
      <c r="H4272" s="132" t="n">
        <v>44691.12</v>
      </c>
      <c r="I4272" s="132" t="n">
        <v>47130.095</v>
      </c>
      <c r="J4272" s="132" t="n">
        <f aca="false">LARGE($G$1:G4272,1)</f>
        <v>64898.555</v>
      </c>
      <c r="K4272" s="192" t="n">
        <f aca="false">IF(J4272&gt;J4271,0,K4271+1)</f>
        <v>153</v>
      </c>
      <c r="L4272" s="134" t="n">
        <f aca="false">I4272/J4272-1</f>
        <v>-0.273788222249324</v>
      </c>
      <c r="O4272" s="131"/>
      <c r="P4272" s="330"/>
      <c r="Q4272" s="132"/>
      <c r="R4272" s="132"/>
      <c r="S4272" s="132"/>
      <c r="T4272" s="132"/>
    </row>
    <row r="4273" customFormat="false" ht="12.8" hidden="false" customHeight="false" outlineLevel="0" collapsed="false">
      <c r="A4273" s="131" t="n">
        <v>1631664000</v>
      </c>
      <c r="B4273" s="330" t="n">
        <f aca="false">(A4273/(24*60*60))+DATE(1970,1,1)</f>
        <v>44454</v>
      </c>
      <c r="C4273" s="331" t="n">
        <f aca="false">YEAR(B4273)</f>
        <v>2021</v>
      </c>
      <c r="D4273" s="331" t="n">
        <f aca="false">MONTH(B4273)</f>
        <v>9</v>
      </c>
      <c r="E4273" s="331" t="n">
        <f aca="false">DAY(B4273)</f>
        <v>15</v>
      </c>
      <c r="F4273" s="132" t="n">
        <v>47117.5275</v>
      </c>
      <c r="G4273" s="132" t="n">
        <v>48469.2325</v>
      </c>
      <c r="H4273" s="132" t="n">
        <v>46720.3525</v>
      </c>
      <c r="I4273" s="132" t="n">
        <v>48150.2275</v>
      </c>
      <c r="J4273" s="132" t="n">
        <f aca="false">LARGE($G$1:G4273,1)</f>
        <v>64898.555</v>
      </c>
      <c r="K4273" s="192" t="n">
        <f aca="false">IF(J4273&gt;J4272,0,K4272+1)</f>
        <v>154</v>
      </c>
      <c r="L4273" s="134" t="n">
        <f aca="false">I4273/J4273-1</f>
        <v>-0.258069343762739</v>
      </c>
      <c r="O4273" s="131"/>
      <c r="P4273" s="330"/>
      <c r="Q4273" s="132"/>
      <c r="R4273" s="132"/>
      <c r="S4273" s="132"/>
      <c r="T4273" s="132"/>
    </row>
    <row r="4274" customFormat="false" ht="12.8" hidden="false" customHeight="false" outlineLevel="0" collapsed="false">
      <c r="A4274" s="131" t="n">
        <v>1631750400</v>
      </c>
      <c r="B4274" s="330" t="n">
        <f aca="false">(A4274/(24*60*60))+DATE(1970,1,1)</f>
        <v>44455</v>
      </c>
      <c r="C4274" s="331" t="n">
        <f aca="false">YEAR(B4274)</f>
        <v>2021</v>
      </c>
      <c r="D4274" s="331" t="n">
        <f aca="false">MONTH(B4274)</f>
        <v>9</v>
      </c>
      <c r="E4274" s="331" t="n">
        <f aca="false">DAY(B4274)</f>
        <v>16</v>
      </c>
      <c r="F4274" s="132" t="n">
        <v>48158.4975</v>
      </c>
      <c r="G4274" s="132" t="n">
        <v>48497.6975</v>
      </c>
      <c r="H4274" s="132" t="n">
        <v>47031.79</v>
      </c>
      <c r="I4274" s="132" t="n">
        <v>47765.91</v>
      </c>
      <c r="J4274" s="132" t="n">
        <f aca="false">LARGE($G$1:G4274,1)</f>
        <v>64898.555</v>
      </c>
      <c r="K4274" s="192" t="n">
        <f aca="false">IF(J4274&gt;J4273,0,K4273+1)</f>
        <v>155</v>
      </c>
      <c r="L4274" s="134" t="n">
        <f aca="false">I4274/J4274-1</f>
        <v>-0.263991162823271</v>
      </c>
      <c r="O4274" s="131"/>
      <c r="P4274" s="330"/>
      <c r="Q4274" s="132"/>
      <c r="R4274" s="132"/>
      <c r="S4274" s="132"/>
      <c r="T4274" s="132"/>
    </row>
    <row r="4275" customFormat="false" ht="12.8" hidden="false" customHeight="false" outlineLevel="0" collapsed="false">
      <c r="A4275" s="131" t="n">
        <v>1631836800</v>
      </c>
      <c r="B4275" s="330" t="n">
        <f aca="false">(A4275/(24*60*60))+DATE(1970,1,1)</f>
        <v>44456</v>
      </c>
      <c r="C4275" s="331" t="n">
        <f aca="false">YEAR(B4275)</f>
        <v>2021</v>
      </c>
      <c r="D4275" s="331" t="n">
        <f aca="false">MONTH(B4275)</f>
        <v>9</v>
      </c>
      <c r="E4275" s="331" t="n">
        <f aca="false">DAY(B4275)</f>
        <v>17</v>
      </c>
      <c r="F4275" s="132" t="n">
        <v>47768.935</v>
      </c>
      <c r="G4275" s="132" t="n">
        <v>48176.875</v>
      </c>
      <c r="H4275" s="132" t="n">
        <v>46741.36</v>
      </c>
      <c r="I4275" s="132" t="n">
        <v>47291.0575</v>
      </c>
      <c r="J4275" s="132" t="n">
        <f aca="false">LARGE($G$1:G4275,1)</f>
        <v>64898.555</v>
      </c>
      <c r="K4275" s="192" t="n">
        <f aca="false">IF(J4275&gt;J4274,0,K4274+1)</f>
        <v>156</v>
      </c>
      <c r="L4275" s="134" t="n">
        <f aca="false">I4275/J4275-1</f>
        <v>-0.27130800523987</v>
      </c>
      <c r="O4275" s="131"/>
      <c r="P4275" s="330"/>
      <c r="Q4275" s="132"/>
      <c r="R4275" s="132"/>
      <c r="S4275" s="132"/>
      <c r="T4275" s="132"/>
    </row>
    <row r="4276" customFormat="false" ht="12.8" hidden="false" customHeight="false" outlineLevel="0" collapsed="false">
      <c r="A4276" s="131" t="n">
        <v>1631923200</v>
      </c>
      <c r="B4276" s="330" t="n">
        <f aca="false">(A4276/(24*60*60))+DATE(1970,1,1)</f>
        <v>44457</v>
      </c>
      <c r="C4276" s="331" t="n">
        <f aca="false">YEAR(B4276)</f>
        <v>2021</v>
      </c>
      <c r="D4276" s="331" t="n">
        <f aca="false">MONTH(B4276)</f>
        <v>9</v>
      </c>
      <c r="E4276" s="331" t="n">
        <f aca="false">DAY(B4276)</f>
        <v>18</v>
      </c>
      <c r="F4276" s="132" t="n">
        <v>47298.785</v>
      </c>
      <c r="G4276" s="132" t="n">
        <v>48817.1475</v>
      </c>
      <c r="H4276" s="132" t="n">
        <v>47057.62</v>
      </c>
      <c r="I4276" s="132" t="n">
        <v>48315.1775</v>
      </c>
      <c r="J4276" s="132" t="n">
        <f aca="false">LARGE($G$1:G4276,1)</f>
        <v>64898.555</v>
      </c>
      <c r="K4276" s="192" t="n">
        <f aca="false">IF(J4276&gt;J4275,0,K4275+1)</f>
        <v>157</v>
      </c>
      <c r="L4276" s="134" t="n">
        <f aca="false">I4276/J4276-1</f>
        <v>-0.25552768470731</v>
      </c>
      <c r="O4276" s="131"/>
      <c r="P4276" s="330"/>
      <c r="Q4276" s="132"/>
      <c r="R4276" s="132"/>
      <c r="S4276" s="132"/>
      <c r="T4276" s="132"/>
    </row>
    <row r="4277" customFormat="false" ht="12.8" hidden="false" customHeight="false" outlineLevel="0" collapsed="false">
      <c r="A4277" s="131" t="n">
        <v>1632009600</v>
      </c>
      <c r="B4277" s="330" t="n">
        <f aca="false">(A4277/(24*60*60))+DATE(1970,1,1)</f>
        <v>44458</v>
      </c>
      <c r="C4277" s="331" t="n">
        <f aca="false">YEAR(B4277)</f>
        <v>2021</v>
      </c>
      <c r="D4277" s="331" t="n">
        <f aca="false">MONTH(B4277)</f>
        <v>9</v>
      </c>
      <c r="E4277" s="331" t="n">
        <f aca="false">DAY(B4277)</f>
        <v>19</v>
      </c>
      <c r="F4277" s="132" t="n">
        <v>48307.6125</v>
      </c>
      <c r="G4277" s="132" t="n">
        <v>48396.255</v>
      </c>
      <c r="H4277" s="132" t="n">
        <v>46855.7225</v>
      </c>
      <c r="I4277" s="132" t="n">
        <v>47249.3475</v>
      </c>
      <c r="J4277" s="132" t="n">
        <f aca="false">LARGE($G$1:G4277,1)</f>
        <v>64898.555</v>
      </c>
      <c r="K4277" s="192" t="n">
        <f aca="false">IF(J4277&gt;J4276,0,K4276+1)</f>
        <v>158</v>
      </c>
      <c r="L4277" s="134" t="n">
        <f aca="false">I4277/J4277-1</f>
        <v>-0.271950700597263</v>
      </c>
      <c r="O4277" s="131"/>
      <c r="P4277" s="330"/>
      <c r="Q4277" s="132"/>
      <c r="R4277" s="132"/>
      <c r="S4277" s="132"/>
      <c r="T4277" s="132"/>
    </row>
    <row r="4278" customFormat="false" ht="12.8" hidden="false" customHeight="false" outlineLevel="0" collapsed="false">
      <c r="A4278" s="131" t="n">
        <v>1632096000</v>
      </c>
      <c r="B4278" s="330" t="n">
        <f aca="false">(A4278/(24*60*60))+DATE(1970,1,1)</f>
        <v>44459</v>
      </c>
      <c r="C4278" s="331" t="n">
        <f aca="false">YEAR(B4278)</f>
        <v>2021</v>
      </c>
      <c r="D4278" s="331" t="n">
        <f aca="false">MONTH(B4278)</f>
        <v>9</v>
      </c>
      <c r="E4278" s="331" t="n">
        <f aca="false">DAY(B4278)</f>
        <v>20</v>
      </c>
      <c r="F4278" s="132" t="n">
        <v>47252.6175</v>
      </c>
      <c r="G4278" s="132" t="n">
        <v>47335.07</v>
      </c>
      <c r="H4278" s="132" t="n">
        <v>42490.9925</v>
      </c>
      <c r="I4278" s="132" t="n">
        <v>43011.9325</v>
      </c>
      <c r="J4278" s="132" t="n">
        <f aca="false">LARGE($G$1:G4278,1)</f>
        <v>64898.555</v>
      </c>
      <c r="K4278" s="192" t="n">
        <f aca="false">IF(J4278&gt;J4277,0,K4277+1)</f>
        <v>159</v>
      </c>
      <c r="L4278" s="134" t="n">
        <f aca="false">I4278/J4278-1</f>
        <v>-0.337243602727364</v>
      </c>
      <c r="O4278" s="131"/>
      <c r="P4278" s="330"/>
      <c r="Q4278" s="132"/>
      <c r="R4278" s="132"/>
      <c r="S4278" s="132"/>
      <c r="T4278" s="132"/>
    </row>
    <row r="4279" customFormat="false" ht="12.8" hidden="false" customHeight="false" outlineLevel="0" collapsed="false">
      <c r="A4279" s="131" t="n">
        <v>1632182400</v>
      </c>
      <c r="B4279" s="330" t="n">
        <f aca="false">(A4279/(24*60*60))+DATE(1970,1,1)</f>
        <v>44460</v>
      </c>
      <c r="C4279" s="331" t="n">
        <f aca="false">YEAR(B4279)</f>
        <v>2021</v>
      </c>
      <c r="D4279" s="331" t="n">
        <f aca="false">MONTH(B4279)</f>
        <v>9</v>
      </c>
      <c r="E4279" s="331" t="n">
        <f aca="false">DAY(B4279)</f>
        <v>21</v>
      </c>
      <c r="F4279" s="132" t="n">
        <v>43003.595</v>
      </c>
      <c r="G4279" s="132" t="n">
        <v>43640.8625</v>
      </c>
      <c r="H4279" s="132" t="n">
        <v>39585.5525</v>
      </c>
      <c r="I4279" s="132" t="n">
        <v>40685.64</v>
      </c>
      <c r="J4279" s="132" t="n">
        <f aca="false">LARGE($G$1:G4279,1)</f>
        <v>64898.555</v>
      </c>
      <c r="K4279" s="192" t="n">
        <f aca="false">IF(J4279&gt;J4278,0,K4278+1)</f>
        <v>160</v>
      </c>
      <c r="L4279" s="134" t="n">
        <f aca="false">I4279/J4279-1</f>
        <v>-0.373088661219036</v>
      </c>
      <c r="O4279" s="131"/>
      <c r="P4279" s="330"/>
      <c r="Q4279" s="132"/>
      <c r="R4279" s="132"/>
      <c r="S4279" s="132"/>
      <c r="T4279" s="132"/>
    </row>
    <row r="4280" customFormat="false" ht="12.8" hidden="false" customHeight="false" outlineLevel="0" collapsed="false">
      <c r="A4280" s="131" t="n">
        <v>1632268800</v>
      </c>
      <c r="B4280" s="330" t="n">
        <f aca="false">(A4280/(24*60*60))+DATE(1970,1,1)</f>
        <v>44461</v>
      </c>
      <c r="C4280" s="331" t="n">
        <f aca="false">YEAR(B4280)</f>
        <v>2021</v>
      </c>
      <c r="D4280" s="331" t="n">
        <f aca="false">MONTH(B4280)</f>
        <v>9</v>
      </c>
      <c r="E4280" s="331" t="n">
        <f aca="false">DAY(B4280)</f>
        <v>22</v>
      </c>
      <c r="F4280" s="132" t="n">
        <v>40718.395</v>
      </c>
      <c r="G4280" s="132" t="n">
        <v>44034.7425</v>
      </c>
      <c r="H4280" s="132" t="n">
        <v>40582.81</v>
      </c>
      <c r="I4280" s="132" t="n">
        <v>43575.315</v>
      </c>
      <c r="J4280" s="132" t="n">
        <f aca="false">LARGE($G$1:G4280,1)</f>
        <v>64898.555</v>
      </c>
      <c r="K4280" s="192" t="n">
        <f aca="false">IF(J4280&gt;J4279,0,K4279+1)</f>
        <v>161</v>
      </c>
      <c r="L4280" s="134" t="n">
        <f aca="false">I4280/J4280-1</f>
        <v>-0.32856263132515</v>
      </c>
      <c r="O4280" s="131"/>
      <c r="P4280" s="330"/>
      <c r="Q4280" s="132"/>
      <c r="R4280" s="132"/>
      <c r="S4280" s="132"/>
      <c r="T4280" s="132"/>
    </row>
    <row r="4281" customFormat="false" ht="12.8" hidden="false" customHeight="false" outlineLevel="0" collapsed="false">
      <c r="A4281" s="131" t="n">
        <v>1632355200</v>
      </c>
      <c r="B4281" s="330" t="n">
        <f aca="false">(A4281/(24*60*60))+DATE(1970,1,1)</f>
        <v>44462</v>
      </c>
      <c r="C4281" s="331" t="n">
        <f aca="false">YEAR(B4281)</f>
        <v>2021</v>
      </c>
      <c r="D4281" s="331" t="n">
        <f aca="false">MONTH(B4281)</f>
        <v>9</v>
      </c>
      <c r="E4281" s="331" t="n">
        <f aca="false">DAY(B4281)</f>
        <v>23</v>
      </c>
      <c r="F4281" s="132" t="n">
        <v>43577.5275</v>
      </c>
      <c r="G4281" s="132" t="n">
        <v>45002.47</v>
      </c>
      <c r="H4281" s="132" t="n">
        <v>43104.98</v>
      </c>
      <c r="I4281" s="132" t="n">
        <v>44897.02</v>
      </c>
      <c r="J4281" s="132" t="n">
        <f aca="false">LARGE($G$1:G4281,1)</f>
        <v>64898.555</v>
      </c>
      <c r="K4281" s="192" t="n">
        <f aca="false">IF(J4281&gt;J4280,0,K4280+1)</f>
        <v>162</v>
      </c>
      <c r="L4281" s="134" t="n">
        <f aca="false">I4281/J4281-1</f>
        <v>-0.30819692364491</v>
      </c>
      <c r="O4281" s="131"/>
      <c r="P4281" s="330"/>
      <c r="Q4281" s="132"/>
      <c r="R4281" s="132"/>
      <c r="S4281" s="132"/>
      <c r="T4281" s="132"/>
    </row>
    <row r="4282" customFormat="false" ht="12.8" hidden="false" customHeight="false" outlineLevel="0" collapsed="false">
      <c r="A4282" s="131" t="n">
        <v>1632441600</v>
      </c>
      <c r="B4282" s="330" t="n">
        <f aca="false">(A4282/(24*60*60))+DATE(1970,1,1)</f>
        <v>44463</v>
      </c>
      <c r="C4282" s="331" t="n">
        <f aca="false">YEAR(B4282)</f>
        <v>2021</v>
      </c>
      <c r="D4282" s="331" t="n">
        <f aca="false">MONTH(B4282)</f>
        <v>9</v>
      </c>
      <c r="E4282" s="331" t="n">
        <f aca="false">DAY(B4282)</f>
        <v>24</v>
      </c>
      <c r="F4282" s="132" t="n">
        <v>44894.0825</v>
      </c>
      <c r="G4282" s="132" t="n">
        <v>45167.6775</v>
      </c>
      <c r="H4282" s="132" t="n">
        <v>40705.64</v>
      </c>
      <c r="I4282" s="132" t="n">
        <v>42844.64</v>
      </c>
      <c r="J4282" s="132" t="n">
        <f aca="false">LARGE($G$1:G4282,1)</f>
        <v>64898.555</v>
      </c>
      <c r="K4282" s="192" t="n">
        <f aca="false">IF(J4282&gt;J4281,0,K4281+1)</f>
        <v>163</v>
      </c>
      <c r="L4282" s="134" t="n">
        <f aca="false">I4282/J4282-1</f>
        <v>-0.3398213565772</v>
      </c>
      <c r="O4282" s="131"/>
      <c r="P4282" s="330"/>
      <c r="Q4282" s="132"/>
      <c r="R4282" s="132"/>
      <c r="S4282" s="132"/>
      <c r="T4282" s="132"/>
    </row>
    <row r="4283" customFormat="false" ht="12.8" hidden="false" customHeight="false" outlineLevel="0" collapsed="false">
      <c r="A4283" s="131" t="n">
        <v>1632528000</v>
      </c>
      <c r="B4283" s="330" t="n">
        <f aca="false">(A4283/(24*60*60))+DATE(1970,1,1)</f>
        <v>44464</v>
      </c>
      <c r="C4283" s="331" t="n">
        <f aca="false">YEAR(B4283)</f>
        <v>2021</v>
      </c>
      <c r="D4283" s="331" t="n">
        <f aca="false">MONTH(B4283)</f>
        <v>9</v>
      </c>
      <c r="E4283" s="331" t="n">
        <f aca="false">DAY(B4283)</f>
        <v>25</v>
      </c>
      <c r="F4283" s="132" t="n">
        <v>42842.045</v>
      </c>
      <c r="G4283" s="132" t="n">
        <v>43004.0525</v>
      </c>
      <c r="H4283" s="132" t="n">
        <v>41686.88</v>
      </c>
      <c r="I4283" s="132" t="n">
        <v>42712.155</v>
      </c>
      <c r="J4283" s="132" t="n">
        <f aca="false">LARGE($G$1:G4283,1)</f>
        <v>64898.555</v>
      </c>
      <c r="K4283" s="192" t="n">
        <f aca="false">IF(J4283&gt;J4282,0,K4282+1)</f>
        <v>164</v>
      </c>
      <c r="L4283" s="134" t="n">
        <f aca="false">I4283/J4283-1</f>
        <v>-0.341862773369916</v>
      </c>
      <c r="O4283" s="131"/>
      <c r="P4283" s="330"/>
      <c r="Q4283" s="132"/>
      <c r="R4283" s="132"/>
      <c r="S4283" s="132"/>
      <c r="T4283" s="132"/>
    </row>
    <row r="4284" customFormat="false" ht="12.8" hidden="false" customHeight="false" outlineLevel="0" collapsed="false">
      <c r="A4284" s="131" t="n">
        <v>1632614400</v>
      </c>
      <c r="B4284" s="330" t="n">
        <f aca="false">(A4284/(24*60*60))+DATE(1970,1,1)</f>
        <v>44465</v>
      </c>
      <c r="C4284" s="331" t="n">
        <f aca="false">YEAR(B4284)</f>
        <v>2021</v>
      </c>
      <c r="D4284" s="331" t="n">
        <f aca="false">MONTH(B4284)</f>
        <v>9</v>
      </c>
      <c r="E4284" s="331" t="n">
        <f aca="false">DAY(B4284)</f>
        <v>26</v>
      </c>
      <c r="F4284" s="132" t="n">
        <v>42705.0675</v>
      </c>
      <c r="G4284" s="132" t="n">
        <v>43945.3325</v>
      </c>
      <c r="H4284" s="132" t="n">
        <v>40803.7225</v>
      </c>
      <c r="I4284" s="132" t="n">
        <v>43194.81</v>
      </c>
      <c r="J4284" s="132" t="n">
        <f aca="false">LARGE($G$1:G4284,1)</f>
        <v>64898.555</v>
      </c>
      <c r="K4284" s="192" t="n">
        <f aca="false">IF(J4284&gt;J4283,0,K4283+1)</f>
        <v>165</v>
      </c>
      <c r="L4284" s="134" t="n">
        <f aca="false">I4284/J4284-1</f>
        <v>-0.334425704855832</v>
      </c>
      <c r="O4284" s="131"/>
      <c r="P4284" s="330"/>
      <c r="Q4284" s="132"/>
      <c r="R4284" s="132"/>
      <c r="S4284" s="132"/>
      <c r="T4284" s="132"/>
    </row>
    <row r="4285" customFormat="false" ht="12.8" hidden="false" customHeight="false" outlineLevel="0" collapsed="false">
      <c r="A4285" s="131" t="n">
        <v>1632700800</v>
      </c>
      <c r="B4285" s="330" t="n">
        <f aca="false">(A4285/(24*60*60))+DATE(1970,1,1)</f>
        <v>44466</v>
      </c>
      <c r="C4285" s="331" t="n">
        <f aca="false">YEAR(B4285)</f>
        <v>2021</v>
      </c>
      <c r="D4285" s="331" t="n">
        <f aca="false">MONTH(B4285)</f>
        <v>9</v>
      </c>
      <c r="E4285" s="331" t="n">
        <f aca="false">DAY(B4285)</f>
        <v>27</v>
      </c>
      <c r="F4285" s="132" t="n">
        <v>43171.7475</v>
      </c>
      <c r="G4285" s="132" t="n">
        <v>44356.915</v>
      </c>
      <c r="H4285" s="132" t="n">
        <v>42120.7775</v>
      </c>
      <c r="I4285" s="132" t="n">
        <v>42177.77</v>
      </c>
      <c r="J4285" s="132" t="n">
        <f aca="false">LARGE($G$1:G4285,1)</f>
        <v>64898.555</v>
      </c>
      <c r="K4285" s="192" t="n">
        <f aca="false">IF(J4285&gt;J4284,0,K4284+1)</f>
        <v>166</v>
      </c>
      <c r="L4285" s="134" t="n">
        <f aca="false">I4285/J4285-1</f>
        <v>-0.350096932050336</v>
      </c>
      <c r="O4285" s="131"/>
      <c r="P4285" s="330"/>
      <c r="Q4285" s="132"/>
      <c r="R4285" s="132"/>
      <c r="S4285" s="132"/>
      <c r="T4285" s="132"/>
    </row>
    <row r="4286" customFormat="false" ht="12.8" hidden="false" customHeight="false" outlineLevel="0" collapsed="false">
      <c r="A4286" s="131" t="n">
        <v>1632787200</v>
      </c>
      <c r="B4286" s="330" t="n">
        <f aca="false">(A4286/(24*60*60))+DATE(1970,1,1)</f>
        <v>44467</v>
      </c>
      <c r="C4286" s="331" t="n">
        <f aca="false">YEAR(B4286)</f>
        <v>2021</v>
      </c>
      <c r="D4286" s="331" t="n">
        <f aca="false">MONTH(B4286)</f>
        <v>9</v>
      </c>
      <c r="E4286" s="331" t="n">
        <f aca="false">DAY(B4286)</f>
        <v>28</v>
      </c>
      <c r="F4286" s="132" t="n">
        <v>42167.305</v>
      </c>
      <c r="G4286" s="132" t="n">
        <v>42770.0125</v>
      </c>
      <c r="H4286" s="132" t="n">
        <v>40887.545</v>
      </c>
      <c r="I4286" s="132" t="n">
        <v>41038.115</v>
      </c>
      <c r="J4286" s="132" t="n">
        <f aca="false">LARGE($G$1:G4286,1)</f>
        <v>64898.555</v>
      </c>
      <c r="K4286" s="192" t="n">
        <f aca="false">IF(J4286&gt;J4285,0,K4285+1)</f>
        <v>167</v>
      </c>
      <c r="L4286" s="134" t="n">
        <f aca="false">I4286/J4286-1</f>
        <v>-0.367657492528147</v>
      </c>
      <c r="O4286" s="131"/>
      <c r="P4286" s="330"/>
      <c r="Q4286" s="132"/>
      <c r="R4286" s="132"/>
      <c r="S4286" s="132"/>
      <c r="T4286" s="132"/>
    </row>
    <row r="4287" customFormat="false" ht="12.8" hidden="false" customHeight="false" outlineLevel="0" collapsed="false">
      <c r="A4287" s="131" t="n">
        <v>1632873600</v>
      </c>
      <c r="B4287" s="330" t="n">
        <f aca="false">(A4287/(24*60*60))+DATE(1970,1,1)</f>
        <v>44468</v>
      </c>
      <c r="C4287" s="331" t="n">
        <f aca="false">YEAR(B4287)</f>
        <v>2021</v>
      </c>
      <c r="D4287" s="331" t="n">
        <f aca="false">MONTH(B4287)</f>
        <v>9</v>
      </c>
      <c r="E4287" s="331" t="n">
        <f aca="false">DAY(B4287)</f>
        <v>29</v>
      </c>
      <c r="F4287" s="132" t="n">
        <v>41023.8325</v>
      </c>
      <c r="G4287" s="132" t="n">
        <v>42605.2275</v>
      </c>
      <c r="H4287" s="132" t="n">
        <v>40759.145</v>
      </c>
      <c r="I4287" s="132" t="n">
        <v>41533.695</v>
      </c>
      <c r="J4287" s="132" t="n">
        <f aca="false">LARGE($G$1:G4287,1)</f>
        <v>64898.555</v>
      </c>
      <c r="K4287" s="192" t="n">
        <f aca="false">IF(J4287&gt;J4286,0,K4286+1)</f>
        <v>168</v>
      </c>
      <c r="L4287" s="134" t="n">
        <f aca="false">I4287/J4287-1</f>
        <v>-0.360021267037456</v>
      </c>
      <c r="O4287" s="131"/>
      <c r="P4287" s="330"/>
      <c r="Q4287" s="132"/>
      <c r="R4287" s="132"/>
      <c r="S4287" s="132"/>
      <c r="T4287" s="132"/>
    </row>
    <row r="4288" customFormat="false" ht="12.8" hidden="false" customHeight="false" outlineLevel="0" collapsed="false">
      <c r="A4288" s="131" t="n">
        <v>1632960000</v>
      </c>
      <c r="B4288" s="330" t="n">
        <f aca="false">(A4288/(24*60*60))+DATE(1970,1,1)</f>
        <v>44469</v>
      </c>
      <c r="C4288" s="331" t="n">
        <f aca="false">YEAR(B4288)</f>
        <v>2021</v>
      </c>
      <c r="D4288" s="331" t="n">
        <f aca="false">MONTH(B4288)</f>
        <v>9</v>
      </c>
      <c r="E4288" s="331" t="n">
        <f aca="false">DAY(B4288)</f>
        <v>30</v>
      </c>
      <c r="F4288" s="132" t="n">
        <v>41527.9675</v>
      </c>
      <c r="G4288" s="132" t="n">
        <v>44106.4025</v>
      </c>
      <c r="H4288" s="132" t="n">
        <v>41420.145</v>
      </c>
      <c r="I4288" s="132" t="n">
        <v>43821.91</v>
      </c>
      <c r="J4288" s="132" t="n">
        <f aca="false">LARGE($G$1:G4288,1)</f>
        <v>64898.555</v>
      </c>
      <c r="K4288" s="192" t="n">
        <f aca="false">IF(J4288&gt;J4287,0,K4287+1)</f>
        <v>169</v>
      </c>
      <c r="L4288" s="134" t="n">
        <f aca="false">I4288/J4288-1</f>
        <v>-0.324762931932768</v>
      </c>
      <c r="O4288" s="131"/>
      <c r="P4288" s="330"/>
      <c r="Q4288" s="132"/>
      <c r="R4288" s="132"/>
      <c r="S4288" s="132"/>
      <c r="T4288" s="132"/>
    </row>
    <row r="4289" customFormat="false" ht="12.8" hidden="false" customHeight="false" outlineLevel="0" collapsed="false">
      <c r="A4289" s="131" t="n">
        <v>1633046400</v>
      </c>
      <c r="B4289" s="330" t="n">
        <f aca="false">(A4289/(24*60*60))+DATE(1970,1,1)</f>
        <v>44470</v>
      </c>
      <c r="C4289" s="331" t="n">
        <f aca="false">YEAR(B4289)</f>
        <v>2021</v>
      </c>
      <c r="D4289" s="331" t="n">
        <f aca="false">MONTH(B4289)</f>
        <v>10</v>
      </c>
      <c r="E4289" s="331" t="n">
        <f aca="false">DAY(B4289)</f>
        <v>1</v>
      </c>
      <c r="F4289" s="132" t="n">
        <v>43822.7725</v>
      </c>
      <c r="G4289" s="132" t="n">
        <v>48492.67</v>
      </c>
      <c r="H4289" s="132" t="n">
        <v>43294.705</v>
      </c>
      <c r="I4289" s="132" t="n">
        <v>48166.92</v>
      </c>
      <c r="J4289" s="132" t="n">
        <f aca="false">LARGE($G$1:G4289,1)</f>
        <v>64898.555</v>
      </c>
      <c r="K4289" s="192" t="n">
        <f aca="false">IF(J4289&gt;J4288,0,K4288+1)</f>
        <v>170</v>
      </c>
      <c r="L4289" s="134" t="n">
        <f aca="false">I4289/J4289-1</f>
        <v>-0.257812134646141</v>
      </c>
      <c r="O4289" s="131"/>
      <c r="P4289" s="330"/>
      <c r="Q4289" s="132"/>
      <c r="R4289" s="132"/>
      <c r="S4289" s="132"/>
      <c r="T4289" s="132"/>
    </row>
    <row r="4290" customFormat="false" ht="12.8" hidden="false" customHeight="false" outlineLevel="0" collapsed="false">
      <c r="A4290" s="131" t="n">
        <v>1633132800</v>
      </c>
      <c r="B4290" s="330" t="n">
        <f aca="false">(A4290/(24*60*60))+DATE(1970,1,1)</f>
        <v>44471</v>
      </c>
      <c r="C4290" s="331" t="n">
        <f aca="false">YEAR(B4290)</f>
        <v>2021</v>
      </c>
      <c r="D4290" s="331" t="n">
        <f aca="false">MONTH(B4290)</f>
        <v>10</v>
      </c>
      <c r="E4290" s="331" t="n">
        <f aca="false">DAY(B4290)</f>
        <v>2</v>
      </c>
      <c r="F4290" s="132" t="n">
        <v>48172.96</v>
      </c>
      <c r="G4290" s="132" t="n">
        <v>48354.265</v>
      </c>
      <c r="H4290" s="132" t="n">
        <v>47465.3125</v>
      </c>
      <c r="I4290" s="132" t="n">
        <v>47670.6225</v>
      </c>
      <c r="J4290" s="132" t="n">
        <f aca="false">LARGE($G$1:G4290,1)</f>
        <v>64898.555</v>
      </c>
      <c r="K4290" s="192" t="n">
        <f aca="false">IF(J4290&gt;J4289,0,K4289+1)</f>
        <v>171</v>
      </c>
      <c r="L4290" s="134" t="n">
        <f aca="false">I4290/J4290-1</f>
        <v>-0.265459415852942</v>
      </c>
      <c r="O4290" s="131"/>
      <c r="P4290" s="330"/>
      <c r="Q4290" s="132"/>
      <c r="R4290" s="132"/>
      <c r="S4290" s="132"/>
      <c r="T4290" s="132"/>
    </row>
    <row r="4291" customFormat="false" ht="12.8" hidden="false" customHeight="false" outlineLevel="0" collapsed="false">
      <c r="A4291" s="131" t="n">
        <v>1633219200</v>
      </c>
      <c r="B4291" s="330" t="n">
        <f aca="false">(A4291/(24*60*60))+DATE(1970,1,1)</f>
        <v>44472</v>
      </c>
      <c r="C4291" s="331" t="n">
        <f aca="false">YEAR(B4291)</f>
        <v>2021</v>
      </c>
      <c r="D4291" s="331" t="n">
        <f aca="false">MONTH(B4291)</f>
        <v>10</v>
      </c>
      <c r="E4291" s="331" t="n">
        <f aca="false">DAY(B4291)</f>
        <v>3</v>
      </c>
      <c r="F4291" s="132" t="n">
        <v>47659.6375</v>
      </c>
      <c r="G4291" s="132" t="n">
        <v>49260.6875</v>
      </c>
      <c r="H4291" s="132" t="n">
        <v>47128.77</v>
      </c>
      <c r="I4291" s="132" t="n">
        <v>48235.595</v>
      </c>
      <c r="J4291" s="132" t="n">
        <f aca="false">LARGE($G$1:G4291,1)</f>
        <v>64898.555</v>
      </c>
      <c r="K4291" s="192" t="n">
        <f aca="false">IF(J4291&gt;J4290,0,K4290+1)</f>
        <v>172</v>
      </c>
      <c r="L4291" s="134" t="n">
        <f aca="false">I4291/J4291-1</f>
        <v>-0.256753944675656</v>
      </c>
      <c r="O4291" s="131"/>
      <c r="P4291" s="330"/>
      <c r="Q4291" s="132"/>
      <c r="R4291" s="132"/>
      <c r="S4291" s="132"/>
      <c r="T4291" s="132"/>
    </row>
    <row r="4292" customFormat="false" ht="12.8" hidden="false" customHeight="false" outlineLevel="0" collapsed="false">
      <c r="A4292" s="131" t="n">
        <v>1633305600</v>
      </c>
      <c r="B4292" s="330" t="n">
        <f aca="false">(A4292/(24*60*60))+DATE(1970,1,1)</f>
        <v>44473</v>
      </c>
      <c r="C4292" s="331" t="n">
        <f aca="false">YEAR(B4292)</f>
        <v>2021</v>
      </c>
      <c r="D4292" s="331" t="n">
        <f aca="false">MONTH(B4292)</f>
        <v>10</v>
      </c>
      <c r="E4292" s="331" t="n">
        <f aca="false">DAY(B4292)</f>
        <v>4</v>
      </c>
      <c r="F4292" s="132" t="n">
        <v>48232.78</v>
      </c>
      <c r="G4292" s="132" t="n">
        <v>49510.07</v>
      </c>
      <c r="H4292" s="132" t="n">
        <v>46909.795</v>
      </c>
      <c r="I4292" s="132" t="n">
        <v>49241.84</v>
      </c>
      <c r="J4292" s="132" t="n">
        <f aca="false">LARGE($G$1:G4292,1)</f>
        <v>64898.555</v>
      </c>
      <c r="K4292" s="192" t="n">
        <f aca="false">IF(J4292&gt;J4291,0,K4291+1)</f>
        <v>173</v>
      </c>
      <c r="L4292" s="134" t="n">
        <f aca="false">I4292/J4292-1</f>
        <v>-0.241249054004361</v>
      </c>
      <c r="O4292" s="131"/>
      <c r="P4292" s="330"/>
      <c r="Q4292" s="132"/>
      <c r="R4292" s="132"/>
      <c r="S4292" s="132"/>
      <c r="T4292" s="132"/>
    </row>
    <row r="4293" customFormat="false" ht="12.8" hidden="false" customHeight="false" outlineLevel="0" collapsed="false">
      <c r="A4293" s="131" t="n">
        <v>1633392000</v>
      </c>
      <c r="B4293" s="330" t="n">
        <f aca="false">(A4293/(24*60*60))+DATE(1970,1,1)</f>
        <v>44474</v>
      </c>
      <c r="C4293" s="331" t="n">
        <f aca="false">YEAR(B4293)</f>
        <v>2021</v>
      </c>
      <c r="D4293" s="331" t="n">
        <f aca="false">MONTH(B4293)</f>
        <v>10</v>
      </c>
      <c r="E4293" s="331" t="n">
        <f aca="false">DAY(B4293)</f>
        <v>5</v>
      </c>
      <c r="F4293" s="132" t="n">
        <v>49253.8525</v>
      </c>
      <c r="G4293" s="132" t="n">
        <v>51909.185</v>
      </c>
      <c r="H4293" s="132" t="n">
        <v>49072.5725</v>
      </c>
      <c r="I4293" s="132" t="n">
        <v>51501.91</v>
      </c>
      <c r="J4293" s="132" t="n">
        <f aca="false">LARGE($G$1:G4293,1)</f>
        <v>64898.555</v>
      </c>
      <c r="K4293" s="192" t="n">
        <f aca="false">IF(J4293&gt;J4292,0,K4292+1)</f>
        <v>174</v>
      </c>
      <c r="L4293" s="134" t="n">
        <f aca="false">I4293/J4293-1</f>
        <v>-0.206424395735776</v>
      </c>
      <c r="O4293" s="131"/>
      <c r="P4293" s="330"/>
      <c r="Q4293" s="132"/>
      <c r="R4293" s="132"/>
      <c r="S4293" s="132"/>
      <c r="T4293" s="132"/>
    </row>
    <row r="4294" customFormat="false" ht="12.8" hidden="false" customHeight="false" outlineLevel="0" collapsed="false">
      <c r="A4294" s="131" t="n">
        <v>1633478400</v>
      </c>
      <c r="B4294" s="330" t="n">
        <f aca="false">(A4294/(24*60*60))+DATE(1970,1,1)</f>
        <v>44475</v>
      </c>
      <c r="C4294" s="331" t="n">
        <f aca="false">YEAR(B4294)</f>
        <v>2021</v>
      </c>
      <c r="D4294" s="331" t="n">
        <f aca="false">MONTH(B4294)</f>
        <v>10</v>
      </c>
      <c r="E4294" s="331" t="n">
        <f aca="false">DAY(B4294)</f>
        <v>6</v>
      </c>
      <c r="F4294" s="132" t="n">
        <v>51501.8725</v>
      </c>
      <c r="G4294" s="132" t="n">
        <v>55781.7775</v>
      </c>
      <c r="H4294" s="132" t="n">
        <v>50405.2625</v>
      </c>
      <c r="I4294" s="132" t="n">
        <v>55340.09</v>
      </c>
      <c r="J4294" s="132" t="n">
        <f aca="false">LARGE($G$1:G4294,1)</f>
        <v>64898.555</v>
      </c>
      <c r="K4294" s="192" t="n">
        <f aca="false">IF(J4294&gt;J4293,0,K4293+1)</f>
        <v>175</v>
      </c>
      <c r="L4294" s="134" t="n">
        <f aca="false">I4294/J4294-1</f>
        <v>-0.147283171404972</v>
      </c>
      <c r="O4294" s="131"/>
      <c r="P4294" s="330"/>
      <c r="Q4294" s="132"/>
      <c r="R4294" s="132"/>
      <c r="S4294" s="132"/>
      <c r="T4294" s="132"/>
    </row>
    <row r="4295" customFormat="false" ht="12.8" hidden="false" customHeight="false" outlineLevel="0" collapsed="false">
      <c r="A4295" s="131" t="n">
        <v>1633564800</v>
      </c>
      <c r="B4295" s="330" t="n">
        <f aca="false">(A4295/(24*60*60))+DATE(1970,1,1)</f>
        <v>44476</v>
      </c>
      <c r="C4295" s="331" t="n">
        <f aca="false">YEAR(B4295)</f>
        <v>2021</v>
      </c>
      <c r="D4295" s="331" t="n">
        <f aca="false">MONTH(B4295)</f>
        <v>10</v>
      </c>
      <c r="E4295" s="331" t="n">
        <f aca="false">DAY(B4295)</f>
        <v>7</v>
      </c>
      <c r="F4295" s="132" t="n">
        <v>55353.0225</v>
      </c>
      <c r="G4295" s="132" t="n">
        <v>55359.77</v>
      </c>
      <c r="H4295" s="132" t="n">
        <v>53358.5925</v>
      </c>
      <c r="I4295" s="132" t="n">
        <v>53798.51</v>
      </c>
      <c r="J4295" s="132" t="n">
        <f aca="false">LARGE($G$1:G4295,1)</f>
        <v>64898.555</v>
      </c>
      <c r="K4295" s="192" t="n">
        <f aca="false">IF(J4295&gt;J4294,0,K4294+1)</f>
        <v>176</v>
      </c>
      <c r="L4295" s="134" t="n">
        <f aca="false">I4295/J4295-1</f>
        <v>-0.171036858987076</v>
      </c>
      <c r="O4295" s="131"/>
      <c r="P4295" s="330"/>
      <c r="Q4295" s="132"/>
      <c r="R4295" s="132"/>
      <c r="S4295" s="132"/>
      <c r="T4295" s="132"/>
    </row>
    <row r="4296" customFormat="false" ht="12.8" hidden="false" customHeight="false" outlineLevel="0" collapsed="false">
      <c r="A4296" s="131" t="n">
        <v>1633651200</v>
      </c>
      <c r="B4296" s="330" t="n">
        <f aca="false">(A4296/(24*60*60))+DATE(1970,1,1)</f>
        <v>44477</v>
      </c>
      <c r="C4296" s="331" t="n">
        <f aca="false">YEAR(B4296)</f>
        <v>2021</v>
      </c>
      <c r="D4296" s="331" t="n">
        <f aca="false">MONTH(B4296)</f>
        <v>10</v>
      </c>
      <c r="E4296" s="331" t="n">
        <f aca="false">DAY(B4296)</f>
        <v>8</v>
      </c>
      <c r="F4296" s="132" t="n">
        <v>53810.2225</v>
      </c>
      <c r="G4296" s="132" t="n">
        <v>56136.42</v>
      </c>
      <c r="H4296" s="132" t="n">
        <v>53649.3575</v>
      </c>
      <c r="I4296" s="132" t="n">
        <v>53957.7325</v>
      </c>
      <c r="J4296" s="132" t="n">
        <f aca="false">LARGE($G$1:G4296,1)</f>
        <v>64898.555</v>
      </c>
      <c r="K4296" s="192" t="n">
        <f aca="false">IF(J4296&gt;J4295,0,K4295+1)</f>
        <v>177</v>
      </c>
      <c r="L4296" s="134" t="n">
        <f aca="false">I4296/J4296-1</f>
        <v>-0.168583453052229</v>
      </c>
      <c r="O4296" s="131"/>
      <c r="P4296" s="330"/>
      <c r="Q4296" s="132"/>
      <c r="R4296" s="132"/>
      <c r="S4296" s="132"/>
      <c r="T4296" s="132"/>
    </row>
    <row r="4297" customFormat="false" ht="12.8" hidden="false" customHeight="false" outlineLevel="0" collapsed="false">
      <c r="A4297" s="131" t="n">
        <v>1633737600</v>
      </c>
      <c r="B4297" s="330" t="n">
        <f aca="false">(A4297/(24*60*60))+DATE(1970,1,1)</f>
        <v>44478</v>
      </c>
      <c r="C4297" s="331" t="n">
        <f aca="false">YEAR(B4297)</f>
        <v>2021</v>
      </c>
      <c r="D4297" s="331" t="n">
        <f aca="false">MONTH(B4297)</f>
        <v>10</v>
      </c>
      <c r="E4297" s="331" t="n">
        <f aca="false">DAY(B4297)</f>
        <v>9</v>
      </c>
      <c r="F4297" s="132" t="n">
        <v>53961.75</v>
      </c>
      <c r="G4297" s="132" t="n">
        <v>55503.505</v>
      </c>
      <c r="H4297" s="132" t="n">
        <v>53687.4225</v>
      </c>
      <c r="I4297" s="132" t="n">
        <v>54966.9725</v>
      </c>
      <c r="J4297" s="132" t="n">
        <f aca="false">LARGE($G$1:G4297,1)</f>
        <v>64898.555</v>
      </c>
      <c r="K4297" s="192" t="n">
        <f aca="false">IF(J4297&gt;J4296,0,K4296+1)</f>
        <v>178</v>
      </c>
      <c r="L4297" s="134" t="n">
        <f aca="false">I4297/J4297-1</f>
        <v>-0.15303241343355</v>
      </c>
      <c r="O4297" s="131"/>
      <c r="P4297" s="330"/>
      <c r="Q4297" s="132"/>
      <c r="R4297" s="132"/>
      <c r="S4297" s="132"/>
      <c r="T4297" s="132"/>
    </row>
    <row r="4298" customFormat="false" ht="12.8" hidden="false" customHeight="false" outlineLevel="0" collapsed="false">
      <c r="A4298" s="131" t="n">
        <v>1633824000</v>
      </c>
      <c r="B4298" s="330" t="n">
        <f aca="false">(A4298/(24*60*60))+DATE(1970,1,1)</f>
        <v>44479</v>
      </c>
      <c r="C4298" s="331" t="n">
        <f aca="false">YEAR(B4298)</f>
        <v>2021</v>
      </c>
      <c r="D4298" s="331" t="n">
        <f aca="false">MONTH(B4298)</f>
        <v>10</v>
      </c>
      <c r="E4298" s="331" t="n">
        <f aca="false">DAY(B4298)</f>
        <v>10</v>
      </c>
      <c r="F4298" s="132" t="n">
        <v>54971.6475</v>
      </c>
      <c r="G4298" s="132" t="n">
        <v>56533.9</v>
      </c>
      <c r="H4298" s="132" t="n">
        <v>53336.705</v>
      </c>
      <c r="I4298" s="132" t="n">
        <v>54696.93</v>
      </c>
      <c r="J4298" s="132" t="n">
        <f aca="false">LARGE($G$1:G4298,1)</f>
        <v>64898.555</v>
      </c>
      <c r="K4298" s="192" t="n">
        <f aca="false">IF(J4298&gt;J4297,0,K4297+1)</f>
        <v>179</v>
      </c>
      <c r="L4298" s="134" t="n">
        <f aca="false">I4298/J4298-1</f>
        <v>-0.157193407464927</v>
      </c>
      <c r="O4298" s="131"/>
      <c r="P4298" s="330"/>
      <c r="Q4298" s="132"/>
      <c r="R4298" s="132"/>
      <c r="S4298" s="132"/>
      <c r="T4298" s="132"/>
    </row>
    <row r="4299" customFormat="false" ht="12.8" hidden="false" customHeight="false" outlineLevel="0" collapsed="false">
      <c r="A4299" s="131" t="n">
        <v>1633910400</v>
      </c>
      <c r="B4299" s="330" t="n">
        <f aca="false">(A4299/(24*60*60))+DATE(1970,1,1)</f>
        <v>44480</v>
      </c>
      <c r="C4299" s="331" t="n">
        <f aca="false">YEAR(B4299)</f>
        <v>2021</v>
      </c>
      <c r="D4299" s="331" t="n">
        <f aca="false">MONTH(B4299)</f>
        <v>10</v>
      </c>
      <c r="E4299" s="331" t="n">
        <f aca="false">DAY(B4299)</f>
        <v>11</v>
      </c>
      <c r="F4299" s="132" t="n">
        <v>54677.15</v>
      </c>
      <c r="G4299" s="132" t="n">
        <v>57881.68</v>
      </c>
      <c r="H4299" s="132" t="n">
        <v>54444.5175</v>
      </c>
      <c r="I4299" s="132" t="n">
        <v>57493.035</v>
      </c>
      <c r="J4299" s="132" t="n">
        <f aca="false">LARGE($G$1:G4299,1)</f>
        <v>64898.555</v>
      </c>
      <c r="K4299" s="192" t="n">
        <f aca="false">IF(J4299&gt;J4298,0,K4298+1)</f>
        <v>180</v>
      </c>
      <c r="L4299" s="134" t="n">
        <f aca="false">I4299/J4299-1</f>
        <v>-0.114109166221035</v>
      </c>
      <c r="O4299" s="131"/>
      <c r="P4299" s="330"/>
      <c r="Q4299" s="132"/>
      <c r="R4299" s="132"/>
      <c r="S4299" s="132"/>
      <c r="T4299" s="132"/>
    </row>
    <row r="4300" customFormat="false" ht="12.8" hidden="false" customHeight="false" outlineLevel="0" collapsed="false">
      <c r="A4300" s="131" t="n">
        <v>1633996800</v>
      </c>
      <c r="B4300" s="330" t="n">
        <f aca="false">(A4300/(24*60*60))+DATE(1970,1,1)</f>
        <v>44481</v>
      </c>
      <c r="C4300" s="331" t="n">
        <f aca="false">YEAR(B4300)</f>
        <v>2021</v>
      </c>
      <c r="D4300" s="331" t="n">
        <f aca="false">MONTH(B4300)</f>
        <v>10</v>
      </c>
      <c r="E4300" s="331" t="n">
        <f aca="false">DAY(B4300)</f>
        <v>12</v>
      </c>
      <c r="F4300" s="132" t="n">
        <v>57487.2875</v>
      </c>
      <c r="G4300" s="132" t="n">
        <v>57684.5575</v>
      </c>
      <c r="H4300" s="132" t="n">
        <v>53928.4425</v>
      </c>
      <c r="I4300" s="132" t="n">
        <v>56007.4425</v>
      </c>
      <c r="J4300" s="132" t="n">
        <f aca="false">LARGE($G$1:G4300,1)</f>
        <v>64898.555</v>
      </c>
      <c r="K4300" s="192" t="n">
        <f aca="false">IF(J4300&gt;J4299,0,K4299+1)</f>
        <v>181</v>
      </c>
      <c r="L4300" s="134" t="n">
        <f aca="false">I4300/J4300-1</f>
        <v>-0.137000161251664</v>
      </c>
      <c r="O4300" s="131"/>
      <c r="P4300" s="330"/>
      <c r="Q4300" s="132"/>
      <c r="R4300" s="132"/>
      <c r="S4300" s="132"/>
      <c r="T4300" s="132"/>
    </row>
    <row r="4301" customFormat="false" ht="12.8" hidden="false" customHeight="false" outlineLevel="0" collapsed="false">
      <c r="A4301" s="131" t="n">
        <v>1634083200</v>
      </c>
      <c r="B4301" s="330" t="n">
        <f aca="false">(A4301/(24*60*60))+DATE(1970,1,1)</f>
        <v>44482</v>
      </c>
      <c r="C4301" s="331" t="n">
        <f aca="false">YEAR(B4301)</f>
        <v>2021</v>
      </c>
      <c r="D4301" s="331" t="n">
        <f aca="false">MONTH(B4301)</f>
        <v>10</v>
      </c>
      <c r="E4301" s="331" t="n">
        <f aca="false">DAY(B4301)</f>
        <v>13</v>
      </c>
      <c r="F4301" s="132" t="n">
        <v>56004.3125</v>
      </c>
      <c r="G4301" s="132" t="n">
        <v>57775.755</v>
      </c>
      <c r="H4301" s="132" t="n">
        <v>54247.0725</v>
      </c>
      <c r="I4301" s="132" t="n">
        <v>57376.32</v>
      </c>
      <c r="J4301" s="132" t="n">
        <f aca="false">LARGE($G$1:G4301,1)</f>
        <v>64898.555</v>
      </c>
      <c r="K4301" s="192" t="n">
        <f aca="false">IF(J4301&gt;J4300,0,K4300+1)</f>
        <v>182</v>
      </c>
      <c r="L4301" s="134" t="n">
        <f aca="false">I4301/J4301-1</f>
        <v>-0.115907588389295</v>
      </c>
      <c r="O4301" s="131"/>
      <c r="P4301" s="330"/>
      <c r="Q4301" s="132"/>
      <c r="R4301" s="132"/>
      <c r="S4301" s="132"/>
      <c r="T4301" s="132"/>
    </row>
    <row r="4302" customFormat="false" ht="12.8" hidden="false" customHeight="false" outlineLevel="0" collapsed="false">
      <c r="A4302" s="131" t="n">
        <v>1634169600</v>
      </c>
      <c r="B4302" s="330" t="n">
        <f aca="false">(A4302/(24*60*60))+DATE(1970,1,1)</f>
        <v>44483</v>
      </c>
      <c r="C4302" s="331" t="n">
        <f aca="false">YEAR(B4302)</f>
        <v>2021</v>
      </c>
      <c r="D4302" s="331" t="n">
        <f aca="false">MONTH(B4302)</f>
        <v>10</v>
      </c>
      <c r="E4302" s="331" t="n">
        <f aca="false">DAY(B4302)</f>
        <v>14</v>
      </c>
      <c r="F4302" s="132" t="n">
        <v>57379.6475</v>
      </c>
      <c r="G4302" s="132" t="n">
        <v>58537.7825</v>
      </c>
      <c r="H4302" s="132" t="n">
        <v>56823.96</v>
      </c>
      <c r="I4302" s="132" t="n">
        <v>57356.9225</v>
      </c>
      <c r="J4302" s="132" t="n">
        <f aca="false">LARGE($G$1:G4302,1)</f>
        <v>64898.555</v>
      </c>
      <c r="K4302" s="192" t="n">
        <f aca="false">IF(J4302&gt;J4301,0,K4301+1)</f>
        <v>183</v>
      </c>
      <c r="L4302" s="134" t="n">
        <f aca="false">I4302/J4302-1</f>
        <v>-0.116206477940842</v>
      </c>
      <c r="O4302" s="131"/>
      <c r="P4302" s="330"/>
      <c r="Q4302" s="132"/>
      <c r="R4302" s="132"/>
      <c r="S4302" s="132"/>
      <c r="T4302" s="132"/>
    </row>
    <row r="4303" customFormat="false" ht="12.8" hidden="false" customHeight="false" outlineLevel="0" collapsed="false">
      <c r="A4303" s="131" t="n">
        <v>1634256000</v>
      </c>
      <c r="B4303" s="330" t="n">
        <f aca="false">(A4303/(24*60*60))+DATE(1970,1,1)</f>
        <v>44484</v>
      </c>
      <c r="C4303" s="331" t="n">
        <f aca="false">YEAR(B4303)</f>
        <v>2021</v>
      </c>
      <c r="D4303" s="331" t="n">
        <f aca="false">MONTH(B4303)</f>
        <v>10</v>
      </c>
      <c r="E4303" s="331" t="n">
        <f aca="false">DAY(B4303)</f>
        <v>15</v>
      </c>
      <c r="F4303" s="132" t="n">
        <v>57359.2725</v>
      </c>
      <c r="G4303" s="132" t="n">
        <v>62910.11</v>
      </c>
      <c r="H4303" s="132" t="n">
        <v>56880.4025</v>
      </c>
      <c r="I4303" s="132" t="n">
        <v>61668.5875</v>
      </c>
      <c r="J4303" s="132" t="n">
        <f aca="false">LARGE($G$1:G4303,1)</f>
        <v>64898.555</v>
      </c>
      <c r="K4303" s="192" t="n">
        <f aca="false">IF(J4303&gt;J4302,0,K4302+1)</f>
        <v>184</v>
      </c>
      <c r="L4303" s="134" t="n">
        <f aca="false">I4303/J4303-1</f>
        <v>-0.049769482540867</v>
      </c>
      <c r="O4303" s="131"/>
      <c r="P4303" s="330"/>
      <c r="Q4303" s="132"/>
      <c r="R4303" s="132"/>
      <c r="S4303" s="132"/>
      <c r="T4303" s="132"/>
    </row>
    <row r="4304" customFormat="false" ht="12.8" hidden="false" customHeight="false" outlineLevel="0" collapsed="false">
      <c r="A4304" s="131" t="n">
        <v>1634342400</v>
      </c>
      <c r="B4304" s="330" t="n">
        <f aca="false">(A4304/(24*60*60))+DATE(1970,1,1)</f>
        <v>44485</v>
      </c>
      <c r="C4304" s="331" t="n">
        <f aca="false">YEAR(B4304)</f>
        <v>2021</v>
      </c>
      <c r="D4304" s="331" t="n">
        <f aca="false">MONTH(B4304)</f>
        <v>10</v>
      </c>
      <c r="E4304" s="331" t="n">
        <f aca="false">DAY(B4304)</f>
        <v>16</v>
      </c>
      <c r="F4304" s="132" t="n">
        <v>61688.45</v>
      </c>
      <c r="G4304" s="132" t="n">
        <v>62367.02</v>
      </c>
      <c r="H4304" s="132" t="n">
        <v>60143.855</v>
      </c>
      <c r="I4304" s="132" t="n">
        <v>60871.4575</v>
      </c>
      <c r="J4304" s="132" t="n">
        <f aca="false">LARGE($G$1:G4304,1)</f>
        <v>64898.555</v>
      </c>
      <c r="K4304" s="192" t="n">
        <f aca="false">IF(J4304&gt;J4303,0,K4303+1)</f>
        <v>185</v>
      </c>
      <c r="L4304" s="134" t="n">
        <f aca="false">I4304/J4304-1</f>
        <v>-0.0620521905302823</v>
      </c>
      <c r="O4304" s="131"/>
      <c r="P4304" s="330"/>
      <c r="Q4304" s="132"/>
      <c r="R4304" s="132"/>
      <c r="S4304" s="132"/>
      <c r="T4304" s="132"/>
    </row>
    <row r="4305" customFormat="false" ht="12.8" hidden="false" customHeight="false" outlineLevel="0" collapsed="false">
      <c r="A4305" s="131" t="n">
        <v>1634428800</v>
      </c>
      <c r="B4305" s="330" t="n">
        <f aca="false">(A4305/(24*60*60))+DATE(1970,1,1)</f>
        <v>44486</v>
      </c>
      <c r="C4305" s="331" t="n">
        <f aca="false">YEAR(B4305)</f>
        <v>2021</v>
      </c>
      <c r="D4305" s="331" t="n">
        <f aca="false">MONTH(B4305)</f>
        <v>10</v>
      </c>
      <c r="E4305" s="331" t="n">
        <f aca="false">DAY(B4305)</f>
        <v>17</v>
      </c>
      <c r="F4305" s="132" t="n">
        <v>60874.1125</v>
      </c>
      <c r="G4305" s="132" t="n">
        <v>61705.8575</v>
      </c>
      <c r="H4305" s="132" t="n">
        <v>58928.515</v>
      </c>
      <c r="I4305" s="132" t="n">
        <v>61532.1675</v>
      </c>
      <c r="J4305" s="132" t="n">
        <f aca="false">LARGE($G$1:G4305,1)</f>
        <v>64898.555</v>
      </c>
      <c r="K4305" s="192" t="n">
        <f aca="false">IF(J4305&gt;J4304,0,K4304+1)</f>
        <v>186</v>
      </c>
      <c r="L4305" s="134" t="n">
        <f aca="false">I4305/J4305-1</f>
        <v>-0.0518715324247203</v>
      </c>
      <c r="O4305" s="131"/>
      <c r="P4305" s="330"/>
      <c r="Q4305" s="132"/>
      <c r="R4305" s="132"/>
      <c r="S4305" s="132"/>
      <c r="T4305" s="132"/>
    </row>
    <row r="4306" customFormat="false" ht="12.8" hidden="false" customHeight="false" outlineLevel="0" collapsed="false">
      <c r="A4306" s="131" t="n">
        <v>1634515200</v>
      </c>
      <c r="B4306" s="330" t="n">
        <f aca="false">(A4306/(24*60*60))+DATE(1970,1,1)</f>
        <v>44487</v>
      </c>
      <c r="C4306" s="331" t="n">
        <f aca="false">YEAR(B4306)</f>
        <v>2021</v>
      </c>
      <c r="D4306" s="331" t="n">
        <f aca="false">MONTH(B4306)</f>
        <v>10</v>
      </c>
      <c r="E4306" s="331" t="n">
        <f aca="false">DAY(B4306)</f>
        <v>18</v>
      </c>
      <c r="F4306" s="132" t="n">
        <v>61527.5475</v>
      </c>
      <c r="G4306" s="132" t="n">
        <v>62679.65</v>
      </c>
      <c r="H4306" s="132" t="n">
        <v>59681.7175</v>
      </c>
      <c r="I4306" s="132" t="n">
        <v>62048.745</v>
      </c>
      <c r="J4306" s="132" t="n">
        <f aca="false">LARGE($G$1:G4306,1)</f>
        <v>64898.555</v>
      </c>
      <c r="K4306" s="192" t="n">
        <f aca="false">IF(J4306&gt;J4305,0,K4305+1)</f>
        <v>187</v>
      </c>
      <c r="L4306" s="134" t="n">
        <f aca="false">I4306/J4306-1</f>
        <v>-0.0439117635207749</v>
      </c>
      <c r="O4306" s="131"/>
      <c r="P4306" s="330"/>
      <c r="Q4306" s="132"/>
      <c r="R4306" s="132"/>
      <c r="S4306" s="132"/>
      <c r="T4306" s="132"/>
    </row>
    <row r="4307" customFormat="false" ht="12.8" hidden="false" customHeight="false" outlineLevel="0" collapsed="false">
      <c r="A4307" s="131" t="n">
        <v>1634601600</v>
      </c>
      <c r="B4307" s="330" t="n">
        <f aca="false">(A4307/(24*60*60))+DATE(1970,1,1)</f>
        <v>44488</v>
      </c>
      <c r="C4307" s="331" t="n">
        <f aca="false">YEAR(B4307)</f>
        <v>2021</v>
      </c>
      <c r="D4307" s="331" t="n">
        <f aca="false">MONTH(B4307)</f>
        <v>10</v>
      </c>
      <c r="E4307" s="331" t="n">
        <f aca="false">DAY(B4307)</f>
        <v>19</v>
      </c>
      <c r="F4307" s="132" t="n">
        <v>62026.64</v>
      </c>
      <c r="G4307" s="132" t="n">
        <v>64486.28</v>
      </c>
      <c r="H4307" s="132" t="n">
        <v>61328.75</v>
      </c>
      <c r="I4307" s="132" t="n">
        <v>64280.3625</v>
      </c>
      <c r="J4307" s="132" t="n">
        <f aca="false">LARGE($G$1:G4307,1)</f>
        <v>64898.555</v>
      </c>
      <c r="K4307" s="192" t="n">
        <f aca="false">IF(J4307&gt;J4306,0,K4306+1)</f>
        <v>188</v>
      </c>
      <c r="L4307" s="134" t="n">
        <f aca="false">I4307/J4307-1</f>
        <v>-0.00952552025233844</v>
      </c>
      <c r="O4307" s="131"/>
      <c r="P4307" s="330"/>
      <c r="Q4307" s="132"/>
      <c r="R4307" s="132"/>
      <c r="S4307" s="132"/>
      <c r="T4307" s="132"/>
    </row>
    <row r="4308" customFormat="false" ht="12.8" hidden="false" customHeight="false" outlineLevel="0" collapsed="false">
      <c r="A4308" s="131" t="n">
        <v>1634688000</v>
      </c>
      <c r="B4308" s="330" t="n">
        <f aca="false">(A4308/(24*60*60))+DATE(1970,1,1)</f>
        <v>44489</v>
      </c>
      <c r="C4308" s="331" t="n">
        <f aca="false">YEAR(B4308)</f>
        <v>2021</v>
      </c>
      <c r="D4308" s="331" t="n">
        <f aca="false">MONTH(B4308)</f>
        <v>10</v>
      </c>
      <c r="E4308" s="331" t="n">
        <f aca="false">DAY(B4308)</f>
        <v>20</v>
      </c>
      <c r="F4308" s="132" t="n">
        <v>64292.1875</v>
      </c>
      <c r="G4308" s="132" t="n">
        <v>66998.105</v>
      </c>
      <c r="H4308" s="132" t="n">
        <v>63535.1775</v>
      </c>
      <c r="I4308" s="132" t="n">
        <v>66023.1025</v>
      </c>
      <c r="J4308" s="132" t="n">
        <f aca="false">LARGE($G$1:G4308,1)</f>
        <v>66998.105</v>
      </c>
      <c r="K4308" s="192" t="n">
        <f aca="false">IF(J4308&gt;J4307,0,K4307+1)</f>
        <v>0</v>
      </c>
      <c r="L4308" s="134" t="n">
        <f aca="false">I4308/J4308-1</f>
        <v>-0.0145526877215408</v>
      </c>
      <c r="O4308" s="131"/>
      <c r="P4308" s="330"/>
      <c r="Q4308" s="132"/>
      <c r="R4308" s="132"/>
      <c r="S4308" s="132"/>
      <c r="T4308" s="132"/>
    </row>
    <row r="4309" customFormat="false" ht="12.8" hidden="false" customHeight="false" outlineLevel="0" collapsed="false">
      <c r="A4309" s="131" t="n">
        <v>1634774400</v>
      </c>
      <c r="B4309" s="330" t="n">
        <f aca="false">(A4309/(24*60*60))+DATE(1970,1,1)</f>
        <v>44490</v>
      </c>
      <c r="C4309" s="331" t="n">
        <f aca="false">YEAR(B4309)</f>
        <v>2021</v>
      </c>
      <c r="D4309" s="331" t="n">
        <f aca="false">MONTH(B4309)</f>
        <v>10</v>
      </c>
      <c r="E4309" s="331" t="n">
        <f aca="false">DAY(B4309)</f>
        <v>21</v>
      </c>
      <c r="F4309" s="132" t="n">
        <v>66029.0125</v>
      </c>
      <c r="G4309" s="132" t="n">
        <v>66648.9725</v>
      </c>
      <c r="H4309" s="132" t="n">
        <v>59854.505</v>
      </c>
      <c r="I4309" s="132" t="n">
        <v>62210.005</v>
      </c>
      <c r="J4309" s="132" t="n">
        <f aca="false">LARGE($G$1:G4309,1)</f>
        <v>66998.105</v>
      </c>
      <c r="K4309" s="192" t="n">
        <f aca="false">IF(J4309&gt;J4308,0,K4308+1)</f>
        <v>1</v>
      </c>
      <c r="L4309" s="134" t="n">
        <f aca="false">I4309/J4309-1</f>
        <v>-0.0714662004246239</v>
      </c>
      <c r="O4309" s="131"/>
      <c r="P4309" s="330"/>
      <c r="Q4309" s="132"/>
      <c r="R4309" s="132"/>
      <c r="S4309" s="132"/>
      <c r="T4309" s="132"/>
    </row>
    <row r="4310" customFormat="false" ht="12.8" hidden="false" customHeight="false" outlineLevel="0" collapsed="false">
      <c r="A4310" s="131" t="n">
        <v>1634860800</v>
      </c>
      <c r="B4310" s="330" t="n">
        <f aca="false">(A4310/(24*60*60))+DATE(1970,1,1)</f>
        <v>44491</v>
      </c>
      <c r="C4310" s="331" t="n">
        <f aca="false">YEAR(B4310)</f>
        <v>2021</v>
      </c>
      <c r="D4310" s="331" t="n">
        <f aca="false">MONTH(B4310)</f>
        <v>10</v>
      </c>
      <c r="E4310" s="331" t="n">
        <f aca="false">DAY(B4310)</f>
        <v>22</v>
      </c>
      <c r="F4310" s="132" t="n">
        <v>62204.89</v>
      </c>
      <c r="G4310" s="132" t="n">
        <v>63752.7</v>
      </c>
      <c r="H4310" s="132" t="n">
        <v>59996.985</v>
      </c>
      <c r="I4310" s="132" t="n">
        <v>60693.4425</v>
      </c>
      <c r="J4310" s="132" t="n">
        <f aca="false">LARGE($G$1:G4310,1)</f>
        <v>66998.105</v>
      </c>
      <c r="K4310" s="192" t="n">
        <f aca="false">IF(J4310&gt;J4309,0,K4309+1)</f>
        <v>2</v>
      </c>
      <c r="L4310" s="134" t="n">
        <f aca="false">I4310/J4310-1</f>
        <v>-0.0941021018430297</v>
      </c>
      <c r="O4310" s="131"/>
      <c r="P4310" s="330"/>
      <c r="Q4310" s="132"/>
      <c r="R4310" s="132"/>
      <c r="S4310" s="132"/>
      <c r="T4310" s="132"/>
    </row>
    <row r="4311" customFormat="false" ht="12.8" hidden="false" customHeight="false" outlineLevel="0" collapsed="false">
      <c r="A4311" s="131" t="n">
        <v>1634947200</v>
      </c>
      <c r="B4311" s="330" t="n">
        <f aca="false">(A4311/(24*60*60))+DATE(1970,1,1)</f>
        <v>44492</v>
      </c>
      <c r="C4311" s="331" t="n">
        <f aca="false">YEAR(B4311)</f>
        <v>2021</v>
      </c>
      <c r="D4311" s="331" t="n">
        <f aca="false">MONTH(B4311)</f>
        <v>10</v>
      </c>
      <c r="E4311" s="331" t="n">
        <f aca="false">DAY(B4311)</f>
        <v>23</v>
      </c>
      <c r="F4311" s="132" t="n">
        <v>60689.78</v>
      </c>
      <c r="G4311" s="132" t="n">
        <v>61736.1975</v>
      </c>
      <c r="H4311" s="132" t="n">
        <v>59635.73</v>
      </c>
      <c r="I4311" s="132" t="n">
        <v>61316.555</v>
      </c>
      <c r="J4311" s="132" t="n">
        <f aca="false">LARGE($G$1:G4311,1)</f>
        <v>66998.105</v>
      </c>
      <c r="K4311" s="192" t="n">
        <f aca="false">IF(J4311&gt;J4310,0,K4310+1)</f>
        <v>3</v>
      </c>
      <c r="L4311" s="134" t="n">
        <f aca="false">I4311/J4311-1</f>
        <v>-0.0848016522258352</v>
      </c>
      <c r="O4311" s="131"/>
      <c r="P4311" s="330"/>
      <c r="Q4311" s="132"/>
      <c r="R4311" s="132"/>
      <c r="S4311" s="132"/>
      <c r="T4311" s="132"/>
    </row>
    <row r="4312" customFormat="false" ht="12.8" hidden="false" customHeight="false" outlineLevel="0" collapsed="false">
      <c r="A4312" s="131" t="n">
        <v>1635033600</v>
      </c>
      <c r="B4312" s="330" t="n">
        <f aca="false">(A4312/(24*60*60))+DATE(1970,1,1)</f>
        <v>44493</v>
      </c>
      <c r="C4312" s="331" t="n">
        <f aca="false">YEAR(B4312)</f>
        <v>2021</v>
      </c>
      <c r="D4312" s="331" t="n">
        <f aca="false">MONTH(B4312)</f>
        <v>10</v>
      </c>
      <c r="E4312" s="331" t="n">
        <f aca="false">DAY(B4312)</f>
        <v>24</v>
      </c>
      <c r="F4312" s="132" t="n">
        <v>61301.285</v>
      </c>
      <c r="G4312" s="132" t="n">
        <v>61480.9075</v>
      </c>
      <c r="H4312" s="132" t="n">
        <v>59515.2225</v>
      </c>
      <c r="I4312" s="132" t="n">
        <v>60875.2975</v>
      </c>
      <c r="J4312" s="132" t="n">
        <f aca="false">LARGE($G$1:G4312,1)</f>
        <v>66998.105</v>
      </c>
      <c r="K4312" s="192" t="n">
        <f aca="false">IF(J4312&gt;J4311,0,K4311+1)</f>
        <v>4</v>
      </c>
      <c r="L4312" s="134" t="n">
        <f aca="false">I4312/J4312-1</f>
        <v>-0.0913877713406969</v>
      </c>
      <c r="O4312" s="131"/>
      <c r="P4312" s="330"/>
      <c r="Q4312" s="132"/>
      <c r="R4312" s="132"/>
      <c r="S4312" s="132"/>
      <c r="T4312" s="132"/>
    </row>
    <row r="4313" customFormat="false" ht="12.8" hidden="false" customHeight="false" outlineLevel="0" collapsed="false">
      <c r="A4313" s="131" t="n">
        <v>1635120000</v>
      </c>
      <c r="B4313" s="330" t="n">
        <f aca="false">(A4313/(24*60*60))+DATE(1970,1,1)</f>
        <v>44494</v>
      </c>
      <c r="C4313" s="331" t="n">
        <f aca="false">YEAR(B4313)</f>
        <v>2021</v>
      </c>
      <c r="D4313" s="331" t="n">
        <f aca="false">MONTH(B4313)</f>
        <v>10</v>
      </c>
      <c r="E4313" s="331" t="n">
        <f aca="false">DAY(B4313)</f>
        <v>25</v>
      </c>
      <c r="F4313" s="132" t="n">
        <v>60862.76</v>
      </c>
      <c r="G4313" s="132" t="n">
        <v>63715.95</v>
      </c>
      <c r="H4313" s="132" t="n">
        <v>60655.5</v>
      </c>
      <c r="I4313" s="132" t="n">
        <v>63087.9</v>
      </c>
      <c r="J4313" s="132" t="n">
        <f aca="false">LARGE($G$1:G4313,1)</f>
        <v>66998.105</v>
      </c>
      <c r="K4313" s="192" t="n">
        <f aca="false">IF(J4313&gt;J4312,0,K4312+1)</f>
        <v>5</v>
      </c>
      <c r="L4313" s="134" t="n">
        <f aca="false">I4313/J4313-1</f>
        <v>-0.0583629193691373</v>
      </c>
      <c r="O4313" s="131"/>
      <c r="P4313" s="330"/>
      <c r="Q4313" s="132"/>
      <c r="R4313" s="132"/>
      <c r="S4313" s="132"/>
      <c r="T4313" s="132"/>
    </row>
    <row r="4314" customFormat="false" ht="12.8" hidden="false" customHeight="false" outlineLevel="0" collapsed="false">
      <c r="A4314" s="131" t="n">
        <v>1635206400</v>
      </c>
      <c r="B4314" s="330" t="n">
        <f aca="false">(A4314/(24*60*60))+DATE(1970,1,1)</f>
        <v>44495</v>
      </c>
      <c r="C4314" s="331" t="n">
        <f aca="false">YEAR(B4314)</f>
        <v>2021</v>
      </c>
      <c r="D4314" s="331" t="n">
        <f aca="false">MONTH(B4314)</f>
        <v>10</v>
      </c>
      <c r="E4314" s="331" t="n">
        <f aca="false">DAY(B4314)</f>
        <v>26</v>
      </c>
      <c r="F4314" s="132" t="n">
        <v>63089.0325</v>
      </c>
      <c r="G4314" s="132" t="n">
        <v>63292.3475</v>
      </c>
      <c r="H4314" s="132" t="n">
        <v>59835.3175</v>
      </c>
      <c r="I4314" s="132" t="n">
        <v>60319.11</v>
      </c>
      <c r="J4314" s="132" t="n">
        <f aca="false">LARGE($G$1:G4314,1)</f>
        <v>66998.105</v>
      </c>
      <c r="K4314" s="192" t="n">
        <f aca="false">IF(J4314&gt;J4313,0,K4313+1)</f>
        <v>6</v>
      </c>
      <c r="L4314" s="134" t="n">
        <f aca="false">I4314/J4314-1</f>
        <v>-0.0996893121081558</v>
      </c>
      <c r="O4314" s="131"/>
      <c r="P4314" s="330"/>
      <c r="Q4314" s="132"/>
      <c r="R4314" s="132"/>
      <c r="S4314" s="132"/>
      <c r="T4314" s="132"/>
    </row>
    <row r="4315" customFormat="false" ht="12.8" hidden="false" customHeight="false" outlineLevel="0" collapsed="false">
      <c r="A4315" s="131" t="n">
        <v>1635292800</v>
      </c>
      <c r="B4315" s="330" t="n">
        <f aca="false">(A4315/(24*60*60))+DATE(1970,1,1)</f>
        <v>44496</v>
      </c>
      <c r="C4315" s="331" t="n">
        <f aca="false">YEAR(B4315)</f>
        <v>2021</v>
      </c>
      <c r="D4315" s="331" t="n">
        <f aca="false">MONTH(B4315)</f>
        <v>10</v>
      </c>
      <c r="E4315" s="331" t="n">
        <f aca="false">DAY(B4315)</f>
        <v>27</v>
      </c>
      <c r="F4315" s="132" t="n">
        <v>60333.04</v>
      </c>
      <c r="G4315" s="132" t="n">
        <v>61488.525</v>
      </c>
      <c r="H4315" s="132" t="n">
        <v>58110.1525</v>
      </c>
      <c r="I4315" s="132" t="n">
        <v>58473.77</v>
      </c>
      <c r="J4315" s="132" t="n">
        <f aca="false">LARGE($G$1:G4315,1)</f>
        <v>66998.105</v>
      </c>
      <c r="K4315" s="192" t="n">
        <f aca="false">IF(J4315&gt;J4314,0,K4314+1)</f>
        <v>7</v>
      </c>
      <c r="L4315" s="134" t="n">
        <f aca="false">I4315/J4315-1</f>
        <v>-0.127232479187284</v>
      </c>
      <c r="O4315" s="131"/>
      <c r="P4315" s="330"/>
      <c r="Q4315" s="132"/>
      <c r="R4315" s="132"/>
      <c r="S4315" s="132"/>
      <c r="T4315" s="132"/>
    </row>
    <row r="4316" customFormat="false" ht="12.8" hidden="false" customHeight="false" outlineLevel="0" collapsed="false">
      <c r="A4316" s="131" t="n">
        <v>1635379200</v>
      </c>
      <c r="B4316" s="330" t="n">
        <f aca="false">(A4316/(24*60*60))+DATE(1970,1,1)</f>
        <v>44497</v>
      </c>
      <c r="C4316" s="331" t="n">
        <f aca="false">YEAR(B4316)</f>
        <v>2021</v>
      </c>
      <c r="D4316" s="331" t="n">
        <f aca="false">MONTH(B4316)</f>
        <v>10</v>
      </c>
      <c r="E4316" s="331" t="n">
        <f aca="false">DAY(B4316)</f>
        <v>28</v>
      </c>
      <c r="F4316" s="132" t="n">
        <v>58482.7425</v>
      </c>
      <c r="G4316" s="132" t="n">
        <v>62500.085</v>
      </c>
      <c r="H4316" s="132" t="n">
        <v>57381.72</v>
      </c>
      <c r="I4316" s="132" t="n">
        <v>60600.135</v>
      </c>
      <c r="J4316" s="132" t="n">
        <f aca="false">LARGE($G$1:G4316,1)</f>
        <v>66998.105</v>
      </c>
      <c r="K4316" s="192" t="n">
        <f aca="false">IF(J4316&gt;J4315,0,K4315+1)</f>
        <v>8</v>
      </c>
      <c r="L4316" s="134" t="n">
        <f aca="false">I4316/J4316-1</f>
        <v>-0.0954947904869846</v>
      </c>
      <c r="O4316" s="131"/>
      <c r="P4316" s="330"/>
      <c r="Q4316" s="132"/>
      <c r="R4316" s="132"/>
      <c r="S4316" s="132"/>
      <c r="T4316" s="132"/>
    </row>
    <row r="4317" customFormat="false" ht="12.8" hidden="false" customHeight="false" outlineLevel="0" collapsed="false">
      <c r="A4317" s="131" t="n">
        <v>1635465600</v>
      </c>
      <c r="B4317" s="330" t="n">
        <f aca="false">(A4317/(24*60*60))+DATE(1970,1,1)</f>
        <v>44498</v>
      </c>
      <c r="C4317" s="331" t="n">
        <f aca="false">YEAR(B4317)</f>
        <v>2021</v>
      </c>
      <c r="D4317" s="331" t="n">
        <f aca="false">MONTH(B4317)</f>
        <v>10</v>
      </c>
      <c r="E4317" s="331" t="n">
        <f aca="false">DAY(B4317)</f>
        <v>29</v>
      </c>
      <c r="F4317" s="132" t="n">
        <v>60601.56</v>
      </c>
      <c r="G4317" s="132" t="n">
        <v>62968.385</v>
      </c>
      <c r="H4317" s="132" t="n">
        <v>60187.07</v>
      </c>
      <c r="I4317" s="132" t="n">
        <v>62279.4025</v>
      </c>
      <c r="J4317" s="132" t="n">
        <f aca="false">LARGE($G$1:G4317,1)</f>
        <v>66998.105</v>
      </c>
      <c r="K4317" s="192" t="n">
        <f aca="false">IF(J4317&gt;J4316,0,K4316+1)</f>
        <v>9</v>
      </c>
      <c r="L4317" s="134" t="n">
        <f aca="false">I4317/J4317-1</f>
        <v>-0.0704303875460358</v>
      </c>
      <c r="O4317" s="131"/>
      <c r="P4317" s="330"/>
      <c r="Q4317" s="132"/>
      <c r="R4317" s="132"/>
      <c r="S4317" s="132"/>
      <c r="T4317" s="132"/>
    </row>
    <row r="4318" customFormat="false" ht="12.8" hidden="false" customHeight="false" outlineLevel="0" collapsed="false">
      <c r="A4318" s="131" t="n">
        <v>1635552000</v>
      </c>
      <c r="B4318" s="330" t="n">
        <f aca="false">(A4318/(24*60*60))+DATE(1970,1,1)</f>
        <v>44499</v>
      </c>
      <c r="C4318" s="331" t="n">
        <f aca="false">YEAR(B4318)</f>
        <v>2021</v>
      </c>
      <c r="D4318" s="331" t="n">
        <f aca="false">MONTH(B4318)</f>
        <v>10</v>
      </c>
      <c r="E4318" s="331" t="n">
        <f aca="false">DAY(B4318)</f>
        <v>30</v>
      </c>
      <c r="F4318" s="132" t="n">
        <v>62274.69</v>
      </c>
      <c r="G4318" s="132" t="n">
        <v>62373.345</v>
      </c>
      <c r="H4318" s="132" t="n">
        <v>60705.6625</v>
      </c>
      <c r="I4318" s="132" t="n">
        <v>61899.5925</v>
      </c>
      <c r="J4318" s="132" t="n">
        <f aca="false">LARGE($G$1:G4318,1)</f>
        <v>66998.105</v>
      </c>
      <c r="K4318" s="192" t="n">
        <f aca="false">IF(J4318&gt;J4317,0,K4317+1)</f>
        <v>10</v>
      </c>
      <c r="L4318" s="134" t="n">
        <f aca="false">I4318/J4318-1</f>
        <v>-0.076099353854859</v>
      </c>
      <c r="O4318" s="131"/>
      <c r="P4318" s="330"/>
      <c r="Q4318" s="132"/>
      <c r="R4318" s="132"/>
      <c r="S4318" s="132"/>
      <c r="T4318" s="132"/>
    </row>
    <row r="4319" customFormat="false" ht="12.8" hidden="false" customHeight="false" outlineLevel="0" collapsed="false">
      <c r="A4319" s="131" t="n">
        <v>1635638400</v>
      </c>
      <c r="B4319" s="330" t="n">
        <f aca="false">(A4319/(24*60*60))+DATE(1970,1,1)</f>
        <v>44500</v>
      </c>
      <c r="C4319" s="331" t="n">
        <f aca="false">YEAR(B4319)</f>
        <v>2021</v>
      </c>
      <c r="D4319" s="331" t="n">
        <f aca="false">MONTH(B4319)</f>
        <v>10</v>
      </c>
      <c r="E4319" s="331" t="n">
        <f aca="false">DAY(B4319)</f>
        <v>31</v>
      </c>
      <c r="F4319" s="132" t="n">
        <v>61898.1475</v>
      </c>
      <c r="G4319" s="132" t="n">
        <v>62444.16</v>
      </c>
      <c r="H4319" s="132" t="n">
        <v>60013</v>
      </c>
      <c r="I4319" s="132" t="n">
        <v>61357.63</v>
      </c>
      <c r="J4319" s="132" t="n">
        <f aca="false">LARGE($G$1:G4319,1)</f>
        <v>66998.105</v>
      </c>
      <c r="K4319" s="192" t="n">
        <f aca="false">IF(J4319&gt;J4318,0,K4318+1)</f>
        <v>11</v>
      </c>
      <c r="L4319" s="134" t="n">
        <f aca="false">I4319/J4319-1</f>
        <v>-0.084188575184328</v>
      </c>
      <c r="O4319" s="131"/>
      <c r="P4319" s="330"/>
      <c r="Q4319" s="132"/>
      <c r="R4319" s="132"/>
      <c r="S4319" s="132"/>
      <c r="T4319" s="132"/>
    </row>
    <row r="4320" customFormat="false" ht="12.8" hidden="false" customHeight="false" outlineLevel="0" collapsed="false">
      <c r="A4320" s="131" t="n">
        <v>1635724800</v>
      </c>
      <c r="B4320" s="330" t="n">
        <f aca="false">(A4320/(24*60*60))+DATE(1970,1,1)</f>
        <v>44501</v>
      </c>
      <c r="C4320" s="331" t="n">
        <f aca="false">YEAR(B4320)</f>
        <v>2021</v>
      </c>
      <c r="D4320" s="331" t="n">
        <f aca="false">MONTH(B4320)</f>
        <v>11</v>
      </c>
      <c r="E4320" s="331" t="n">
        <f aca="false">DAY(B4320)</f>
        <v>1</v>
      </c>
      <c r="F4320" s="132" t="n">
        <v>61359.0625</v>
      </c>
      <c r="G4320" s="132" t="n">
        <v>62497.5</v>
      </c>
      <c r="H4320" s="132" t="n">
        <v>59484.82</v>
      </c>
      <c r="I4320" s="132" t="n">
        <v>60947.0975</v>
      </c>
      <c r="J4320" s="132" t="n">
        <f aca="false">LARGE($G$1:G4320,1)</f>
        <v>66998.105</v>
      </c>
      <c r="K4320" s="192" t="n">
        <f aca="false">IF(J4320&gt;J4319,0,K4319+1)</f>
        <v>12</v>
      </c>
      <c r="L4320" s="134" t="n">
        <f aca="false">I4320/J4320-1</f>
        <v>-0.0903160992389261</v>
      </c>
      <c r="O4320" s="131"/>
      <c r="P4320" s="330"/>
      <c r="Q4320" s="132"/>
      <c r="R4320" s="132"/>
      <c r="S4320" s="132"/>
      <c r="T4320" s="132"/>
    </row>
    <row r="4321" customFormat="false" ht="12.8" hidden="false" customHeight="false" outlineLevel="0" collapsed="false">
      <c r="A4321" s="131" t="n">
        <v>1635811200</v>
      </c>
      <c r="B4321" s="330" t="n">
        <f aca="false">(A4321/(24*60*60))+DATE(1970,1,1)</f>
        <v>44502</v>
      </c>
      <c r="C4321" s="331" t="n">
        <f aca="false">YEAR(B4321)</f>
        <v>2021</v>
      </c>
      <c r="D4321" s="331" t="n">
        <f aca="false">MONTH(B4321)</f>
        <v>11</v>
      </c>
      <c r="E4321" s="331" t="n">
        <f aca="false">DAY(B4321)</f>
        <v>2</v>
      </c>
      <c r="F4321" s="132" t="n">
        <v>60951.91</v>
      </c>
      <c r="G4321" s="132" t="n">
        <v>64311.5</v>
      </c>
      <c r="H4321" s="132" t="n">
        <v>60669.21</v>
      </c>
      <c r="I4321" s="132" t="n">
        <v>63266.1025</v>
      </c>
      <c r="J4321" s="132" t="n">
        <f aca="false">LARGE($G$1:G4321,1)</f>
        <v>66998.105</v>
      </c>
      <c r="K4321" s="192" t="n">
        <f aca="false">IF(J4321&gt;J4320,0,K4320+1)</f>
        <v>13</v>
      </c>
      <c r="L4321" s="134" t="n">
        <f aca="false">I4321/J4321-1</f>
        <v>-0.0557031053340986</v>
      </c>
      <c r="O4321" s="131"/>
      <c r="P4321" s="330"/>
      <c r="Q4321" s="132"/>
      <c r="R4321" s="132"/>
      <c r="S4321" s="132"/>
      <c r="T4321" s="132"/>
    </row>
    <row r="4322" customFormat="false" ht="12.8" hidden="false" customHeight="false" outlineLevel="0" collapsed="false">
      <c r="A4322" s="131" t="n">
        <v>1635897600</v>
      </c>
      <c r="B4322" s="330" t="n">
        <f aca="false">(A4322/(24*60*60))+DATE(1970,1,1)</f>
        <v>44503</v>
      </c>
      <c r="C4322" s="331" t="n">
        <f aca="false">YEAR(B4322)</f>
        <v>2021</v>
      </c>
      <c r="D4322" s="331" t="n">
        <f aca="false">MONTH(B4322)</f>
        <v>11</v>
      </c>
      <c r="E4322" s="331" t="n">
        <f aca="false">DAY(B4322)</f>
        <v>3</v>
      </c>
      <c r="F4322" s="132" t="n">
        <v>63269.015</v>
      </c>
      <c r="G4322" s="132" t="n">
        <v>63558.8625</v>
      </c>
      <c r="H4322" s="132" t="n">
        <v>60252.19</v>
      </c>
      <c r="I4322" s="132" t="n">
        <v>62937.0925</v>
      </c>
      <c r="J4322" s="132" t="n">
        <f aca="false">LARGE($G$1:G4322,1)</f>
        <v>66998.105</v>
      </c>
      <c r="K4322" s="192" t="n">
        <f aca="false">IF(J4322&gt;J4321,0,K4321+1)</f>
        <v>14</v>
      </c>
      <c r="L4322" s="134" t="n">
        <f aca="false">I4322/J4322-1</f>
        <v>-0.0606138412422261</v>
      </c>
      <c r="O4322" s="131"/>
      <c r="P4322" s="330"/>
      <c r="Q4322" s="132"/>
      <c r="R4322" s="132"/>
      <c r="S4322" s="132"/>
      <c r="T4322" s="132"/>
    </row>
    <row r="4323" customFormat="false" ht="12.8" hidden="false" customHeight="false" outlineLevel="0" collapsed="false">
      <c r="A4323" s="131" t="n">
        <v>1635984000</v>
      </c>
      <c r="B4323" s="330" t="n">
        <f aca="false">(A4323/(24*60*60))+DATE(1970,1,1)</f>
        <v>44504</v>
      </c>
      <c r="C4323" s="331" t="n">
        <f aca="false">YEAR(B4323)</f>
        <v>2021</v>
      </c>
      <c r="D4323" s="331" t="n">
        <f aca="false">MONTH(B4323)</f>
        <v>11</v>
      </c>
      <c r="E4323" s="331" t="n">
        <f aca="false">DAY(B4323)</f>
        <v>4</v>
      </c>
      <c r="F4323" s="132" t="n">
        <v>62937.955</v>
      </c>
      <c r="G4323" s="132" t="n">
        <v>63129.99</v>
      </c>
      <c r="H4323" s="132" t="n">
        <v>60705.5325</v>
      </c>
      <c r="I4323" s="132" t="n">
        <v>61450.845</v>
      </c>
      <c r="J4323" s="132" t="n">
        <f aca="false">LARGE($G$1:G4323,1)</f>
        <v>66998.105</v>
      </c>
      <c r="K4323" s="192" t="n">
        <f aca="false">IF(J4323&gt;J4322,0,K4322+1)</f>
        <v>15</v>
      </c>
      <c r="L4323" s="134" t="n">
        <f aca="false">I4323/J4323-1</f>
        <v>-0.0827972671764372</v>
      </c>
      <c r="O4323" s="131"/>
      <c r="P4323" s="330"/>
      <c r="Q4323" s="132"/>
      <c r="R4323" s="132"/>
      <c r="S4323" s="132"/>
      <c r="T4323" s="132"/>
    </row>
    <row r="4324" customFormat="false" ht="12.8" hidden="false" customHeight="false" outlineLevel="0" collapsed="false">
      <c r="A4324" s="131" t="n">
        <v>1636070400</v>
      </c>
      <c r="B4324" s="330" t="n">
        <f aca="false">(A4324/(24*60*60))+DATE(1970,1,1)</f>
        <v>44505</v>
      </c>
      <c r="C4324" s="331" t="n">
        <f aca="false">YEAR(B4324)</f>
        <v>2021</v>
      </c>
      <c r="D4324" s="331" t="n">
        <f aca="false">MONTH(B4324)</f>
        <v>11</v>
      </c>
      <c r="E4324" s="331" t="n">
        <f aca="false">DAY(B4324)</f>
        <v>5</v>
      </c>
      <c r="F4324" s="132" t="n">
        <v>61443.3825</v>
      </c>
      <c r="G4324" s="132" t="n">
        <v>62984.2525</v>
      </c>
      <c r="H4324" s="132" t="n">
        <v>60781.9675</v>
      </c>
      <c r="I4324" s="132" t="n">
        <v>61016.1575</v>
      </c>
      <c r="J4324" s="132" t="n">
        <f aca="false">LARGE($G$1:G4324,1)</f>
        <v>66998.105</v>
      </c>
      <c r="K4324" s="192" t="n">
        <f aca="false">IF(J4324&gt;J4323,0,K4323+1)</f>
        <v>16</v>
      </c>
      <c r="L4324" s="134" t="n">
        <f aca="false">I4324/J4324-1</f>
        <v>-0.0892853238162482</v>
      </c>
      <c r="O4324" s="131"/>
      <c r="P4324" s="330"/>
      <c r="Q4324" s="132"/>
      <c r="R4324" s="132"/>
      <c r="S4324" s="132"/>
      <c r="T4324" s="132"/>
    </row>
    <row r="4325" customFormat="false" ht="12.8" hidden="false" customHeight="false" outlineLevel="0" collapsed="false">
      <c r="A4325" s="131" t="n">
        <v>1636156800</v>
      </c>
      <c r="B4325" s="330" t="n">
        <f aca="false">(A4325/(24*60*60))+DATE(1970,1,1)</f>
        <v>44506</v>
      </c>
      <c r="C4325" s="331" t="n">
        <f aca="false">YEAR(B4325)</f>
        <v>2021</v>
      </c>
      <c r="D4325" s="331" t="n">
        <f aca="false">MONTH(B4325)</f>
        <v>11</v>
      </c>
      <c r="E4325" s="331" t="n">
        <f aca="false">DAY(B4325)</f>
        <v>6</v>
      </c>
      <c r="F4325" s="132" t="n">
        <v>61008.6225</v>
      </c>
      <c r="G4325" s="132" t="n">
        <v>61599.7475</v>
      </c>
      <c r="H4325" s="132" t="n">
        <v>60121.1775</v>
      </c>
      <c r="I4325" s="132" t="n">
        <v>61543.7625</v>
      </c>
      <c r="J4325" s="132" t="n">
        <f aca="false">LARGE($G$1:G4325,1)</f>
        <v>66998.105</v>
      </c>
      <c r="K4325" s="192" t="n">
        <f aca="false">IF(J4325&gt;J4324,0,K4324+1)</f>
        <v>17</v>
      </c>
      <c r="L4325" s="134" t="n">
        <f aca="false">I4325/J4325-1</f>
        <v>-0.0814103995926452</v>
      </c>
      <c r="O4325" s="131"/>
      <c r="P4325" s="330"/>
      <c r="Q4325" s="132"/>
      <c r="R4325" s="132"/>
      <c r="S4325" s="132"/>
      <c r="T4325" s="132"/>
    </row>
    <row r="4326" customFormat="false" ht="12.8" hidden="false" customHeight="false" outlineLevel="0" collapsed="false">
      <c r="A4326" s="131" t="n">
        <v>1636243200</v>
      </c>
      <c r="B4326" s="330" t="n">
        <f aca="false">(A4326/(24*60*60))+DATE(1970,1,1)</f>
        <v>44507</v>
      </c>
      <c r="C4326" s="331" t="n">
        <f aca="false">YEAR(B4326)</f>
        <v>2021</v>
      </c>
      <c r="D4326" s="331" t="n">
        <f aca="false">MONTH(B4326)</f>
        <v>11</v>
      </c>
      <c r="E4326" s="331" t="n">
        <f aca="false">DAY(B4326)</f>
        <v>7</v>
      </c>
      <c r="F4326" s="132" t="n">
        <v>61539.35</v>
      </c>
      <c r="G4326" s="132" t="n">
        <v>63317.475</v>
      </c>
      <c r="H4326" s="132" t="n">
        <v>61397.2175</v>
      </c>
      <c r="I4326" s="132" t="n">
        <v>63312.7675</v>
      </c>
      <c r="J4326" s="132" t="n">
        <f aca="false">LARGE($G$1:G4326,1)</f>
        <v>66998.105</v>
      </c>
      <c r="K4326" s="192" t="n">
        <f aca="false">IF(J4326&gt;J4325,0,K4325+1)</f>
        <v>18</v>
      </c>
      <c r="L4326" s="134" t="n">
        <f aca="false">I4326/J4326-1</f>
        <v>-0.0550065930969241</v>
      </c>
      <c r="O4326" s="131"/>
      <c r="P4326" s="330"/>
      <c r="Q4326" s="132"/>
      <c r="R4326" s="132"/>
      <c r="S4326" s="132"/>
      <c r="T4326" s="132"/>
    </row>
    <row r="4327" customFormat="false" ht="12.8" hidden="false" customHeight="false" outlineLevel="0" collapsed="false">
      <c r="A4327" s="131" t="n">
        <v>1636329600</v>
      </c>
      <c r="B4327" s="330" t="n">
        <f aca="false">(A4327/(24*60*60))+DATE(1970,1,1)</f>
        <v>44508</v>
      </c>
      <c r="C4327" s="331" t="n">
        <f aca="false">YEAR(B4327)</f>
        <v>2021</v>
      </c>
      <c r="D4327" s="331" t="n">
        <f aca="false">MONTH(B4327)</f>
        <v>11</v>
      </c>
      <c r="E4327" s="331" t="n">
        <f aca="false">DAY(B4327)</f>
        <v>8</v>
      </c>
      <c r="F4327" s="132" t="n">
        <v>63313.0675</v>
      </c>
      <c r="G4327" s="132" t="n">
        <v>67792.0125</v>
      </c>
      <c r="H4327" s="132" t="n">
        <v>63313.0675</v>
      </c>
      <c r="I4327" s="132" t="n">
        <v>67556.4625</v>
      </c>
      <c r="J4327" s="132" t="n">
        <f aca="false">LARGE($G$1:G4327,1)</f>
        <v>67792.0125</v>
      </c>
      <c r="K4327" s="192" t="n">
        <f aca="false">IF(J4327&gt;J4326,0,K4326+1)</f>
        <v>0</v>
      </c>
      <c r="L4327" s="134" t="n">
        <f aca="false">I4327/J4327-1</f>
        <v>-0.00347459813204398</v>
      </c>
      <c r="O4327" s="131"/>
      <c r="P4327" s="330"/>
      <c r="Q4327" s="132"/>
      <c r="R4327" s="132"/>
      <c r="S4327" s="132"/>
      <c r="T4327" s="132"/>
    </row>
    <row r="4328" customFormat="false" ht="12.8" hidden="false" customHeight="false" outlineLevel="0" collapsed="false">
      <c r="A4328" s="131" t="n">
        <v>1636416000</v>
      </c>
      <c r="B4328" s="330" t="n">
        <f aca="false">(A4328/(24*60*60))+DATE(1970,1,1)</f>
        <v>44509</v>
      </c>
      <c r="C4328" s="331" t="n">
        <f aca="false">YEAR(B4328)</f>
        <v>2021</v>
      </c>
      <c r="D4328" s="331" t="n">
        <f aca="false">MONTH(B4328)</f>
        <v>11</v>
      </c>
      <c r="E4328" s="331" t="n">
        <f aca="false">DAY(B4328)</f>
        <v>9</v>
      </c>
      <c r="F4328" s="132" t="n">
        <v>67551.1575</v>
      </c>
      <c r="G4328" s="132" t="n">
        <v>68540.59</v>
      </c>
      <c r="H4328" s="132" t="n">
        <v>66272.5675</v>
      </c>
      <c r="I4328" s="132" t="n">
        <v>66947.1225</v>
      </c>
      <c r="J4328" s="132" t="n">
        <f aca="false">LARGE($G$1:G4328,1)</f>
        <v>68540.59</v>
      </c>
      <c r="K4328" s="192" t="n">
        <f aca="false">IF(J4328&gt;J4327,0,K4327+1)</f>
        <v>0</v>
      </c>
      <c r="L4328" s="134" t="n">
        <f aca="false">I4328/J4328-1</f>
        <v>-0.0232485232473195</v>
      </c>
      <c r="O4328" s="131"/>
      <c r="P4328" s="330"/>
      <c r="Q4328" s="132"/>
      <c r="R4328" s="132"/>
      <c r="S4328" s="132"/>
      <c r="T4328" s="132"/>
    </row>
    <row r="4329" customFormat="false" ht="12.8" hidden="false" customHeight="false" outlineLevel="0" collapsed="false">
      <c r="A4329" s="131" t="n">
        <v>1636502400</v>
      </c>
      <c r="B4329" s="330" t="n">
        <f aca="false">(A4329/(24*60*60))+DATE(1970,1,1)</f>
        <v>44510</v>
      </c>
      <c r="C4329" s="331" t="n">
        <f aca="false">YEAR(B4329)</f>
        <v>2021</v>
      </c>
      <c r="D4329" s="331" t="n">
        <f aca="false">MONTH(B4329)</f>
        <v>11</v>
      </c>
      <c r="E4329" s="331" t="n">
        <f aca="false">DAY(B4329)</f>
        <v>10</v>
      </c>
      <c r="F4329" s="132" t="n">
        <v>66943.36</v>
      </c>
      <c r="G4329" s="132" t="n">
        <v>68997.75</v>
      </c>
      <c r="H4329" s="132" t="n">
        <v>62821.195</v>
      </c>
      <c r="I4329" s="132" t="n">
        <v>64936.2625</v>
      </c>
      <c r="J4329" s="132" t="n">
        <f aca="false">LARGE($G$1:G4329,1)</f>
        <v>68997.75</v>
      </c>
      <c r="K4329" s="192" t="n">
        <f aca="false">IF(J4329&gt;J4328,0,K4328+1)</f>
        <v>0</v>
      </c>
      <c r="L4329" s="134" t="n">
        <f aca="false">I4329/J4329-1</f>
        <v>-0.0588640571612843</v>
      </c>
      <c r="O4329" s="131"/>
      <c r="P4329" s="330"/>
      <c r="Q4329" s="132"/>
      <c r="R4329" s="132"/>
      <c r="S4329" s="132"/>
      <c r="T4329" s="132"/>
    </row>
    <row r="4330" customFormat="false" ht="12.8" hidden="false" customHeight="false" outlineLevel="0" collapsed="false">
      <c r="A4330" s="131" t="n">
        <v>1636588800</v>
      </c>
      <c r="B4330" s="330" t="n">
        <f aca="false">(A4330/(24*60*60))+DATE(1970,1,1)</f>
        <v>44511</v>
      </c>
      <c r="C4330" s="331" t="n">
        <f aca="false">YEAR(B4330)</f>
        <v>2021</v>
      </c>
      <c r="D4330" s="331" t="n">
        <f aca="false">MONTH(B4330)</f>
        <v>11</v>
      </c>
      <c r="E4330" s="331" t="n">
        <f aca="false">DAY(B4330)</f>
        <v>11</v>
      </c>
      <c r="F4330" s="132" t="n">
        <v>64929.27</v>
      </c>
      <c r="G4330" s="132" t="n">
        <v>65606.06</v>
      </c>
      <c r="H4330" s="132" t="n">
        <v>64129.965</v>
      </c>
      <c r="I4330" s="132" t="n">
        <v>64822.07</v>
      </c>
      <c r="J4330" s="132" t="n">
        <f aca="false">LARGE($G$1:G4330,1)</f>
        <v>68997.75</v>
      </c>
      <c r="K4330" s="192" t="n">
        <f aca="false">IF(J4330&gt;J4329,0,K4329+1)</f>
        <v>1</v>
      </c>
      <c r="L4330" s="134" t="n">
        <f aca="false">I4330/J4330-1</f>
        <v>-0.0605190748973699</v>
      </c>
      <c r="O4330" s="131"/>
      <c r="P4330" s="330"/>
      <c r="Q4330" s="132"/>
      <c r="R4330" s="132"/>
      <c r="S4330" s="132"/>
      <c r="T4330" s="132"/>
    </row>
    <row r="4331" customFormat="false" ht="12.8" hidden="false" customHeight="false" outlineLevel="0" collapsed="false">
      <c r="A4331" s="131" t="n">
        <v>1636675200</v>
      </c>
      <c r="B4331" s="330" t="n">
        <f aca="false">(A4331/(24*60*60))+DATE(1970,1,1)</f>
        <v>44512</v>
      </c>
      <c r="C4331" s="331" t="n">
        <f aca="false">YEAR(B4331)</f>
        <v>2021</v>
      </c>
      <c r="D4331" s="331" t="n">
        <f aca="false">MONTH(B4331)</f>
        <v>11</v>
      </c>
      <c r="E4331" s="331" t="n">
        <f aca="false">DAY(B4331)</f>
        <v>12</v>
      </c>
      <c r="F4331" s="132" t="n">
        <v>64805.79</v>
      </c>
      <c r="G4331" s="132" t="n">
        <v>65481.26</v>
      </c>
      <c r="H4331" s="132" t="n">
        <v>62442.585</v>
      </c>
      <c r="I4331" s="132" t="n">
        <v>64153.3275</v>
      </c>
      <c r="J4331" s="132" t="n">
        <f aca="false">LARGE($G$1:G4331,1)</f>
        <v>68997.75</v>
      </c>
      <c r="K4331" s="192" t="n">
        <f aca="false">IF(J4331&gt;J4330,0,K4330+1)</f>
        <v>2</v>
      </c>
      <c r="L4331" s="134" t="n">
        <f aca="false">I4331/J4331-1</f>
        <v>-0.07021131123841</v>
      </c>
      <c r="O4331" s="131"/>
      <c r="P4331" s="330"/>
      <c r="Q4331" s="132"/>
      <c r="R4331" s="132"/>
      <c r="S4331" s="132"/>
      <c r="T4331" s="132"/>
    </row>
    <row r="4332" customFormat="false" ht="12.8" hidden="false" customHeight="false" outlineLevel="0" collapsed="false">
      <c r="A4332" s="131" t="n">
        <v>1636761600</v>
      </c>
      <c r="B4332" s="330" t="n">
        <f aca="false">(A4332/(24*60*60))+DATE(1970,1,1)</f>
        <v>44513</v>
      </c>
      <c r="C4332" s="331" t="n">
        <f aca="false">YEAR(B4332)</f>
        <v>2021</v>
      </c>
      <c r="D4332" s="331" t="n">
        <f aca="false">MONTH(B4332)</f>
        <v>11</v>
      </c>
      <c r="E4332" s="331" t="n">
        <f aca="false">DAY(B4332)</f>
        <v>13</v>
      </c>
      <c r="F4332" s="132" t="n">
        <v>64147.49</v>
      </c>
      <c r="G4332" s="132" t="n">
        <v>64984.84</v>
      </c>
      <c r="H4332" s="132" t="n">
        <v>63404.665</v>
      </c>
      <c r="I4332" s="132" t="n">
        <v>64406.96</v>
      </c>
      <c r="J4332" s="132" t="n">
        <f aca="false">LARGE($G$1:G4332,1)</f>
        <v>68997.75</v>
      </c>
      <c r="K4332" s="192" t="n">
        <f aca="false">IF(J4332&gt;J4331,0,K4331+1)</f>
        <v>3</v>
      </c>
      <c r="L4332" s="134" t="n">
        <f aca="false">I4332/J4332-1</f>
        <v>-0.0665353580370375</v>
      </c>
      <c r="O4332" s="131"/>
      <c r="P4332" s="330"/>
      <c r="Q4332" s="132"/>
      <c r="R4332" s="132"/>
      <c r="S4332" s="132"/>
      <c r="T4332" s="132"/>
    </row>
    <row r="4333" customFormat="false" ht="12.8" hidden="false" customHeight="false" outlineLevel="0" collapsed="false">
      <c r="A4333" s="131" t="n">
        <v>1636848000</v>
      </c>
      <c r="B4333" s="330" t="n">
        <f aca="false">(A4333/(24*60*60))+DATE(1970,1,1)</f>
        <v>44514</v>
      </c>
      <c r="C4333" s="331" t="n">
        <f aca="false">YEAR(B4333)</f>
        <v>2021</v>
      </c>
      <c r="D4333" s="331" t="n">
        <f aca="false">MONTH(B4333)</f>
        <v>11</v>
      </c>
      <c r="E4333" s="331" t="n">
        <f aca="false">DAY(B4333)</f>
        <v>14</v>
      </c>
      <c r="F4333" s="132" t="n">
        <v>64403.79</v>
      </c>
      <c r="G4333" s="132" t="n">
        <v>65507.465</v>
      </c>
      <c r="H4333" s="132" t="n">
        <v>63607.715</v>
      </c>
      <c r="I4333" s="132" t="n">
        <v>65502.47</v>
      </c>
      <c r="J4333" s="132" t="n">
        <f aca="false">LARGE($G$1:G4333,1)</f>
        <v>68997.75</v>
      </c>
      <c r="K4333" s="192" t="n">
        <f aca="false">IF(J4333&gt;J4332,0,K4332+1)</f>
        <v>4</v>
      </c>
      <c r="L4333" s="134" t="n">
        <f aca="false">I4333/J4333-1</f>
        <v>-0.0506578837715722</v>
      </c>
      <c r="O4333" s="131"/>
      <c r="P4333" s="330"/>
      <c r="Q4333" s="132"/>
      <c r="R4333" s="132"/>
      <c r="S4333" s="132"/>
      <c r="T4333" s="132"/>
    </row>
    <row r="4334" customFormat="false" ht="12.8" hidden="false" customHeight="false" outlineLevel="0" collapsed="false">
      <c r="A4334" s="131" t="n">
        <v>1636934400</v>
      </c>
      <c r="B4334" s="330" t="n">
        <f aca="false">(A4334/(24*60*60))+DATE(1970,1,1)</f>
        <v>44515</v>
      </c>
      <c r="C4334" s="331" t="n">
        <f aca="false">YEAR(B4334)</f>
        <v>2021</v>
      </c>
      <c r="D4334" s="331" t="n">
        <f aca="false">MONTH(B4334)</f>
        <v>11</v>
      </c>
      <c r="E4334" s="331" t="n">
        <f aca="false">DAY(B4334)</f>
        <v>15</v>
      </c>
      <c r="F4334" s="132" t="n">
        <v>65502.4725</v>
      </c>
      <c r="G4334" s="132" t="n">
        <v>66354.41</v>
      </c>
      <c r="H4334" s="132" t="n">
        <v>63376.5025</v>
      </c>
      <c r="I4334" s="132" t="n">
        <v>63617.4125</v>
      </c>
      <c r="J4334" s="132" t="n">
        <f aca="false">LARGE($G$1:G4334,1)</f>
        <v>68997.75</v>
      </c>
      <c r="K4334" s="192" t="n">
        <f aca="false">IF(J4334&gt;J4333,0,K4333+1)</f>
        <v>5</v>
      </c>
      <c r="L4334" s="134" t="n">
        <f aca="false">I4334/J4334-1</f>
        <v>-0.0779784485725984</v>
      </c>
      <c r="O4334" s="131"/>
      <c r="P4334" s="330"/>
      <c r="Q4334" s="132"/>
      <c r="R4334" s="132"/>
      <c r="S4334" s="132"/>
      <c r="T4334" s="132"/>
    </row>
    <row r="4335" customFormat="false" ht="12.8" hidden="false" customHeight="false" outlineLevel="0" collapsed="false">
      <c r="A4335" s="131" t="n">
        <v>1637020800</v>
      </c>
      <c r="B4335" s="330" t="n">
        <f aca="false">(A4335/(24*60*60))+DATE(1970,1,1)</f>
        <v>44516</v>
      </c>
      <c r="C4335" s="331" t="n">
        <f aca="false">YEAR(B4335)</f>
        <v>2021</v>
      </c>
      <c r="D4335" s="331" t="n">
        <f aca="false">MONTH(B4335)</f>
        <v>11</v>
      </c>
      <c r="E4335" s="331" t="n">
        <f aca="false">DAY(B4335)</f>
        <v>16</v>
      </c>
      <c r="F4335" s="132" t="n">
        <v>63617.945</v>
      </c>
      <c r="G4335" s="132" t="n">
        <v>63620.4875</v>
      </c>
      <c r="H4335" s="132" t="n">
        <v>58611.3025</v>
      </c>
      <c r="I4335" s="132" t="n">
        <v>60127.2875</v>
      </c>
      <c r="J4335" s="132" t="n">
        <f aca="false">LARGE($G$1:G4335,1)</f>
        <v>68997.75</v>
      </c>
      <c r="K4335" s="192" t="n">
        <f aca="false">IF(J4335&gt;J4334,0,K4334+1)</f>
        <v>6</v>
      </c>
      <c r="L4335" s="134" t="n">
        <f aca="false">I4335/J4335-1</f>
        <v>-0.128561619762963</v>
      </c>
      <c r="O4335" s="131"/>
      <c r="P4335" s="330"/>
      <c r="Q4335" s="132"/>
      <c r="R4335" s="132"/>
      <c r="S4335" s="132"/>
      <c r="T4335" s="132"/>
    </row>
    <row r="4336" customFormat="false" ht="12.8" hidden="false" customHeight="false" outlineLevel="0" collapsed="false">
      <c r="A4336" s="131" t="n">
        <v>1637107200</v>
      </c>
      <c r="B4336" s="330" t="n">
        <f aca="false">(A4336/(24*60*60))+DATE(1970,1,1)</f>
        <v>44517</v>
      </c>
      <c r="C4336" s="331" t="n">
        <f aca="false">YEAR(B4336)</f>
        <v>2021</v>
      </c>
      <c r="D4336" s="331" t="n">
        <f aca="false">MONTH(B4336)</f>
        <v>11</v>
      </c>
      <c r="E4336" s="331" t="n">
        <f aca="false">DAY(B4336)</f>
        <v>17</v>
      </c>
      <c r="F4336" s="132" t="n">
        <v>60114.9425</v>
      </c>
      <c r="G4336" s="132" t="n">
        <v>60847.795</v>
      </c>
      <c r="H4336" s="132" t="n">
        <v>58455.4</v>
      </c>
      <c r="I4336" s="132" t="n">
        <v>60348.1</v>
      </c>
      <c r="J4336" s="132" t="n">
        <f aca="false">LARGE($G$1:G4336,1)</f>
        <v>68997.75</v>
      </c>
      <c r="K4336" s="192" t="n">
        <f aca="false">IF(J4336&gt;J4335,0,K4335+1)</f>
        <v>7</v>
      </c>
      <c r="L4336" s="134" t="n">
        <f aca="false">I4336/J4336-1</f>
        <v>-0.125361334246407</v>
      </c>
      <c r="O4336" s="131"/>
      <c r="P4336" s="330"/>
      <c r="Q4336" s="132"/>
      <c r="R4336" s="132"/>
      <c r="S4336" s="132"/>
      <c r="T4336" s="132"/>
    </row>
    <row r="4337" customFormat="false" ht="12.8" hidden="false" customHeight="false" outlineLevel="0" collapsed="false">
      <c r="A4337" s="131" t="n">
        <v>1637193600</v>
      </c>
      <c r="B4337" s="330" t="n">
        <f aca="false">(A4337/(24*60*60))+DATE(1970,1,1)</f>
        <v>44518</v>
      </c>
      <c r="C4337" s="331" t="n">
        <f aca="false">YEAR(B4337)</f>
        <v>2021</v>
      </c>
      <c r="D4337" s="331" t="n">
        <f aca="false">MONTH(B4337)</f>
        <v>11</v>
      </c>
      <c r="E4337" s="331" t="n">
        <f aca="false">DAY(B4337)</f>
        <v>18</v>
      </c>
      <c r="F4337" s="132" t="n">
        <v>60364.3125</v>
      </c>
      <c r="G4337" s="132" t="n">
        <v>60974.0625</v>
      </c>
      <c r="H4337" s="132" t="n">
        <v>56514.1925</v>
      </c>
      <c r="I4337" s="132" t="n">
        <v>56912.3075</v>
      </c>
      <c r="J4337" s="132" t="n">
        <f aca="false">LARGE($G$1:G4337,1)</f>
        <v>68997.75</v>
      </c>
      <c r="K4337" s="192" t="n">
        <f aca="false">IF(J4337&gt;J4336,0,K4336+1)</f>
        <v>8</v>
      </c>
      <c r="L4337" s="134" t="n">
        <f aca="false">I4337/J4337-1</f>
        <v>-0.175157052222717</v>
      </c>
      <c r="O4337" s="131"/>
      <c r="P4337" s="330"/>
      <c r="Q4337" s="132"/>
      <c r="R4337" s="132"/>
      <c r="S4337" s="132"/>
      <c r="T4337" s="132"/>
    </row>
    <row r="4338" customFormat="false" ht="12.8" hidden="false" customHeight="false" outlineLevel="0" collapsed="false">
      <c r="A4338" s="131" t="n">
        <v>1637280000</v>
      </c>
      <c r="B4338" s="330" t="n">
        <f aca="false">(A4338/(24*60*60))+DATE(1970,1,1)</f>
        <v>44519</v>
      </c>
      <c r="C4338" s="331" t="n">
        <f aca="false">YEAR(B4338)</f>
        <v>2021</v>
      </c>
      <c r="D4338" s="331" t="n">
        <f aca="false">MONTH(B4338)</f>
        <v>11</v>
      </c>
      <c r="E4338" s="331" t="n">
        <f aca="false">DAY(B4338)</f>
        <v>19</v>
      </c>
      <c r="F4338" s="132" t="n">
        <v>56907.94</v>
      </c>
      <c r="G4338" s="132" t="n">
        <v>58399.6675</v>
      </c>
      <c r="H4338" s="132" t="n">
        <v>55174.75</v>
      </c>
      <c r="I4338" s="132" t="n">
        <v>58067.5975</v>
      </c>
      <c r="J4338" s="132" t="n">
        <f aca="false">LARGE($G$1:G4338,1)</f>
        <v>68997.75</v>
      </c>
      <c r="K4338" s="192" t="n">
        <f aca="false">IF(J4338&gt;J4337,0,K4337+1)</f>
        <v>9</v>
      </c>
      <c r="L4338" s="134" t="n">
        <f aca="false">I4338/J4338-1</f>
        <v>-0.158413172893319</v>
      </c>
      <c r="O4338" s="131"/>
      <c r="P4338" s="330"/>
      <c r="Q4338" s="132"/>
      <c r="R4338" s="132"/>
      <c r="S4338" s="132"/>
      <c r="T4338" s="132"/>
    </row>
    <row r="4339" customFormat="false" ht="12.8" hidden="false" customHeight="false" outlineLevel="0" collapsed="false">
      <c r="A4339" s="131" t="n">
        <v>1637366400</v>
      </c>
      <c r="B4339" s="330" t="n">
        <f aca="false">(A4339/(24*60*60))+DATE(1970,1,1)</f>
        <v>44520</v>
      </c>
      <c r="C4339" s="331" t="n">
        <f aca="false">YEAR(B4339)</f>
        <v>2021</v>
      </c>
      <c r="D4339" s="331" t="n">
        <f aca="false">MONTH(B4339)</f>
        <v>11</v>
      </c>
      <c r="E4339" s="331" t="n">
        <f aca="false">DAY(B4339)</f>
        <v>20</v>
      </c>
      <c r="F4339" s="132" t="n">
        <v>58241.5675</v>
      </c>
      <c r="G4339" s="132" t="n">
        <v>59861.175</v>
      </c>
      <c r="H4339" s="132" t="n">
        <v>57431.205</v>
      </c>
      <c r="I4339" s="132" t="n">
        <v>59739.2175</v>
      </c>
      <c r="J4339" s="132" t="n">
        <f aca="false">LARGE($G$1:G4339,1)</f>
        <v>68997.75</v>
      </c>
      <c r="K4339" s="192" t="n">
        <f aca="false">IF(J4339&gt;J4338,0,K4338+1)</f>
        <v>10</v>
      </c>
      <c r="L4339" s="134" t="n">
        <f aca="false">I4339/J4339-1</f>
        <v>-0.134186006065415</v>
      </c>
      <c r="O4339" s="131"/>
      <c r="P4339" s="330"/>
      <c r="Q4339" s="132"/>
      <c r="R4339" s="132"/>
      <c r="S4339" s="132"/>
      <c r="T4339" s="132"/>
    </row>
    <row r="4340" customFormat="false" ht="12.8" hidden="false" customHeight="false" outlineLevel="0" collapsed="false">
      <c r="A4340" s="131" t="n">
        <v>1637452800</v>
      </c>
      <c r="B4340" s="330" t="n">
        <f aca="false">(A4340/(24*60*60))+DATE(1970,1,1)</f>
        <v>44521</v>
      </c>
      <c r="C4340" s="331" t="n">
        <f aca="false">YEAR(B4340)</f>
        <v>2021</v>
      </c>
      <c r="D4340" s="331" t="n">
        <f aca="false">MONTH(B4340)</f>
        <v>11</v>
      </c>
      <c r="E4340" s="331" t="n">
        <f aca="false">DAY(B4340)</f>
        <v>21</v>
      </c>
      <c r="F4340" s="132" t="n">
        <v>59734.23</v>
      </c>
      <c r="G4340" s="132" t="n">
        <v>60026.0275</v>
      </c>
      <c r="H4340" s="132" t="n">
        <v>58544.04</v>
      </c>
      <c r="I4340" s="132" t="n">
        <v>58794.32</v>
      </c>
      <c r="J4340" s="132" t="n">
        <f aca="false">LARGE($G$1:G4340,1)</f>
        <v>68997.75</v>
      </c>
      <c r="K4340" s="192" t="n">
        <f aca="false">IF(J4340&gt;J4339,0,K4339+1)</f>
        <v>11</v>
      </c>
      <c r="L4340" s="134" t="n">
        <f aca="false">I4340/J4340-1</f>
        <v>-0.147880619295557</v>
      </c>
      <c r="O4340" s="131"/>
      <c r="P4340" s="330"/>
      <c r="Q4340" s="132"/>
      <c r="R4340" s="132"/>
      <c r="S4340" s="132"/>
      <c r="T4340" s="132"/>
    </row>
    <row r="4341" customFormat="false" ht="12.8" hidden="false" customHeight="false" outlineLevel="0" collapsed="false">
      <c r="A4341" s="131" t="n">
        <v>1637539200</v>
      </c>
      <c r="B4341" s="330" t="n">
        <f aca="false">(A4341/(24*60*60))+DATE(1970,1,1)</f>
        <v>44522</v>
      </c>
      <c r="C4341" s="331" t="n">
        <f aca="false">YEAR(B4341)</f>
        <v>2021</v>
      </c>
      <c r="D4341" s="331" t="n">
        <f aca="false">MONTH(B4341)</f>
        <v>11</v>
      </c>
      <c r="E4341" s="331" t="n">
        <f aca="false">DAY(B4341)</f>
        <v>22</v>
      </c>
      <c r="F4341" s="132" t="n">
        <v>58689.245</v>
      </c>
      <c r="G4341" s="132" t="n">
        <v>59300.8225</v>
      </c>
      <c r="H4341" s="132" t="n">
        <v>55637.9325</v>
      </c>
      <c r="I4341" s="132" t="n">
        <v>56312.4125</v>
      </c>
      <c r="J4341" s="132" t="n">
        <f aca="false">LARGE($G$1:G4341,1)</f>
        <v>68997.75</v>
      </c>
      <c r="K4341" s="192" t="n">
        <f aca="false">IF(J4341&gt;J4340,0,K4340+1)</f>
        <v>12</v>
      </c>
      <c r="L4341" s="134" t="n">
        <f aca="false">I4341/J4341-1</f>
        <v>-0.183851466170998</v>
      </c>
      <c r="O4341" s="131"/>
      <c r="P4341" s="330"/>
      <c r="Q4341" s="132"/>
      <c r="R4341" s="132"/>
      <c r="S4341" s="132"/>
      <c r="T4341" s="132"/>
    </row>
    <row r="4342" customFormat="false" ht="12.8" hidden="false" customHeight="false" outlineLevel="0" collapsed="false">
      <c r="A4342" s="131" t="n">
        <v>1637625600</v>
      </c>
      <c r="B4342" s="330" t="n">
        <f aca="false">(A4342/(24*60*60))+DATE(1970,1,1)</f>
        <v>44523</v>
      </c>
      <c r="C4342" s="331" t="n">
        <f aca="false">YEAR(B4342)</f>
        <v>2021</v>
      </c>
      <c r="D4342" s="331" t="n">
        <f aca="false">MONTH(B4342)</f>
        <v>11</v>
      </c>
      <c r="E4342" s="331" t="n">
        <f aca="false">DAY(B4342)</f>
        <v>23</v>
      </c>
      <c r="F4342" s="132" t="n">
        <v>56340.57</v>
      </c>
      <c r="G4342" s="132" t="n">
        <v>57868.97</v>
      </c>
      <c r="H4342" s="132" t="n">
        <v>55383.145</v>
      </c>
      <c r="I4342" s="132" t="n">
        <v>57573.43</v>
      </c>
      <c r="J4342" s="132" t="n">
        <f aca="false">LARGE($G$1:G4342,1)</f>
        <v>68997.75</v>
      </c>
      <c r="K4342" s="192" t="n">
        <f aca="false">IF(J4342&gt;J4341,0,K4341+1)</f>
        <v>13</v>
      </c>
      <c r="L4342" s="134" t="n">
        <f aca="false">I4342/J4342-1</f>
        <v>-0.165575254265538</v>
      </c>
      <c r="O4342" s="131"/>
      <c r="P4342" s="330"/>
      <c r="Q4342" s="132"/>
      <c r="R4342" s="132"/>
      <c r="S4342" s="132"/>
      <c r="T4342" s="132"/>
    </row>
    <row r="4343" customFormat="false" ht="12.8" hidden="false" customHeight="false" outlineLevel="0" collapsed="false">
      <c r="A4343" s="131" t="n">
        <v>1637712000</v>
      </c>
      <c r="B4343" s="330" t="n">
        <f aca="false">(A4343/(24*60*60))+DATE(1970,1,1)</f>
        <v>44524</v>
      </c>
      <c r="C4343" s="331" t="n">
        <f aca="false">YEAR(B4343)</f>
        <v>2021</v>
      </c>
      <c r="D4343" s="331" t="n">
        <f aca="false">MONTH(B4343)</f>
        <v>11</v>
      </c>
      <c r="E4343" s="331" t="n">
        <f aca="false">DAY(B4343)</f>
        <v>24</v>
      </c>
      <c r="F4343" s="132" t="n">
        <v>57571.15</v>
      </c>
      <c r="G4343" s="132" t="n">
        <v>57709.94</v>
      </c>
      <c r="H4343" s="132" t="n">
        <v>55923.0375</v>
      </c>
      <c r="I4343" s="132" t="n">
        <v>57180.3325</v>
      </c>
      <c r="J4343" s="132" t="n">
        <f aca="false">LARGE($G$1:G4343,1)</f>
        <v>68997.75</v>
      </c>
      <c r="K4343" s="192" t="n">
        <f aca="false">IF(J4343&gt;J4342,0,K4342+1)</f>
        <v>14</v>
      </c>
      <c r="L4343" s="134" t="n">
        <f aca="false">I4343/J4343-1</f>
        <v>-0.171272505262853</v>
      </c>
      <c r="O4343" s="131"/>
      <c r="P4343" s="330"/>
      <c r="Q4343" s="132"/>
      <c r="R4343" s="132"/>
      <c r="S4343" s="132"/>
      <c r="T4343" s="132"/>
    </row>
    <row r="4344" customFormat="false" ht="12.8" hidden="false" customHeight="false" outlineLevel="0" collapsed="false">
      <c r="A4344" s="131" t="n">
        <v>1637798400</v>
      </c>
      <c r="B4344" s="330" t="n">
        <f aca="false">(A4344/(24*60*60))+DATE(1970,1,1)</f>
        <v>44525</v>
      </c>
      <c r="C4344" s="331" t="n">
        <f aca="false">YEAR(B4344)</f>
        <v>2021</v>
      </c>
      <c r="D4344" s="331" t="n">
        <f aca="false">MONTH(B4344)</f>
        <v>11</v>
      </c>
      <c r="E4344" s="331" t="n">
        <f aca="false">DAY(B4344)</f>
        <v>25</v>
      </c>
      <c r="F4344" s="132" t="n">
        <v>57167.12</v>
      </c>
      <c r="G4344" s="132" t="n">
        <v>59422.46</v>
      </c>
      <c r="H4344" s="132" t="n">
        <v>57046.555</v>
      </c>
      <c r="I4344" s="132" t="n">
        <v>58971.925</v>
      </c>
      <c r="J4344" s="132" t="n">
        <f aca="false">LARGE($G$1:G4344,1)</f>
        <v>68997.75</v>
      </c>
      <c r="K4344" s="192" t="n">
        <f aca="false">IF(J4344&gt;J4343,0,K4343+1)</f>
        <v>15</v>
      </c>
      <c r="L4344" s="134" t="n">
        <f aca="false">I4344/J4344-1</f>
        <v>-0.145306549851263</v>
      </c>
      <c r="O4344" s="131"/>
      <c r="P4344" s="330"/>
      <c r="Q4344" s="132"/>
      <c r="R4344" s="132"/>
      <c r="S4344" s="132"/>
      <c r="T4344" s="132"/>
    </row>
    <row r="4345" customFormat="false" ht="12.8" hidden="false" customHeight="false" outlineLevel="0" collapsed="false">
      <c r="A4345" s="131" t="n">
        <v>1637884800</v>
      </c>
      <c r="B4345" s="330" t="n">
        <f aca="false">(A4345/(24*60*60))+DATE(1970,1,1)</f>
        <v>44526</v>
      </c>
      <c r="C4345" s="331" t="n">
        <f aca="false">YEAR(B4345)</f>
        <v>2021</v>
      </c>
      <c r="D4345" s="331" t="n">
        <f aca="false">MONTH(B4345)</f>
        <v>11</v>
      </c>
      <c r="E4345" s="331" t="n">
        <f aca="false">DAY(B4345)</f>
        <v>26</v>
      </c>
      <c r="F4345" s="132" t="n">
        <v>58983.1475</v>
      </c>
      <c r="G4345" s="132" t="n">
        <v>59194.04</v>
      </c>
      <c r="H4345" s="132" t="n">
        <v>53539.2575</v>
      </c>
      <c r="I4345" s="132" t="n">
        <v>53871.2875</v>
      </c>
      <c r="J4345" s="132" t="n">
        <f aca="false">LARGE($G$1:G4345,1)</f>
        <v>68997.75</v>
      </c>
      <c r="K4345" s="192" t="n">
        <f aca="false">IF(J4345&gt;J4344,0,K4344+1)</f>
        <v>16</v>
      </c>
      <c r="L4345" s="134" t="n">
        <f aca="false">I4345/J4345-1</f>
        <v>-0.219231243047781</v>
      </c>
      <c r="O4345" s="131"/>
      <c r="P4345" s="330"/>
      <c r="Q4345" s="132"/>
      <c r="R4345" s="132"/>
      <c r="S4345" s="132"/>
      <c r="T4345" s="132"/>
    </row>
    <row r="4346" customFormat="false" ht="12.8" hidden="false" customHeight="false" outlineLevel="0" collapsed="false">
      <c r="A4346" s="131" t="n">
        <v>1637971200</v>
      </c>
      <c r="B4346" s="330" t="n">
        <f aca="false">(A4346/(24*60*60))+DATE(1970,1,1)</f>
        <v>44527</v>
      </c>
      <c r="C4346" s="331" t="n">
        <f aca="false">YEAR(B4346)</f>
        <v>2021</v>
      </c>
      <c r="D4346" s="331" t="n">
        <f aca="false">MONTH(B4346)</f>
        <v>11</v>
      </c>
      <c r="E4346" s="331" t="n">
        <f aca="false">DAY(B4346)</f>
        <v>27</v>
      </c>
      <c r="F4346" s="132" t="n">
        <v>53745.595</v>
      </c>
      <c r="G4346" s="132" t="n">
        <v>55333.3925</v>
      </c>
      <c r="H4346" s="132" t="n">
        <v>53648.1175</v>
      </c>
      <c r="I4346" s="132" t="n">
        <v>54775.655</v>
      </c>
      <c r="J4346" s="132" t="n">
        <f aca="false">LARGE($G$1:G4346,1)</f>
        <v>68997.75</v>
      </c>
      <c r="K4346" s="192" t="n">
        <f aca="false">IF(J4346&gt;J4345,0,K4345+1)</f>
        <v>17</v>
      </c>
      <c r="L4346" s="134" t="n">
        <f aca="false">I4346/J4346-1</f>
        <v>-0.206124040276676</v>
      </c>
      <c r="O4346" s="131"/>
      <c r="P4346" s="330"/>
      <c r="Q4346" s="132"/>
      <c r="R4346" s="132"/>
      <c r="S4346" s="132"/>
      <c r="T4346" s="132"/>
    </row>
    <row r="4347" customFormat="false" ht="12.8" hidden="false" customHeight="false" outlineLevel="0" collapsed="false">
      <c r="A4347" s="131" t="n">
        <v>1638057600</v>
      </c>
      <c r="B4347" s="330" t="n">
        <f aca="false">(A4347/(24*60*60))+DATE(1970,1,1)</f>
        <v>44528</v>
      </c>
      <c r="C4347" s="331" t="n">
        <f aca="false">YEAR(B4347)</f>
        <v>2021</v>
      </c>
      <c r="D4347" s="331" t="n">
        <f aca="false">MONTH(B4347)</f>
        <v>11</v>
      </c>
      <c r="E4347" s="331" t="n">
        <f aca="false">DAY(B4347)</f>
        <v>28</v>
      </c>
      <c r="F4347" s="132" t="n">
        <v>54760.62</v>
      </c>
      <c r="G4347" s="132" t="n">
        <v>57450.68</v>
      </c>
      <c r="H4347" s="132" t="n">
        <v>53479.41</v>
      </c>
      <c r="I4347" s="132" t="n">
        <v>57322.77</v>
      </c>
      <c r="J4347" s="132" t="n">
        <f aca="false">LARGE($G$1:G4347,1)</f>
        <v>68997.75</v>
      </c>
      <c r="K4347" s="192" t="n">
        <f aca="false">IF(J4347&gt;J4346,0,K4346+1)</f>
        <v>18</v>
      </c>
      <c r="L4347" s="134" t="n">
        <f aca="false">I4347/J4347-1</f>
        <v>-0.169208126351946</v>
      </c>
      <c r="O4347" s="131"/>
      <c r="P4347" s="330"/>
      <c r="Q4347" s="132"/>
      <c r="R4347" s="132"/>
      <c r="S4347" s="132"/>
      <c r="T4347" s="132"/>
    </row>
    <row r="4348" customFormat="false" ht="12.8" hidden="false" customHeight="false" outlineLevel="0" collapsed="false">
      <c r="A4348" s="131" t="n">
        <v>1638144000</v>
      </c>
      <c r="B4348" s="330" t="n">
        <f aca="false">(A4348/(24*60*60))+DATE(1970,1,1)</f>
        <v>44529</v>
      </c>
      <c r="C4348" s="331" t="n">
        <f aca="false">YEAR(B4348)</f>
        <v>2021</v>
      </c>
      <c r="D4348" s="331" t="n">
        <f aca="false">MONTH(B4348)</f>
        <v>11</v>
      </c>
      <c r="E4348" s="331" t="n">
        <f aca="false">DAY(B4348)</f>
        <v>29</v>
      </c>
      <c r="F4348" s="132" t="n">
        <v>57319.83</v>
      </c>
      <c r="G4348" s="132" t="n">
        <v>58874.06</v>
      </c>
      <c r="H4348" s="132" t="n">
        <v>56742.4</v>
      </c>
      <c r="I4348" s="132" t="n">
        <v>57838.79</v>
      </c>
      <c r="J4348" s="132" t="n">
        <f aca="false">LARGE($G$1:G4348,1)</f>
        <v>68997.75</v>
      </c>
      <c r="K4348" s="192" t="n">
        <f aca="false">IF(J4348&gt;J4347,0,K4347+1)</f>
        <v>19</v>
      </c>
      <c r="L4348" s="134" t="n">
        <f aca="false">I4348/J4348-1</f>
        <v>-0.161729331753572</v>
      </c>
      <c r="O4348" s="131"/>
      <c r="P4348" s="330"/>
      <c r="Q4348" s="132"/>
      <c r="R4348" s="132"/>
      <c r="S4348" s="132"/>
      <c r="T4348" s="132"/>
    </row>
    <row r="4349" customFormat="false" ht="12.8" hidden="false" customHeight="false" outlineLevel="0" collapsed="false">
      <c r="A4349" s="131" t="n">
        <v>1638230400</v>
      </c>
      <c r="B4349" s="330" t="n">
        <f aca="false">(A4349/(24*60*60))+DATE(1970,1,1)</f>
        <v>44530</v>
      </c>
      <c r="C4349" s="331" t="n">
        <f aca="false">YEAR(B4349)</f>
        <v>2021</v>
      </c>
      <c r="D4349" s="331" t="n">
        <f aca="false">MONTH(B4349)</f>
        <v>11</v>
      </c>
      <c r="E4349" s="331" t="n">
        <f aca="false">DAY(B4349)</f>
        <v>30</v>
      </c>
      <c r="F4349" s="132" t="n">
        <v>57838.34</v>
      </c>
      <c r="G4349" s="132" t="n">
        <v>59200.38</v>
      </c>
      <c r="H4349" s="132" t="n">
        <v>55970.35</v>
      </c>
      <c r="I4349" s="132" t="n">
        <v>57014.33</v>
      </c>
      <c r="J4349" s="132" t="n">
        <f aca="false">LARGE($G$1:G4349,1)</f>
        <v>68997.75</v>
      </c>
      <c r="K4349" s="192" t="n">
        <f aca="false">IF(J4349&gt;J4348,0,K4348+1)</f>
        <v>20</v>
      </c>
      <c r="L4349" s="134" t="n">
        <f aca="false">I4349/J4349-1</f>
        <v>-0.173678417049831</v>
      </c>
      <c r="O4349" s="131"/>
      <c r="P4349" s="330"/>
      <c r="Q4349" s="132"/>
      <c r="R4349" s="132"/>
      <c r="S4349" s="132"/>
      <c r="T4349" s="132"/>
    </row>
    <row r="4350" customFormat="false" ht="12.8" hidden="false" customHeight="false" outlineLevel="0" collapsed="false">
      <c r="A4350" s="131" t="n">
        <v>1638316800</v>
      </c>
      <c r="B4350" s="330" t="n">
        <f aca="false">(A4350/(24*60*60))+DATE(1970,1,1)</f>
        <v>44531</v>
      </c>
      <c r="C4350" s="331" t="n">
        <f aca="false">YEAR(B4350)</f>
        <v>2021</v>
      </c>
      <c r="D4350" s="331" t="n">
        <f aca="false">MONTH(B4350)</f>
        <v>12</v>
      </c>
      <c r="E4350" s="331" t="n">
        <f aca="false">DAY(B4350)</f>
        <v>1</v>
      </c>
      <c r="F4350" s="132" t="n">
        <v>56962.59</v>
      </c>
      <c r="G4350" s="132" t="n">
        <v>59103.77</v>
      </c>
      <c r="H4350" s="132" t="n">
        <v>56530</v>
      </c>
      <c r="I4350" s="132" t="n">
        <v>57213.37</v>
      </c>
      <c r="J4350" s="132" t="n">
        <f aca="false">LARGE($G$1:G4350,1)</f>
        <v>68997.75</v>
      </c>
      <c r="K4350" s="192" t="n">
        <f aca="false">IF(J4350&gt;J4349,0,K4349+1)</f>
        <v>21</v>
      </c>
      <c r="L4350" s="134" t="n">
        <f aca="false">I4350/J4350-1</f>
        <v>-0.170793685301332</v>
      </c>
      <c r="O4350" s="131"/>
      <c r="P4350" s="330"/>
      <c r="Q4350" s="132"/>
      <c r="R4350" s="132"/>
      <c r="S4350" s="132"/>
      <c r="T4350" s="132"/>
    </row>
    <row r="4351" customFormat="false" ht="12.8" hidden="false" customHeight="false" outlineLevel="0" collapsed="false">
      <c r="A4351" s="131" t="n">
        <v>1638403200</v>
      </c>
      <c r="B4351" s="330" t="n">
        <f aca="false">(A4351/(24*60*60))+DATE(1970,1,1)</f>
        <v>44532</v>
      </c>
      <c r="C4351" s="331" t="n">
        <f aca="false">YEAR(B4351)</f>
        <v>2021</v>
      </c>
      <c r="D4351" s="331" t="n">
        <f aca="false">MONTH(B4351)</f>
        <v>12</v>
      </c>
      <c r="E4351" s="331" t="n">
        <f aca="false">DAY(B4351)</f>
        <v>2</v>
      </c>
      <c r="F4351" s="132" t="n">
        <v>57179.74</v>
      </c>
      <c r="G4351" s="132" t="n">
        <v>57359.86</v>
      </c>
      <c r="H4351" s="132" t="n">
        <v>55848.27</v>
      </c>
      <c r="I4351" s="132" t="n">
        <v>56552.32</v>
      </c>
      <c r="J4351" s="132" t="n">
        <f aca="false">LARGE($G$1:G4351,1)</f>
        <v>68997.75</v>
      </c>
      <c r="K4351" s="192" t="n">
        <f aca="false">IF(J4351&gt;J4350,0,K4350+1)</f>
        <v>22</v>
      </c>
      <c r="L4351" s="134" t="n">
        <f aca="false">I4351/J4351-1</f>
        <v>-0.180374432499611</v>
      </c>
      <c r="O4351" s="131"/>
      <c r="P4351" s="330"/>
      <c r="Q4351" s="132"/>
      <c r="R4351" s="132"/>
      <c r="S4351" s="132"/>
      <c r="T4351" s="132"/>
    </row>
    <row r="4352" customFormat="false" ht="12.8" hidden="false" customHeight="false" outlineLevel="0" collapsed="false">
      <c r="A4352" s="131" t="n">
        <v>1638489600</v>
      </c>
      <c r="B4352" s="330" t="n">
        <f aca="false">(A4352/(24*60*60))+DATE(1970,1,1)</f>
        <v>44533</v>
      </c>
      <c r="C4352" s="331" t="n">
        <f aca="false">YEAR(B4352)</f>
        <v>2021</v>
      </c>
      <c r="D4352" s="331" t="n">
        <f aca="false">MONTH(B4352)</f>
        <v>12</v>
      </c>
      <c r="E4352" s="331" t="n">
        <f aca="false">DAY(B4352)</f>
        <v>3</v>
      </c>
      <c r="F4352" s="132" t="n">
        <v>56529.34</v>
      </c>
      <c r="G4352" s="132" t="n">
        <v>57592.54</v>
      </c>
      <c r="H4352" s="132" t="n">
        <v>52023.94</v>
      </c>
      <c r="I4352" s="132" t="n">
        <v>53683.26</v>
      </c>
      <c r="J4352" s="132" t="n">
        <f aca="false">LARGE($G$1:G4352,1)</f>
        <v>68997.75</v>
      </c>
      <c r="K4352" s="192" t="n">
        <f aca="false">IF(J4352&gt;J4351,0,K4351+1)</f>
        <v>23</v>
      </c>
      <c r="L4352" s="134" t="n">
        <f aca="false">I4352/J4352-1</f>
        <v>-0.221956368142439</v>
      </c>
      <c r="O4352" s="131"/>
      <c r="P4352" s="330"/>
      <c r="Q4352" s="132"/>
      <c r="R4352" s="132"/>
      <c r="S4352" s="132"/>
      <c r="T4352" s="132"/>
    </row>
    <row r="4353" customFormat="false" ht="12.8" hidden="false" customHeight="false" outlineLevel="0" collapsed="false">
      <c r="A4353" s="131" t="n">
        <v>1638576000</v>
      </c>
      <c r="B4353" s="330" t="n">
        <f aca="false">(A4353/(24*60*60))+DATE(1970,1,1)</f>
        <v>44534</v>
      </c>
      <c r="C4353" s="331" t="n">
        <f aca="false">YEAR(B4353)</f>
        <v>2021</v>
      </c>
      <c r="D4353" s="331" t="n">
        <f aca="false">MONTH(B4353)</f>
        <v>12</v>
      </c>
      <c r="E4353" s="331" t="n">
        <f aca="false">DAY(B4353)</f>
        <v>4</v>
      </c>
      <c r="F4353" s="132" t="n">
        <v>53687.57</v>
      </c>
      <c r="G4353" s="132" t="n">
        <v>53880.95</v>
      </c>
      <c r="H4353" s="132" t="n">
        <v>41631.28</v>
      </c>
      <c r="I4353" s="132" t="n">
        <v>49231.66</v>
      </c>
      <c r="J4353" s="132" t="n">
        <f aca="false">LARGE($G$1:G4353,1)</f>
        <v>68997.75</v>
      </c>
      <c r="K4353" s="192" t="n">
        <f aca="false">IF(J4353&gt;J4352,0,K4352+1)</f>
        <v>24</v>
      </c>
      <c r="L4353" s="134" t="n">
        <f aca="false">I4353/J4353-1</f>
        <v>-0.286474414020747</v>
      </c>
      <c r="O4353" s="131"/>
      <c r="P4353" s="330"/>
      <c r="Q4353" s="132"/>
      <c r="R4353" s="132"/>
      <c r="S4353" s="132"/>
      <c r="T4353" s="132"/>
    </row>
    <row r="4354" customFormat="false" ht="12.8" hidden="false" customHeight="false" outlineLevel="0" collapsed="false">
      <c r="A4354" s="131" t="n">
        <v>1638662400</v>
      </c>
      <c r="B4354" s="330" t="n">
        <f aca="false">(A4354/(24*60*60))+DATE(1970,1,1)</f>
        <v>44535</v>
      </c>
      <c r="C4354" s="331" t="n">
        <f aca="false">YEAR(B4354)</f>
        <v>2021</v>
      </c>
      <c r="D4354" s="331" t="n">
        <f aca="false">MONTH(B4354)</f>
        <v>12</v>
      </c>
      <c r="E4354" s="331" t="n">
        <f aca="false">DAY(B4354)</f>
        <v>5</v>
      </c>
      <c r="F4354" s="132" t="n">
        <v>49347.03</v>
      </c>
      <c r="G4354" s="132" t="n">
        <v>49767.39</v>
      </c>
      <c r="H4354" s="132" t="n">
        <v>47965.8</v>
      </c>
      <c r="I4354" s="132" t="n">
        <v>49409.58</v>
      </c>
      <c r="J4354" s="132" t="n">
        <f aca="false">LARGE($G$1:G4354,1)</f>
        <v>68997.75</v>
      </c>
      <c r="K4354" s="192" t="n">
        <f aca="false">IF(J4354&gt;J4353,0,K4353+1)</f>
        <v>25</v>
      </c>
      <c r="L4354" s="134" t="n">
        <f aca="false">I4354/J4354-1</f>
        <v>-0.283895779210192</v>
      </c>
      <c r="O4354" s="131"/>
      <c r="P4354" s="330"/>
      <c r="Q4354" s="132"/>
      <c r="R4354" s="132"/>
      <c r="S4354" s="132"/>
      <c r="T4354" s="132"/>
    </row>
    <row r="4355" customFormat="false" ht="12.8" hidden="false" customHeight="false" outlineLevel="0" collapsed="false">
      <c r="A4355" s="131" t="n">
        <v>1638748800</v>
      </c>
      <c r="B4355" s="330" t="n">
        <f aca="false">(A4355/(24*60*60))+DATE(1970,1,1)</f>
        <v>44536</v>
      </c>
      <c r="C4355" s="331" t="n">
        <f aca="false">YEAR(B4355)</f>
        <v>2021</v>
      </c>
      <c r="D4355" s="331" t="n">
        <f aca="false">MONTH(B4355)</f>
        <v>12</v>
      </c>
      <c r="E4355" s="331" t="n">
        <f aca="false">DAY(B4355)</f>
        <v>6</v>
      </c>
      <c r="F4355" s="132" t="n">
        <v>49341.93</v>
      </c>
      <c r="G4355" s="132" t="n">
        <v>50986.65</v>
      </c>
      <c r="H4355" s="132" t="n">
        <v>47196.01</v>
      </c>
      <c r="I4355" s="132" t="n">
        <v>50547.88</v>
      </c>
      <c r="J4355" s="132" t="n">
        <f aca="false">LARGE($G$1:G4355,1)</f>
        <v>68997.75</v>
      </c>
      <c r="K4355" s="192" t="n">
        <f aca="false">IF(J4355&gt;J4354,0,K4354+1)</f>
        <v>26</v>
      </c>
      <c r="L4355" s="134" t="n">
        <f aca="false">I4355/J4355-1</f>
        <v>-0.267398139794414</v>
      </c>
      <c r="O4355" s="131"/>
      <c r="P4355" s="330"/>
      <c r="Q4355" s="132"/>
      <c r="R4355" s="132"/>
      <c r="S4355" s="132"/>
      <c r="T4355" s="132"/>
    </row>
    <row r="4356" customFormat="false" ht="12.8" hidden="false" customHeight="false" outlineLevel="0" collapsed="false">
      <c r="A4356" s="131" t="n">
        <v>1638835200</v>
      </c>
      <c r="B4356" s="330" t="n">
        <f aca="false">(A4356/(24*60*60))+DATE(1970,1,1)</f>
        <v>44537</v>
      </c>
      <c r="C4356" s="331" t="n">
        <f aca="false">YEAR(B4356)</f>
        <v>2021</v>
      </c>
      <c r="D4356" s="331" t="n">
        <f aca="false">MONTH(B4356)</f>
        <v>12</v>
      </c>
      <c r="E4356" s="331" t="n">
        <f aca="false">DAY(B4356)</f>
        <v>7</v>
      </c>
      <c r="F4356" s="132" t="n">
        <v>50543.04</v>
      </c>
      <c r="G4356" s="132" t="n">
        <v>51935.25</v>
      </c>
      <c r="H4356" s="132" t="n">
        <v>50078.81</v>
      </c>
      <c r="I4356" s="132" t="n">
        <v>50644.37</v>
      </c>
      <c r="J4356" s="132" t="n">
        <f aca="false">LARGE($G$1:G4356,1)</f>
        <v>68997.75</v>
      </c>
      <c r="K4356" s="192" t="n">
        <f aca="false">IF(J4356&gt;J4355,0,K4355+1)</f>
        <v>27</v>
      </c>
      <c r="L4356" s="134" t="n">
        <f aca="false">I4356/J4356-1</f>
        <v>-0.265999688395636</v>
      </c>
      <c r="O4356" s="131"/>
      <c r="P4356" s="330"/>
      <c r="Q4356" s="132"/>
      <c r="R4356" s="132"/>
      <c r="S4356" s="132"/>
      <c r="T4356" s="132"/>
    </row>
    <row r="4357" customFormat="false" ht="12.8" hidden="false" customHeight="false" outlineLevel="0" collapsed="false">
      <c r="A4357" s="131" t="n">
        <v>1638921600</v>
      </c>
      <c r="B4357" s="330" t="n">
        <f aca="false">(A4357/(24*60*60))+DATE(1970,1,1)</f>
        <v>44538</v>
      </c>
      <c r="C4357" s="331" t="n">
        <f aca="false">YEAR(B4357)</f>
        <v>2021</v>
      </c>
      <c r="D4357" s="331" t="n">
        <f aca="false">MONTH(B4357)</f>
        <v>12</v>
      </c>
      <c r="E4357" s="331" t="n">
        <f aca="false">DAY(B4357)</f>
        <v>8</v>
      </c>
      <c r="F4357" s="132" t="n">
        <v>50619.87</v>
      </c>
      <c r="G4357" s="132" t="n">
        <v>51196.91</v>
      </c>
      <c r="H4357" s="132" t="n">
        <v>48702.93</v>
      </c>
      <c r="I4357" s="132" t="n">
        <v>50518.96</v>
      </c>
      <c r="J4357" s="132" t="n">
        <f aca="false">LARGE($G$1:G4357,1)</f>
        <v>68997.75</v>
      </c>
      <c r="K4357" s="192" t="n">
        <f aca="false">IF(J4357&gt;J4356,0,K4356+1)</f>
        <v>28</v>
      </c>
      <c r="L4357" s="134" t="n">
        <f aca="false">I4357/J4357-1</f>
        <v>-0.267817283896939</v>
      </c>
      <c r="O4357" s="131"/>
      <c r="P4357" s="330"/>
      <c r="Q4357" s="132"/>
      <c r="R4357" s="132"/>
      <c r="S4357" s="132"/>
      <c r="T4357" s="132"/>
    </row>
    <row r="4358" customFormat="false" ht="12.8" hidden="false" customHeight="false" outlineLevel="0" collapsed="false">
      <c r="A4358" s="131" t="n">
        <v>1639008000</v>
      </c>
      <c r="B4358" s="330" t="n">
        <f aca="false">(A4358/(24*60*60))+DATE(1970,1,1)</f>
        <v>44539</v>
      </c>
      <c r="C4358" s="331" t="n">
        <f aca="false">YEAR(B4358)</f>
        <v>2021</v>
      </c>
      <c r="D4358" s="331" t="n">
        <f aca="false">MONTH(B4358)</f>
        <v>12</v>
      </c>
      <c r="E4358" s="331" t="n">
        <f aca="false">DAY(B4358)</f>
        <v>9</v>
      </c>
      <c r="F4358" s="132" t="n">
        <v>50535.33</v>
      </c>
      <c r="G4358" s="132" t="n">
        <v>50804.94</v>
      </c>
      <c r="H4358" s="132" t="n">
        <v>47322.31</v>
      </c>
      <c r="I4358" s="132" t="n">
        <v>47658.92</v>
      </c>
      <c r="J4358" s="132" t="n">
        <f aca="false">LARGE($G$1:G4358,1)</f>
        <v>68997.75</v>
      </c>
      <c r="K4358" s="192" t="n">
        <f aca="false">IF(J4358&gt;J4357,0,K4357+1)</f>
        <v>29</v>
      </c>
      <c r="L4358" s="134" t="n">
        <f aca="false">I4358/J4358-1</f>
        <v>-0.309268490639188</v>
      </c>
      <c r="O4358" s="131"/>
      <c r="P4358" s="330"/>
      <c r="Q4358" s="132"/>
      <c r="R4358" s="132"/>
      <c r="S4358" s="132"/>
      <c r="T4358" s="132"/>
    </row>
    <row r="4359" customFormat="false" ht="12.8" hidden="false" customHeight="false" outlineLevel="0" collapsed="false">
      <c r="A4359" s="131" t="n">
        <v>1639094400</v>
      </c>
      <c r="B4359" s="330" t="n">
        <f aca="false">(A4359/(24*60*60))+DATE(1970,1,1)</f>
        <v>44540</v>
      </c>
      <c r="C4359" s="331" t="n">
        <f aca="false">YEAR(B4359)</f>
        <v>2021</v>
      </c>
      <c r="D4359" s="331" t="n">
        <f aca="false">MONTH(B4359)</f>
        <v>12</v>
      </c>
      <c r="E4359" s="331" t="n">
        <f aca="false">DAY(B4359)</f>
        <v>10</v>
      </c>
      <c r="F4359" s="132" t="n">
        <v>47572.78</v>
      </c>
      <c r="G4359" s="132" t="n">
        <v>49791.19</v>
      </c>
      <c r="H4359" s="132" t="n">
        <v>47009.3</v>
      </c>
      <c r="I4359" s="132" t="n">
        <v>47229.01</v>
      </c>
      <c r="J4359" s="132" t="n">
        <f aca="false">LARGE($G$1:G4359,1)</f>
        <v>68997.75</v>
      </c>
      <c r="K4359" s="192" t="n">
        <f aca="false">IF(J4359&gt;J4358,0,K4358+1)</f>
        <v>30</v>
      </c>
      <c r="L4359" s="134" t="n">
        <f aca="false">I4359/J4359-1</f>
        <v>-0.315499273527035</v>
      </c>
      <c r="O4359" s="131"/>
      <c r="P4359" s="330"/>
      <c r="Q4359" s="132"/>
      <c r="R4359" s="132"/>
      <c r="S4359" s="132"/>
      <c r="T4359" s="132"/>
    </row>
    <row r="4360" customFormat="false" ht="12.8" hidden="false" customHeight="false" outlineLevel="0" collapsed="false">
      <c r="A4360" s="131" t="n">
        <v>1639180800</v>
      </c>
      <c r="B4360" s="330" t="n">
        <f aca="false">(A4360/(24*60*60))+DATE(1970,1,1)</f>
        <v>44541</v>
      </c>
      <c r="C4360" s="331" t="n">
        <f aca="false">YEAR(B4360)</f>
        <v>2021</v>
      </c>
      <c r="D4360" s="331" t="n">
        <f aca="false">MONTH(B4360)</f>
        <v>12</v>
      </c>
      <c r="E4360" s="331" t="n">
        <f aca="false">DAY(B4360)</f>
        <v>11</v>
      </c>
      <c r="F4360" s="132" t="n">
        <v>47492.5</v>
      </c>
      <c r="G4360" s="132" t="n">
        <v>49493.8</v>
      </c>
      <c r="H4360" s="132" t="n">
        <v>47037.41</v>
      </c>
      <c r="I4360" s="132" t="n">
        <v>49369.71</v>
      </c>
      <c r="J4360" s="132" t="n">
        <f aca="false">LARGE($G$1:G4360,1)</f>
        <v>68997.75</v>
      </c>
      <c r="K4360" s="192" t="n">
        <f aca="false">IF(J4360&gt;J4359,0,K4359+1)</f>
        <v>31</v>
      </c>
      <c r="L4360" s="134" t="n">
        <f aca="false">I4360/J4360-1</f>
        <v>-0.284473624139918</v>
      </c>
      <c r="O4360" s="131"/>
      <c r="P4360" s="330"/>
      <c r="Q4360" s="132"/>
      <c r="R4360" s="132"/>
      <c r="S4360" s="132"/>
      <c r="T4360" s="132"/>
    </row>
    <row r="4361" customFormat="false" ht="12.8" hidden="false" customHeight="false" outlineLevel="0" collapsed="false">
      <c r="A4361" s="131" t="n">
        <v>1639267200</v>
      </c>
      <c r="B4361" s="330" t="n">
        <f aca="false">(A4361/(24*60*60))+DATE(1970,1,1)</f>
        <v>44542</v>
      </c>
      <c r="C4361" s="331" t="n">
        <f aca="false">YEAR(B4361)</f>
        <v>2021</v>
      </c>
      <c r="D4361" s="331" t="n">
        <f aca="false">MONTH(B4361)</f>
        <v>12</v>
      </c>
      <c r="E4361" s="331" t="n">
        <f aca="false">DAY(B4361)</f>
        <v>12</v>
      </c>
      <c r="F4361" s="132" t="n">
        <v>49418.7</v>
      </c>
      <c r="G4361" s="132" t="n">
        <v>50764.21</v>
      </c>
      <c r="H4361" s="132" t="n">
        <v>48679.56</v>
      </c>
      <c r="I4361" s="132" t="n">
        <v>50112.02</v>
      </c>
      <c r="J4361" s="132" t="n">
        <f aca="false">LARGE($G$1:G4361,1)</f>
        <v>68997.75</v>
      </c>
      <c r="K4361" s="192" t="n">
        <f aca="false">IF(J4361&gt;J4360,0,K4360+1)</f>
        <v>32</v>
      </c>
      <c r="L4361" s="134" t="n">
        <f aca="false">I4361/J4361-1</f>
        <v>-0.27371515737832</v>
      </c>
      <c r="O4361" s="131"/>
      <c r="P4361" s="330"/>
      <c r="Q4361" s="132"/>
      <c r="R4361" s="132"/>
      <c r="S4361" s="132"/>
      <c r="T4361" s="132"/>
    </row>
    <row r="4362" customFormat="false" ht="12.8" hidden="false" customHeight="false" outlineLevel="0" collapsed="false">
      <c r="A4362" s="131" t="n">
        <v>1639353600</v>
      </c>
      <c r="B4362" s="330" t="n">
        <f aca="false">(A4362/(24*60*60))+DATE(1970,1,1)</f>
        <v>44543</v>
      </c>
      <c r="C4362" s="331" t="n">
        <f aca="false">YEAR(B4362)</f>
        <v>2021</v>
      </c>
      <c r="D4362" s="331" t="n">
        <f aca="false">MONTH(B4362)</f>
        <v>12</v>
      </c>
      <c r="E4362" s="331" t="n">
        <f aca="false">DAY(B4362)</f>
        <v>13</v>
      </c>
      <c r="F4362" s="132" t="n">
        <v>50020.94</v>
      </c>
      <c r="G4362" s="132" t="n">
        <v>50164.22</v>
      </c>
      <c r="H4362" s="132" t="n">
        <v>45851.79</v>
      </c>
      <c r="I4362" s="132" t="n">
        <v>46718.8</v>
      </c>
      <c r="J4362" s="132" t="n">
        <f aca="false">LARGE($G$1:G4362,1)</f>
        <v>68997.75</v>
      </c>
      <c r="K4362" s="192" t="n">
        <f aca="false">IF(J4362&gt;J4361,0,K4361+1)</f>
        <v>33</v>
      </c>
      <c r="L4362" s="134" t="n">
        <f aca="false">I4362/J4362-1</f>
        <v>-0.322893862481023</v>
      </c>
      <c r="O4362" s="131"/>
      <c r="P4362" s="330"/>
      <c r="Q4362" s="132"/>
      <c r="R4362" s="132"/>
      <c r="S4362" s="132"/>
      <c r="T4362" s="132"/>
    </row>
    <row r="4363" customFormat="false" ht="12.8" hidden="false" customHeight="false" outlineLevel="0" collapsed="false">
      <c r="A4363" s="131" t="n">
        <v>1639440000</v>
      </c>
      <c r="B4363" s="330" t="n">
        <f aca="false">(A4363/(24*60*60))+DATE(1970,1,1)</f>
        <v>44544</v>
      </c>
      <c r="C4363" s="331" t="n">
        <f aca="false">YEAR(B4363)</f>
        <v>2021</v>
      </c>
      <c r="D4363" s="331" t="n">
        <f aca="false">MONTH(B4363)</f>
        <v>12</v>
      </c>
      <c r="E4363" s="331" t="n">
        <f aca="false">DAY(B4363)</f>
        <v>14</v>
      </c>
      <c r="F4363" s="132" t="n">
        <v>46805.64</v>
      </c>
      <c r="G4363" s="132" t="n">
        <v>48684.88</v>
      </c>
      <c r="H4363" s="132" t="n">
        <v>46318.52</v>
      </c>
      <c r="I4363" s="132" t="n">
        <v>48378.82</v>
      </c>
      <c r="J4363" s="132" t="n">
        <f aca="false">LARGE($G$1:G4363,1)</f>
        <v>68997.75</v>
      </c>
      <c r="K4363" s="192" t="n">
        <f aca="false">IF(J4363&gt;J4362,0,K4362+1)</f>
        <v>34</v>
      </c>
      <c r="L4363" s="134" t="n">
        <f aca="false">I4363/J4363-1</f>
        <v>-0.298834817077369</v>
      </c>
      <c r="O4363" s="131"/>
      <c r="P4363" s="330"/>
      <c r="Q4363" s="132"/>
      <c r="R4363" s="132"/>
      <c r="S4363" s="132"/>
      <c r="T4363" s="132"/>
    </row>
    <row r="4364" customFormat="false" ht="12.8" hidden="false" customHeight="false" outlineLevel="0" collapsed="false">
      <c r="A4364" s="131" t="n">
        <v>1639526400</v>
      </c>
      <c r="B4364" s="330" t="n">
        <f aca="false">(A4364/(24*60*60))+DATE(1970,1,1)</f>
        <v>44545</v>
      </c>
      <c r="C4364" s="331" t="n">
        <f aca="false">YEAR(B4364)</f>
        <v>2021</v>
      </c>
      <c r="D4364" s="331" t="n">
        <f aca="false">MONTH(B4364)</f>
        <v>12</v>
      </c>
      <c r="E4364" s="331" t="n">
        <f aca="false">DAY(B4364)</f>
        <v>15</v>
      </c>
      <c r="F4364" s="132" t="n">
        <v>48404.61</v>
      </c>
      <c r="G4364" s="132" t="n">
        <v>49468.49</v>
      </c>
      <c r="H4364" s="132" t="n">
        <v>46604.75</v>
      </c>
      <c r="I4364" s="132" t="n">
        <v>48895.13</v>
      </c>
      <c r="J4364" s="132" t="n">
        <f aca="false">LARGE($G$1:G4364,1)</f>
        <v>68997.75</v>
      </c>
      <c r="K4364" s="192" t="n">
        <f aca="false">IF(J4364&gt;J4363,0,K4363+1)</f>
        <v>35</v>
      </c>
      <c r="L4364" s="134" t="n">
        <f aca="false">I4364/J4364-1</f>
        <v>-0.291351819443388</v>
      </c>
      <c r="O4364" s="131"/>
      <c r="P4364" s="330"/>
      <c r="Q4364" s="132"/>
      <c r="R4364" s="132"/>
      <c r="S4364" s="132"/>
      <c r="T4364" s="132"/>
    </row>
    <row r="4365" customFormat="false" ht="12.8" hidden="false" customHeight="false" outlineLevel="0" collapsed="false">
      <c r="A4365" s="131" t="n">
        <v>1639612800</v>
      </c>
      <c r="B4365" s="330" t="n">
        <f aca="false">(A4365/(24*60*60))+DATE(1970,1,1)</f>
        <v>44546</v>
      </c>
      <c r="C4365" s="331" t="n">
        <f aca="false">YEAR(B4365)</f>
        <v>2021</v>
      </c>
      <c r="D4365" s="331" t="n">
        <f aca="false">MONTH(B4365)</f>
        <v>12</v>
      </c>
      <c r="E4365" s="331" t="n">
        <f aca="false">DAY(B4365)</f>
        <v>16</v>
      </c>
      <c r="F4365" s="132" t="n">
        <v>48910.61</v>
      </c>
      <c r="G4365" s="132" t="n">
        <v>49460.07</v>
      </c>
      <c r="H4365" s="132" t="n">
        <v>47531.2</v>
      </c>
      <c r="I4365" s="132" t="n">
        <v>47656.12</v>
      </c>
      <c r="J4365" s="132" t="n">
        <f aca="false">LARGE($G$1:G4365,1)</f>
        <v>68997.75</v>
      </c>
      <c r="K4365" s="192" t="n">
        <f aca="false">IF(J4365&gt;J4364,0,K4364+1)</f>
        <v>36</v>
      </c>
      <c r="L4365" s="134" t="n">
        <f aca="false">I4365/J4365-1</f>
        <v>-0.309309071672627</v>
      </c>
      <c r="O4365" s="131"/>
      <c r="P4365" s="330"/>
      <c r="Q4365" s="132"/>
      <c r="R4365" s="132"/>
      <c r="S4365" s="132"/>
      <c r="T4365" s="132"/>
    </row>
    <row r="4366" customFormat="false" ht="12.8" hidden="false" customHeight="false" outlineLevel="0" collapsed="false">
      <c r="A4366" s="131" t="n">
        <v>1639699200</v>
      </c>
      <c r="B4366" s="330" t="n">
        <f aca="false">(A4366/(24*60*60))+DATE(1970,1,1)</f>
        <v>44547</v>
      </c>
      <c r="C4366" s="331" t="n">
        <f aca="false">YEAR(B4366)</f>
        <v>2021</v>
      </c>
      <c r="D4366" s="331" t="n">
        <f aca="false">MONTH(B4366)</f>
        <v>12</v>
      </c>
      <c r="E4366" s="331" t="n">
        <f aca="false">DAY(B4366)</f>
        <v>17</v>
      </c>
      <c r="F4366" s="132" t="n">
        <v>47692.79</v>
      </c>
      <c r="G4366" s="132" t="n">
        <v>48002.84</v>
      </c>
      <c r="H4366" s="132" t="n">
        <v>45549.31</v>
      </c>
      <c r="I4366" s="132" t="n">
        <v>46216.71</v>
      </c>
      <c r="J4366" s="132" t="n">
        <f aca="false">LARGE($G$1:G4366,1)</f>
        <v>68997.75</v>
      </c>
      <c r="K4366" s="192" t="n">
        <f aca="false">IF(J4366&gt;J4365,0,K4365+1)</f>
        <v>37</v>
      </c>
      <c r="L4366" s="134" t="n">
        <f aca="false">I4366/J4366-1</f>
        <v>-0.330170766438036</v>
      </c>
      <c r="O4366" s="131"/>
      <c r="P4366" s="330"/>
      <c r="Q4366" s="132"/>
      <c r="R4366" s="132"/>
      <c r="S4366" s="132"/>
      <c r="T4366" s="132"/>
    </row>
    <row r="4367" customFormat="false" ht="12.8" hidden="false" customHeight="false" outlineLevel="0" collapsed="false">
      <c r="A4367" s="131" t="n">
        <v>1639785600</v>
      </c>
      <c r="B4367" s="330" t="n">
        <f aca="false">(A4367/(24*60*60))+DATE(1970,1,1)</f>
        <v>44548</v>
      </c>
      <c r="C4367" s="331" t="n">
        <f aca="false">YEAR(B4367)</f>
        <v>2021</v>
      </c>
      <c r="D4367" s="331" t="n">
        <f aca="false">MONTH(B4367)</f>
        <v>12</v>
      </c>
      <c r="E4367" s="331" t="n">
        <f aca="false">DAY(B4367)</f>
        <v>18</v>
      </c>
      <c r="F4367" s="132" t="n">
        <v>46118.38</v>
      </c>
      <c r="G4367" s="132" t="n">
        <v>47355.62</v>
      </c>
      <c r="H4367" s="132" t="n">
        <v>45552.77</v>
      </c>
      <c r="I4367" s="132" t="n">
        <v>46893.49</v>
      </c>
      <c r="J4367" s="132" t="n">
        <f aca="false">LARGE($G$1:G4367,1)</f>
        <v>68997.75</v>
      </c>
      <c r="K4367" s="192" t="n">
        <f aca="false">IF(J4367&gt;J4366,0,K4366+1)</f>
        <v>38</v>
      </c>
      <c r="L4367" s="134" t="n">
        <f aca="false">I4367/J4367-1</f>
        <v>-0.320362040791185</v>
      </c>
      <c r="O4367" s="131"/>
      <c r="P4367" s="330"/>
      <c r="Q4367" s="132"/>
      <c r="R4367" s="132"/>
      <c r="S4367" s="132"/>
      <c r="T4367" s="132"/>
    </row>
    <row r="4368" customFormat="false" ht="12.8" hidden="false" customHeight="false" outlineLevel="0" collapsed="false">
      <c r="A4368" s="131" t="n">
        <v>1639872000</v>
      </c>
      <c r="B4368" s="330" t="n">
        <f aca="false">(A4368/(24*60*60))+DATE(1970,1,1)</f>
        <v>44549</v>
      </c>
      <c r="C4368" s="331" t="n">
        <f aca="false">YEAR(B4368)</f>
        <v>2021</v>
      </c>
      <c r="D4368" s="331" t="n">
        <f aca="false">MONTH(B4368)</f>
        <v>12</v>
      </c>
      <c r="E4368" s="331" t="n">
        <f aca="false">DAY(B4368)</f>
        <v>19</v>
      </c>
      <c r="F4368" s="132" t="n">
        <v>46860.38</v>
      </c>
      <c r="G4368" s="132" t="n">
        <v>48256.69</v>
      </c>
      <c r="H4368" s="132" t="n">
        <v>46456.81</v>
      </c>
      <c r="I4368" s="132" t="n">
        <v>46724.12</v>
      </c>
      <c r="J4368" s="132" t="n">
        <f aca="false">LARGE($G$1:G4368,1)</f>
        <v>68997.75</v>
      </c>
      <c r="K4368" s="192" t="n">
        <f aca="false">IF(J4368&gt;J4367,0,K4367+1)</f>
        <v>39</v>
      </c>
      <c r="L4368" s="134" t="n">
        <f aca="false">I4368/J4368-1</f>
        <v>-0.322816758517488</v>
      </c>
      <c r="O4368" s="131"/>
      <c r="P4368" s="330"/>
      <c r="Q4368" s="132"/>
      <c r="R4368" s="132"/>
      <c r="S4368" s="132"/>
      <c r="T4368" s="132"/>
    </row>
    <row r="4369" customFormat="false" ht="12.8" hidden="false" customHeight="false" outlineLevel="0" collapsed="false">
      <c r="A4369" s="131" t="n">
        <v>1639958400</v>
      </c>
      <c r="B4369" s="330" t="n">
        <f aca="false">(A4369/(24*60*60))+DATE(1970,1,1)</f>
        <v>44550</v>
      </c>
      <c r="C4369" s="331" t="n">
        <f aca="false">YEAR(B4369)</f>
        <v>2021</v>
      </c>
      <c r="D4369" s="331" t="n">
        <f aca="false">MONTH(B4369)</f>
        <v>12</v>
      </c>
      <c r="E4369" s="331" t="n">
        <f aca="false">DAY(B4369)</f>
        <v>20</v>
      </c>
      <c r="F4369" s="132" t="n">
        <v>46589.44</v>
      </c>
      <c r="G4369" s="132" t="n">
        <v>47498.07</v>
      </c>
      <c r="H4369" s="132" t="n">
        <v>45593.54</v>
      </c>
      <c r="I4369" s="132" t="n">
        <v>46921.46</v>
      </c>
      <c r="J4369" s="132" t="n">
        <f aca="false">LARGE($G$1:G4369,1)</f>
        <v>68997.75</v>
      </c>
      <c r="K4369" s="192" t="n">
        <f aca="false">IF(J4369&gt;J4368,0,K4368+1)</f>
        <v>40</v>
      </c>
      <c r="L4369" s="134" t="n">
        <f aca="false">I4369/J4369-1</f>
        <v>-0.319956665253577</v>
      </c>
      <c r="O4369" s="131"/>
      <c r="P4369" s="330"/>
      <c r="Q4369" s="132"/>
      <c r="R4369" s="132"/>
      <c r="S4369" s="132"/>
      <c r="T4369" s="132"/>
    </row>
    <row r="4370" customFormat="false" ht="12.8" hidden="false" customHeight="false" outlineLevel="0" collapsed="false">
      <c r="A4370" s="131" t="n">
        <v>1640044800</v>
      </c>
      <c r="B4370" s="330" t="n">
        <f aca="false">(A4370/(24*60*60))+DATE(1970,1,1)</f>
        <v>44551</v>
      </c>
      <c r="C4370" s="331" t="n">
        <f aca="false">YEAR(B4370)</f>
        <v>2021</v>
      </c>
      <c r="D4370" s="331" t="n">
        <f aca="false">MONTH(B4370)</f>
        <v>12</v>
      </c>
      <c r="E4370" s="331" t="n">
        <f aca="false">DAY(B4370)</f>
        <v>21</v>
      </c>
      <c r="F4370" s="132" t="n">
        <v>46925.73</v>
      </c>
      <c r="G4370" s="132" t="n">
        <v>49335.04</v>
      </c>
      <c r="H4370" s="132" t="n">
        <v>46663.84</v>
      </c>
      <c r="I4370" s="132" t="n">
        <v>48948.51</v>
      </c>
      <c r="J4370" s="132" t="n">
        <f aca="false">LARGE($G$1:G4370,1)</f>
        <v>68997.75</v>
      </c>
      <c r="K4370" s="192" t="n">
        <f aca="false">IF(J4370&gt;J4369,0,K4369+1)</f>
        <v>41</v>
      </c>
      <c r="L4370" s="134" t="n">
        <f aca="false">I4370/J4370-1</f>
        <v>-0.290578171027316</v>
      </c>
      <c r="O4370" s="131"/>
      <c r="P4370" s="330"/>
      <c r="Q4370" s="132"/>
      <c r="R4370" s="132"/>
      <c r="S4370" s="132"/>
      <c r="T4370" s="132"/>
    </row>
    <row r="4371" customFormat="false" ht="12.8" hidden="false" customHeight="false" outlineLevel="0" collapsed="false">
      <c r="A4371" s="131" t="n">
        <v>1640131200</v>
      </c>
      <c r="B4371" s="330" t="n">
        <f aca="false">(A4371/(24*60*60))+DATE(1970,1,1)</f>
        <v>44552</v>
      </c>
      <c r="C4371" s="331" t="n">
        <f aca="false">YEAR(B4371)</f>
        <v>2021</v>
      </c>
      <c r="D4371" s="331" t="n">
        <f aca="false">MONTH(B4371)</f>
        <v>12</v>
      </c>
      <c r="E4371" s="331" t="n">
        <f aca="false">DAY(B4371)</f>
        <v>22</v>
      </c>
      <c r="F4371" s="132" t="n">
        <v>48920.62</v>
      </c>
      <c r="G4371" s="132" t="n">
        <v>49598.23</v>
      </c>
      <c r="H4371" s="132" t="n">
        <v>48462.51</v>
      </c>
      <c r="I4371" s="132" t="n">
        <v>48625.01</v>
      </c>
      <c r="J4371" s="132" t="n">
        <f aca="false">LARGE($G$1:G4371,1)</f>
        <v>68997.75</v>
      </c>
      <c r="K4371" s="192" t="n">
        <f aca="false">IF(J4371&gt;J4370,0,K4370+1)</f>
        <v>42</v>
      </c>
      <c r="L4371" s="134" t="n">
        <f aca="false">I4371/J4371-1</f>
        <v>-0.295266729712201</v>
      </c>
      <c r="O4371" s="131"/>
      <c r="P4371" s="330"/>
      <c r="Q4371" s="132"/>
      <c r="R4371" s="132"/>
      <c r="S4371" s="132"/>
      <c r="T4371" s="132"/>
    </row>
    <row r="4372" customFormat="false" ht="12.8" hidden="false" customHeight="false" outlineLevel="0" collapsed="false">
      <c r="A4372" s="131" t="n">
        <v>1640217600</v>
      </c>
      <c r="B4372" s="330" t="n">
        <f aca="false">(A4372/(24*60*60))+DATE(1970,1,1)</f>
        <v>44553</v>
      </c>
      <c r="C4372" s="331" t="n">
        <f aca="false">YEAR(B4372)</f>
        <v>2021</v>
      </c>
      <c r="D4372" s="331" t="n">
        <f aca="false">MONTH(B4372)</f>
        <v>12</v>
      </c>
      <c r="E4372" s="331" t="n">
        <f aca="false">DAY(B4372)</f>
        <v>23</v>
      </c>
      <c r="F4372" s="132" t="n">
        <v>48493.68</v>
      </c>
      <c r="G4372" s="132" t="n">
        <v>51399.57</v>
      </c>
      <c r="H4372" s="132" t="n">
        <v>48047.23</v>
      </c>
      <c r="I4372" s="132" t="n">
        <v>50825.37</v>
      </c>
      <c r="J4372" s="132" t="n">
        <f aca="false">LARGE($G$1:G4372,1)</f>
        <v>68997.75</v>
      </c>
      <c r="K4372" s="192" t="n">
        <f aca="false">IF(J4372&gt;J4371,0,K4371+1)</f>
        <v>43</v>
      </c>
      <c r="L4372" s="134" t="n">
        <f aca="false">I4372/J4372-1</f>
        <v>-0.263376414448297</v>
      </c>
      <c r="O4372" s="131"/>
      <c r="P4372" s="330"/>
      <c r="Q4372" s="132"/>
      <c r="R4372" s="132"/>
      <c r="S4372" s="132"/>
      <c r="T4372" s="132"/>
    </row>
    <row r="4373" customFormat="false" ht="12.8" hidden="false" customHeight="false" outlineLevel="0" collapsed="false">
      <c r="A4373" s="131" t="n">
        <v>1640304000</v>
      </c>
      <c r="B4373" s="330" t="n">
        <f aca="false">(A4373/(24*60*60))+DATE(1970,1,1)</f>
        <v>44554</v>
      </c>
      <c r="C4373" s="331" t="n">
        <f aca="false">YEAR(B4373)</f>
        <v>2021</v>
      </c>
      <c r="D4373" s="331" t="n">
        <f aca="false">MONTH(B4373)</f>
        <v>12</v>
      </c>
      <c r="E4373" s="331" t="n">
        <f aca="false">DAY(B4373)</f>
        <v>24</v>
      </c>
      <c r="F4373" s="132" t="n">
        <v>50804.48</v>
      </c>
      <c r="G4373" s="132" t="n">
        <v>51816</v>
      </c>
      <c r="H4373" s="132" t="n">
        <v>50485.97</v>
      </c>
      <c r="I4373" s="132" t="n">
        <v>50835.68</v>
      </c>
      <c r="J4373" s="132" t="n">
        <f aca="false">LARGE($G$1:G4373,1)</f>
        <v>68997.75</v>
      </c>
      <c r="K4373" s="192" t="n">
        <f aca="false">IF(J4373&gt;J4372,0,K4372+1)</f>
        <v>44</v>
      </c>
      <c r="L4373" s="134" t="n">
        <f aca="false">I4373/J4373-1</f>
        <v>-0.263226989285883</v>
      </c>
      <c r="O4373" s="131"/>
      <c r="P4373" s="330"/>
      <c r="Q4373" s="132"/>
      <c r="R4373" s="132"/>
      <c r="S4373" s="132"/>
      <c r="T4373" s="132"/>
    </row>
    <row r="4374" customFormat="false" ht="12.8" hidden="false" customHeight="false" outlineLevel="0" collapsed="false">
      <c r="A4374" s="131" t="n">
        <v>1640390400</v>
      </c>
      <c r="B4374" s="330" t="n">
        <f aca="false">(A4374/(24*60*60))+DATE(1970,1,1)</f>
        <v>44555</v>
      </c>
      <c r="C4374" s="331" t="n">
        <f aca="false">YEAR(B4374)</f>
        <v>2021</v>
      </c>
      <c r="D4374" s="331" t="n">
        <f aca="false">MONTH(B4374)</f>
        <v>12</v>
      </c>
      <c r="E4374" s="331" t="n">
        <f aca="false">DAY(B4374)</f>
        <v>25</v>
      </c>
      <c r="F4374" s="132" t="n">
        <v>50858.64</v>
      </c>
      <c r="G4374" s="132" t="n">
        <v>51165.55</v>
      </c>
      <c r="H4374" s="132" t="n">
        <v>50230.29</v>
      </c>
      <c r="I4374" s="132" t="n">
        <v>50440.34</v>
      </c>
      <c r="J4374" s="132" t="n">
        <f aca="false">LARGE($G$1:G4374,1)</f>
        <v>68997.75</v>
      </c>
      <c r="K4374" s="192" t="n">
        <f aca="false">IF(J4374&gt;J4373,0,K4373+1)</f>
        <v>45</v>
      </c>
      <c r="L4374" s="134" t="n">
        <f aca="false">I4374/J4374-1</f>
        <v>-0.268956741343015</v>
      </c>
      <c r="O4374" s="131"/>
      <c r="P4374" s="330"/>
      <c r="Q4374" s="132"/>
      <c r="R4374" s="132"/>
      <c r="S4374" s="132"/>
      <c r="T4374" s="132"/>
    </row>
    <row r="4375" customFormat="false" ht="12.8" hidden="false" customHeight="false" outlineLevel="0" collapsed="false">
      <c r="A4375" s="131" t="n">
        <v>1640476800</v>
      </c>
      <c r="B4375" s="330" t="n">
        <f aca="false">(A4375/(24*60*60))+DATE(1970,1,1)</f>
        <v>44556</v>
      </c>
      <c r="C4375" s="331" t="n">
        <f aca="false">YEAR(B4375)</f>
        <v>2021</v>
      </c>
      <c r="D4375" s="331" t="n">
        <f aca="false">MONTH(B4375)</f>
        <v>12</v>
      </c>
      <c r="E4375" s="331" t="n">
        <f aca="false">DAY(B4375)</f>
        <v>26</v>
      </c>
      <c r="F4375" s="132" t="n">
        <v>50425.83</v>
      </c>
      <c r="G4375" s="132" t="n">
        <v>51281.06</v>
      </c>
      <c r="H4375" s="132" t="n">
        <v>49451.85</v>
      </c>
      <c r="I4375" s="132" t="n">
        <v>50801.7</v>
      </c>
      <c r="J4375" s="132" t="n">
        <f aca="false">LARGE($G$1:G4375,1)</f>
        <v>68997.75</v>
      </c>
      <c r="K4375" s="192" t="n">
        <f aca="false">IF(J4375&gt;J4374,0,K4374+1)</f>
        <v>46</v>
      </c>
      <c r="L4375" s="134" t="n">
        <f aca="false">I4375/J4375-1</f>
        <v>-0.263719469113123</v>
      </c>
      <c r="O4375" s="131"/>
      <c r="P4375" s="330"/>
      <c r="Q4375" s="132"/>
      <c r="R4375" s="132"/>
      <c r="S4375" s="132"/>
      <c r="T4375" s="132"/>
    </row>
    <row r="4376" customFormat="false" ht="12.8" hidden="false" customHeight="false" outlineLevel="0" collapsed="false">
      <c r="A4376" s="131" t="n">
        <v>1640563200</v>
      </c>
      <c r="B4376" s="330" t="n">
        <f aca="false">(A4376/(24*60*60))+DATE(1970,1,1)</f>
        <v>44557</v>
      </c>
      <c r="C4376" s="331" t="n">
        <f aca="false">YEAR(B4376)</f>
        <v>2021</v>
      </c>
      <c r="D4376" s="331" t="n">
        <f aca="false">MONTH(B4376)</f>
        <v>12</v>
      </c>
      <c r="E4376" s="331" t="n">
        <f aca="false">DAY(B4376)</f>
        <v>27</v>
      </c>
      <c r="F4376" s="132" t="n">
        <v>50818.91</v>
      </c>
      <c r="G4376" s="132" t="n">
        <v>52103.63</v>
      </c>
      <c r="H4376" s="132" t="n">
        <v>50477.49</v>
      </c>
      <c r="I4376" s="132" t="n">
        <v>50713.28</v>
      </c>
      <c r="J4376" s="132" t="n">
        <f aca="false">LARGE($G$1:G4376,1)</f>
        <v>68997.75</v>
      </c>
      <c r="K4376" s="192" t="n">
        <f aca="false">IF(J4376&gt;J4375,0,K4375+1)</f>
        <v>47</v>
      </c>
      <c r="L4376" s="134" t="n">
        <f aca="false">I4376/J4376-1</f>
        <v>-0.265000960176238</v>
      </c>
      <c r="O4376" s="131"/>
      <c r="P4376" s="330"/>
      <c r="Q4376" s="132"/>
      <c r="R4376" s="132"/>
      <c r="S4376" s="132"/>
      <c r="T4376" s="132"/>
    </row>
    <row r="4377" customFormat="false" ht="12.8" hidden="false" customHeight="false" outlineLevel="0" collapsed="false">
      <c r="A4377" s="131" t="n">
        <v>1640649600</v>
      </c>
      <c r="B4377" s="330" t="n">
        <f aca="false">(A4377/(24*60*60))+DATE(1970,1,1)</f>
        <v>44558</v>
      </c>
      <c r="C4377" s="331" t="n">
        <f aca="false">YEAR(B4377)</f>
        <v>2021</v>
      </c>
      <c r="D4377" s="331" t="n">
        <f aca="false">MONTH(B4377)</f>
        <v>12</v>
      </c>
      <c r="E4377" s="331" t="n">
        <f aca="false">DAY(B4377)</f>
        <v>28</v>
      </c>
      <c r="F4377" s="132" t="n">
        <v>50610.33</v>
      </c>
      <c r="G4377" s="132" t="n">
        <v>50647.13</v>
      </c>
      <c r="H4377" s="132" t="n">
        <v>47311.01</v>
      </c>
      <c r="I4377" s="132" t="n">
        <v>47564.01</v>
      </c>
      <c r="J4377" s="132" t="n">
        <f aca="false">LARGE($G$1:G4377,1)</f>
        <v>68997.75</v>
      </c>
      <c r="K4377" s="192" t="n">
        <f aca="false">IF(J4377&gt;J4376,0,K4376+1)</f>
        <v>48</v>
      </c>
      <c r="L4377" s="134" t="n">
        <f aca="false">I4377/J4377-1</f>
        <v>-0.310644042740524</v>
      </c>
      <c r="O4377" s="131"/>
      <c r="P4377" s="330"/>
      <c r="Q4377" s="132"/>
      <c r="R4377" s="132"/>
      <c r="S4377" s="132"/>
      <c r="T4377" s="132"/>
    </row>
    <row r="4378" customFormat="false" ht="12.8" hidden="false" customHeight="false" outlineLevel="0" collapsed="false">
      <c r="A4378" s="131" t="n">
        <v>1640736000</v>
      </c>
      <c r="B4378" s="330" t="n">
        <f aca="false">(A4378/(24*60*60))+DATE(1970,1,1)</f>
        <v>44559</v>
      </c>
      <c r="C4378" s="331" t="n">
        <f aca="false">YEAR(B4378)</f>
        <v>2021</v>
      </c>
      <c r="D4378" s="331" t="n">
        <f aca="false">MONTH(B4378)</f>
        <v>12</v>
      </c>
      <c r="E4378" s="331" t="n">
        <f aca="false">DAY(B4378)</f>
        <v>29</v>
      </c>
      <c r="F4378" s="132" t="n">
        <v>47574.12</v>
      </c>
      <c r="G4378" s="132" t="n">
        <v>48144.09</v>
      </c>
      <c r="H4378" s="132" t="n">
        <v>46115.54</v>
      </c>
      <c r="I4378" s="132" t="n">
        <v>46471.03</v>
      </c>
      <c r="J4378" s="132" t="n">
        <f aca="false">LARGE($G$1:G4378,1)</f>
        <v>68997.75</v>
      </c>
      <c r="K4378" s="192" t="n">
        <f aca="false">IF(J4378&gt;J4377,0,K4377+1)</f>
        <v>49</v>
      </c>
      <c r="L4378" s="134" t="n">
        <f aca="false">I4378/J4378-1</f>
        <v>-0.326484849143632</v>
      </c>
      <c r="O4378" s="131"/>
      <c r="P4378" s="330"/>
      <c r="Q4378" s="132"/>
      <c r="R4378" s="132"/>
      <c r="S4378" s="132"/>
      <c r="T4378" s="132"/>
    </row>
    <row r="4379" customFormat="false" ht="12.8" hidden="false" customHeight="false" outlineLevel="0" collapsed="false">
      <c r="A4379" s="131" t="n">
        <v>1640822400</v>
      </c>
      <c r="B4379" s="330" t="n">
        <f aca="false">(A4379/(24*60*60))+DATE(1970,1,1)</f>
        <v>44560</v>
      </c>
      <c r="C4379" s="331" t="n">
        <f aca="false">YEAR(B4379)</f>
        <v>2021</v>
      </c>
      <c r="D4379" s="331" t="n">
        <f aca="false">MONTH(B4379)</f>
        <v>12</v>
      </c>
      <c r="E4379" s="331" t="n">
        <f aca="false">DAY(B4379)</f>
        <v>30</v>
      </c>
      <c r="F4379" s="132" t="n">
        <v>46354.91</v>
      </c>
      <c r="G4379" s="132" t="n">
        <v>47924.79</v>
      </c>
      <c r="H4379" s="132" t="n">
        <v>45952.52</v>
      </c>
      <c r="I4379" s="132" t="n">
        <v>47141.1</v>
      </c>
      <c r="J4379" s="132" t="n">
        <f aca="false">LARGE($G$1:G4379,1)</f>
        <v>68997.75</v>
      </c>
      <c r="K4379" s="192" t="n">
        <f aca="false">IF(J4379&gt;J4378,0,K4378+1)</f>
        <v>50</v>
      </c>
      <c r="L4379" s="134" t="n">
        <f aca="false">I4379/J4379-1</f>
        <v>-0.316773373044773</v>
      </c>
      <c r="O4379" s="131"/>
      <c r="P4379" s="330"/>
      <c r="Q4379" s="132"/>
      <c r="R4379" s="132"/>
      <c r="S4379" s="132"/>
      <c r="T4379" s="132"/>
    </row>
    <row r="4380" customFormat="false" ht="12.8" hidden="false" customHeight="false" outlineLevel="0" collapsed="false">
      <c r="A4380" s="131" t="n">
        <v>1640908800</v>
      </c>
      <c r="B4380" s="330" t="n">
        <f aca="false">(A4380/(24*60*60))+DATE(1970,1,1)</f>
        <v>44561</v>
      </c>
      <c r="C4380" s="331" t="n">
        <f aca="false">YEAR(B4380)</f>
        <v>2021</v>
      </c>
      <c r="D4380" s="331" t="n">
        <f aca="false">MONTH(B4380)</f>
        <v>12</v>
      </c>
      <c r="E4380" s="331" t="n">
        <f aca="false">DAY(B4380)</f>
        <v>31</v>
      </c>
      <c r="F4380" s="132" t="n">
        <v>47143.37</v>
      </c>
      <c r="G4380" s="132" t="n">
        <v>48583.53</v>
      </c>
      <c r="H4380" s="132" t="n">
        <v>45628.36</v>
      </c>
      <c r="I4380" s="132" t="n">
        <v>46195.56</v>
      </c>
      <c r="J4380" s="132" t="n">
        <f aca="false">LARGE($G$1:G4380,1)</f>
        <v>68997.75</v>
      </c>
      <c r="K4380" s="192" t="n">
        <f aca="false">IF(J4380&gt;J4379,0,K4379+1)</f>
        <v>51</v>
      </c>
      <c r="L4380" s="134" t="n">
        <f aca="false">I4380/J4380-1</f>
        <v>-0.330477298172767</v>
      </c>
      <c r="O4380" s="131"/>
      <c r="P4380" s="330"/>
      <c r="Q4380" s="132"/>
      <c r="R4380" s="132"/>
      <c r="S4380" s="132"/>
      <c r="T4380" s="132"/>
    </row>
    <row r="4381" customFormat="false" ht="12.8" hidden="false" customHeight="false" outlineLevel="0" collapsed="false">
      <c r="A4381" s="131" t="n">
        <v>1640995200</v>
      </c>
      <c r="B4381" s="330" t="n">
        <f aca="false">(A4381/(24*60*60))+DATE(1970,1,1)</f>
        <v>44562</v>
      </c>
      <c r="C4381" s="331" t="n">
        <f aca="false">YEAR(B4381)</f>
        <v>2022</v>
      </c>
      <c r="D4381" s="331" t="n">
        <f aca="false">MONTH(B4381)</f>
        <v>1</v>
      </c>
      <c r="E4381" s="331" t="n">
        <f aca="false">DAY(B4381)</f>
        <v>1</v>
      </c>
      <c r="F4381" s="132" t="n">
        <v>46252.09</v>
      </c>
      <c r="G4381" s="132" t="n">
        <v>47953</v>
      </c>
      <c r="H4381" s="132" t="n">
        <v>46242.47</v>
      </c>
      <c r="I4381" s="132" t="n">
        <v>47746.11</v>
      </c>
      <c r="J4381" s="132" t="n">
        <f aca="false">LARGE($G$1:G4381,1)</f>
        <v>68997.75</v>
      </c>
      <c r="K4381" s="192" t="n">
        <f aca="false">IF(J4381&gt;J4380,0,K4380+1)</f>
        <v>52</v>
      </c>
      <c r="L4381" s="134" t="n">
        <f aca="false">I4381/J4381-1</f>
        <v>-0.308004826244334</v>
      </c>
      <c r="O4381" s="131"/>
      <c r="P4381" s="330"/>
      <c r="Q4381" s="132"/>
      <c r="R4381" s="132"/>
      <c r="S4381" s="132"/>
      <c r="T4381" s="132"/>
    </row>
    <row r="4382" customFormat="false" ht="12.8" hidden="false" customHeight="false" outlineLevel="0" collapsed="false">
      <c r="A4382" s="131" t="n">
        <v>1641081600</v>
      </c>
      <c r="B4382" s="330" t="n">
        <f aca="false">(A4382/(24*60*60))+DATE(1970,1,1)</f>
        <v>44563</v>
      </c>
      <c r="C4382" s="331" t="n">
        <f aca="false">YEAR(B4382)</f>
        <v>2022</v>
      </c>
      <c r="D4382" s="331" t="n">
        <f aca="false">MONTH(B4382)</f>
        <v>1</v>
      </c>
      <c r="E4382" s="331" t="n">
        <f aca="false">DAY(B4382)</f>
        <v>2</v>
      </c>
      <c r="F4382" s="132" t="n">
        <v>47686.69</v>
      </c>
      <c r="G4382" s="132" t="n">
        <v>47952.91</v>
      </c>
      <c r="H4382" s="132" t="n">
        <v>46669.53</v>
      </c>
      <c r="I4382" s="132" t="n">
        <v>47323.62</v>
      </c>
      <c r="J4382" s="132" t="n">
        <f aca="false">LARGE($G$1:G4382,1)</f>
        <v>68997.75</v>
      </c>
      <c r="K4382" s="192" t="n">
        <f aca="false">IF(J4382&gt;J4381,0,K4381+1)</f>
        <v>53</v>
      </c>
      <c r="L4382" s="134" t="n">
        <f aca="false">I4382/J4382-1</f>
        <v>-0.314128069393567</v>
      </c>
      <c r="O4382" s="131"/>
      <c r="P4382" s="330"/>
      <c r="Q4382" s="132"/>
      <c r="R4382" s="132"/>
      <c r="S4382" s="132"/>
      <c r="T4382" s="132"/>
    </row>
    <row r="4383" customFormat="false" ht="12.8" hidden="false" customHeight="false" outlineLevel="0" collapsed="false">
      <c r="A4383" s="131" t="n">
        <v>1641168000</v>
      </c>
      <c r="B4383" s="330" t="n">
        <f aca="false">(A4383/(24*60*60))+DATE(1970,1,1)</f>
        <v>44564</v>
      </c>
      <c r="C4383" s="331" t="n">
        <f aca="false">YEAR(B4383)</f>
        <v>2022</v>
      </c>
      <c r="D4383" s="331" t="n">
        <f aca="false">MONTH(B4383)</f>
        <v>1</v>
      </c>
      <c r="E4383" s="331" t="n">
        <f aca="false">DAY(B4383)</f>
        <v>3</v>
      </c>
      <c r="F4383" s="132" t="n">
        <v>47274.71</v>
      </c>
      <c r="G4383" s="132" t="n">
        <v>47577.04</v>
      </c>
      <c r="H4383" s="132" t="n">
        <v>45702.55</v>
      </c>
      <c r="I4383" s="132" t="n">
        <v>46446.75</v>
      </c>
      <c r="J4383" s="132" t="n">
        <f aca="false">LARGE($G$1:G4383,1)</f>
        <v>68997.75</v>
      </c>
      <c r="K4383" s="192" t="n">
        <f aca="false">IF(J4383&gt;J4382,0,K4382+1)</f>
        <v>54</v>
      </c>
      <c r="L4383" s="134" t="n">
        <f aca="false">I4383/J4383-1</f>
        <v>-0.326836744676457</v>
      </c>
      <c r="O4383" s="131"/>
      <c r="P4383" s="330"/>
      <c r="Q4383" s="132"/>
      <c r="R4383" s="132"/>
      <c r="S4383" s="132"/>
      <c r="T4383" s="132"/>
    </row>
    <row r="4384" customFormat="false" ht="12.8" hidden="false" customHeight="false" outlineLevel="0" collapsed="false">
      <c r="A4384" s="131" t="n">
        <v>1641254400</v>
      </c>
      <c r="B4384" s="330" t="n">
        <f aca="false">(A4384/(24*60*60))+DATE(1970,1,1)</f>
        <v>44565</v>
      </c>
      <c r="C4384" s="331" t="n">
        <f aca="false">YEAR(B4384)</f>
        <v>2022</v>
      </c>
      <c r="D4384" s="331" t="n">
        <f aca="false">MONTH(B4384)</f>
        <v>1</v>
      </c>
      <c r="E4384" s="331" t="n">
        <f aca="false">DAY(B4384)</f>
        <v>4</v>
      </c>
      <c r="F4384" s="132" t="n">
        <v>46416.36</v>
      </c>
      <c r="G4384" s="132" t="n">
        <v>47504.19</v>
      </c>
      <c r="H4384" s="132" t="n">
        <v>45537.8</v>
      </c>
      <c r="I4384" s="132" t="n">
        <v>45838.87</v>
      </c>
      <c r="J4384" s="132" t="n">
        <f aca="false">LARGE($G$1:G4384,1)</f>
        <v>68997.75</v>
      </c>
      <c r="K4384" s="192" t="n">
        <f aca="false">IF(J4384&gt;J4383,0,K4383+1)</f>
        <v>55</v>
      </c>
      <c r="L4384" s="134" t="n">
        <f aca="false">I4384/J4384-1</f>
        <v>-0.335646887036171</v>
      </c>
      <c r="O4384" s="131"/>
      <c r="P4384" s="330"/>
      <c r="Q4384" s="132"/>
      <c r="R4384" s="132"/>
      <c r="S4384" s="132"/>
      <c r="T4384" s="132"/>
    </row>
    <row r="4385" customFormat="false" ht="12.8" hidden="false" customHeight="false" outlineLevel="0" collapsed="false">
      <c r="A4385" s="131" t="n">
        <v>1641340800</v>
      </c>
      <c r="B4385" s="330" t="n">
        <f aca="false">(A4385/(24*60*60))+DATE(1970,1,1)</f>
        <v>44566</v>
      </c>
      <c r="C4385" s="331" t="n">
        <f aca="false">YEAR(B4385)</f>
        <v>2022</v>
      </c>
      <c r="D4385" s="331" t="n">
        <f aca="false">MONTH(B4385)</f>
        <v>1</v>
      </c>
      <c r="E4385" s="331" t="n">
        <f aca="false">DAY(B4385)</f>
        <v>5</v>
      </c>
      <c r="F4385" s="132" t="n">
        <v>45890.21</v>
      </c>
      <c r="G4385" s="132" t="n">
        <v>47013.29</v>
      </c>
      <c r="H4385" s="132" t="n">
        <v>42643.12</v>
      </c>
      <c r="I4385" s="132" t="n">
        <v>43452.83</v>
      </c>
      <c r="J4385" s="132" t="n">
        <f aca="false">LARGE($G$1:G4385,1)</f>
        <v>68997.75</v>
      </c>
      <c r="K4385" s="192" t="n">
        <f aca="false">IF(J4385&gt;J4384,0,K4384+1)</f>
        <v>56</v>
      </c>
      <c r="L4385" s="134" t="n">
        <f aca="false">I4385/J4385-1</f>
        <v>-0.370228304546163</v>
      </c>
      <c r="O4385" s="131"/>
      <c r="P4385" s="330"/>
      <c r="Q4385" s="132"/>
      <c r="R4385" s="132"/>
      <c r="S4385" s="132"/>
      <c r="T4385" s="132"/>
    </row>
    <row r="4386" customFormat="false" ht="12.8" hidden="false" customHeight="false" outlineLevel="0" collapsed="false">
      <c r="A4386" s="131" t="n">
        <v>1641427200</v>
      </c>
      <c r="B4386" s="330" t="n">
        <f aca="false">(A4386/(24*60*60))+DATE(1970,1,1)</f>
        <v>44567</v>
      </c>
      <c r="C4386" s="331" t="n">
        <f aca="false">YEAR(B4386)</f>
        <v>2022</v>
      </c>
      <c r="D4386" s="331" t="n">
        <f aca="false">MONTH(B4386)</f>
        <v>1</v>
      </c>
      <c r="E4386" s="331" t="n">
        <f aca="false">DAY(B4386)</f>
        <v>6</v>
      </c>
      <c r="F4386" s="132" t="n">
        <v>43482.42</v>
      </c>
      <c r="G4386" s="132" t="n">
        <v>43758.82</v>
      </c>
      <c r="H4386" s="132" t="n">
        <v>42462.88</v>
      </c>
      <c r="I4386" s="132" t="n">
        <v>43115.92</v>
      </c>
      <c r="J4386" s="132" t="n">
        <f aca="false">LARGE($G$1:G4386,1)</f>
        <v>68997.75</v>
      </c>
      <c r="K4386" s="192" t="n">
        <f aca="false">IF(J4386&gt;J4385,0,K4385+1)</f>
        <v>57</v>
      </c>
      <c r="L4386" s="134" t="n">
        <f aca="false">I4386/J4386-1</f>
        <v>-0.37511121739477</v>
      </c>
      <c r="O4386" s="131"/>
      <c r="P4386" s="330"/>
      <c r="Q4386" s="132"/>
      <c r="R4386" s="132"/>
      <c r="S4386" s="132"/>
      <c r="T4386" s="132"/>
    </row>
    <row r="4387" customFormat="false" ht="12.8" hidden="false" customHeight="false" outlineLevel="0" collapsed="false">
      <c r="A4387" s="131" t="n">
        <v>1641513600</v>
      </c>
      <c r="B4387" s="330" t="n">
        <f aca="false">(A4387/(24*60*60))+DATE(1970,1,1)</f>
        <v>44568</v>
      </c>
      <c r="C4387" s="331" t="n">
        <f aca="false">YEAR(B4387)</f>
        <v>2022</v>
      </c>
      <c r="D4387" s="331" t="n">
        <f aca="false">MONTH(B4387)</f>
        <v>1</v>
      </c>
      <c r="E4387" s="331" t="n">
        <f aca="false">DAY(B4387)</f>
        <v>7</v>
      </c>
      <c r="F4387" s="132" t="n">
        <v>43032.41</v>
      </c>
      <c r="G4387" s="132" t="n">
        <v>43125.77</v>
      </c>
      <c r="H4387" s="132" t="n">
        <v>40655.39</v>
      </c>
      <c r="I4387" s="132" t="n">
        <v>41543.69</v>
      </c>
      <c r="J4387" s="132" t="n">
        <f aca="false">LARGE($G$1:G4387,1)</f>
        <v>68997.75</v>
      </c>
      <c r="K4387" s="192" t="n">
        <f aca="false">IF(J4387&gt;J4386,0,K4386+1)</f>
        <v>58</v>
      </c>
      <c r="L4387" s="134" t="n">
        <f aca="false">I4387/J4387-1</f>
        <v>-0.397897902467834</v>
      </c>
      <c r="O4387" s="131"/>
      <c r="P4387" s="330"/>
      <c r="Q4387" s="132"/>
      <c r="R4387" s="132"/>
      <c r="S4387" s="132"/>
      <c r="T4387" s="132"/>
    </row>
    <row r="4388" customFormat="false" ht="12.8" hidden="false" customHeight="false" outlineLevel="0" collapsed="false">
      <c r="A4388" s="131" t="n">
        <v>1641600000</v>
      </c>
      <c r="B4388" s="330" t="n">
        <f aca="false">(A4388/(24*60*60))+DATE(1970,1,1)</f>
        <v>44569</v>
      </c>
      <c r="C4388" s="331" t="n">
        <f aca="false">YEAR(B4388)</f>
        <v>2022</v>
      </c>
      <c r="D4388" s="331" t="n">
        <f aca="false">MONTH(B4388)</f>
        <v>1</v>
      </c>
      <c r="E4388" s="331" t="n">
        <f aca="false">DAY(B4388)</f>
        <v>8</v>
      </c>
      <c r="F4388" s="132" t="n">
        <v>41618.99</v>
      </c>
      <c r="G4388" s="132" t="n">
        <v>42276.26</v>
      </c>
      <c r="H4388" s="132" t="n">
        <v>40563.57</v>
      </c>
      <c r="I4388" s="132" t="n">
        <v>41687</v>
      </c>
      <c r="J4388" s="132" t="n">
        <f aca="false">LARGE($G$1:G4388,1)</f>
        <v>68997.75</v>
      </c>
      <c r="K4388" s="192" t="n">
        <f aca="false">IF(J4388&gt;J4387,0,K4387+1)</f>
        <v>59</v>
      </c>
      <c r="L4388" s="134" t="n">
        <f aca="false">I4388/J4388-1</f>
        <v>-0.395820878217043</v>
      </c>
      <c r="O4388" s="131"/>
      <c r="P4388" s="330"/>
      <c r="Q4388" s="132"/>
      <c r="R4388" s="132"/>
      <c r="S4388" s="132"/>
      <c r="T4388" s="132"/>
    </row>
    <row r="4389" customFormat="false" ht="12.8" hidden="false" customHeight="false" outlineLevel="0" collapsed="false">
      <c r="A4389" s="131" t="n">
        <v>1641686400</v>
      </c>
      <c r="B4389" s="330" t="n">
        <f aca="false">(A4389/(24*60*60))+DATE(1970,1,1)</f>
        <v>44570</v>
      </c>
      <c r="C4389" s="331" t="n">
        <f aca="false">YEAR(B4389)</f>
        <v>2022</v>
      </c>
      <c r="D4389" s="331" t="n">
        <f aca="false">MONTH(B4389)</f>
        <v>1</v>
      </c>
      <c r="E4389" s="331" t="n">
        <f aca="false">DAY(B4389)</f>
        <v>9</v>
      </c>
      <c r="F4389" s="132" t="n">
        <v>41666.76</v>
      </c>
      <c r="G4389" s="132" t="n">
        <v>42772.86</v>
      </c>
      <c r="H4389" s="132" t="n">
        <v>41269.13</v>
      </c>
      <c r="I4389" s="132" t="n">
        <v>41865.65</v>
      </c>
      <c r="J4389" s="132" t="n">
        <f aca="false">LARGE($G$1:G4389,1)</f>
        <v>68997.75</v>
      </c>
      <c r="K4389" s="192" t="n">
        <f aca="false">IF(J4389&gt;J4388,0,K4388+1)</f>
        <v>60</v>
      </c>
      <c r="L4389" s="134" t="n">
        <f aca="false">I4389/J4389-1</f>
        <v>-0.393231663351341</v>
      </c>
      <c r="O4389" s="131"/>
      <c r="P4389" s="330"/>
      <c r="Q4389" s="132"/>
      <c r="R4389" s="132"/>
      <c r="S4389" s="132"/>
      <c r="T4389" s="132"/>
    </row>
    <row r="4390" customFormat="false" ht="12.8" hidden="false" customHeight="false" outlineLevel="0" collapsed="false">
      <c r="A4390" s="131" t="n">
        <v>1641772800</v>
      </c>
      <c r="B4390" s="330" t="n">
        <f aca="false">(A4390/(24*60*60))+DATE(1970,1,1)</f>
        <v>44571</v>
      </c>
      <c r="C4390" s="331" t="n">
        <f aca="false">YEAR(B4390)</f>
        <v>2022</v>
      </c>
      <c r="D4390" s="331" t="n">
        <f aca="false">MONTH(B4390)</f>
        <v>1</v>
      </c>
      <c r="E4390" s="331" t="n">
        <f aca="false">DAY(B4390)</f>
        <v>10</v>
      </c>
      <c r="F4390" s="132" t="n">
        <v>41883.5</v>
      </c>
      <c r="G4390" s="132" t="n">
        <v>42248.16</v>
      </c>
      <c r="H4390" s="132" t="n">
        <v>39896.66</v>
      </c>
      <c r="I4390" s="132" t="n">
        <v>41837.29</v>
      </c>
      <c r="J4390" s="132" t="n">
        <f aca="false">LARGE($G$1:G4390,1)</f>
        <v>68997.75</v>
      </c>
      <c r="K4390" s="192" t="n">
        <f aca="false">IF(J4390&gt;J4389,0,K4389+1)</f>
        <v>61</v>
      </c>
      <c r="L4390" s="134" t="n">
        <f aca="false">I4390/J4390-1</f>
        <v>-0.393642691247178</v>
      </c>
      <c r="O4390" s="131"/>
      <c r="P4390" s="330"/>
      <c r="Q4390" s="132"/>
      <c r="R4390" s="132"/>
      <c r="S4390" s="132"/>
      <c r="T4390" s="132"/>
    </row>
    <row r="4391" customFormat="false" ht="12.8" hidden="false" customHeight="false" outlineLevel="0" collapsed="false">
      <c r="A4391" s="131" t="n">
        <v>1641859200</v>
      </c>
      <c r="B4391" s="330" t="n">
        <f aca="false">(A4391/(24*60*60))+DATE(1970,1,1)</f>
        <v>44572</v>
      </c>
      <c r="C4391" s="331" t="n">
        <f aca="false">YEAR(B4391)</f>
        <v>2022</v>
      </c>
      <c r="D4391" s="331" t="n">
        <f aca="false">MONTH(B4391)</f>
        <v>1</v>
      </c>
      <c r="E4391" s="331" t="n">
        <f aca="false">DAY(B4391)</f>
        <v>11</v>
      </c>
      <c r="F4391" s="132" t="n">
        <v>41829.85</v>
      </c>
      <c r="G4391" s="132" t="n">
        <v>43127.26</v>
      </c>
      <c r="H4391" s="132" t="n">
        <v>41297.98</v>
      </c>
      <c r="I4391" s="132" t="n">
        <v>42734.84</v>
      </c>
      <c r="J4391" s="132" t="n">
        <f aca="false">LARGE($G$1:G4391,1)</f>
        <v>68997.75</v>
      </c>
      <c r="K4391" s="192" t="n">
        <f aca="false">IF(J4391&gt;J4390,0,K4390+1)</f>
        <v>62</v>
      </c>
      <c r="L4391" s="134" t="n">
        <f aca="false">I4391/J4391-1</f>
        <v>-0.380634296045886</v>
      </c>
      <c r="O4391" s="131"/>
      <c r="P4391" s="330"/>
      <c r="Q4391" s="132"/>
      <c r="R4391" s="132"/>
      <c r="S4391" s="132"/>
      <c r="T4391" s="132"/>
    </row>
    <row r="4392" customFormat="false" ht="12.8" hidden="false" customHeight="false" outlineLevel="0" collapsed="false">
      <c r="A4392" s="131" t="n">
        <v>1641945600</v>
      </c>
      <c r="B4392" s="330" t="n">
        <f aca="false">(A4392/(24*60*60))+DATE(1970,1,1)</f>
        <v>44573</v>
      </c>
      <c r="C4392" s="331" t="n">
        <f aca="false">YEAR(B4392)</f>
        <v>2022</v>
      </c>
      <c r="D4392" s="331" t="n">
        <f aca="false">MONTH(B4392)</f>
        <v>1</v>
      </c>
      <c r="E4392" s="331" t="n">
        <f aca="false">DAY(B4392)</f>
        <v>12</v>
      </c>
      <c r="F4392" s="132" t="n">
        <v>42794.49</v>
      </c>
      <c r="G4392" s="132" t="n">
        <v>44283.76</v>
      </c>
      <c r="H4392" s="132" t="n">
        <v>42472.67</v>
      </c>
      <c r="I4392" s="132" t="n">
        <v>43929.15</v>
      </c>
      <c r="J4392" s="132" t="n">
        <f aca="false">LARGE($G$1:G4392,1)</f>
        <v>68997.75</v>
      </c>
      <c r="K4392" s="192" t="n">
        <f aca="false">IF(J4392&gt;J4391,0,K4391+1)</f>
        <v>63</v>
      </c>
      <c r="L4392" s="134" t="n">
        <f aca="false">I4392/J4392-1</f>
        <v>-0.363324891029055</v>
      </c>
      <c r="O4392" s="131"/>
      <c r="P4392" s="330"/>
      <c r="Q4392" s="132"/>
      <c r="R4392" s="132"/>
      <c r="S4392" s="132"/>
      <c r="T4392" s="132"/>
    </row>
    <row r="4393" customFormat="false" ht="12.8" hidden="false" customHeight="false" outlineLevel="0" collapsed="false">
      <c r="A4393" s="131" t="n">
        <v>1642032000</v>
      </c>
      <c r="B4393" s="330" t="n">
        <f aca="false">(A4393/(24*60*60))+DATE(1970,1,1)</f>
        <v>44574</v>
      </c>
      <c r="C4393" s="331" t="n">
        <f aca="false">YEAR(B4393)</f>
        <v>2022</v>
      </c>
      <c r="D4393" s="331" t="n">
        <f aca="false">MONTH(B4393)</f>
        <v>1</v>
      </c>
      <c r="E4393" s="331" t="n">
        <f aca="false">DAY(B4393)</f>
        <v>13</v>
      </c>
      <c r="F4393" s="132" t="n">
        <v>43921.14</v>
      </c>
      <c r="G4393" s="132" t="n">
        <v>44443.4</v>
      </c>
      <c r="H4393" s="132" t="n">
        <v>42358.67</v>
      </c>
      <c r="I4393" s="132" t="n">
        <v>42566.66</v>
      </c>
      <c r="J4393" s="132" t="n">
        <f aca="false">LARGE($G$1:G4393,1)</f>
        <v>68997.75</v>
      </c>
      <c r="K4393" s="192" t="n">
        <f aca="false">IF(J4393&gt;J4392,0,K4392+1)</f>
        <v>64</v>
      </c>
      <c r="L4393" s="134" t="n">
        <f aca="false">I4393/J4393-1</f>
        <v>-0.383071766832976</v>
      </c>
      <c r="O4393" s="131"/>
      <c r="P4393" s="330"/>
      <c r="Q4393" s="132"/>
      <c r="R4393" s="132"/>
      <c r="S4393" s="132"/>
      <c r="T4393" s="132"/>
    </row>
    <row r="4394" customFormat="false" ht="12.8" hidden="false" customHeight="false" outlineLevel="0" collapsed="false">
      <c r="A4394" s="131" t="n">
        <v>1642118400</v>
      </c>
      <c r="B4394" s="330" t="n">
        <f aca="false">(A4394/(24*60*60))+DATE(1970,1,1)</f>
        <v>44575</v>
      </c>
      <c r="C4394" s="331" t="n">
        <f aca="false">YEAR(B4394)</f>
        <v>2022</v>
      </c>
      <c r="D4394" s="331" t="n">
        <f aca="false">MONTH(B4394)</f>
        <v>1</v>
      </c>
      <c r="E4394" s="331" t="n">
        <f aca="false">DAY(B4394)</f>
        <v>14</v>
      </c>
      <c r="F4394" s="132" t="n">
        <v>42530</v>
      </c>
      <c r="G4394" s="132" t="n">
        <v>43469.64</v>
      </c>
      <c r="H4394" s="132" t="n">
        <v>41798.03</v>
      </c>
      <c r="I4394" s="132" t="n">
        <v>43092.97</v>
      </c>
      <c r="J4394" s="132" t="n">
        <f aca="false">LARGE($G$1:G4394,1)</f>
        <v>68997.75</v>
      </c>
      <c r="K4394" s="192" t="n">
        <f aca="false">IF(J4394&gt;J4393,0,K4393+1)</f>
        <v>65</v>
      </c>
      <c r="L4394" s="134" t="n">
        <f aca="false">I4394/J4394-1</f>
        <v>-0.375443836936712</v>
      </c>
      <c r="O4394" s="131"/>
      <c r="P4394" s="330"/>
      <c r="Q4394" s="132"/>
      <c r="R4394" s="132"/>
      <c r="S4394" s="132"/>
      <c r="T4394" s="132"/>
    </row>
    <row r="4395" customFormat="false" ht="12.8" hidden="false" customHeight="false" outlineLevel="0" collapsed="false">
      <c r="A4395" s="131" t="n">
        <v>1642204800</v>
      </c>
      <c r="B4395" s="330" t="n">
        <f aca="false">(A4395/(24*60*60))+DATE(1970,1,1)</f>
        <v>44576</v>
      </c>
      <c r="C4395" s="331" t="n">
        <f aca="false">YEAR(B4395)</f>
        <v>2022</v>
      </c>
      <c r="D4395" s="331" t="n">
        <f aca="false">MONTH(B4395)</f>
        <v>1</v>
      </c>
      <c r="E4395" s="331" t="n">
        <f aca="false">DAY(B4395)</f>
        <v>15</v>
      </c>
      <c r="F4395" s="132" t="n">
        <v>43062.33</v>
      </c>
      <c r="G4395" s="132" t="n">
        <v>43771.04</v>
      </c>
      <c r="H4395" s="132" t="n">
        <v>42538.93</v>
      </c>
      <c r="I4395" s="132" t="n">
        <v>43111.45</v>
      </c>
      <c r="J4395" s="132" t="n">
        <f aca="false">LARGE($G$1:G4395,1)</f>
        <v>68997.75</v>
      </c>
      <c r="K4395" s="192" t="n">
        <f aca="false">IF(J4395&gt;J4394,0,K4394+1)</f>
        <v>66</v>
      </c>
      <c r="L4395" s="134" t="n">
        <f aca="false">I4395/J4395-1</f>
        <v>-0.375176002116011</v>
      </c>
      <c r="O4395" s="131"/>
      <c r="P4395" s="330"/>
      <c r="Q4395" s="132"/>
      <c r="R4395" s="132"/>
      <c r="S4395" s="132"/>
      <c r="T4395" s="132"/>
    </row>
    <row r="4396" customFormat="false" ht="12.8" hidden="false" customHeight="false" outlineLevel="0" collapsed="false">
      <c r="A4396" s="131" t="n">
        <v>1642291200</v>
      </c>
      <c r="B4396" s="330" t="n">
        <f aca="false">(A4396/(24*60*60))+DATE(1970,1,1)</f>
        <v>44577</v>
      </c>
      <c r="C4396" s="331" t="n">
        <f aca="false">YEAR(B4396)</f>
        <v>2022</v>
      </c>
      <c r="D4396" s="331" t="n">
        <f aca="false">MONTH(B4396)</f>
        <v>1</v>
      </c>
      <c r="E4396" s="331" t="n">
        <f aca="false">DAY(B4396)</f>
        <v>16</v>
      </c>
      <c r="F4396" s="132" t="n">
        <v>43099.11</v>
      </c>
      <c r="G4396" s="132" t="n">
        <v>43489.16</v>
      </c>
      <c r="H4396" s="132" t="n">
        <v>42644.59</v>
      </c>
      <c r="I4396" s="132" t="n">
        <v>43108.81</v>
      </c>
      <c r="J4396" s="132" t="n">
        <f aca="false">LARGE($G$1:G4396,1)</f>
        <v>68997.75</v>
      </c>
      <c r="K4396" s="192" t="n">
        <f aca="false">IF(J4396&gt;J4395,0,K4395+1)</f>
        <v>67</v>
      </c>
      <c r="L4396" s="134" t="n">
        <f aca="false">I4396/J4396-1</f>
        <v>-0.375214264233254</v>
      </c>
      <c r="O4396" s="131"/>
      <c r="P4396" s="330"/>
      <c r="Q4396" s="132"/>
      <c r="R4396" s="132"/>
      <c r="S4396" s="132"/>
      <c r="T4396" s="132"/>
    </row>
    <row r="4397" customFormat="false" ht="12.8" hidden="false" customHeight="false" outlineLevel="0" collapsed="false">
      <c r="A4397" s="131" t="n">
        <v>1642377600</v>
      </c>
      <c r="B4397" s="330" t="n">
        <f aca="false">(A4397/(24*60*60))+DATE(1970,1,1)</f>
        <v>44578</v>
      </c>
      <c r="C4397" s="331" t="n">
        <f aca="false">YEAR(B4397)</f>
        <v>2022</v>
      </c>
      <c r="D4397" s="331" t="n">
        <f aca="false">MONTH(B4397)</f>
        <v>1</v>
      </c>
      <c r="E4397" s="331" t="n">
        <f aca="false">DAY(B4397)</f>
        <v>17</v>
      </c>
      <c r="F4397" s="132" t="n">
        <v>43077.48</v>
      </c>
      <c r="G4397" s="132" t="n">
        <v>43173.41</v>
      </c>
      <c r="H4397" s="132" t="n">
        <v>41589.09</v>
      </c>
      <c r="I4397" s="132" t="n">
        <v>42244.92</v>
      </c>
      <c r="J4397" s="132" t="n">
        <f aca="false">LARGE($G$1:G4397,1)</f>
        <v>68997.75</v>
      </c>
      <c r="K4397" s="192" t="n">
        <f aca="false">IF(J4397&gt;J4396,0,K4396+1)</f>
        <v>68</v>
      </c>
      <c r="L4397" s="134" t="n">
        <f aca="false">I4397/J4397-1</f>
        <v>-0.387734817439699</v>
      </c>
      <c r="O4397" s="131"/>
      <c r="P4397" s="330"/>
      <c r="Q4397" s="132"/>
      <c r="R4397" s="132"/>
      <c r="S4397" s="132"/>
      <c r="T4397" s="132"/>
    </row>
    <row r="4398" customFormat="false" ht="12.8" hidden="false" customHeight="false" outlineLevel="0" collapsed="false">
      <c r="A4398" s="131" t="n">
        <v>1642464000</v>
      </c>
      <c r="B4398" s="330" t="n">
        <f aca="false">(A4398/(24*60*60))+DATE(1970,1,1)</f>
        <v>44579</v>
      </c>
      <c r="C4398" s="331" t="n">
        <f aca="false">YEAR(B4398)</f>
        <v>2022</v>
      </c>
      <c r="D4398" s="331" t="n">
        <f aca="false">MONTH(B4398)</f>
        <v>1</v>
      </c>
      <c r="E4398" s="331" t="n">
        <f aca="false">DAY(B4398)</f>
        <v>18</v>
      </c>
      <c r="F4398" s="132" t="n">
        <v>42256.15</v>
      </c>
      <c r="G4398" s="132" t="n">
        <v>42681.19</v>
      </c>
      <c r="H4398" s="132" t="n">
        <v>41300.16</v>
      </c>
      <c r="I4398" s="132" t="n">
        <v>42376.79</v>
      </c>
      <c r="J4398" s="132" t="n">
        <f aca="false">LARGE($G$1:G4398,1)</f>
        <v>68997.75</v>
      </c>
      <c r="K4398" s="192" t="n">
        <f aca="false">IF(J4398&gt;J4397,0,K4397+1)</f>
        <v>69</v>
      </c>
      <c r="L4398" s="134" t="n">
        <f aca="false">I4398/J4398-1</f>
        <v>-0.385823595696961</v>
      </c>
      <c r="O4398" s="131"/>
      <c r="P4398" s="330"/>
      <c r="Q4398" s="132"/>
      <c r="R4398" s="132"/>
      <c r="S4398" s="132"/>
      <c r="T4398" s="132"/>
    </row>
    <row r="4399" customFormat="false" ht="12.8" hidden="false" customHeight="false" outlineLevel="0" collapsed="false">
      <c r="A4399" s="131" t="n">
        <v>1642550400</v>
      </c>
      <c r="B4399" s="330" t="n">
        <f aca="false">(A4399/(24*60*60))+DATE(1970,1,1)</f>
        <v>44580</v>
      </c>
      <c r="C4399" s="331" t="n">
        <f aca="false">YEAR(B4399)</f>
        <v>2022</v>
      </c>
      <c r="D4399" s="331" t="n">
        <f aca="false">MONTH(B4399)</f>
        <v>1</v>
      </c>
      <c r="E4399" s="331" t="n">
        <f aca="false">DAY(B4399)</f>
        <v>19</v>
      </c>
      <c r="F4399" s="132" t="n">
        <v>42385.36</v>
      </c>
      <c r="G4399" s="132" t="n">
        <v>42582.33</v>
      </c>
      <c r="H4399" s="132" t="n">
        <v>41146.63</v>
      </c>
      <c r="I4399" s="132" t="n">
        <v>41690.96</v>
      </c>
      <c r="J4399" s="132" t="n">
        <f aca="false">LARGE($G$1:G4399,1)</f>
        <v>68997.75</v>
      </c>
      <c r="K4399" s="192" t="n">
        <f aca="false">IF(J4399&gt;J4398,0,K4398+1)</f>
        <v>70</v>
      </c>
      <c r="L4399" s="134" t="n">
        <f aca="false">I4399/J4399-1</f>
        <v>-0.395763485041179</v>
      </c>
      <c r="O4399" s="131"/>
      <c r="P4399" s="330"/>
      <c r="Q4399" s="132"/>
      <c r="R4399" s="132"/>
      <c r="S4399" s="132"/>
      <c r="T4399" s="132"/>
    </row>
    <row r="4400" customFormat="false" ht="12.8" hidden="false" customHeight="false" outlineLevel="0" collapsed="false">
      <c r="A4400" s="131" t="n">
        <v>1642636800</v>
      </c>
      <c r="B4400" s="330" t="n">
        <f aca="false">(A4400/(24*60*60))+DATE(1970,1,1)</f>
        <v>44581</v>
      </c>
      <c r="C4400" s="331" t="n">
        <f aca="false">YEAR(B4400)</f>
        <v>2022</v>
      </c>
      <c r="D4400" s="331" t="n">
        <f aca="false">MONTH(B4400)</f>
        <v>1</v>
      </c>
      <c r="E4400" s="331" t="n">
        <f aca="false">DAY(B4400)</f>
        <v>20</v>
      </c>
      <c r="F4400" s="132" t="n">
        <v>41706.74</v>
      </c>
      <c r="G4400" s="132" t="n">
        <v>43489.52</v>
      </c>
      <c r="H4400" s="132" t="n">
        <v>40559.86</v>
      </c>
      <c r="I4400" s="132" t="n">
        <v>40675.73</v>
      </c>
      <c r="J4400" s="132" t="n">
        <f aca="false">LARGE($G$1:G4400,1)</f>
        <v>68997.75</v>
      </c>
      <c r="K4400" s="192" t="n">
        <f aca="false">IF(J4400&gt;J4399,0,K4399+1)</f>
        <v>71</v>
      </c>
      <c r="L4400" s="134" t="n">
        <f aca="false">I4400/J4400-1</f>
        <v>-0.410477443105029</v>
      </c>
      <c r="O4400" s="131"/>
      <c r="P4400" s="330"/>
      <c r="Q4400" s="132"/>
      <c r="R4400" s="132"/>
      <c r="S4400" s="132"/>
      <c r="T4400" s="132"/>
    </row>
    <row r="4401" customFormat="false" ht="12.8" hidden="false" customHeight="false" outlineLevel="0" collapsed="false">
      <c r="A4401" s="131" t="n">
        <v>1642723200</v>
      </c>
      <c r="B4401" s="330" t="n">
        <f aca="false">(A4401/(24*60*60))+DATE(1970,1,1)</f>
        <v>44582</v>
      </c>
      <c r="C4401" s="331" t="n">
        <f aca="false">YEAR(B4401)</f>
        <v>2022</v>
      </c>
      <c r="D4401" s="331" t="n">
        <f aca="false">MONTH(B4401)</f>
        <v>1</v>
      </c>
      <c r="E4401" s="331" t="n">
        <f aca="false">DAY(B4401)</f>
        <v>21</v>
      </c>
      <c r="F4401" s="132" t="n">
        <v>40760.06</v>
      </c>
      <c r="G4401" s="132" t="n">
        <v>41121.02</v>
      </c>
      <c r="H4401" s="132" t="n">
        <v>35509.5</v>
      </c>
      <c r="I4401" s="132" t="n">
        <v>36462.45</v>
      </c>
      <c r="J4401" s="132" t="n">
        <f aca="false">LARGE($G$1:G4401,1)</f>
        <v>68997.75</v>
      </c>
      <c r="K4401" s="192" t="n">
        <f aca="false">IF(J4401&gt;J4400,0,K4400+1)</f>
        <v>72</v>
      </c>
      <c r="L4401" s="134" t="n">
        <f aca="false">I4401/J4401-1</f>
        <v>-0.471541463308586</v>
      </c>
      <c r="O4401" s="131"/>
      <c r="P4401" s="330"/>
      <c r="Q4401" s="132"/>
      <c r="R4401" s="132"/>
      <c r="S4401" s="132"/>
      <c r="T4401" s="132"/>
    </row>
    <row r="4402" customFormat="false" ht="12.8" hidden="false" customHeight="false" outlineLevel="0" collapsed="false">
      <c r="A4402" s="131" t="n">
        <v>1642809600</v>
      </c>
      <c r="B4402" s="330" t="n">
        <f aca="false">(A4402/(24*60*60))+DATE(1970,1,1)</f>
        <v>44583</v>
      </c>
      <c r="C4402" s="331" t="n">
        <f aca="false">YEAR(B4402)</f>
        <v>2022</v>
      </c>
      <c r="D4402" s="331" t="n">
        <f aca="false">MONTH(B4402)</f>
        <v>1</v>
      </c>
      <c r="E4402" s="331" t="n">
        <f aca="false">DAY(B4402)</f>
        <v>22</v>
      </c>
      <c r="F4402" s="132" t="n">
        <v>36486.55</v>
      </c>
      <c r="G4402" s="132" t="n">
        <v>36798.75</v>
      </c>
      <c r="H4402" s="132" t="n">
        <v>34115.29</v>
      </c>
      <c r="I4402" s="132" t="n">
        <v>35064.16</v>
      </c>
      <c r="J4402" s="132" t="n">
        <f aca="false">LARGE($G$1:G4402,1)</f>
        <v>68997.75</v>
      </c>
      <c r="K4402" s="192" t="n">
        <f aca="false">IF(J4402&gt;J4401,0,K4401+1)</f>
        <v>73</v>
      </c>
      <c r="L4402" s="134" t="n">
        <f aca="false">I4402/J4402-1</f>
        <v>-0.491807196611484</v>
      </c>
      <c r="O4402" s="131"/>
      <c r="P4402" s="330"/>
      <c r="Q4402" s="132"/>
      <c r="R4402" s="132"/>
      <c r="S4402" s="132"/>
      <c r="T4402" s="132"/>
    </row>
    <row r="4403" customFormat="false" ht="12.8" hidden="false" customHeight="false" outlineLevel="0" collapsed="false">
      <c r="A4403" s="131" t="n">
        <v>1642896000</v>
      </c>
      <c r="B4403" s="330" t="n">
        <f aca="false">(A4403/(24*60*60))+DATE(1970,1,1)</f>
        <v>44584</v>
      </c>
      <c r="C4403" s="331" t="n">
        <f aca="false">YEAR(B4403)</f>
        <v>2022</v>
      </c>
      <c r="D4403" s="331" t="n">
        <f aca="false">MONTH(B4403)</f>
        <v>1</v>
      </c>
      <c r="E4403" s="331" t="n">
        <f aca="false">DAY(B4403)</f>
        <v>23</v>
      </c>
      <c r="F4403" s="132" t="n">
        <v>35141.41</v>
      </c>
      <c r="G4403" s="132" t="n">
        <v>36490.55</v>
      </c>
      <c r="H4403" s="132" t="n">
        <v>34618.08</v>
      </c>
      <c r="I4403" s="132" t="n">
        <v>36292.06</v>
      </c>
      <c r="J4403" s="132" t="n">
        <f aca="false">LARGE($G$1:G4403,1)</f>
        <v>68997.75</v>
      </c>
      <c r="K4403" s="192" t="n">
        <f aca="false">IF(J4403&gt;J4402,0,K4402+1)</f>
        <v>74</v>
      </c>
      <c r="L4403" s="134" t="n">
        <f aca="false">I4403/J4403-1</f>
        <v>-0.474010964125642</v>
      </c>
      <c r="O4403" s="131"/>
      <c r="P4403" s="330"/>
      <c r="Q4403" s="132"/>
      <c r="R4403" s="132"/>
      <c r="S4403" s="132"/>
      <c r="T4403" s="132"/>
    </row>
    <row r="4404" customFormat="false" ht="12.8" hidden="false" customHeight="false" outlineLevel="0" collapsed="false">
      <c r="A4404" s="131" t="n">
        <v>1642982400</v>
      </c>
      <c r="B4404" s="330" t="n">
        <f aca="false">(A4404/(24*60*60))+DATE(1970,1,1)</f>
        <v>44585</v>
      </c>
      <c r="C4404" s="331" t="n">
        <f aca="false">YEAR(B4404)</f>
        <v>2022</v>
      </c>
      <c r="D4404" s="331" t="n">
        <f aca="false">MONTH(B4404)</f>
        <v>1</v>
      </c>
      <c r="E4404" s="331" t="n">
        <f aca="false">DAY(B4404)</f>
        <v>24</v>
      </c>
      <c r="F4404" s="132" t="n">
        <v>36172.62</v>
      </c>
      <c r="G4404" s="132" t="n">
        <v>37648.12</v>
      </c>
      <c r="H4404" s="132" t="n">
        <v>32992.55</v>
      </c>
      <c r="I4404" s="132" t="n">
        <v>36706.69</v>
      </c>
      <c r="J4404" s="132" t="n">
        <f aca="false">LARGE($G$1:G4404,1)</f>
        <v>68997.75</v>
      </c>
      <c r="K4404" s="192" t="n">
        <f aca="false">IF(J4404&gt;J4403,0,K4403+1)</f>
        <v>75</v>
      </c>
      <c r="L4404" s="134" t="n">
        <f aca="false">I4404/J4404-1</f>
        <v>-0.468001637734564</v>
      </c>
      <c r="O4404" s="131"/>
      <c r="P4404" s="330"/>
      <c r="Q4404" s="132"/>
      <c r="R4404" s="132"/>
      <c r="S4404" s="132"/>
      <c r="T4404" s="132"/>
    </row>
    <row r="4405" customFormat="false" ht="12.8" hidden="false" customHeight="false" outlineLevel="0" collapsed="false">
      <c r="A4405" s="131" t="n">
        <v>1643068800</v>
      </c>
      <c r="B4405" s="330" t="n">
        <f aca="false">(A4405/(24*60*60))+DATE(1970,1,1)</f>
        <v>44586</v>
      </c>
      <c r="C4405" s="331" t="n">
        <f aca="false">YEAR(B4405)</f>
        <v>2022</v>
      </c>
      <c r="D4405" s="331" t="n">
        <f aca="false">MONTH(B4405)</f>
        <v>1</v>
      </c>
      <c r="E4405" s="331" t="n">
        <f aca="false">DAY(B4405)</f>
        <v>25</v>
      </c>
      <c r="F4405" s="132" t="n">
        <v>36616.82</v>
      </c>
      <c r="G4405" s="132" t="n">
        <v>37521.84</v>
      </c>
      <c r="H4405" s="132" t="n">
        <v>35754.82</v>
      </c>
      <c r="I4405" s="132" t="n">
        <v>36974.02</v>
      </c>
      <c r="J4405" s="132" t="n">
        <f aca="false">LARGE($G$1:G4405,1)</f>
        <v>68997.75</v>
      </c>
      <c r="K4405" s="192" t="n">
        <f aca="false">IF(J4405&gt;J4404,0,K4404+1)</f>
        <v>76</v>
      </c>
      <c r="L4405" s="134" t="n">
        <f aca="false">I4405/J4405-1</f>
        <v>-0.464127163566928</v>
      </c>
      <c r="O4405" s="131"/>
      <c r="P4405" s="330"/>
      <c r="Q4405" s="132"/>
      <c r="R4405" s="132"/>
      <c r="S4405" s="132"/>
      <c r="T4405" s="132"/>
    </row>
    <row r="4406" customFormat="false" ht="12.8" hidden="false" customHeight="false" outlineLevel="0" collapsed="false">
      <c r="A4406" s="131" t="n">
        <v>1643155200</v>
      </c>
      <c r="B4406" s="330" t="n">
        <f aca="false">(A4406/(24*60*60))+DATE(1970,1,1)</f>
        <v>44587</v>
      </c>
      <c r="C4406" s="331" t="n">
        <f aca="false">YEAR(B4406)</f>
        <v>2022</v>
      </c>
      <c r="D4406" s="331" t="n">
        <f aca="false">MONTH(B4406)</f>
        <v>1</v>
      </c>
      <c r="E4406" s="331" t="n">
        <f aca="false">DAY(B4406)</f>
        <v>26</v>
      </c>
      <c r="F4406" s="132" t="n">
        <v>36974.81</v>
      </c>
      <c r="G4406" s="132" t="n">
        <v>38781.63</v>
      </c>
      <c r="H4406" s="132" t="n">
        <v>36282.66</v>
      </c>
      <c r="I4406" s="132" t="n">
        <v>36838.86</v>
      </c>
      <c r="J4406" s="132" t="n">
        <f aca="false">LARGE($G$1:G4406,1)</f>
        <v>68997.75</v>
      </c>
      <c r="K4406" s="192" t="n">
        <f aca="false">IF(J4406&gt;J4405,0,K4405+1)</f>
        <v>77</v>
      </c>
      <c r="L4406" s="134" t="n">
        <f aca="false">I4406/J4406-1</f>
        <v>-0.466086068023957</v>
      </c>
      <c r="O4406" s="131"/>
      <c r="P4406" s="330"/>
      <c r="Q4406" s="132"/>
      <c r="R4406" s="132"/>
      <c r="S4406" s="132"/>
      <c r="T4406" s="132"/>
    </row>
    <row r="4407" customFormat="false" ht="12.8" hidden="false" customHeight="false" outlineLevel="0" collapsed="false">
      <c r="A4407" s="131" t="n">
        <v>1643241600</v>
      </c>
      <c r="B4407" s="330" t="n">
        <f aca="false">(A4407/(24*60*60))+DATE(1970,1,1)</f>
        <v>44588</v>
      </c>
      <c r="C4407" s="331" t="n">
        <f aca="false">YEAR(B4407)</f>
        <v>2022</v>
      </c>
      <c r="D4407" s="331" t="n">
        <f aca="false">MONTH(B4407)</f>
        <v>1</v>
      </c>
      <c r="E4407" s="331" t="n">
        <f aca="false">DAY(B4407)</f>
        <v>27</v>
      </c>
      <c r="F4407" s="132" t="n">
        <v>36879.06</v>
      </c>
      <c r="G4407" s="132" t="n">
        <v>37245.35</v>
      </c>
      <c r="H4407" s="132" t="n">
        <v>35526.14</v>
      </c>
      <c r="I4407" s="132" t="n">
        <v>37180.02</v>
      </c>
      <c r="J4407" s="132" t="n">
        <f aca="false">LARGE($G$1:G4407,1)</f>
        <v>68997.75</v>
      </c>
      <c r="K4407" s="192" t="n">
        <f aca="false">IF(J4407&gt;J4406,0,K4406+1)</f>
        <v>78</v>
      </c>
      <c r="L4407" s="134" t="n">
        <f aca="false">I4407/J4407-1</f>
        <v>-0.461141558963879</v>
      </c>
      <c r="O4407" s="131"/>
      <c r="P4407" s="330"/>
      <c r="Q4407" s="132"/>
      <c r="R4407" s="132"/>
      <c r="S4407" s="132"/>
      <c r="T4407" s="132"/>
    </row>
    <row r="4408" customFormat="false" ht="12.8" hidden="false" customHeight="false" outlineLevel="0" collapsed="false">
      <c r="A4408" s="131" t="n">
        <v>1643328000</v>
      </c>
      <c r="B4408" s="330" t="n">
        <f aca="false">(A4408/(24*60*60))+DATE(1970,1,1)</f>
        <v>44589</v>
      </c>
      <c r="C4408" s="331" t="n">
        <f aca="false">YEAR(B4408)</f>
        <v>2022</v>
      </c>
      <c r="D4408" s="331" t="n">
        <f aca="false">MONTH(B4408)</f>
        <v>1</v>
      </c>
      <c r="E4408" s="331" t="n">
        <f aca="false">DAY(B4408)</f>
        <v>28</v>
      </c>
      <c r="F4408" s="132" t="n">
        <v>37181.8</v>
      </c>
      <c r="G4408" s="132" t="n">
        <v>38016.6</v>
      </c>
      <c r="H4408" s="132" t="n">
        <v>36159.46</v>
      </c>
      <c r="I4408" s="132" t="n">
        <v>37747.68</v>
      </c>
      <c r="J4408" s="132" t="n">
        <f aca="false">LARGE($G$1:G4408,1)</f>
        <v>68997.75</v>
      </c>
      <c r="K4408" s="192" t="n">
        <f aca="false">IF(J4408&gt;J4407,0,K4407+1)</f>
        <v>79</v>
      </c>
      <c r="L4408" s="134" t="n">
        <f aca="false">I4408/J4408-1</f>
        <v>-0.452914334163071</v>
      </c>
      <c r="O4408" s="131"/>
      <c r="P4408" s="330"/>
      <c r="Q4408" s="132"/>
      <c r="R4408" s="132"/>
      <c r="S4408" s="132"/>
      <c r="T4408" s="132"/>
    </row>
    <row r="4409" customFormat="false" ht="12.8" hidden="false" customHeight="false" outlineLevel="0" collapsed="false">
      <c r="A4409" s="131" t="n">
        <v>1643414400</v>
      </c>
      <c r="B4409" s="330" t="n">
        <f aca="false">(A4409/(24*60*60))+DATE(1970,1,1)</f>
        <v>44590</v>
      </c>
      <c r="C4409" s="331" t="n">
        <f aca="false">YEAR(B4409)</f>
        <v>2022</v>
      </c>
      <c r="D4409" s="331" t="n">
        <f aca="false">MONTH(B4409)</f>
        <v>1</v>
      </c>
      <c r="E4409" s="331" t="n">
        <f aca="false">DAY(B4409)</f>
        <v>29</v>
      </c>
      <c r="F4409" s="132" t="n">
        <v>37756.65</v>
      </c>
      <c r="G4409" s="132" t="n">
        <v>38714.12</v>
      </c>
      <c r="H4409" s="132" t="n">
        <v>37309.76</v>
      </c>
      <c r="I4409" s="132" t="n">
        <v>38180.95</v>
      </c>
      <c r="J4409" s="132" t="n">
        <f aca="false">LARGE($G$1:G4409,1)</f>
        <v>68997.75</v>
      </c>
      <c r="K4409" s="192" t="n">
        <f aca="false">IF(J4409&gt;J4408,0,K4408+1)</f>
        <v>80</v>
      </c>
      <c r="L4409" s="134" t="n">
        <f aca="false">I4409/J4409-1</f>
        <v>-0.446634854035095</v>
      </c>
      <c r="O4409" s="131"/>
      <c r="P4409" s="330"/>
      <c r="Q4409" s="132"/>
      <c r="R4409" s="132"/>
      <c r="S4409" s="132"/>
      <c r="T4409" s="132"/>
    </row>
    <row r="4410" customFormat="false" ht="12.8" hidden="false" customHeight="false" outlineLevel="0" collapsed="false">
      <c r="A4410" s="131" t="n">
        <v>1643500800</v>
      </c>
      <c r="B4410" s="330" t="n">
        <f aca="false">(A4410/(24*60*60))+DATE(1970,1,1)</f>
        <v>44591</v>
      </c>
      <c r="C4410" s="331" t="n">
        <f aca="false">YEAR(B4410)</f>
        <v>2022</v>
      </c>
      <c r="D4410" s="331" t="n">
        <f aca="false">MONTH(B4410)</f>
        <v>1</v>
      </c>
      <c r="E4410" s="331" t="n">
        <f aca="false">DAY(B4410)</f>
        <v>30</v>
      </c>
      <c r="F4410" s="132" t="n">
        <v>38116.16</v>
      </c>
      <c r="G4410" s="132" t="n">
        <v>38358.67</v>
      </c>
      <c r="H4410" s="132" t="n">
        <v>37403.17</v>
      </c>
      <c r="I4410" s="132" t="n">
        <v>37929.9</v>
      </c>
      <c r="J4410" s="132" t="n">
        <f aca="false">LARGE($G$1:G4410,1)</f>
        <v>68997.75</v>
      </c>
      <c r="K4410" s="192" t="n">
        <f aca="false">IF(J4410&gt;J4409,0,K4409+1)</f>
        <v>81</v>
      </c>
      <c r="L4410" s="134" t="n">
        <f aca="false">I4410/J4410-1</f>
        <v>-0.450273378479733</v>
      </c>
      <c r="O4410" s="131"/>
      <c r="P4410" s="330"/>
      <c r="Q4410" s="132"/>
      <c r="R4410" s="132"/>
      <c r="S4410" s="132"/>
      <c r="T4410" s="132"/>
    </row>
    <row r="4411" customFormat="false" ht="12.8" hidden="false" customHeight="false" outlineLevel="0" collapsed="false">
      <c r="A4411" s="131" t="n">
        <v>1643587200</v>
      </c>
      <c r="B4411" s="330" t="n">
        <f aca="false">(A4411/(24*60*60))+DATE(1970,1,1)</f>
        <v>44592</v>
      </c>
      <c r="C4411" s="331" t="n">
        <f aca="false">YEAR(B4411)</f>
        <v>2022</v>
      </c>
      <c r="D4411" s="331" t="n">
        <f aca="false">MONTH(B4411)</f>
        <v>1</v>
      </c>
      <c r="E4411" s="331" t="n">
        <f aca="false">DAY(B4411)</f>
        <v>31</v>
      </c>
      <c r="F4411" s="132" t="n">
        <v>37913.28</v>
      </c>
      <c r="G4411" s="132" t="n">
        <v>38779.34</v>
      </c>
      <c r="H4411" s="132" t="n">
        <v>36651.03</v>
      </c>
      <c r="I4411" s="132" t="n">
        <v>38498.99</v>
      </c>
      <c r="J4411" s="132" t="n">
        <f aca="false">LARGE($G$1:G4411,1)</f>
        <v>68997.75</v>
      </c>
      <c r="K4411" s="192" t="n">
        <f aca="false">IF(J4411&gt;J4410,0,K4410+1)</f>
        <v>82</v>
      </c>
      <c r="L4411" s="134" t="n">
        <f aca="false">I4411/J4411-1</f>
        <v>-0.442025428365418</v>
      </c>
      <c r="O4411" s="131"/>
      <c r="P4411" s="330"/>
      <c r="Q4411" s="132"/>
      <c r="R4411" s="132"/>
      <c r="S4411" s="132"/>
      <c r="T4411" s="132"/>
    </row>
    <row r="4412" customFormat="false" ht="12.8" hidden="false" customHeight="false" outlineLevel="0" collapsed="false">
      <c r="A4412" s="131" t="n">
        <v>1643673600</v>
      </c>
      <c r="B4412" s="330" t="n">
        <f aca="false">(A4412/(24*60*60))+DATE(1970,1,1)</f>
        <v>44593</v>
      </c>
      <c r="C4412" s="331" t="n">
        <f aca="false">YEAR(B4412)</f>
        <v>2022</v>
      </c>
      <c r="D4412" s="331" t="n">
        <f aca="false">MONTH(B4412)</f>
        <v>2</v>
      </c>
      <c r="E4412" s="331" t="n">
        <f aca="false">DAY(B4412)</f>
        <v>1</v>
      </c>
      <c r="F4412" s="132" t="n">
        <v>38497.02</v>
      </c>
      <c r="G4412" s="132" t="n">
        <v>39288.75</v>
      </c>
      <c r="H4412" s="132" t="n">
        <v>38035.6</v>
      </c>
      <c r="I4412" s="132" t="n">
        <v>38723.35</v>
      </c>
      <c r="J4412" s="132" t="n">
        <f aca="false">LARGE($G$1:G4412,1)</f>
        <v>68997.75</v>
      </c>
      <c r="K4412" s="192" t="n">
        <f aca="false">IF(J4412&gt;J4411,0,K4411+1)</f>
        <v>83</v>
      </c>
      <c r="L4412" s="134" t="n">
        <f aca="false">I4412/J4412-1</f>
        <v>-0.438773728128816</v>
      </c>
      <c r="O4412" s="131"/>
      <c r="P4412" s="330"/>
      <c r="Q4412" s="132"/>
      <c r="R4412" s="132"/>
      <c r="S4412" s="132"/>
      <c r="T4412" s="132"/>
    </row>
    <row r="4413" customFormat="false" ht="12.8" hidden="false" customHeight="false" outlineLevel="0" collapsed="false">
      <c r="A4413" s="131" t="n">
        <v>1643760000</v>
      </c>
      <c r="B4413" s="330" t="n">
        <f aca="false">(A4413/(24*60*60))+DATE(1970,1,1)</f>
        <v>44594</v>
      </c>
      <c r="C4413" s="331" t="n">
        <f aca="false">YEAR(B4413)</f>
        <v>2022</v>
      </c>
      <c r="D4413" s="331" t="n">
        <f aca="false">MONTH(B4413)</f>
        <v>2</v>
      </c>
      <c r="E4413" s="331" t="n">
        <f aca="false">DAY(B4413)</f>
        <v>2</v>
      </c>
      <c r="F4413" s="132" t="n">
        <v>38739.08</v>
      </c>
      <c r="G4413" s="132" t="n">
        <v>38883.73</v>
      </c>
      <c r="H4413" s="132" t="n">
        <v>36606.38</v>
      </c>
      <c r="I4413" s="132" t="n">
        <v>36914.92</v>
      </c>
      <c r="J4413" s="132" t="n">
        <f aca="false">LARGE($G$1:G4413,1)</f>
        <v>68997.75</v>
      </c>
      <c r="K4413" s="192" t="n">
        <f aca="false">IF(J4413&gt;J4412,0,K4412+1)</f>
        <v>84</v>
      </c>
      <c r="L4413" s="134" t="n">
        <f aca="false">I4413/J4413-1</f>
        <v>-0.464983713237026</v>
      </c>
      <c r="O4413" s="131"/>
      <c r="P4413" s="330"/>
      <c r="Q4413" s="132"/>
      <c r="R4413" s="132"/>
      <c r="S4413" s="132"/>
      <c r="T4413" s="132"/>
    </row>
    <row r="4414" customFormat="false" ht="12.8" hidden="false" customHeight="false" outlineLevel="0" collapsed="false">
      <c r="A4414" s="131" t="n">
        <v>1643846400</v>
      </c>
      <c r="B4414" s="330" t="n">
        <f aca="false">(A4414/(24*60*60))+DATE(1970,1,1)</f>
        <v>44595</v>
      </c>
      <c r="C4414" s="331" t="n">
        <f aca="false">YEAR(B4414)</f>
        <v>2022</v>
      </c>
      <c r="D4414" s="331" t="n">
        <f aca="false">MONTH(B4414)</f>
        <v>2</v>
      </c>
      <c r="E4414" s="331" t="n">
        <f aca="false">DAY(B4414)</f>
        <v>3</v>
      </c>
      <c r="F4414" s="132" t="n">
        <v>36921.39</v>
      </c>
      <c r="G4414" s="132" t="n">
        <v>37390.62</v>
      </c>
      <c r="H4414" s="132" t="n">
        <v>36266.35</v>
      </c>
      <c r="I4414" s="132" t="n">
        <v>37322.6</v>
      </c>
      <c r="J4414" s="132" t="n">
        <f aca="false">LARGE($G$1:G4414,1)</f>
        <v>68997.75</v>
      </c>
      <c r="K4414" s="192" t="n">
        <f aca="false">IF(J4414&gt;J4413,0,K4413+1)</f>
        <v>85</v>
      </c>
      <c r="L4414" s="134" t="n">
        <f aca="false">I4414/J4414-1</f>
        <v>-0.459075114768235</v>
      </c>
      <c r="O4414" s="131"/>
      <c r="P4414" s="330"/>
      <c r="Q4414" s="132"/>
      <c r="R4414" s="132"/>
      <c r="S4414" s="132"/>
      <c r="T4414" s="132"/>
    </row>
    <row r="4415" customFormat="false" ht="12.8" hidden="false" customHeight="false" outlineLevel="0" collapsed="false">
      <c r="A4415" s="131" t="n">
        <v>1643932800</v>
      </c>
      <c r="B4415" s="330" t="n">
        <f aca="false">(A4415/(24*60*60))+DATE(1970,1,1)</f>
        <v>44596</v>
      </c>
      <c r="C4415" s="331" t="n">
        <f aca="false">YEAR(B4415)</f>
        <v>2022</v>
      </c>
      <c r="D4415" s="331" t="n">
        <f aca="false">MONTH(B4415)</f>
        <v>2</v>
      </c>
      <c r="E4415" s="331" t="n">
        <f aca="false">DAY(B4415)</f>
        <v>4</v>
      </c>
      <c r="F4415" s="132" t="n">
        <v>37325.51</v>
      </c>
      <c r="G4415" s="132" t="n">
        <v>41780.8</v>
      </c>
      <c r="H4415" s="132" t="n">
        <v>37059.76</v>
      </c>
      <c r="I4415" s="132" t="n">
        <v>41595.79</v>
      </c>
      <c r="J4415" s="132" t="n">
        <f aca="false">LARGE($G$1:G4415,1)</f>
        <v>68997.75</v>
      </c>
      <c r="K4415" s="192" t="n">
        <f aca="false">IF(J4415&gt;J4414,0,K4414+1)</f>
        <v>86</v>
      </c>
      <c r="L4415" s="134" t="n">
        <f aca="false">I4415/J4415-1</f>
        <v>-0.397142805381335</v>
      </c>
      <c r="O4415" s="131"/>
      <c r="P4415" s="330"/>
      <c r="Q4415" s="132"/>
      <c r="R4415" s="132"/>
      <c r="S4415" s="132"/>
      <c r="T4415" s="132"/>
    </row>
    <row r="4416" customFormat="false" ht="12.8" hidden="false" customHeight="false" outlineLevel="0" collapsed="false">
      <c r="A4416" s="131" t="n">
        <v>1644019200</v>
      </c>
      <c r="B4416" s="330" t="n">
        <f aca="false">(A4416/(24*60*60))+DATE(1970,1,1)</f>
        <v>44597</v>
      </c>
      <c r="C4416" s="331" t="n">
        <f aca="false">YEAR(B4416)</f>
        <v>2022</v>
      </c>
      <c r="D4416" s="331" t="n">
        <f aca="false">MONTH(B4416)</f>
        <v>2</v>
      </c>
      <c r="E4416" s="331" t="n">
        <f aca="false">DAY(B4416)</f>
        <v>5</v>
      </c>
      <c r="F4416" s="132" t="n">
        <v>41609.07</v>
      </c>
      <c r="G4416" s="132" t="n">
        <v>41969</v>
      </c>
      <c r="H4416" s="132" t="n">
        <v>40946.39</v>
      </c>
      <c r="I4416" s="132" t="n">
        <v>41418.02</v>
      </c>
      <c r="J4416" s="132" t="n">
        <f aca="false">LARGE($G$1:G4416,1)</f>
        <v>68997.75</v>
      </c>
      <c r="K4416" s="192" t="n">
        <f aca="false">IF(J4416&gt;J4415,0,K4415+1)</f>
        <v>87</v>
      </c>
      <c r="L4416" s="134" t="n">
        <f aca="false">I4416/J4416-1</f>
        <v>-0.399719266207956</v>
      </c>
      <c r="O4416" s="131"/>
      <c r="P4416" s="330"/>
      <c r="Q4416" s="132"/>
      <c r="R4416" s="132"/>
      <c r="S4416" s="132"/>
      <c r="T4416" s="132"/>
    </row>
    <row r="4417" customFormat="false" ht="12.8" hidden="false" customHeight="false" outlineLevel="0" collapsed="false">
      <c r="A4417" s="131" t="n">
        <v>1644105600</v>
      </c>
      <c r="B4417" s="330" t="n">
        <f aca="false">(A4417/(24*60*60))+DATE(1970,1,1)</f>
        <v>44598</v>
      </c>
      <c r="C4417" s="331" t="n">
        <f aca="false">YEAR(B4417)</f>
        <v>2022</v>
      </c>
      <c r="D4417" s="331" t="n">
        <f aca="false">MONTH(B4417)</f>
        <v>2</v>
      </c>
      <c r="E4417" s="331" t="n">
        <f aca="false">DAY(B4417)</f>
        <v>6</v>
      </c>
      <c r="F4417" s="132" t="n">
        <v>41422.08</v>
      </c>
      <c r="G4417" s="132" t="n">
        <v>42701.89</v>
      </c>
      <c r="H4417" s="132" t="n">
        <v>41128.25</v>
      </c>
      <c r="I4417" s="132" t="n">
        <v>42417.63</v>
      </c>
      <c r="J4417" s="132" t="n">
        <f aca="false">LARGE($G$1:G4417,1)</f>
        <v>68997.75</v>
      </c>
      <c r="K4417" s="192" t="n">
        <f aca="false">IF(J4417&gt;J4416,0,K4416+1)</f>
        <v>88</v>
      </c>
      <c r="L4417" s="134" t="n">
        <f aca="false">I4417/J4417-1</f>
        <v>-0.385231692337794</v>
      </c>
      <c r="O4417" s="131"/>
      <c r="P4417" s="330"/>
      <c r="Q4417" s="132"/>
      <c r="R4417" s="132"/>
      <c r="S4417" s="132"/>
      <c r="T4417" s="132"/>
    </row>
    <row r="4418" customFormat="false" ht="12.8" hidden="false" customHeight="false" outlineLevel="0" collapsed="false">
      <c r="A4418" s="131" t="n">
        <v>1644192000</v>
      </c>
      <c r="B4418" s="330" t="n">
        <f aca="false">(A4418/(24*60*60))+DATE(1970,1,1)</f>
        <v>44599</v>
      </c>
      <c r="C4418" s="331" t="n">
        <f aca="false">YEAR(B4418)</f>
        <v>2022</v>
      </c>
      <c r="D4418" s="331" t="n">
        <f aca="false">MONTH(B4418)</f>
        <v>2</v>
      </c>
      <c r="E4418" s="331" t="n">
        <f aca="false">DAY(B4418)</f>
        <v>7</v>
      </c>
      <c r="F4418" s="132" t="n">
        <v>42419.63</v>
      </c>
      <c r="G4418" s="132" t="n">
        <v>44532.39</v>
      </c>
      <c r="H4418" s="132" t="n">
        <v>41688.55</v>
      </c>
      <c r="I4418" s="132" t="n">
        <v>43869.2</v>
      </c>
      <c r="J4418" s="132" t="n">
        <f aca="false">LARGE($G$1:G4418,1)</f>
        <v>68997.75</v>
      </c>
      <c r="K4418" s="192" t="n">
        <f aca="false">IF(J4418&gt;J4417,0,K4417+1)</f>
        <v>89</v>
      </c>
      <c r="L4418" s="134" t="n">
        <f aca="false">I4418/J4418-1</f>
        <v>-0.364193759941447</v>
      </c>
      <c r="O4418" s="131"/>
      <c r="P4418" s="330"/>
      <c r="Q4418" s="132"/>
      <c r="R4418" s="132"/>
      <c r="S4418" s="132"/>
      <c r="T4418" s="132"/>
    </row>
    <row r="4419" customFormat="false" ht="12.8" hidden="false" customHeight="false" outlineLevel="0" collapsed="false">
      <c r="A4419" s="131" t="n">
        <v>1644278400</v>
      </c>
      <c r="B4419" s="330" t="n">
        <f aca="false">(A4419/(24*60*60))+DATE(1970,1,1)</f>
        <v>44600</v>
      </c>
      <c r="C4419" s="331" t="n">
        <f aca="false">YEAR(B4419)</f>
        <v>2022</v>
      </c>
      <c r="D4419" s="331" t="n">
        <f aca="false">MONTH(B4419)</f>
        <v>2</v>
      </c>
      <c r="E4419" s="331" t="n">
        <f aca="false">DAY(B4419)</f>
        <v>8</v>
      </c>
      <c r="F4419" s="132" t="n">
        <v>43879.07</v>
      </c>
      <c r="G4419" s="132" t="n">
        <v>45515.27</v>
      </c>
      <c r="H4419" s="132" t="n">
        <v>42905.98</v>
      </c>
      <c r="I4419" s="132" t="n">
        <v>44133.22</v>
      </c>
      <c r="J4419" s="132" t="n">
        <f aca="false">LARGE($G$1:G4419,1)</f>
        <v>68997.75</v>
      </c>
      <c r="K4419" s="192" t="n">
        <f aca="false">IF(J4419&gt;J4418,0,K4418+1)</f>
        <v>90</v>
      </c>
      <c r="L4419" s="134" t="n">
        <f aca="false">I4419/J4419-1</f>
        <v>-0.360367258352627</v>
      </c>
      <c r="O4419" s="131"/>
      <c r="P4419" s="330"/>
      <c r="Q4419" s="132"/>
      <c r="R4419" s="132"/>
      <c r="S4419" s="132"/>
      <c r="T4419" s="132"/>
    </row>
    <row r="4420" customFormat="false" ht="12.8" hidden="false" customHeight="false" outlineLevel="0" collapsed="false">
      <c r="A4420" s="131" t="n">
        <v>1644364800</v>
      </c>
      <c r="B4420" s="330" t="n">
        <f aca="false">(A4420/(24*60*60))+DATE(1970,1,1)</f>
        <v>44601</v>
      </c>
      <c r="C4420" s="331" t="n">
        <f aca="false">YEAR(B4420)</f>
        <v>2022</v>
      </c>
      <c r="D4420" s="331" t="n">
        <f aca="false">MONTH(B4420)</f>
        <v>2</v>
      </c>
      <c r="E4420" s="331" t="n">
        <f aca="false">DAY(B4420)</f>
        <v>9</v>
      </c>
      <c r="F4420" s="132" t="n">
        <v>44089.95</v>
      </c>
      <c r="G4420" s="132" t="n">
        <v>44853.82</v>
      </c>
      <c r="H4420" s="132" t="n">
        <v>43170.46</v>
      </c>
      <c r="I4420" s="132" t="n">
        <v>44420.56</v>
      </c>
      <c r="J4420" s="132" t="n">
        <f aca="false">LARGE($G$1:G4420,1)</f>
        <v>68997.75</v>
      </c>
      <c r="K4420" s="192" t="n">
        <f aca="false">IF(J4420&gt;J4419,0,K4419+1)</f>
        <v>91</v>
      </c>
      <c r="L4420" s="134" t="n">
        <f aca="false">I4420/J4420-1</f>
        <v>-0.356202774728161</v>
      </c>
      <c r="O4420" s="131"/>
      <c r="P4420" s="330"/>
      <c r="Q4420" s="132"/>
      <c r="R4420" s="132"/>
      <c r="S4420" s="132"/>
      <c r="T4420" s="132"/>
    </row>
    <row r="4421" customFormat="false" ht="12.8" hidden="false" customHeight="false" outlineLevel="0" collapsed="false">
      <c r="A4421" s="131" t="n">
        <v>1644451200</v>
      </c>
      <c r="B4421" s="330" t="n">
        <f aca="false">(A4421/(24*60*60))+DATE(1970,1,1)</f>
        <v>44602</v>
      </c>
      <c r="C4421" s="331" t="n">
        <f aca="false">YEAR(B4421)</f>
        <v>2022</v>
      </c>
      <c r="D4421" s="331" t="n">
        <f aca="false">MONTH(B4421)</f>
        <v>2</v>
      </c>
      <c r="E4421" s="331" t="n">
        <f aca="false">DAY(B4421)</f>
        <v>10</v>
      </c>
      <c r="F4421" s="132" t="n">
        <v>44416.64</v>
      </c>
      <c r="G4421" s="132" t="n">
        <v>45866.71</v>
      </c>
      <c r="H4421" s="132" t="n">
        <v>43219.87</v>
      </c>
      <c r="I4421" s="132" t="n">
        <v>43528.61</v>
      </c>
      <c r="J4421" s="132" t="n">
        <f aca="false">LARGE($G$1:G4421,1)</f>
        <v>68997.75</v>
      </c>
      <c r="K4421" s="192" t="n">
        <f aca="false">IF(J4421&gt;J4420,0,K4420+1)</f>
        <v>92</v>
      </c>
      <c r="L4421" s="134" t="n">
        <f aca="false">I4421/J4421-1</f>
        <v>-0.369130007862575</v>
      </c>
      <c r="O4421" s="131"/>
      <c r="P4421" s="330"/>
      <c r="Q4421" s="132"/>
      <c r="R4421" s="132"/>
      <c r="S4421" s="132"/>
      <c r="T4421" s="132"/>
    </row>
    <row r="4422" customFormat="false" ht="12.8" hidden="false" customHeight="false" outlineLevel="0" collapsed="false">
      <c r="A4422" s="131" t="n">
        <v>1644537600</v>
      </c>
      <c r="B4422" s="330" t="n">
        <f aca="false">(A4422/(24*60*60))+DATE(1970,1,1)</f>
        <v>44603</v>
      </c>
      <c r="C4422" s="331" t="n">
        <f aca="false">YEAR(B4422)</f>
        <v>2022</v>
      </c>
      <c r="D4422" s="331" t="n">
        <f aca="false">MONTH(B4422)</f>
        <v>2</v>
      </c>
      <c r="E4422" s="331" t="n">
        <f aca="false">DAY(B4422)</f>
        <v>11</v>
      </c>
      <c r="F4422" s="132" t="n">
        <v>43533.39</v>
      </c>
      <c r="G4422" s="132" t="n">
        <v>43976.66</v>
      </c>
      <c r="H4422" s="132" t="n">
        <v>41991.63</v>
      </c>
      <c r="I4422" s="132" t="n">
        <v>42397.41</v>
      </c>
      <c r="J4422" s="132" t="n">
        <f aca="false">LARGE($G$1:G4422,1)</f>
        <v>68997.75</v>
      </c>
      <c r="K4422" s="192" t="n">
        <f aca="false">IF(J4422&gt;J4421,0,K4421+1)</f>
        <v>93</v>
      </c>
      <c r="L4422" s="134" t="n">
        <f aca="false">I4422/J4422-1</f>
        <v>-0.385524745372132</v>
      </c>
      <c r="O4422" s="131"/>
      <c r="P4422" s="330"/>
      <c r="Q4422" s="132"/>
      <c r="R4422" s="132"/>
      <c r="S4422" s="132"/>
      <c r="T4422" s="132"/>
    </row>
    <row r="4423" customFormat="false" ht="12.8" hidden="false" customHeight="false" outlineLevel="0" collapsed="false">
      <c r="A4423" s="131" t="n">
        <v>1644624000</v>
      </c>
      <c r="B4423" s="330" t="n">
        <f aca="false">(A4423/(24*60*60))+DATE(1970,1,1)</f>
        <v>44604</v>
      </c>
      <c r="C4423" s="331" t="n">
        <f aca="false">YEAR(B4423)</f>
        <v>2022</v>
      </c>
      <c r="D4423" s="331" t="n">
        <f aca="false">MONTH(B4423)</f>
        <v>2</v>
      </c>
      <c r="E4423" s="331" t="n">
        <f aca="false">DAY(B4423)</f>
        <v>12</v>
      </c>
      <c r="F4423" s="132" t="n">
        <v>42394.52</v>
      </c>
      <c r="G4423" s="132" t="n">
        <v>43042.28</v>
      </c>
      <c r="H4423" s="132" t="n">
        <v>41755.81</v>
      </c>
      <c r="I4423" s="132" t="n">
        <v>42242.26</v>
      </c>
      <c r="J4423" s="132" t="n">
        <f aca="false">LARGE($G$1:G4423,1)</f>
        <v>68997.75</v>
      </c>
      <c r="K4423" s="192" t="n">
        <f aca="false">IF(J4423&gt;J4422,0,K4422+1)</f>
        <v>94</v>
      </c>
      <c r="L4423" s="134" t="n">
        <f aca="false">I4423/J4423-1</f>
        <v>-0.387773369421467</v>
      </c>
      <c r="O4423" s="131"/>
      <c r="P4423" s="330"/>
      <c r="Q4423" s="132"/>
      <c r="R4423" s="132"/>
      <c r="S4423" s="132"/>
      <c r="T4423" s="132"/>
    </row>
    <row r="4424" customFormat="false" ht="12.8" hidden="false" customHeight="false" outlineLevel="0" collapsed="false">
      <c r="A4424" s="131" t="n">
        <v>1644710400</v>
      </c>
      <c r="B4424" s="330" t="n">
        <f aca="false">(A4424/(24*60*60))+DATE(1970,1,1)</f>
        <v>44605</v>
      </c>
      <c r="C4424" s="331" t="n">
        <f aca="false">YEAR(B4424)</f>
        <v>2022</v>
      </c>
      <c r="D4424" s="331" t="n">
        <f aca="false">MONTH(B4424)</f>
        <v>2</v>
      </c>
      <c r="E4424" s="331" t="n">
        <f aca="false">DAY(B4424)</f>
        <v>13</v>
      </c>
      <c r="F4424" s="132" t="n">
        <v>42239.14</v>
      </c>
      <c r="G4424" s="132" t="n">
        <v>42773.05</v>
      </c>
      <c r="H4424" s="132" t="n">
        <v>41887.56</v>
      </c>
      <c r="I4424" s="132" t="n">
        <v>42073.76</v>
      </c>
      <c r="J4424" s="132" t="n">
        <f aca="false">LARGE($G$1:G4424,1)</f>
        <v>68997.75</v>
      </c>
      <c r="K4424" s="192" t="n">
        <f aca="false">IF(J4424&gt;J4423,0,K4423+1)</f>
        <v>95</v>
      </c>
      <c r="L4424" s="134" t="n">
        <f aca="false">I4424/J4424-1</f>
        <v>-0.390215478040951</v>
      </c>
      <c r="O4424" s="131"/>
      <c r="P4424" s="330"/>
      <c r="Q4424" s="132"/>
      <c r="R4424" s="132"/>
      <c r="S4424" s="132"/>
      <c r="T4424" s="132"/>
    </row>
    <row r="4425" customFormat="false" ht="12.8" hidden="false" customHeight="false" outlineLevel="0" collapsed="false">
      <c r="A4425" s="131" t="n">
        <v>1644796800</v>
      </c>
      <c r="B4425" s="330" t="n">
        <f aca="false">(A4425/(24*60*60))+DATE(1970,1,1)</f>
        <v>44606</v>
      </c>
      <c r="C4425" s="331" t="n">
        <f aca="false">YEAR(B4425)</f>
        <v>2022</v>
      </c>
      <c r="D4425" s="331" t="n">
        <f aca="false">MONTH(B4425)</f>
        <v>2</v>
      </c>
      <c r="E4425" s="331" t="n">
        <f aca="false">DAY(B4425)</f>
        <v>14</v>
      </c>
      <c r="F4425" s="132" t="n">
        <v>42074.56</v>
      </c>
      <c r="G4425" s="132" t="n">
        <v>42863.26</v>
      </c>
      <c r="H4425" s="132" t="n">
        <v>41575.24</v>
      </c>
      <c r="I4425" s="132" t="n">
        <v>42550.24</v>
      </c>
      <c r="J4425" s="132" t="n">
        <f aca="false">LARGE($G$1:G4425,1)</f>
        <v>68997.75</v>
      </c>
      <c r="K4425" s="192" t="n">
        <f aca="false">IF(J4425&gt;J4424,0,K4424+1)</f>
        <v>96</v>
      </c>
      <c r="L4425" s="134" t="n">
        <f aca="false">I4425/J4425-1</f>
        <v>-0.383309745607647</v>
      </c>
      <c r="O4425" s="131"/>
      <c r="P4425" s="330"/>
      <c r="Q4425" s="132"/>
      <c r="R4425" s="132"/>
      <c r="S4425" s="132"/>
      <c r="T4425" s="132"/>
    </row>
    <row r="4426" customFormat="false" ht="12.8" hidden="false" customHeight="false" outlineLevel="0" collapsed="false">
      <c r="A4426" s="131" t="n">
        <v>1644883200</v>
      </c>
      <c r="B4426" s="330" t="n">
        <f aca="false">(A4426/(24*60*60))+DATE(1970,1,1)</f>
        <v>44607</v>
      </c>
      <c r="C4426" s="331" t="n">
        <f aca="false">YEAR(B4426)</f>
        <v>2022</v>
      </c>
      <c r="D4426" s="331" t="n">
        <f aca="false">MONTH(B4426)</f>
        <v>2</v>
      </c>
      <c r="E4426" s="331" t="n">
        <f aca="false">DAY(B4426)</f>
        <v>15</v>
      </c>
      <c r="F4426" s="132" t="n">
        <v>42560.06</v>
      </c>
      <c r="G4426" s="132" t="n">
        <v>44776.3</v>
      </c>
      <c r="H4426" s="132" t="n">
        <v>42457.81</v>
      </c>
      <c r="I4426" s="132" t="n">
        <v>44573.39</v>
      </c>
      <c r="J4426" s="132" t="n">
        <f aca="false">LARGE($G$1:G4426,1)</f>
        <v>68997.75</v>
      </c>
      <c r="K4426" s="192" t="n">
        <f aca="false">IF(J4426&gt;J4425,0,K4425+1)</f>
        <v>97</v>
      </c>
      <c r="L4426" s="134" t="n">
        <f aca="false">I4426/J4426-1</f>
        <v>-0.353987774963676</v>
      </c>
      <c r="O4426" s="131"/>
      <c r="P4426" s="330"/>
      <c r="Q4426" s="132"/>
      <c r="R4426" s="132"/>
      <c r="S4426" s="132"/>
      <c r="T4426" s="132"/>
    </row>
    <row r="4427" customFormat="false" ht="12.8" hidden="false" customHeight="false" outlineLevel="0" collapsed="false">
      <c r="A4427" s="131" t="n">
        <v>1644969600</v>
      </c>
      <c r="B4427" s="330" t="n">
        <f aca="false">(A4427/(24*60*60))+DATE(1970,1,1)</f>
        <v>44608</v>
      </c>
      <c r="C4427" s="331" t="n">
        <f aca="false">YEAR(B4427)</f>
        <v>2022</v>
      </c>
      <c r="D4427" s="331" t="n">
        <f aca="false">MONTH(B4427)</f>
        <v>2</v>
      </c>
      <c r="E4427" s="331" t="n">
        <f aca="false">DAY(B4427)</f>
        <v>16</v>
      </c>
      <c r="F4427" s="132" t="n">
        <v>44574.41</v>
      </c>
      <c r="G4427" s="132" t="n">
        <v>44579.93</v>
      </c>
      <c r="H4427" s="132" t="n">
        <v>43309.36</v>
      </c>
      <c r="I4427" s="132" t="n">
        <v>43888.51</v>
      </c>
      <c r="J4427" s="132" t="n">
        <f aca="false">LARGE($G$1:G4427,1)</f>
        <v>68997.75</v>
      </c>
      <c r="K4427" s="192" t="n">
        <f aca="false">IF(J4427&gt;J4426,0,K4426+1)</f>
        <v>98</v>
      </c>
      <c r="L4427" s="134" t="n">
        <f aca="false">I4427/J4427-1</f>
        <v>-0.363913895742977</v>
      </c>
      <c r="O4427" s="131"/>
      <c r="P4427" s="330"/>
      <c r="Q4427" s="132"/>
      <c r="R4427" s="132"/>
      <c r="S4427" s="132"/>
      <c r="T4427" s="132"/>
    </row>
    <row r="4428" customFormat="false" ht="12.8" hidden="false" customHeight="false" outlineLevel="0" collapsed="false">
      <c r="A4428" s="131" t="n">
        <v>1645056000</v>
      </c>
      <c r="B4428" s="330" t="n">
        <f aca="false">(A4428/(24*60*60))+DATE(1970,1,1)</f>
        <v>44609</v>
      </c>
      <c r="C4428" s="331" t="n">
        <f aca="false">YEAR(B4428)</f>
        <v>2022</v>
      </c>
      <c r="D4428" s="331" t="n">
        <f aca="false">MONTH(B4428)</f>
        <v>2</v>
      </c>
      <c r="E4428" s="331" t="n">
        <f aca="false">DAY(B4428)</f>
        <v>17</v>
      </c>
      <c r="F4428" s="132" t="n">
        <v>43894.58</v>
      </c>
      <c r="G4428" s="132" t="n">
        <v>44191.7</v>
      </c>
      <c r="H4428" s="132" t="n">
        <v>40091.38</v>
      </c>
      <c r="I4428" s="132" t="n">
        <v>40546.12</v>
      </c>
      <c r="J4428" s="132" t="n">
        <f aca="false">LARGE($G$1:G4428,1)</f>
        <v>68997.75</v>
      </c>
      <c r="K4428" s="192" t="n">
        <f aca="false">IF(J4428&gt;J4427,0,K4427+1)</f>
        <v>99</v>
      </c>
      <c r="L4428" s="134" t="n">
        <f aca="false">I4428/J4428-1</f>
        <v>-0.412355910156491</v>
      </c>
      <c r="O4428" s="131"/>
      <c r="P4428" s="330"/>
      <c r="Q4428" s="132"/>
      <c r="R4428" s="132"/>
      <c r="S4428" s="132"/>
      <c r="T4428" s="132"/>
    </row>
    <row r="4429" customFormat="false" ht="12.8" hidden="false" customHeight="false" outlineLevel="0" collapsed="false">
      <c r="A4429" s="131" t="n">
        <v>1645142400</v>
      </c>
      <c r="B4429" s="330" t="n">
        <f aca="false">(A4429/(24*60*60))+DATE(1970,1,1)</f>
        <v>44610</v>
      </c>
      <c r="C4429" s="331" t="n">
        <f aca="false">YEAR(B4429)</f>
        <v>2022</v>
      </c>
      <c r="D4429" s="331" t="n">
        <f aca="false">MONTH(B4429)</f>
        <v>2</v>
      </c>
      <c r="E4429" s="331" t="n">
        <f aca="false">DAY(B4429)</f>
        <v>18</v>
      </c>
      <c r="F4429" s="132" t="n">
        <v>40538.77</v>
      </c>
      <c r="G4429" s="132" t="n">
        <v>40977.97</v>
      </c>
      <c r="H4429" s="132" t="n">
        <v>39436.35</v>
      </c>
      <c r="I4429" s="132" t="n">
        <v>39993.25</v>
      </c>
      <c r="J4429" s="132" t="n">
        <f aca="false">LARGE($G$1:G4429,1)</f>
        <v>68997.75</v>
      </c>
      <c r="K4429" s="192" t="n">
        <f aca="false">IF(J4429&gt;J4428,0,K4428+1)</f>
        <v>100</v>
      </c>
      <c r="L4429" s="134" t="n">
        <f aca="false">I4429/J4429-1</f>
        <v>-0.420368780141381</v>
      </c>
      <c r="O4429" s="131"/>
      <c r="P4429" s="330"/>
      <c r="Q4429" s="132"/>
      <c r="R4429" s="132"/>
      <c r="S4429" s="132"/>
      <c r="T4429" s="132"/>
    </row>
    <row r="4430" customFormat="false" ht="12.8" hidden="false" customHeight="false" outlineLevel="0" collapsed="false">
      <c r="A4430" s="131" t="n">
        <v>1645228800</v>
      </c>
      <c r="B4430" s="330" t="n">
        <f aca="false">(A4430/(24*60*60))+DATE(1970,1,1)</f>
        <v>44611</v>
      </c>
      <c r="C4430" s="331" t="n">
        <f aca="false">YEAR(B4430)</f>
        <v>2022</v>
      </c>
      <c r="D4430" s="331" t="n">
        <f aca="false">MONTH(B4430)</f>
        <v>2</v>
      </c>
      <c r="E4430" s="331" t="n">
        <f aca="false">DAY(B4430)</f>
        <v>19</v>
      </c>
      <c r="F4430" s="132" t="n">
        <v>39996.5</v>
      </c>
      <c r="G4430" s="132" t="n">
        <v>40462.57</v>
      </c>
      <c r="H4430" s="132" t="n">
        <v>39644.95</v>
      </c>
      <c r="I4430" s="132" t="n">
        <v>40104.1</v>
      </c>
      <c r="J4430" s="132" t="n">
        <f aca="false">LARGE($G$1:G4430,1)</f>
        <v>68997.75</v>
      </c>
      <c r="K4430" s="192" t="n">
        <f aca="false">IF(J4430&gt;J4429,0,K4429+1)</f>
        <v>101</v>
      </c>
      <c r="L4430" s="134" t="n">
        <f aca="false">I4430/J4430-1</f>
        <v>-0.418762206013964</v>
      </c>
      <c r="O4430" s="131"/>
      <c r="P4430" s="330"/>
      <c r="Q4430" s="132"/>
      <c r="R4430" s="132"/>
      <c r="S4430" s="132"/>
      <c r="T4430" s="132"/>
    </row>
    <row r="4431" customFormat="false" ht="12.8" hidden="false" customHeight="false" outlineLevel="0" collapsed="false">
      <c r="A4431" s="131" t="n">
        <v>1645315200</v>
      </c>
      <c r="B4431" s="330" t="n">
        <f aca="false">(A4431/(24*60*60))+DATE(1970,1,1)</f>
        <v>44612</v>
      </c>
      <c r="C4431" s="331" t="n">
        <f aca="false">YEAR(B4431)</f>
        <v>2022</v>
      </c>
      <c r="D4431" s="331" t="n">
        <f aca="false">MONTH(B4431)</f>
        <v>2</v>
      </c>
      <c r="E4431" s="331" t="n">
        <f aca="false">DAY(B4431)</f>
        <v>20</v>
      </c>
      <c r="F4431" s="132" t="n">
        <v>40101.21</v>
      </c>
      <c r="G4431" s="132" t="n">
        <v>40144.23</v>
      </c>
      <c r="H4431" s="132" t="n">
        <v>37994.3</v>
      </c>
      <c r="I4431" s="132" t="n">
        <v>38386.55</v>
      </c>
      <c r="J4431" s="132" t="n">
        <f aca="false">LARGE($G$1:G4431,1)</f>
        <v>68997.75</v>
      </c>
      <c r="K4431" s="192" t="n">
        <f aca="false">IF(J4431&gt;J4430,0,K4430+1)</f>
        <v>102</v>
      </c>
      <c r="L4431" s="134" t="n">
        <f aca="false">I4431/J4431-1</f>
        <v>-0.443655046722538</v>
      </c>
      <c r="O4431" s="131"/>
      <c r="P4431" s="330"/>
      <c r="Q4431" s="132"/>
      <c r="R4431" s="132"/>
      <c r="S4431" s="132"/>
      <c r="T4431" s="132"/>
    </row>
    <row r="4432" customFormat="false" ht="12.8" hidden="false" customHeight="false" outlineLevel="0" collapsed="false">
      <c r="A4432" s="131" t="n">
        <v>1645401600</v>
      </c>
      <c r="B4432" s="330" t="n">
        <f aca="false">(A4432/(24*60*60))+DATE(1970,1,1)</f>
        <v>44613</v>
      </c>
      <c r="C4432" s="331" t="n">
        <f aca="false">YEAR(B4432)</f>
        <v>2022</v>
      </c>
      <c r="D4432" s="331" t="n">
        <f aca="false">MONTH(B4432)</f>
        <v>2</v>
      </c>
      <c r="E4432" s="331" t="n">
        <f aca="false">DAY(B4432)</f>
        <v>21</v>
      </c>
      <c r="F4432" s="132" t="n">
        <v>38391.53</v>
      </c>
      <c r="G4432" s="132" t="n">
        <v>39495.65</v>
      </c>
      <c r="H4432" s="132" t="n">
        <v>36810.66</v>
      </c>
      <c r="I4432" s="132" t="n">
        <v>37032.64</v>
      </c>
      <c r="J4432" s="132" t="n">
        <f aca="false">LARGE($G$1:G4432,1)</f>
        <v>68997.75</v>
      </c>
      <c r="K4432" s="192" t="n">
        <f aca="false">IF(J4432&gt;J4431,0,K4431+1)</f>
        <v>103</v>
      </c>
      <c r="L4432" s="134" t="n">
        <f aca="false">I4432/J4432-1</f>
        <v>-0.46327757064542</v>
      </c>
      <c r="O4432" s="131"/>
      <c r="P4432" s="330"/>
      <c r="Q4432" s="132"/>
      <c r="R4432" s="132"/>
      <c r="S4432" s="132"/>
      <c r="T4432" s="132"/>
    </row>
    <row r="4433" customFormat="false" ht="12.8" hidden="false" customHeight="false" outlineLevel="0" collapsed="false">
      <c r="A4433" s="131" t="n">
        <v>1645488000</v>
      </c>
      <c r="B4433" s="330" t="n">
        <f aca="false">(A4433/(24*60*60))+DATE(1970,1,1)</f>
        <v>44614</v>
      </c>
      <c r="C4433" s="331" t="n">
        <f aca="false">YEAR(B4433)</f>
        <v>2022</v>
      </c>
      <c r="D4433" s="331" t="n">
        <f aca="false">MONTH(B4433)</f>
        <v>2</v>
      </c>
      <c r="E4433" s="331" t="n">
        <f aca="false">DAY(B4433)</f>
        <v>22</v>
      </c>
      <c r="F4433" s="132" t="n">
        <v>37026.12</v>
      </c>
      <c r="G4433" s="132" t="n">
        <v>38450.5</v>
      </c>
      <c r="H4433" s="132" t="n">
        <v>36363.75</v>
      </c>
      <c r="I4433" s="132" t="n">
        <v>38259.84</v>
      </c>
      <c r="J4433" s="132" t="n">
        <f aca="false">LARGE($G$1:G4433,1)</f>
        <v>68997.75</v>
      </c>
      <c r="K4433" s="192" t="n">
        <f aca="false">IF(J4433&gt;J4432,0,K4432+1)</f>
        <v>104</v>
      </c>
      <c r="L4433" s="134" t="n">
        <f aca="false">I4433/J4433-1</f>
        <v>-0.445491483417938</v>
      </c>
      <c r="O4433" s="131"/>
      <c r="P4433" s="330"/>
      <c r="Q4433" s="132"/>
      <c r="R4433" s="132"/>
      <c r="S4433" s="132"/>
      <c r="T4433" s="132"/>
    </row>
    <row r="4434" customFormat="false" ht="12.8" hidden="false" customHeight="false" outlineLevel="0" collapsed="false">
      <c r="A4434" s="131" t="n">
        <v>1645574400</v>
      </c>
      <c r="B4434" s="330" t="n">
        <f aca="false">(A4434/(24*60*60))+DATE(1970,1,1)</f>
        <v>44615</v>
      </c>
      <c r="C4434" s="331" t="n">
        <f aca="false">YEAR(B4434)</f>
        <v>2022</v>
      </c>
      <c r="D4434" s="331" t="n">
        <f aca="false">MONTH(B4434)</f>
        <v>2</v>
      </c>
      <c r="E4434" s="331" t="n">
        <f aca="false">DAY(B4434)</f>
        <v>23</v>
      </c>
      <c r="F4434" s="132" t="n">
        <v>38260.84</v>
      </c>
      <c r="G4434" s="132" t="n">
        <v>39282.1</v>
      </c>
      <c r="H4434" s="132" t="n">
        <v>37072.25</v>
      </c>
      <c r="I4434" s="132" t="n">
        <v>37261.73</v>
      </c>
      <c r="J4434" s="132" t="n">
        <f aca="false">LARGE($G$1:G4434,1)</f>
        <v>68997.75</v>
      </c>
      <c r="K4434" s="192" t="n">
        <f aca="false">IF(J4434&gt;J4433,0,K4433+1)</f>
        <v>105</v>
      </c>
      <c r="L4434" s="134" t="n">
        <f aca="false">I4434/J4434-1</f>
        <v>-0.459957317448757</v>
      </c>
      <c r="O4434" s="131"/>
      <c r="P4434" s="330"/>
      <c r="Q4434" s="132"/>
      <c r="R4434" s="132"/>
      <c r="S4434" s="132"/>
      <c r="T4434" s="132"/>
    </row>
    <row r="4435" customFormat="false" ht="12.8" hidden="false" customHeight="false" outlineLevel="0" collapsed="false">
      <c r="A4435" s="131" t="n">
        <v>1645660800</v>
      </c>
      <c r="B4435" s="330" t="n">
        <f aca="false">(A4435/(24*60*60))+DATE(1970,1,1)</f>
        <v>44616</v>
      </c>
      <c r="C4435" s="331" t="n">
        <f aca="false">YEAR(B4435)</f>
        <v>2022</v>
      </c>
      <c r="D4435" s="331" t="n">
        <f aca="false">MONTH(B4435)</f>
        <v>2</v>
      </c>
      <c r="E4435" s="331" t="n">
        <f aca="false">DAY(B4435)</f>
        <v>24</v>
      </c>
      <c r="F4435" s="132" t="n">
        <v>37262.01</v>
      </c>
      <c r="G4435" s="132" t="n">
        <v>39729.11</v>
      </c>
      <c r="H4435" s="132" t="n">
        <v>34329.29</v>
      </c>
      <c r="I4435" s="132" t="n">
        <v>38353.01</v>
      </c>
      <c r="J4435" s="132" t="n">
        <f aca="false">LARGE($G$1:G4435,1)</f>
        <v>68997.75</v>
      </c>
      <c r="K4435" s="192" t="n">
        <f aca="false">IF(J4435&gt;J4434,0,K4434+1)</f>
        <v>106</v>
      </c>
      <c r="L4435" s="134" t="n">
        <f aca="false">I4435/J4435-1</f>
        <v>-0.444141149530238</v>
      </c>
      <c r="O4435" s="131"/>
      <c r="P4435" s="330"/>
      <c r="Q4435" s="132"/>
      <c r="R4435" s="132"/>
      <c r="S4435" s="132"/>
      <c r="T4435" s="132"/>
    </row>
    <row r="4436" customFormat="false" ht="12.8" hidden="false" customHeight="false" outlineLevel="0" collapsed="false">
      <c r="A4436" s="131" t="n">
        <v>1645747200</v>
      </c>
      <c r="B4436" s="330" t="n">
        <f aca="false">(A4436/(24*60*60))+DATE(1970,1,1)</f>
        <v>44617</v>
      </c>
      <c r="C4436" s="331" t="n">
        <f aca="false">YEAR(B4436)</f>
        <v>2022</v>
      </c>
      <c r="D4436" s="331" t="n">
        <f aca="false">MONTH(B4436)</f>
        <v>2</v>
      </c>
      <c r="E4436" s="331" t="n">
        <f aca="false">DAY(B4436)</f>
        <v>25</v>
      </c>
      <c r="F4436" s="132" t="n">
        <v>38351.44</v>
      </c>
      <c r="G4436" s="132" t="n">
        <v>39719.14</v>
      </c>
      <c r="H4436" s="132" t="n">
        <v>38027.76</v>
      </c>
      <c r="I4436" s="132" t="n">
        <v>39232.14</v>
      </c>
      <c r="J4436" s="132" t="n">
        <f aca="false">LARGE($G$1:G4436,1)</f>
        <v>68997.75</v>
      </c>
      <c r="K4436" s="192" t="n">
        <f aca="false">IF(J4436&gt;J4435,0,K4435+1)</f>
        <v>107</v>
      </c>
      <c r="L4436" s="134" t="n">
        <f aca="false">I4436/J4436-1</f>
        <v>-0.431399719556073</v>
      </c>
      <c r="O4436" s="131"/>
      <c r="P4436" s="330"/>
      <c r="Q4436" s="132"/>
      <c r="R4436" s="132"/>
      <c r="S4436" s="132"/>
      <c r="T4436" s="132"/>
    </row>
    <row r="4437" customFormat="false" ht="12.8" hidden="false" customHeight="false" outlineLevel="0" collapsed="false">
      <c r="A4437" s="131" t="n">
        <v>1645833600</v>
      </c>
      <c r="B4437" s="330" t="n">
        <f aca="false">(A4437/(24*60*60))+DATE(1970,1,1)</f>
        <v>44618</v>
      </c>
      <c r="C4437" s="331" t="n">
        <f aca="false">YEAR(B4437)</f>
        <v>2022</v>
      </c>
      <c r="D4437" s="331" t="n">
        <f aca="false">MONTH(B4437)</f>
        <v>2</v>
      </c>
      <c r="E4437" s="331" t="n">
        <f aca="false">DAY(B4437)</f>
        <v>26</v>
      </c>
      <c r="F4437" s="132" t="n">
        <v>39237.21</v>
      </c>
      <c r="G4437" s="132" t="n">
        <v>40308.98</v>
      </c>
      <c r="H4437" s="132" t="n">
        <v>38599.38</v>
      </c>
      <c r="I4437" s="132" t="n">
        <v>39133.73</v>
      </c>
      <c r="J4437" s="132" t="n">
        <f aca="false">LARGE($G$1:G4437,1)</f>
        <v>68997.75</v>
      </c>
      <c r="K4437" s="192" t="n">
        <f aca="false">IF(J4437&gt;J4436,0,K4436+1)</f>
        <v>108</v>
      </c>
      <c r="L4437" s="134" t="n">
        <f aca="false">I4437/J4437-1</f>
        <v>-0.432825997949208</v>
      </c>
      <c r="O4437" s="131"/>
      <c r="P4437" s="330"/>
      <c r="Q4437" s="132"/>
      <c r="R4437" s="132"/>
      <c r="S4437" s="132"/>
      <c r="T4437" s="132"/>
    </row>
    <row r="4438" customFormat="false" ht="12.8" hidden="false" customHeight="false" outlineLevel="0" collapsed="false">
      <c r="A4438" s="131" t="n">
        <v>1645920000</v>
      </c>
      <c r="B4438" s="330" t="n">
        <f aca="false">(A4438/(24*60*60))+DATE(1970,1,1)</f>
        <v>44619</v>
      </c>
      <c r="C4438" s="331" t="n">
        <f aca="false">YEAR(B4438)</f>
        <v>2022</v>
      </c>
      <c r="D4438" s="331" t="n">
        <f aca="false">MONTH(B4438)</f>
        <v>2</v>
      </c>
      <c r="E4438" s="331" t="n">
        <f aca="false">DAY(B4438)</f>
        <v>27</v>
      </c>
      <c r="F4438" s="132" t="n">
        <v>39139.87</v>
      </c>
      <c r="G4438" s="132" t="n">
        <v>39879.78</v>
      </c>
      <c r="H4438" s="132" t="n">
        <v>37017.28</v>
      </c>
      <c r="I4438" s="132" t="n">
        <v>37711.29</v>
      </c>
      <c r="J4438" s="132" t="n">
        <f aca="false">LARGE($G$1:G4438,1)</f>
        <v>68997.75</v>
      </c>
      <c r="K4438" s="192" t="n">
        <f aca="false">IF(J4438&gt;J4437,0,K4437+1)</f>
        <v>109</v>
      </c>
      <c r="L4438" s="134" t="n">
        <f aca="false">I4438/J4438-1</f>
        <v>-0.453441742665522</v>
      </c>
      <c r="O4438" s="131"/>
      <c r="P4438" s="330"/>
      <c r="Q4438" s="132"/>
      <c r="R4438" s="132"/>
      <c r="S4438" s="132"/>
      <c r="T4438" s="132"/>
    </row>
    <row r="4439" customFormat="false" ht="12.8" hidden="false" customHeight="false" outlineLevel="0" collapsed="false">
      <c r="A4439" s="131" t="n">
        <v>1646006400</v>
      </c>
      <c r="B4439" s="330" t="n">
        <f aca="false">(A4439/(24*60*60))+DATE(1970,1,1)</f>
        <v>44620</v>
      </c>
      <c r="C4439" s="331" t="n">
        <f aca="false">YEAR(B4439)</f>
        <v>2022</v>
      </c>
      <c r="D4439" s="331" t="n">
        <f aca="false">MONTH(B4439)</f>
        <v>2</v>
      </c>
      <c r="E4439" s="331" t="n">
        <f aca="false">DAY(B4439)</f>
        <v>28</v>
      </c>
      <c r="F4439" s="132" t="n">
        <v>37712.31</v>
      </c>
      <c r="G4439" s="132" t="n">
        <v>44236.02</v>
      </c>
      <c r="H4439" s="132" t="n">
        <v>37460.14</v>
      </c>
      <c r="I4439" s="132" t="n">
        <v>43188.92</v>
      </c>
      <c r="J4439" s="132" t="n">
        <f aca="false">LARGE($G$1:G4439,1)</f>
        <v>68997.75</v>
      </c>
      <c r="K4439" s="192" t="n">
        <f aca="false">IF(J4439&gt;J4438,0,K4438+1)</f>
        <v>110</v>
      </c>
      <c r="L4439" s="134" t="n">
        <f aca="false">I4439/J4439-1</f>
        <v>-0.374053211880098</v>
      </c>
      <c r="O4439" s="131"/>
      <c r="P4439" s="330"/>
      <c r="Q4439" s="132"/>
      <c r="R4439" s="132"/>
      <c r="S4439" s="132"/>
      <c r="T4439" s="132"/>
    </row>
    <row r="4440" customFormat="false" ht="12.8" hidden="false" customHeight="false" outlineLevel="0" collapsed="false">
      <c r="A4440" s="131" t="n">
        <v>1646092800</v>
      </c>
      <c r="B4440" s="330" t="n">
        <f aca="false">(A4440/(24*60*60))+DATE(1970,1,1)</f>
        <v>44621</v>
      </c>
      <c r="C4440" s="331" t="n">
        <f aca="false">YEAR(B4440)</f>
        <v>2022</v>
      </c>
      <c r="D4440" s="331" t="n">
        <f aca="false">MONTH(B4440)</f>
        <v>3</v>
      </c>
      <c r="E4440" s="331" t="n">
        <f aca="false">DAY(B4440)</f>
        <v>1</v>
      </c>
      <c r="F4440" s="132" t="n">
        <v>43201.82</v>
      </c>
      <c r="G4440" s="132" t="n">
        <v>44977.36</v>
      </c>
      <c r="H4440" s="132" t="n">
        <v>42852.58</v>
      </c>
      <c r="I4440" s="132" t="n">
        <v>44438.27</v>
      </c>
      <c r="J4440" s="132" t="n">
        <f aca="false">LARGE($G$1:G4440,1)</f>
        <v>68997.75</v>
      </c>
      <c r="K4440" s="192" t="n">
        <f aca="false">IF(J4440&gt;J4439,0,K4439+1)</f>
        <v>111</v>
      </c>
      <c r="L4440" s="134" t="n">
        <f aca="false">I4440/J4440-1</f>
        <v>-0.355946099691657</v>
      </c>
      <c r="O4440" s="131"/>
      <c r="P4440" s="330"/>
      <c r="Q4440" s="132"/>
      <c r="R4440" s="132"/>
      <c r="S4440" s="132"/>
      <c r="T4440" s="132"/>
    </row>
    <row r="4441" customFormat="false" ht="12.8" hidden="false" customHeight="false" outlineLevel="0" collapsed="false">
      <c r="A4441" s="131" t="n">
        <v>1646179200</v>
      </c>
      <c r="B4441" s="330" t="n">
        <f aca="false">(A4441/(24*60*60))+DATE(1970,1,1)</f>
        <v>44622</v>
      </c>
      <c r="C4441" s="331" t="n">
        <f aca="false">YEAR(B4441)</f>
        <v>2022</v>
      </c>
      <c r="D4441" s="331" t="n">
        <f aca="false">MONTH(B4441)</f>
        <v>3</v>
      </c>
      <c r="E4441" s="331" t="n">
        <f aca="false">DAY(B4441)</f>
        <v>2</v>
      </c>
      <c r="F4441" s="132" t="n">
        <v>44439.96</v>
      </c>
      <c r="G4441" s="132" t="n">
        <v>45352.71</v>
      </c>
      <c r="H4441" s="132" t="n">
        <v>43352.22</v>
      </c>
      <c r="I4441" s="132" t="n">
        <v>43926.92</v>
      </c>
      <c r="J4441" s="132" t="n">
        <f aca="false">LARGE($G$1:G4441,1)</f>
        <v>68997.75</v>
      </c>
      <c r="K4441" s="192" t="n">
        <f aca="false">IF(J4441&gt;J4440,0,K4440+1)</f>
        <v>112</v>
      </c>
      <c r="L4441" s="134" t="n">
        <f aca="false">I4441/J4441-1</f>
        <v>-0.363357210923545</v>
      </c>
      <c r="O4441" s="131"/>
      <c r="P4441" s="330"/>
      <c r="Q4441" s="132"/>
      <c r="R4441" s="132"/>
      <c r="S4441" s="132"/>
      <c r="T4441" s="132"/>
    </row>
    <row r="4442" customFormat="false" ht="12.8" hidden="false" customHeight="false" outlineLevel="0" collapsed="false">
      <c r="A4442" s="131" t="n">
        <v>1646265600</v>
      </c>
      <c r="B4442" s="330" t="n">
        <f aca="false">(A4442/(24*60*60))+DATE(1970,1,1)</f>
        <v>44623</v>
      </c>
      <c r="C4442" s="331" t="n">
        <f aca="false">YEAR(B4442)</f>
        <v>2022</v>
      </c>
      <c r="D4442" s="331" t="n">
        <f aca="false">MONTH(B4442)</f>
        <v>3</v>
      </c>
      <c r="E4442" s="331" t="n">
        <f aca="false">DAY(B4442)</f>
        <v>3</v>
      </c>
      <c r="F4442" s="132" t="n">
        <v>43925.65</v>
      </c>
      <c r="G4442" s="132" t="n">
        <v>44109.19</v>
      </c>
      <c r="H4442" s="132" t="n">
        <v>41822.22</v>
      </c>
      <c r="I4442" s="132" t="n">
        <v>42466.71</v>
      </c>
      <c r="J4442" s="132" t="n">
        <f aca="false">LARGE($G$1:G4442,1)</f>
        <v>68997.75</v>
      </c>
      <c r="K4442" s="192" t="n">
        <f aca="false">IF(J4442&gt;J4441,0,K4441+1)</f>
        <v>113</v>
      </c>
      <c r="L4442" s="134" t="n">
        <f aca="false">I4442/J4442-1</f>
        <v>-0.384520364794504</v>
      </c>
      <c r="O4442" s="131"/>
      <c r="P4442" s="330"/>
      <c r="Q4442" s="132"/>
      <c r="R4442" s="132"/>
      <c r="S4442" s="132"/>
      <c r="T4442" s="132"/>
    </row>
    <row r="4443" customFormat="false" ht="12.8" hidden="false" customHeight="false" outlineLevel="0" collapsed="false">
      <c r="A4443" s="131" t="n">
        <v>1646352000</v>
      </c>
      <c r="B4443" s="330" t="n">
        <f aca="false">(A4443/(24*60*60))+DATE(1970,1,1)</f>
        <v>44624</v>
      </c>
      <c r="C4443" s="331" t="n">
        <f aca="false">YEAR(B4443)</f>
        <v>2022</v>
      </c>
      <c r="D4443" s="331" t="n">
        <f aca="false">MONTH(B4443)</f>
        <v>3</v>
      </c>
      <c r="E4443" s="331" t="n">
        <f aca="false">DAY(B4443)</f>
        <v>4</v>
      </c>
      <c r="F4443" s="132" t="n">
        <v>42467.35</v>
      </c>
      <c r="G4443" s="132" t="n">
        <v>42519.83</v>
      </c>
      <c r="H4443" s="132" t="n">
        <v>38585.79</v>
      </c>
      <c r="I4443" s="132" t="n">
        <v>39161.89</v>
      </c>
      <c r="J4443" s="132" t="n">
        <f aca="false">LARGE($G$1:G4443,1)</f>
        <v>68997.75</v>
      </c>
      <c r="K4443" s="192" t="n">
        <f aca="false">IF(J4443&gt;J4442,0,K4442+1)</f>
        <v>114</v>
      </c>
      <c r="L4443" s="134" t="n">
        <f aca="false">I4443/J4443-1</f>
        <v>-0.432417868698617</v>
      </c>
      <c r="O4443" s="131"/>
      <c r="P4443" s="330"/>
      <c r="Q4443" s="132"/>
      <c r="R4443" s="132"/>
      <c r="S4443" s="132"/>
      <c r="T4443" s="132"/>
    </row>
    <row r="4444" customFormat="false" ht="12.8" hidden="false" customHeight="false" outlineLevel="0" collapsed="false">
      <c r="A4444" s="131" t="n">
        <v>1646438400</v>
      </c>
      <c r="B4444" s="330" t="n">
        <f aca="false">(A4444/(24*60*60))+DATE(1970,1,1)</f>
        <v>44625</v>
      </c>
      <c r="C4444" s="331" t="n">
        <f aca="false">YEAR(B4444)</f>
        <v>2022</v>
      </c>
      <c r="D4444" s="331" t="n">
        <f aca="false">MONTH(B4444)</f>
        <v>3</v>
      </c>
      <c r="E4444" s="331" t="n">
        <f aca="false">DAY(B4444)</f>
        <v>5</v>
      </c>
      <c r="F4444" s="132" t="n">
        <v>39160.35</v>
      </c>
      <c r="G4444" s="132" t="n">
        <v>39616.73</v>
      </c>
      <c r="H4444" s="132" t="n">
        <v>38601.54</v>
      </c>
      <c r="I4444" s="132" t="n">
        <v>39406.8</v>
      </c>
      <c r="J4444" s="132" t="n">
        <f aca="false">LARGE($G$1:G4444,1)</f>
        <v>68997.75</v>
      </c>
      <c r="K4444" s="192" t="n">
        <f aca="false">IF(J4444&gt;J4443,0,K4443+1)</f>
        <v>115</v>
      </c>
      <c r="L4444" s="134" t="n">
        <f aca="false">I4444/J4444-1</f>
        <v>-0.428868332663022</v>
      </c>
      <c r="O4444" s="131"/>
      <c r="P4444" s="330"/>
      <c r="Q4444" s="132"/>
      <c r="R4444" s="132"/>
      <c r="S4444" s="132"/>
      <c r="T4444" s="132"/>
    </row>
    <row r="4445" customFormat="false" ht="12.8" hidden="false" customHeight="false" outlineLevel="0" collapsed="false">
      <c r="A4445" s="131" t="n">
        <v>1646524800</v>
      </c>
      <c r="B4445" s="330" t="n">
        <f aca="false">(A4445/(24*60*60))+DATE(1970,1,1)</f>
        <v>44626</v>
      </c>
      <c r="C4445" s="331" t="n">
        <f aca="false">YEAR(B4445)</f>
        <v>2022</v>
      </c>
      <c r="D4445" s="331" t="n">
        <f aca="false">MONTH(B4445)</f>
        <v>3</v>
      </c>
      <c r="E4445" s="331" t="n">
        <f aca="false">DAY(B4445)</f>
        <v>6</v>
      </c>
      <c r="F4445" s="132" t="n">
        <v>39401.93</v>
      </c>
      <c r="G4445" s="132" t="n">
        <v>39701.48</v>
      </c>
      <c r="H4445" s="132" t="n">
        <v>38100.06</v>
      </c>
      <c r="I4445" s="132" t="n">
        <v>38423</v>
      </c>
      <c r="J4445" s="132" t="n">
        <f aca="false">LARGE($G$1:G4445,1)</f>
        <v>68997.75</v>
      </c>
      <c r="K4445" s="192" t="n">
        <f aca="false">IF(J4445&gt;J4444,0,K4444+1)</f>
        <v>116</v>
      </c>
      <c r="L4445" s="134" t="n">
        <f aca="false">I4445/J4445-1</f>
        <v>-0.443126768626513</v>
      </c>
      <c r="O4445" s="131"/>
      <c r="P4445" s="330"/>
      <c r="Q4445" s="132"/>
      <c r="R4445" s="132"/>
      <c r="S4445" s="132"/>
      <c r="T4445" s="132"/>
    </row>
    <row r="4446" customFormat="false" ht="12.8" hidden="false" customHeight="false" outlineLevel="0" collapsed="false">
      <c r="A4446" s="131" t="n">
        <v>1646611200</v>
      </c>
      <c r="B4446" s="330" t="n">
        <f aca="false">(A4446/(24*60*60))+DATE(1970,1,1)</f>
        <v>44627</v>
      </c>
      <c r="C4446" s="331" t="n">
        <f aca="false">YEAR(B4446)</f>
        <v>2022</v>
      </c>
      <c r="D4446" s="331" t="n">
        <f aca="false">MONTH(B4446)</f>
        <v>3</v>
      </c>
      <c r="E4446" s="331" t="n">
        <f aca="false">DAY(B4446)</f>
        <v>7</v>
      </c>
      <c r="F4446" s="132" t="n">
        <v>38412.97</v>
      </c>
      <c r="G4446" s="132" t="n">
        <v>39552.59</v>
      </c>
      <c r="H4446" s="132" t="n">
        <v>37166.86</v>
      </c>
      <c r="I4446" s="132" t="n">
        <v>38008.62</v>
      </c>
      <c r="J4446" s="132" t="n">
        <f aca="false">LARGE($G$1:G4446,1)</f>
        <v>68997.75</v>
      </c>
      <c r="K4446" s="192" t="n">
        <f aca="false">IF(J4446&gt;J4445,0,K4445+1)</f>
        <v>117</v>
      </c>
      <c r="L4446" s="134" t="n">
        <f aca="false">I4446/J4446-1</f>
        <v>-0.449132471711034</v>
      </c>
      <c r="O4446" s="131"/>
      <c r="P4446" s="330"/>
      <c r="Q4446" s="132"/>
      <c r="R4446" s="132"/>
      <c r="S4446" s="132"/>
      <c r="T4446" s="132"/>
    </row>
    <row r="4447" customFormat="false" ht="12.8" hidden="false" customHeight="false" outlineLevel="0" collapsed="false">
      <c r="A4447" s="131" t="n">
        <v>1646697600</v>
      </c>
      <c r="B4447" s="330" t="n">
        <f aca="false">(A4447/(24*60*60))+DATE(1970,1,1)</f>
        <v>44628</v>
      </c>
      <c r="C4447" s="331" t="n">
        <f aca="false">YEAR(B4447)</f>
        <v>2022</v>
      </c>
      <c r="D4447" s="331" t="n">
        <f aca="false">MONTH(B4447)</f>
        <v>3</v>
      </c>
      <c r="E4447" s="331" t="n">
        <f aca="false">DAY(B4447)</f>
        <v>8</v>
      </c>
      <c r="F4447" s="132" t="n">
        <v>38000.69</v>
      </c>
      <c r="G4447" s="132" t="n">
        <v>39376.12</v>
      </c>
      <c r="H4447" s="132" t="n">
        <v>37869.55</v>
      </c>
      <c r="I4447" s="132" t="n">
        <v>38752.44</v>
      </c>
      <c r="J4447" s="132" t="n">
        <f aca="false">LARGE($G$1:G4447,1)</f>
        <v>68997.75</v>
      </c>
      <c r="K4447" s="192" t="n">
        <f aca="false">IF(J4447&gt;J4446,0,K4446+1)</f>
        <v>118</v>
      </c>
      <c r="L4447" s="134" t="n">
        <f aca="false">I4447/J4447-1</f>
        <v>-0.438352120177832</v>
      </c>
      <c r="O4447" s="131"/>
      <c r="P4447" s="330"/>
      <c r="Q4447" s="132"/>
      <c r="R4447" s="132"/>
      <c r="S4447" s="132"/>
      <c r="T4447" s="132"/>
    </row>
    <row r="4448" customFormat="false" ht="12.8" hidden="false" customHeight="false" outlineLevel="0" collapsed="false">
      <c r="A4448" s="131" t="n">
        <v>1646784000</v>
      </c>
      <c r="B4448" s="330" t="n">
        <f aca="false">(A4448/(24*60*60))+DATE(1970,1,1)</f>
        <v>44629</v>
      </c>
      <c r="C4448" s="331" t="n">
        <f aca="false">YEAR(B4448)</f>
        <v>2022</v>
      </c>
      <c r="D4448" s="331" t="n">
        <f aca="false">MONTH(B4448)</f>
        <v>3</v>
      </c>
      <c r="E4448" s="331" t="n">
        <f aca="false">DAY(B4448)</f>
        <v>9</v>
      </c>
      <c r="F4448" s="132" t="n">
        <v>38753.58</v>
      </c>
      <c r="G4448" s="132" t="n">
        <v>42592.68</v>
      </c>
      <c r="H4448" s="132" t="n">
        <v>38670.18</v>
      </c>
      <c r="I4448" s="132" t="n">
        <v>41964.16</v>
      </c>
      <c r="J4448" s="132" t="n">
        <f aca="false">LARGE($G$1:G4448,1)</f>
        <v>68997.75</v>
      </c>
      <c r="K4448" s="192" t="n">
        <f aca="false">IF(J4448&gt;J4447,0,K4447+1)</f>
        <v>119</v>
      </c>
      <c r="L4448" s="134" t="n">
        <f aca="false">I4448/J4448-1</f>
        <v>-0.391803935635582</v>
      </c>
      <c r="O4448" s="131"/>
      <c r="P4448" s="330"/>
      <c r="Q4448" s="132"/>
      <c r="R4448" s="132"/>
      <c r="S4448" s="132"/>
      <c r="T4448" s="132"/>
    </row>
    <row r="4449" customFormat="false" ht="12.8" hidden="false" customHeight="false" outlineLevel="0" collapsed="false">
      <c r="A4449" s="131" t="n">
        <v>1646870400</v>
      </c>
      <c r="B4449" s="330" t="n">
        <f aca="false">(A4449/(24*60*60))+DATE(1970,1,1)</f>
        <v>44630</v>
      </c>
      <c r="C4449" s="331" t="n">
        <f aca="false">YEAR(B4449)</f>
        <v>2022</v>
      </c>
      <c r="D4449" s="331" t="n">
        <f aca="false">MONTH(B4449)</f>
        <v>3</v>
      </c>
      <c r="E4449" s="331" t="n">
        <f aca="false">DAY(B4449)</f>
        <v>10</v>
      </c>
      <c r="F4449" s="132" t="n">
        <v>41952.6</v>
      </c>
      <c r="G4449" s="132" t="n">
        <v>42048.38</v>
      </c>
      <c r="H4449" s="132" t="n">
        <v>38562.48</v>
      </c>
      <c r="I4449" s="132" t="n">
        <v>39438.05</v>
      </c>
      <c r="J4449" s="132" t="n">
        <f aca="false">LARGE($G$1:G4449,1)</f>
        <v>68997.75</v>
      </c>
      <c r="K4449" s="192" t="n">
        <f aca="false">IF(J4449&gt;J4448,0,K4448+1)</f>
        <v>120</v>
      </c>
      <c r="L4449" s="134" t="n">
        <f aca="false">I4449/J4449-1</f>
        <v>-0.428415419343384</v>
      </c>
      <c r="O4449" s="131"/>
      <c r="P4449" s="330"/>
      <c r="Q4449" s="132"/>
      <c r="R4449" s="132"/>
      <c r="S4449" s="132"/>
      <c r="T4449" s="132"/>
    </row>
    <row r="4450" customFormat="false" ht="12.8" hidden="false" customHeight="false" outlineLevel="0" collapsed="false">
      <c r="A4450" s="131" t="n">
        <v>1646956800</v>
      </c>
      <c r="B4450" s="330" t="n">
        <f aca="false">(A4450/(24*60*60))+DATE(1970,1,1)</f>
        <v>44631</v>
      </c>
      <c r="C4450" s="331" t="n">
        <f aca="false">YEAR(B4450)</f>
        <v>2022</v>
      </c>
      <c r="D4450" s="331" t="n">
        <f aca="false">MONTH(B4450)</f>
        <v>3</v>
      </c>
      <c r="E4450" s="331" t="n">
        <f aca="false">DAY(B4450)</f>
        <v>11</v>
      </c>
      <c r="F4450" s="132" t="n">
        <v>39433.9</v>
      </c>
      <c r="G4450" s="132" t="n">
        <v>40240.74</v>
      </c>
      <c r="H4450" s="132" t="n">
        <v>38246.21</v>
      </c>
      <c r="I4450" s="132" t="n">
        <v>38735.35</v>
      </c>
      <c r="J4450" s="132" t="n">
        <f aca="false">LARGE($G$1:G4450,1)</f>
        <v>68997.75</v>
      </c>
      <c r="K4450" s="192" t="n">
        <f aca="false">IF(J4450&gt;J4449,0,K4449+1)</f>
        <v>121</v>
      </c>
      <c r="L4450" s="134" t="n">
        <f aca="false">I4450/J4450-1</f>
        <v>-0.438599809414075</v>
      </c>
      <c r="O4450" s="131"/>
      <c r="P4450" s="330"/>
      <c r="Q4450" s="132"/>
      <c r="R4450" s="132"/>
      <c r="S4450" s="132"/>
      <c r="T4450" s="132"/>
    </row>
    <row r="4451" customFormat="false" ht="12.8" hidden="false" customHeight="false" outlineLevel="0" collapsed="false">
      <c r="A4451" s="131" t="n">
        <v>1647043200</v>
      </c>
      <c r="B4451" s="330" t="n">
        <f aca="false">(A4451/(24*60*60))+DATE(1970,1,1)</f>
        <v>44632</v>
      </c>
      <c r="C4451" s="331" t="n">
        <f aca="false">YEAR(B4451)</f>
        <v>2022</v>
      </c>
      <c r="D4451" s="331" t="n">
        <f aca="false">MONTH(B4451)</f>
        <v>3</v>
      </c>
      <c r="E4451" s="331" t="n">
        <f aca="false">DAY(B4451)</f>
        <v>12</v>
      </c>
      <c r="F4451" s="132" t="n">
        <v>38734.32</v>
      </c>
      <c r="G4451" s="132" t="n">
        <v>39474.46</v>
      </c>
      <c r="H4451" s="132" t="n">
        <v>38668.21</v>
      </c>
      <c r="I4451" s="132" t="n">
        <v>38809.19</v>
      </c>
      <c r="J4451" s="132" t="n">
        <f aca="false">LARGE($G$1:G4451,1)</f>
        <v>68997.75</v>
      </c>
      <c r="K4451" s="192" t="n">
        <f aca="false">IF(J4451&gt;J4450,0,K4450+1)</f>
        <v>122</v>
      </c>
      <c r="L4451" s="134" t="n">
        <f aca="false">I4451/J4451-1</f>
        <v>-0.437529629589371</v>
      </c>
      <c r="O4451" s="131"/>
      <c r="P4451" s="330"/>
      <c r="Q4451" s="132"/>
      <c r="R4451" s="132"/>
      <c r="S4451" s="132"/>
      <c r="T4451" s="132"/>
    </row>
    <row r="4452" customFormat="false" ht="12.8" hidden="false" customHeight="false" outlineLevel="0" collapsed="false">
      <c r="A4452" s="131" t="n">
        <v>1647129600</v>
      </c>
      <c r="B4452" s="330" t="n">
        <f aca="false">(A4452/(24*60*60))+DATE(1970,1,1)</f>
        <v>44633</v>
      </c>
      <c r="C4452" s="331" t="n">
        <f aca="false">YEAR(B4452)</f>
        <v>2022</v>
      </c>
      <c r="D4452" s="331" t="n">
        <f aca="false">MONTH(B4452)</f>
        <v>3</v>
      </c>
      <c r="E4452" s="331" t="n">
        <f aca="false">DAY(B4452)</f>
        <v>13</v>
      </c>
      <c r="F4452" s="132" t="n">
        <v>38803.72</v>
      </c>
      <c r="G4452" s="132" t="n">
        <v>39309.96</v>
      </c>
      <c r="H4452" s="132" t="n">
        <v>37592.35</v>
      </c>
      <c r="I4452" s="132" t="n">
        <v>37790.82</v>
      </c>
      <c r="J4452" s="132" t="n">
        <f aca="false">LARGE($G$1:G4452,1)</f>
        <v>68997.75</v>
      </c>
      <c r="K4452" s="192" t="n">
        <f aca="false">IF(J4452&gt;J4451,0,K4451+1)</f>
        <v>123</v>
      </c>
      <c r="L4452" s="134" t="n">
        <f aca="false">I4452/J4452-1</f>
        <v>-0.452289096383578</v>
      </c>
      <c r="O4452" s="131"/>
      <c r="P4452" s="330"/>
      <c r="Q4452" s="132"/>
      <c r="R4452" s="132"/>
      <c r="S4452" s="132"/>
      <c r="T4452" s="132"/>
    </row>
    <row r="4453" customFormat="false" ht="12.8" hidden="false" customHeight="false" outlineLevel="0" collapsed="false">
      <c r="A4453" s="131" t="n">
        <v>1647216000</v>
      </c>
      <c r="B4453" s="330" t="n">
        <f aca="false">(A4453/(24*60*60))+DATE(1970,1,1)</f>
        <v>44634</v>
      </c>
      <c r="C4453" s="331" t="n">
        <f aca="false">YEAR(B4453)</f>
        <v>2022</v>
      </c>
      <c r="D4453" s="331" t="n">
        <f aca="false">MONTH(B4453)</f>
        <v>3</v>
      </c>
      <c r="E4453" s="331" t="n">
        <f aca="false">DAY(B4453)</f>
        <v>14</v>
      </c>
      <c r="F4453" s="132" t="n">
        <v>37785.75</v>
      </c>
      <c r="G4453" s="132" t="n">
        <v>39909.2</v>
      </c>
      <c r="H4453" s="132" t="n">
        <v>37572.55</v>
      </c>
      <c r="I4453" s="132" t="n">
        <v>39673.63</v>
      </c>
      <c r="J4453" s="132" t="n">
        <f aca="false">LARGE($G$1:G4453,1)</f>
        <v>68997.75</v>
      </c>
      <c r="K4453" s="192" t="n">
        <f aca="false">IF(J4453&gt;J4452,0,K4452+1)</f>
        <v>124</v>
      </c>
      <c r="L4453" s="134" t="n">
        <f aca="false">I4453/J4453-1</f>
        <v>-0.4250011051085</v>
      </c>
      <c r="O4453" s="131"/>
      <c r="P4453" s="330"/>
      <c r="Q4453" s="132"/>
      <c r="R4453" s="132"/>
      <c r="S4453" s="132"/>
      <c r="T4453" s="132"/>
    </row>
    <row r="4454" customFormat="false" ht="12.8" hidden="false" customHeight="false" outlineLevel="0" collapsed="false">
      <c r="A4454" s="131" t="n">
        <v>1647302400</v>
      </c>
      <c r="B4454" s="330" t="n">
        <f aca="false">(A4454/(24*60*60))+DATE(1970,1,1)</f>
        <v>44635</v>
      </c>
      <c r="C4454" s="331" t="n">
        <f aca="false">YEAR(B4454)</f>
        <v>2022</v>
      </c>
      <c r="D4454" s="331" t="n">
        <f aca="false">MONTH(B4454)</f>
        <v>3</v>
      </c>
      <c r="E4454" s="331" t="n">
        <f aca="false">DAY(B4454)</f>
        <v>15</v>
      </c>
      <c r="F4454" s="132" t="n">
        <v>39679.69</v>
      </c>
      <c r="G4454" s="132" t="n">
        <v>39908.84</v>
      </c>
      <c r="H4454" s="132" t="n">
        <v>38139.39</v>
      </c>
      <c r="I4454" s="132" t="n">
        <v>39311.59</v>
      </c>
      <c r="J4454" s="132" t="n">
        <f aca="false">LARGE($G$1:G4454,1)</f>
        <v>68997.75</v>
      </c>
      <c r="K4454" s="192" t="n">
        <f aca="false">IF(J4454&gt;J4453,0,K4453+1)</f>
        <v>125</v>
      </c>
      <c r="L4454" s="134" t="n">
        <f aca="false">I4454/J4454-1</f>
        <v>-0.430248232732227</v>
      </c>
      <c r="O4454" s="131"/>
      <c r="P4454" s="330"/>
      <c r="Q4454" s="132"/>
      <c r="R4454" s="132"/>
      <c r="S4454" s="132"/>
      <c r="T4454" s="132"/>
    </row>
    <row r="4455" customFormat="false" ht="12.8" hidden="false" customHeight="false" outlineLevel="0" collapsed="false">
      <c r="A4455" s="131" t="n">
        <v>1647388800</v>
      </c>
      <c r="B4455" s="330" t="n">
        <f aca="false">(A4455/(24*60*60))+DATE(1970,1,1)</f>
        <v>44636</v>
      </c>
      <c r="C4455" s="331" t="n">
        <f aca="false">YEAR(B4455)</f>
        <v>2022</v>
      </c>
      <c r="D4455" s="331" t="n">
        <f aca="false">MONTH(B4455)</f>
        <v>3</v>
      </c>
      <c r="E4455" s="331" t="n">
        <f aca="false">DAY(B4455)</f>
        <v>16</v>
      </c>
      <c r="F4455" s="132" t="n">
        <v>39307.23</v>
      </c>
      <c r="G4455" s="132" t="n">
        <v>41705.33</v>
      </c>
      <c r="H4455" s="132" t="n">
        <v>38846.01</v>
      </c>
      <c r="I4455" s="132" t="n">
        <v>41134.5</v>
      </c>
      <c r="J4455" s="132" t="n">
        <f aca="false">LARGE($G$1:G4455,1)</f>
        <v>68997.75</v>
      </c>
      <c r="K4455" s="192" t="n">
        <f aca="false">IF(J4455&gt;J4454,0,K4454+1)</f>
        <v>126</v>
      </c>
      <c r="L4455" s="134" t="n">
        <f aca="false">I4455/J4455-1</f>
        <v>-0.40382838570823</v>
      </c>
      <c r="O4455" s="131"/>
      <c r="P4455" s="330"/>
      <c r="Q4455" s="132"/>
      <c r="R4455" s="132"/>
      <c r="S4455" s="132"/>
      <c r="T4455" s="132"/>
    </row>
    <row r="4456" customFormat="false" ht="12.8" hidden="false" customHeight="false" outlineLevel="0" collapsed="false">
      <c r="A4456" s="131" t="n">
        <v>1647475200</v>
      </c>
      <c r="B4456" s="330" t="n">
        <f aca="false">(A4456/(24*60*60))+DATE(1970,1,1)</f>
        <v>44637</v>
      </c>
      <c r="C4456" s="331" t="n">
        <f aca="false">YEAR(B4456)</f>
        <v>2022</v>
      </c>
      <c r="D4456" s="331" t="n">
        <f aca="false">MONTH(B4456)</f>
        <v>3</v>
      </c>
      <c r="E4456" s="331" t="n">
        <f aca="false">DAY(B4456)</f>
        <v>17</v>
      </c>
      <c r="F4456" s="132" t="n">
        <v>41133.7</v>
      </c>
      <c r="G4456" s="132" t="n">
        <v>41480.98</v>
      </c>
      <c r="H4456" s="132" t="n">
        <v>40512.98</v>
      </c>
      <c r="I4456" s="132" t="n">
        <v>40951.81</v>
      </c>
      <c r="J4456" s="132" t="n">
        <f aca="false">LARGE($G$1:G4456,1)</f>
        <v>68997.75</v>
      </c>
      <c r="K4456" s="192" t="n">
        <f aca="false">IF(J4456&gt;J4455,0,K4455+1)</f>
        <v>127</v>
      </c>
      <c r="L4456" s="134" t="n">
        <f aca="false">I4456/J4456-1</f>
        <v>-0.406476153207895</v>
      </c>
      <c r="O4456" s="131"/>
      <c r="P4456" s="330"/>
      <c r="Q4456" s="132"/>
      <c r="R4456" s="132"/>
      <c r="S4456" s="132"/>
      <c r="T4456" s="132"/>
    </row>
    <row r="4457" customFormat="false" ht="12.8" hidden="false" customHeight="false" outlineLevel="0" collapsed="false">
      <c r="A4457" s="131" t="n">
        <v>1647561600</v>
      </c>
      <c r="B4457" s="330" t="n">
        <f aca="false">(A4457/(24*60*60))+DATE(1970,1,1)</f>
        <v>44638</v>
      </c>
      <c r="C4457" s="331" t="n">
        <f aca="false">YEAR(B4457)</f>
        <v>2022</v>
      </c>
      <c r="D4457" s="331" t="n">
        <f aca="false">MONTH(B4457)</f>
        <v>3</v>
      </c>
      <c r="E4457" s="331" t="n">
        <f aca="false">DAY(B4457)</f>
        <v>18</v>
      </c>
      <c r="F4457" s="132" t="n">
        <v>40950.66</v>
      </c>
      <c r="G4457" s="132" t="n">
        <v>42369.16</v>
      </c>
      <c r="H4457" s="132" t="n">
        <v>40139.42</v>
      </c>
      <c r="I4457" s="132" t="n">
        <v>41782.51</v>
      </c>
      <c r="J4457" s="132" t="n">
        <f aca="false">LARGE($G$1:G4457,1)</f>
        <v>68997.75</v>
      </c>
      <c r="K4457" s="192" t="n">
        <f aca="false">IF(J4457&gt;J4456,0,K4456+1)</f>
        <v>128</v>
      </c>
      <c r="L4457" s="134" t="n">
        <f aca="false">I4457/J4457-1</f>
        <v>-0.39443663017997</v>
      </c>
      <c r="O4457" s="131"/>
      <c r="P4457" s="330"/>
      <c r="Q4457" s="132"/>
      <c r="R4457" s="132"/>
      <c r="S4457" s="132"/>
      <c r="T4457" s="132"/>
    </row>
    <row r="4458" customFormat="false" ht="12.8" hidden="false" customHeight="false" outlineLevel="0" collapsed="false">
      <c r="A4458" s="131" t="n">
        <v>1647648000</v>
      </c>
      <c r="B4458" s="330" t="n">
        <f aca="false">(A4458/(24*60*60))+DATE(1970,1,1)</f>
        <v>44639</v>
      </c>
      <c r="C4458" s="331" t="n">
        <f aca="false">YEAR(B4458)</f>
        <v>2022</v>
      </c>
      <c r="D4458" s="331" t="n">
        <f aca="false">MONTH(B4458)</f>
        <v>3</v>
      </c>
      <c r="E4458" s="331" t="n">
        <f aca="false">DAY(B4458)</f>
        <v>19</v>
      </c>
      <c r="F4458" s="132" t="n">
        <v>41779.98</v>
      </c>
      <c r="G4458" s="132" t="n">
        <v>42403.4</v>
      </c>
      <c r="H4458" s="132" t="n">
        <v>41543.49</v>
      </c>
      <c r="I4458" s="132" t="n">
        <v>42228.16</v>
      </c>
      <c r="J4458" s="132" t="n">
        <f aca="false">LARGE($G$1:G4458,1)</f>
        <v>68997.75</v>
      </c>
      <c r="K4458" s="192" t="n">
        <f aca="false">IF(J4458&gt;J4457,0,K4457+1)</f>
        <v>129</v>
      </c>
      <c r="L4458" s="134" t="n">
        <f aca="false">I4458/J4458-1</f>
        <v>-0.387977723911287</v>
      </c>
      <c r="O4458" s="131"/>
      <c r="P4458" s="330"/>
      <c r="Q4458" s="132"/>
      <c r="R4458" s="132"/>
      <c r="S4458" s="132"/>
      <c r="T4458" s="132"/>
    </row>
    <row r="4459" customFormat="false" ht="12.8" hidden="false" customHeight="false" outlineLevel="0" collapsed="false">
      <c r="A4459" s="131" t="n">
        <v>1647734400</v>
      </c>
      <c r="B4459" s="330" t="n">
        <f aca="false">(A4459/(24*60*60))+DATE(1970,1,1)</f>
        <v>44640</v>
      </c>
      <c r="C4459" s="331" t="n">
        <f aca="false">YEAR(B4459)</f>
        <v>2022</v>
      </c>
      <c r="D4459" s="331" t="n">
        <f aca="false">MONTH(B4459)</f>
        <v>3</v>
      </c>
      <c r="E4459" s="331" t="n">
        <f aca="false">DAY(B4459)</f>
        <v>20</v>
      </c>
      <c r="F4459" s="132" t="n">
        <v>42229.39</v>
      </c>
      <c r="G4459" s="132" t="n">
        <v>42319.17</v>
      </c>
      <c r="H4459" s="132" t="n">
        <v>40932.14</v>
      </c>
      <c r="I4459" s="132" t="n">
        <v>41277.41</v>
      </c>
      <c r="J4459" s="132" t="n">
        <f aca="false">LARGE($G$1:G4459,1)</f>
        <v>68997.75</v>
      </c>
      <c r="K4459" s="192" t="n">
        <f aca="false">IF(J4459&gt;J4458,0,K4458+1)</f>
        <v>130</v>
      </c>
      <c r="L4459" s="134" t="n">
        <f aca="false">I4459/J4459-1</f>
        <v>-0.40175715874793</v>
      </c>
      <c r="O4459" s="131"/>
      <c r="P4459" s="330"/>
      <c r="Q4459" s="132"/>
      <c r="R4459" s="132"/>
      <c r="S4459" s="132"/>
      <c r="T4459" s="132"/>
    </row>
    <row r="4460" customFormat="false" ht="12.8" hidden="false" customHeight="false" outlineLevel="0" collapsed="false">
      <c r="A4460" s="131" t="n">
        <v>1647820800</v>
      </c>
      <c r="B4460" s="330" t="n">
        <f aca="false">(A4460/(24*60*60))+DATE(1970,1,1)</f>
        <v>44641</v>
      </c>
      <c r="C4460" s="331" t="n">
        <f aca="false">YEAR(B4460)</f>
        <v>2022</v>
      </c>
      <c r="D4460" s="331" t="n">
        <f aca="false">MONTH(B4460)</f>
        <v>3</v>
      </c>
      <c r="E4460" s="331" t="n">
        <f aca="false">DAY(B4460)</f>
        <v>21</v>
      </c>
      <c r="F4460" s="132" t="n">
        <v>41291.68</v>
      </c>
      <c r="G4460" s="132" t="n">
        <v>41576.99</v>
      </c>
      <c r="H4460" s="132" t="n">
        <v>40516.26</v>
      </c>
      <c r="I4460" s="132" t="n">
        <v>41027.61</v>
      </c>
      <c r="J4460" s="132" t="n">
        <f aca="false">LARGE($G$1:G4460,1)</f>
        <v>68997.75</v>
      </c>
      <c r="K4460" s="192" t="n">
        <f aca="false">IF(J4460&gt;J4459,0,K4459+1)</f>
        <v>131</v>
      </c>
      <c r="L4460" s="134" t="n">
        <f aca="false">I4460/J4460-1</f>
        <v>-0.405377566659782</v>
      </c>
      <c r="O4460" s="131"/>
      <c r="P4460" s="330"/>
      <c r="Q4460" s="132"/>
      <c r="R4460" s="132"/>
      <c r="S4460" s="132"/>
      <c r="T4460" s="132"/>
    </row>
    <row r="4461" customFormat="false" ht="12.8" hidden="false" customHeight="false" outlineLevel="0" collapsed="false">
      <c r="A4461" s="131" t="n">
        <v>1647907200</v>
      </c>
      <c r="B4461" s="330" t="n">
        <f aca="false">(A4461/(24*60*60))+DATE(1970,1,1)</f>
        <v>44642</v>
      </c>
      <c r="C4461" s="331" t="n">
        <f aca="false">YEAR(B4461)</f>
        <v>2022</v>
      </c>
      <c r="D4461" s="331" t="n">
        <f aca="false">MONTH(B4461)</f>
        <v>3</v>
      </c>
      <c r="E4461" s="331" t="n">
        <f aca="false">DAY(B4461)</f>
        <v>22</v>
      </c>
      <c r="F4461" s="132" t="n">
        <v>41017.81</v>
      </c>
      <c r="G4461" s="132" t="n">
        <v>43372.45</v>
      </c>
      <c r="H4461" s="132" t="n">
        <v>40899.99</v>
      </c>
      <c r="I4461" s="132" t="n">
        <v>42382.59</v>
      </c>
      <c r="J4461" s="132" t="n">
        <f aca="false">LARGE($G$1:G4461,1)</f>
        <v>68997.75</v>
      </c>
      <c r="K4461" s="192" t="n">
        <f aca="false">IF(J4461&gt;J4460,0,K4460+1)</f>
        <v>132</v>
      </c>
      <c r="L4461" s="134" t="n">
        <f aca="false">I4461/J4461-1</f>
        <v>-0.385739534984837</v>
      </c>
      <c r="O4461" s="131"/>
      <c r="P4461" s="330"/>
      <c r="Q4461" s="132"/>
      <c r="R4461" s="132"/>
      <c r="S4461" s="132"/>
      <c r="T4461" s="132"/>
    </row>
    <row r="4462" customFormat="false" ht="12.8" hidden="false" customHeight="false" outlineLevel="0" collapsed="false">
      <c r="A4462" s="131" t="n">
        <v>1647993600</v>
      </c>
      <c r="B4462" s="330" t="n">
        <f aca="false">(A4462/(24*60*60))+DATE(1970,1,1)</f>
        <v>44643</v>
      </c>
      <c r="C4462" s="331" t="n">
        <f aca="false">YEAR(B4462)</f>
        <v>2022</v>
      </c>
      <c r="D4462" s="331" t="n">
        <f aca="false">MONTH(B4462)</f>
        <v>3</v>
      </c>
      <c r="E4462" s="331" t="n">
        <f aca="false">DAY(B4462)</f>
        <v>23</v>
      </c>
      <c r="F4462" s="132" t="n">
        <v>42380.32</v>
      </c>
      <c r="G4462" s="132" t="n">
        <v>43037.8</v>
      </c>
      <c r="H4462" s="132" t="n">
        <v>41783.5</v>
      </c>
      <c r="I4462" s="132" t="n">
        <v>42910.55</v>
      </c>
      <c r="J4462" s="132" t="n">
        <f aca="false">LARGE($G$1:G4462,1)</f>
        <v>68997.75</v>
      </c>
      <c r="K4462" s="192" t="n">
        <f aca="false">IF(J4462&gt;J4461,0,K4461+1)</f>
        <v>133</v>
      </c>
      <c r="L4462" s="134" t="n">
        <f aca="false">I4462/J4462-1</f>
        <v>-0.378087691265295</v>
      </c>
      <c r="O4462" s="131"/>
      <c r="P4462" s="330"/>
      <c r="Q4462" s="132"/>
      <c r="R4462" s="132"/>
      <c r="S4462" s="132"/>
      <c r="T4462" s="132"/>
    </row>
    <row r="4463" customFormat="false" ht="12.8" hidden="false" customHeight="false" outlineLevel="0" collapsed="false">
      <c r="A4463" s="131" t="n">
        <v>1648080000</v>
      </c>
      <c r="B4463" s="330" t="n">
        <f aca="false">(A4463/(24*60*60))+DATE(1970,1,1)</f>
        <v>44644</v>
      </c>
      <c r="C4463" s="331" t="n">
        <f aca="false">YEAR(B4463)</f>
        <v>2022</v>
      </c>
      <c r="D4463" s="331" t="n">
        <f aca="false">MONTH(B4463)</f>
        <v>3</v>
      </c>
      <c r="E4463" s="331" t="n">
        <f aca="false">DAY(B4463)</f>
        <v>24</v>
      </c>
      <c r="F4463" s="132" t="n">
        <v>42906.53</v>
      </c>
      <c r="G4463" s="132" t="n">
        <v>44244.48</v>
      </c>
      <c r="H4463" s="132" t="n">
        <v>42629.48</v>
      </c>
      <c r="I4463" s="132" t="n">
        <v>44008.86</v>
      </c>
      <c r="J4463" s="132" t="n">
        <f aca="false">LARGE($G$1:G4463,1)</f>
        <v>68997.75</v>
      </c>
      <c r="K4463" s="192" t="n">
        <f aca="false">IF(J4463&gt;J4462,0,K4462+1)</f>
        <v>134</v>
      </c>
      <c r="L4463" s="134" t="n">
        <f aca="false">I4463/J4463-1</f>
        <v>-0.36216963596639</v>
      </c>
      <c r="O4463" s="131"/>
      <c r="P4463" s="330"/>
      <c r="Q4463" s="132"/>
      <c r="R4463" s="132"/>
      <c r="S4463" s="132"/>
      <c r="T4463" s="132"/>
    </row>
    <row r="4464" customFormat="false" ht="12.8" hidden="false" customHeight="false" outlineLevel="0" collapsed="false">
      <c r="A4464" s="131" t="n">
        <v>1648166400</v>
      </c>
      <c r="B4464" s="330" t="n">
        <f aca="false">(A4464/(24*60*60))+DATE(1970,1,1)</f>
        <v>44645</v>
      </c>
      <c r="C4464" s="331" t="n">
        <f aca="false">YEAR(B4464)</f>
        <v>2022</v>
      </c>
      <c r="D4464" s="331" t="n">
        <f aca="false">MONTH(B4464)</f>
        <v>3</v>
      </c>
      <c r="E4464" s="331" t="n">
        <f aca="false">DAY(B4464)</f>
        <v>25</v>
      </c>
      <c r="F4464" s="132" t="n">
        <v>44009.1</v>
      </c>
      <c r="G4464" s="132" t="n">
        <v>45124.29</v>
      </c>
      <c r="H4464" s="132" t="n">
        <v>43605.88</v>
      </c>
      <c r="I4464" s="132" t="n">
        <v>44325.51</v>
      </c>
      <c r="J4464" s="132" t="n">
        <f aca="false">LARGE($G$1:G4464,1)</f>
        <v>68997.75</v>
      </c>
      <c r="K4464" s="192" t="n">
        <f aca="false">IF(J4464&gt;J4463,0,K4463+1)</f>
        <v>135</v>
      </c>
      <c r="L4464" s="134" t="n">
        <f aca="false">I4464/J4464-1</f>
        <v>-0.35758035588117</v>
      </c>
      <c r="O4464" s="131"/>
      <c r="P4464" s="330"/>
      <c r="Q4464" s="132"/>
      <c r="R4464" s="132"/>
      <c r="S4464" s="132"/>
      <c r="T4464" s="132"/>
    </row>
    <row r="4465" customFormat="false" ht="12.8" hidden="false" customHeight="false" outlineLevel="0" collapsed="false">
      <c r="A4465" s="131" t="n">
        <v>1648252800</v>
      </c>
      <c r="B4465" s="330" t="n">
        <f aca="false">(A4465/(24*60*60))+DATE(1970,1,1)</f>
        <v>44646</v>
      </c>
      <c r="C4465" s="331" t="n">
        <f aca="false">YEAR(B4465)</f>
        <v>2022</v>
      </c>
      <c r="D4465" s="331" t="n">
        <f aca="false">MONTH(B4465)</f>
        <v>3</v>
      </c>
      <c r="E4465" s="331" t="n">
        <f aca="false">DAY(B4465)</f>
        <v>26</v>
      </c>
      <c r="F4465" s="132" t="n">
        <v>44331.57</v>
      </c>
      <c r="G4465" s="132" t="n">
        <v>44810.23</v>
      </c>
      <c r="H4465" s="132" t="n">
        <v>44106.48</v>
      </c>
      <c r="I4465" s="132" t="n">
        <v>44542.83</v>
      </c>
      <c r="J4465" s="132" t="n">
        <f aca="false">LARGE($G$1:G4465,1)</f>
        <v>68997.75</v>
      </c>
      <c r="K4465" s="192" t="n">
        <f aca="false">IF(J4465&gt;J4464,0,K4464+1)</f>
        <v>136</v>
      </c>
      <c r="L4465" s="134" t="n">
        <f aca="false">I4465/J4465-1</f>
        <v>-0.354430687957216</v>
      </c>
      <c r="O4465" s="131"/>
      <c r="P4465" s="330"/>
      <c r="Q4465" s="132"/>
      <c r="R4465" s="132"/>
      <c r="S4465" s="132"/>
      <c r="T4465" s="132"/>
    </row>
    <row r="4466" customFormat="false" ht="12.8" hidden="false" customHeight="false" outlineLevel="0" collapsed="false">
      <c r="A4466" s="131" t="n">
        <v>1648339200</v>
      </c>
      <c r="B4466" s="330" t="n">
        <f aca="false">(A4466/(24*60*60))+DATE(1970,1,1)</f>
        <v>44647</v>
      </c>
      <c r="C4466" s="331" t="n">
        <f aca="false">YEAR(B4466)</f>
        <v>2022</v>
      </c>
      <c r="D4466" s="331" t="n">
        <f aca="false">MONTH(B4466)</f>
        <v>3</v>
      </c>
      <c r="E4466" s="331" t="n">
        <f aca="false">DAY(B4466)</f>
        <v>27</v>
      </c>
      <c r="F4466" s="132" t="n">
        <v>44545.73</v>
      </c>
      <c r="G4466" s="132" t="n">
        <v>46953.03</v>
      </c>
      <c r="H4466" s="132" t="n">
        <v>44448.72</v>
      </c>
      <c r="I4466" s="132" t="n">
        <v>46856.67</v>
      </c>
      <c r="J4466" s="132" t="n">
        <f aca="false">LARGE($G$1:G4466,1)</f>
        <v>68997.75</v>
      </c>
      <c r="K4466" s="192" t="n">
        <f aca="false">IF(J4466&gt;J4465,0,K4465+1)</f>
        <v>137</v>
      </c>
      <c r="L4466" s="134" t="n">
        <f aca="false">I4466/J4466-1</f>
        <v>-0.320895681380915</v>
      </c>
      <c r="O4466" s="131"/>
      <c r="P4466" s="330"/>
      <c r="Q4466" s="132"/>
      <c r="R4466" s="132"/>
      <c r="S4466" s="132"/>
      <c r="T4466" s="132"/>
    </row>
    <row r="4467" customFormat="false" ht="12.8" hidden="false" customHeight="false" outlineLevel="0" collapsed="false">
      <c r="A4467" s="131" t="n">
        <v>1648425600</v>
      </c>
      <c r="B4467" s="330" t="n">
        <f aca="false">(A4467/(24*60*60))+DATE(1970,1,1)</f>
        <v>44648</v>
      </c>
      <c r="C4467" s="331" t="n">
        <f aca="false">YEAR(B4467)</f>
        <v>2022</v>
      </c>
      <c r="D4467" s="331" t="n">
        <f aca="false">MONTH(B4467)</f>
        <v>3</v>
      </c>
      <c r="E4467" s="331" t="n">
        <f aca="false">DAY(B4467)</f>
        <v>28</v>
      </c>
      <c r="F4467" s="132" t="n">
        <v>46852.57</v>
      </c>
      <c r="G4467" s="132" t="n">
        <v>48222.96</v>
      </c>
      <c r="H4467" s="132" t="n">
        <v>46675.45</v>
      </c>
      <c r="I4467" s="132" t="n">
        <v>47140.78</v>
      </c>
      <c r="J4467" s="132" t="n">
        <f aca="false">LARGE($G$1:G4467,1)</f>
        <v>68997.75</v>
      </c>
      <c r="K4467" s="192" t="n">
        <f aca="false">IF(J4467&gt;J4466,0,K4466+1)</f>
        <v>138</v>
      </c>
      <c r="L4467" s="134" t="n">
        <f aca="false">I4467/J4467-1</f>
        <v>-0.316778010877166</v>
      </c>
      <c r="O4467" s="131"/>
      <c r="P4467" s="330"/>
      <c r="Q4467" s="132"/>
      <c r="R4467" s="132"/>
      <c r="S4467" s="132"/>
      <c r="T4467" s="132"/>
    </row>
    <row r="4468" customFormat="false" ht="12.8" hidden="false" customHeight="false" outlineLevel="0" collapsed="false">
      <c r="A4468" s="131" t="n">
        <v>1648512000</v>
      </c>
      <c r="B4468" s="330" t="n">
        <f aca="false">(A4468/(24*60*60))+DATE(1970,1,1)</f>
        <v>44649</v>
      </c>
      <c r="C4468" s="331" t="n">
        <f aca="false">YEAR(B4468)</f>
        <v>2022</v>
      </c>
      <c r="D4468" s="331" t="n">
        <f aca="false">MONTH(B4468)</f>
        <v>3</v>
      </c>
      <c r="E4468" s="331" t="n">
        <f aca="false">DAY(B4468)</f>
        <v>29</v>
      </c>
      <c r="F4468" s="132" t="n">
        <v>47146.63</v>
      </c>
      <c r="G4468" s="132" t="n">
        <v>48128.85</v>
      </c>
      <c r="H4468" s="132" t="n">
        <v>46859.19</v>
      </c>
      <c r="I4468" s="132" t="n">
        <v>47454.07</v>
      </c>
      <c r="J4468" s="132" t="n">
        <f aca="false">LARGE($G$1:G4468,1)</f>
        <v>68997.75</v>
      </c>
      <c r="K4468" s="192" t="n">
        <f aca="false">IF(J4468&gt;J4467,0,K4467+1)</f>
        <v>139</v>
      </c>
      <c r="L4468" s="134" t="n">
        <f aca="false">I4468/J4468-1</f>
        <v>-0.312237428032074</v>
      </c>
      <c r="O4468" s="131"/>
      <c r="P4468" s="330"/>
      <c r="Q4468" s="132"/>
      <c r="R4468" s="132"/>
      <c r="S4468" s="132"/>
      <c r="T4468" s="132"/>
    </row>
    <row r="4469" customFormat="false" ht="12.8" hidden="false" customHeight="false" outlineLevel="0" collapsed="false">
      <c r="A4469" s="131" t="n">
        <v>1648598400</v>
      </c>
      <c r="B4469" s="330" t="n">
        <f aca="false">(A4469/(24*60*60))+DATE(1970,1,1)</f>
        <v>44650</v>
      </c>
      <c r="C4469" s="331" t="n">
        <f aca="false">YEAR(B4469)</f>
        <v>2022</v>
      </c>
      <c r="D4469" s="331" t="n">
        <f aca="false">MONTH(B4469)</f>
        <v>3</v>
      </c>
      <c r="E4469" s="331" t="n">
        <f aca="false">DAY(B4469)</f>
        <v>30</v>
      </c>
      <c r="F4469" s="132" t="n">
        <v>47450.46</v>
      </c>
      <c r="G4469" s="132" t="n">
        <v>47715.01</v>
      </c>
      <c r="H4469" s="132" t="n">
        <v>46558.45</v>
      </c>
      <c r="I4469" s="132" t="n">
        <v>47069.52</v>
      </c>
      <c r="J4469" s="132" t="n">
        <f aca="false">LARGE($G$1:G4469,1)</f>
        <v>68997.75</v>
      </c>
      <c r="K4469" s="192" t="n">
        <f aca="false">IF(J4469&gt;J4468,0,K4468+1)</f>
        <v>140</v>
      </c>
      <c r="L4469" s="134" t="n">
        <f aca="false">I4469/J4469-1</f>
        <v>-0.317810798178201</v>
      </c>
      <c r="O4469" s="131"/>
      <c r="P4469" s="330"/>
      <c r="Q4469" s="132"/>
      <c r="R4469" s="132"/>
      <c r="S4469" s="132"/>
      <c r="T4469" s="132"/>
    </row>
    <row r="4470" customFormat="false" ht="12.8" hidden="false" customHeight="false" outlineLevel="0" collapsed="false">
      <c r="A4470" s="131" t="n">
        <v>1648684800</v>
      </c>
      <c r="B4470" s="330" t="n">
        <f aca="false">(A4470/(24*60*60))+DATE(1970,1,1)</f>
        <v>44651</v>
      </c>
      <c r="C4470" s="331" t="n">
        <f aca="false">YEAR(B4470)</f>
        <v>2022</v>
      </c>
      <c r="D4470" s="331" t="n">
        <f aca="false">MONTH(B4470)</f>
        <v>3</v>
      </c>
      <c r="E4470" s="331" t="n">
        <f aca="false">DAY(B4470)</f>
        <v>31</v>
      </c>
      <c r="F4470" s="132" t="n">
        <v>47081.31</v>
      </c>
      <c r="G4470" s="132" t="n">
        <v>47620.79</v>
      </c>
      <c r="H4470" s="132" t="n">
        <v>45228.06</v>
      </c>
      <c r="I4470" s="132" t="n">
        <v>45526.92</v>
      </c>
      <c r="J4470" s="132" t="n">
        <f aca="false">LARGE($G$1:G4470,1)</f>
        <v>68997.75</v>
      </c>
      <c r="K4470" s="192" t="n">
        <f aca="false">IF(J4470&gt;J4469,0,K4469+1)</f>
        <v>141</v>
      </c>
      <c r="L4470" s="134" t="n">
        <f aca="false">I4470/J4470-1</f>
        <v>-0.340168048958118</v>
      </c>
      <c r="O4470" s="131"/>
      <c r="P4470" s="330"/>
      <c r="Q4470" s="132"/>
      <c r="R4470" s="132"/>
      <c r="S4470" s="132"/>
      <c r="T4470" s="132"/>
    </row>
    <row r="4471" customFormat="false" ht="12.8" hidden="false" customHeight="false" outlineLevel="0" collapsed="false">
      <c r="A4471" s="131" t="n">
        <v>1648771200</v>
      </c>
      <c r="B4471" s="330" t="n">
        <f aca="false">(A4471/(24*60*60))+DATE(1970,1,1)</f>
        <v>44652</v>
      </c>
      <c r="C4471" s="331" t="n">
        <f aca="false">YEAR(B4471)</f>
        <v>2022</v>
      </c>
      <c r="D4471" s="331" t="n">
        <f aca="false">MONTH(B4471)</f>
        <v>4</v>
      </c>
      <c r="E4471" s="331" t="n">
        <f aca="false">DAY(B4471)</f>
        <v>1</v>
      </c>
      <c r="F4471" s="132" t="n">
        <v>45520.97</v>
      </c>
      <c r="G4471" s="132" t="n">
        <v>46732.31</v>
      </c>
      <c r="H4471" s="132" t="n">
        <v>44245.62</v>
      </c>
      <c r="I4471" s="132" t="n">
        <v>46308.14</v>
      </c>
      <c r="J4471" s="132" t="n">
        <f aca="false">LARGE($G$1:G4471,1)</f>
        <v>68997.75</v>
      </c>
      <c r="K4471" s="192" t="n">
        <f aca="false">IF(J4471&gt;J4470,0,K4470+1)</f>
        <v>142</v>
      </c>
      <c r="L4471" s="134" t="n">
        <f aca="false">I4471/J4471-1</f>
        <v>-0.328845650763974</v>
      </c>
      <c r="O4471" s="131"/>
      <c r="P4471" s="330"/>
      <c r="Q4471" s="132"/>
      <c r="R4471" s="132"/>
      <c r="S4471" s="132"/>
      <c r="T4471" s="132"/>
    </row>
    <row r="4472" customFormat="false" ht="12.8" hidden="false" customHeight="false" outlineLevel="0" collapsed="false">
      <c r="A4472" s="131" t="n">
        <v>1648857600</v>
      </c>
      <c r="B4472" s="330" t="n">
        <f aca="false">(A4472/(24*60*60))+DATE(1970,1,1)</f>
        <v>44653</v>
      </c>
      <c r="C4472" s="331" t="n">
        <f aca="false">YEAR(B4472)</f>
        <v>2022</v>
      </c>
      <c r="D4472" s="331" t="n">
        <f aca="false">MONTH(B4472)</f>
        <v>4</v>
      </c>
      <c r="E4472" s="331" t="n">
        <f aca="false">DAY(B4472)</f>
        <v>2</v>
      </c>
      <c r="F4472" s="132" t="n">
        <v>46305.9</v>
      </c>
      <c r="G4472" s="132" t="n">
        <v>47211.05</v>
      </c>
      <c r="H4472" s="132" t="n">
        <v>45655.74</v>
      </c>
      <c r="I4472" s="132" t="n">
        <v>45821.46</v>
      </c>
      <c r="J4472" s="132" t="n">
        <f aca="false">LARGE($G$1:G4472,1)</f>
        <v>68997.75</v>
      </c>
      <c r="K4472" s="192" t="n">
        <f aca="false">IF(J4472&gt;J4471,0,K4471+1)</f>
        <v>143</v>
      </c>
      <c r="L4472" s="134" t="n">
        <f aca="false">I4472/J4472-1</f>
        <v>-0.335899214104808</v>
      </c>
      <c r="O4472" s="131"/>
      <c r="P4472" s="330"/>
      <c r="Q4472" s="132"/>
      <c r="R4472" s="132"/>
      <c r="S4472" s="132"/>
      <c r="T4472" s="132"/>
    </row>
    <row r="4473" customFormat="false" ht="12.8" hidden="false" customHeight="false" outlineLevel="0" collapsed="false">
      <c r="A4473" s="131" t="n">
        <v>1648944000</v>
      </c>
      <c r="B4473" s="330" t="n">
        <f aca="false">(A4473/(24*60*60))+DATE(1970,1,1)</f>
        <v>44654</v>
      </c>
      <c r="C4473" s="331" t="n">
        <f aca="false">YEAR(B4473)</f>
        <v>2022</v>
      </c>
      <c r="D4473" s="331" t="n">
        <f aca="false">MONTH(B4473)</f>
        <v>4</v>
      </c>
      <c r="E4473" s="331" t="n">
        <f aca="false">DAY(B4473)</f>
        <v>3</v>
      </c>
      <c r="F4473" s="132" t="n">
        <v>45821.98</v>
      </c>
      <c r="G4473" s="132" t="n">
        <v>47455.7</v>
      </c>
      <c r="H4473" s="132" t="n">
        <v>45562.3</v>
      </c>
      <c r="I4473" s="132" t="n">
        <v>46415.99</v>
      </c>
      <c r="J4473" s="132" t="n">
        <f aca="false">LARGE($G$1:G4473,1)</f>
        <v>68997.75</v>
      </c>
      <c r="K4473" s="192" t="n">
        <f aca="false">IF(J4473&gt;J4472,0,K4472+1)</f>
        <v>144</v>
      </c>
      <c r="L4473" s="134" t="n">
        <f aca="false">I4473/J4473-1</f>
        <v>-0.327282556315242</v>
      </c>
      <c r="O4473" s="131"/>
      <c r="P4473" s="330"/>
      <c r="Q4473" s="132"/>
      <c r="R4473" s="132"/>
      <c r="S4473" s="132"/>
      <c r="T4473" s="132"/>
    </row>
    <row r="4474" customFormat="false" ht="12.8" hidden="false" customHeight="false" outlineLevel="0" collapsed="false">
      <c r="A4474" s="131" t="n">
        <v>1649030400</v>
      </c>
      <c r="B4474" s="330" t="n">
        <f aca="false">(A4474/(24*60*60))+DATE(1970,1,1)</f>
        <v>44655</v>
      </c>
      <c r="C4474" s="331" t="n">
        <f aca="false">YEAR(B4474)</f>
        <v>2022</v>
      </c>
      <c r="D4474" s="331" t="n">
        <f aca="false">MONTH(B4474)</f>
        <v>4</v>
      </c>
      <c r="E4474" s="331" t="n">
        <f aca="false">DAY(B4474)</f>
        <v>4</v>
      </c>
      <c r="F4474" s="132" t="n">
        <v>46420.72</v>
      </c>
      <c r="G4474" s="132" t="n">
        <v>46891.44</v>
      </c>
      <c r="H4474" s="132" t="n">
        <v>45132.91</v>
      </c>
      <c r="I4474" s="132" t="n">
        <v>46602.28</v>
      </c>
      <c r="J4474" s="132" t="n">
        <f aca="false">LARGE($G$1:G4474,1)</f>
        <v>68997.75</v>
      </c>
      <c r="K4474" s="192" t="n">
        <f aca="false">IF(J4474&gt;J4473,0,K4473+1)</f>
        <v>145</v>
      </c>
      <c r="L4474" s="134" t="n">
        <f aca="false">I4474/J4474-1</f>
        <v>-0.324582613201155</v>
      </c>
      <c r="O4474" s="131"/>
      <c r="P4474" s="330"/>
      <c r="Q4474" s="132"/>
      <c r="R4474" s="132"/>
      <c r="S4474" s="132"/>
      <c r="T4474" s="132"/>
    </row>
    <row r="4475" customFormat="false" ht="12.8" hidden="false" customHeight="false" outlineLevel="0" collapsed="false">
      <c r="A4475" s="131" t="n">
        <v>1649116800</v>
      </c>
      <c r="B4475" s="330" t="n">
        <f aca="false">(A4475/(24*60*60))+DATE(1970,1,1)</f>
        <v>44656</v>
      </c>
      <c r="C4475" s="331" t="n">
        <f aca="false">YEAR(B4475)</f>
        <v>2022</v>
      </c>
      <c r="D4475" s="331" t="n">
        <f aca="false">MONTH(B4475)</f>
        <v>4</v>
      </c>
      <c r="E4475" s="331" t="n">
        <f aca="false">DAY(B4475)</f>
        <v>5</v>
      </c>
      <c r="F4475" s="132" t="n">
        <v>46580.72</v>
      </c>
      <c r="G4475" s="132" t="n">
        <v>47193.33</v>
      </c>
      <c r="H4475" s="132" t="n">
        <v>45370.03</v>
      </c>
      <c r="I4475" s="132" t="n">
        <v>45498.32</v>
      </c>
      <c r="J4475" s="132" t="n">
        <f aca="false">LARGE($G$1:G4475,1)</f>
        <v>68997.75</v>
      </c>
      <c r="K4475" s="192" t="n">
        <f aca="false">IF(J4475&gt;J4474,0,K4474+1)</f>
        <v>146</v>
      </c>
      <c r="L4475" s="134" t="n">
        <f aca="false">I4475/J4475-1</f>
        <v>-0.34058255522825</v>
      </c>
      <c r="O4475" s="131"/>
      <c r="P4475" s="330"/>
      <c r="Q4475" s="132"/>
      <c r="R4475" s="132"/>
      <c r="S4475" s="132"/>
      <c r="T4475" s="132"/>
    </row>
    <row r="4476" customFormat="false" ht="12.8" hidden="false" customHeight="false" outlineLevel="0" collapsed="false">
      <c r="A4476" s="131" t="n">
        <v>1649203200</v>
      </c>
      <c r="B4476" s="330" t="n">
        <f aca="false">(A4476/(24*60*60))+DATE(1970,1,1)</f>
        <v>44657</v>
      </c>
      <c r="C4476" s="331" t="n">
        <f aca="false">YEAR(B4476)</f>
        <v>2022</v>
      </c>
      <c r="D4476" s="331" t="n">
        <f aca="false">MONTH(B4476)</f>
        <v>4</v>
      </c>
      <c r="E4476" s="331" t="n">
        <f aca="false">DAY(B4476)</f>
        <v>6</v>
      </c>
      <c r="F4476" s="132" t="n">
        <v>45506.57</v>
      </c>
      <c r="G4476" s="132" t="n">
        <v>45531.87</v>
      </c>
      <c r="H4476" s="132" t="n">
        <v>43112.19</v>
      </c>
      <c r="I4476" s="132" t="n">
        <v>43181.76</v>
      </c>
      <c r="J4476" s="132" t="n">
        <f aca="false">LARGE($G$1:G4476,1)</f>
        <v>68997.75</v>
      </c>
      <c r="K4476" s="192" t="n">
        <f aca="false">IF(J4476&gt;J4475,0,K4475+1)</f>
        <v>147</v>
      </c>
      <c r="L4476" s="134" t="n">
        <f aca="false">I4476/J4476-1</f>
        <v>-0.374156983379893</v>
      </c>
      <c r="O4476" s="131"/>
      <c r="P4476" s="330"/>
      <c r="Q4476" s="132"/>
      <c r="R4476" s="132"/>
      <c r="S4476" s="132"/>
      <c r="T4476" s="132"/>
    </row>
    <row r="4477" customFormat="false" ht="12.8" hidden="false" customHeight="false" outlineLevel="0" collapsed="false">
      <c r="A4477" s="131" t="n">
        <v>1649289600</v>
      </c>
      <c r="B4477" s="330" t="n">
        <f aca="false">(A4477/(24*60*60))+DATE(1970,1,1)</f>
        <v>44658</v>
      </c>
      <c r="C4477" s="331" t="n">
        <f aca="false">YEAR(B4477)</f>
        <v>2022</v>
      </c>
      <c r="D4477" s="331" t="n">
        <f aca="false">MONTH(B4477)</f>
        <v>4</v>
      </c>
      <c r="E4477" s="331" t="n">
        <f aca="false">DAY(B4477)</f>
        <v>7</v>
      </c>
      <c r="F4477" s="132" t="n">
        <v>43173.92</v>
      </c>
      <c r="G4477" s="132" t="n">
        <v>43904.42</v>
      </c>
      <c r="H4477" s="132" t="n">
        <v>42744.05</v>
      </c>
      <c r="I4477" s="132" t="n">
        <v>43461.88</v>
      </c>
      <c r="J4477" s="132" t="n">
        <f aca="false">LARGE($G$1:G4477,1)</f>
        <v>68997.75</v>
      </c>
      <c r="K4477" s="192" t="n">
        <f aca="false">IF(J4477&gt;J4476,0,K4476+1)</f>
        <v>148</v>
      </c>
      <c r="L4477" s="134" t="n">
        <f aca="false">I4477/J4477-1</f>
        <v>-0.370097140848796</v>
      </c>
      <c r="O4477" s="131"/>
      <c r="P4477" s="330"/>
      <c r="Q4477" s="132"/>
      <c r="R4477" s="132"/>
      <c r="S4477" s="132"/>
      <c r="T4477" s="132"/>
    </row>
    <row r="4478" customFormat="false" ht="12.8" hidden="false" customHeight="false" outlineLevel="0" collapsed="false">
      <c r="A4478" s="131" t="n">
        <v>1649376000</v>
      </c>
      <c r="B4478" s="330" t="n">
        <f aca="false">(A4478/(24*60*60))+DATE(1970,1,1)</f>
        <v>44659</v>
      </c>
      <c r="C4478" s="331" t="n">
        <f aca="false">YEAR(B4478)</f>
        <v>2022</v>
      </c>
      <c r="D4478" s="331" t="n">
        <f aca="false">MONTH(B4478)</f>
        <v>4</v>
      </c>
      <c r="E4478" s="331" t="n">
        <f aca="false">DAY(B4478)</f>
        <v>8</v>
      </c>
      <c r="F4478" s="132" t="n">
        <v>43458.09</v>
      </c>
      <c r="G4478" s="132" t="n">
        <v>43985.73</v>
      </c>
      <c r="H4478" s="132" t="n">
        <v>42115.73</v>
      </c>
      <c r="I4478" s="132" t="n">
        <v>42281.62</v>
      </c>
      <c r="J4478" s="132" t="n">
        <f aca="false">LARGE($G$1:G4478,1)</f>
        <v>68997.75</v>
      </c>
      <c r="K4478" s="192" t="n">
        <f aca="false">IF(J4478&gt;J4477,0,K4477+1)</f>
        <v>149</v>
      </c>
      <c r="L4478" s="134" t="n">
        <f aca="false">I4478/J4478-1</f>
        <v>-0.387202916037117</v>
      </c>
      <c r="O4478" s="131"/>
      <c r="P4478" s="330"/>
      <c r="Q4478" s="132"/>
      <c r="R4478" s="132"/>
      <c r="S4478" s="132"/>
      <c r="T4478" s="132"/>
    </row>
    <row r="4479" customFormat="false" ht="12.8" hidden="false" customHeight="false" outlineLevel="0" collapsed="false">
      <c r="A4479" s="131" t="n">
        <v>1649462400</v>
      </c>
      <c r="B4479" s="330" t="n">
        <f aca="false">(A4479/(24*60*60))+DATE(1970,1,1)</f>
        <v>44660</v>
      </c>
      <c r="C4479" s="331" t="n">
        <f aca="false">YEAR(B4479)</f>
        <v>2022</v>
      </c>
      <c r="D4479" s="331" t="n">
        <f aca="false">MONTH(B4479)</f>
        <v>4</v>
      </c>
      <c r="E4479" s="331" t="n">
        <f aca="false">DAY(B4479)</f>
        <v>9</v>
      </c>
      <c r="F4479" s="132" t="n">
        <v>42267.51</v>
      </c>
      <c r="G4479" s="132" t="n">
        <v>42807.6</v>
      </c>
      <c r="H4479" s="132" t="n">
        <v>42123.63</v>
      </c>
      <c r="I4479" s="132" t="n">
        <v>42767.81</v>
      </c>
      <c r="J4479" s="132" t="n">
        <f aca="false">LARGE($G$1:G4479,1)</f>
        <v>68997.75</v>
      </c>
      <c r="K4479" s="192" t="n">
        <f aca="false">IF(J4479&gt;J4478,0,K4478+1)</f>
        <v>150</v>
      </c>
      <c r="L4479" s="134" t="n">
        <f aca="false">I4479/J4479-1</f>
        <v>-0.380156454377136</v>
      </c>
      <c r="O4479" s="131"/>
      <c r="P4479" s="330"/>
      <c r="Q4479" s="132"/>
      <c r="R4479" s="132"/>
      <c r="S4479" s="132"/>
      <c r="T4479" s="132"/>
    </row>
    <row r="4480" customFormat="false" ht="12.8" hidden="false" customHeight="false" outlineLevel="0" collapsed="false">
      <c r="A4480" s="131" t="n">
        <v>1649548800</v>
      </c>
      <c r="B4480" s="330" t="n">
        <f aca="false">(A4480/(24*60*60))+DATE(1970,1,1)</f>
        <v>44661</v>
      </c>
      <c r="C4480" s="331" t="n">
        <f aca="false">YEAR(B4480)</f>
        <v>2022</v>
      </c>
      <c r="D4480" s="331" t="n">
        <f aca="false">MONTH(B4480)</f>
        <v>4</v>
      </c>
      <c r="E4480" s="331" t="n">
        <f aca="false">DAY(B4480)</f>
        <v>10</v>
      </c>
      <c r="F4480" s="132" t="n">
        <v>42774.7</v>
      </c>
      <c r="G4480" s="132" t="n">
        <v>43435.06</v>
      </c>
      <c r="H4480" s="132" t="n">
        <v>41869.98</v>
      </c>
      <c r="I4480" s="132" t="n">
        <v>42155.88</v>
      </c>
      <c r="J4480" s="132" t="n">
        <f aca="false">LARGE($G$1:G4480,1)</f>
        <v>68997.75</v>
      </c>
      <c r="K4480" s="192" t="n">
        <f aca="false">IF(J4480&gt;J4479,0,K4479+1)</f>
        <v>151</v>
      </c>
      <c r="L4480" s="134" t="n">
        <f aca="false">I4480/J4480-1</f>
        <v>-0.389025294303075</v>
      </c>
      <c r="O4480" s="131"/>
      <c r="P4480" s="330"/>
      <c r="Q4480" s="132"/>
      <c r="R4480" s="132"/>
      <c r="S4480" s="132"/>
      <c r="T4480" s="132"/>
    </row>
    <row r="4481" customFormat="false" ht="12.8" hidden="false" customHeight="false" outlineLevel="0" collapsed="false">
      <c r="A4481" s="131" t="n">
        <v>1649635200</v>
      </c>
      <c r="B4481" s="330" t="n">
        <f aca="false">(A4481/(24*60*60))+DATE(1970,1,1)</f>
        <v>44662</v>
      </c>
      <c r="C4481" s="331" t="n">
        <f aca="false">YEAR(B4481)</f>
        <v>2022</v>
      </c>
      <c r="D4481" s="331" t="n">
        <f aca="false">MONTH(B4481)</f>
        <v>4</v>
      </c>
      <c r="E4481" s="331" t="n">
        <f aca="false">DAY(B4481)</f>
        <v>11</v>
      </c>
      <c r="F4481" s="132" t="n">
        <v>42161.99</v>
      </c>
      <c r="G4481" s="132" t="n">
        <v>42417.74</v>
      </c>
      <c r="H4481" s="132" t="n">
        <v>39219.44</v>
      </c>
      <c r="I4481" s="132" t="n">
        <v>39532.17</v>
      </c>
      <c r="J4481" s="132" t="n">
        <f aca="false">LARGE($G$1:G4481,1)</f>
        <v>68997.75</v>
      </c>
      <c r="K4481" s="192" t="n">
        <f aca="false">IF(J4481&gt;J4480,0,K4480+1)</f>
        <v>152</v>
      </c>
      <c r="L4481" s="134" t="n">
        <f aca="false">I4481/J4481-1</f>
        <v>-0.427051316890768</v>
      </c>
      <c r="O4481" s="131"/>
      <c r="P4481" s="330"/>
      <c r="Q4481" s="132"/>
      <c r="R4481" s="132"/>
      <c r="S4481" s="132"/>
      <c r="T4481" s="132"/>
    </row>
    <row r="4482" customFormat="false" ht="12.8" hidden="false" customHeight="false" outlineLevel="0" collapsed="false">
      <c r="A4482" s="131" t="n">
        <v>1649721600</v>
      </c>
      <c r="B4482" s="330" t="n">
        <f aca="false">(A4482/(24*60*60))+DATE(1970,1,1)</f>
        <v>44663</v>
      </c>
      <c r="C4482" s="331" t="n">
        <f aca="false">YEAR(B4482)</f>
        <v>2022</v>
      </c>
      <c r="D4482" s="331" t="n">
        <f aca="false">MONTH(B4482)</f>
        <v>4</v>
      </c>
      <c r="E4482" s="331" t="n">
        <f aca="false">DAY(B4482)</f>
        <v>12</v>
      </c>
      <c r="F4482" s="132" t="n">
        <v>39536.79</v>
      </c>
      <c r="G4482" s="132" t="n">
        <v>40693.12</v>
      </c>
      <c r="H4482" s="132" t="n">
        <v>39266.22</v>
      </c>
      <c r="I4482" s="132" t="n">
        <v>40087.3</v>
      </c>
      <c r="J4482" s="132" t="n">
        <f aca="false">LARGE($G$1:G4482,1)</f>
        <v>68997.75</v>
      </c>
      <c r="K4482" s="192" t="n">
        <f aca="false">IF(J4482&gt;J4481,0,K4481+1)</f>
        <v>153</v>
      </c>
      <c r="L4482" s="134" t="n">
        <f aca="false">I4482/J4482-1</f>
        <v>-0.419005692214601</v>
      </c>
      <c r="O4482" s="131"/>
      <c r="P4482" s="330"/>
      <c r="Q4482" s="132"/>
      <c r="R4482" s="132"/>
      <c r="S4482" s="132"/>
      <c r="T4482" s="132"/>
    </row>
    <row r="4483" customFormat="false" ht="12.8" hidden="false" customHeight="false" outlineLevel="0" collapsed="false">
      <c r="A4483" s="131" t="n">
        <v>1649808000</v>
      </c>
      <c r="B4483" s="330" t="n">
        <f aca="false">(A4483/(24*60*60))+DATE(1970,1,1)</f>
        <v>44664</v>
      </c>
      <c r="C4483" s="331" t="n">
        <f aca="false">YEAR(B4483)</f>
        <v>2022</v>
      </c>
      <c r="D4483" s="331" t="n">
        <f aca="false">MONTH(B4483)</f>
        <v>4</v>
      </c>
      <c r="E4483" s="331" t="n">
        <f aca="false">DAY(B4483)</f>
        <v>13</v>
      </c>
      <c r="F4483" s="132" t="n">
        <v>40090.95</v>
      </c>
      <c r="G4483" s="132" t="n">
        <v>41556.94</v>
      </c>
      <c r="H4483" s="132" t="n">
        <v>39583.21</v>
      </c>
      <c r="I4483" s="132" t="n">
        <v>41144.7</v>
      </c>
      <c r="J4483" s="132" t="n">
        <f aca="false">LARGE($G$1:G4483,1)</f>
        <v>68997.75</v>
      </c>
      <c r="K4483" s="192" t="n">
        <f aca="false">IF(J4483&gt;J4482,0,K4482+1)</f>
        <v>154</v>
      </c>
      <c r="L4483" s="134" t="n">
        <f aca="false">I4483/J4483-1</f>
        <v>-0.4036805548007</v>
      </c>
      <c r="O4483" s="131"/>
      <c r="P4483" s="330"/>
      <c r="Q4483" s="132"/>
      <c r="R4483" s="132"/>
      <c r="S4483" s="132"/>
      <c r="T4483" s="132"/>
    </row>
    <row r="4484" customFormat="false" ht="12.8" hidden="false" customHeight="false" outlineLevel="0" collapsed="false">
      <c r="A4484" s="131" t="n">
        <v>1649894400</v>
      </c>
      <c r="B4484" s="330" t="n">
        <f aca="false">(A4484/(24*60*60))+DATE(1970,1,1)</f>
        <v>44665</v>
      </c>
      <c r="C4484" s="331" t="n">
        <f aca="false">YEAR(B4484)</f>
        <v>2022</v>
      </c>
      <c r="D4484" s="331" t="n">
        <f aca="false">MONTH(B4484)</f>
        <v>4</v>
      </c>
      <c r="E4484" s="331" t="n">
        <f aca="false">DAY(B4484)</f>
        <v>14</v>
      </c>
      <c r="F4484" s="132" t="n">
        <v>41149.44</v>
      </c>
      <c r="G4484" s="132" t="n">
        <v>41499.43</v>
      </c>
      <c r="H4484" s="132" t="n">
        <v>39580.03</v>
      </c>
      <c r="I4484" s="132" t="n">
        <v>39953.82</v>
      </c>
      <c r="J4484" s="132" t="n">
        <f aca="false">LARGE($G$1:G4484,1)</f>
        <v>68997.75</v>
      </c>
      <c r="K4484" s="192" t="n">
        <f aca="false">IF(J4484&gt;J4483,0,K4483+1)</f>
        <v>155</v>
      </c>
      <c r="L4484" s="134" t="n">
        <f aca="false">I4484/J4484-1</f>
        <v>-0.420940248051567</v>
      </c>
      <c r="O4484" s="131"/>
      <c r="P4484" s="330"/>
      <c r="Q4484" s="132"/>
      <c r="R4484" s="132"/>
      <c r="S4484" s="132"/>
      <c r="T4484" s="132"/>
    </row>
    <row r="4485" customFormat="false" ht="12.8" hidden="false" customHeight="false" outlineLevel="0" collapsed="false">
      <c r="A4485" s="131" t="n">
        <v>1649980800</v>
      </c>
      <c r="B4485" s="330" t="n">
        <f aca="false">(A4485/(24*60*60))+DATE(1970,1,1)</f>
        <v>44666</v>
      </c>
      <c r="C4485" s="331" t="n">
        <f aca="false">YEAR(B4485)</f>
        <v>2022</v>
      </c>
      <c r="D4485" s="331" t="n">
        <f aca="false">MONTH(B4485)</f>
        <v>4</v>
      </c>
      <c r="E4485" s="331" t="n">
        <f aca="false">DAY(B4485)</f>
        <v>15</v>
      </c>
      <c r="F4485" s="132" t="n">
        <v>39957.1</v>
      </c>
      <c r="G4485" s="132" t="n">
        <v>40862.57</v>
      </c>
      <c r="H4485" s="132" t="n">
        <v>39785.8</v>
      </c>
      <c r="I4485" s="132" t="n">
        <v>40563.6</v>
      </c>
      <c r="J4485" s="132" t="n">
        <f aca="false">LARGE($G$1:G4485,1)</f>
        <v>68997.75</v>
      </c>
      <c r="K4485" s="192" t="n">
        <f aca="false">IF(J4485&gt;J4484,0,K4484+1)</f>
        <v>156</v>
      </c>
      <c r="L4485" s="134" t="n">
        <f aca="false">I4485/J4485-1</f>
        <v>-0.412102568562018</v>
      </c>
      <c r="O4485" s="131"/>
      <c r="P4485" s="330"/>
      <c r="Q4485" s="132"/>
      <c r="R4485" s="132"/>
      <c r="S4485" s="132"/>
      <c r="T4485" s="132"/>
    </row>
    <row r="4486" customFormat="false" ht="12.8" hidden="false" customHeight="false" outlineLevel="0" collapsed="false">
      <c r="A4486" s="131" t="n">
        <v>1650067200</v>
      </c>
      <c r="B4486" s="330" t="n">
        <f aca="false">(A4486/(24*60*60))+DATE(1970,1,1)</f>
        <v>44667</v>
      </c>
      <c r="C4486" s="331" t="n">
        <f aca="false">YEAR(B4486)</f>
        <v>2022</v>
      </c>
      <c r="D4486" s="331" t="n">
        <f aca="false">MONTH(B4486)</f>
        <v>4</v>
      </c>
      <c r="E4486" s="331" t="n">
        <f aca="false">DAY(B4486)</f>
        <v>16</v>
      </c>
      <c r="F4486" s="132" t="n">
        <v>40565.32</v>
      </c>
      <c r="G4486" s="132" t="n">
        <v>40700.54</v>
      </c>
      <c r="H4486" s="132" t="n">
        <v>40012.57</v>
      </c>
      <c r="I4486" s="132" t="n">
        <v>40389.5</v>
      </c>
      <c r="J4486" s="132" t="n">
        <f aca="false">LARGE($G$1:G4486,1)</f>
        <v>68997.75</v>
      </c>
      <c r="K4486" s="192" t="n">
        <f aca="false">IF(J4486&gt;J4485,0,K4485+1)</f>
        <v>157</v>
      </c>
      <c r="L4486" s="134" t="n">
        <f aca="false">I4486/J4486-1</f>
        <v>-0.414625839248381</v>
      </c>
      <c r="O4486" s="131"/>
      <c r="P4486" s="330"/>
      <c r="Q4486" s="132"/>
      <c r="R4486" s="132"/>
      <c r="S4486" s="132"/>
      <c r="T4486" s="132"/>
    </row>
    <row r="4487" customFormat="false" ht="12.8" hidden="false" customHeight="false" outlineLevel="0" collapsed="false">
      <c r="A4487" s="131" t="n">
        <v>1650153600</v>
      </c>
      <c r="B4487" s="330" t="n">
        <f aca="false">(A4487/(24*60*60))+DATE(1970,1,1)</f>
        <v>44668</v>
      </c>
      <c r="C4487" s="331" t="n">
        <f aca="false">YEAR(B4487)</f>
        <v>2022</v>
      </c>
      <c r="D4487" s="331" t="n">
        <f aca="false">MONTH(B4487)</f>
        <v>4</v>
      </c>
      <c r="E4487" s="331" t="n">
        <f aca="false">DAY(B4487)</f>
        <v>17</v>
      </c>
      <c r="F4487" s="132" t="n">
        <v>40384.85</v>
      </c>
      <c r="G4487" s="132" t="n">
        <v>40612.56</v>
      </c>
      <c r="H4487" s="132" t="n">
        <v>39562.29</v>
      </c>
      <c r="I4487" s="132" t="n">
        <v>39687.65</v>
      </c>
      <c r="J4487" s="132" t="n">
        <f aca="false">LARGE($G$1:G4487,1)</f>
        <v>68997.75</v>
      </c>
      <c r="K4487" s="192" t="n">
        <f aca="false">IF(J4487&gt;J4486,0,K4486+1)</f>
        <v>158</v>
      </c>
      <c r="L4487" s="134" t="n">
        <f aca="false">I4487/J4487-1</f>
        <v>-0.424797910076778</v>
      </c>
      <c r="O4487" s="131"/>
      <c r="P4487" s="330"/>
      <c r="Q4487" s="132"/>
      <c r="R4487" s="132"/>
      <c r="S4487" s="132"/>
      <c r="T4487" s="132"/>
    </row>
    <row r="4488" customFormat="false" ht="12.8" hidden="false" customHeight="false" outlineLevel="0" collapsed="false">
      <c r="A4488" s="131" t="n">
        <v>1650240000</v>
      </c>
      <c r="B4488" s="330" t="n">
        <f aca="false">(A4488/(24*60*60))+DATE(1970,1,1)</f>
        <v>44669</v>
      </c>
      <c r="C4488" s="331" t="n">
        <f aca="false">YEAR(B4488)</f>
        <v>2022</v>
      </c>
      <c r="D4488" s="331" t="n">
        <f aca="false">MONTH(B4488)</f>
        <v>4</v>
      </c>
      <c r="E4488" s="331" t="n">
        <f aca="false">DAY(B4488)</f>
        <v>18</v>
      </c>
      <c r="F4488" s="132" t="n">
        <v>39674.59</v>
      </c>
      <c r="G4488" s="132" t="n">
        <v>41087.55</v>
      </c>
      <c r="H4488" s="132" t="n">
        <v>38556.58</v>
      </c>
      <c r="I4488" s="132" t="n">
        <v>40809.49</v>
      </c>
      <c r="J4488" s="132" t="n">
        <f aca="false">LARGE($G$1:G4488,1)</f>
        <v>68997.75</v>
      </c>
      <c r="K4488" s="192" t="n">
        <f aca="false">IF(J4488&gt;J4487,0,K4487+1)</f>
        <v>159</v>
      </c>
      <c r="L4488" s="134" t="n">
        <f aca="false">I4488/J4488-1</f>
        <v>-0.408538829164719</v>
      </c>
      <c r="O4488" s="131"/>
      <c r="P4488" s="330"/>
      <c r="Q4488" s="132"/>
      <c r="R4488" s="132"/>
      <c r="S4488" s="132"/>
      <c r="T4488" s="132"/>
    </row>
    <row r="4489" customFormat="false" ht="12.8" hidden="false" customHeight="false" outlineLevel="0" collapsed="false">
      <c r="A4489" s="131" t="n">
        <v>1650326400</v>
      </c>
      <c r="B4489" s="330" t="n">
        <f aca="false">(A4489/(24*60*60))+DATE(1970,1,1)</f>
        <v>44670</v>
      </c>
      <c r="C4489" s="331" t="n">
        <f aca="false">YEAR(B4489)</f>
        <v>2022</v>
      </c>
      <c r="D4489" s="331" t="n">
        <f aca="false">MONTH(B4489)</f>
        <v>4</v>
      </c>
      <c r="E4489" s="331" t="n">
        <f aca="false">DAY(B4489)</f>
        <v>19</v>
      </c>
      <c r="F4489" s="132" t="n">
        <v>40810.1</v>
      </c>
      <c r="G4489" s="132" t="n">
        <v>41780.46</v>
      </c>
      <c r="H4489" s="132" t="n">
        <v>40585.35</v>
      </c>
      <c r="I4489" s="132" t="n">
        <v>41503.85</v>
      </c>
      <c r="J4489" s="132" t="n">
        <f aca="false">LARGE($G$1:G4489,1)</f>
        <v>68997.75</v>
      </c>
      <c r="K4489" s="192" t="n">
        <f aca="false">IF(J4489&gt;J4488,0,K4488+1)</f>
        <v>160</v>
      </c>
      <c r="L4489" s="134" t="n">
        <f aca="false">I4489/J4489-1</f>
        <v>-0.398475312600773</v>
      </c>
      <c r="O4489" s="131"/>
      <c r="P4489" s="330"/>
      <c r="Q4489" s="132"/>
      <c r="R4489" s="132"/>
      <c r="S4489" s="132"/>
      <c r="T4489" s="132"/>
    </row>
    <row r="4490" customFormat="false" ht="12.8" hidden="false" customHeight="false" outlineLevel="0" collapsed="false">
      <c r="A4490" s="131" t="n">
        <v>1650412800</v>
      </c>
      <c r="B4490" s="330" t="n">
        <f aca="false">(A4490/(24*60*60))+DATE(1970,1,1)</f>
        <v>44671</v>
      </c>
      <c r="C4490" s="331" t="n">
        <f aca="false">YEAR(B4490)</f>
        <v>2022</v>
      </c>
      <c r="D4490" s="331" t="n">
        <f aca="false">MONTH(B4490)</f>
        <v>4</v>
      </c>
      <c r="E4490" s="331" t="n">
        <f aca="false">DAY(B4490)</f>
        <v>20</v>
      </c>
      <c r="F4490" s="132" t="n">
        <v>41496.42</v>
      </c>
      <c r="G4490" s="132" t="n">
        <v>42218.37</v>
      </c>
      <c r="H4490" s="132" t="n">
        <v>40899.69</v>
      </c>
      <c r="I4490" s="132" t="n">
        <v>41375.16</v>
      </c>
      <c r="J4490" s="132" t="n">
        <f aca="false">LARGE($G$1:G4490,1)</f>
        <v>68997.75</v>
      </c>
      <c r="K4490" s="192" t="n">
        <f aca="false">IF(J4490&gt;J4489,0,K4489+1)</f>
        <v>161</v>
      </c>
      <c r="L4490" s="134" t="n">
        <f aca="false">I4490/J4490-1</f>
        <v>-0.400340445884105</v>
      </c>
      <c r="O4490" s="131"/>
      <c r="P4490" s="330"/>
      <c r="Q4490" s="132"/>
      <c r="R4490" s="132"/>
      <c r="S4490" s="132"/>
      <c r="T4490" s="132"/>
    </row>
    <row r="4491" customFormat="false" ht="12.8" hidden="false" customHeight="false" outlineLevel="0" collapsed="false">
      <c r="A4491" s="131" t="n">
        <v>1650499200</v>
      </c>
      <c r="B4491" s="330" t="n">
        <f aca="false">(A4491/(24*60*60))+DATE(1970,1,1)</f>
        <v>44672</v>
      </c>
      <c r="C4491" s="331" t="n">
        <f aca="false">YEAR(B4491)</f>
        <v>2022</v>
      </c>
      <c r="D4491" s="331" t="n">
        <f aca="false">MONTH(B4491)</f>
        <v>4</v>
      </c>
      <c r="E4491" s="331" t="n">
        <f aca="false">DAY(B4491)</f>
        <v>21</v>
      </c>
      <c r="F4491" s="132" t="n">
        <v>41375.89</v>
      </c>
      <c r="G4491" s="132" t="n">
        <v>43003.88</v>
      </c>
      <c r="H4491" s="132" t="n">
        <v>39777.82</v>
      </c>
      <c r="I4491" s="132" t="n">
        <v>40481.15</v>
      </c>
      <c r="J4491" s="132" t="n">
        <f aca="false">LARGE($G$1:G4491,1)</f>
        <v>68997.75</v>
      </c>
      <c r="K4491" s="192" t="n">
        <f aca="false">IF(J4491&gt;J4490,0,K4490+1)</f>
        <v>162</v>
      </c>
      <c r="L4491" s="134" t="n">
        <f aca="false">I4491/J4491-1</f>
        <v>-0.413297535064549</v>
      </c>
      <c r="O4491" s="131"/>
      <c r="P4491" s="330"/>
      <c r="Q4491" s="132"/>
      <c r="R4491" s="132"/>
      <c r="S4491" s="132"/>
      <c r="T4491" s="132"/>
    </row>
    <row r="4492" customFormat="false" ht="12.8" hidden="false" customHeight="false" outlineLevel="0" collapsed="false">
      <c r="A4492" s="131" t="n">
        <v>1650585600</v>
      </c>
      <c r="B4492" s="330" t="n">
        <f aca="false">(A4492/(24*60*60))+DATE(1970,1,1)</f>
        <v>44673</v>
      </c>
      <c r="C4492" s="331" t="n">
        <f aca="false">YEAR(B4492)</f>
        <v>2022</v>
      </c>
      <c r="D4492" s="331" t="n">
        <f aca="false">MONTH(B4492)</f>
        <v>4</v>
      </c>
      <c r="E4492" s="331" t="n">
        <f aca="false">DAY(B4492)</f>
        <v>22</v>
      </c>
      <c r="F4492" s="132" t="n">
        <v>40486.74</v>
      </c>
      <c r="G4492" s="132" t="n">
        <v>40802.88</v>
      </c>
      <c r="H4492" s="132" t="n">
        <v>39175.31</v>
      </c>
      <c r="I4492" s="132" t="n">
        <v>39719.22</v>
      </c>
      <c r="J4492" s="132" t="n">
        <f aca="false">LARGE($G$1:G4492,1)</f>
        <v>68997.75</v>
      </c>
      <c r="K4492" s="192" t="n">
        <f aca="false">IF(J4492&gt;J4491,0,K4491+1)</f>
        <v>163</v>
      </c>
      <c r="L4492" s="134" t="n">
        <f aca="false">I4492/J4492-1</f>
        <v>-0.424340358924748</v>
      </c>
      <c r="O4492" s="131"/>
      <c r="P4492" s="330"/>
      <c r="Q4492" s="132"/>
      <c r="R4492" s="132"/>
      <c r="S4492" s="132"/>
      <c r="T4492" s="132"/>
    </row>
    <row r="4493" customFormat="false" ht="12.8" hidden="false" customHeight="false" outlineLevel="0" collapsed="false">
      <c r="A4493" s="131" t="n">
        <v>1650672000</v>
      </c>
      <c r="B4493" s="330" t="n">
        <f aca="false">(A4493/(24*60*60))+DATE(1970,1,1)</f>
        <v>44674</v>
      </c>
      <c r="C4493" s="331" t="n">
        <f aca="false">YEAR(B4493)</f>
        <v>2022</v>
      </c>
      <c r="D4493" s="331" t="n">
        <f aca="false">MONTH(B4493)</f>
        <v>4</v>
      </c>
      <c r="E4493" s="331" t="n">
        <f aca="false">DAY(B4493)</f>
        <v>23</v>
      </c>
      <c r="F4493" s="132" t="n">
        <v>39711.92</v>
      </c>
      <c r="G4493" s="132" t="n">
        <v>39981.3</v>
      </c>
      <c r="H4493" s="132" t="n">
        <v>39301.75</v>
      </c>
      <c r="I4493" s="132" t="n">
        <v>39440.84</v>
      </c>
      <c r="J4493" s="132" t="n">
        <f aca="false">LARGE($G$1:G4493,1)</f>
        <v>68997.75</v>
      </c>
      <c r="K4493" s="192" t="n">
        <f aca="false">IF(J4493&gt;J4492,0,K4492+1)</f>
        <v>164</v>
      </c>
      <c r="L4493" s="134" t="n">
        <f aca="false">I4493/J4493-1</f>
        <v>-0.428374983242207</v>
      </c>
      <c r="O4493" s="131"/>
      <c r="P4493" s="330"/>
      <c r="Q4493" s="132"/>
      <c r="R4493" s="132"/>
      <c r="S4493" s="132"/>
      <c r="T4493" s="132"/>
    </row>
    <row r="4494" customFormat="false" ht="12.8" hidden="false" customHeight="false" outlineLevel="0" collapsed="false">
      <c r="A4494" s="131" t="n">
        <v>1650758400</v>
      </c>
      <c r="B4494" s="330" t="n">
        <f aca="false">(A4494/(24*60*60))+DATE(1970,1,1)</f>
        <v>44675</v>
      </c>
      <c r="C4494" s="331" t="n">
        <f aca="false">YEAR(B4494)</f>
        <v>2022</v>
      </c>
      <c r="D4494" s="331" t="n">
        <f aca="false">MONTH(B4494)</f>
        <v>4</v>
      </c>
      <c r="E4494" s="331" t="n">
        <f aca="false">DAY(B4494)</f>
        <v>24</v>
      </c>
      <c r="F4494" s="132" t="n">
        <v>39448.61</v>
      </c>
      <c r="G4494" s="132" t="n">
        <v>39933.62</v>
      </c>
      <c r="H4494" s="132" t="n">
        <v>38995.74</v>
      </c>
      <c r="I4494" s="132" t="n">
        <v>39465.69</v>
      </c>
      <c r="J4494" s="132" t="n">
        <f aca="false">LARGE($G$1:G4494,1)</f>
        <v>68997.75</v>
      </c>
      <c r="K4494" s="192" t="n">
        <f aca="false">IF(J4494&gt;J4493,0,K4493+1)</f>
        <v>165</v>
      </c>
      <c r="L4494" s="134" t="n">
        <f aca="false">I4494/J4494-1</f>
        <v>-0.428014826570432</v>
      </c>
      <c r="O4494" s="131"/>
      <c r="P4494" s="330"/>
      <c r="Q4494" s="132"/>
      <c r="R4494" s="132"/>
      <c r="S4494" s="132"/>
      <c r="T4494" s="132"/>
    </row>
    <row r="4495" customFormat="false" ht="12.8" hidden="false" customHeight="false" outlineLevel="0" collapsed="false">
      <c r="A4495" s="131" t="n">
        <v>1650844800</v>
      </c>
      <c r="B4495" s="330" t="n">
        <f aca="false">(A4495/(24*60*60))+DATE(1970,1,1)</f>
        <v>44676</v>
      </c>
      <c r="C4495" s="331" t="n">
        <f aca="false">YEAR(B4495)</f>
        <v>2022</v>
      </c>
      <c r="D4495" s="331" t="n">
        <f aca="false">MONTH(B4495)</f>
        <v>4</v>
      </c>
      <c r="E4495" s="331" t="n">
        <f aca="false">DAY(B4495)</f>
        <v>25</v>
      </c>
      <c r="F4495" s="132" t="n">
        <v>39460.95</v>
      </c>
      <c r="G4495" s="132" t="n">
        <v>40605.66</v>
      </c>
      <c r="H4495" s="132" t="n">
        <v>38208.88</v>
      </c>
      <c r="I4495" s="132" t="n">
        <v>40440.55</v>
      </c>
      <c r="J4495" s="132" t="n">
        <f aca="false">LARGE($G$1:G4495,1)</f>
        <v>68997.75</v>
      </c>
      <c r="K4495" s="192" t="n">
        <f aca="false">IF(J4495&gt;J4494,0,K4494+1)</f>
        <v>166</v>
      </c>
      <c r="L4495" s="134" t="n">
        <f aca="false">I4495/J4495-1</f>
        <v>-0.413885960049422</v>
      </c>
      <c r="O4495" s="131"/>
      <c r="P4495" s="330"/>
      <c r="Q4495" s="132"/>
      <c r="R4495" s="132"/>
      <c r="S4495" s="132"/>
      <c r="T4495" s="132"/>
    </row>
    <row r="4496" customFormat="false" ht="12.8" hidden="false" customHeight="false" outlineLevel="0" collapsed="false">
      <c r="A4496" s="131" t="n">
        <v>1650931200</v>
      </c>
      <c r="B4496" s="330" t="n">
        <f aca="false">(A4496/(24*60*60))+DATE(1970,1,1)</f>
        <v>44677</v>
      </c>
      <c r="C4496" s="331" t="n">
        <f aca="false">YEAR(B4496)</f>
        <v>2022</v>
      </c>
      <c r="D4496" s="331" t="n">
        <f aca="false">MONTH(B4496)</f>
        <v>4</v>
      </c>
      <c r="E4496" s="331" t="n">
        <f aca="false">DAY(B4496)</f>
        <v>26</v>
      </c>
      <c r="F4496" s="132" t="n">
        <v>40444.29</v>
      </c>
      <c r="G4496" s="132" t="n">
        <v>40794.44</v>
      </c>
      <c r="H4496" s="132" t="n">
        <v>37693.25</v>
      </c>
      <c r="I4496" s="132" t="n">
        <v>38123.48</v>
      </c>
      <c r="J4496" s="132" t="n">
        <f aca="false">LARGE($G$1:G4496,1)</f>
        <v>68997.75</v>
      </c>
      <c r="K4496" s="192" t="n">
        <f aca="false">IF(J4496&gt;J4495,0,K4495+1)</f>
        <v>167</v>
      </c>
      <c r="L4496" s="134" t="n">
        <f aca="false">I4496/J4496-1</f>
        <v>-0.447467779746441</v>
      </c>
      <c r="O4496" s="131"/>
      <c r="P4496" s="330"/>
      <c r="Q4496" s="132"/>
      <c r="R4496" s="132"/>
      <c r="S4496" s="132"/>
      <c r="T4496" s="132"/>
    </row>
    <row r="4497" customFormat="false" ht="12.8" hidden="false" customHeight="false" outlineLevel="0" collapsed="false">
      <c r="A4497" s="131" t="n">
        <v>1651017600</v>
      </c>
      <c r="B4497" s="330" t="n">
        <f aca="false">(A4497/(24*60*60))+DATE(1970,1,1)</f>
        <v>44678</v>
      </c>
      <c r="C4497" s="331" t="n">
        <f aca="false">YEAR(B4497)</f>
        <v>2022</v>
      </c>
      <c r="D4497" s="331" t="n">
        <f aca="false">MONTH(B4497)</f>
        <v>4</v>
      </c>
      <c r="E4497" s="331" t="n">
        <f aca="false">DAY(B4497)</f>
        <v>27</v>
      </c>
      <c r="F4497" s="132" t="n">
        <v>38117.16</v>
      </c>
      <c r="G4497" s="132" t="n">
        <v>39468.68</v>
      </c>
      <c r="H4497" s="132" t="n">
        <v>37893.12</v>
      </c>
      <c r="I4497" s="132" t="n">
        <v>39252.85</v>
      </c>
      <c r="J4497" s="132" t="n">
        <f aca="false">LARGE($G$1:G4497,1)</f>
        <v>68997.75</v>
      </c>
      <c r="K4497" s="192" t="n">
        <f aca="false">IF(J4497&gt;J4496,0,K4496+1)</f>
        <v>168</v>
      </c>
      <c r="L4497" s="134" t="n">
        <f aca="false">I4497/J4497-1</f>
        <v>-0.431099564840883</v>
      </c>
      <c r="O4497" s="131"/>
      <c r="P4497" s="330"/>
      <c r="Q4497" s="132"/>
      <c r="R4497" s="132"/>
      <c r="S4497" s="132"/>
      <c r="T4497" s="132"/>
    </row>
    <row r="4498" customFormat="false" ht="12.8" hidden="false" customHeight="false" outlineLevel="0" collapsed="false">
      <c r="A4498" s="131" t="n">
        <v>1651104000</v>
      </c>
      <c r="B4498" s="330" t="n">
        <f aca="false">(A4498/(24*60*60))+DATE(1970,1,1)</f>
        <v>44679</v>
      </c>
      <c r="C4498" s="331" t="n">
        <f aca="false">YEAR(B4498)</f>
        <v>2022</v>
      </c>
      <c r="D4498" s="331" t="n">
        <f aca="false">MONTH(B4498)</f>
        <v>4</v>
      </c>
      <c r="E4498" s="331" t="n">
        <f aca="false">DAY(B4498)</f>
        <v>28</v>
      </c>
      <c r="F4498" s="132" t="n">
        <v>39252.42</v>
      </c>
      <c r="G4498" s="132" t="n">
        <v>40376.47</v>
      </c>
      <c r="H4498" s="132" t="n">
        <v>38864.71</v>
      </c>
      <c r="I4498" s="132" t="n">
        <v>39748.89</v>
      </c>
      <c r="J4498" s="132" t="n">
        <f aca="false">LARGE($G$1:G4498,1)</f>
        <v>68997.75</v>
      </c>
      <c r="K4498" s="192" t="n">
        <f aca="false">IF(J4498&gt;J4497,0,K4497+1)</f>
        <v>169</v>
      </c>
      <c r="L4498" s="134" t="n">
        <f aca="false">I4498/J4498-1</f>
        <v>-0.423910344902551</v>
      </c>
      <c r="O4498" s="131"/>
      <c r="P4498" s="330"/>
      <c r="Q4498" s="132"/>
      <c r="R4498" s="132"/>
      <c r="S4498" s="132"/>
      <c r="T4498" s="132"/>
    </row>
    <row r="4499" customFormat="false" ht="12.8" hidden="false" customHeight="false" outlineLevel="0" collapsed="false">
      <c r="A4499" s="131" t="n">
        <v>1651190400</v>
      </c>
      <c r="B4499" s="330" t="n">
        <f aca="false">(A4499/(24*60*60))+DATE(1970,1,1)</f>
        <v>44680</v>
      </c>
      <c r="C4499" s="331" t="n">
        <f aca="false">YEAR(B4499)</f>
        <v>2022</v>
      </c>
      <c r="D4499" s="331" t="n">
        <f aca="false">MONTH(B4499)</f>
        <v>4</v>
      </c>
      <c r="E4499" s="331" t="n">
        <f aca="false">DAY(B4499)</f>
        <v>29</v>
      </c>
      <c r="F4499" s="132" t="n">
        <v>39748.42</v>
      </c>
      <c r="G4499" s="132" t="n">
        <v>39921.99</v>
      </c>
      <c r="H4499" s="132" t="n">
        <v>38156.71</v>
      </c>
      <c r="I4499" s="132" t="n">
        <v>38592.08</v>
      </c>
      <c r="J4499" s="132" t="n">
        <f aca="false">LARGE($G$1:G4499,1)</f>
        <v>68997.75</v>
      </c>
      <c r="K4499" s="192" t="n">
        <f aca="false">IF(J4499&gt;J4498,0,K4498+1)</f>
        <v>170</v>
      </c>
      <c r="L4499" s="134" t="n">
        <f aca="false">I4499/J4499-1</f>
        <v>-0.440676253935817</v>
      </c>
      <c r="O4499" s="131"/>
      <c r="P4499" s="330"/>
      <c r="Q4499" s="132"/>
      <c r="R4499" s="132"/>
      <c r="S4499" s="132"/>
      <c r="T4499" s="132"/>
    </row>
    <row r="4500" customFormat="false" ht="12.8" hidden="false" customHeight="false" outlineLevel="0" collapsed="false">
      <c r="A4500" s="131" t="n">
        <v>1651276800</v>
      </c>
      <c r="B4500" s="330" t="n">
        <f aca="false">(A4500/(24*60*60))+DATE(1970,1,1)</f>
        <v>44681</v>
      </c>
      <c r="C4500" s="331" t="n">
        <f aca="false">YEAR(B4500)</f>
        <v>2022</v>
      </c>
      <c r="D4500" s="331" t="n">
        <f aca="false">MONTH(B4500)</f>
        <v>4</v>
      </c>
      <c r="E4500" s="331" t="n">
        <f aca="false">DAY(B4500)</f>
        <v>30</v>
      </c>
      <c r="F4500" s="132" t="n">
        <v>38595.69</v>
      </c>
      <c r="G4500" s="132" t="n">
        <v>38789.62</v>
      </c>
      <c r="H4500" s="132" t="n">
        <v>37596.05</v>
      </c>
      <c r="I4500" s="132" t="n">
        <v>37648.79</v>
      </c>
      <c r="J4500" s="132" t="n">
        <f aca="false">LARGE($G$1:G4500,1)</f>
        <v>68997.75</v>
      </c>
      <c r="K4500" s="192" t="n">
        <f aca="false">IF(J4500&gt;J4499,0,K4499+1)</f>
        <v>171</v>
      </c>
      <c r="L4500" s="134" t="n">
        <f aca="false">I4500/J4500-1</f>
        <v>-0.454347569304796</v>
      </c>
      <c r="O4500" s="131"/>
      <c r="P4500" s="330"/>
      <c r="Q4500" s="132"/>
      <c r="R4500" s="132"/>
      <c r="S4500" s="132"/>
      <c r="T4500" s="132"/>
    </row>
    <row r="4501" customFormat="false" ht="12.8" hidden="false" customHeight="false" outlineLevel="0" collapsed="false">
      <c r="A4501" s="131" t="n">
        <v>1651363200</v>
      </c>
      <c r="B4501" s="330" t="n">
        <f aca="false">(A4501/(24*60*60))+DATE(1970,1,1)</f>
        <v>44682</v>
      </c>
      <c r="C4501" s="331" t="n">
        <f aca="false">YEAR(B4501)</f>
        <v>2022</v>
      </c>
      <c r="D4501" s="331" t="n">
        <f aca="false">MONTH(B4501)</f>
        <v>5</v>
      </c>
      <c r="E4501" s="331" t="n">
        <f aca="false">DAY(B4501)</f>
        <v>1</v>
      </c>
      <c r="F4501" s="132" t="n">
        <v>37644.98</v>
      </c>
      <c r="G4501" s="132" t="n">
        <v>38668.42</v>
      </c>
      <c r="H4501" s="132" t="n">
        <v>37403.24</v>
      </c>
      <c r="I4501" s="132" t="n">
        <v>38479.3</v>
      </c>
      <c r="J4501" s="132" t="n">
        <f aca="false">LARGE($G$1:G4501,1)</f>
        <v>68997.75</v>
      </c>
      <c r="K4501" s="192" t="n">
        <f aca="false">IF(J4501&gt;J4500,0,K4500+1)</f>
        <v>172</v>
      </c>
      <c r="L4501" s="134" t="n">
        <f aca="false">I4501/J4501-1</f>
        <v>-0.442310799989855</v>
      </c>
      <c r="O4501" s="131"/>
      <c r="P4501" s="330"/>
      <c r="Q4501" s="132"/>
      <c r="R4501" s="132"/>
      <c r="S4501" s="132"/>
      <c r="T4501" s="132"/>
    </row>
    <row r="4502" customFormat="false" ht="12.8" hidden="false" customHeight="false" outlineLevel="0" collapsed="false">
      <c r="A4502" s="131" t="n">
        <v>1651449600</v>
      </c>
      <c r="B4502" s="330" t="n">
        <f aca="false">(A4502/(24*60*60))+DATE(1970,1,1)</f>
        <v>44683</v>
      </c>
      <c r="C4502" s="331" t="n">
        <f aca="false">YEAR(B4502)</f>
        <v>2022</v>
      </c>
      <c r="D4502" s="331" t="n">
        <f aca="false">MONTH(B4502)</f>
        <v>5</v>
      </c>
      <c r="E4502" s="331" t="n">
        <f aca="false">DAY(B4502)</f>
        <v>2</v>
      </c>
      <c r="F4502" s="132" t="n">
        <v>38475.51</v>
      </c>
      <c r="G4502" s="132" t="n">
        <v>39169.7</v>
      </c>
      <c r="H4502" s="132" t="n">
        <v>38037.35</v>
      </c>
      <c r="I4502" s="132" t="n">
        <v>38511.75</v>
      </c>
      <c r="J4502" s="132" t="n">
        <f aca="false">LARGE($G$1:G4502,1)</f>
        <v>68997.75</v>
      </c>
      <c r="K4502" s="192" t="n">
        <f aca="false">IF(J4502&gt;J4501,0,K4501+1)</f>
        <v>173</v>
      </c>
      <c r="L4502" s="134" t="n">
        <f aca="false">I4502/J4502-1</f>
        <v>-0.441840494798743</v>
      </c>
      <c r="O4502" s="131"/>
      <c r="P4502" s="330"/>
      <c r="Q4502" s="132"/>
      <c r="R4502" s="132"/>
      <c r="S4502" s="132"/>
      <c r="T4502" s="132"/>
    </row>
    <row r="4503" customFormat="false" ht="12.8" hidden="false" customHeight="false" outlineLevel="0" collapsed="false">
      <c r="A4503" s="131" t="n">
        <v>1651536000</v>
      </c>
      <c r="B4503" s="330" t="n">
        <f aca="false">(A4503/(24*60*60))+DATE(1970,1,1)</f>
        <v>44684</v>
      </c>
      <c r="C4503" s="331" t="n">
        <f aca="false">YEAR(B4503)</f>
        <v>2022</v>
      </c>
      <c r="D4503" s="331" t="n">
        <f aca="false">MONTH(B4503)</f>
        <v>5</v>
      </c>
      <c r="E4503" s="331" t="n">
        <f aca="false">DAY(B4503)</f>
        <v>3</v>
      </c>
      <c r="F4503" s="132" t="n">
        <v>38507.81</v>
      </c>
      <c r="G4503" s="132" t="n">
        <v>38640.08</v>
      </c>
      <c r="H4503" s="132" t="n">
        <v>37511.38</v>
      </c>
      <c r="I4503" s="132" t="n">
        <v>37725.77</v>
      </c>
      <c r="J4503" s="132" t="n">
        <f aca="false">LARGE($G$1:G4503,1)</f>
        <v>68997.75</v>
      </c>
      <c r="K4503" s="192" t="n">
        <f aca="false">IF(J4503&gt;J4502,0,K4502+1)</f>
        <v>174</v>
      </c>
      <c r="L4503" s="134" t="n">
        <f aca="false">I4503/J4503-1</f>
        <v>-0.453231880749735</v>
      </c>
      <c r="O4503" s="131"/>
      <c r="P4503" s="330"/>
      <c r="Q4503" s="132"/>
      <c r="R4503" s="132"/>
      <c r="S4503" s="132"/>
      <c r="T4503" s="132"/>
    </row>
    <row r="4504" customFormat="false" ht="12.8" hidden="false" customHeight="false" outlineLevel="0" collapsed="false">
      <c r="A4504" s="131" t="n">
        <v>1651622400</v>
      </c>
      <c r="B4504" s="330" t="n">
        <f aca="false">(A4504/(24*60*60))+DATE(1970,1,1)</f>
        <v>44685</v>
      </c>
      <c r="C4504" s="331" t="n">
        <f aca="false">YEAR(B4504)</f>
        <v>2022</v>
      </c>
      <c r="D4504" s="331" t="n">
        <f aca="false">MONTH(B4504)</f>
        <v>5</v>
      </c>
      <c r="E4504" s="331" t="n">
        <f aca="false">DAY(B4504)</f>
        <v>4</v>
      </c>
      <c r="F4504" s="132" t="n">
        <v>37728.01</v>
      </c>
      <c r="G4504" s="132" t="n">
        <v>40032.42</v>
      </c>
      <c r="H4504" s="132" t="n">
        <v>37664.88</v>
      </c>
      <c r="I4504" s="132" t="n">
        <v>39680.04</v>
      </c>
      <c r="J4504" s="132" t="n">
        <f aca="false">LARGE($G$1:G4504,1)</f>
        <v>68997.75</v>
      </c>
      <c r="K4504" s="192" t="n">
        <f aca="false">IF(J4504&gt;J4503,0,K4503+1)</f>
        <v>175</v>
      </c>
      <c r="L4504" s="134" t="n">
        <f aca="false">I4504/J4504-1</f>
        <v>-0.424908203528376</v>
      </c>
      <c r="O4504" s="131"/>
      <c r="P4504" s="330"/>
      <c r="Q4504" s="132"/>
      <c r="R4504" s="132"/>
      <c r="S4504" s="132"/>
      <c r="T4504" s="132"/>
    </row>
    <row r="4505" customFormat="false" ht="12.8" hidden="false" customHeight="false" outlineLevel="0" collapsed="false">
      <c r="A4505" s="131" t="n">
        <v>1651708800</v>
      </c>
      <c r="B4505" s="330" t="n">
        <f aca="false">(A4505/(24*60*60))+DATE(1970,1,1)</f>
        <v>44686</v>
      </c>
      <c r="C4505" s="331" t="n">
        <f aca="false">YEAR(B4505)</f>
        <v>2022</v>
      </c>
      <c r="D4505" s="331" t="n">
        <f aca="false">MONTH(B4505)</f>
        <v>5</v>
      </c>
      <c r="E4505" s="331" t="n">
        <f aca="false">DAY(B4505)</f>
        <v>5</v>
      </c>
      <c r="F4505" s="132" t="n">
        <v>39678.74</v>
      </c>
      <c r="G4505" s="132" t="n">
        <v>39840.3</v>
      </c>
      <c r="H4505" s="132" t="n">
        <v>35538.6</v>
      </c>
      <c r="I4505" s="132" t="n">
        <v>36541.63</v>
      </c>
      <c r="J4505" s="132" t="n">
        <f aca="false">LARGE($G$1:G4505,1)</f>
        <v>68997.75</v>
      </c>
      <c r="K4505" s="192" t="n">
        <f aca="false">IF(J4505&gt;J4504,0,K4504+1)</f>
        <v>176</v>
      </c>
      <c r="L4505" s="134" t="n">
        <f aca="false">I4505/J4505-1</f>
        <v>-0.470393889655822</v>
      </c>
      <c r="O4505" s="131"/>
      <c r="P4505" s="330"/>
      <c r="Q4505" s="132"/>
      <c r="R4505" s="132"/>
      <c r="S4505" s="132"/>
      <c r="T4505" s="132"/>
    </row>
    <row r="4506" customFormat="false" ht="12.8" hidden="false" customHeight="false" outlineLevel="0" collapsed="false">
      <c r="A4506" s="131" t="n">
        <v>1651795200</v>
      </c>
      <c r="B4506" s="330" t="n">
        <f aca="false">(A4506/(24*60*60))+DATE(1970,1,1)</f>
        <v>44687</v>
      </c>
      <c r="C4506" s="331" t="n">
        <f aca="false">YEAR(B4506)</f>
        <v>2022</v>
      </c>
      <c r="D4506" s="331" t="n">
        <f aca="false">MONTH(B4506)</f>
        <v>5</v>
      </c>
      <c r="E4506" s="331" t="n">
        <f aca="false">DAY(B4506)</f>
        <v>6</v>
      </c>
      <c r="F4506" s="132" t="n">
        <v>36540.54</v>
      </c>
      <c r="G4506" s="132" t="n">
        <v>36653.15</v>
      </c>
      <c r="H4506" s="132" t="n">
        <v>35264.49</v>
      </c>
      <c r="I4506" s="132" t="n">
        <v>36010.24</v>
      </c>
      <c r="J4506" s="132" t="n">
        <f aca="false">LARGE($G$1:G4506,1)</f>
        <v>68997.75</v>
      </c>
      <c r="K4506" s="192" t="n">
        <f aca="false">IF(J4506&gt;J4505,0,K4505+1)</f>
        <v>177</v>
      </c>
      <c r="L4506" s="134" t="n">
        <f aca="false">I4506/J4506-1</f>
        <v>-0.478095445141327</v>
      </c>
      <c r="O4506" s="131"/>
      <c r="P4506" s="330"/>
      <c r="Q4506" s="132"/>
      <c r="R4506" s="132"/>
      <c r="S4506" s="132"/>
      <c r="T4506" s="132"/>
    </row>
    <row r="4507" customFormat="false" ht="12.8" hidden="false" customHeight="false" outlineLevel="0" collapsed="false">
      <c r="A4507" s="131" t="n">
        <v>1651881600</v>
      </c>
      <c r="B4507" s="330" t="n">
        <f aca="false">(A4507/(24*60*60))+DATE(1970,1,1)</f>
        <v>44688</v>
      </c>
      <c r="C4507" s="331" t="n">
        <f aca="false">YEAR(B4507)</f>
        <v>2022</v>
      </c>
      <c r="D4507" s="331" t="n">
        <f aca="false">MONTH(B4507)</f>
        <v>5</v>
      </c>
      <c r="E4507" s="331" t="n">
        <f aca="false">DAY(B4507)</f>
        <v>7</v>
      </c>
      <c r="F4507" s="132" t="n">
        <v>36010.16</v>
      </c>
      <c r="G4507" s="132" t="n">
        <v>36116.92</v>
      </c>
      <c r="H4507" s="132" t="n">
        <v>34779.46</v>
      </c>
      <c r="I4507" s="132" t="n">
        <v>35461.25</v>
      </c>
      <c r="J4507" s="132" t="n">
        <f aca="false">LARGE($G$1:G4507,1)</f>
        <v>68997.75</v>
      </c>
      <c r="K4507" s="192" t="n">
        <f aca="false">IF(J4507&gt;J4506,0,K4506+1)</f>
        <v>178</v>
      </c>
      <c r="L4507" s="134" t="n">
        <f aca="false">I4507/J4507-1</f>
        <v>-0.486052081408452</v>
      </c>
      <c r="O4507" s="131"/>
      <c r="P4507" s="330"/>
      <c r="Q4507" s="132"/>
      <c r="R4507" s="132"/>
      <c r="S4507" s="132"/>
      <c r="T4507" s="132"/>
    </row>
    <row r="4508" customFormat="false" ht="12.8" hidden="false" customHeight="false" outlineLevel="0" collapsed="false">
      <c r="A4508" s="131" t="n">
        <v>1651968000</v>
      </c>
      <c r="B4508" s="330" t="n">
        <f aca="false">(A4508/(24*60*60))+DATE(1970,1,1)</f>
        <v>44689</v>
      </c>
      <c r="C4508" s="331" t="n">
        <f aca="false">YEAR(B4508)</f>
        <v>2022</v>
      </c>
      <c r="D4508" s="331" t="n">
        <f aca="false">MONTH(B4508)</f>
        <v>5</v>
      </c>
      <c r="E4508" s="331" t="n">
        <f aca="false">DAY(B4508)</f>
        <v>8</v>
      </c>
      <c r="F4508" s="132" t="n">
        <v>35462.2</v>
      </c>
      <c r="G4508" s="132" t="n">
        <v>35497.62</v>
      </c>
      <c r="H4508" s="132" t="n">
        <v>33707.22</v>
      </c>
      <c r="I4508" s="132" t="n">
        <v>34027.56</v>
      </c>
      <c r="J4508" s="132" t="n">
        <f aca="false">LARGE($G$1:G4508,1)</f>
        <v>68997.75</v>
      </c>
      <c r="K4508" s="192" t="n">
        <f aca="false">IF(J4508&gt;J4507,0,K4507+1)</f>
        <v>179</v>
      </c>
      <c r="L4508" s="134" t="n">
        <f aca="false">I4508/J4508-1</f>
        <v>-0.506830874919834</v>
      </c>
      <c r="O4508" s="131"/>
      <c r="P4508" s="330"/>
      <c r="Q4508" s="132"/>
      <c r="R4508" s="132"/>
      <c r="S4508" s="132"/>
      <c r="T4508" s="132"/>
    </row>
    <row r="4509" customFormat="false" ht="12.8" hidden="false" customHeight="false" outlineLevel="0" collapsed="false">
      <c r="A4509" s="131" t="n">
        <v>1652054400</v>
      </c>
      <c r="B4509" s="330" t="n">
        <f aca="false">(A4509/(24*60*60))+DATE(1970,1,1)</f>
        <v>44690</v>
      </c>
      <c r="C4509" s="331" t="n">
        <f aca="false">YEAR(B4509)</f>
        <v>2022</v>
      </c>
      <c r="D4509" s="331" t="n">
        <f aca="false">MONTH(B4509)</f>
        <v>5</v>
      </c>
      <c r="E4509" s="331" t="n">
        <f aca="false">DAY(B4509)</f>
        <v>9</v>
      </c>
      <c r="F4509" s="132" t="n">
        <v>34035.88</v>
      </c>
      <c r="G4509" s="132" t="n">
        <v>34225.88</v>
      </c>
      <c r="H4509" s="132" t="n">
        <v>30027.24</v>
      </c>
      <c r="I4509" s="132" t="n">
        <v>30076.35</v>
      </c>
      <c r="J4509" s="132" t="n">
        <f aca="false">LARGE($G$1:G4509,1)</f>
        <v>68997.75</v>
      </c>
      <c r="K4509" s="192" t="n">
        <f aca="false">IF(J4509&gt;J4508,0,K4508+1)</f>
        <v>180</v>
      </c>
      <c r="L4509" s="134" t="n">
        <f aca="false">I4509/J4509-1</f>
        <v>-0.564096655325717</v>
      </c>
      <c r="O4509" s="131"/>
      <c r="P4509" s="330"/>
      <c r="Q4509" s="132"/>
      <c r="R4509" s="132"/>
      <c r="S4509" s="132"/>
      <c r="T4509" s="132"/>
    </row>
    <row r="4510" customFormat="false" ht="12.8" hidden="false" customHeight="false" outlineLevel="0" collapsed="false">
      <c r="A4510" s="131" t="n">
        <v>1652140800</v>
      </c>
      <c r="B4510" s="330" t="n">
        <f aca="false">(A4510/(24*60*60))+DATE(1970,1,1)</f>
        <v>44691</v>
      </c>
      <c r="C4510" s="331" t="n">
        <f aca="false">YEAR(B4510)</f>
        <v>2022</v>
      </c>
      <c r="D4510" s="331" t="n">
        <f aca="false">MONTH(B4510)</f>
        <v>5</v>
      </c>
      <c r="E4510" s="331" t="n">
        <f aca="false">DAY(B4510)</f>
        <v>10</v>
      </c>
      <c r="F4510" s="132" t="n">
        <v>30067.43</v>
      </c>
      <c r="G4510" s="132" t="n">
        <v>32645.62</v>
      </c>
      <c r="H4510" s="132" t="n">
        <v>29741.87</v>
      </c>
      <c r="I4510" s="132" t="n">
        <v>31001.31</v>
      </c>
      <c r="J4510" s="132" t="n">
        <f aca="false">LARGE($G$1:G4510,1)</f>
        <v>68997.75</v>
      </c>
      <c r="K4510" s="192" t="n">
        <f aca="false">IF(J4510&gt;J4509,0,K4509+1)</f>
        <v>181</v>
      </c>
      <c r="L4510" s="134" t="n">
        <f aca="false">I4510/J4510-1</f>
        <v>-0.550691000793504</v>
      </c>
      <c r="O4510" s="131"/>
      <c r="P4510" s="330"/>
      <c r="Q4510" s="132"/>
      <c r="R4510" s="132"/>
      <c r="S4510" s="132"/>
      <c r="T4510" s="132"/>
    </row>
    <row r="4511" customFormat="false" ht="12.8" hidden="false" customHeight="false" outlineLevel="0" collapsed="false">
      <c r="A4511" s="131" t="n">
        <v>1652227200</v>
      </c>
      <c r="B4511" s="330" t="n">
        <f aca="false">(A4511/(24*60*60))+DATE(1970,1,1)</f>
        <v>44692</v>
      </c>
      <c r="C4511" s="331" t="n">
        <f aca="false">YEAR(B4511)</f>
        <v>2022</v>
      </c>
      <c r="D4511" s="331" t="n">
        <f aca="false">MONTH(B4511)</f>
        <v>5</v>
      </c>
      <c r="E4511" s="331" t="n">
        <f aca="false">DAY(B4511)</f>
        <v>11</v>
      </c>
      <c r="F4511" s="132" t="n">
        <v>31004.06</v>
      </c>
      <c r="G4511" s="132" t="n">
        <v>32150.74</v>
      </c>
      <c r="H4511" s="132" t="n">
        <v>27714.29</v>
      </c>
      <c r="I4511" s="132" t="n">
        <v>28991.23</v>
      </c>
      <c r="J4511" s="132" t="n">
        <f aca="false">LARGE($G$1:G4511,1)</f>
        <v>68997.75</v>
      </c>
      <c r="K4511" s="192" t="n">
        <f aca="false">IF(J4511&gt;J4510,0,K4510+1)</f>
        <v>182</v>
      </c>
      <c r="L4511" s="134" t="n">
        <f aca="false">I4511/J4511-1</f>
        <v>-0.579823544970669</v>
      </c>
      <c r="O4511" s="131"/>
      <c r="P4511" s="330"/>
      <c r="Q4511" s="132"/>
      <c r="R4511" s="132"/>
      <c r="S4511" s="132"/>
      <c r="T4511" s="132"/>
    </row>
    <row r="4512" customFormat="false" ht="12.8" hidden="false" customHeight="false" outlineLevel="0" collapsed="false">
      <c r="A4512" s="131" t="n">
        <v>1652313600</v>
      </c>
      <c r="B4512" s="330" t="n">
        <f aca="false">(A4512/(24*60*60))+DATE(1970,1,1)</f>
        <v>44693</v>
      </c>
      <c r="C4512" s="331" t="n">
        <f aca="false">YEAR(B4512)</f>
        <v>2022</v>
      </c>
      <c r="D4512" s="331" t="n">
        <f aca="false">MONTH(B4512)</f>
        <v>5</v>
      </c>
      <c r="E4512" s="331" t="n">
        <f aca="false">DAY(B4512)</f>
        <v>12</v>
      </c>
      <c r="F4512" s="132" t="n">
        <v>28993.17</v>
      </c>
      <c r="G4512" s="132" t="n">
        <v>30092.4</v>
      </c>
      <c r="H4512" s="132" t="n">
        <v>25365.62</v>
      </c>
      <c r="I4512" s="132" t="n">
        <v>28928.01</v>
      </c>
      <c r="J4512" s="132" t="n">
        <f aca="false">LARGE($G$1:G4512,1)</f>
        <v>68997.75</v>
      </c>
      <c r="K4512" s="192" t="n">
        <f aca="false">IF(J4512&gt;J4511,0,K4511+1)</f>
        <v>183</v>
      </c>
      <c r="L4512" s="134" t="n">
        <f aca="false">I4512/J4512-1</f>
        <v>-0.580739806732828</v>
      </c>
      <c r="O4512" s="131"/>
      <c r="P4512" s="330"/>
      <c r="Q4512" s="132"/>
      <c r="R4512" s="132"/>
      <c r="S4512" s="132"/>
      <c r="T4512" s="132"/>
    </row>
    <row r="4513" customFormat="false" ht="12.8" hidden="false" customHeight="false" outlineLevel="0" collapsed="false">
      <c r="A4513" s="131" t="n">
        <v>1652400000</v>
      </c>
      <c r="B4513" s="330" t="n">
        <f aca="false">(A4513/(24*60*60))+DATE(1970,1,1)</f>
        <v>44694</v>
      </c>
      <c r="C4513" s="331" t="n">
        <f aca="false">YEAR(B4513)</f>
        <v>2022</v>
      </c>
      <c r="D4513" s="331" t="n">
        <f aca="false">MONTH(B4513)</f>
        <v>5</v>
      </c>
      <c r="E4513" s="331" t="n">
        <f aca="false">DAY(B4513)</f>
        <v>13</v>
      </c>
      <c r="F4513" s="132" t="n">
        <v>28937</v>
      </c>
      <c r="G4513" s="132" t="n">
        <v>30977.75</v>
      </c>
      <c r="H4513" s="132" t="n">
        <v>28679.35</v>
      </c>
      <c r="I4513" s="132" t="n">
        <v>29234</v>
      </c>
      <c r="J4513" s="132" t="n">
        <f aca="false">LARGE($G$1:G4513,1)</f>
        <v>68997.75</v>
      </c>
      <c r="K4513" s="192" t="n">
        <f aca="false">IF(J4513&gt;J4512,0,K4512+1)</f>
        <v>184</v>
      </c>
      <c r="L4513" s="134" t="n">
        <f aca="false">I4513/J4513-1</f>
        <v>-0.576305024439203</v>
      </c>
      <c r="O4513" s="131"/>
      <c r="P4513" s="330"/>
      <c r="Q4513" s="132"/>
      <c r="R4513" s="132"/>
      <c r="S4513" s="132"/>
      <c r="T4513" s="132"/>
    </row>
    <row r="4514" customFormat="false" ht="12.8" hidden="false" customHeight="false" outlineLevel="0" collapsed="false">
      <c r="A4514" s="131" t="n">
        <v>1652486400</v>
      </c>
      <c r="B4514" s="330" t="n">
        <f aca="false">(A4514/(24*60*60))+DATE(1970,1,1)</f>
        <v>44695</v>
      </c>
      <c r="C4514" s="331" t="n">
        <f aca="false">YEAR(B4514)</f>
        <v>2022</v>
      </c>
      <c r="D4514" s="331" t="n">
        <f aca="false">MONTH(B4514)</f>
        <v>5</v>
      </c>
      <c r="E4514" s="331" t="n">
        <f aca="false">DAY(B4514)</f>
        <v>14</v>
      </c>
      <c r="F4514" s="132" t="n">
        <v>29237.6</v>
      </c>
      <c r="G4514" s="132" t="n">
        <v>30280.22</v>
      </c>
      <c r="H4514" s="132" t="n">
        <v>28578.66</v>
      </c>
      <c r="I4514" s="132" t="n">
        <v>30040.99</v>
      </c>
      <c r="J4514" s="132" t="n">
        <f aca="false">LARGE($G$1:G4514,1)</f>
        <v>68997.75</v>
      </c>
      <c r="K4514" s="192" t="n">
        <f aca="false">IF(J4514&gt;J4513,0,K4513+1)</f>
        <v>185</v>
      </c>
      <c r="L4514" s="134" t="n">
        <f aca="false">I4514/J4514-1</f>
        <v>-0.564609135805153</v>
      </c>
      <c r="O4514" s="131"/>
      <c r="P4514" s="330"/>
      <c r="Q4514" s="132"/>
      <c r="R4514" s="132"/>
      <c r="S4514" s="132"/>
      <c r="T4514" s="132"/>
    </row>
    <row r="4515" customFormat="false" ht="12.8" hidden="false" customHeight="false" outlineLevel="0" collapsed="false">
      <c r="A4515" s="131" t="n">
        <v>1652572800</v>
      </c>
      <c r="B4515" s="330" t="n">
        <f aca="false">(A4515/(24*60*60))+DATE(1970,1,1)</f>
        <v>44696</v>
      </c>
      <c r="C4515" s="331" t="n">
        <f aca="false">YEAR(B4515)</f>
        <v>2022</v>
      </c>
      <c r="D4515" s="331" t="n">
        <f aca="false">MONTH(B4515)</f>
        <v>5</v>
      </c>
      <c r="E4515" s="331" t="n">
        <f aca="false">DAY(B4515)</f>
        <v>15</v>
      </c>
      <c r="F4515" s="132" t="n">
        <v>30046.96</v>
      </c>
      <c r="G4515" s="132" t="n">
        <v>31405.52</v>
      </c>
      <c r="H4515" s="132" t="n">
        <v>29444.3</v>
      </c>
      <c r="I4515" s="132" t="n">
        <v>31293.29</v>
      </c>
      <c r="J4515" s="132" t="n">
        <f aca="false">LARGE($G$1:G4515,1)</f>
        <v>68997.75</v>
      </c>
      <c r="K4515" s="192" t="n">
        <f aca="false">IF(J4515&gt;J4514,0,K4514+1)</f>
        <v>186</v>
      </c>
      <c r="L4515" s="134" t="n">
        <f aca="false">I4515/J4515-1</f>
        <v>-0.546459268599338</v>
      </c>
      <c r="O4515" s="131"/>
      <c r="P4515" s="330"/>
      <c r="Q4515" s="132"/>
      <c r="R4515" s="132"/>
      <c r="S4515" s="132"/>
      <c r="T4515" s="132"/>
    </row>
    <row r="4516" customFormat="false" ht="12.8" hidden="false" customHeight="false" outlineLevel="0" collapsed="false">
      <c r="A4516" s="131" t="n">
        <v>1652659200</v>
      </c>
      <c r="B4516" s="330" t="n">
        <f aca="false">(A4516/(24*60*60))+DATE(1970,1,1)</f>
        <v>44697</v>
      </c>
      <c r="C4516" s="331" t="n">
        <f aca="false">YEAR(B4516)</f>
        <v>2022</v>
      </c>
      <c r="D4516" s="331" t="n">
        <f aca="false">MONTH(B4516)</f>
        <v>5</v>
      </c>
      <c r="E4516" s="331" t="n">
        <f aca="false">DAY(B4516)</f>
        <v>16</v>
      </c>
      <c r="F4516" s="132" t="n">
        <v>31287.47</v>
      </c>
      <c r="G4516" s="132" t="n">
        <v>31288.29</v>
      </c>
      <c r="H4516" s="132" t="n">
        <v>29061.24</v>
      </c>
      <c r="I4516" s="132" t="n">
        <v>29832.75</v>
      </c>
      <c r="J4516" s="132" t="n">
        <f aca="false">LARGE($G$1:G4516,1)</f>
        <v>68997.75</v>
      </c>
      <c r="K4516" s="192" t="n">
        <f aca="false">IF(J4516&gt;J4515,0,K4515+1)</f>
        <v>187</v>
      </c>
      <c r="L4516" s="134" t="n">
        <f aca="false">I4516/J4516-1</f>
        <v>-0.567627205234953</v>
      </c>
      <c r="O4516" s="131"/>
      <c r="P4516" s="330"/>
      <c r="Q4516" s="132"/>
      <c r="R4516" s="132"/>
      <c r="S4516" s="132"/>
      <c r="T4516" s="132"/>
    </row>
    <row r="4517" customFormat="false" ht="12.8" hidden="false" customHeight="false" outlineLevel="0" collapsed="false">
      <c r="A4517" s="131" t="n">
        <v>1652745600</v>
      </c>
      <c r="B4517" s="330" t="n">
        <f aca="false">(A4517/(24*60*60))+DATE(1970,1,1)</f>
        <v>44698</v>
      </c>
      <c r="C4517" s="331" t="n">
        <f aca="false">YEAR(B4517)</f>
        <v>2022</v>
      </c>
      <c r="D4517" s="331" t="n">
        <f aca="false">MONTH(B4517)</f>
        <v>5</v>
      </c>
      <c r="E4517" s="331" t="n">
        <f aca="false">DAY(B4517)</f>
        <v>17</v>
      </c>
      <c r="F4517" s="132" t="n">
        <v>29838.75</v>
      </c>
      <c r="G4517" s="132" t="n">
        <v>30745.25</v>
      </c>
      <c r="H4517" s="132" t="n">
        <v>29411.65</v>
      </c>
      <c r="I4517" s="132" t="n">
        <v>30414.61</v>
      </c>
      <c r="J4517" s="132" t="n">
        <f aca="false">LARGE($G$1:G4517,1)</f>
        <v>68997.75</v>
      </c>
      <c r="K4517" s="192" t="n">
        <f aca="false">IF(J4517&gt;J4516,0,K4516+1)</f>
        <v>188</v>
      </c>
      <c r="L4517" s="134" t="n">
        <f aca="false">I4517/J4517-1</f>
        <v>-0.559194176621702</v>
      </c>
      <c r="O4517" s="131"/>
      <c r="P4517" s="330"/>
      <c r="Q4517" s="132"/>
      <c r="R4517" s="132"/>
      <c r="S4517" s="132"/>
      <c r="T4517" s="132"/>
    </row>
    <row r="4518" customFormat="false" ht="12.8" hidden="false" customHeight="false" outlineLevel="0" collapsed="false">
      <c r="A4518" s="131" t="n">
        <v>1652832000</v>
      </c>
      <c r="B4518" s="330" t="n">
        <f aca="false">(A4518/(24*60*60))+DATE(1970,1,1)</f>
        <v>44699</v>
      </c>
      <c r="C4518" s="331" t="n">
        <f aca="false">YEAR(B4518)</f>
        <v>2022</v>
      </c>
      <c r="D4518" s="331" t="n">
        <f aca="false">MONTH(B4518)</f>
        <v>5</v>
      </c>
      <c r="E4518" s="331" t="n">
        <f aca="false">DAY(B4518)</f>
        <v>18</v>
      </c>
      <c r="F4518" s="132" t="n">
        <v>30414.26</v>
      </c>
      <c r="G4518" s="132" t="n">
        <v>30667.54</v>
      </c>
      <c r="H4518" s="132" t="n">
        <v>28602.82</v>
      </c>
      <c r="I4518" s="132" t="n">
        <v>28672.03</v>
      </c>
      <c r="J4518" s="132" t="n">
        <f aca="false">LARGE($G$1:G4518,1)</f>
        <v>68997.75</v>
      </c>
      <c r="K4518" s="192" t="n">
        <f aca="false">IF(J4518&gt;J4517,0,K4517+1)</f>
        <v>189</v>
      </c>
      <c r="L4518" s="134" t="n">
        <f aca="false">I4518/J4518-1</f>
        <v>-0.584449782782772</v>
      </c>
      <c r="O4518" s="131"/>
      <c r="P4518" s="330"/>
      <c r="Q4518" s="132"/>
      <c r="R4518" s="132"/>
      <c r="S4518" s="132"/>
      <c r="T4518" s="132"/>
    </row>
    <row r="4519" customFormat="false" ht="12.8" hidden="false" customHeight="false" outlineLevel="0" collapsed="false">
      <c r="A4519" s="131" t="n">
        <v>1652918400</v>
      </c>
      <c r="B4519" s="330" t="n">
        <f aca="false">(A4519/(24*60*60))+DATE(1970,1,1)</f>
        <v>44700</v>
      </c>
      <c r="C4519" s="331" t="n">
        <f aca="false">YEAR(B4519)</f>
        <v>2022</v>
      </c>
      <c r="D4519" s="331" t="n">
        <f aca="false">MONTH(B4519)</f>
        <v>5</v>
      </c>
      <c r="E4519" s="331" t="n">
        <f aca="false">DAY(B4519)</f>
        <v>19</v>
      </c>
      <c r="F4519" s="132" t="n">
        <v>28667.77</v>
      </c>
      <c r="G4519" s="132" t="n">
        <v>30502.21</v>
      </c>
      <c r="H4519" s="132" t="n">
        <v>28649.15</v>
      </c>
      <c r="I4519" s="132" t="n">
        <v>30283.19</v>
      </c>
      <c r="J4519" s="132" t="n">
        <f aca="false">LARGE($G$1:G4519,1)</f>
        <v>68997.75</v>
      </c>
      <c r="K4519" s="192" t="n">
        <f aca="false">IF(J4519&gt;J4518,0,K4518+1)</f>
        <v>190</v>
      </c>
      <c r="L4519" s="134" t="n">
        <f aca="false">I4519/J4519-1</f>
        <v>-0.561098876412637</v>
      </c>
      <c r="O4519" s="131"/>
      <c r="P4519" s="330"/>
      <c r="Q4519" s="132"/>
      <c r="R4519" s="132"/>
      <c r="S4519" s="132"/>
      <c r="T4519" s="132"/>
    </row>
    <row r="4520" customFormat="false" ht="12.8" hidden="false" customHeight="false" outlineLevel="0" collapsed="false">
      <c r="A4520" s="131" t="n">
        <v>1653004800</v>
      </c>
      <c r="B4520" s="330" t="n">
        <f aca="false">(A4520/(24*60*60))+DATE(1970,1,1)</f>
        <v>44701</v>
      </c>
      <c r="C4520" s="331" t="n">
        <f aca="false">YEAR(B4520)</f>
        <v>2022</v>
      </c>
      <c r="D4520" s="331" t="n">
        <f aca="false">MONTH(B4520)</f>
        <v>5</v>
      </c>
      <c r="E4520" s="331" t="n">
        <f aca="false">DAY(B4520)</f>
        <v>20</v>
      </c>
      <c r="F4520" s="132" t="n">
        <v>30278.32</v>
      </c>
      <c r="G4520" s="132" t="n">
        <v>30727.4</v>
      </c>
      <c r="H4520" s="132" t="n">
        <v>28695.29</v>
      </c>
      <c r="I4520" s="132" t="n">
        <v>29166.42</v>
      </c>
      <c r="J4520" s="132" t="n">
        <f aca="false">LARGE($G$1:G4520,1)</f>
        <v>68997.75</v>
      </c>
      <c r="K4520" s="192" t="n">
        <f aca="false">IF(J4520&gt;J4519,0,K4519+1)</f>
        <v>191</v>
      </c>
      <c r="L4520" s="134" t="n">
        <f aca="false">I4520/J4520-1</f>
        <v>-0.577284476667717</v>
      </c>
      <c r="O4520" s="131"/>
      <c r="P4520" s="330"/>
      <c r="Q4520" s="132"/>
      <c r="R4520" s="132"/>
      <c r="S4520" s="132"/>
      <c r="T4520" s="132"/>
    </row>
    <row r="4521" customFormat="false" ht="12.8" hidden="false" customHeight="false" outlineLevel="0" collapsed="false">
      <c r="A4521" s="131" t="n">
        <v>1653091200</v>
      </c>
      <c r="B4521" s="330" t="n">
        <f aca="false">(A4521/(24*60*60))+DATE(1970,1,1)</f>
        <v>44702</v>
      </c>
      <c r="C4521" s="331" t="n">
        <f aca="false">YEAR(B4521)</f>
        <v>2022</v>
      </c>
      <c r="D4521" s="331" t="n">
        <f aca="false">MONTH(B4521)</f>
        <v>5</v>
      </c>
      <c r="E4521" s="331" t="n">
        <f aca="false">DAY(B4521)</f>
        <v>21</v>
      </c>
      <c r="F4521" s="132" t="n">
        <v>29168.29</v>
      </c>
      <c r="G4521" s="132" t="n">
        <v>29611.59</v>
      </c>
      <c r="H4521" s="132" t="n">
        <v>28919.32</v>
      </c>
      <c r="I4521" s="132" t="n">
        <v>29410.96</v>
      </c>
      <c r="J4521" s="132" t="n">
        <f aca="false">LARGE($G$1:G4521,1)</f>
        <v>68997.75</v>
      </c>
      <c r="K4521" s="192" t="n">
        <f aca="false">IF(J4521&gt;J4520,0,K4520+1)</f>
        <v>192</v>
      </c>
      <c r="L4521" s="134" t="n">
        <f aca="false">I4521/J4521-1</f>
        <v>-0.573740303125827</v>
      </c>
      <c r="O4521" s="131"/>
      <c r="P4521" s="330"/>
      <c r="Q4521" s="132"/>
      <c r="R4521" s="132"/>
      <c r="S4521" s="132"/>
      <c r="T4521" s="132"/>
    </row>
    <row r="4522" customFormat="false" ht="12.8" hidden="false" customHeight="false" outlineLevel="0" collapsed="false">
      <c r="A4522" s="131" t="n">
        <v>1653177600</v>
      </c>
      <c r="B4522" s="330" t="n">
        <f aca="false">(A4522/(24*60*60))+DATE(1970,1,1)</f>
        <v>44703</v>
      </c>
      <c r="C4522" s="331" t="n">
        <f aca="false">YEAR(B4522)</f>
        <v>2022</v>
      </c>
      <c r="D4522" s="331" t="n">
        <f aca="false">MONTH(B4522)</f>
        <v>5</v>
      </c>
      <c r="E4522" s="331" t="n">
        <f aca="false">DAY(B4522)</f>
        <v>22</v>
      </c>
      <c r="F4522" s="132" t="n">
        <v>29400.27</v>
      </c>
      <c r="G4522" s="132" t="n">
        <v>30467.74</v>
      </c>
      <c r="H4522" s="132" t="n">
        <v>29214.78</v>
      </c>
      <c r="I4522" s="132" t="n">
        <v>30264.11</v>
      </c>
      <c r="J4522" s="132" t="n">
        <f aca="false">LARGE($G$1:G4522,1)</f>
        <v>68997.75</v>
      </c>
      <c r="K4522" s="192" t="n">
        <f aca="false">IF(J4522&gt;J4521,0,K4521+1)</f>
        <v>193</v>
      </c>
      <c r="L4522" s="134" t="n">
        <f aca="false">I4522/J4522-1</f>
        <v>-0.561375407169074</v>
      </c>
      <c r="O4522" s="131"/>
      <c r="P4522" s="330"/>
      <c r="Q4522" s="132"/>
      <c r="R4522" s="132"/>
      <c r="S4522" s="132"/>
      <c r="T4522" s="132"/>
    </row>
    <row r="4523" customFormat="false" ht="12.8" hidden="false" customHeight="false" outlineLevel="0" collapsed="false">
      <c r="A4523" s="131" t="n">
        <v>1653264000</v>
      </c>
      <c r="B4523" s="330" t="n">
        <f aca="false">(A4523/(24*60*60))+DATE(1970,1,1)</f>
        <v>44704</v>
      </c>
      <c r="C4523" s="331" t="n">
        <f aca="false">YEAR(B4523)</f>
        <v>2022</v>
      </c>
      <c r="D4523" s="331" t="n">
        <f aca="false">MONTH(B4523)</f>
        <v>5</v>
      </c>
      <c r="E4523" s="331" t="n">
        <f aca="false">DAY(B4523)</f>
        <v>23</v>
      </c>
      <c r="F4523" s="132" t="n">
        <v>30260.6</v>
      </c>
      <c r="G4523" s="132" t="n">
        <v>30630.21</v>
      </c>
      <c r="H4523" s="132" t="n">
        <v>28841.88</v>
      </c>
      <c r="I4523" s="132" t="n">
        <v>29075.93</v>
      </c>
      <c r="J4523" s="132" t="n">
        <f aca="false">LARGE($G$1:G4523,1)</f>
        <v>68997.75</v>
      </c>
      <c r="K4523" s="192" t="n">
        <f aca="false">IF(J4523&gt;J4522,0,K4522+1)</f>
        <v>194</v>
      </c>
      <c r="L4523" s="134" t="n">
        <f aca="false">I4523/J4523-1</f>
        <v>-0.578595968709125</v>
      </c>
      <c r="O4523" s="131"/>
      <c r="P4523" s="330"/>
      <c r="Q4523" s="132"/>
      <c r="R4523" s="132"/>
      <c r="S4523" s="132"/>
      <c r="T4523" s="132"/>
    </row>
    <row r="4524" customFormat="false" ht="12.8" hidden="false" customHeight="false" outlineLevel="0" collapsed="false">
      <c r="A4524" s="131" t="n">
        <v>1653350400</v>
      </c>
      <c r="B4524" s="330" t="n">
        <f aca="false">(A4524/(24*60*60))+DATE(1970,1,1)</f>
        <v>44705</v>
      </c>
      <c r="C4524" s="331" t="n">
        <f aca="false">YEAR(B4524)</f>
        <v>2022</v>
      </c>
      <c r="D4524" s="331" t="n">
        <f aca="false">MONTH(B4524)</f>
        <v>5</v>
      </c>
      <c r="E4524" s="331" t="n">
        <f aca="false">DAY(B4524)</f>
        <v>24</v>
      </c>
      <c r="F4524" s="132" t="n">
        <v>29077.88</v>
      </c>
      <c r="G4524" s="132" t="n">
        <v>29811.31</v>
      </c>
      <c r="H4524" s="132" t="n">
        <v>28631.6</v>
      </c>
      <c r="I4524" s="132" t="n">
        <v>29630.68</v>
      </c>
      <c r="J4524" s="132" t="n">
        <f aca="false">LARGE($G$1:G4524,1)</f>
        <v>68997.75</v>
      </c>
      <c r="K4524" s="192" t="n">
        <f aca="false">IF(J4524&gt;J4523,0,K4523+1)</f>
        <v>195</v>
      </c>
      <c r="L4524" s="134" t="n">
        <f aca="false">I4524/J4524-1</f>
        <v>-0.570555851458924</v>
      </c>
      <c r="O4524" s="131"/>
      <c r="P4524" s="330"/>
      <c r="Q4524" s="132"/>
      <c r="R4524" s="132"/>
      <c r="S4524" s="132"/>
      <c r="T4524" s="132"/>
    </row>
    <row r="4525" customFormat="false" ht="12.8" hidden="false" customHeight="false" outlineLevel="0" collapsed="false">
      <c r="A4525" s="131" t="n">
        <v>1653436800</v>
      </c>
      <c r="B4525" s="330" t="n">
        <f aca="false">(A4525/(24*60*60))+DATE(1970,1,1)</f>
        <v>44706</v>
      </c>
      <c r="C4525" s="331" t="n">
        <f aca="false">YEAR(B4525)</f>
        <v>2022</v>
      </c>
      <c r="D4525" s="331" t="n">
        <f aca="false">MONTH(B4525)</f>
        <v>5</v>
      </c>
      <c r="E4525" s="331" t="n">
        <f aca="false">DAY(B4525)</f>
        <v>25</v>
      </c>
      <c r="F4525" s="132" t="n">
        <v>29627.35</v>
      </c>
      <c r="G4525" s="132" t="n">
        <v>30189.57</v>
      </c>
      <c r="H4525" s="132" t="n">
        <v>29308.91</v>
      </c>
      <c r="I4525" s="132" t="n">
        <v>29511.36</v>
      </c>
      <c r="J4525" s="132" t="n">
        <f aca="false">LARGE($G$1:G4525,1)</f>
        <v>68997.75</v>
      </c>
      <c r="K4525" s="192" t="n">
        <f aca="false">IF(J4525&gt;J4524,0,K4524+1)</f>
        <v>196</v>
      </c>
      <c r="L4525" s="134" t="n">
        <f aca="false">I4525/J4525-1</f>
        <v>-0.572285183212496</v>
      </c>
      <c r="O4525" s="131"/>
      <c r="P4525" s="330"/>
      <c r="Q4525" s="132"/>
      <c r="R4525" s="132"/>
      <c r="S4525" s="132"/>
      <c r="T4525" s="132"/>
    </row>
    <row r="4526" customFormat="false" ht="12.8" hidden="false" customHeight="false" outlineLevel="0" collapsed="false">
      <c r="A4526" s="131" t="n">
        <v>1653523200</v>
      </c>
      <c r="B4526" s="330" t="n">
        <f aca="false">(A4526/(24*60*60))+DATE(1970,1,1)</f>
        <v>44707</v>
      </c>
      <c r="C4526" s="331" t="n">
        <f aca="false">YEAR(B4526)</f>
        <v>2022</v>
      </c>
      <c r="D4526" s="331" t="n">
        <f aca="false">MONTH(B4526)</f>
        <v>5</v>
      </c>
      <c r="E4526" s="331" t="n">
        <f aca="false">DAY(B4526)</f>
        <v>26</v>
      </c>
      <c r="F4526" s="132" t="n">
        <v>29511.88</v>
      </c>
      <c r="G4526" s="132" t="n">
        <v>29852.83</v>
      </c>
      <c r="H4526" s="132" t="n">
        <v>27877.5</v>
      </c>
      <c r="I4526" s="132" t="n">
        <v>29175.27</v>
      </c>
      <c r="J4526" s="132" t="n">
        <f aca="false">LARGE($G$1:G4526,1)</f>
        <v>68997.75</v>
      </c>
      <c r="K4526" s="192" t="n">
        <f aca="false">IF(J4526&gt;J4525,0,K4525+1)</f>
        <v>197</v>
      </c>
      <c r="L4526" s="134" t="n">
        <f aca="false">I4526/J4526-1</f>
        <v>-0.577156211615596</v>
      </c>
      <c r="O4526" s="131"/>
      <c r="P4526" s="330"/>
      <c r="Q4526" s="132"/>
      <c r="R4526" s="132"/>
      <c r="S4526" s="132"/>
      <c r="T4526" s="132"/>
    </row>
    <row r="4527" customFormat="false" ht="12.8" hidden="false" customHeight="false" outlineLevel="0" collapsed="false">
      <c r="A4527" s="131" t="n">
        <v>1653609600</v>
      </c>
      <c r="B4527" s="330" t="n">
        <f aca="false">(A4527/(24*60*60))+DATE(1970,1,1)</f>
        <v>44708</v>
      </c>
      <c r="C4527" s="331" t="n">
        <f aca="false">YEAR(B4527)</f>
        <v>2022</v>
      </c>
      <c r="D4527" s="331" t="n">
        <f aca="false">MONTH(B4527)</f>
        <v>5</v>
      </c>
      <c r="E4527" s="331" t="n">
        <f aca="false">DAY(B4527)</f>
        <v>27</v>
      </c>
      <c r="F4527" s="132" t="n">
        <v>29169.81</v>
      </c>
      <c r="G4527" s="132" t="n">
        <v>29363.81</v>
      </c>
      <c r="H4527" s="132" t="n">
        <v>28242.22</v>
      </c>
      <c r="I4527" s="132" t="n">
        <v>28586.94</v>
      </c>
      <c r="J4527" s="132" t="n">
        <f aca="false">LARGE($G$1:G4527,1)</f>
        <v>68997.75</v>
      </c>
      <c r="K4527" s="192" t="n">
        <f aca="false">IF(J4527&gt;J4526,0,K4526+1)</f>
        <v>198</v>
      </c>
      <c r="L4527" s="134" t="n">
        <f aca="false">I4527/J4527-1</f>
        <v>-0.585683011402546</v>
      </c>
      <c r="O4527" s="131"/>
      <c r="P4527" s="330"/>
      <c r="Q4527" s="132"/>
      <c r="R4527" s="132"/>
      <c r="S4527" s="132"/>
      <c r="T4527" s="132"/>
    </row>
    <row r="4528" customFormat="false" ht="12.8" hidden="false" customHeight="false" outlineLevel="0" collapsed="false">
      <c r="A4528" s="131" t="n">
        <v>1653696000</v>
      </c>
      <c r="B4528" s="330" t="n">
        <f aca="false">(A4528/(24*60*60))+DATE(1970,1,1)</f>
        <v>44709</v>
      </c>
      <c r="C4528" s="331" t="n">
        <f aca="false">YEAR(B4528)</f>
        <v>2022</v>
      </c>
      <c r="D4528" s="331" t="n">
        <f aca="false">MONTH(B4528)</f>
        <v>5</v>
      </c>
      <c r="E4528" s="331" t="n">
        <f aca="false">DAY(B4528)</f>
        <v>28</v>
      </c>
      <c r="F4528" s="132" t="n">
        <v>28596.1</v>
      </c>
      <c r="G4528" s="132" t="n">
        <v>29231.76</v>
      </c>
      <c r="H4528" s="132" t="n">
        <v>28497.76</v>
      </c>
      <c r="I4528" s="132" t="n">
        <v>29013.09</v>
      </c>
      <c r="J4528" s="132" t="n">
        <f aca="false">LARGE($G$1:G4528,1)</f>
        <v>68997.75</v>
      </c>
      <c r="K4528" s="192" t="n">
        <f aca="false">IF(J4528&gt;J4527,0,K4527+1)</f>
        <v>199</v>
      </c>
      <c r="L4528" s="134" t="n">
        <f aca="false">I4528/J4528-1</f>
        <v>-0.579506723045317</v>
      </c>
      <c r="O4528" s="131"/>
      <c r="P4528" s="330"/>
      <c r="Q4528" s="132"/>
      <c r="R4528" s="132"/>
      <c r="S4528" s="132"/>
      <c r="T4528" s="132"/>
    </row>
    <row r="4529" customFormat="false" ht="12.8" hidden="false" customHeight="false" outlineLevel="0" collapsed="false">
      <c r="A4529" s="131" t="n">
        <v>1653782400</v>
      </c>
      <c r="B4529" s="330" t="n">
        <f aca="false">(A4529/(24*60*60))+DATE(1970,1,1)</f>
        <v>44710</v>
      </c>
      <c r="C4529" s="331" t="n">
        <f aca="false">YEAR(B4529)</f>
        <v>2022</v>
      </c>
      <c r="D4529" s="331" t="n">
        <f aca="false">MONTH(B4529)</f>
        <v>5</v>
      </c>
      <c r="E4529" s="331" t="n">
        <f aca="false">DAY(B4529)</f>
        <v>29</v>
      </c>
      <c r="F4529" s="132" t="n">
        <v>29013.88</v>
      </c>
      <c r="G4529" s="132" t="n">
        <v>29554.01</v>
      </c>
      <c r="H4529" s="132" t="n">
        <v>28813.58</v>
      </c>
      <c r="I4529" s="132" t="n">
        <v>29449.54</v>
      </c>
      <c r="J4529" s="132" t="n">
        <f aca="false">LARGE($G$1:G4529,1)</f>
        <v>68997.75</v>
      </c>
      <c r="K4529" s="192" t="n">
        <f aca="false">IF(J4529&gt;J4528,0,K4528+1)</f>
        <v>200</v>
      </c>
      <c r="L4529" s="134" t="n">
        <f aca="false">I4529/J4529-1</f>
        <v>-0.573181154457935</v>
      </c>
      <c r="O4529" s="131"/>
      <c r="P4529" s="330"/>
      <c r="Q4529" s="132"/>
      <c r="R4529" s="132"/>
      <c r="S4529" s="132"/>
      <c r="T4529" s="132"/>
    </row>
    <row r="4530" customFormat="false" ht="12.8" hidden="false" customHeight="false" outlineLevel="0" collapsed="false">
      <c r="A4530" s="131" t="n">
        <v>1653868800</v>
      </c>
      <c r="B4530" s="330" t="n">
        <f aca="false">(A4530/(24*60*60))+DATE(1970,1,1)</f>
        <v>44711</v>
      </c>
      <c r="C4530" s="331" t="n">
        <f aca="false">YEAR(B4530)</f>
        <v>2022</v>
      </c>
      <c r="D4530" s="331" t="n">
        <f aca="false">MONTH(B4530)</f>
        <v>5</v>
      </c>
      <c r="E4530" s="331" t="n">
        <f aca="false">DAY(B4530)</f>
        <v>30</v>
      </c>
      <c r="F4530" s="132" t="n">
        <v>29451.01</v>
      </c>
      <c r="G4530" s="132" t="n">
        <v>32199.46</v>
      </c>
      <c r="H4530" s="132" t="n">
        <v>29266.54</v>
      </c>
      <c r="I4530" s="132" t="n">
        <v>31719.73</v>
      </c>
      <c r="J4530" s="132" t="n">
        <f aca="false">LARGE($G$1:G4530,1)</f>
        <v>68997.75</v>
      </c>
      <c r="K4530" s="192" t="n">
        <f aca="false">IF(J4530&gt;J4529,0,K4529+1)</f>
        <v>201</v>
      </c>
      <c r="L4530" s="134" t="n">
        <f aca="false">I4530/J4530-1</f>
        <v>-0.540278777206503</v>
      </c>
      <c r="O4530" s="131"/>
      <c r="P4530" s="330"/>
      <c r="Q4530" s="132"/>
      <c r="R4530" s="132"/>
      <c r="S4530" s="132"/>
      <c r="T4530" s="132"/>
    </row>
    <row r="4531" customFormat="false" ht="12.8" hidden="false" customHeight="false" outlineLevel="0" collapsed="false">
      <c r="A4531" s="131" t="n">
        <v>1653955200</v>
      </c>
      <c r="B4531" s="330" t="n">
        <f aca="false">(A4531/(24*60*60))+DATE(1970,1,1)</f>
        <v>44712</v>
      </c>
      <c r="C4531" s="331" t="n">
        <f aca="false">YEAR(B4531)</f>
        <v>2022</v>
      </c>
      <c r="D4531" s="331" t="n">
        <f aca="false">MONTH(B4531)</f>
        <v>5</v>
      </c>
      <c r="E4531" s="331" t="n">
        <f aca="false">DAY(B4531)</f>
        <v>31</v>
      </c>
      <c r="F4531" s="132" t="n">
        <v>31706.31</v>
      </c>
      <c r="G4531" s="132" t="n">
        <v>32384.54</v>
      </c>
      <c r="H4531" s="132" t="n">
        <v>31195.22</v>
      </c>
      <c r="I4531" s="132" t="n">
        <v>31775.89</v>
      </c>
      <c r="J4531" s="132" t="n">
        <f aca="false">LARGE($G$1:G4531,1)</f>
        <v>68997.75</v>
      </c>
      <c r="K4531" s="192" t="n">
        <f aca="false">IF(J4531&gt;J4530,0,K4530+1)</f>
        <v>202</v>
      </c>
      <c r="L4531" s="134" t="n">
        <f aca="false">I4531/J4531-1</f>
        <v>-0.539464837621517</v>
      </c>
      <c r="O4531" s="131"/>
      <c r="P4531" s="330"/>
      <c r="Q4531" s="132"/>
      <c r="R4531" s="132"/>
      <c r="S4531" s="132"/>
      <c r="T4531" s="132"/>
    </row>
    <row r="4532" customFormat="false" ht="12.8" hidden="false" customHeight="false" outlineLevel="0" collapsed="false">
      <c r="A4532" s="131" t="n">
        <v>1654041600</v>
      </c>
      <c r="B4532" s="330" t="n">
        <f aca="false">(A4532/(24*60*60))+DATE(1970,1,1)</f>
        <v>44713</v>
      </c>
      <c r="C4532" s="331" t="n">
        <f aca="false">YEAR(B4532)</f>
        <v>2022</v>
      </c>
      <c r="D4532" s="331" t="n">
        <f aca="false">MONTH(B4532)</f>
        <v>6</v>
      </c>
      <c r="E4532" s="331" t="n">
        <f aca="false">DAY(B4532)</f>
        <v>1</v>
      </c>
      <c r="F4532" s="132" t="n">
        <v>31781.64</v>
      </c>
      <c r="G4532" s="132" t="n">
        <v>31952.54</v>
      </c>
      <c r="H4532" s="132" t="n">
        <v>29313.75</v>
      </c>
      <c r="I4532" s="132" t="n">
        <v>29787.13</v>
      </c>
      <c r="J4532" s="132" t="n">
        <f aca="false">LARGE($G$1:G4532,1)</f>
        <v>68997.75</v>
      </c>
      <c r="K4532" s="192" t="n">
        <f aca="false">IF(J4532&gt;J4531,0,K4531+1)</f>
        <v>203</v>
      </c>
      <c r="L4532" s="134" t="n">
        <f aca="false">I4532/J4532-1</f>
        <v>-0.568288386215493</v>
      </c>
      <c r="O4532" s="131"/>
      <c r="P4532" s="330"/>
      <c r="Q4532" s="132"/>
      <c r="R4532" s="132"/>
      <c r="S4532" s="132"/>
      <c r="T4532" s="132"/>
    </row>
    <row r="4533" customFormat="false" ht="12.8" hidden="false" customHeight="false" outlineLevel="0" collapsed="false">
      <c r="A4533" s="131" t="n">
        <v>1654128000</v>
      </c>
      <c r="B4533" s="330" t="n">
        <f aca="false">(A4533/(24*60*60))+DATE(1970,1,1)</f>
        <v>44714</v>
      </c>
      <c r="C4533" s="331" t="n">
        <f aca="false">YEAR(B4533)</f>
        <v>2022</v>
      </c>
      <c r="D4533" s="331" t="n">
        <f aca="false">MONTH(B4533)</f>
        <v>6</v>
      </c>
      <c r="E4533" s="331" t="n">
        <f aca="false">DAY(B4533)</f>
        <v>2</v>
      </c>
      <c r="F4533" s="132" t="n">
        <v>29789.19</v>
      </c>
      <c r="G4533" s="132" t="n">
        <v>30865.18</v>
      </c>
      <c r="H4533" s="132" t="n">
        <v>29567.27</v>
      </c>
      <c r="I4533" s="132" t="n">
        <v>30433.5</v>
      </c>
      <c r="J4533" s="132" t="n">
        <f aca="false">LARGE($G$1:G4533,1)</f>
        <v>68997.75</v>
      </c>
      <c r="K4533" s="192" t="n">
        <f aca="false">IF(J4533&gt;J4532,0,K4532+1)</f>
        <v>204</v>
      </c>
      <c r="L4533" s="134" t="n">
        <f aca="false">I4533/J4533-1</f>
        <v>-0.558920399578247</v>
      </c>
      <c r="O4533" s="131"/>
      <c r="P4533" s="330"/>
      <c r="Q4533" s="132"/>
      <c r="R4533" s="132"/>
      <c r="S4533" s="132"/>
      <c r="T4533" s="132"/>
    </row>
    <row r="4534" customFormat="false" ht="12.8" hidden="false" customHeight="false" outlineLevel="0" collapsed="false">
      <c r="A4534" s="131" t="n">
        <v>1654214400</v>
      </c>
      <c r="B4534" s="330" t="n">
        <f aca="false">(A4534/(24*60*60))+DATE(1970,1,1)</f>
        <v>44715</v>
      </c>
      <c r="C4534" s="331" t="n">
        <f aca="false">YEAR(B4534)</f>
        <v>2022</v>
      </c>
      <c r="D4534" s="331" t="n">
        <f aca="false">MONTH(B4534)</f>
        <v>6</v>
      </c>
      <c r="E4534" s="331" t="n">
        <f aca="false">DAY(B4534)</f>
        <v>3</v>
      </c>
      <c r="F4534" s="132" t="n">
        <v>30433.56</v>
      </c>
      <c r="G4534" s="132" t="n">
        <v>30669.97</v>
      </c>
      <c r="H4534" s="132" t="n">
        <v>29239.09</v>
      </c>
      <c r="I4534" s="132" t="n">
        <v>29673.24</v>
      </c>
      <c r="J4534" s="132" t="n">
        <f aca="false">LARGE($G$1:G4534,1)</f>
        <v>68997.75</v>
      </c>
      <c r="K4534" s="192" t="n">
        <f aca="false">IF(J4534&gt;J4533,0,K4533+1)</f>
        <v>205</v>
      </c>
      <c r="L4534" s="134" t="n">
        <f aca="false">I4534/J4534-1</f>
        <v>-0.569939019750644</v>
      </c>
      <c r="O4534" s="131"/>
      <c r="P4534" s="330"/>
      <c r="Q4534" s="132"/>
      <c r="R4534" s="132"/>
      <c r="S4534" s="132"/>
      <c r="T4534" s="132"/>
    </row>
    <row r="4535" customFormat="false" ht="12.8" hidden="false" customHeight="false" outlineLevel="0" collapsed="false">
      <c r="A4535" s="131" t="n">
        <v>1654300800</v>
      </c>
      <c r="B4535" s="330" t="n">
        <f aca="false">(A4535/(24*60*60))+DATE(1970,1,1)</f>
        <v>44716</v>
      </c>
      <c r="C4535" s="331" t="n">
        <f aca="false">YEAR(B4535)</f>
        <v>2022</v>
      </c>
      <c r="D4535" s="331" t="n">
        <f aca="false">MONTH(B4535)</f>
        <v>6</v>
      </c>
      <c r="E4535" s="331" t="n">
        <f aca="false">DAY(B4535)</f>
        <v>4</v>
      </c>
      <c r="F4535" s="132" t="n">
        <v>29678.33</v>
      </c>
      <c r="G4535" s="132" t="n">
        <v>29953.93</v>
      </c>
      <c r="H4535" s="132" t="n">
        <v>29453.43</v>
      </c>
      <c r="I4535" s="132" t="n">
        <v>29845.93</v>
      </c>
      <c r="J4535" s="132" t="n">
        <f aca="false">LARGE($G$1:G4535,1)</f>
        <v>68997.75</v>
      </c>
      <c r="K4535" s="192" t="n">
        <f aca="false">IF(J4535&gt;J4534,0,K4534+1)</f>
        <v>206</v>
      </c>
      <c r="L4535" s="134" t="n">
        <f aca="false">I4535/J4535-1</f>
        <v>-0.567436184513263</v>
      </c>
      <c r="O4535" s="131"/>
      <c r="P4535" s="330"/>
      <c r="Q4535" s="132"/>
      <c r="R4535" s="132"/>
      <c r="S4535" s="132"/>
      <c r="T4535" s="132"/>
    </row>
    <row r="4536" customFormat="false" ht="12.8" hidden="false" customHeight="false" outlineLevel="0" collapsed="false">
      <c r="A4536" s="131" t="n">
        <v>1654387200</v>
      </c>
      <c r="B4536" s="330" t="n">
        <f aca="false">(A4536/(24*60*60))+DATE(1970,1,1)</f>
        <v>44717</v>
      </c>
      <c r="C4536" s="331" t="n">
        <f aca="false">YEAR(B4536)</f>
        <v>2022</v>
      </c>
      <c r="D4536" s="331" t="n">
        <f aca="false">MONTH(B4536)</f>
        <v>6</v>
      </c>
      <c r="E4536" s="331" t="n">
        <f aca="false">DAY(B4536)</f>
        <v>5</v>
      </c>
      <c r="F4536" s="132" t="n">
        <v>29839.87</v>
      </c>
      <c r="G4536" s="132" t="n">
        <v>30154.16</v>
      </c>
      <c r="H4536" s="132" t="n">
        <v>29513.87</v>
      </c>
      <c r="I4536" s="132" t="n">
        <v>29899.4</v>
      </c>
      <c r="J4536" s="132" t="n">
        <f aca="false">LARGE($G$1:G4536,1)</f>
        <v>68997.75</v>
      </c>
      <c r="K4536" s="192" t="n">
        <f aca="false">IF(J4536&gt;J4535,0,K4535+1)</f>
        <v>207</v>
      </c>
      <c r="L4536" s="134" t="n">
        <f aca="false">I4536/J4536-1</f>
        <v>-0.566661231706831</v>
      </c>
      <c r="O4536" s="131"/>
      <c r="P4536" s="330"/>
      <c r="Q4536" s="132"/>
      <c r="R4536" s="132"/>
      <c r="S4536" s="132"/>
      <c r="T4536" s="132"/>
    </row>
    <row r="4537" customFormat="false" ht="12.8" hidden="false" customHeight="false" outlineLevel="0" collapsed="false">
      <c r="A4537" s="131" t="n">
        <v>1654473600</v>
      </c>
      <c r="B4537" s="330" t="n">
        <f aca="false">(A4537/(24*60*60))+DATE(1970,1,1)</f>
        <v>44718</v>
      </c>
      <c r="C4537" s="331" t="n">
        <f aca="false">YEAR(B4537)</f>
        <v>2022</v>
      </c>
      <c r="D4537" s="331" t="n">
        <f aca="false">MONTH(B4537)</f>
        <v>6</v>
      </c>
      <c r="E4537" s="331" t="n">
        <f aca="false">DAY(B4537)</f>
        <v>6</v>
      </c>
      <c r="F4537" s="132" t="n">
        <v>29902.42</v>
      </c>
      <c r="G4537" s="132" t="n">
        <v>31737.04</v>
      </c>
      <c r="H4537" s="132" t="n">
        <v>29871.06</v>
      </c>
      <c r="I4537" s="132" t="n">
        <v>31351.91</v>
      </c>
      <c r="J4537" s="132" t="n">
        <f aca="false">LARGE($G$1:G4537,1)</f>
        <v>68997.75</v>
      </c>
      <c r="K4537" s="192" t="n">
        <f aca="false">IF(J4537&gt;J4536,0,K4536+1)</f>
        <v>208</v>
      </c>
      <c r="L4537" s="134" t="n">
        <f aca="false">I4537/J4537-1</f>
        <v>-0.54560967567783</v>
      </c>
      <c r="O4537" s="131"/>
      <c r="P4537" s="330"/>
      <c r="Q4537" s="132"/>
      <c r="R4537" s="132"/>
      <c r="S4537" s="132"/>
      <c r="T4537" s="132"/>
    </row>
    <row r="4538" customFormat="false" ht="12.8" hidden="false" customHeight="false" outlineLevel="0" collapsed="false">
      <c r="A4538" s="131" t="n">
        <v>1654560000</v>
      </c>
      <c r="B4538" s="330" t="n">
        <f aca="false">(A4538/(24*60*60))+DATE(1970,1,1)</f>
        <v>44719</v>
      </c>
      <c r="C4538" s="331" t="n">
        <f aca="false">YEAR(B4538)</f>
        <v>2022</v>
      </c>
      <c r="D4538" s="331" t="n">
        <f aca="false">MONTH(B4538)</f>
        <v>6</v>
      </c>
      <c r="E4538" s="331" t="n">
        <f aca="false">DAY(B4538)</f>
        <v>7</v>
      </c>
      <c r="F4538" s="132" t="n">
        <v>31350.82</v>
      </c>
      <c r="G4538" s="132" t="n">
        <v>31547.6</v>
      </c>
      <c r="H4538" s="132" t="n">
        <v>29192.73</v>
      </c>
      <c r="I4538" s="132" t="n">
        <v>31107.6</v>
      </c>
      <c r="J4538" s="132" t="n">
        <f aca="false">LARGE($G$1:G4538,1)</f>
        <v>68997.75</v>
      </c>
      <c r="K4538" s="192" t="n">
        <f aca="false">IF(J4538&gt;J4537,0,K4537+1)</f>
        <v>209</v>
      </c>
      <c r="L4538" s="134" t="n">
        <f aca="false">I4538/J4538-1</f>
        <v>-0.549150515777688</v>
      </c>
      <c r="O4538" s="131"/>
      <c r="P4538" s="330"/>
      <c r="Q4538" s="132"/>
      <c r="R4538" s="132"/>
      <c r="S4538" s="132"/>
      <c r="T4538" s="132"/>
    </row>
    <row r="4539" customFormat="false" ht="12.8" hidden="false" customHeight="false" outlineLevel="0" collapsed="false">
      <c r="A4539" s="131" t="n">
        <v>1654646400</v>
      </c>
      <c r="B4539" s="330" t="n">
        <f aca="false">(A4539/(24*60*60))+DATE(1970,1,1)</f>
        <v>44720</v>
      </c>
      <c r="C4539" s="331" t="n">
        <f aca="false">YEAR(B4539)</f>
        <v>2022</v>
      </c>
      <c r="D4539" s="331" t="n">
        <f aca="false">MONTH(B4539)</f>
        <v>6</v>
      </c>
      <c r="E4539" s="331" t="n">
        <f aca="false">DAY(B4539)</f>
        <v>8</v>
      </c>
      <c r="F4539" s="132" t="n">
        <v>31104.91</v>
      </c>
      <c r="G4539" s="132" t="n">
        <v>31303.34</v>
      </c>
      <c r="H4539" s="132" t="n">
        <v>29837.64</v>
      </c>
      <c r="I4539" s="132" t="n">
        <v>30185.45</v>
      </c>
      <c r="J4539" s="132" t="n">
        <f aca="false">LARGE($G$1:G4539,1)</f>
        <v>68997.75</v>
      </c>
      <c r="K4539" s="192" t="n">
        <f aca="false">IF(J4539&gt;J4538,0,K4538+1)</f>
        <v>210</v>
      </c>
      <c r="L4539" s="134" t="n">
        <f aca="false">I4539/J4539-1</f>
        <v>-0.5625154443442</v>
      </c>
      <c r="O4539" s="131"/>
      <c r="P4539" s="330"/>
      <c r="Q4539" s="132"/>
      <c r="R4539" s="132"/>
      <c r="S4539" s="132"/>
      <c r="T4539" s="132"/>
    </row>
    <row r="4540" customFormat="false" ht="12.8" hidden="false" customHeight="false" outlineLevel="0" collapsed="false">
      <c r="A4540" s="131" t="n">
        <v>1654732800</v>
      </c>
      <c r="B4540" s="330" t="n">
        <f aca="false">(A4540/(24*60*60))+DATE(1970,1,1)</f>
        <v>44721</v>
      </c>
      <c r="C4540" s="331" t="n">
        <f aca="false">YEAR(B4540)</f>
        <v>2022</v>
      </c>
      <c r="D4540" s="331" t="n">
        <f aca="false">MONTH(B4540)</f>
        <v>6</v>
      </c>
      <c r="E4540" s="331" t="n">
        <f aca="false">DAY(B4540)</f>
        <v>9</v>
      </c>
      <c r="F4540" s="132" t="n">
        <v>30187.24</v>
      </c>
      <c r="G4540" s="132" t="n">
        <v>30669.94</v>
      </c>
      <c r="H4540" s="132" t="n">
        <v>29911.67</v>
      </c>
      <c r="I4540" s="132" t="n">
        <v>30080.69</v>
      </c>
      <c r="J4540" s="132" t="n">
        <f aca="false">LARGE($G$1:G4540,1)</f>
        <v>68997.75</v>
      </c>
      <c r="K4540" s="192" t="n">
        <f aca="false">IF(J4540&gt;J4539,0,K4539+1)</f>
        <v>211</v>
      </c>
      <c r="L4540" s="134" t="n">
        <f aca="false">I4540/J4540-1</f>
        <v>-0.564033754723886</v>
      </c>
      <c r="O4540" s="131"/>
      <c r="P4540" s="330"/>
      <c r="Q4540" s="132"/>
      <c r="R4540" s="132"/>
      <c r="S4540" s="132"/>
      <c r="T4540" s="132"/>
    </row>
    <row r="4541" customFormat="false" ht="12.8" hidden="false" customHeight="false" outlineLevel="0" collapsed="false">
      <c r="A4541" s="131" t="n">
        <v>1654819200</v>
      </c>
      <c r="B4541" s="330" t="n">
        <f aca="false">(A4541/(24*60*60))+DATE(1970,1,1)</f>
        <v>44722</v>
      </c>
      <c r="C4541" s="331" t="n">
        <f aca="false">YEAR(B4541)</f>
        <v>2022</v>
      </c>
      <c r="D4541" s="331" t="n">
        <f aca="false">MONTH(B4541)</f>
        <v>6</v>
      </c>
      <c r="E4541" s="331" t="n">
        <f aca="false">DAY(B4541)</f>
        <v>10</v>
      </c>
      <c r="F4541" s="132" t="n">
        <v>30078.77</v>
      </c>
      <c r="G4541" s="132" t="n">
        <v>30334.78</v>
      </c>
      <c r="H4541" s="132" t="n">
        <v>28832.05</v>
      </c>
      <c r="I4541" s="132" t="n">
        <v>29061.48</v>
      </c>
      <c r="J4541" s="132" t="n">
        <f aca="false">LARGE($G$1:G4541,1)</f>
        <v>68997.75</v>
      </c>
      <c r="K4541" s="192" t="n">
        <f aca="false">IF(J4541&gt;J4540,0,K4540+1)</f>
        <v>212</v>
      </c>
      <c r="L4541" s="134" t="n">
        <f aca="false">I4541/J4541-1</f>
        <v>-0.578805395828125</v>
      </c>
      <c r="O4541" s="131"/>
      <c r="P4541" s="330"/>
      <c r="Q4541" s="132"/>
      <c r="R4541" s="132"/>
      <c r="S4541" s="132"/>
      <c r="T4541" s="132"/>
    </row>
    <row r="4542" customFormat="false" ht="12.8" hidden="false" customHeight="false" outlineLevel="0" collapsed="false">
      <c r="A4542" s="131" t="n">
        <v>1654905600</v>
      </c>
      <c r="B4542" s="330" t="n">
        <f aca="false">(A4542/(24*60*60))+DATE(1970,1,1)</f>
        <v>44723</v>
      </c>
      <c r="C4542" s="331" t="n">
        <f aca="false">YEAR(B4542)</f>
        <v>2022</v>
      </c>
      <c r="D4542" s="331" t="n">
        <f aca="false">MONTH(B4542)</f>
        <v>6</v>
      </c>
      <c r="E4542" s="331" t="n">
        <f aca="false">DAY(B4542)</f>
        <v>11</v>
      </c>
      <c r="F4542" s="132" t="n">
        <v>29059.17</v>
      </c>
      <c r="G4542" s="132" t="n">
        <v>29407.09</v>
      </c>
      <c r="H4542" s="132" t="n">
        <v>28085.65</v>
      </c>
      <c r="I4542" s="132" t="n">
        <v>28387.02</v>
      </c>
      <c r="J4542" s="132" t="n">
        <f aca="false">LARGE($G$1:G4542,1)</f>
        <v>68997.75</v>
      </c>
      <c r="K4542" s="192" t="n">
        <f aca="false">IF(J4542&gt;J4541,0,K4541+1)</f>
        <v>213</v>
      </c>
      <c r="L4542" s="134" t="n">
        <f aca="false">I4542/J4542-1</f>
        <v>-0.588580497190126</v>
      </c>
      <c r="O4542" s="131"/>
      <c r="P4542" s="330"/>
      <c r="Q4542" s="132"/>
      <c r="R4542" s="132"/>
      <c r="S4542" s="132"/>
      <c r="T4542" s="132"/>
    </row>
    <row r="4543" customFormat="false" ht="12.8" hidden="false" customHeight="false" outlineLevel="0" collapsed="false">
      <c r="A4543" s="131" t="n">
        <v>1654992000</v>
      </c>
      <c r="B4543" s="330" t="n">
        <f aca="false">(A4543/(24*60*60))+DATE(1970,1,1)</f>
        <v>44724</v>
      </c>
      <c r="C4543" s="331" t="n">
        <f aca="false">YEAR(B4543)</f>
        <v>2022</v>
      </c>
      <c r="D4543" s="331" t="n">
        <f aca="false">MONTH(B4543)</f>
        <v>6</v>
      </c>
      <c r="E4543" s="331" t="n">
        <f aca="false">DAY(B4543)</f>
        <v>12</v>
      </c>
      <c r="F4543" s="132" t="n">
        <v>28395.94</v>
      </c>
      <c r="G4543" s="132" t="n">
        <v>28511.91</v>
      </c>
      <c r="H4543" s="132" t="n">
        <v>26517.39</v>
      </c>
      <c r="I4543" s="132" t="n">
        <v>26565.12</v>
      </c>
      <c r="J4543" s="132" t="n">
        <f aca="false">LARGE($G$1:G4543,1)</f>
        <v>68997.75</v>
      </c>
      <c r="K4543" s="192" t="n">
        <f aca="false">IF(J4543&gt;J4542,0,K4542+1)</f>
        <v>214</v>
      </c>
      <c r="L4543" s="134" t="n">
        <f aca="false">I4543/J4543-1</f>
        <v>-0.614985706055632</v>
      </c>
      <c r="O4543" s="131"/>
      <c r="P4543" s="330"/>
      <c r="Q4543" s="132"/>
      <c r="R4543" s="132"/>
      <c r="S4543" s="132"/>
      <c r="T4543" s="132"/>
    </row>
    <row r="4544" customFormat="false" ht="12.8" hidden="false" customHeight="false" outlineLevel="0" collapsed="false">
      <c r="A4544" s="131" t="n">
        <v>1655078400</v>
      </c>
      <c r="B4544" s="330" t="n">
        <f aca="false">(A4544/(24*60*60))+DATE(1970,1,1)</f>
        <v>44725</v>
      </c>
      <c r="C4544" s="331" t="n">
        <f aca="false">YEAR(B4544)</f>
        <v>2022</v>
      </c>
      <c r="D4544" s="331" t="n">
        <f aca="false">MONTH(B4544)</f>
        <v>6</v>
      </c>
      <c r="E4544" s="331" t="n">
        <f aca="false">DAY(B4544)</f>
        <v>13</v>
      </c>
      <c r="F4544" s="132" t="n">
        <v>26546.5</v>
      </c>
      <c r="G4544" s="132" t="n">
        <v>26849.82</v>
      </c>
      <c r="H4544" s="132" t="n">
        <v>21920.2</v>
      </c>
      <c r="I4544" s="132" t="n">
        <v>22458.28</v>
      </c>
      <c r="J4544" s="132" t="n">
        <f aca="false">LARGE($G$1:G4544,1)</f>
        <v>68997.75</v>
      </c>
      <c r="K4544" s="192" t="n">
        <f aca="false">IF(J4544&gt;J4543,0,K4543+1)</f>
        <v>215</v>
      </c>
      <c r="L4544" s="134" t="n">
        <f aca="false">I4544/J4544-1</f>
        <v>-0.67450706725944</v>
      </c>
      <c r="O4544" s="131"/>
      <c r="P4544" s="330"/>
      <c r="Q4544" s="132"/>
      <c r="R4544" s="132"/>
      <c r="S4544" s="132"/>
      <c r="T4544" s="132"/>
    </row>
    <row r="4545" customFormat="false" ht="12.8" hidden="false" customHeight="false" outlineLevel="0" collapsed="false">
      <c r="A4545" s="131" t="n">
        <v>1655164800</v>
      </c>
      <c r="B4545" s="330" t="n">
        <f aca="false">(A4545/(24*60*60))+DATE(1970,1,1)</f>
        <v>44726</v>
      </c>
      <c r="C4545" s="331" t="n">
        <f aca="false">YEAR(B4545)</f>
        <v>2022</v>
      </c>
      <c r="D4545" s="331" t="n">
        <f aca="false">MONTH(B4545)</f>
        <v>6</v>
      </c>
      <c r="E4545" s="331" t="n">
        <f aca="false">DAY(B4545)</f>
        <v>14</v>
      </c>
      <c r="F4545" s="132" t="n">
        <v>22445.38</v>
      </c>
      <c r="G4545" s="132" t="n">
        <v>23297.6</v>
      </c>
      <c r="H4545" s="132" t="n">
        <v>20818.56</v>
      </c>
      <c r="I4545" s="132" t="n">
        <v>22109.15</v>
      </c>
      <c r="J4545" s="132" t="n">
        <f aca="false">LARGE($G$1:G4545,1)</f>
        <v>68997.75</v>
      </c>
      <c r="K4545" s="192" t="n">
        <f aca="false">IF(J4545&gt;J4544,0,K4544+1)</f>
        <v>216</v>
      </c>
      <c r="L4545" s="134" t="n">
        <f aca="false">I4545/J4545-1</f>
        <v>-0.679567087332558</v>
      </c>
      <c r="O4545" s="131"/>
      <c r="P4545" s="330"/>
      <c r="Q4545" s="132"/>
      <c r="R4545" s="132"/>
      <c r="S4545" s="132"/>
      <c r="T4545" s="132"/>
    </row>
    <row r="4546" customFormat="false" ht="12.8" hidden="false" customHeight="false" outlineLevel="0" collapsed="false">
      <c r="A4546" s="131" t="n">
        <v>1655251200</v>
      </c>
      <c r="B4546" s="330" t="n">
        <f aca="false">(A4546/(24*60*60))+DATE(1970,1,1)</f>
        <v>44727</v>
      </c>
      <c r="C4546" s="331" t="n">
        <f aca="false">YEAR(B4546)</f>
        <v>2022</v>
      </c>
      <c r="D4546" s="331" t="n">
        <f aca="false">MONTH(B4546)</f>
        <v>6</v>
      </c>
      <c r="E4546" s="331" t="n">
        <f aca="false">DAY(B4546)</f>
        <v>15</v>
      </c>
      <c r="F4546" s="132" t="n">
        <v>22106.02</v>
      </c>
      <c r="G4546" s="132" t="n">
        <v>22773.55</v>
      </c>
      <c r="H4546" s="132" t="n">
        <v>20076.43</v>
      </c>
      <c r="I4546" s="132" t="n">
        <v>22560.52</v>
      </c>
      <c r="J4546" s="132" t="n">
        <f aca="false">LARGE($G$1:G4546,1)</f>
        <v>68997.75</v>
      </c>
      <c r="K4546" s="192" t="n">
        <f aca="false">IF(J4546&gt;J4545,0,K4545+1)</f>
        <v>217</v>
      </c>
      <c r="L4546" s="134" t="n">
        <f aca="false">I4546/J4546-1</f>
        <v>-0.673025279809849</v>
      </c>
      <c r="O4546" s="131"/>
      <c r="P4546" s="330"/>
      <c r="Q4546" s="132"/>
      <c r="R4546" s="132"/>
      <c r="S4546" s="132"/>
      <c r="T4546" s="132"/>
    </row>
    <row r="4547" customFormat="false" ht="12.8" hidden="false" customHeight="false" outlineLevel="0" collapsed="false">
      <c r="A4547" s="131" t="n">
        <v>1655337600</v>
      </c>
      <c r="B4547" s="330" t="n">
        <f aca="false">(A4547/(24*60*60))+DATE(1970,1,1)</f>
        <v>44728</v>
      </c>
      <c r="C4547" s="331" t="n">
        <f aca="false">YEAR(B4547)</f>
        <v>2022</v>
      </c>
      <c r="D4547" s="331" t="n">
        <f aca="false">MONTH(B4547)</f>
        <v>6</v>
      </c>
      <c r="E4547" s="331" t="n">
        <f aca="false">DAY(B4547)</f>
        <v>16</v>
      </c>
      <c r="F4547" s="132" t="n">
        <v>22558.72</v>
      </c>
      <c r="G4547" s="132" t="n">
        <v>22960.59</v>
      </c>
      <c r="H4547" s="132" t="n">
        <v>20200</v>
      </c>
      <c r="I4547" s="132" t="n">
        <v>20375.02</v>
      </c>
      <c r="J4547" s="132" t="n">
        <f aca="false">LARGE($G$1:G4547,1)</f>
        <v>68997.75</v>
      </c>
      <c r="K4547" s="192" t="n">
        <f aca="false">IF(J4547&gt;J4546,0,K4546+1)</f>
        <v>218</v>
      </c>
      <c r="L4547" s="134" t="n">
        <f aca="false">I4547/J4547-1</f>
        <v>-0.704700225731999</v>
      </c>
      <c r="O4547" s="131"/>
      <c r="P4547" s="330"/>
      <c r="Q4547" s="132"/>
      <c r="R4547" s="132"/>
      <c r="S4547" s="132"/>
      <c r="T4547" s="132"/>
    </row>
    <row r="4548" customFormat="false" ht="12.8" hidden="false" customHeight="false" outlineLevel="0" collapsed="false">
      <c r="A4548" s="131" t="n">
        <v>1655424000</v>
      </c>
      <c r="B4548" s="330" t="n">
        <f aca="false">(A4548/(24*60*60))+DATE(1970,1,1)</f>
        <v>44729</v>
      </c>
      <c r="C4548" s="331" t="n">
        <f aca="false">YEAR(B4548)</f>
        <v>2022</v>
      </c>
      <c r="D4548" s="331" t="n">
        <f aca="false">MONTH(B4548)</f>
        <v>6</v>
      </c>
      <c r="E4548" s="331" t="n">
        <f aca="false">DAY(B4548)</f>
        <v>17</v>
      </c>
      <c r="F4548" s="132" t="n">
        <v>20375.95</v>
      </c>
      <c r="G4548" s="132" t="n">
        <v>21331.2</v>
      </c>
      <c r="H4548" s="132" t="n">
        <v>20220.25</v>
      </c>
      <c r="I4548" s="132" t="n">
        <v>20441.06</v>
      </c>
      <c r="J4548" s="132" t="n">
        <f aca="false">LARGE($G$1:G4548,1)</f>
        <v>68997.75</v>
      </c>
      <c r="K4548" s="192" t="n">
        <f aca="false">IF(J4548&gt;J4547,0,K4547+1)</f>
        <v>219</v>
      </c>
      <c r="L4548" s="134" t="n">
        <f aca="false">I4548/J4548-1</f>
        <v>-0.703743093071876</v>
      </c>
      <c r="O4548" s="131"/>
      <c r="P4548" s="330"/>
      <c r="Q4548" s="132"/>
      <c r="R4548" s="132"/>
      <c r="S4548" s="132"/>
      <c r="T4548" s="132"/>
    </row>
    <row r="4549" customFormat="false" ht="12.8" hidden="false" customHeight="false" outlineLevel="0" collapsed="false">
      <c r="A4549" s="131" t="n">
        <v>1655510400</v>
      </c>
      <c r="B4549" s="330" t="n">
        <f aca="false">(A4549/(24*60*60))+DATE(1970,1,1)</f>
        <v>44730</v>
      </c>
      <c r="C4549" s="331" t="n">
        <f aca="false">YEAR(B4549)</f>
        <v>2022</v>
      </c>
      <c r="D4549" s="331" t="n">
        <f aca="false">MONTH(B4549)</f>
        <v>6</v>
      </c>
      <c r="E4549" s="331" t="n">
        <f aca="false">DAY(B4549)</f>
        <v>18</v>
      </c>
      <c r="F4549" s="132" t="n">
        <v>20440.54</v>
      </c>
      <c r="G4549" s="132" t="n">
        <v>20749.53</v>
      </c>
      <c r="H4549" s="132" t="n">
        <v>17585.31</v>
      </c>
      <c r="I4549" s="132" t="n">
        <v>18951.09</v>
      </c>
      <c r="J4549" s="132" t="n">
        <f aca="false">LARGE($G$1:G4549,1)</f>
        <v>68997.75</v>
      </c>
      <c r="K4549" s="192" t="n">
        <f aca="false">IF(J4549&gt;J4548,0,K4548+1)</f>
        <v>220</v>
      </c>
      <c r="L4549" s="134" t="n">
        <f aca="false">I4549/J4549-1</f>
        <v>-0.725337565355392</v>
      </c>
      <c r="O4549" s="131"/>
      <c r="P4549" s="330"/>
      <c r="Q4549" s="132"/>
      <c r="R4549" s="132"/>
      <c r="S4549" s="132"/>
      <c r="T4549" s="132"/>
    </row>
    <row r="4550" customFormat="false" ht="12.8" hidden="false" customHeight="false" outlineLevel="0" collapsed="false">
      <c r="A4550" s="131" t="n">
        <v>1655596800</v>
      </c>
      <c r="B4550" s="330" t="n">
        <f aca="false">(A4550/(24*60*60))+DATE(1970,1,1)</f>
        <v>44731</v>
      </c>
      <c r="C4550" s="331" t="n">
        <f aca="false">YEAR(B4550)</f>
        <v>2022</v>
      </c>
      <c r="D4550" s="331" t="n">
        <f aca="false">MONTH(B4550)</f>
        <v>6</v>
      </c>
      <c r="E4550" s="331" t="n">
        <f aca="false">DAY(B4550)</f>
        <v>19</v>
      </c>
      <c r="F4550" s="132" t="n">
        <v>18948.38</v>
      </c>
      <c r="G4550" s="132" t="n">
        <v>20790.46</v>
      </c>
      <c r="H4550" s="132" t="n">
        <v>17929.28</v>
      </c>
      <c r="I4550" s="132" t="n">
        <v>20552.98</v>
      </c>
      <c r="J4550" s="132" t="n">
        <f aca="false">LARGE($G$1:G4550,1)</f>
        <v>68997.75</v>
      </c>
      <c r="K4550" s="192" t="n">
        <f aca="false">IF(J4550&gt;J4549,0,K4549+1)</f>
        <v>221</v>
      </c>
      <c r="L4550" s="134" t="n">
        <f aca="false">I4550/J4550-1</f>
        <v>-0.702121011192394</v>
      </c>
      <c r="O4550" s="131"/>
      <c r="P4550" s="330"/>
      <c r="Q4550" s="132"/>
      <c r="R4550" s="132"/>
      <c r="S4550" s="132"/>
      <c r="T4550" s="132"/>
    </row>
    <row r="4551" customFormat="false" ht="12.8" hidden="false" customHeight="false" outlineLevel="0" collapsed="false">
      <c r="A4551" s="131" t="n">
        <v>1655683200</v>
      </c>
      <c r="B4551" s="330" t="n">
        <f aca="false">(A4551/(24*60*60))+DATE(1970,1,1)</f>
        <v>44732</v>
      </c>
      <c r="C4551" s="331" t="n">
        <f aca="false">YEAR(B4551)</f>
        <v>2022</v>
      </c>
      <c r="D4551" s="331" t="n">
        <f aca="false">MONTH(B4551)</f>
        <v>6</v>
      </c>
      <c r="E4551" s="331" t="n">
        <f aca="false">DAY(B4551)</f>
        <v>20</v>
      </c>
      <c r="F4551" s="132" t="n">
        <v>20550.63</v>
      </c>
      <c r="G4551" s="132" t="n">
        <v>21039.07</v>
      </c>
      <c r="H4551" s="132" t="n">
        <v>19616.49</v>
      </c>
      <c r="I4551" s="132" t="n">
        <v>20552.75</v>
      </c>
      <c r="J4551" s="132" t="n">
        <f aca="false">LARGE($G$1:G4551,1)</f>
        <v>68997.75</v>
      </c>
      <c r="K4551" s="192" t="n">
        <f aca="false">IF(J4551&gt;J4550,0,K4550+1)</f>
        <v>222</v>
      </c>
      <c r="L4551" s="134" t="n">
        <f aca="false">I4551/J4551-1</f>
        <v>-0.702124344634427</v>
      </c>
      <c r="O4551" s="131"/>
      <c r="P4551" s="330"/>
      <c r="Q4551" s="132"/>
      <c r="R4551" s="132"/>
      <c r="S4551" s="132"/>
      <c r="T4551" s="132"/>
    </row>
    <row r="4552" customFormat="false" ht="12.8" hidden="false" customHeight="false" outlineLevel="0" collapsed="false">
      <c r="A4552" s="131" t="n">
        <v>1655769600</v>
      </c>
      <c r="B4552" s="330" t="n">
        <f aca="false">(A4552/(24*60*60))+DATE(1970,1,1)</f>
        <v>44733</v>
      </c>
      <c r="C4552" s="331" t="n">
        <f aca="false">YEAR(B4552)</f>
        <v>2022</v>
      </c>
      <c r="D4552" s="331" t="n">
        <f aca="false">MONTH(B4552)</f>
        <v>6</v>
      </c>
      <c r="E4552" s="331" t="n">
        <f aca="false">DAY(B4552)</f>
        <v>21</v>
      </c>
      <c r="F4552" s="132" t="n">
        <v>20551.51</v>
      </c>
      <c r="G4552" s="132" t="n">
        <v>21703.63</v>
      </c>
      <c r="H4552" s="132" t="n">
        <v>20329.99</v>
      </c>
      <c r="I4552" s="132" t="n">
        <v>20702.57</v>
      </c>
      <c r="J4552" s="132" t="n">
        <f aca="false">LARGE($G$1:G4552,1)</f>
        <v>68997.75</v>
      </c>
      <c r="K4552" s="192" t="n">
        <f aca="false">IF(J4552&gt;J4551,0,K4551+1)</f>
        <v>223</v>
      </c>
      <c r="L4552" s="134" t="n">
        <f aca="false">I4552/J4552-1</f>
        <v>-0.699952969480889</v>
      </c>
      <c r="O4552" s="131"/>
      <c r="P4552" s="330"/>
      <c r="Q4552" s="132"/>
      <c r="R4552" s="132"/>
      <c r="S4552" s="132"/>
      <c r="T4552" s="132"/>
    </row>
    <row r="4553" customFormat="false" ht="12.8" hidden="false" customHeight="false" outlineLevel="0" collapsed="false">
      <c r="A4553" s="131" t="n">
        <v>1655856000</v>
      </c>
      <c r="B4553" s="330" t="n">
        <f aca="false">(A4553/(24*60*60))+DATE(1970,1,1)</f>
        <v>44734</v>
      </c>
      <c r="C4553" s="331" t="n">
        <f aca="false">YEAR(B4553)</f>
        <v>2022</v>
      </c>
      <c r="D4553" s="331" t="n">
        <f aca="false">MONTH(B4553)</f>
        <v>6</v>
      </c>
      <c r="E4553" s="331" t="n">
        <f aca="false">DAY(B4553)</f>
        <v>22</v>
      </c>
      <c r="F4553" s="132" t="n">
        <v>20702.41</v>
      </c>
      <c r="G4553" s="132" t="n">
        <v>20866.58</v>
      </c>
      <c r="H4553" s="132" t="n">
        <v>19750.68</v>
      </c>
      <c r="I4553" s="132" t="n">
        <v>19961.51</v>
      </c>
      <c r="J4553" s="132" t="n">
        <f aca="false">LARGE($G$1:G4553,1)</f>
        <v>68997.75</v>
      </c>
      <c r="K4553" s="192" t="n">
        <f aca="false">IF(J4553&gt;J4552,0,K4552+1)</f>
        <v>224</v>
      </c>
      <c r="L4553" s="134" t="n">
        <f aca="false">I4553/J4553-1</f>
        <v>-0.710693319709701</v>
      </c>
      <c r="O4553" s="131"/>
      <c r="P4553" s="330"/>
      <c r="Q4553" s="132"/>
      <c r="R4553" s="132"/>
      <c r="S4553" s="132"/>
      <c r="T4553" s="132"/>
    </row>
    <row r="4554" customFormat="false" ht="12.8" hidden="false" customHeight="false" outlineLevel="0" collapsed="false">
      <c r="A4554" s="131" t="n">
        <v>1655942400</v>
      </c>
      <c r="B4554" s="330" t="n">
        <f aca="false">(A4554/(24*60*60))+DATE(1970,1,1)</f>
        <v>44735</v>
      </c>
      <c r="C4554" s="331" t="n">
        <f aca="false">YEAR(B4554)</f>
        <v>2022</v>
      </c>
      <c r="D4554" s="331" t="n">
        <f aca="false">MONTH(B4554)</f>
        <v>6</v>
      </c>
      <c r="E4554" s="331" t="n">
        <f aca="false">DAY(B4554)</f>
        <v>23</v>
      </c>
      <c r="F4554" s="132" t="n">
        <v>19964.18</v>
      </c>
      <c r="G4554" s="132" t="n">
        <v>21205.32</v>
      </c>
      <c r="H4554" s="132" t="n">
        <v>19872.81</v>
      </c>
      <c r="I4554" s="132" t="n">
        <v>21096.53</v>
      </c>
      <c r="J4554" s="132" t="n">
        <f aca="false">LARGE($G$1:G4554,1)</f>
        <v>68997.75</v>
      </c>
      <c r="K4554" s="192" t="n">
        <f aca="false">IF(J4554&gt;J4553,0,K4553+1)</f>
        <v>225</v>
      </c>
      <c r="L4554" s="134" t="n">
        <f aca="false">I4554/J4554-1</f>
        <v>-0.694243218075952</v>
      </c>
      <c r="O4554" s="131"/>
      <c r="P4554" s="330"/>
      <c r="Q4554" s="132"/>
      <c r="R4554" s="132"/>
      <c r="S4554" s="132"/>
      <c r="T4554" s="132"/>
    </row>
    <row r="4555" customFormat="false" ht="12.8" hidden="false" customHeight="false" outlineLevel="0" collapsed="false">
      <c r="A4555" s="131" t="n">
        <v>1656028800</v>
      </c>
      <c r="B4555" s="330" t="n">
        <f aca="false">(A4555/(24*60*60))+DATE(1970,1,1)</f>
        <v>44736</v>
      </c>
      <c r="C4555" s="331" t="n">
        <f aca="false">YEAR(B4555)</f>
        <v>2022</v>
      </c>
      <c r="D4555" s="331" t="n">
        <f aca="false">MONTH(B4555)</f>
        <v>6</v>
      </c>
      <c r="E4555" s="331" t="n">
        <f aca="false">DAY(B4555)</f>
        <v>24</v>
      </c>
      <c r="F4555" s="132" t="n">
        <v>21099.88</v>
      </c>
      <c r="G4555" s="132" t="n">
        <v>21532.73</v>
      </c>
      <c r="H4555" s="132" t="n">
        <v>20720.29</v>
      </c>
      <c r="I4555" s="132" t="n">
        <v>21216.63</v>
      </c>
      <c r="J4555" s="132" t="n">
        <f aca="false">LARGE($G$1:G4555,1)</f>
        <v>68997.75</v>
      </c>
      <c r="K4555" s="192" t="n">
        <f aca="false">IF(J4555&gt;J4554,0,K4554+1)</f>
        <v>226</v>
      </c>
      <c r="L4555" s="134" t="n">
        <f aca="false">I4555/J4555-1</f>
        <v>-0.692502581605922</v>
      </c>
      <c r="O4555" s="131"/>
      <c r="P4555" s="330"/>
      <c r="Q4555" s="132"/>
      <c r="R4555" s="132"/>
      <c r="S4555" s="132"/>
      <c r="T4555" s="132"/>
    </row>
    <row r="4556" customFormat="false" ht="12.8" hidden="false" customHeight="false" outlineLevel="0" collapsed="false">
      <c r="A4556" s="131" t="n">
        <v>1656115200</v>
      </c>
      <c r="B4556" s="330" t="n">
        <f aca="false">(A4556/(24*60*60))+DATE(1970,1,1)</f>
        <v>44737</v>
      </c>
      <c r="C4556" s="331" t="n">
        <f aca="false">YEAR(B4556)</f>
        <v>2022</v>
      </c>
      <c r="D4556" s="331" t="n">
        <f aca="false">MONTH(B4556)</f>
        <v>6</v>
      </c>
      <c r="E4556" s="331" t="n">
        <f aca="false">DAY(B4556)</f>
        <v>25</v>
      </c>
      <c r="F4556" s="132" t="n">
        <v>21223.24</v>
      </c>
      <c r="G4556" s="132" t="n">
        <v>21589.19</v>
      </c>
      <c r="H4556" s="132" t="n">
        <v>20896.26</v>
      </c>
      <c r="I4556" s="132" t="n">
        <v>21481.56</v>
      </c>
      <c r="J4556" s="132" t="n">
        <f aca="false">LARGE($G$1:G4556,1)</f>
        <v>68997.75</v>
      </c>
      <c r="K4556" s="192" t="n">
        <f aca="false">IF(J4556&gt;J4555,0,K4555+1)</f>
        <v>227</v>
      </c>
      <c r="L4556" s="134" t="n">
        <f aca="false">I4556/J4556-1</f>
        <v>-0.688662891181234</v>
      </c>
      <c r="O4556" s="131"/>
      <c r="P4556" s="330"/>
      <c r="Q4556" s="132"/>
      <c r="R4556" s="132"/>
      <c r="S4556" s="132"/>
      <c r="T4556" s="132"/>
    </row>
    <row r="4557" customFormat="false" ht="12.8" hidden="false" customHeight="false" outlineLevel="0" collapsed="false">
      <c r="A4557" s="131" t="n">
        <v>1656201600</v>
      </c>
      <c r="B4557" s="330" t="n">
        <f aca="false">(A4557/(24*60*60))+DATE(1970,1,1)</f>
        <v>44738</v>
      </c>
      <c r="C4557" s="331" t="n">
        <f aca="false">YEAR(B4557)</f>
        <v>2022</v>
      </c>
      <c r="D4557" s="331" t="n">
        <f aca="false">MONTH(B4557)</f>
        <v>6</v>
      </c>
      <c r="E4557" s="331" t="n">
        <f aca="false">DAY(B4557)</f>
        <v>26</v>
      </c>
      <c r="F4557" s="132" t="n">
        <v>21478.41</v>
      </c>
      <c r="G4557" s="132" t="n">
        <v>21867.79</v>
      </c>
      <c r="H4557" s="132" t="n">
        <v>20955.81</v>
      </c>
      <c r="I4557" s="132" t="n">
        <v>21029.53</v>
      </c>
      <c r="J4557" s="132" t="n">
        <f aca="false">LARGE($G$1:G4557,1)</f>
        <v>68997.75</v>
      </c>
      <c r="K4557" s="192" t="n">
        <f aca="false">IF(J4557&gt;J4556,0,K4556+1)</f>
        <v>228</v>
      </c>
      <c r="L4557" s="134" t="n">
        <f aca="false">I4557/J4557-1</f>
        <v>-0.695214264233254</v>
      </c>
      <c r="O4557" s="131"/>
      <c r="P4557" s="330"/>
      <c r="Q4557" s="132"/>
      <c r="R4557" s="132"/>
      <c r="S4557" s="132"/>
      <c r="T4557" s="132"/>
    </row>
    <row r="4558" customFormat="false" ht="12.8" hidden="false" customHeight="false" outlineLevel="0" collapsed="false">
      <c r="A4558" s="131" t="n">
        <v>1656288000</v>
      </c>
      <c r="B4558" s="330" t="n">
        <f aca="false">(A4558/(24*60*60))+DATE(1970,1,1)</f>
        <v>44739</v>
      </c>
      <c r="C4558" s="331" t="n">
        <f aca="false">YEAR(B4558)</f>
        <v>2022</v>
      </c>
      <c r="D4558" s="331" t="n">
        <f aca="false">MONTH(B4558)</f>
        <v>6</v>
      </c>
      <c r="E4558" s="331" t="n">
        <f aca="false">DAY(B4558)</f>
        <v>27</v>
      </c>
      <c r="F4558" s="132" t="n">
        <v>21026.47</v>
      </c>
      <c r="G4558" s="132" t="n">
        <v>21517.84</v>
      </c>
      <c r="H4558" s="132" t="n">
        <v>20498.95</v>
      </c>
      <c r="I4558" s="132" t="n">
        <v>20711.61</v>
      </c>
      <c r="J4558" s="132" t="n">
        <f aca="false">LARGE($G$1:G4558,1)</f>
        <v>68997.75</v>
      </c>
      <c r="K4558" s="192" t="n">
        <f aca="false">IF(J4558&gt;J4557,0,K4557+1)</f>
        <v>229</v>
      </c>
      <c r="L4558" s="134" t="n">
        <f aca="false">I4558/J4558-1</f>
        <v>-0.699821950715784</v>
      </c>
      <c r="O4558" s="131"/>
      <c r="P4558" s="330"/>
      <c r="Q4558" s="132"/>
      <c r="R4558" s="132"/>
      <c r="S4558" s="132"/>
      <c r="T4558" s="132"/>
    </row>
    <row r="4559" customFormat="false" ht="12.8" hidden="false" customHeight="false" outlineLevel="0" collapsed="false">
      <c r="A4559" s="131" t="n">
        <v>1656374400</v>
      </c>
      <c r="B4559" s="330" t="n">
        <f aca="false">(A4559/(24*60*60))+DATE(1970,1,1)</f>
        <v>44740</v>
      </c>
      <c r="C4559" s="331" t="n">
        <f aca="false">YEAR(B4559)</f>
        <v>2022</v>
      </c>
      <c r="D4559" s="331" t="n">
        <f aca="false">MONTH(B4559)</f>
        <v>6</v>
      </c>
      <c r="E4559" s="331" t="n">
        <f aca="false">DAY(B4559)</f>
        <v>28</v>
      </c>
      <c r="F4559" s="132" t="n">
        <v>20721.5</v>
      </c>
      <c r="G4559" s="132" t="n">
        <v>21185.59</v>
      </c>
      <c r="H4559" s="132" t="n">
        <v>20170.21</v>
      </c>
      <c r="I4559" s="132" t="n">
        <v>20253.96</v>
      </c>
      <c r="J4559" s="132" t="n">
        <f aca="false">LARGE($G$1:G4559,1)</f>
        <v>68997.75</v>
      </c>
      <c r="K4559" s="192" t="n">
        <f aca="false">IF(J4559&gt;J4558,0,K4558+1)</f>
        <v>230</v>
      </c>
      <c r="L4559" s="134" t="n">
        <f aca="false">I4559/J4559-1</f>
        <v>-0.706454775699208</v>
      </c>
      <c r="O4559" s="131"/>
      <c r="P4559" s="330"/>
      <c r="Q4559" s="132"/>
      <c r="R4559" s="132"/>
      <c r="S4559" s="132"/>
      <c r="T4559" s="132"/>
    </row>
    <row r="4560" customFormat="false" ht="12.8" hidden="false" customHeight="false" outlineLevel="0" collapsed="false">
      <c r="A4560" s="131" t="n">
        <v>1656460800</v>
      </c>
      <c r="B4560" s="330" t="n">
        <f aca="false">(A4560/(24*60*60))+DATE(1970,1,1)</f>
        <v>44741</v>
      </c>
      <c r="C4560" s="331" t="n">
        <f aca="false">YEAR(B4560)</f>
        <v>2022</v>
      </c>
      <c r="D4560" s="331" t="n">
        <f aca="false">MONTH(B4560)</f>
        <v>6</v>
      </c>
      <c r="E4560" s="331" t="n">
        <f aca="false">DAY(B4560)</f>
        <v>29</v>
      </c>
      <c r="F4560" s="132" t="n">
        <v>20253.69</v>
      </c>
      <c r="G4560" s="132" t="n">
        <v>20401.48</v>
      </c>
      <c r="H4560" s="132" t="n">
        <v>19827.51</v>
      </c>
      <c r="I4560" s="132" t="n">
        <v>20091.47</v>
      </c>
      <c r="J4560" s="132" t="n">
        <f aca="false">LARGE($G$1:G4560,1)</f>
        <v>68997.75</v>
      </c>
      <c r="K4560" s="192" t="n">
        <f aca="false">IF(J4560&gt;J4559,0,K4559+1)</f>
        <v>231</v>
      </c>
      <c r="L4560" s="134" t="n">
        <f aca="false">I4560/J4560-1</f>
        <v>-0.708809780029059</v>
      </c>
      <c r="O4560" s="131"/>
      <c r="P4560" s="330"/>
      <c r="Q4560" s="132"/>
      <c r="R4560" s="132"/>
      <c r="S4560" s="132"/>
      <c r="T4560" s="132"/>
    </row>
    <row r="4561" customFormat="false" ht="12.8" hidden="false" customHeight="false" outlineLevel="0" collapsed="false">
      <c r="A4561" s="131" t="n">
        <v>1656547200</v>
      </c>
      <c r="B4561" s="330" t="n">
        <f aca="false">(A4561/(24*60*60))+DATE(1970,1,1)</f>
        <v>44742</v>
      </c>
      <c r="C4561" s="331" t="n">
        <f aca="false">YEAR(B4561)</f>
        <v>2022</v>
      </c>
      <c r="D4561" s="331" t="n">
        <f aca="false">MONTH(B4561)</f>
        <v>6</v>
      </c>
      <c r="E4561" s="331" t="n">
        <f aca="false">DAY(B4561)</f>
        <v>30</v>
      </c>
      <c r="F4561" s="132" t="n">
        <v>20096.49</v>
      </c>
      <c r="G4561" s="132" t="n">
        <v>20137.35</v>
      </c>
      <c r="H4561" s="132" t="n">
        <v>18608.03</v>
      </c>
      <c r="I4561" s="132" t="n">
        <v>19949.77</v>
      </c>
      <c r="J4561" s="132" t="n">
        <f aca="false">LARGE($G$1:G4561,1)</f>
        <v>68997.75</v>
      </c>
      <c r="K4561" s="192" t="n">
        <f aca="false">IF(J4561&gt;J4560,0,K4560+1)</f>
        <v>232</v>
      </c>
      <c r="L4561" s="134" t="n">
        <f aca="false">I4561/J4561-1</f>
        <v>-0.710863470185622</v>
      </c>
      <c r="O4561" s="131"/>
      <c r="P4561" s="330"/>
      <c r="Q4561" s="132"/>
      <c r="R4561" s="132"/>
      <c r="S4561" s="132"/>
      <c r="T4561" s="132"/>
    </row>
    <row r="4562" customFormat="false" ht="12.8" hidden="false" customHeight="false" outlineLevel="0" collapsed="false">
      <c r="A4562" s="131" t="n">
        <v>1656633600</v>
      </c>
      <c r="B4562" s="330" t="n">
        <f aca="false">(A4562/(24*60*60))+DATE(1970,1,1)</f>
        <v>44743</v>
      </c>
      <c r="C4562" s="331" t="n">
        <f aca="false">YEAR(B4562)</f>
        <v>2022</v>
      </c>
      <c r="D4562" s="331" t="n">
        <f aca="false">MONTH(B4562)</f>
        <v>7</v>
      </c>
      <c r="E4562" s="331" t="n">
        <f aca="false">DAY(B4562)</f>
        <v>1</v>
      </c>
      <c r="F4562" s="132" t="n">
        <v>19960.39</v>
      </c>
      <c r="G4562" s="132" t="n">
        <v>20883.93</v>
      </c>
      <c r="H4562" s="132" t="n">
        <v>18945.86</v>
      </c>
      <c r="I4562" s="132" t="n">
        <v>19248.11</v>
      </c>
      <c r="J4562" s="132" t="n">
        <f aca="false">LARGE($G$1:G4562,1)</f>
        <v>68997.75</v>
      </c>
      <c r="K4562" s="192" t="n">
        <f aca="false">IF(J4562&gt;J4561,0,K4561+1)</f>
        <v>233</v>
      </c>
      <c r="L4562" s="134" t="n">
        <f aca="false">I4562/J4562-1</f>
        <v>-0.721032787301035</v>
      </c>
      <c r="O4562" s="131"/>
      <c r="P4562" s="330"/>
      <c r="Q4562" s="132"/>
      <c r="R4562" s="132"/>
      <c r="S4562" s="132"/>
      <c r="T4562" s="132"/>
    </row>
    <row r="4563" customFormat="false" ht="12.8" hidden="false" customHeight="false" outlineLevel="0" collapsed="false">
      <c r="A4563" s="131" t="n">
        <v>1656720000</v>
      </c>
      <c r="B4563" s="330" t="n">
        <f aca="false">(A4563/(24*60*60))+DATE(1970,1,1)</f>
        <v>44744</v>
      </c>
      <c r="C4563" s="331" t="n">
        <f aca="false">YEAR(B4563)</f>
        <v>2022</v>
      </c>
      <c r="D4563" s="331" t="n">
        <f aca="false">MONTH(B4563)</f>
        <v>7</v>
      </c>
      <c r="E4563" s="331" t="n">
        <f aca="false">DAY(B4563)</f>
        <v>2</v>
      </c>
      <c r="F4563" s="132" t="n">
        <v>19254.56</v>
      </c>
      <c r="G4563" s="132" t="n">
        <v>19423.04</v>
      </c>
      <c r="H4563" s="132" t="n">
        <v>18963.36</v>
      </c>
      <c r="I4563" s="132" t="n">
        <v>19224.84</v>
      </c>
      <c r="J4563" s="132" t="n">
        <f aca="false">LARGE($G$1:G4563,1)</f>
        <v>68997.75</v>
      </c>
      <c r="K4563" s="192" t="n">
        <f aca="false">IF(J4563&gt;J4562,0,K4562+1)</f>
        <v>234</v>
      </c>
      <c r="L4563" s="134" t="n">
        <f aca="false">I4563/J4563-1</f>
        <v>-0.72137004467537</v>
      </c>
      <c r="O4563" s="131"/>
      <c r="P4563" s="330"/>
      <c r="Q4563" s="132"/>
      <c r="R4563" s="132"/>
      <c r="S4563" s="132"/>
      <c r="T4563" s="132"/>
    </row>
    <row r="4564" customFormat="false" ht="12.8" hidden="false" customHeight="false" outlineLevel="0" collapsed="false">
      <c r="A4564" s="131" t="n">
        <v>1656806400</v>
      </c>
      <c r="B4564" s="330" t="n">
        <f aca="false">(A4564/(24*60*60))+DATE(1970,1,1)</f>
        <v>44745</v>
      </c>
      <c r="C4564" s="331" t="n">
        <f aca="false">YEAR(B4564)</f>
        <v>2022</v>
      </c>
      <c r="D4564" s="331" t="n">
        <f aca="false">MONTH(B4564)</f>
        <v>7</v>
      </c>
      <c r="E4564" s="331" t="n">
        <f aca="false">DAY(B4564)</f>
        <v>3</v>
      </c>
      <c r="F4564" s="132" t="n">
        <v>19228.29</v>
      </c>
      <c r="G4564" s="132" t="n">
        <v>19634.97</v>
      </c>
      <c r="H4564" s="132" t="n">
        <v>18758.64</v>
      </c>
      <c r="I4564" s="132" t="n">
        <v>19292.67</v>
      </c>
      <c r="J4564" s="132" t="n">
        <f aca="false">LARGE($G$1:G4564,1)</f>
        <v>68997.75</v>
      </c>
      <c r="K4564" s="192" t="n">
        <f aca="false">IF(J4564&gt;J4563,0,K4563+1)</f>
        <v>235</v>
      </c>
      <c r="L4564" s="134" t="n">
        <f aca="false">I4564/J4564-1</f>
        <v>-0.720386969140298</v>
      </c>
      <c r="O4564" s="131"/>
      <c r="P4564" s="330"/>
      <c r="Q4564" s="132"/>
      <c r="R4564" s="132"/>
      <c r="S4564" s="132"/>
      <c r="T4564" s="132"/>
    </row>
    <row r="4565" customFormat="false" ht="12.8" hidden="false" customHeight="false" outlineLevel="0" collapsed="false">
      <c r="A4565" s="131" t="n">
        <v>1656892800</v>
      </c>
      <c r="B4565" s="330" t="n">
        <f aca="false">(A4565/(24*60*60))+DATE(1970,1,1)</f>
        <v>44746</v>
      </c>
      <c r="C4565" s="331" t="n">
        <f aca="false">YEAR(B4565)</f>
        <v>2022</v>
      </c>
      <c r="D4565" s="331" t="n">
        <f aca="false">MONTH(B4565)</f>
        <v>7</v>
      </c>
      <c r="E4565" s="331" t="n">
        <f aca="false">DAY(B4565)</f>
        <v>4</v>
      </c>
      <c r="F4565" s="132" t="n">
        <v>19294.22</v>
      </c>
      <c r="G4565" s="132" t="n">
        <v>20324.27</v>
      </c>
      <c r="H4565" s="132" t="n">
        <v>19032.26</v>
      </c>
      <c r="I4565" s="132" t="n">
        <v>20208.46</v>
      </c>
      <c r="J4565" s="132" t="n">
        <f aca="false">LARGE($G$1:G4565,1)</f>
        <v>68997.75</v>
      </c>
      <c r="K4565" s="192" t="n">
        <f aca="false">IF(J4565&gt;J4564,0,K4564+1)</f>
        <v>236</v>
      </c>
      <c r="L4565" s="134" t="n">
        <f aca="false">I4565/J4565-1</f>
        <v>-0.707114217492599</v>
      </c>
      <c r="O4565" s="131"/>
      <c r="P4565" s="330"/>
      <c r="Q4565" s="132"/>
      <c r="R4565" s="132"/>
      <c r="S4565" s="132"/>
      <c r="T4565" s="132"/>
    </row>
    <row r="4566" customFormat="false" ht="12.8" hidden="false" customHeight="false" outlineLevel="0" collapsed="false">
      <c r="A4566" s="131" t="n">
        <v>1656979200</v>
      </c>
      <c r="B4566" s="330" t="n">
        <f aca="false">(A4566/(24*60*60))+DATE(1970,1,1)</f>
        <v>44747</v>
      </c>
      <c r="C4566" s="331" t="n">
        <f aca="false">YEAR(B4566)</f>
        <v>2022</v>
      </c>
      <c r="D4566" s="331" t="n">
        <f aca="false">MONTH(B4566)</f>
        <v>7</v>
      </c>
      <c r="E4566" s="331" t="n">
        <f aca="false">DAY(B4566)</f>
        <v>5</v>
      </c>
      <c r="F4566" s="132" t="n">
        <v>20209.38</v>
      </c>
      <c r="G4566" s="132" t="n">
        <v>20726.41</v>
      </c>
      <c r="H4566" s="132" t="n">
        <v>19284.61</v>
      </c>
      <c r="I4566" s="132" t="n">
        <v>20162.71</v>
      </c>
      <c r="J4566" s="132" t="n">
        <f aca="false">LARGE($G$1:G4566,1)</f>
        <v>68997.75</v>
      </c>
      <c r="K4566" s="192" t="n">
        <f aca="false">IF(J4566&gt;J4565,0,K4565+1)</f>
        <v>237</v>
      </c>
      <c r="L4566" s="134" t="n">
        <f aca="false">I4566/J4566-1</f>
        <v>-0.707777282592548</v>
      </c>
      <c r="O4566" s="131"/>
      <c r="P4566" s="330"/>
      <c r="Q4566" s="132"/>
      <c r="R4566" s="132"/>
      <c r="S4566" s="132"/>
      <c r="T4566" s="132"/>
    </row>
    <row r="4567" customFormat="false" ht="12.8" hidden="false" customHeight="false" outlineLevel="0" collapsed="false">
      <c r="A4567" s="131" t="n">
        <v>1657065600</v>
      </c>
      <c r="B4567" s="330" t="n">
        <f aca="false">(A4567/(24*60*60))+DATE(1970,1,1)</f>
        <v>44748</v>
      </c>
      <c r="C4567" s="331" t="n">
        <f aca="false">YEAR(B4567)</f>
        <v>2022</v>
      </c>
      <c r="D4567" s="331" t="n">
        <f aca="false">MONTH(B4567)</f>
        <v>7</v>
      </c>
      <c r="E4567" s="331" t="n">
        <f aca="false">DAY(B4567)</f>
        <v>6</v>
      </c>
      <c r="F4567" s="132" t="n">
        <v>20161.75</v>
      </c>
      <c r="G4567" s="132" t="n">
        <v>20629.94</v>
      </c>
      <c r="H4567" s="132" t="n">
        <v>19747.43</v>
      </c>
      <c r="I4567" s="132" t="n">
        <v>20544.2</v>
      </c>
      <c r="J4567" s="132" t="n">
        <f aca="false">LARGE($G$1:G4567,1)</f>
        <v>68997.75</v>
      </c>
      <c r="K4567" s="192" t="n">
        <f aca="false">IF(J4567&gt;J4566,0,K4566+1)</f>
        <v>238</v>
      </c>
      <c r="L4567" s="134" t="n">
        <f aca="false">I4567/J4567-1</f>
        <v>-0.702248261718679</v>
      </c>
      <c r="O4567" s="131"/>
      <c r="P4567" s="330"/>
      <c r="Q4567" s="132"/>
      <c r="R4567" s="132"/>
      <c r="S4567" s="132"/>
      <c r="T4567" s="132"/>
    </row>
    <row r="4568" customFormat="false" ht="12.8" hidden="false" customHeight="false" outlineLevel="0" collapsed="false">
      <c r="A4568" s="131" t="n">
        <v>1657152000</v>
      </c>
      <c r="B4568" s="330" t="n">
        <f aca="false">(A4568/(24*60*60))+DATE(1970,1,1)</f>
        <v>44749</v>
      </c>
      <c r="C4568" s="331" t="n">
        <f aca="false">YEAR(B4568)</f>
        <v>2022</v>
      </c>
      <c r="D4568" s="331" t="n">
        <f aca="false">MONTH(B4568)</f>
        <v>7</v>
      </c>
      <c r="E4568" s="331" t="n">
        <f aca="false">DAY(B4568)</f>
        <v>7</v>
      </c>
      <c r="F4568" s="132" t="n">
        <v>20543.08</v>
      </c>
      <c r="G4568" s="132" t="n">
        <v>21840.99</v>
      </c>
      <c r="H4568" s="132" t="n">
        <v>20235.26</v>
      </c>
      <c r="I4568" s="132" t="n">
        <v>21621.52</v>
      </c>
      <c r="J4568" s="132" t="n">
        <f aca="false">LARGE($G$1:G4568,1)</f>
        <v>68997.75</v>
      </c>
      <c r="K4568" s="192" t="n">
        <f aca="false">IF(J4568&gt;J4567,0,K4567+1)</f>
        <v>239</v>
      </c>
      <c r="L4568" s="134" t="n">
        <f aca="false">I4568/J4568-1</f>
        <v>-0.686634419238309</v>
      </c>
      <c r="O4568" s="131"/>
      <c r="P4568" s="330"/>
      <c r="Q4568" s="132"/>
      <c r="R4568" s="132"/>
      <c r="S4568" s="132"/>
      <c r="T4568" s="132"/>
    </row>
    <row r="4569" customFormat="false" ht="12.8" hidden="false" customHeight="false" outlineLevel="0" collapsed="false">
      <c r="A4569" s="131" t="n">
        <v>1657238400</v>
      </c>
      <c r="B4569" s="330" t="n">
        <f aca="false">(A4569/(24*60*60))+DATE(1970,1,1)</f>
        <v>44750</v>
      </c>
      <c r="C4569" s="331" t="n">
        <f aca="false">YEAR(B4569)</f>
        <v>2022</v>
      </c>
      <c r="D4569" s="331" t="n">
        <f aca="false">MONTH(B4569)</f>
        <v>7</v>
      </c>
      <c r="E4569" s="331" t="n">
        <f aca="false">DAY(B4569)</f>
        <v>8</v>
      </c>
      <c r="F4569" s="132" t="n">
        <v>21617.25</v>
      </c>
      <c r="G4569" s="132" t="n">
        <v>22468.69</v>
      </c>
      <c r="H4569" s="132" t="n">
        <v>21174.43</v>
      </c>
      <c r="I4569" s="132" t="n">
        <v>21589.1</v>
      </c>
      <c r="J4569" s="132" t="n">
        <f aca="false">LARGE($G$1:G4569,1)</f>
        <v>68997.75</v>
      </c>
      <c r="K4569" s="192" t="n">
        <f aca="false">IF(J4569&gt;J4568,0,K4568+1)</f>
        <v>240</v>
      </c>
      <c r="L4569" s="134" t="n">
        <f aca="false">I4569/J4569-1</f>
        <v>-0.687104289632633</v>
      </c>
      <c r="O4569" s="131"/>
      <c r="P4569" s="330"/>
      <c r="Q4569" s="132"/>
      <c r="R4569" s="132"/>
      <c r="S4569" s="132"/>
      <c r="T4569" s="132"/>
    </row>
    <row r="4570" customFormat="false" ht="12.8" hidden="false" customHeight="false" outlineLevel="0" collapsed="false">
      <c r="A4570" s="131" t="n">
        <v>1657324800</v>
      </c>
      <c r="B4570" s="330" t="n">
        <f aca="false">(A4570/(24*60*60))+DATE(1970,1,1)</f>
        <v>44751</v>
      </c>
      <c r="C4570" s="331" t="n">
        <f aca="false">YEAR(B4570)</f>
        <v>2022</v>
      </c>
      <c r="D4570" s="331" t="n">
        <f aca="false">MONTH(B4570)</f>
        <v>7</v>
      </c>
      <c r="E4570" s="331" t="n">
        <f aca="false">DAY(B4570)</f>
        <v>9</v>
      </c>
      <c r="F4570" s="132" t="n">
        <v>21583.22</v>
      </c>
      <c r="G4570" s="132" t="n">
        <v>21955.97</v>
      </c>
      <c r="H4570" s="132" t="n">
        <v>21316.78</v>
      </c>
      <c r="I4570" s="132" t="n">
        <v>21582.02</v>
      </c>
      <c r="J4570" s="132" t="n">
        <f aca="false">LARGE($G$1:G4570,1)</f>
        <v>68997.75</v>
      </c>
      <c r="K4570" s="192" t="n">
        <f aca="false">IF(J4570&gt;J4569,0,K4569+1)</f>
        <v>241</v>
      </c>
      <c r="L4570" s="134" t="n">
        <f aca="false">I4570/J4570-1</f>
        <v>-0.68720690167433</v>
      </c>
      <c r="O4570" s="131"/>
      <c r="P4570" s="330"/>
      <c r="Q4570" s="132"/>
      <c r="R4570" s="132"/>
      <c r="S4570" s="132"/>
      <c r="T4570" s="132"/>
    </row>
    <row r="4571" customFormat="false" ht="12.8" hidden="false" customHeight="false" outlineLevel="0" collapsed="false">
      <c r="A4571" s="131" t="n">
        <v>1657411200</v>
      </c>
      <c r="B4571" s="330" t="n">
        <f aca="false">(A4571/(24*60*60))+DATE(1970,1,1)</f>
        <v>44752</v>
      </c>
      <c r="C4571" s="331" t="n">
        <f aca="false">YEAR(B4571)</f>
        <v>2022</v>
      </c>
      <c r="D4571" s="331" t="n">
        <f aca="false">MONTH(B4571)</f>
        <v>7</v>
      </c>
      <c r="E4571" s="331" t="n">
        <f aca="false">DAY(B4571)</f>
        <v>10</v>
      </c>
      <c r="F4571" s="132" t="n">
        <v>21580.64</v>
      </c>
      <c r="G4571" s="132" t="n">
        <v>21592.66</v>
      </c>
      <c r="H4571" s="132" t="n">
        <v>20634.71</v>
      </c>
      <c r="I4571" s="132" t="n">
        <v>20843.12</v>
      </c>
      <c r="J4571" s="132" t="n">
        <f aca="false">LARGE($G$1:G4571,1)</f>
        <v>68997.75</v>
      </c>
      <c r="K4571" s="192" t="n">
        <f aca="false">IF(J4571&gt;J4570,0,K4570+1)</f>
        <v>242</v>
      </c>
      <c r="L4571" s="134" t="n">
        <f aca="false">I4571/J4571-1</f>
        <v>-0.697915946534488</v>
      </c>
      <c r="O4571" s="131"/>
      <c r="P4571" s="330"/>
      <c r="Q4571" s="132"/>
      <c r="R4571" s="132"/>
      <c r="S4571" s="132"/>
      <c r="T4571" s="132"/>
    </row>
    <row r="4572" customFormat="false" ht="12.8" hidden="false" customHeight="false" outlineLevel="0" collapsed="false">
      <c r="A4572" s="131" t="n">
        <v>1657497600</v>
      </c>
      <c r="B4572" s="330" t="n">
        <f aca="false">(A4572/(24*60*60))+DATE(1970,1,1)</f>
        <v>44753</v>
      </c>
      <c r="C4572" s="331" t="n">
        <f aca="false">YEAR(B4572)</f>
        <v>2022</v>
      </c>
      <c r="D4572" s="331" t="n">
        <f aca="false">MONTH(B4572)</f>
        <v>7</v>
      </c>
      <c r="E4572" s="331" t="n">
        <f aca="false">DAY(B4572)</f>
        <v>11</v>
      </c>
      <c r="F4572" s="132" t="n">
        <v>20845.93</v>
      </c>
      <c r="G4572" s="132" t="n">
        <v>20853.02</v>
      </c>
      <c r="H4572" s="132" t="n">
        <v>19867.27</v>
      </c>
      <c r="I4572" s="132" t="n">
        <v>19946.61</v>
      </c>
      <c r="J4572" s="132" t="n">
        <f aca="false">LARGE($G$1:G4572,1)</f>
        <v>68997.75</v>
      </c>
      <c r="K4572" s="192" t="n">
        <f aca="false">IF(J4572&gt;J4571,0,K4571+1)</f>
        <v>243</v>
      </c>
      <c r="L4572" s="134" t="n">
        <f aca="false">I4572/J4572-1</f>
        <v>-0.710909268780504</v>
      </c>
      <c r="O4572" s="131"/>
      <c r="P4572" s="330"/>
      <c r="Q4572" s="132"/>
      <c r="R4572" s="132"/>
      <c r="S4572" s="132"/>
      <c r="T4572" s="132"/>
    </row>
    <row r="4573" customFormat="false" ht="12.8" hidden="false" customHeight="false" outlineLevel="0" collapsed="false">
      <c r="A4573" s="131" t="n">
        <v>1657584000</v>
      </c>
      <c r="B4573" s="330" t="n">
        <f aca="false">(A4573/(24*60*60))+DATE(1970,1,1)</f>
        <v>44754</v>
      </c>
      <c r="C4573" s="331" t="n">
        <f aca="false">YEAR(B4573)</f>
        <v>2022</v>
      </c>
      <c r="D4573" s="331" t="n">
        <f aca="false">MONTH(B4573)</f>
        <v>7</v>
      </c>
      <c r="E4573" s="331" t="n">
        <f aca="false">DAY(B4573)</f>
        <v>12</v>
      </c>
      <c r="F4573" s="132" t="n">
        <v>19945.38</v>
      </c>
      <c r="G4573" s="132" t="n">
        <v>20039.76</v>
      </c>
      <c r="H4573" s="132" t="n">
        <v>19227.92</v>
      </c>
      <c r="I4573" s="132" t="n">
        <v>19310.95</v>
      </c>
      <c r="J4573" s="132" t="n">
        <f aca="false">LARGE($G$1:G4573,1)</f>
        <v>68997.75</v>
      </c>
      <c r="K4573" s="192" t="n">
        <f aca="false">IF(J4573&gt;J4572,0,K4572+1)</f>
        <v>244</v>
      </c>
      <c r="L4573" s="134" t="n">
        <f aca="false">I4573/J4573-1</f>
        <v>-0.720122032964843</v>
      </c>
      <c r="O4573" s="131"/>
      <c r="P4573" s="330"/>
      <c r="Q4573" s="132"/>
      <c r="R4573" s="132"/>
      <c r="S4573" s="132"/>
      <c r="T4573" s="132"/>
    </row>
    <row r="4574" customFormat="false" ht="12.8" hidden="false" customHeight="false" outlineLevel="0" collapsed="false">
      <c r="A4574" s="131" t="n">
        <v>1657670400</v>
      </c>
      <c r="B4574" s="330" t="n">
        <f aca="false">(A4574/(24*60*60))+DATE(1970,1,1)</f>
        <v>44755</v>
      </c>
      <c r="C4574" s="331" t="n">
        <f aca="false">YEAR(B4574)</f>
        <v>2022</v>
      </c>
      <c r="D4574" s="331" t="n">
        <f aca="false">MONTH(B4574)</f>
        <v>7</v>
      </c>
      <c r="E4574" s="331" t="n">
        <f aca="false">DAY(B4574)</f>
        <v>13</v>
      </c>
      <c r="F4574" s="132" t="n">
        <v>19315.26</v>
      </c>
      <c r="G4574" s="132" t="n">
        <v>20338.83</v>
      </c>
      <c r="H4574" s="132" t="n">
        <v>18901.64</v>
      </c>
      <c r="I4574" s="132" t="n">
        <v>20229.58</v>
      </c>
      <c r="J4574" s="132" t="n">
        <f aca="false">LARGE($G$1:G4574,1)</f>
        <v>68997.75</v>
      </c>
      <c r="K4574" s="192" t="n">
        <f aca="false">IF(J4574&gt;J4573,0,K4573+1)</f>
        <v>245</v>
      </c>
      <c r="L4574" s="134" t="n">
        <f aca="false">I4574/J4574-1</f>
        <v>-0.706808120554656</v>
      </c>
      <c r="O4574" s="131"/>
      <c r="P4574" s="330"/>
      <c r="Q4574" s="132"/>
      <c r="R4574" s="132"/>
      <c r="S4574" s="132"/>
      <c r="T4574" s="132"/>
    </row>
    <row r="4575" customFormat="false" ht="12.8" hidden="false" customHeight="false" outlineLevel="0" collapsed="false">
      <c r="A4575" s="131" t="n">
        <v>1657756800</v>
      </c>
      <c r="B4575" s="330" t="n">
        <f aca="false">(A4575/(24*60*60))+DATE(1970,1,1)</f>
        <v>44756</v>
      </c>
      <c r="C4575" s="331" t="n">
        <f aca="false">YEAR(B4575)</f>
        <v>2022</v>
      </c>
      <c r="D4575" s="331" t="n">
        <f aca="false">MONTH(B4575)</f>
        <v>7</v>
      </c>
      <c r="E4575" s="331" t="n">
        <f aca="false">DAY(B4575)</f>
        <v>14</v>
      </c>
      <c r="F4575" s="132" t="n">
        <v>20222.12</v>
      </c>
      <c r="G4575" s="132" t="n">
        <v>20891.93</v>
      </c>
      <c r="H4575" s="132" t="n">
        <v>19608.42</v>
      </c>
      <c r="I4575" s="132" t="n">
        <v>20576.56</v>
      </c>
      <c r="J4575" s="132" t="n">
        <f aca="false">LARGE($G$1:G4575,1)</f>
        <v>68997.75</v>
      </c>
      <c r="K4575" s="192" t="n">
        <f aca="false">IF(J4575&gt;J4574,0,K4574+1)</f>
        <v>246</v>
      </c>
      <c r="L4575" s="134" t="n">
        <f aca="false">I4575/J4575-1</f>
        <v>-0.701779260917929</v>
      </c>
      <c r="O4575" s="131"/>
      <c r="P4575" s="330"/>
      <c r="Q4575" s="132"/>
      <c r="R4575" s="132"/>
      <c r="S4575" s="132"/>
      <c r="T4575" s="132"/>
    </row>
    <row r="4576" customFormat="false" ht="12.8" hidden="false" customHeight="false" outlineLevel="0" collapsed="false">
      <c r="A4576" s="131" t="n">
        <v>1657843200</v>
      </c>
      <c r="B4576" s="330" t="n">
        <f aca="false">(A4576/(24*60*60))+DATE(1970,1,1)</f>
        <v>44757</v>
      </c>
      <c r="C4576" s="331" t="n">
        <f aca="false">YEAR(B4576)</f>
        <v>2022</v>
      </c>
      <c r="D4576" s="331" t="n">
        <f aca="false">MONTH(B4576)</f>
        <v>7</v>
      </c>
      <c r="E4576" s="331" t="n">
        <f aca="false">DAY(B4576)</f>
        <v>15</v>
      </c>
      <c r="F4576" s="132" t="n">
        <v>20575.24</v>
      </c>
      <c r="G4576" s="132" t="n">
        <v>21188.96</v>
      </c>
      <c r="H4576" s="132" t="n">
        <v>20371.87</v>
      </c>
      <c r="I4576" s="132" t="n">
        <v>20828.63</v>
      </c>
      <c r="J4576" s="132" t="n">
        <f aca="false">LARGE($G$1:G4576,1)</f>
        <v>68997.75</v>
      </c>
      <c r="K4576" s="192" t="n">
        <f aca="false">IF(J4576&gt;J4575,0,K4575+1)</f>
        <v>247</v>
      </c>
      <c r="L4576" s="134" t="n">
        <f aca="false">I4576/J4576-1</f>
        <v>-0.698125953382538</v>
      </c>
      <c r="O4576" s="131"/>
      <c r="P4576" s="330"/>
      <c r="Q4576" s="132"/>
      <c r="R4576" s="132"/>
      <c r="S4576" s="132"/>
      <c r="T4576" s="132"/>
    </row>
    <row r="4577" customFormat="false" ht="12.8" hidden="false" customHeight="false" outlineLevel="0" collapsed="false">
      <c r="A4577" s="131" t="n">
        <v>1657929600</v>
      </c>
      <c r="B4577" s="330" t="n">
        <f aca="false">(A4577/(24*60*60))+DATE(1970,1,1)</f>
        <v>44758</v>
      </c>
      <c r="C4577" s="331" t="n">
        <f aca="false">YEAR(B4577)</f>
        <v>2022</v>
      </c>
      <c r="D4577" s="331" t="n">
        <f aca="false">MONTH(B4577)</f>
        <v>7</v>
      </c>
      <c r="E4577" s="331" t="n">
        <f aca="false">DAY(B4577)</f>
        <v>16</v>
      </c>
      <c r="F4577" s="132" t="n">
        <v>20825.38</v>
      </c>
      <c r="G4577" s="132" t="n">
        <v>21576.75</v>
      </c>
      <c r="H4577" s="132" t="n">
        <v>20477.83</v>
      </c>
      <c r="I4577" s="132" t="n">
        <v>21196.9</v>
      </c>
      <c r="J4577" s="132" t="n">
        <f aca="false">LARGE($G$1:G4577,1)</f>
        <v>68997.75</v>
      </c>
      <c r="K4577" s="192" t="n">
        <f aca="false">IF(J4577&gt;J4576,0,K4576+1)</f>
        <v>248</v>
      </c>
      <c r="L4577" s="134" t="n">
        <f aca="false">I4577/J4577-1</f>
        <v>-0.692788532959408</v>
      </c>
      <c r="O4577" s="131"/>
      <c r="P4577" s="330"/>
      <c r="Q4577" s="132"/>
      <c r="R4577" s="132"/>
      <c r="S4577" s="132"/>
      <c r="T4577" s="132"/>
    </row>
    <row r="4578" customFormat="false" ht="12.8" hidden="false" customHeight="false" outlineLevel="0" collapsed="false">
      <c r="A4578" s="131" t="n">
        <v>1658016000</v>
      </c>
      <c r="B4578" s="330" t="n">
        <f aca="false">(A4578/(24*60*60))+DATE(1970,1,1)</f>
        <v>44759</v>
      </c>
      <c r="C4578" s="331" t="n">
        <f aca="false">YEAR(B4578)</f>
        <v>2022</v>
      </c>
      <c r="D4578" s="331" t="n">
        <f aca="false">MONTH(B4578)</f>
        <v>7</v>
      </c>
      <c r="E4578" s="331" t="n">
        <f aca="false">DAY(B4578)</f>
        <v>17</v>
      </c>
      <c r="F4578" s="132" t="n">
        <v>21190.9</v>
      </c>
      <c r="G4578" s="132" t="n">
        <v>21665.08</v>
      </c>
      <c r="H4578" s="132" t="n">
        <v>20750.81</v>
      </c>
      <c r="I4578" s="132" t="n">
        <v>20793.29</v>
      </c>
      <c r="J4578" s="132" t="n">
        <f aca="false">LARGE($G$1:G4578,1)</f>
        <v>68997.75</v>
      </c>
      <c r="K4578" s="192" t="n">
        <f aca="false">IF(J4578&gt;J4577,0,K4577+1)</f>
        <v>249</v>
      </c>
      <c r="L4578" s="134" t="n">
        <f aca="false">I4578/J4578-1</f>
        <v>-0.698638143997449</v>
      </c>
      <c r="O4578" s="131"/>
      <c r="P4578" s="330"/>
      <c r="Q4578" s="132"/>
      <c r="R4578" s="132"/>
      <c r="S4578" s="132"/>
      <c r="T4578" s="132"/>
    </row>
    <row r="4579" customFormat="false" ht="12.8" hidden="false" customHeight="false" outlineLevel="0" collapsed="false">
      <c r="A4579" s="131" t="n">
        <v>1658102400</v>
      </c>
      <c r="B4579" s="330" t="n">
        <f aca="false">(A4579/(24*60*60))+DATE(1970,1,1)</f>
        <v>44760</v>
      </c>
      <c r="C4579" s="331" t="n">
        <f aca="false">YEAR(B4579)</f>
        <v>2022</v>
      </c>
      <c r="D4579" s="331" t="n">
        <f aca="false">MONTH(B4579)</f>
        <v>7</v>
      </c>
      <c r="E4579" s="331" t="n">
        <f aca="false">DAY(B4579)</f>
        <v>18</v>
      </c>
      <c r="F4579" s="132" t="n">
        <v>20790.02</v>
      </c>
      <c r="G4579" s="132" t="n">
        <v>22767.53</v>
      </c>
      <c r="H4579" s="132" t="n">
        <v>20761.84</v>
      </c>
      <c r="I4579" s="132" t="n">
        <v>22438.4</v>
      </c>
      <c r="J4579" s="132" t="n">
        <f aca="false">LARGE($G$1:G4579,1)</f>
        <v>68997.75</v>
      </c>
      <c r="K4579" s="192" t="n">
        <f aca="false">IF(J4579&gt;J4578,0,K4578+1)</f>
        <v>250</v>
      </c>
      <c r="L4579" s="134" t="n">
        <f aca="false">I4579/J4579-1</f>
        <v>-0.67479519259686</v>
      </c>
      <c r="O4579" s="131"/>
      <c r="P4579" s="330"/>
      <c r="Q4579" s="132"/>
      <c r="R4579" s="132"/>
      <c r="S4579" s="132"/>
      <c r="T4579" s="132"/>
    </row>
    <row r="4580" customFormat="false" ht="12.8" hidden="false" customHeight="false" outlineLevel="0" collapsed="false">
      <c r="A4580" s="131" t="n">
        <v>1658188800</v>
      </c>
      <c r="B4580" s="330" t="n">
        <f aca="false">(A4580/(24*60*60))+DATE(1970,1,1)</f>
        <v>44761</v>
      </c>
      <c r="C4580" s="331" t="n">
        <f aca="false">YEAR(B4580)</f>
        <v>2022</v>
      </c>
      <c r="D4580" s="331" t="n">
        <f aca="false">MONTH(B4580)</f>
        <v>7</v>
      </c>
      <c r="E4580" s="331" t="n">
        <f aca="false">DAY(B4580)</f>
        <v>19</v>
      </c>
      <c r="F4580" s="132" t="n">
        <v>22441.38</v>
      </c>
      <c r="G4580" s="132" t="n">
        <v>23795.06</v>
      </c>
      <c r="H4580" s="132" t="n">
        <v>21586.35</v>
      </c>
      <c r="I4580" s="132" t="n">
        <v>23402.53</v>
      </c>
      <c r="J4580" s="132" t="n">
        <f aca="false">LARGE($G$1:G4580,1)</f>
        <v>68997.75</v>
      </c>
      <c r="K4580" s="192" t="n">
        <f aca="false">IF(J4580&gt;J4579,0,K4579+1)</f>
        <v>251</v>
      </c>
      <c r="L4580" s="134" t="n">
        <f aca="false">I4580/J4580-1</f>
        <v>-0.660821838393281</v>
      </c>
      <c r="O4580" s="131"/>
      <c r="P4580" s="330"/>
      <c r="Q4580" s="132"/>
      <c r="R4580" s="132"/>
      <c r="S4580" s="132"/>
      <c r="T4580" s="132"/>
    </row>
    <row r="4581" customFormat="false" ht="12.8" hidden="false" customHeight="false" outlineLevel="0" collapsed="false">
      <c r="A4581" s="131" t="n">
        <v>1658275200</v>
      </c>
      <c r="B4581" s="330" t="n">
        <f aca="false">(A4581/(24*60*60))+DATE(1970,1,1)</f>
        <v>44762</v>
      </c>
      <c r="C4581" s="331" t="n">
        <f aca="false">YEAR(B4581)</f>
        <v>2022</v>
      </c>
      <c r="D4581" s="331" t="n">
        <f aca="false">MONTH(B4581)</f>
        <v>7</v>
      </c>
      <c r="E4581" s="331" t="n">
        <f aca="false">DAY(B4581)</f>
        <v>20</v>
      </c>
      <c r="F4581" s="132" t="n">
        <v>23399.61</v>
      </c>
      <c r="G4581" s="132" t="n">
        <v>24277.96</v>
      </c>
      <c r="H4581" s="132" t="n">
        <v>22905.61</v>
      </c>
      <c r="I4581" s="132" t="n">
        <v>23223.96</v>
      </c>
      <c r="J4581" s="132" t="n">
        <f aca="false">LARGE($G$1:G4581,1)</f>
        <v>68997.75</v>
      </c>
      <c r="K4581" s="192" t="n">
        <f aca="false">IF(J4581&gt;J4580,0,K4580+1)</f>
        <v>252</v>
      </c>
      <c r="L4581" s="134" t="n">
        <f aca="false">I4581/J4581-1</f>
        <v>-0.663409893800885</v>
      </c>
      <c r="O4581" s="131"/>
      <c r="P4581" s="330"/>
      <c r="Q4581" s="132"/>
      <c r="R4581" s="132"/>
      <c r="S4581" s="132"/>
      <c r="T4581" s="132"/>
    </row>
    <row r="4582" customFormat="false" ht="12.8" hidden="false" customHeight="false" outlineLevel="0" collapsed="false">
      <c r="A4582" s="131" t="n">
        <v>1658361600</v>
      </c>
      <c r="B4582" s="330" t="n">
        <f aca="false">(A4582/(24*60*60))+DATE(1970,1,1)</f>
        <v>44763</v>
      </c>
      <c r="C4582" s="331" t="n">
        <f aca="false">YEAR(B4582)</f>
        <v>2022</v>
      </c>
      <c r="D4582" s="331" t="n">
        <f aca="false">MONTH(B4582)</f>
        <v>7</v>
      </c>
      <c r="E4582" s="331" t="n">
        <f aca="false">DAY(B4582)</f>
        <v>21</v>
      </c>
      <c r="F4582" s="132" t="n">
        <v>23218.69</v>
      </c>
      <c r="G4582" s="132" t="n">
        <v>23431.68</v>
      </c>
      <c r="H4582" s="132" t="n">
        <v>22345.38</v>
      </c>
      <c r="I4582" s="132" t="n">
        <v>23158.95</v>
      </c>
      <c r="J4582" s="132" t="n">
        <f aca="false">LARGE($G$1:G4582,1)</f>
        <v>68997.75</v>
      </c>
      <c r="K4582" s="192" t="n">
        <f aca="false">IF(J4582&gt;J4581,0,K4581+1)</f>
        <v>253</v>
      </c>
      <c r="L4582" s="134" t="n">
        <f aca="false">I4582/J4582-1</f>
        <v>-0.664352098437993</v>
      </c>
      <c r="O4582" s="131"/>
      <c r="P4582" s="330"/>
      <c r="Q4582" s="132"/>
      <c r="R4582" s="132"/>
      <c r="S4582" s="132"/>
      <c r="T4582" s="132"/>
    </row>
    <row r="4583" customFormat="false" ht="12.8" hidden="false" customHeight="false" outlineLevel="0" collapsed="false">
      <c r="A4583" s="131" t="n">
        <v>1658448000</v>
      </c>
      <c r="B4583" s="330" t="n">
        <f aca="false">(A4583/(24*60*60))+DATE(1970,1,1)</f>
        <v>44764</v>
      </c>
      <c r="C4583" s="331" t="n">
        <f aca="false">YEAR(B4583)</f>
        <v>2022</v>
      </c>
      <c r="D4583" s="331" t="n">
        <f aca="false">MONTH(B4583)</f>
        <v>7</v>
      </c>
      <c r="E4583" s="331" t="n">
        <f aca="false">DAY(B4583)</f>
        <v>22</v>
      </c>
      <c r="F4583" s="132" t="n">
        <v>23156.26</v>
      </c>
      <c r="G4583" s="132" t="n">
        <v>23755.2</v>
      </c>
      <c r="H4583" s="132" t="n">
        <v>22512.45</v>
      </c>
      <c r="I4583" s="132" t="n">
        <v>22684.25</v>
      </c>
      <c r="J4583" s="132" t="n">
        <f aca="false">LARGE($G$1:G4583,1)</f>
        <v>68997.75</v>
      </c>
      <c r="K4583" s="192" t="n">
        <f aca="false">IF(J4583&gt;J4582,0,K4582+1)</f>
        <v>254</v>
      </c>
      <c r="L4583" s="134" t="n">
        <f aca="false">I4583/J4583-1</f>
        <v>-0.67123203292861</v>
      </c>
      <c r="O4583" s="131"/>
      <c r="P4583" s="330"/>
      <c r="Q4583" s="132"/>
      <c r="R4583" s="132"/>
      <c r="S4583" s="132"/>
      <c r="T4583" s="132"/>
    </row>
    <row r="4584" customFormat="false" ht="12.8" hidden="false" customHeight="false" outlineLevel="0" collapsed="false">
      <c r="A4584" s="131" t="n">
        <v>1658534400</v>
      </c>
      <c r="B4584" s="330" t="n">
        <f aca="false">(A4584/(24*60*60))+DATE(1970,1,1)</f>
        <v>44765</v>
      </c>
      <c r="C4584" s="331" t="n">
        <f aca="false">YEAR(B4584)</f>
        <v>2022</v>
      </c>
      <c r="D4584" s="331" t="n">
        <f aca="false">MONTH(B4584)</f>
        <v>7</v>
      </c>
      <c r="E4584" s="331" t="n">
        <f aca="false">DAY(B4584)</f>
        <v>23</v>
      </c>
      <c r="F4584" s="132" t="n">
        <v>22690.43</v>
      </c>
      <c r="G4584" s="132" t="n">
        <v>23002.26</v>
      </c>
      <c r="H4584" s="132" t="n">
        <v>21947.3</v>
      </c>
      <c r="I4584" s="132" t="n">
        <v>22459.15</v>
      </c>
      <c r="J4584" s="132" t="n">
        <f aca="false">LARGE($G$1:G4584,1)</f>
        <v>68997.75</v>
      </c>
      <c r="K4584" s="192" t="n">
        <f aca="false">IF(J4584&gt;J4583,0,K4583+1)</f>
        <v>255</v>
      </c>
      <c r="L4584" s="134" t="n">
        <f aca="false">I4584/J4584-1</f>
        <v>-0.674494458152621</v>
      </c>
      <c r="O4584" s="131"/>
      <c r="P4584" s="330"/>
      <c r="Q4584" s="132"/>
      <c r="R4584" s="132"/>
      <c r="S4584" s="132"/>
      <c r="T4584" s="132"/>
    </row>
    <row r="4585" customFormat="false" ht="12.8" hidden="false" customHeight="false" outlineLevel="0" collapsed="false">
      <c r="A4585" s="131" t="n">
        <v>1658620800</v>
      </c>
      <c r="B4585" s="330" t="n">
        <f aca="false">(A4585/(24*60*60))+DATE(1970,1,1)</f>
        <v>44766</v>
      </c>
      <c r="C4585" s="331" t="n">
        <f aca="false">YEAR(B4585)</f>
        <v>2022</v>
      </c>
      <c r="D4585" s="331" t="n">
        <f aca="false">MONTH(B4585)</f>
        <v>7</v>
      </c>
      <c r="E4585" s="331" t="n">
        <f aca="false">DAY(B4585)</f>
        <v>24</v>
      </c>
      <c r="F4585" s="132" t="n">
        <v>22459.72</v>
      </c>
      <c r="G4585" s="132" t="n">
        <v>23012.75</v>
      </c>
      <c r="H4585" s="132" t="n">
        <v>22268.45</v>
      </c>
      <c r="I4585" s="132" t="n">
        <v>22586.22</v>
      </c>
      <c r="J4585" s="132" t="n">
        <f aca="false">LARGE($G$1:G4585,1)</f>
        <v>68997.75</v>
      </c>
      <c r="K4585" s="192" t="n">
        <f aca="false">IF(J4585&gt;J4584,0,K4584+1)</f>
        <v>256</v>
      </c>
      <c r="L4585" s="134" t="n">
        <f aca="false">I4585/J4585-1</f>
        <v>-0.672652803895779</v>
      </c>
      <c r="O4585" s="131"/>
      <c r="P4585" s="330"/>
      <c r="Q4585" s="132"/>
      <c r="R4585" s="132"/>
      <c r="S4585" s="132"/>
      <c r="T4585" s="132"/>
    </row>
    <row r="4586" customFormat="false" ht="12.8" hidden="false" customHeight="false" outlineLevel="0" collapsed="false">
      <c r="A4586" s="131" t="n">
        <v>1658707200</v>
      </c>
      <c r="B4586" s="330" t="n">
        <f aca="false">(A4586/(24*60*60))+DATE(1970,1,1)</f>
        <v>44767</v>
      </c>
      <c r="C4586" s="331" t="n">
        <f aca="false">YEAR(B4586)</f>
        <v>2022</v>
      </c>
      <c r="D4586" s="331" t="n">
        <f aca="false">MONTH(B4586)</f>
        <v>7</v>
      </c>
      <c r="E4586" s="331" t="n">
        <f aca="false">DAY(B4586)</f>
        <v>25</v>
      </c>
      <c r="F4586" s="132" t="n">
        <v>22586.23</v>
      </c>
      <c r="G4586" s="132" t="n">
        <v>22664.93</v>
      </c>
      <c r="H4586" s="132" t="n">
        <v>21255.86</v>
      </c>
      <c r="I4586" s="132" t="n">
        <v>21306.56</v>
      </c>
      <c r="J4586" s="132" t="n">
        <f aca="false">LARGE($G$1:G4586,1)</f>
        <v>68997.75</v>
      </c>
      <c r="K4586" s="192" t="n">
        <f aca="false">IF(J4586&gt;J4585,0,K4585+1)</f>
        <v>257</v>
      </c>
      <c r="L4586" s="134" t="n">
        <f aca="false">I4586/J4586-1</f>
        <v>-0.691199205771203</v>
      </c>
      <c r="O4586" s="131"/>
      <c r="P4586" s="330"/>
      <c r="Q4586" s="132"/>
      <c r="R4586" s="132"/>
      <c r="S4586" s="132"/>
      <c r="T4586" s="132"/>
    </row>
    <row r="4587" customFormat="false" ht="12.8" hidden="false" customHeight="false" outlineLevel="0" collapsed="false">
      <c r="A4587" s="131" t="n">
        <v>1658793600</v>
      </c>
      <c r="B4587" s="330" t="n">
        <f aca="false">(A4587/(24*60*60))+DATE(1970,1,1)</f>
        <v>44768</v>
      </c>
      <c r="C4587" s="331" t="n">
        <f aca="false">YEAR(B4587)</f>
        <v>2022</v>
      </c>
      <c r="D4587" s="331" t="n">
        <f aca="false">MONTH(B4587)</f>
        <v>7</v>
      </c>
      <c r="E4587" s="331" t="n">
        <f aca="false">DAY(B4587)</f>
        <v>26</v>
      </c>
      <c r="F4587" s="132" t="n">
        <v>21308.58</v>
      </c>
      <c r="G4587" s="132" t="n">
        <v>21338.2</v>
      </c>
      <c r="H4587" s="132" t="n">
        <v>20709.26</v>
      </c>
      <c r="I4587" s="132" t="n">
        <v>21264.87</v>
      </c>
      <c r="J4587" s="132" t="n">
        <f aca="false">LARGE($G$1:G4587,1)</f>
        <v>68997.75</v>
      </c>
      <c r="K4587" s="192" t="n">
        <f aca="false">IF(J4587&gt;J4586,0,K4586+1)</f>
        <v>258</v>
      </c>
      <c r="L4587" s="134" t="n">
        <f aca="false">I4587/J4587-1</f>
        <v>-0.691803428372664</v>
      </c>
      <c r="O4587" s="131"/>
      <c r="P4587" s="330"/>
      <c r="Q4587" s="132"/>
      <c r="R4587" s="132"/>
      <c r="S4587" s="132"/>
      <c r="T4587" s="132"/>
    </row>
    <row r="4588" customFormat="false" ht="12.8" hidden="false" customHeight="false" outlineLevel="0" collapsed="false">
      <c r="A4588" s="131" t="n">
        <v>1658880000</v>
      </c>
      <c r="B4588" s="330" t="n">
        <f aca="false">(A4588/(24*60*60))+DATE(1970,1,1)</f>
        <v>44769</v>
      </c>
      <c r="C4588" s="331" t="n">
        <f aca="false">YEAR(B4588)</f>
        <v>2022</v>
      </c>
      <c r="D4588" s="331" t="n">
        <f aca="false">MONTH(B4588)</f>
        <v>7</v>
      </c>
      <c r="E4588" s="331" t="n">
        <f aca="false">DAY(B4588)</f>
        <v>27</v>
      </c>
      <c r="F4588" s="132" t="n">
        <v>21263.12</v>
      </c>
      <c r="G4588" s="132" t="n">
        <v>23119.04</v>
      </c>
      <c r="H4588" s="132" t="n">
        <v>21047.47</v>
      </c>
      <c r="I4588" s="132" t="n">
        <v>22964.43</v>
      </c>
      <c r="J4588" s="132" t="n">
        <f aca="false">LARGE($G$1:G4588,1)</f>
        <v>68997.75</v>
      </c>
      <c r="K4588" s="192" t="n">
        <f aca="false">IF(J4588&gt;J4587,0,K4587+1)</f>
        <v>259</v>
      </c>
      <c r="L4588" s="134" t="n">
        <f aca="false">I4588/J4588-1</f>
        <v>-0.667171320803939</v>
      </c>
      <c r="O4588" s="131"/>
      <c r="P4588" s="330"/>
      <c r="Q4588" s="132"/>
      <c r="R4588" s="132"/>
      <c r="S4588" s="132"/>
      <c r="T4588" s="132"/>
    </row>
    <row r="4589" customFormat="false" ht="12.8" hidden="false" customHeight="false" outlineLevel="0" collapsed="false">
      <c r="A4589" s="131" t="n">
        <v>1658966400</v>
      </c>
      <c r="B4589" s="330" t="n">
        <f aca="false">(A4589/(24*60*60))+DATE(1970,1,1)</f>
        <v>44770</v>
      </c>
      <c r="C4589" s="331" t="n">
        <f aca="false">YEAR(B4589)</f>
        <v>2022</v>
      </c>
      <c r="D4589" s="331" t="n">
        <f aca="false">MONTH(B4589)</f>
        <v>7</v>
      </c>
      <c r="E4589" s="331" t="n">
        <f aca="false">DAY(B4589)</f>
        <v>28</v>
      </c>
      <c r="F4589" s="132" t="n">
        <v>22969.77</v>
      </c>
      <c r="G4589" s="132" t="n">
        <v>24200.17</v>
      </c>
      <c r="H4589" s="132" t="n">
        <v>22565.49</v>
      </c>
      <c r="I4589" s="132" t="n">
        <v>23855.88</v>
      </c>
      <c r="J4589" s="132" t="n">
        <f aca="false">LARGE($G$1:G4589,1)</f>
        <v>68997.75</v>
      </c>
      <c r="K4589" s="192" t="n">
        <f aca="false">IF(J4589&gt;J4588,0,K4588+1)</f>
        <v>260</v>
      </c>
      <c r="L4589" s="134" t="n">
        <f aca="false">I4589/J4589-1</f>
        <v>-0.65425133428264</v>
      </c>
      <c r="O4589" s="131"/>
      <c r="P4589" s="330"/>
      <c r="Q4589" s="132"/>
      <c r="R4589" s="132"/>
      <c r="S4589" s="132"/>
      <c r="T4589" s="132"/>
    </row>
    <row r="4590" customFormat="false" ht="12.8" hidden="false" customHeight="false" outlineLevel="0" collapsed="false">
      <c r="A4590" s="131" t="n">
        <v>1659052800</v>
      </c>
      <c r="B4590" s="330" t="n">
        <f aca="false">(A4590/(24*60*60))+DATE(1970,1,1)</f>
        <v>44771</v>
      </c>
      <c r="C4590" s="331" t="n">
        <f aca="false">YEAR(B4590)</f>
        <v>2022</v>
      </c>
      <c r="D4590" s="331" t="n">
        <f aca="false">MONTH(B4590)</f>
        <v>7</v>
      </c>
      <c r="E4590" s="331" t="n">
        <f aca="false">DAY(B4590)</f>
        <v>29</v>
      </c>
      <c r="F4590" s="132" t="n">
        <v>23852.54</v>
      </c>
      <c r="G4590" s="132" t="n">
        <v>24459.8</v>
      </c>
      <c r="H4590" s="132" t="n">
        <v>23438.21</v>
      </c>
      <c r="I4590" s="132" t="n">
        <v>23789.6</v>
      </c>
      <c r="J4590" s="132" t="n">
        <f aca="false">LARGE($G$1:G4590,1)</f>
        <v>68997.75</v>
      </c>
      <c r="K4590" s="192" t="n">
        <f aca="false">IF(J4590&gt;J4589,0,K4589+1)</f>
        <v>261</v>
      </c>
      <c r="L4590" s="134" t="n">
        <f aca="false">I4590/J4590-1</f>
        <v>-0.655211945317058</v>
      </c>
      <c r="O4590" s="131"/>
      <c r="P4590" s="330"/>
      <c r="Q4590" s="132"/>
      <c r="R4590" s="132"/>
      <c r="S4590" s="132"/>
      <c r="T4590" s="132"/>
    </row>
    <row r="4591" customFormat="false" ht="12.8" hidden="false" customHeight="false" outlineLevel="0" collapsed="false">
      <c r="A4591" s="131" t="n">
        <v>1659139200</v>
      </c>
      <c r="B4591" s="330" t="n">
        <f aca="false">(A4591/(24*60*60))+DATE(1970,1,1)</f>
        <v>44772</v>
      </c>
      <c r="C4591" s="331" t="n">
        <f aca="false">YEAR(B4591)</f>
        <v>2022</v>
      </c>
      <c r="D4591" s="331" t="n">
        <f aca="false">MONTH(B4591)</f>
        <v>7</v>
      </c>
      <c r="E4591" s="331" t="n">
        <f aca="false">DAY(B4591)</f>
        <v>30</v>
      </c>
      <c r="F4591" s="132" t="n">
        <v>23788.07</v>
      </c>
      <c r="G4591" s="132" t="n">
        <v>24675.03</v>
      </c>
      <c r="H4591" s="132" t="n">
        <v>23523.35</v>
      </c>
      <c r="I4591" s="132" t="n">
        <v>23645.08</v>
      </c>
      <c r="J4591" s="132" t="n">
        <f aca="false">LARGE($G$1:G4591,1)</f>
        <v>68997.75</v>
      </c>
      <c r="K4591" s="192" t="n">
        <f aca="false">IF(J4591&gt;J4590,0,K4590+1)</f>
        <v>262</v>
      </c>
      <c r="L4591" s="134" t="n">
        <f aca="false">I4591/J4591-1</f>
        <v>-0.657306506371585</v>
      </c>
      <c r="O4591" s="131"/>
      <c r="P4591" s="330"/>
      <c r="Q4591" s="132"/>
      <c r="R4591" s="132"/>
      <c r="S4591" s="132"/>
      <c r="T4591" s="132"/>
    </row>
    <row r="4592" customFormat="false" ht="12.8" hidden="false" customHeight="false" outlineLevel="0" collapsed="false">
      <c r="A4592" s="131" t="n">
        <v>1659225600</v>
      </c>
      <c r="B4592" s="330" t="n">
        <f aca="false">(A4592/(24*60*60))+DATE(1970,1,1)</f>
        <v>44773</v>
      </c>
      <c r="C4592" s="331" t="n">
        <f aca="false">YEAR(B4592)</f>
        <v>2022</v>
      </c>
      <c r="D4592" s="331" t="n">
        <f aca="false">MONTH(B4592)</f>
        <v>7</v>
      </c>
      <c r="E4592" s="331" t="n">
        <f aca="false">DAY(B4592)</f>
        <v>31</v>
      </c>
      <c r="F4592" s="132" t="n">
        <v>23648.58</v>
      </c>
      <c r="G4592" s="132" t="n">
        <v>24189.32</v>
      </c>
      <c r="H4592" s="132" t="n">
        <v>23244.64</v>
      </c>
      <c r="I4592" s="132" t="n">
        <v>23315.95</v>
      </c>
      <c r="J4592" s="132" t="n">
        <f aca="false">LARGE($G$1:G4592,1)</f>
        <v>68997.75</v>
      </c>
      <c r="K4592" s="192" t="n">
        <f aca="false">IF(J4592&gt;J4591,0,K4591+1)</f>
        <v>263</v>
      </c>
      <c r="L4592" s="134" t="n">
        <f aca="false">I4592/J4592-1</f>
        <v>-0.662076661920135</v>
      </c>
      <c r="O4592" s="131"/>
      <c r="P4592" s="330"/>
      <c r="Q4592" s="132"/>
      <c r="R4592" s="132"/>
      <c r="S4592" s="132"/>
      <c r="T4592" s="132"/>
    </row>
    <row r="4593" customFormat="false" ht="12.8" hidden="false" customHeight="false" outlineLevel="0" collapsed="false">
      <c r="A4593" s="131" t="n">
        <v>1659312000</v>
      </c>
      <c r="B4593" s="330" t="n">
        <f aca="false">(A4593/(24*60*60))+DATE(1970,1,1)</f>
        <v>44774</v>
      </c>
      <c r="C4593" s="331" t="n">
        <f aca="false">YEAR(B4593)</f>
        <v>2022</v>
      </c>
      <c r="D4593" s="331" t="n">
        <f aca="false">MONTH(B4593)</f>
        <v>8</v>
      </c>
      <c r="E4593" s="331" t="n">
        <f aca="false">DAY(B4593)</f>
        <v>1</v>
      </c>
      <c r="F4593" s="132" t="n">
        <v>23304.94</v>
      </c>
      <c r="G4593" s="132" t="n">
        <v>23513.82</v>
      </c>
      <c r="H4593" s="132" t="n">
        <v>22856.85</v>
      </c>
      <c r="I4593" s="132" t="n">
        <v>23277.07</v>
      </c>
      <c r="J4593" s="132" t="n">
        <f aca="false">LARGE($G$1:G4593,1)</f>
        <v>68997.75</v>
      </c>
      <c r="K4593" s="192" t="n">
        <f aca="false">IF(J4593&gt;J4592,0,K4592+1)</f>
        <v>264</v>
      </c>
      <c r="L4593" s="134" t="n">
        <f aca="false">I4593/J4593-1</f>
        <v>-0.662640158555895</v>
      </c>
      <c r="O4593" s="131"/>
      <c r="P4593" s="330"/>
      <c r="Q4593" s="132"/>
      <c r="R4593" s="132"/>
      <c r="S4593" s="132"/>
      <c r="T4593" s="132"/>
    </row>
    <row r="4594" customFormat="false" ht="12.8" hidden="false" customHeight="false" outlineLevel="0" collapsed="false">
      <c r="A4594" s="131" t="n">
        <v>1659398400</v>
      </c>
      <c r="B4594" s="330" t="n">
        <f aca="false">(A4594/(24*60*60))+DATE(1970,1,1)</f>
        <v>44775</v>
      </c>
      <c r="C4594" s="331" t="n">
        <f aca="false">YEAR(B4594)</f>
        <v>2022</v>
      </c>
      <c r="D4594" s="331" t="n">
        <f aca="false">MONTH(B4594)</f>
        <v>8</v>
      </c>
      <c r="E4594" s="331" t="n">
        <f aca="false">DAY(B4594)</f>
        <v>2</v>
      </c>
      <c r="F4594" s="132" t="n">
        <v>23278.74</v>
      </c>
      <c r="G4594" s="132" t="n">
        <v>23463.1</v>
      </c>
      <c r="H4594" s="132" t="n">
        <v>22661.04</v>
      </c>
      <c r="I4594" s="132" t="n">
        <v>22994.19</v>
      </c>
      <c r="J4594" s="132" t="n">
        <f aca="false">LARGE($G$1:G4594,1)</f>
        <v>68997.75</v>
      </c>
      <c r="K4594" s="192" t="n">
        <f aca="false">IF(J4594&gt;J4593,0,K4593+1)</f>
        <v>265</v>
      </c>
      <c r="L4594" s="134" t="n">
        <f aca="false">I4594/J4594-1</f>
        <v>-0.666740002391382</v>
      </c>
      <c r="O4594" s="131"/>
      <c r="P4594" s="330"/>
      <c r="Q4594" s="132"/>
      <c r="R4594" s="132"/>
      <c r="S4594" s="132"/>
      <c r="T4594" s="132"/>
    </row>
    <row r="4595" customFormat="false" ht="12.8" hidden="false" customHeight="false" outlineLevel="0" collapsed="false">
      <c r="A4595" s="131" t="n">
        <v>1659484800</v>
      </c>
      <c r="B4595" s="330" t="n">
        <f aca="false">(A4595/(24*60*60))+DATE(1970,1,1)</f>
        <v>44776</v>
      </c>
      <c r="C4595" s="331" t="n">
        <f aca="false">YEAR(B4595)</f>
        <v>2022</v>
      </c>
      <c r="D4595" s="331" t="n">
        <f aca="false">MONTH(B4595)</f>
        <v>8</v>
      </c>
      <c r="E4595" s="331" t="n">
        <f aca="false">DAY(B4595)</f>
        <v>3</v>
      </c>
      <c r="F4595" s="132" t="n">
        <v>22995.62</v>
      </c>
      <c r="G4595" s="132" t="n">
        <v>23645.97</v>
      </c>
      <c r="H4595" s="132" t="n">
        <v>22696.42</v>
      </c>
      <c r="I4595" s="132" t="n">
        <v>22831.86</v>
      </c>
      <c r="J4595" s="132" t="n">
        <f aca="false">LARGE($G$1:G4595,1)</f>
        <v>68997.75</v>
      </c>
      <c r="K4595" s="192" t="n">
        <f aca="false">IF(J4595&gt;J4594,0,K4594+1)</f>
        <v>266</v>
      </c>
      <c r="L4595" s="134" t="n">
        <f aca="false">I4595/J4595-1</f>
        <v>-0.669092687805037</v>
      </c>
      <c r="O4595" s="131"/>
      <c r="P4595" s="330"/>
      <c r="Q4595" s="132"/>
      <c r="R4595" s="132"/>
      <c r="S4595" s="132"/>
      <c r="T4595" s="132"/>
    </row>
    <row r="4596" customFormat="false" ht="12.8" hidden="false" customHeight="false" outlineLevel="0" collapsed="false">
      <c r="A4596" s="131" t="n">
        <v>1659571200</v>
      </c>
      <c r="B4596" s="330" t="n">
        <f aca="false">(A4596/(24*60*60))+DATE(1970,1,1)</f>
        <v>44777</v>
      </c>
      <c r="C4596" s="331" t="n">
        <f aca="false">YEAR(B4596)</f>
        <v>2022</v>
      </c>
      <c r="D4596" s="331" t="n">
        <f aca="false">MONTH(B4596)</f>
        <v>8</v>
      </c>
      <c r="E4596" s="331" t="n">
        <f aca="false">DAY(B4596)</f>
        <v>4</v>
      </c>
      <c r="F4596" s="132" t="n">
        <v>22826.58</v>
      </c>
      <c r="G4596" s="132" t="n">
        <v>23228.11</v>
      </c>
      <c r="H4596" s="132" t="n">
        <v>22402.03</v>
      </c>
      <c r="I4596" s="132" t="n">
        <v>22621.93</v>
      </c>
      <c r="J4596" s="132" t="n">
        <f aca="false">LARGE($G$1:G4596,1)</f>
        <v>68997.75</v>
      </c>
      <c r="K4596" s="192" t="n">
        <f aca="false">IF(J4596&gt;J4595,0,K4595+1)</f>
        <v>267</v>
      </c>
      <c r="L4596" s="134" t="n">
        <f aca="false">I4596/J4596-1</f>
        <v>-0.672135250787163</v>
      </c>
      <c r="O4596" s="131"/>
      <c r="P4596" s="330"/>
      <c r="Q4596" s="132"/>
      <c r="R4596" s="132"/>
      <c r="S4596" s="132"/>
      <c r="T4596" s="132"/>
    </row>
    <row r="4597" customFormat="false" ht="12.8" hidden="false" customHeight="false" outlineLevel="0" collapsed="false">
      <c r="A4597" s="131" t="n">
        <v>1659657600</v>
      </c>
      <c r="B4597" s="330" t="n">
        <f aca="false">(A4597/(24*60*60))+DATE(1970,1,1)</f>
        <v>44778</v>
      </c>
      <c r="C4597" s="331" t="n">
        <f aca="false">YEAR(B4597)</f>
        <v>2022</v>
      </c>
      <c r="D4597" s="331" t="n">
        <f aca="false">MONTH(B4597)</f>
        <v>8</v>
      </c>
      <c r="E4597" s="331" t="n">
        <f aca="false">DAY(B4597)</f>
        <v>5</v>
      </c>
      <c r="F4597" s="132" t="n">
        <v>22627.17</v>
      </c>
      <c r="G4597" s="132" t="n">
        <v>23476.23</v>
      </c>
      <c r="H4597" s="132" t="n">
        <v>22589.71</v>
      </c>
      <c r="I4597" s="132" t="n">
        <v>23322.46</v>
      </c>
      <c r="J4597" s="132" t="n">
        <f aca="false">LARGE($G$1:G4597,1)</f>
        <v>68997.75</v>
      </c>
      <c r="K4597" s="192" t="n">
        <f aca="false">IF(J4597&gt;J4596,0,K4596+1)</f>
        <v>268</v>
      </c>
      <c r="L4597" s="134" t="n">
        <f aca="false">I4597/J4597-1</f>
        <v>-0.661982311017388</v>
      </c>
      <c r="O4597" s="131"/>
      <c r="P4597" s="330"/>
      <c r="Q4597" s="132"/>
      <c r="R4597" s="132"/>
      <c r="S4597" s="132"/>
      <c r="T4597" s="132"/>
    </row>
    <row r="4598" customFormat="false" ht="12.8" hidden="false" customHeight="false" outlineLevel="0" collapsed="false">
      <c r="A4598" s="131" t="n">
        <v>1659744000</v>
      </c>
      <c r="B4598" s="330" t="n">
        <f aca="false">(A4598/(24*60*60))+DATE(1970,1,1)</f>
        <v>44779</v>
      </c>
      <c r="C4598" s="331" t="n">
        <f aca="false">YEAR(B4598)</f>
        <v>2022</v>
      </c>
      <c r="D4598" s="331" t="n">
        <f aca="false">MONTH(B4598)</f>
        <v>8</v>
      </c>
      <c r="E4598" s="331" t="n">
        <f aca="false">DAY(B4598)</f>
        <v>6</v>
      </c>
      <c r="F4598" s="132" t="n">
        <v>23319.95</v>
      </c>
      <c r="G4598" s="132" t="n">
        <v>23352.8</v>
      </c>
      <c r="H4598" s="132" t="n">
        <v>22921.6</v>
      </c>
      <c r="I4598" s="132" t="n">
        <v>22952.69</v>
      </c>
      <c r="J4598" s="132" t="n">
        <f aca="false">LARGE($G$1:G4598,1)</f>
        <v>68997.75</v>
      </c>
      <c r="K4598" s="192" t="n">
        <f aca="false">IF(J4598&gt;J4597,0,K4597+1)</f>
        <v>269</v>
      </c>
      <c r="L4598" s="134" t="n">
        <f aca="false">I4598/J4598-1</f>
        <v>-0.667341471279861</v>
      </c>
      <c r="O4598" s="131"/>
      <c r="P4598" s="330"/>
      <c r="Q4598" s="132"/>
      <c r="R4598" s="132"/>
      <c r="S4598" s="132"/>
      <c r="T4598" s="132"/>
    </row>
    <row r="4599" customFormat="false" ht="12.8" hidden="false" customHeight="false" outlineLevel="0" collapsed="false">
      <c r="A4599" s="131" t="n">
        <v>1659830400</v>
      </c>
      <c r="B4599" s="330" t="n">
        <f aca="false">(A4599/(24*60*60))+DATE(1970,1,1)</f>
        <v>44780</v>
      </c>
      <c r="C4599" s="331" t="n">
        <f aca="false">YEAR(B4599)</f>
        <v>2022</v>
      </c>
      <c r="D4599" s="331" t="n">
        <f aca="false">MONTH(B4599)</f>
        <v>8</v>
      </c>
      <c r="E4599" s="331" t="n">
        <f aca="false">DAY(B4599)</f>
        <v>7</v>
      </c>
      <c r="F4599" s="132" t="n">
        <v>22957.86</v>
      </c>
      <c r="G4599" s="132" t="n">
        <v>23404.03</v>
      </c>
      <c r="H4599" s="132" t="n">
        <v>22852.87</v>
      </c>
      <c r="I4599" s="132" t="n">
        <v>23181.62</v>
      </c>
      <c r="J4599" s="132" t="n">
        <f aca="false">LARGE($G$1:G4599,1)</f>
        <v>68997.75</v>
      </c>
      <c r="K4599" s="192" t="n">
        <f aca="false">IF(J4599&gt;J4598,0,K4598+1)</f>
        <v>270</v>
      </c>
      <c r="L4599" s="134" t="n">
        <f aca="false">I4599/J4599-1</f>
        <v>-0.664023536999395</v>
      </c>
      <c r="O4599" s="131"/>
      <c r="P4599" s="330"/>
      <c r="Q4599" s="132"/>
      <c r="R4599" s="132"/>
      <c r="S4599" s="132"/>
      <c r="T4599" s="132"/>
    </row>
    <row r="4600" customFormat="false" ht="12.8" hidden="false" customHeight="false" outlineLevel="0" collapsed="false">
      <c r="A4600" s="131" t="n">
        <v>1659916800</v>
      </c>
      <c r="B4600" s="330" t="n">
        <f aca="false">(A4600/(24*60*60))+DATE(1970,1,1)</f>
        <v>44781</v>
      </c>
      <c r="C4600" s="331" t="n">
        <f aca="false">YEAR(B4600)</f>
        <v>2022</v>
      </c>
      <c r="D4600" s="331" t="n">
        <f aca="false">MONTH(B4600)</f>
        <v>8</v>
      </c>
      <c r="E4600" s="331" t="n">
        <f aca="false">DAY(B4600)</f>
        <v>8</v>
      </c>
      <c r="F4600" s="132" t="n">
        <v>23179.86</v>
      </c>
      <c r="G4600" s="132" t="n">
        <v>24255.61</v>
      </c>
      <c r="H4600" s="132" t="n">
        <v>23165.41</v>
      </c>
      <c r="I4600" s="132" t="n">
        <v>23820.8</v>
      </c>
      <c r="J4600" s="132" t="n">
        <f aca="false">LARGE($G$1:G4600,1)</f>
        <v>68997.75</v>
      </c>
      <c r="K4600" s="192" t="n">
        <f aca="false">IF(J4600&gt;J4599,0,K4599+1)</f>
        <v>271</v>
      </c>
      <c r="L4600" s="134" t="n">
        <f aca="false">I4600/J4600-1</f>
        <v>-0.654759756658732</v>
      </c>
      <c r="O4600" s="131"/>
      <c r="P4600" s="330"/>
      <c r="Q4600" s="132"/>
      <c r="R4600" s="132"/>
      <c r="S4600" s="132"/>
      <c r="T4600" s="132"/>
    </row>
    <row r="4601" customFormat="false" ht="12.8" hidden="false" customHeight="false" outlineLevel="0" collapsed="false">
      <c r="A4601" s="131" t="n">
        <v>1660003200</v>
      </c>
      <c r="B4601" s="330" t="n">
        <f aca="false">(A4601/(24*60*60))+DATE(1970,1,1)</f>
        <v>44782</v>
      </c>
      <c r="C4601" s="331" t="n">
        <f aca="false">YEAR(B4601)</f>
        <v>2022</v>
      </c>
      <c r="D4601" s="331" t="n">
        <f aca="false">MONTH(B4601)</f>
        <v>8</v>
      </c>
      <c r="E4601" s="331" t="n">
        <f aca="false">DAY(B4601)</f>
        <v>9</v>
      </c>
      <c r="F4601" s="132" t="n">
        <v>23816.39</v>
      </c>
      <c r="G4601" s="132" t="n">
        <v>23921.23</v>
      </c>
      <c r="H4601" s="132" t="n">
        <v>22880.85</v>
      </c>
      <c r="I4601" s="132" t="n">
        <v>23159.22</v>
      </c>
      <c r="J4601" s="132" t="n">
        <f aca="false">LARGE($G$1:G4601,1)</f>
        <v>68997.75</v>
      </c>
      <c r="K4601" s="192" t="n">
        <f aca="false">IF(J4601&gt;J4600,0,K4600+1)</f>
        <v>272</v>
      </c>
      <c r="L4601" s="134" t="n">
        <f aca="false">I4601/J4601-1</f>
        <v>-0.664348185266911</v>
      </c>
      <c r="O4601" s="131"/>
      <c r="P4601" s="330"/>
      <c r="Q4601" s="132"/>
      <c r="R4601" s="132"/>
      <c r="S4601" s="132"/>
      <c r="T4601" s="132"/>
    </row>
    <row r="4602" customFormat="false" ht="12.8" hidden="false" customHeight="false" outlineLevel="0" collapsed="false">
      <c r="A4602" s="131" t="n">
        <v>1660089600</v>
      </c>
      <c r="B4602" s="330" t="n">
        <f aca="false">(A4602/(24*60*60))+DATE(1970,1,1)</f>
        <v>44783</v>
      </c>
      <c r="C4602" s="331" t="n">
        <f aca="false">YEAR(B4602)</f>
        <v>2022</v>
      </c>
      <c r="D4602" s="331" t="n">
        <f aca="false">MONTH(B4602)</f>
        <v>8</v>
      </c>
      <c r="E4602" s="331" t="n">
        <f aca="false">DAY(B4602)</f>
        <v>10</v>
      </c>
      <c r="F4602" s="132" t="n">
        <v>23157.94</v>
      </c>
      <c r="G4602" s="132" t="n">
        <v>24220.67</v>
      </c>
      <c r="H4602" s="132" t="n">
        <v>22675.92</v>
      </c>
      <c r="I4602" s="132" t="n">
        <v>23961.97</v>
      </c>
      <c r="J4602" s="132" t="n">
        <f aca="false">LARGE($G$1:G4602,1)</f>
        <v>68997.75</v>
      </c>
      <c r="K4602" s="192" t="n">
        <f aca="false">IF(J4602&gt;J4601,0,K4601+1)</f>
        <v>273</v>
      </c>
      <c r="L4602" s="134" t="n">
        <f aca="false">I4602/J4602-1</f>
        <v>-0.65271374791207</v>
      </c>
      <c r="O4602" s="131"/>
      <c r="P4602" s="330"/>
      <c r="Q4602" s="132"/>
      <c r="R4602" s="132"/>
      <c r="S4602" s="132"/>
      <c r="T4602" s="132"/>
    </row>
    <row r="4603" customFormat="false" ht="12.8" hidden="false" customHeight="false" outlineLevel="0" collapsed="false">
      <c r="A4603" s="131" t="n">
        <v>1660176000</v>
      </c>
      <c r="B4603" s="330" t="n">
        <f aca="false">(A4603/(24*60*60))+DATE(1970,1,1)</f>
        <v>44784</v>
      </c>
      <c r="C4603" s="331" t="n">
        <f aca="false">YEAR(B4603)</f>
        <v>2022</v>
      </c>
      <c r="D4603" s="331" t="n">
        <f aca="false">MONTH(B4603)</f>
        <v>8</v>
      </c>
      <c r="E4603" s="331" t="n">
        <f aca="false">DAY(B4603)</f>
        <v>11</v>
      </c>
      <c r="F4603" s="132" t="n">
        <v>23960.8</v>
      </c>
      <c r="G4603" s="132" t="n">
        <v>24916.85</v>
      </c>
      <c r="H4603" s="132" t="n">
        <v>23867.14</v>
      </c>
      <c r="I4603" s="132" t="n">
        <v>23954.9</v>
      </c>
      <c r="J4603" s="132" t="n">
        <f aca="false">LARGE($G$1:G4603,1)</f>
        <v>68997.75</v>
      </c>
      <c r="K4603" s="192" t="n">
        <f aca="false">IF(J4603&gt;J4602,0,K4602+1)</f>
        <v>274</v>
      </c>
      <c r="L4603" s="134" t="n">
        <f aca="false">I4603/J4603-1</f>
        <v>-0.652816215021504</v>
      </c>
      <c r="O4603" s="131"/>
      <c r="P4603" s="330"/>
      <c r="Q4603" s="132"/>
      <c r="R4603" s="132"/>
      <c r="S4603" s="132"/>
      <c r="T4603" s="132"/>
    </row>
    <row r="4604" customFormat="false" ht="12.8" hidden="false" customHeight="false" outlineLevel="0" collapsed="false">
      <c r="A4604" s="131" t="n">
        <v>1660262400</v>
      </c>
      <c r="B4604" s="330" t="n">
        <f aca="false">(A4604/(24*60*60))+DATE(1970,1,1)</f>
        <v>44785</v>
      </c>
      <c r="C4604" s="331" t="n">
        <f aca="false">YEAR(B4604)</f>
        <v>2022</v>
      </c>
      <c r="D4604" s="331" t="n">
        <f aca="false">MONTH(B4604)</f>
        <v>8</v>
      </c>
      <c r="E4604" s="331" t="n">
        <f aca="false">DAY(B4604)</f>
        <v>12</v>
      </c>
      <c r="F4604" s="132" t="n">
        <v>23954.4</v>
      </c>
      <c r="G4604" s="132" t="n">
        <v>24461.1</v>
      </c>
      <c r="H4604" s="132" t="n">
        <v>23604.07</v>
      </c>
      <c r="I4604" s="132" t="n">
        <v>24413.41</v>
      </c>
      <c r="J4604" s="132" t="n">
        <f aca="false">LARGE($G$1:G4604,1)</f>
        <v>68997.75</v>
      </c>
      <c r="K4604" s="192" t="n">
        <f aca="false">IF(J4604&gt;J4603,0,K4603+1)</f>
        <v>275</v>
      </c>
      <c r="L4604" s="134" t="n">
        <f aca="false">I4604/J4604-1</f>
        <v>-0.646170925863525</v>
      </c>
      <c r="O4604" s="131"/>
      <c r="P4604" s="330"/>
      <c r="Q4604" s="132"/>
      <c r="R4604" s="132"/>
      <c r="S4604" s="132"/>
      <c r="T4604" s="132"/>
    </row>
    <row r="4605" customFormat="false" ht="12.8" hidden="false" customHeight="false" outlineLevel="0" collapsed="false">
      <c r="A4605" s="131" t="n">
        <v>1660348800</v>
      </c>
      <c r="B4605" s="330" t="n">
        <f aca="false">(A4605/(24*60*60))+DATE(1970,1,1)</f>
        <v>44786</v>
      </c>
      <c r="C4605" s="331" t="n">
        <f aca="false">YEAR(B4605)</f>
        <v>2022</v>
      </c>
      <c r="D4605" s="331" t="n">
        <f aca="false">MONTH(B4605)</f>
        <v>8</v>
      </c>
      <c r="E4605" s="331" t="n">
        <f aca="false">DAY(B4605)</f>
        <v>13</v>
      </c>
      <c r="F4605" s="132" t="n">
        <v>24417.98</v>
      </c>
      <c r="G4605" s="132" t="n">
        <v>24908.5</v>
      </c>
      <c r="H4605" s="132" t="n">
        <v>24305.43</v>
      </c>
      <c r="I4605" s="132" t="n">
        <v>24452.44</v>
      </c>
      <c r="J4605" s="132" t="n">
        <f aca="false">LARGE($G$1:G4605,1)</f>
        <v>68997.75</v>
      </c>
      <c r="K4605" s="192" t="n">
        <f aca="false">IF(J4605&gt;J4604,0,K4604+1)</f>
        <v>276</v>
      </c>
      <c r="L4605" s="134" t="n">
        <f aca="false">I4605/J4605-1</f>
        <v>-0.645605255243831</v>
      </c>
      <c r="O4605" s="131"/>
      <c r="P4605" s="330"/>
      <c r="Q4605" s="132"/>
      <c r="R4605" s="132"/>
      <c r="S4605" s="132"/>
      <c r="T4605" s="132"/>
    </row>
    <row r="4606" customFormat="false" ht="12.8" hidden="false" customHeight="false" outlineLevel="0" collapsed="false">
      <c r="A4606" s="131" t="n">
        <v>1660435200</v>
      </c>
      <c r="B4606" s="330" t="n">
        <f aca="false">(A4606/(24*60*60))+DATE(1970,1,1)</f>
        <v>44787</v>
      </c>
      <c r="C4606" s="331" t="n">
        <f aca="false">YEAR(B4606)</f>
        <v>2022</v>
      </c>
      <c r="D4606" s="331" t="n">
        <f aca="false">MONTH(B4606)</f>
        <v>8</v>
      </c>
      <c r="E4606" s="331" t="n">
        <f aca="false">DAY(B4606)</f>
        <v>14</v>
      </c>
      <c r="F4606" s="132" t="n">
        <v>24455.15</v>
      </c>
      <c r="G4606" s="132" t="n">
        <v>25045.61</v>
      </c>
      <c r="H4606" s="132" t="n">
        <v>24160.5</v>
      </c>
      <c r="I4606" s="132" t="n">
        <v>24314.02</v>
      </c>
      <c r="J4606" s="132" t="n">
        <f aca="false">LARGE($G$1:G4606,1)</f>
        <v>68997.75</v>
      </c>
      <c r="K4606" s="192" t="n">
        <f aca="false">IF(J4606&gt;J4605,0,K4605+1)</f>
        <v>277</v>
      </c>
      <c r="L4606" s="134" t="n">
        <f aca="false">I4606/J4606-1</f>
        <v>-0.647611407618364</v>
      </c>
      <c r="O4606" s="131"/>
      <c r="P4606" s="330"/>
      <c r="Q4606" s="132"/>
      <c r="R4606" s="132"/>
      <c r="S4606" s="132"/>
      <c r="T4606" s="132"/>
    </row>
    <row r="4607" customFormat="false" ht="12.8" hidden="false" customHeight="false" outlineLevel="0" collapsed="false">
      <c r="A4607" s="131" t="n">
        <v>1660521600</v>
      </c>
      <c r="B4607" s="330" t="n">
        <f aca="false">(A4607/(24*60*60))+DATE(1970,1,1)</f>
        <v>44788</v>
      </c>
      <c r="C4607" s="331" t="n">
        <f aca="false">YEAR(B4607)</f>
        <v>2022</v>
      </c>
      <c r="D4607" s="331" t="n">
        <f aca="false">MONTH(B4607)</f>
        <v>8</v>
      </c>
      <c r="E4607" s="331" t="n">
        <f aca="false">DAY(B4607)</f>
        <v>15</v>
      </c>
      <c r="F4607" s="132" t="n">
        <v>24315.41</v>
      </c>
      <c r="G4607" s="132" t="n">
        <v>25207.71</v>
      </c>
      <c r="H4607" s="132" t="n">
        <v>23784.48</v>
      </c>
      <c r="I4607" s="132" t="n">
        <v>24103.81</v>
      </c>
      <c r="J4607" s="132" t="n">
        <f aca="false">LARGE($G$1:G4607,1)</f>
        <v>68997.75</v>
      </c>
      <c r="K4607" s="192" t="n">
        <f aca="false">IF(J4607&gt;J4606,0,K4606+1)</f>
        <v>278</v>
      </c>
      <c r="L4607" s="134" t="n">
        <f aca="false">I4607/J4607-1</f>
        <v>-0.650658028703835</v>
      </c>
      <c r="O4607" s="131"/>
      <c r="P4607" s="330"/>
      <c r="Q4607" s="132"/>
      <c r="R4607" s="132"/>
      <c r="S4607" s="132"/>
      <c r="T4607" s="132"/>
    </row>
    <row r="4608" customFormat="false" ht="12.8" hidden="false" customHeight="false" outlineLevel="0" collapsed="false">
      <c r="A4608" s="131" t="n">
        <v>1660608000</v>
      </c>
      <c r="B4608" s="330" t="n">
        <f aca="false">(A4608/(24*60*60))+DATE(1970,1,1)</f>
        <v>44789</v>
      </c>
      <c r="C4608" s="331" t="n">
        <f aca="false">YEAR(B4608)</f>
        <v>2022</v>
      </c>
      <c r="D4608" s="331" t="n">
        <f aca="false">MONTH(B4608)</f>
        <v>8</v>
      </c>
      <c r="E4608" s="331" t="n">
        <f aca="false">DAY(B4608)</f>
        <v>16</v>
      </c>
      <c r="F4608" s="132" t="n">
        <v>24100.88</v>
      </c>
      <c r="G4608" s="132" t="n">
        <v>24249.61</v>
      </c>
      <c r="H4608" s="132" t="n">
        <v>23673.02</v>
      </c>
      <c r="I4608" s="132" t="n">
        <v>23865.17</v>
      </c>
      <c r="J4608" s="132" t="n">
        <f aca="false">LARGE($G$1:G4608,1)</f>
        <v>68997.75</v>
      </c>
      <c r="K4608" s="192" t="n">
        <f aca="false">IF(J4608&gt;J4607,0,K4607+1)</f>
        <v>279</v>
      </c>
      <c r="L4608" s="134" t="n">
        <f aca="false">I4608/J4608-1</f>
        <v>-0.654116692210978</v>
      </c>
      <c r="O4608" s="131"/>
      <c r="P4608" s="330"/>
      <c r="Q4608" s="132"/>
      <c r="R4608" s="132"/>
      <c r="S4608" s="132"/>
      <c r="T4608" s="132"/>
    </row>
    <row r="4609" customFormat="false" ht="12.8" hidden="false" customHeight="false" outlineLevel="0" collapsed="false">
      <c r="A4609" s="131" t="n">
        <v>1660694400</v>
      </c>
      <c r="B4609" s="330" t="n">
        <f aca="false">(A4609/(24*60*60))+DATE(1970,1,1)</f>
        <v>44790</v>
      </c>
      <c r="C4609" s="331" t="n">
        <f aca="false">YEAR(B4609)</f>
        <v>2022</v>
      </c>
      <c r="D4609" s="331" t="n">
        <f aca="false">MONTH(B4609)</f>
        <v>8</v>
      </c>
      <c r="E4609" s="331" t="n">
        <f aca="false">DAY(B4609)</f>
        <v>17</v>
      </c>
      <c r="F4609" s="132" t="n">
        <v>23862.83</v>
      </c>
      <c r="G4609" s="132" t="n">
        <v>24441.29</v>
      </c>
      <c r="H4609" s="132" t="n">
        <v>23187.31</v>
      </c>
      <c r="I4609" s="132" t="n">
        <v>23341.6</v>
      </c>
      <c r="J4609" s="132" t="n">
        <f aca="false">LARGE($G$1:G4609,1)</f>
        <v>68997.75</v>
      </c>
      <c r="K4609" s="192" t="n">
        <f aca="false">IF(J4609&gt;J4608,0,K4608+1)</f>
        <v>280</v>
      </c>
      <c r="L4609" s="134" t="n">
        <f aca="false">I4609/J4609-1</f>
        <v>-0.661704910667377</v>
      </c>
      <c r="O4609" s="131"/>
      <c r="P4609" s="330"/>
      <c r="Q4609" s="132"/>
      <c r="R4609" s="132"/>
      <c r="S4609" s="132"/>
      <c r="T4609" s="132"/>
    </row>
    <row r="4610" customFormat="false" ht="12.8" hidden="false" customHeight="false" outlineLevel="0" collapsed="false">
      <c r="A4610" s="131" t="n">
        <v>1660780800</v>
      </c>
      <c r="B4610" s="330" t="n">
        <f aca="false">(A4610/(24*60*60))+DATE(1970,1,1)</f>
        <v>44791</v>
      </c>
      <c r="C4610" s="331" t="n">
        <f aca="false">YEAR(B4610)</f>
        <v>2022</v>
      </c>
      <c r="D4610" s="331" t="n">
        <f aca="false">MONTH(B4610)</f>
        <v>8</v>
      </c>
      <c r="E4610" s="331" t="n">
        <f aca="false">DAY(B4610)</f>
        <v>18</v>
      </c>
      <c r="F4610" s="132" t="n">
        <v>23343.34</v>
      </c>
      <c r="G4610" s="132" t="n">
        <v>23595.27</v>
      </c>
      <c r="H4610" s="132" t="n">
        <v>23108.12</v>
      </c>
      <c r="I4610" s="132" t="n">
        <v>23196.34</v>
      </c>
      <c r="J4610" s="132" t="n">
        <f aca="false">LARGE($G$1:G4610,1)</f>
        <v>68997.75</v>
      </c>
      <c r="K4610" s="192" t="n">
        <f aca="false">IF(J4610&gt;J4609,0,K4609+1)</f>
        <v>281</v>
      </c>
      <c r="L4610" s="134" t="n">
        <f aca="false">I4610/J4610-1</f>
        <v>-0.663810196709313</v>
      </c>
      <c r="O4610" s="131"/>
      <c r="P4610" s="330"/>
      <c r="Q4610" s="132"/>
      <c r="R4610" s="132"/>
      <c r="S4610" s="132"/>
      <c r="T4610" s="132"/>
    </row>
    <row r="4611" customFormat="false" ht="12.8" hidden="false" customHeight="false" outlineLevel="0" collapsed="false">
      <c r="A4611" s="131" t="n">
        <v>1660867200</v>
      </c>
      <c r="B4611" s="330" t="n">
        <f aca="false">(A4611/(24*60*60))+DATE(1970,1,1)</f>
        <v>44792</v>
      </c>
      <c r="C4611" s="331" t="n">
        <f aca="false">YEAR(B4611)</f>
        <v>2022</v>
      </c>
      <c r="D4611" s="331" t="n">
        <f aca="false">MONTH(B4611)</f>
        <v>8</v>
      </c>
      <c r="E4611" s="331" t="n">
        <f aca="false">DAY(B4611)</f>
        <v>19</v>
      </c>
      <c r="F4611" s="132" t="n">
        <v>23192.52</v>
      </c>
      <c r="G4611" s="132" t="n">
        <v>23200.62</v>
      </c>
      <c r="H4611" s="132" t="n">
        <v>20793.1</v>
      </c>
      <c r="I4611" s="132" t="n">
        <v>20836.46</v>
      </c>
      <c r="J4611" s="132" t="n">
        <f aca="false">LARGE($G$1:G4611,1)</f>
        <v>68997.75</v>
      </c>
      <c r="K4611" s="192" t="n">
        <f aca="false">IF(J4611&gt;J4610,0,K4610+1)</f>
        <v>282</v>
      </c>
      <c r="L4611" s="134" t="n">
        <f aca="false">I4611/J4611-1</f>
        <v>-0.69801247142117</v>
      </c>
      <c r="O4611" s="131"/>
      <c r="P4611" s="330"/>
      <c r="Q4611" s="132"/>
      <c r="R4611" s="132"/>
      <c r="S4611" s="132"/>
      <c r="T4611" s="132"/>
    </row>
    <row r="4612" customFormat="false" ht="12.8" hidden="false" customHeight="false" outlineLevel="0" collapsed="false">
      <c r="A4612" s="131" t="n">
        <v>1660953600</v>
      </c>
      <c r="B4612" s="330" t="n">
        <f aca="false">(A4612/(24*60*60))+DATE(1970,1,1)</f>
        <v>44793</v>
      </c>
      <c r="C4612" s="331" t="n">
        <f aca="false">YEAR(B4612)</f>
        <v>2022</v>
      </c>
      <c r="D4612" s="331" t="n">
        <f aca="false">MONTH(B4612)</f>
        <v>8</v>
      </c>
      <c r="E4612" s="331" t="n">
        <f aca="false">DAY(B4612)</f>
        <v>20</v>
      </c>
      <c r="F4612" s="132" t="n">
        <v>20836.46</v>
      </c>
      <c r="G4612" s="132" t="n">
        <v>21368.71</v>
      </c>
      <c r="H4612" s="132" t="n">
        <v>20765.5</v>
      </c>
      <c r="I4612" s="132" t="n">
        <v>21140.87</v>
      </c>
      <c r="J4612" s="132" t="n">
        <f aca="false">LARGE($G$1:G4612,1)</f>
        <v>68997.75</v>
      </c>
      <c r="K4612" s="192" t="n">
        <f aca="false">IF(J4612&gt;J4611,0,K4611+1)</f>
        <v>283</v>
      </c>
      <c r="L4612" s="134" t="n">
        <f aca="false">I4612/J4612-1</f>
        <v>-0.693600588424985</v>
      </c>
      <c r="O4612" s="131"/>
      <c r="P4612" s="330"/>
      <c r="Q4612" s="132"/>
      <c r="R4612" s="132"/>
      <c r="S4612" s="132"/>
      <c r="T4612" s="132"/>
    </row>
    <row r="4613" customFormat="false" ht="12.8" hidden="false" customHeight="false" outlineLevel="0" collapsed="false">
      <c r="A4613" s="131" t="n">
        <v>1661040000</v>
      </c>
      <c r="B4613" s="330" t="n">
        <f aca="false">(A4613/(24*60*60))+DATE(1970,1,1)</f>
        <v>44794</v>
      </c>
      <c r="C4613" s="331" t="n">
        <f aca="false">YEAR(B4613)</f>
        <v>2022</v>
      </c>
      <c r="D4613" s="331" t="n">
        <f aca="false">MONTH(B4613)</f>
        <v>8</v>
      </c>
      <c r="E4613" s="331" t="n">
        <f aca="false">DAY(B4613)</f>
        <v>21</v>
      </c>
      <c r="F4613" s="132" t="n">
        <v>21144.06</v>
      </c>
      <c r="G4613" s="132" t="n">
        <v>21794.33</v>
      </c>
      <c r="H4613" s="132" t="n">
        <v>21068.11</v>
      </c>
      <c r="I4613" s="132" t="n">
        <v>21495.97</v>
      </c>
      <c r="J4613" s="132" t="n">
        <f aca="false">LARGE($G$1:G4613,1)</f>
        <v>68997.75</v>
      </c>
      <c r="K4613" s="192" t="n">
        <f aca="false">IF(J4613&gt;J4612,0,K4612+1)</f>
        <v>284</v>
      </c>
      <c r="L4613" s="134" t="n">
        <f aca="false">I4613/J4613-1</f>
        <v>-0.688454043791283</v>
      </c>
      <c r="O4613" s="131"/>
      <c r="P4613" s="330"/>
      <c r="Q4613" s="132"/>
      <c r="R4613" s="132"/>
      <c r="S4613" s="132"/>
      <c r="T4613" s="132"/>
    </row>
    <row r="4614" customFormat="false" ht="12.8" hidden="false" customHeight="false" outlineLevel="0" collapsed="false">
      <c r="A4614" s="131" t="n">
        <v>1661126400</v>
      </c>
      <c r="B4614" s="330" t="n">
        <f aca="false">(A4614/(24*60*60))+DATE(1970,1,1)</f>
        <v>44795</v>
      </c>
      <c r="C4614" s="331" t="n">
        <f aca="false">YEAR(B4614)</f>
        <v>2022</v>
      </c>
      <c r="D4614" s="331" t="n">
        <f aca="false">MONTH(B4614)</f>
        <v>8</v>
      </c>
      <c r="E4614" s="331" t="n">
        <f aca="false">DAY(B4614)</f>
        <v>22</v>
      </c>
      <c r="F4614" s="132" t="n">
        <v>21519.23</v>
      </c>
      <c r="G4614" s="132" t="n">
        <v>21532.62</v>
      </c>
      <c r="H4614" s="132" t="n">
        <v>20899.1</v>
      </c>
      <c r="I4614" s="132" t="n">
        <v>21404.35</v>
      </c>
      <c r="J4614" s="132" t="n">
        <f aca="false">LARGE($G$1:G4614,1)</f>
        <v>68997.75</v>
      </c>
      <c r="K4614" s="192" t="n">
        <f aca="false">IF(J4614&gt;J4613,0,K4613+1)</f>
        <v>285</v>
      </c>
      <c r="L4614" s="134" t="n">
        <f aca="false">I4614/J4614-1</f>
        <v>-0.689781913178328</v>
      </c>
      <c r="O4614" s="131"/>
      <c r="P4614" s="330"/>
      <c r="Q4614" s="132"/>
      <c r="R4614" s="132"/>
      <c r="S4614" s="132"/>
      <c r="T4614" s="132"/>
    </row>
    <row r="4615" customFormat="false" ht="12.8" hidden="false" customHeight="false" outlineLevel="0" collapsed="false">
      <c r="A4615" s="131" t="n">
        <v>1661212800</v>
      </c>
      <c r="B4615" s="330" t="n">
        <f aca="false">(A4615/(24*60*60))+DATE(1970,1,1)</f>
        <v>44796</v>
      </c>
      <c r="C4615" s="331" t="n">
        <f aca="false">YEAR(B4615)</f>
        <v>2022</v>
      </c>
      <c r="D4615" s="331" t="n">
        <f aca="false">MONTH(B4615)</f>
        <v>8</v>
      </c>
      <c r="E4615" s="331" t="n">
        <f aca="false">DAY(B4615)</f>
        <v>23</v>
      </c>
      <c r="F4615" s="132" t="n">
        <v>21404.18</v>
      </c>
      <c r="G4615" s="132" t="n">
        <v>21675.58</v>
      </c>
      <c r="H4615" s="132" t="n">
        <v>20897.17</v>
      </c>
      <c r="I4615" s="132" t="n">
        <v>21523</v>
      </c>
      <c r="J4615" s="132" t="n">
        <f aca="false">LARGE($G$1:G4615,1)</f>
        <v>68997.75</v>
      </c>
      <c r="K4615" s="192" t="n">
        <f aca="false">IF(J4615&gt;J4614,0,K4614+1)</f>
        <v>286</v>
      </c>
      <c r="L4615" s="134" t="n">
        <f aca="false">I4615/J4615-1</f>
        <v>-0.68806229188633</v>
      </c>
      <c r="O4615" s="131"/>
      <c r="P4615" s="330"/>
      <c r="Q4615" s="132"/>
      <c r="R4615" s="132"/>
      <c r="S4615" s="132"/>
      <c r="T4615" s="132"/>
    </row>
    <row r="4616" customFormat="false" ht="12.8" hidden="false" customHeight="false" outlineLevel="0" collapsed="false">
      <c r="A4616" s="131" t="n">
        <v>1661299200</v>
      </c>
      <c r="B4616" s="330" t="n">
        <f aca="false">(A4616/(24*60*60))+DATE(1970,1,1)</f>
        <v>44797</v>
      </c>
      <c r="C4616" s="331" t="n">
        <f aca="false">YEAR(B4616)</f>
        <v>2022</v>
      </c>
      <c r="D4616" s="331" t="n">
        <f aca="false">MONTH(B4616)</f>
        <v>8</v>
      </c>
      <c r="E4616" s="331" t="n">
        <f aca="false">DAY(B4616)</f>
        <v>24</v>
      </c>
      <c r="F4616" s="132" t="n">
        <v>21524.67</v>
      </c>
      <c r="G4616" s="132" t="n">
        <v>21902.85</v>
      </c>
      <c r="H4616" s="132" t="n">
        <v>21151.05</v>
      </c>
      <c r="I4616" s="132" t="n">
        <v>21370.71</v>
      </c>
      <c r="J4616" s="132" t="n">
        <f aca="false">LARGE($G$1:G4616,1)</f>
        <v>68997.75</v>
      </c>
      <c r="K4616" s="192" t="n">
        <f aca="false">IF(J4616&gt;J4615,0,K4615+1)</f>
        <v>287</v>
      </c>
      <c r="L4616" s="134" t="n">
        <f aca="false">I4616/J4616-1</f>
        <v>-0.690269465308651</v>
      </c>
      <c r="O4616" s="131"/>
      <c r="P4616" s="330"/>
      <c r="Q4616" s="132"/>
      <c r="R4616" s="132"/>
      <c r="S4616" s="132"/>
      <c r="T4616" s="132"/>
    </row>
    <row r="4617" customFormat="false" ht="12.8" hidden="false" customHeight="false" outlineLevel="0" collapsed="false">
      <c r="A4617" s="131" t="n">
        <v>1661385600</v>
      </c>
      <c r="B4617" s="330" t="n">
        <f aca="false">(A4617/(24*60*60))+DATE(1970,1,1)</f>
        <v>44798</v>
      </c>
      <c r="C4617" s="331" t="n">
        <f aca="false">YEAR(B4617)</f>
        <v>2022</v>
      </c>
      <c r="D4617" s="331" t="n">
        <f aca="false">MONTH(B4617)</f>
        <v>8</v>
      </c>
      <c r="E4617" s="331" t="n">
        <f aca="false">DAY(B4617)</f>
        <v>25</v>
      </c>
      <c r="F4617" s="132" t="n">
        <v>21368.69</v>
      </c>
      <c r="G4617" s="132" t="n">
        <v>21812.1</v>
      </c>
      <c r="H4617" s="132" t="n">
        <v>21315.24</v>
      </c>
      <c r="I4617" s="132" t="n">
        <v>21566.32</v>
      </c>
      <c r="J4617" s="132" t="n">
        <f aca="false">LARGE($G$1:G4617,1)</f>
        <v>68997.75</v>
      </c>
      <c r="K4617" s="192" t="n">
        <f aca="false">IF(J4617&gt;J4616,0,K4616+1)</f>
        <v>288</v>
      </c>
      <c r="L4617" s="134" t="n">
        <f aca="false">I4617/J4617-1</f>
        <v>-0.687434445326116</v>
      </c>
      <c r="O4617" s="131"/>
      <c r="P4617" s="330"/>
      <c r="Q4617" s="132"/>
      <c r="R4617" s="132"/>
      <c r="S4617" s="132"/>
      <c r="T4617" s="132"/>
    </row>
    <row r="4618" customFormat="false" ht="12.8" hidden="false" customHeight="false" outlineLevel="0" collapsed="false">
      <c r="A4618" s="131" t="n">
        <v>1661472000</v>
      </c>
      <c r="B4618" s="330" t="n">
        <f aca="false">(A4618/(24*60*60))+DATE(1970,1,1)</f>
        <v>44799</v>
      </c>
      <c r="C4618" s="331" t="n">
        <f aca="false">YEAR(B4618)</f>
        <v>2022</v>
      </c>
      <c r="D4618" s="331" t="n">
        <f aca="false">MONTH(B4618)</f>
        <v>8</v>
      </c>
      <c r="E4618" s="331" t="n">
        <f aca="false">DAY(B4618)</f>
        <v>26</v>
      </c>
      <c r="F4618" s="132" t="n">
        <v>21559.81</v>
      </c>
      <c r="G4618" s="132" t="n">
        <v>21873.84</v>
      </c>
      <c r="H4618" s="132" t="n">
        <v>20110.97</v>
      </c>
      <c r="I4618" s="132" t="n">
        <v>20246.01</v>
      </c>
      <c r="J4618" s="132" t="n">
        <f aca="false">LARGE($G$1:G4618,1)</f>
        <v>68997.75</v>
      </c>
      <c r="K4618" s="192" t="n">
        <f aca="false">IF(J4618&gt;J4617,0,K4617+1)</f>
        <v>289</v>
      </c>
      <c r="L4618" s="134" t="n">
        <f aca="false">I4618/J4618-1</f>
        <v>-0.706569996847723</v>
      </c>
      <c r="O4618" s="131"/>
      <c r="P4618" s="330"/>
      <c r="Q4618" s="132"/>
      <c r="R4618" s="132"/>
      <c r="S4618" s="132"/>
      <c r="T4618" s="132"/>
    </row>
    <row r="4619" customFormat="false" ht="12.8" hidden="false" customHeight="false" outlineLevel="0" collapsed="false">
      <c r="A4619" s="131" t="n">
        <v>1661558400</v>
      </c>
      <c r="B4619" s="330" t="n">
        <f aca="false">(A4619/(24*60*60))+DATE(1970,1,1)</f>
        <v>44800</v>
      </c>
      <c r="C4619" s="331" t="n">
        <f aca="false">YEAR(B4619)</f>
        <v>2022</v>
      </c>
      <c r="D4619" s="331" t="n">
        <f aca="false">MONTH(B4619)</f>
        <v>8</v>
      </c>
      <c r="E4619" s="331" t="n">
        <f aca="false">DAY(B4619)</f>
        <v>27</v>
      </c>
      <c r="F4619" s="132" t="n">
        <v>20240.68</v>
      </c>
      <c r="G4619" s="132" t="n">
        <v>20377.76</v>
      </c>
      <c r="H4619" s="132" t="n">
        <v>19804.96</v>
      </c>
      <c r="I4619" s="132" t="n">
        <v>20037.31</v>
      </c>
      <c r="J4619" s="132" t="n">
        <f aca="false">LARGE($G$1:G4619,1)</f>
        <v>68997.75</v>
      </c>
      <c r="K4619" s="192" t="n">
        <f aca="false">IF(J4619&gt;J4618,0,K4618+1)</f>
        <v>290</v>
      </c>
      <c r="L4619" s="134" t="n">
        <f aca="false">I4619/J4619-1</f>
        <v>-0.709594733161589</v>
      </c>
      <c r="O4619" s="131"/>
      <c r="P4619" s="330"/>
      <c r="Q4619" s="132"/>
      <c r="R4619" s="132"/>
      <c r="S4619" s="132"/>
      <c r="T4619" s="132"/>
    </row>
    <row r="4620" customFormat="false" ht="12.8" hidden="false" customHeight="false" outlineLevel="0" collapsed="false">
      <c r="A4620" s="131" t="n">
        <v>1661644800</v>
      </c>
      <c r="B4620" s="330" t="n">
        <f aca="false">(A4620/(24*60*60))+DATE(1970,1,1)</f>
        <v>44801</v>
      </c>
      <c r="C4620" s="331" t="n">
        <f aca="false">YEAR(B4620)</f>
        <v>2022</v>
      </c>
      <c r="D4620" s="331" t="n">
        <f aca="false">MONTH(B4620)</f>
        <v>8</v>
      </c>
      <c r="E4620" s="331" t="n">
        <f aca="false">DAY(B4620)</f>
        <v>28</v>
      </c>
      <c r="F4620" s="132" t="n">
        <v>20038.21</v>
      </c>
      <c r="G4620" s="132" t="n">
        <v>20157.62</v>
      </c>
      <c r="H4620" s="132" t="n">
        <v>19522.36</v>
      </c>
      <c r="I4620" s="132" t="n">
        <v>19550.11</v>
      </c>
      <c r="J4620" s="132" t="n">
        <f aca="false">LARGE($G$1:G4620,1)</f>
        <v>68997.75</v>
      </c>
      <c r="K4620" s="192" t="n">
        <f aca="false">IF(J4620&gt;J4619,0,K4619+1)</f>
        <v>291</v>
      </c>
      <c r="L4620" s="134" t="n">
        <f aca="false">I4620/J4620-1</f>
        <v>-0.716655832980061</v>
      </c>
      <c r="O4620" s="131"/>
      <c r="P4620" s="330"/>
      <c r="Q4620" s="132"/>
      <c r="R4620" s="132"/>
      <c r="S4620" s="132"/>
      <c r="T4620" s="132"/>
    </row>
    <row r="4621" customFormat="false" ht="12.8" hidden="false" customHeight="false" outlineLevel="0" collapsed="false">
      <c r="A4621" s="131" t="n">
        <v>1661731200</v>
      </c>
      <c r="B4621" s="330" t="n">
        <f aca="false">(A4621/(24*60*60))+DATE(1970,1,1)</f>
        <v>44802</v>
      </c>
      <c r="C4621" s="331" t="n">
        <f aca="false">YEAR(B4621)</f>
        <v>2022</v>
      </c>
      <c r="D4621" s="331" t="n">
        <f aca="false">MONTH(B4621)</f>
        <v>8</v>
      </c>
      <c r="E4621" s="331" t="n">
        <f aca="false">DAY(B4621)</f>
        <v>29</v>
      </c>
      <c r="F4621" s="132" t="n">
        <v>19553.98</v>
      </c>
      <c r="G4621" s="132" t="n">
        <v>20417.94</v>
      </c>
      <c r="H4621" s="132" t="n">
        <v>19548.34</v>
      </c>
      <c r="I4621" s="132" t="n">
        <v>20294.27</v>
      </c>
      <c r="J4621" s="132" t="n">
        <f aca="false">LARGE($G$1:G4621,1)</f>
        <v>68997.75</v>
      </c>
      <c r="K4621" s="192" t="n">
        <f aca="false">IF(J4621&gt;J4620,0,K4620+1)</f>
        <v>292</v>
      </c>
      <c r="L4621" s="134" t="n">
        <f aca="false">I4621/J4621-1</f>
        <v>-0.705870553749941</v>
      </c>
      <c r="O4621" s="131"/>
      <c r="P4621" s="330"/>
      <c r="Q4621" s="132"/>
      <c r="R4621" s="132"/>
      <c r="S4621" s="132"/>
      <c r="T4621" s="132"/>
    </row>
    <row r="4622" customFormat="false" ht="12.8" hidden="false" customHeight="false" outlineLevel="0" collapsed="false">
      <c r="A4622" s="131" t="n">
        <v>1661817600</v>
      </c>
      <c r="B4622" s="330" t="n">
        <f aca="false">(A4622/(24*60*60))+DATE(1970,1,1)</f>
        <v>44803</v>
      </c>
      <c r="C4622" s="331" t="n">
        <f aca="false">YEAR(B4622)</f>
        <v>2022</v>
      </c>
      <c r="D4622" s="331" t="n">
        <f aca="false">MONTH(B4622)</f>
        <v>8</v>
      </c>
      <c r="E4622" s="331" t="n">
        <f aca="false">DAY(B4622)</f>
        <v>30</v>
      </c>
      <c r="F4622" s="132" t="n">
        <v>20292.52</v>
      </c>
      <c r="G4622" s="132" t="n">
        <v>20573.94</v>
      </c>
      <c r="H4622" s="132" t="n">
        <v>19549.2</v>
      </c>
      <c r="I4622" s="132" t="n">
        <v>19811.34</v>
      </c>
      <c r="J4622" s="132" t="n">
        <f aca="false">LARGE($G$1:G4622,1)</f>
        <v>68997.75</v>
      </c>
      <c r="K4622" s="192" t="n">
        <f aca="false">IF(J4622&gt;J4621,0,K4621+1)</f>
        <v>293</v>
      </c>
      <c r="L4622" s="134" t="n">
        <f aca="false">I4622/J4622-1</f>
        <v>-0.712869767492418</v>
      </c>
      <c r="O4622" s="131"/>
      <c r="P4622" s="330"/>
      <c r="Q4622" s="132"/>
      <c r="R4622" s="132"/>
      <c r="S4622" s="132"/>
      <c r="T4622" s="132"/>
    </row>
    <row r="4623" customFormat="false" ht="12.8" hidden="false" customHeight="false" outlineLevel="0" collapsed="false">
      <c r="A4623" s="131" t="n">
        <v>1661904000</v>
      </c>
      <c r="B4623" s="330" t="n">
        <f aca="false">(A4623/(24*60*60))+DATE(1970,1,1)</f>
        <v>44804</v>
      </c>
      <c r="C4623" s="331" t="n">
        <f aca="false">YEAR(B4623)</f>
        <v>2022</v>
      </c>
      <c r="D4623" s="331" t="n">
        <f aca="false">MONTH(B4623)</f>
        <v>8</v>
      </c>
      <c r="E4623" s="331" t="n">
        <f aca="false">DAY(B4623)</f>
        <v>31</v>
      </c>
      <c r="F4623" s="132" t="n">
        <v>19821.28</v>
      </c>
      <c r="G4623" s="132" t="n">
        <v>20484.35</v>
      </c>
      <c r="H4623" s="132" t="n">
        <v>19810.12</v>
      </c>
      <c r="I4623" s="132" t="n">
        <v>20053.81</v>
      </c>
      <c r="J4623" s="132" t="n">
        <f aca="false">LARGE($G$1:G4623,1)</f>
        <v>68997.75</v>
      </c>
      <c r="K4623" s="192" t="n">
        <f aca="false">IF(J4623&gt;J4622,0,K4622+1)</f>
        <v>294</v>
      </c>
      <c r="L4623" s="134" t="n">
        <f aca="false">I4623/J4623-1</f>
        <v>-0.70935559492882</v>
      </c>
      <c r="O4623" s="131"/>
      <c r="P4623" s="330"/>
      <c r="Q4623" s="132"/>
      <c r="R4623" s="132"/>
      <c r="S4623" s="132"/>
      <c r="T4623" s="132"/>
    </row>
    <row r="4624" customFormat="false" ht="12.8" hidden="false" customHeight="false" outlineLevel="0" collapsed="false">
      <c r="A4624" s="131" t="n">
        <v>1661990400</v>
      </c>
      <c r="B4624" s="330" t="n">
        <f aca="false">(A4624/(24*60*60))+DATE(1970,1,1)</f>
        <v>44805</v>
      </c>
      <c r="C4624" s="331" t="n">
        <f aca="false">YEAR(B4624)</f>
        <v>2022</v>
      </c>
      <c r="D4624" s="331" t="n">
        <f aca="false">MONTH(B4624)</f>
        <v>9</v>
      </c>
      <c r="E4624" s="331" t="n">
        <f aca="false">DAY(B4624)</f>
        <v>1</v>
      </c>
      <c r="F4624" s="132" t="n">
        <v>20050.07</v>
      </c>
      <c r="G4624" s="132" t="n">
        <v>20201.81</v>
      </c>
      <c r="H4624" s="132" t="n">
        <v>19565.74</v>
      </c>
      <c r="I4624" s="132" t="n">
        <v>20127.44</v>
      </c>
      <c r="J4624" s="132" t="n">
        <f aca="false">LARGE($G$1:G4624,1)</f>
        <v>68997.75</v>
      </c>
      <c r="K4624" s="192" t="n">
        <f aca="false">IF(J4624&gt;J4623,0,K4623+1)</f>
        <v>295</v>
      </c>
      <c r="L4624" s="134" t="n">
        <f aca="false">I4624/J4624-1</f>
        <v>-0.708288458681624</v>
      </c>
      <c r="O4624" s="131"/>
      <c r="P4624" s="330"/>
      <c r="Q4624" s="132"/>
      <c r="R4624" s="132"/>
      <c r="S4624" s="132"/>
      <c r="T4624" s="132"/>
    </row>
    <row r="4625" customFormat="false" ht="12.8" hidden="false" customHeight="false" outlineLevel="0" collapsed="false">
      <c r="A4625" s="131" t="n">
        <v>1662076800</v>
      </c>
      <c r="B4625" s="330" t="n">
        <f aca="false">(A4625/(24*60*60))+DATE(1970,1,1)</f>
        <v>44806</v>
      </c>
      <c r="C4625" s="331" t="n">
        <f aca="false">YEAR(B4625)</f>
        <v>2022</v>
      </c>
      <c r="D4625" s="331" t="n">
        <f aca="false">MONTH(B4625)</f>
        <v>9</v>
      </c>
      <c r="E4625" s="331" t="n">
        <f aca="false">DAY(B4625)</f>
        <v>2</v>
      </c>
      <c r="F4625" s="132" t="n">
        <v>20130.6</v>
      </c>
      <c r="G4625" s="132" t="n">
        <v>20438.37</v>
      </c>
      <c r="H4625" s="132" t="n">
        <v>19761.55</v>
      </c>
      <c r="I4625" s="132" t="n">
        <v>19954.25</v>
      </c>
      <c r="J4625" s="132" t="n">
        <f aca="false">LARGE($G$1:G4625,1)</f>
        <v>68997.75</v>
      </c>
      <c r="K4625" s="192" t="n">
        <f aca="false">IF(J4625&gt;J4624,0,K4624+1)</f>
        <v>296</v>
      </c>
      <c r="L4625" s="134" t="n">
        <f aca="false">I4625/J4625-1</f>
        <v>-0.710798540532119</v>
      </c>
      <c r="O4625" s="131"/>
      <c r="P4625" s="330"/>
      <c r="Q4625" s="132"/>
      <c r="R4625" s="132"/>
      <c r="S4625" s="132"/>
      <c r="T4625" s="132"/>
    </row>
    <row r="4626" customFormat="false" ht="12.8" hidden="false" customHeight="false" outlineLevel="0" collapsed="false">
      <c r="A4626" s="131" t="n">
        <v>1662163200</v>
      </c>
      <c r="B4626" s="330" t="n">
        <f aca="false">(A4626/(24*60*60))+DATE(1970,1,1)</f>
        <v>44807</v>
      </c>
      <c r="C4626" s="331" t="n">
        <f aca="false">YEAR(B4626)</f>
        <v>2022</v>
      </c>
      <c r="D4626" s="331" t="n">
        <f aca="false">MONTH(B4626)</f>
        <v>9</v>
      </c>
      <c r="E4626" s="331" t="n">
        <f aca="false">DAY(B4626)</f>
        <v>3</v>
      </c>
      <c r="F4626" s="132" t="n">
        <v>19953.02</v>
      </c>
      <c r="G4626" s="132" t="n">
        <v>20051.03</v>
      </c>
      <c r="H4626" s="132" t="n">
        <v>19660.86</v>
      </c>
      <c r="I4626" s="132" t="n">
        <v>19835.94</v>
      </c>
      <c r="J4626" s="132" t="n">
        <f aca="false">LARGE($G$1:G4626,1)</f>
        <v>68997.75</v>
      </c>
      <c r="K4626" s="192" t="n">
        <f aca="false">IF(J4626&gt;J4625,0,K4625+1)</f>
        <v>297</v>
      </c>
      <c r="L4626" s="134" t="n">
        <f aca="false">I4626/J4626-1</f>
        <v>-0.7125132341272</v>
      </c>
      <c r="O4626" s="131"/>
      <c r="P4626" s="330"/>
      <c r="Q4626" s="132"/>
      <c r="R4626" s="132"/>
      <c r="S4626" s="132"/>
      <c r="T4626" s="132"/>
    </row>
    <row r="4627" customFormat="false" ht="12.8" hidden="false" customHeight="false" outlineLevel="0" collapsed="false">
      <c r="A4627" s="131" t="n">
        <v>1662249600</v>
      </c>
      <c r="B4627" s="330" t="n">
        <f aca="false">(A4627/(24*60*60))+DATE(1970,1,1)</f>
        <v>44808</v>
      </c>
      <c r="C4627" s="331" t="n">
        <f aca="false">YEAR(B4627)</f>
        <v>2022</v>
      </c>
      <c r="D4627" s="331" t="n">
        <f aca="false">MONTH(B4627)</f>
        <v>9</v>
      </c>
      <c r="E4627" s="331" t="n">
        <f aca="false">DAY(B4627)</f>
        <v>4</v>
      </c>
      <c r="F4627" s="132" t="n">
        <v>19835.06</v>
      </c>
      <c r="G4627" s="132" t="n">
        <v>20021.38</v>
      </c>
      <c r="H4627" s="132" t="n">
        <v>19594.03</v>
      </c>
      <c r="I4627" s="132" t="n">
        <v>20004.08</v>
      </c>
      <c r="J4627" s="132" t="n">
        <f aca="false">LARGE($G$1:G4627,1)</f>
        <v>68997.75</v>
      </c>
      <c r="K4627" s="192" t="n">
        <f aca="false">IF(J4627&gt;J4626,0,K4626+1)</f>
        <v>298</v>
      </c>
      <c r="L4627" s="134" t="n">
        <f aca="false">I4627/J4627-1</f>
        <v>-0.710076343069158</v>
      </c>
      <c r="O4627" s="131"/>
      <c r="P4627" s="330"/>
      <c r="Q4627" s="132"/>
      <c r="R4627" s="132"/>
      <c r="S4627" s="132"/>
      <c r="T4627" s="132"/>
    </row>
    <row r="4628" customFormat="false" ht="12.8" hidden="false" customHeight="false" outlineLevel="0" collapsed="false">
      <c r="A4628" s="131" t="n">
        <v>1662336000</v>
      </c>
      <c r="B4628" s="330" t="n">
        <f aca="false">(A4628/(24*60*60))+DATE(1970,1,1)</f>
        <v>44809</v>
      </c>
      <c r="C4628" s="331" t="n">
        <f aca="false">YEAR(B4628)</f>
        <v>2022</v>
      </c>
      <c r="D4628" s="331" t="n">
        <f aca="false">MONTH(B4628)</f>
        <v>9</v>
      </c>
      <c r="E4628" s="331" t="n">
        <f aca="false">DAY(B4628)</f>
        <v>5</v>
      </c>
      <c r="F4628" s="132" t="n">
        <v>20006.61</v>
      </c>
      <c r="G4628" s="132" t="n">
        <v>20051.5</v>
      </c>
      <c r="H4628" s="132" t="n">
        <v>19638.15</v>
      </c>
      <c r="I4628" s="132" t="n">
        <v>19791.58</v>
      </c>
      <c r="J4628" s="132" t="n">
        <f aca="false">LARGE($G$1:G4628,1)</f>
        <v>68997.75</v>
      </c>
      <c r="K4628" s="192" t="n">
        <f aca="false">IF(J4628&gt;J4627,0,K4627+1)</f>
        <v>299</v>
      </c>
      <c r="L4628" s="134" t="n">
        <f aca="false">I4628/J4628-1</f>
        <v>-0.713156153642691</v>
      </c>
      <c r="O4628" s="131"/>
      <c r="P4628" s="330"/>
      <c r="Q4628" s="132"/>
      <c r="R4628" s="132"/>
      <c r="S4628" s="132"/>
      <c r="T4628" s="132"/>
    </row>
    <row r="4629" customFormat="false" ht="12.8" hidden="false" customHeight="false" outlineLevel="0" collapsed="false">
      <c r="A4629" s="131" t="n">
        <v>1662422400</v>
      </c>
      <c r="B4629" s="330" t="n">
        <f aca="false">(A4629/(24*60*60))+DATE(1970,1,1)</f>
        <v>44810</v>
      </c>
      <c r="C4629" s="331" t="n">
        <f aca="false">YEAR(B4629)</f>
        <v>2022</v>
      </c>
      <c r="D4629" s="331" t="n">
        <f aca="false">MONTH(B4629)</f>
        <v>9</v>
      </c>
      <c r="E4629" s="331" t="n">
        <f aca="false">DAY(B4629)</f>
        <v>6</v>
      </c>
      <c r="F4629" s="132" t="n">
        <v>19794.9</v>
      </c>
      <c r="G4629" s="132" t="n">
        <v>20176.77</v>
      </c>
      <c r="H4629" s="132" t="n">
        <v>18667.06</v>
      </c>
      <c r="I4629" s="132" t="n">
        <v>18790.61</v>
      </c>
      <c r="J4629" s="132" t="n">
        <f aca="false">LARGE($G$1:G4629,1)</f>
        <v>68997.75</v>
      </c>
      <c r="K4629" s="192" t="n">
        <f aca="false">IF(J4629&gt;J4628,0,K4628+1)</f>
        <v>300</v>
      </c>
      <c r="L4629" s="134" t="n">
        <f aca="false">I4629/J4629-1</f>
        <v>-0.727663438300524</v>
      </c>
      <c r="O4629" s="131"/>
      <c r="P4629" s="330"/>
      <c r="Q4629" s="132"/>
      <c r="R4629" s="132"/>
      <c r="S4629" s="132"/>
      <c r="T4629" s="132"/>
    </row>
    <row r="4630" customFormat="false" ht="12.8" hidden="false" customHeight="false" outlineLevel="0" collapsed="false">
      <c r="A4630" s="131" t="n">
        <v>1662508800</v>
      </c>
      <c r="B4630" s="330" t="n">
        <f aca="false">(A4630/(24*60*60))+DATE(1970,1,1)</f>
        <v>44811</v>
      </c>
      <c r="C4630" s="331" t="n">
        <f aca="false">YEAR(B4630)</f>
        <v>2022</v>
      </c>
      <c r="D4630" s="331" t="n">
        <f aca="false">MONTH(B4630)</f>
        <v>9</v>
      </c>
      <c r="E4630" s="331" t="n">
        <f aca="false">DAY(B4630)</f>
        <v>7</v>
      </c>
      <c r="F4630" s="132" t="n">
        <v>18795.9</v>
      </c>
      <c r="G4630" s="132" t="n">
        <v>19460.3</v>
      </c>
      <c r="H4630" s="132" t="n">
        <v>18535.47</v>
      </c>
      <c r="I4630" s="132" t="n">
        <v>19285.24</v>
      </c>
      <c r="J4630" s="132" t="n">
        <f aca="false">LARGE($G$1:G4630,1)</f>
        <v>68997.75</v>
      </c>
      <c r="K4630" s="192" t="n">
        <f aca="false">IF(J4630&gt;J4629,0,K4629+1)</f>
        <v>301</v>
      </c>
      <c r="L4630" s="134" t="n">
        <f aca="false">I4630/J4630-1</f>
        <v>-0.720494653811175</v>
      </c>
      <c r="O4630" s="131"/>
      <c r="P4630" s="330"/>
      <c r="Q4630" s="132"/>
      <c r="R4630" s="132"/>
      <c r="S4630" s="132"/>
      <c r="T4630" s="132"/>
    </row>
    <row r="4631" customFormat="false" ht="12.8" hidden="false" customHeight="false" outlineLevel="0" collapsed="false">
      <c r="A4631" s="131" t="n">
        <v>1662595200</v>
      </c>
      <c r="B4631" s="330" t="n">
        <f aca="false">(A4631/(24*60*60))+DATE(1970,1,1)</f>
        <v>44812</v>
      </c>
      <c r="C4631" s="331" t="n">
        <f aca="false">YEAR(B4631)</f>
        <v>2022</v>
      </c>
      <c r="D4631" s="331" t="n">
        <f aca="false">MONTH(B4631)</f>
        <v>9</v>
      </c>
      <c r="E4631" s="331" t="n">
        <f aca="false">DAY(B4631)</f>
        <v>8</v>
      </c>
      <c r="F4631" s="132" t="n">
        <v>19295.25</v>
      </c>
      <c r="G4631" s="132" t="n">
        <v>19452.06</v>
      </c>
      <c r="H4631" s="132" t="n">
        <v>19017.93</v>
      </c>
      <c r="I4631" s="132" t="n">
        <v>19322.2</v>
      </c>
      <c r="J4631" s="132" t="n">
        <f aca="false">LARGE($G$1:G4631,1)</f>
        <v>68997.75</v>
      </c>
      <c r="K4631" s="192" t="n">
        <f aca="false">IF(J4631&gt;J4630,0,K4630+1)</f>
        <v>302</v>
      </c>
      <c r="L4631" s="134" t="n">
        <f aca="false">I4631/J4631-1</f>
        <v>-0.719958984169774</v>
      </c>
      <c r="O4631" s="131"/>
      <c r="P4631" s="330"/>
      <c r="Q4631" s="132"/>
      <c r="R4631" s="132"/>
      <c r="S4631" s="132"/>
      <c r="T4631" s="132"/>
    </row>
    <row r="4632" customFormat="false" ht="12.8" hidden="false" customHeight="false" outlineLevel="0" collapsed="false">
      <c r="A4632" s="131" t="n">
        <v>1662681600</v>
      </c>
      <c r="B4632" s="330" t="n">
        <f aca="false">(A4632/(24*60*60))+DATE(1970,1,1)</f>
        <v>44813</v>
      </c>
      <c r="C4632" s="331" t="n">
        <f aca="false">YEAR(B4632)</f>
        <v>2022</v>
      </c>
      <c r="D4632" s="331" t="n">
        <f aca="false">MONTH(B4632)</f>
        <v>9</v>
      </c>
      <c r="E4632" s="331" t="n">
        <f aca="false">DAY(B4632)</f>
        <v>9</v>
      </c>
      <c r="F4632" s="132" t="n">
        <v>19323.45</v>
      </c>
      <c r="G4632" s="132" t="n">
        <v>21602.83</v>
      </c>
      <c r="H4632" s="132" t="n">
        <v>19302.29</v>
      </c>
      <c r="I4632" s="132" t="n">
        <v>21370.03</v>
      </c>
      <c r="J4632" s="132" t="n">
        <f aca="false">LARGE($G$1:G4632,1)</f>
        <v>68997.75</v>
      </c>
      <c r="K4632" s="192" t="n">
        <f aca="false">IF(J4632&gt;J4631,0,K4631+1)</f>
        <v>303</v>
      </c>
      <c r="L4632" s="134" t="n">
        <f aca="false">I4632/J4632-1</f>
        <v>-0.690279320702487</v>
      </c>
      <c r="O4632" s="131"/>
      <c r="P4632" s="330"/>
      <c r="Q4632" s="132"/>
      <c r="R4632" s="132"/>
      <c r="S4632" s="132"/>
      <c r="T4632" s="132"/>
    </row>
    <row r="4633" customFormat="false" ht="12.8" hidden="false" customHeight="false" outlineLevel="0" collapsed="false">
      <c r="A4633" s="131" t="n">
        <v>1662768000</v>
      </c>
      <c r="B4633" s="330" t="n">
        <f aca="false">(A4633/(24*60*60))+DATE(1970,1,1)</f>
        <v>44814</v>
      </c>
      <c r="C4633" s="331" t="n">
        <f aca="false">YEAR(B4633)</f>
        <v>2022</v>
      </c>
      <c r="D4633" s="331" t="n">
        <f aca="false">MONTH(B4633)</f>
        <v>9</v>
      </c>
      <c r="E4633" s="331" t="n">
        <f aca="false">DAY(B4633)</f>
        <v>10</v>
      </c>
      <c r="F4633" s="132" t="n">
        <v>21373.53</v>
      </c>
      <c r="G4633" s="132" t="n">
        <v>21807.29</v>
      </c>
      <c r="H4633" s="132" t="n">
        <v>21128.5</v>
      </c>
      <c r="I4633" s="132" t="n">
        <v>21655.74</v>
      </c>
      <c r="J4633" s="132" t="n">
        <f aca="false">LARGE($G$1:G4633,1)</f>
        <v>68997.75</v>
      </c>
      <c r="K4633" s="192" t="n">
        <f aca="false">IF(J4633&gt;J4632,0,K4632+1)</f>
        <v>304</v>
      </c>
      <c r="L4633" s="134" t="n">
        <f aca="false">I4633/J4633-1</f>
        <v>-0.686138461036773</v>
      </c>
      <c r="O4633" s="131"/>
      <c r="P4633" s="330"/>
      <c r="Q4633" s="132"/>
      <c r="R4633" s="132"/>
      <c r="S4633" s="132"/>
      <c r="T4633" s="132"/>
    </row>
    <row r="4634" customFormat="false" ht="12.8" hidden="false" customHeight="false" outlineLevel="0" collapsed="false">
      <c r="A4634" s="131" t="n">
        <v>1662854400</v>
      </c>
      <c r="B4634" s="330" t="n">
        <f aca="false">(A4634/(24*60*60))+DATE(1970,1,1)</f>
        <v>44815</v>
      </c>
      <c r="C4634" s="331" t="n">
        <f aca="false">YEAR(B4634)</f>
        <v>2022</v>
      </c>
      <c r="D4634" s="331" t="n">
        <f aca="false">MONTH(B4634)</f>
        <v>9</v>
      </c>
      <c r="E4634" s="331" t="n">
        <f aca="false">DAY(B4634)</f>
        <v>11</v>
      </c>
      <c r="F4634" s="132" t="n">
        <v>21658.13</v>
      </c>
      <c r="G4634" s="132" t="n">
        <v>21861.88</v>
      </c>
      <c r="H4634" s="132" t="n">
        <v>21361.52</v>
      </c>
      <c r="I4634" s="132" t="n">
        <v>21839.13</v>
      </c>
      <c r="J4634" s="132" t="n">
        <f aca="false">LARGE($G$1:G4634,1)</f>
        <v>68997.75</v>
      </c>
      <c r="K4634" s="192" t="n">
        <f aca="false">IF(J4634&gt;J4633,0,K4633+1)</f>
        <v>305</v>
      </c>
      <c r="L4634" s="134" t="n">
        <f aca="false">I4634/J4634-1</f>
        <v>-0.683480548278748</v>
      </c>
      <c r="O4634" s="131"/>
      <c r="P4634" s="330"/>
      <c r="Q4634" s="132"/>
      <c r="R4634" s="132"/>
      <c r="S4634" s="132"/>
      <c r="T4634" s="132"/>
    </row>
    <row r="4635" customFormat="false" ht="12.8" hidden="false" customHeight="false" outlineLevel="0" collapsed="false">
      <c r="A4635" s="131" t="n">
        <v>1662940800</v>
      </c>
      <c r="B4635" s="330" t="n">
        <f aca="false">(A4635/(24*60*60))+DATE(1970,1,1)</f>
        <v>44816</v>
      </c>
      <c r="C4635" s="331" t="n">
        <f aca="false">YEAR(B4635)</f>
        <v>2022</v>
      </c>
      <c r="D4635" s="331" t="n">
        <f aca="false">MONTH(B4635)</f>
        <v>9</v>
      </c>
      <c r="E4635" s="331" t="n">
        <f aca="false">DAY(B4635)</f>
        <v>12</v>
      </c>
      <c r="F4635" s="132" t="n">
        <v>21834.42</v>
      </c>
      <c r="G4635" s="132" t="n">
        <v>22485.01</v>
      </c>
      <c r="H4635" s="132" t="n">
        <v>21559.45</v>
      </c>
      <c r="I4635" s="132" t="n">
        <v>22403.06</v>
      </c>
      <c r="J4635" s="132" t="n">
        <f aca="false">LARGE($G$1:G4635,1)</f>
        <v>68997.75</v>
      </c>
      <c r="K4635" s="192" t="n">
        <f aca="false">IF(J4635&gt;J4634,0,K4634+1)</f>
        <v>306</v>
      </c>
      <c r="L4635" s="134" t="n">
        <f aca="false">I4635/J4635-1</f>
        <v>-0.675307383211771</v>
      </c>
      <c r="O4635" s="131"/>
      <c r="P4635" s="330"/>
      <c r="Q4635" s="132"/>
      <c r="R4635" s="132"/>
      <c r="S4635" s="132"/>
      <c r="T4635" s="132"/>
    </row>
    <row r="4636" customFormat="false" ht="12.8" hidden="false" customHeight="false" outlineLevel="0" collapsed="false">
      <c r="A4636" s="131" t="n">
        <v>1663027200</v>
      </c>
      <c r="B4636" s="330" t="n">
        <f aca="false">(A4636/(24*60*60))+DATE(1970,1,1)</f>
        <v>44817</v>
      </c>
      <c r="C4636" s="331" t="n">
        <f aca="false">YEAR(B4636)</f>
        <v>2022</v>
      </c>
      <c r="D4636" s="331" t="n">
        <f aca="false">MONTH(B4636)</f>
        <v>9</v>
      </c>
      <c r="E4636" s="331" t="n">
        <f aca="false">DAY(B4636)</f>
        <v>13</v>
      </c>
      <c r="F4636" s="132" t="n">
        <v>22399.41</v>
      </c>
      <c r="G4636" s="132" t="n">
        <v>22792.25</v>
      </c>
      <c r="H4636" s="132" t="n">
        <v>19886.26</v>
      </c>
      <c r="I4636" s="132" t="n">
        <v>20174.25</v>
      </c>
      <c r="J4636" s="132" t="n">
        <f aca="false">LARGE($G$1:G4636,1)</f>
        <v>68997.75</v>
      </c>
      <c r="K4636" s="192" t="n">
        <f aca="false">IF(J4636&gt;J4635,0,K4635+1)</f>
        <v>307</v>
      </c>
      <c r="L4636" s="134" t="n">
        <f aca="false">I4636/J4636-1</f>
        <v>-0.707610030761873</v>
      </c>
      <c r="O4636" s="131"/>
      <c r="P4636" s="330"/>
      <c r="Q4636" s="132"/>
      <c r="R4636" s="132"/>
      <c r="S4636" s="132"/>
      <c r="T4636" s="132"/>
    </row>
    <row r="4637" customFormat="false" ht="12.8" hidden="false" customHeight="false" outlineLevel="0" collapsed="false">
      <c r="A4637" s="131" t="n">
        <v>1663113600</v>
      </c>
      <c r="B4637" s="330" t="n">
        <f aca="false">(A4637/(24*60*60))+DATE(1970,1,1)</f>
        <v>44818</v>
      </c>
      <c r="C4637" s="331" t="n">
        <f aca="false">YEAR(B4637)</f>
        <v>2022</v>
      </c>
      <c r="D4637" s="331" t="n">
        <f aca="false">MONTH(B4637)</f>
        <v>9</v>
      </c>
      <c r="E4637" s="331" t="n">
        <f aca="false">DAY(B4637)</f>
        <v>14</v>
      </c>
      <c r="F4637" s="132" t="n">
        <v>20174.37</v>
      </c>
      <c r="G4637" s="132" t="n">
        <v>20530.59</v>
      </c>
      <c r="H4637" s="132" t="n">
        <v>19623.9</v>
      </c>
      <c r="I4637" s="132" t="n">
        <v>20231.86</v>
      </c>
      <c r="J4637" s="132" t="n">
        <f aca="false">LARGE($G$1:G4637,1)</f>
        <v>68997.75</v>
      </c>
      <c r="K4637" s="192" t="n">
        <f aca="false">IF(J4637&gt;J4636,0,K4636+1)</f>
        <v>308</v>
      </c>
      <c r="L4637" s="134" t="n">
        <f aca="false">I4637/J4637-1</f>
        <v>-0.706775075998855</v>
      </c>
      <c r="O4637" s="131"/>
      <c r="P4637" s="330"/>
      <c r="Q4637" s="132"/>
      <c r="R4637" s="132"/>
      <c r="S4637" s="132"/>
      <c r="T4637" s="132"/>
    </row>
    <row r="4638" customFormat="false" ht="12.8" hidden="false" customHeight="false" outlineLevel="0" collapsed="false">
      <c r="A4638" s="131" t="n">
        <v>1663200000</v>
      </c>
      <c r="B4638" s="330" t="n">
        <f aca="false">(A4638/(24*60*60))+DATE(1970,1,1)</f>
        <v>44819</v>
      </c>
      <c r="C4638" s="331" t="n">
        <f aca="false">YEAR(B4638)</f>
        <v>2022</v>
      </c>
      <c r="D4638" s="331" t="n">
        <f aca="false">MONTH(B4638)</f>
        <v>9</v>
      </c>
      <c r="E4638" s="331" t="n">
        <f aca="false">DAY(B4638)</f>
        <v>15</v>
      </c>
      <c r="F4638" s="132" t="n">
        <v>20229.49</v>
      </c>
      <c r="G4638" s="132" t="n">
        <v>20358.97</v>
      </c>
      <c r="H4638" s="132" t="n">
        <v>19499.83</v>
      </c>
      <c r="I4638" s="132" t="n">
        <v>19699.88</v>
      </c>
      <c r="J4638" s="132" t="n">
        <f aca="false">LARGE($G$1:G4638,1)</f>
        <v>68997.75</v>
      </c>
      <c r="K4638" s="192" t="n">
        <f aca="false">IF(J4638&gt;J4637,0,K4637+1)</f>
        <v>309</v>
      </c>
      <c r="L4638" s="134" t="n">
        <f aca="false">I4638/J4638-1</f>
        <v>-0.714485182487835</v>
      </c>
      <c r="O4638" s="131"/>
      <c r="P4638" s="330"/>
      <c r="Q4638" s="132"/>
      <c r="R4638" s="132"/>
      <c r="S4638" s="132"/>
      <c r="T4638" s="132"/>
    </row>
    <row r="4639" customFormat="false" ht="12.8" hidden="false" customHeight="false" outlineLevel="0" collapsed="false">
      <c r="A4639" s="131" t="n">
        <v>1663286400</v>
      </c>
      <c r="B4639" s="330" t="n">
        <f aca="false">(A4639/(24*60*60))+DATE(1970,1,1)</f>
        <v>44820</v>
      </c>
      <c r="C4639" s="331" t="n">
        <f aca="false">YEAR(B4639)</f>
        <v>2022</v>
      </c>
      <c r="D4639" s="331" t="n">
        <f aca="false">MONTH(B4639)</f>
        <v>9</v>
      </c>
      <c r="E4639" s="331" t="n">
        <f aca="false">DAY(B4639)</f>
        <v>16</v>
      </c>
      <c r="F4639" s="132" t="n">
        <v>19703.79</v>
      </c>
      <c r="G4639" s="132" t="n">
        <v>19888.51</v>
      </c>
      <c r="H4639" s="132" t="n">
        <v>19322.35</v>
      </c>
      <c r="I4639" s="132" t="n">
        <v>19800.14</v>
      </c>
      <c r="J4639" s="132" t="n">
        <f aca="false">LARGE($G$1:G4639,1)</f>
        <v>68997.75</v>
      </c>
      <c r="K4639" s="192" t="n">
        <f aca="false">IF(J4639&gt;J4638,0,K4638+1)</f>
        <v>310</v>
      </c>
      <c r="L4639" s="134" t="n">
        <f aca="false">I4639/J4639-1</f>
        <v>-0.713032091626176</v>
      </c>
      <c r="O4639" s="131"/>
      <c r="P4639" s="330"/>
      <c r="Q4639" s="132"/>
      <c r="R4639" s="132"/>
      <c r="S4639" s="132"/>
      <c r="T4639" s="132"/>
    </row>
    <row r="4640" customFormat="false" ht="12.8" hidden="false" customHeight="false" outlineLevel="0" collapsed="false">
      <c r="A4640" s="131" t="n">
        <v>1663372800</v>
      </c>
      <c r="B4640" s="330" t="n">
        <f aca="false">(A4640/(24*60*60))+DATE(1970,1,1)</f>
        <v>44821</v>
      </c>
      <c r="C4640" s="331" t="n">
        <f aca="false">YEAR(B4640)</f>
        <v>2022</v>
      </c>
      <c r="D4640" s="331" t="n">
        <f aca="false">MONTH(B4640)</f>
        <v>9</v>
      </c>
      <c r="E4640" s="331" t="n">
        <f aca="false">DAY(B4640)</f>
        <v>17</v>
      </c>
      <c r="F4640" s="132" t="n">
        <v>19800.38</v>
      </c>
      <c r="G4640" s="132" t="n">
        <v>20186.28</v>
      </c>
      <c r="H4640" s="132" t="n">
        <v>19755.04</v>
      </c>
      <c r="I4640" s="132" t="n">
        <v>20117</v>
      </c>
      <c r="J4640" s="132" t="n">
        <f aca="false">LARGE($G$1:G4640,1)</f>
        <v>68997.75</v>
      </c>
      <c r="K4640" s="192" t="n">
        <f aca="false">IF(J4640&gt;J4639,0,K4639+1)</f>
        <v>311</v>
      </c>
      <c r="L4640" s="134" t="n">
        <f aca="false">I4640/J4640-1</f>
        <v>-0.708439767963448</v>
      </c>
      <c r="O4640" s="131"/>
      <c r="P4640" s="330"/>
      <c r="Q4640" s="132"/>
      <c r="R4640" s="132"/>
      <c r="S4640" s="132"/>
      <c r="T4640" s="132"/>
    </row>
    <row r="4641" customFormat="false" ht="12.8" hidden="false" customHeight="false" outlineLevel="0" collapsed="false">
      <c r="A4641" s="131" t="n">
        <v>1663459200</v>
      </c>
      <c r="B4641" s="330" t="n">
        <f aca="false">(A4641/(24*60*60))+DATE(1970,1,1)</f>
        <v>44822</v>
      </c>
      <c r="C4641" s="331" t="n">
        <f aca="false">YEAR(B4641)</f>
        <v>2022</v>
      </c>
      <c r="D4641" s="331" t="n">
        <f aca="false">MONTH(B4641)</f>
        <v>9</v>
      </c>
      <c r="E4641" s="331" t="n">
        <f aca="false">DAY(B4641)</f>
        <v>18</v>
      </c>
      <c r="F4641" s="132" t="n">
        <v>20117.31</v>
      </c>
      <c r="G4641" s="132" t="n">
        <v>20119.33</v>
      </c>
      <c r="H4641" s="132" t="n">
        <v>19343.39</v>
      </c>
      <c r="I4641" s="132" t="n">
        <v>19420.94</v>
      </c>
      <c r="J4641" s="132" t="n">
        <f aca="false">LARGE($G$1:G4641,1)</f>
        <v>68997.75</v>
      </c>
      <c r="K4641" s="192" t="n">
        <f aca="false">IF(J4641&gt;J4640,0,K4640+1)</f>
        <v>312</v>
      </c>
      <c r="L4641" s="134" t="n">
        <f aca="false">I4641/J4641-1</f>
        <v>-0.718527923011982</v>
      </c>
      <c r="O4641" s="131"/>
      <c r="P4641" s="330"/>
      <c r="Q4641" s="132"/>
      <c r="R4641" s="132"/>
      <c r="S4641" s="132"/>
      <c r="T4641" s="132"/>
    </row>
    <row r="4642" customFormat="false" ht="12.8" hidden="false" customHeight="false" outlineLevel="0" collapsed="false">
      <c r="A4642" s="131" t="n">
        <v>1663545600</v>
      </c>
      <c r="B4642" s="330" t="n">
        <f aca="false">(A4642/(24*60*60))+DATE(1970,1,1)</f>
        <v>44823</v>
      </c>
      <c r="C4642" s="331" t="n">
        <f aca="false">YEAR(B4642)</f>
        <v>2022</v>
      </c>
      <c r="D4642" s="331" t="n">
        <f aca="false">MONTH(B4642)</f>
        <v>9</v>
      </c>
      <c r="E4642" s="331" t="n">
        <f aca="false">DAY(B4642)</f>
        <v>19</v>
      </c>
      <c r="F4642" s="132" t="n">
        <v>19421.18</v>
      </c>
      <c r="G4642" s="132" t="n">
        <v>19680.56</v>
      </c>
      <c r="H4642" s="132" t="n">
        <v>18249.97</v>
      </c>
      <c r="I4642" s="132" t="n">
        <v>19538.12</v>
      </c>
      <c r="J4642" s="132" t="n">
        <f aca="false">LARGE($G$1:G4642,1)</f>
        <v>68997.75</v>
      </c>
      <c r="K4642" s="192" t="n">
        <f aca="false">IF(J4642&gt;J4641,0,K4641+1)</f>
        <v>313</v>
      </c>
      <c r="L4642" s="134" t="n">
        <f aca="false">I4642/J4642-1</f>
        <v>-0.716829606762539</v>
      </c>
      <c r="O4642" s="131"/>
      <c r="P4642" s="330"/>
      <c r="Q4642" s="132"/>
      <c r="R4642" s="132"/>
      <c r="S4642" s="132"/>
      <c r="T4642" s="132"/>
    </row>
    <row r="4643" customFormat="false" ht="12.8" hidden="false" customHeight="false" outlineLevel="0" collapsed="false">
      <c r="A4643" s="131" t="n">
        <v>1663632000</v>
      </c>
      <c r="B4643" s="330" t="n">
        <f aca="false">(A4643/(24*60*60))+DATE(1970,1,1)</f>
        <v>44824</v>
      </c>
      <c r="C4643" s="331" t="n">
        <f aca="false">YEAR(B4643)</f>
        <v>2022</v>
      </c>
      <c r="D4643" s="331" t="n">
        <f aca="false">MONTH(B4643)</f>
        <v>9</v>
      </c>
      <c r="E4643" s="331" t="n">
        <f aca="false">DAY(B4643)</f>
        <v>20</v>
      </c>
      <c r="F4643" s="132" t="n">
        <v>19536.8</v>
      </c>
      <c r="G4643" s="132" t="n">
        <v>19634.56</v>
      </c>
      <c r="H4643" s="132" t="n">
        <v>18725.93</v>
      </c>
      <c r="I4643" s="132" t="n">
        <v>18876.62</v>
      </c>
      <c r="J4643" s="132" t="n">
        <f aca="false">LARGE($G$1:G4643,1)</f>
        <v>68997.75</v>
      </c>
      <c r="K4643" s="192" t="n">
        <f aca="false">IF(J4643&gt;J4642,0,K4642+1)</f>
        <v>314</v>
      </c>
      <c r="L4643" s="134" t="n">
        <f aca="false">I4643/J4643-1</f>
        <v>-0.72641687591262</v>
      </c>
      <c r="O4643" s="131"/>
      <c r="P4643" s="330"/>
      <c r="Q4643" s="132"/>
      <c r="R4643" s="132"/>
      <c r="S4643" s="132"/>
      <c r="T4643" s="132"/>
    </row>
    <row r="4644" customFormat="false" ht="12.8" hidden="false" customHeight="false" outlineLevel="0" collapsed="false">
      <c r="A4644" s="131" t="n">
        <v>1663718400</v>
      </c>
      <c r="B4644" s="330" t="n">
        <f aca="false">(A4644/(24*60*60))+DATE(1970,1,1)</f>
        <v>44825</v>
      </c>
      <c r="C4644" s="331" t="n">
        <f aca="false">YEAR(B4644)</f>
        <v>2022</v>
      </c>
      <c r="D4644" s="331" t="n">
        <f aca="false">MONTH(B4644)</f>
        <v>9</v>
      </c>
      <c r="E4644" s="331" t="n">
        <f aca="false">DAY(B4644)</f>
        <v>21</v>
      </c>
      <c r="F4644" s="132" t="n">
        <v>18875.49</v>
      </c>
      <c r="G4644" s="132" t="n">
        <v>19910.47</v>
      </c>
      <c r="H4644" s="132" t="n">
        <v>18152.13</v>
      </c>
      <c r="I4644" s="132" t="n">
        <v>18456.46</v>
      </c>
      <c r="J4644" s="132" t="n">
        <f aca="false">LARGE($G$1:G4644,1)</f>
        <v>68997.75</v>
      </c>
      <c r="K4644" s="192" t="n">
        <f aca="false">IF(J4644&gt;J4643,0,K4643+1)</f>
        <v>315</v>
      </c>
      <c r="L4644" s="134" t="n">
        <f aca="false">I4644/J4644-1</f>
        <v>-0.732506349844741</v>
      </c>
      <c r="O4644" s="131"/>
      <c r="P4644" s="330"/>
      <c r="Q4644" s="132"/>
      <c r="R4644" s="132"/>
      <c r="S4644" s="132"/>
      <c r="T4644" s="132"/>
    </row>
    <row r="4645" customFormat="false" ht="12.8" hidden="false" customHeight="false" outlineLevel="0" collapsed="false">
      <c r="A4645" s="131" t="n">
        <v>1663804800</v>
      </c>
      <c r="B4645" s="330" t="n">
        <f aca="false">(A4645/(24*60*60))+DATE(1970,1,1)</f>
        <v>44826</v>
      </c>
      <c r="C4645" s="331" t="n">
        <f aca="false">YEAR(B4645)</f>
        <v>2022</v>
      </c>
      <c r="D4645" s="331" t="n">
        <f aca="false">MONTH(B4645)</f>
        <v>9</v>
      </c>
      <c r="E4645" s="331" t="n">
        <f aca="false">DAY(B4645)</f>
        <v>22</v>
      </c>
      <c r="F4645" s="132" t="n">
        <v>18463.28</v>
      </c>
      <c r="G4645" s="132" t="n">
        <v>19517.69</v>
      </c>
      <c r="H4645" s="132" t="n">
        <v>18365.63</v>
      </c>
      <c r="I4645" s="132" t="n">
        <v>19403.42</v>
      </c>
      <c r="J4645" s="132" t="n">
        <f aca="false">LARGE($G$1:G4645,1)</f>
        <v>68997.75</v>
      </c>
      <c r="K4645" s="192" t="n">
        <f aca="false">IF(J4645&gt;J4644,0,K4644+1)</f>
        <v>316</v>
      </c>
      <c r="L4645" s="134" t="n">
        <f aca="false">I4645/J4645-1</f>
        <v>-0.718781844335504</v>
      </c>
      <c r="O4645" s="131"/>
      <c r="P4645" s="330"/>
      <c r="Q4645" s="132"/>
      <c r="R4645" s="132"/>
      <c r="S4645" s="132"/>
      <c r="T4645" s="132"/>
    </row>
    <row r="4646" customFormat="false" ht="12.8" hidden="false" customHeight="false" outlineLevel="0" collapsed="false">
      <c r="A4646" s="131" t="n">
        <v>1663891200</v>
      </c>
      <c r="B4646" s="330" t="n">
        <f aca="false">(A4646/(24*60*60))+DATE(1970,1,1)</f>
        <v>44827</v>
      </c>
      <c r="C4646" s="331" t="n">
        <f aca="false">YEAR(B4646)</f>
        <v>2022</v>
      </c>
      <c r="D4646" s="331" t="n">
        <f aca="false">MONTH(B4646)</f>
        <v>9</v>
      </c>
      <c r="E4646" s="331" t="n">
        <f aca="false">DAY(B4646)</f>
        <v>23</v>
      </c>
      <c r="F4646" s="132" t="n">
        <v>19405.34</v>
      </c>
      <c r="G4646" s="132" t="n">
        <v>19491.02</v>
      </c>
      <c r="H4646" s="132" t="n">
        <v>18536.25</v>
      </c>
      <c r="I4646" s="132" t="n">
        <v>19289.97</v>
      </c>
      <c r="J4646" s="132" t="n">
        <f aca="false">LARGE($G$1:G4646,1)</f>
        <v>68997.75</v>
      </c>
      <c r="K4646" s="192" t="n">
        <f aca="false">IF(J4646&gt;J4645,0,K4645+1)</f>
        <v>317</v>
      </c>
      <c r="L4646" s="134" t="n">
        <f aca="false">I4646/J4646-1</f>
        <v>-0.720426100851115</v>
      </c>
      <c r="O4646" s="131"/>
      <c r="P4646" s="330"/>
      <c r="Q4646" s="132"/>
      <c r="R4646" s="132"/>
      <c r="S4646" s="132"/>
      <c r="T4646" s="132"/>
    </row>
    <row r="4647" customFormat="false" ht="12.8" hidden="false" customHeight="false" outlineLevel="0" collapsed="false">
      <c r="A4647" s="131" t="n">
        <v>1663977600</v>
      </c>
      <c r="B4647" s="330" t="n">
        <f aca="false">(A4647/(24*60*60))+DATE(1970,1,1)</f>
        <v>44828</v>
      </c>
      <c r="C4647" s="331" t="n">
        <f aca="false">YEAR(B4647)</f>
        <v>2022</v>
      </c>
      <c r="D4647" s="331" t="n">
        <f aca="false">MONTH(B4647)</f>
        <v>9</v>
      </c>
      <c r="E4647" s="331" t="n">
        <f aca="false">DAY(B4647)</f>
        <v>24</v>
      </c>
      <c r="F4647" s="132" t="n">
        <v>19288.92</v>
      </c>
      <c r="G4647" s="132" t="n">
        <v>19308.2</v>
      </c>
      <c r="H4647" s="132" t="n">
        <v>18811.84</v>
      </c>
      <c r="I4647" s="132" t="n">
        <v>18924.36</v>
      </c>
      <c r="J4647" s="132" t="n">
        <f aca="false">LARGE($G$1:G4647,1)</f>
        <v>68997.75</v>
      </c>
      <c r="K4647" s="192" t="n">
        <f aca="false">IF(J4647&gt;J4646,0,K4646+1)</f>
        <v>318</v>
      </c>
      <c r="L4647" s="134" t="n">
        <f aca="false">I4647/J4647-1</f>
        <v>-0.725724969292477</v>
      </c>
      <c r="O4647" s="131"/>
      <c r="P4647" s="330"/>
      <c r="Q4647" s="132"/>
      <c r="R4647" s="132"/>
      <c r="S4647" s="132"/>
      <c r="T4647" s="132"/>
    </row>
    <row r="4648" customFormat="false" ht="12.8" hidden="false" customHeight="false" outlineLevel="0" collapsed="false">
      <c r="A4648" s="131" t="n">
        <v>1664064000</v>
      </c>
      <c r="B4648" s="330" t="n">
        <f aca="false">(A4648/(24*60*60))+DATE(1970,1,1)</f>
        <v>44829</v>
      </c>
      <c r="C4648" s="331" t="n">
        <f aca="false">YEAR(B4648)</f>
        <v>2022</v>
      </c>
      <c r="D4648" s="331" t="n">
        <f aca="false">MONTH(B4648)</f>
        <v>9</v>
      </c>
      <c r="E4648" s="331" t="n">
        <f aca="false">DAY(B4648)</f>
        <v>25</v>
      </c>
      <c r="F4648" s="132" t="n">
        <v>18922.73</v>
      </c>
      <c r="G4648" s="132" t="n">
        <v>19176.25</v>
      </c>
      <c r="H4648" s="132" t="n">
        <v>18635.45</v>
      </c>
      <c r="I4648" s="132" t="n">
        <v>18808.52</v>
      </c>
      <c r="J4648" s="132" t="n">
        <f aca="false">LARGE($G$1:G4648,1)</f>
        <v>68997.75</v>
      </c>
      <c r="K4648" s="192" t="n">
        <f aca="false">IF(J4648&gt;J4647,0,K4647+1)</f>
        <v>319</v>
      </c>
      <c r="L4648" s="134" t="n">
        <f aca="false">I4648/J4648-1</f>
        <v>-0.727403864618774</v>
      </c>
      <c r="O4648" s="131"/>
      <c r="P4648" s="330"/>
      <c r="Q4648" s="132"/>
      <c r="R4648" s="132"/>
      <c r="S4648" s="132"/>
      <c r="T4648" s="132"/>
    </row>
    <row r="4649" customFormat="false" ht="12.8" hidden="false" customHeight="false" outlineLevel="0" collapsed="false">
      <c r="A4649" s="131" t="n">
        <v>1664150400</v>
      </c>
      <c r="B4649" s="330" t="n">
        <f aca="false">(A4649/(24*60*60))+DATE(1970,1,1)</f>
        <v>44830</v>
      </c>
      <c r="C4649" s="331" t="n">
        <f aca="false">YEAR(B4649)</f>
        <v>2022</v>
      </c>
      <c r="D4649" s="331" t="n">
        <f aca="false">MONTH(B4649)</f>
        <v>9</v>
      </c>
      <c r="E4649" s="331" t="n">
        <f aca="false">DAY(B4649)</f>
        <v>26</v>
      </c>
      <c r="F4649" s="132" t="n">
        <v>18807.41</v>
      </c>
      <c r="G4649" s="132" t="n">
        <v>19312.6</v>
      </c>
      <c r="H4649" s="132" t="n">
        <v>18689.95</v>
      </c>
      <c r="I4649" s="132" t="n">
        <v>19227.65</v>
      </c>
      <c r="J4649" s="132" t="n">
        <f aca="false">LARGE($G$1:G4649,1)</f>
        <v>68997.75</v>
      </c>
      <c r="K4649" s="192" t="n">
        <f aca="false">IF(J4649&gt;J4648,0,K4648+1)</f>
        <v>320</v>
      </c>
      <c r="L4649" s="134" t="n">
        <f aca="false">I4649/J4649-1</f>
        <v>-0.721329318709668</v>
      </c>
      <c r="O4649" s="131"/>
      <c r="P4649" s="330"/>
      <c r="Q4649" s="132"/>
      <c r="R4649" s="132"/>
      <c r="S4649" s="132"/>
      <c r="T4649" s="132"/>
    </row>
    <row r="4650" customFormat="false" ht="12.8" hidden="false" customHeight="false" outlineLevel="0" collapsed="false">
      <c r="A4650" s="131" t="n">
        <v>1664236800</v>
      </c>
      <c r="B4650" s="330" t="n">
        <f aca="false">(A4650/(24*60*60))+DATE(1970,1,1)</f>
        <v>44831</v>
      </c>
      <c r="C4650" s="331" t="n">
        <f aca="false">YEAR(B4650)</f>
        <v>2022</v>
      </c>
      <c r="D4650" s="331" t="n">
        <f aca="false">MONTH(B4650)</f>
        <v>9</v>
      </c>
      <c r="E4650" s="331" t="n">
        <f aca="false">DAY(B4650)</f>
        <v>27</v>
      </c>
      <c r="F4650" s="132" t="n">
        <v>19229.51</v>
      </c>
      <c r="G4650" s="132" t="n">
        <v>20381.29</v>
      </c>
      <c r="H4650" s="132" t="n">
        <v>18826.44</v>
      </c>
      <c r="I4650" s="132" t="n">
        <v>19081.15</v>
      </c>
      <c r="J4650" s="132" t="n">
        <f aca="false">LARGE($G$1:G4650,1)</f>
        <v>68997.75</v>
      </c>
      <c r="K4650" s="192" t="n">
        <f aca="false">IF(J4650&gt;J4649,0,K4649+1)</f>
        <v>321</v>
      </c>
      <c r="L4650" s="134" t="n">
        <f aca="false">I4650/J4650-1</f>
        <v>-0.723452576352127</v>
      </c>
      <c r="O4650" s="131"/>
      <c r="P4650" s="330"/>
      <c r="Q4650" s="132"/>
      <c r="R4650" s="132"/>
      <c r="S4650" s="132"/>
      <c r="T4650" s="132"/>
    </row>
    <row r="4651" customFormat="false" ht="12.8" hidden="false" customHeight="false" outlineLevel="0" collapsed="false">
      <c r="A4651" s="131" t="n">
        <v>1664323200</v>
      </c>
      <c r="B4651" s="330" t="n">
        <f aca="false">(A4651/(24*60*60))+DATE(1970,1,1)</f>
        <v>44832</v>
      </c>
      <c r="C4651" s="331" t="n">
        <f aca="false">YEAR(B4651)</f>
        <v>2022</v>
      </c>
      <c r="D4651" s="331" t="n">
        <f aca="false">MONTH(B4651)</f>
        <v>9</v>
      </c>
      <c r="E4651" s="331" t="n">
        <f aca="false">DAY(B4651)</f>
        <v>28</v>
      </c>
      <c r="F4651" s="132" t="n">
        <v>19082.54</v>
      </c>
      <c r="G4651" s="132" t="n">
        <v>19773.28</v>
      </c>
      <c r="H4651" s="132" t="n">
        <v>18478.88</v>
      </c>
      <c r="I4651" s="132" t="n">
        <v>19409.26</v>
      </c>
      <c r="J4651" s="132" t="n">
        <f aca="false">LARGE($G$1:G4651,1)</f>
        <v>68997.75</v>
      </c>
      <c r="K4651" s="192" t="n">
        <f aca="false">IF(J4651&gt;J4650,0,K4650+1)</f>
        <v>322</v>
      </c>
      <c r="L4651" s="134" t="n">
        <f aca="false">I4651/J4651-1</f>
        <v>-0.71869720389433</v>
      </c>
      <c r="O4651" s="131"/>
      <c r="P4651" s="330"/>
      <c r="Q4651" s="132"/>
      <c r="R4651" s="132"/>
      <c r="S4651" s="132"/>
      <c r="T4651" s="132"/>
    </row>
    <row r="4652" customFormat="false" ht="12.8" hidden="false" customHeight="false" outlineLevel="0" collapsed="false">
      <c r="A4652" s="131" t="n">
        <v>1664409600</v>
      </c>
      <c r="B4652" s="330" t="n">
        <f aca="false">(A4652/(24*60*60))+DATE(1970,1,1)</f>
        <v>44833</v>
      </c>
      <c r="C4652" s="331" t="n">
        <f aca="false">YEAR(B4652)</f>
        <v>2022</v>
      </c>
      <c r="D4652" s="331" t="n">
        <f aca="false">MONTH(B4652)</f>
        <v>9</v>
      </c>
      <c r="E4652" s="331" t="n">
        <f aca="false">DAY(B4652)</f>
        <v>29</v>
      </c>
      <c r="F4652" s="132" t="n">
        <v>19406.77</v>
      </c>
      <c r="G4652" s="132" t="n">
        <v>19641.12</v>
      </c>
      <c r="H4652" s="132" t="n">
        <v>18847.74</v>
      </c>
      <c r="I4652" s="132" t="n">
        <v>19594.92</v>
      </c>
      <c r="J4652" s="132" t="n">
        <f aca="false">LARGE($G$1:G4652,1)</f>
        <v>68997.75</v>
      </c>
      <c r="K4652" s="192" t="n">
        <f aca="false">IF(J4652&gt;J4651,0,K4651+1)</f>
        <v>323</v>
      </c>
      <c r="L4652" s="134" t="n">
        <f aca="false">I4652/J4652-1</f>
        <v>-0.716006391512767</v>
      </c>
      <c r="O4652" s="131"/>
      <c r="P4652" s="330"/>
      <c r="Q4652" s="132"/>
      <c r="R4652" s="132"/>
      <c r="S4652" s="132"/>
      <c r="T4652" s="132"/>
    </row>
    <row r="4653" customFormat="false" ht="12.8" hidden="false" customHeight="false" outlineLevel="0" collapsed="false">
      <c r="A4653" s="131" t="n">
        <v>1664496000</v>
      </c>
      <c r="B4653" s="330" t="n">
        <f aca="false">(A4653/(24*60*60))+DATE(1970,1,1)</f>
        <v>44834</v>
      </c>
      <c r="C4653" s="331" t="n">
        <f aca="false">YEAR(B4653)</f>
        <v>2022</v>
      </c>
      <c r="D4653" s="331" t="n">
        <f aca="false">MONTH(B4653)</f>
        <v>9</v>
      </c>
      <c r="E4653" s="331" t="n">
        <f aca="false">DAY(B4653)</f>
        <v>30</v>
      </c>
      <c r="F4653" s="132" t="n">
        <v>19596.28</v>
      </c>
      <c r="G4653" s="132" t="n">
        <v>20177.32</v>
      </c>
      <c r="H4653" s="132" t="n">
        <v>19154.78</v>
      </c>
      <c r="I4653" s="132" t="n">
        <v>19426.02</v>
      </c>
      <c r="J4653" s="132" t="n">
        <f aca="false">LARGE($G$1:G4653,1)</f>
        <v>68997.75</v>
      </c>
      <c r="K4653" s="192" t="n">
        <f aca="false">IF(J4653&gt;J4652,0,K4652+1)</f>
        <v>324</v>
      </c>
      <c r="L4653" s="134" t="n">
        <f aca="false">I4653/J4653-1</f>
        <v>-0.718454297422742</v>
      </c>
      <c r="O4653" s="131"/>
      <c r="P4653" s="330"/>
      <c r="Q4653" s="132"/>
      <c r="R4653" s="132"/>
      <c r="S4653" s="132"/>
      <c r="T4653" s="132"/>
    </row>
    <row r="4654" customFormat="false" ht="12.8" hidden="false" customHeight="false" outlineLevel="0" collapsed="false">
      <c r="A4654" s="131" t="n">
        <v>1664582400</v>
      </c>
      <c r="B4654" s="330" t="n">
        <f aca="false">(A4654/(24*60*60))+DATE(1970,1,1)</f>
        <v>44835</v>
      </c>
      <c r="C4654" s="331" t="n">
        <f aca="false">YEAR(B4654)</f>
        <v>2022</v>
      </c>
      <c r="D4654" s="331" t="n">
        <f aca="false">MONTH(B4654)</f>
        <v>10</v>
      </c>
      <c r="E4654" s="331" t="n">
        <f aca="false">DAY(B4654)</f>
        <v>1</v>
      </c>
      <c r="F4654" s="132" t="n">
        <v>19423.86</v>
      </c>
      <c r="G4654" s="132" t="n">
        <v>19484.26</v>
      </c>
      <c r="H4654" s="132" t="n">
        <v>19169.03</v>
      </c>
      <c r="I4654" s="132" t="n">
        <v>19315.3</v>
      </c>
      <c r="J4654" s="132" t="n">
        <f aca="false">LARGE($G$1:G4654,1)</f>
        <v>68997.75</v>
      </c>
      <c r="K4654" s="192" t="n">
        <f aca="false">IF(J4654&gt;J4653,0,K4653+1)</f>
        <v>325</v>
      </c>
      <c r="L4654" s="134" t="n">
        <f aca="false">I4654/J4654-1</f>
        <v>-0.72005898743075</v>
      </c>
      <c r="O4654" s="131"/>
      <c r="P4654" s="330"/>
      <c r="Q4654" s="132"/>
      <c r="R4654" s="132"/>
      <c r="S4654" s="132"/>
      <c r="T4654" s="132"/>
    </row>
    <row r="4655" customFormat="false" ht="12.8" hidden="false" customHeight="false" outlineLevel="0" collapsed="false">
      <c r="A4655" s="131" t="n">
        <v>1664668800</v>
      </c>
      <c r="B4655" s="330" t="n">
        <f aca="false">(A4655/(24*60*60))+DATE(1970,1,1)</f>
        <v>44836</v>
      </c>
      <c r="C4655" s="331" t="n">
        <f aca="false">YEAR(B4655)</f>
        <v>2022</v>
      </c>
      <c r="D4655" s="331" t="n">
        <f aca="false">MONTH(B4655)</f>
        <v>10</v>
      </c>
      <c r="E4655" s="331" t="n">
        <f aca="false">DAY(B4655)</f>
        <v>2</v>
      </c>
      <c r="F4655" s="132" t="n">
        <v>19313.69</v>
      </c>
      <c r="G4655" s="132" t="n">
        <v>19396.66</v>
      </c>
      <c r="H4655" s="132" t="n">
        <v>18930.01</v>
      </c>
      <c r="I4655" s="132" t="n">
        <v>19057.33</v>
      </c>
      <c r="J4655" s="132" t="n">
        <f aca="false">LARGE($G$1:G4655,1)</f>
        <v>68997.75</v>
      </c>
      <c r="K4655" s="192" t="n">
        <f aca="false">IF(J4655&gt;J4654,0,K4654+1)</f>
        <v>326</v>
      </c>
      <c r="L4655" s="134" t="n">
        <f aca="false">I4655/J4655-1</f>
        <v>-0.723797805000888</v>
      </c>
      <c r="O4655" s="131"/>
      <c r="P4655" s="330"/>
      <c r="Q4655" s="132"/>
      <c r="R4655" s="132"/>
      <c r="S4655" s="132"/>
      <c r="T4655" s="132"/>
    </row>
    <row r="4656" customFormat="false" ht="12.8" hidden="false" customHeight="false" outlineLevel="0" collapsed="false">
      <c r="A4656" s="131" t="n">
        <v>1664755200</v>
      </c>
      <c r="B4656" s="330" t="n">
        <f aca="false">(A4656/(24*60*60))+DATE(1970,1,1)</f>
        <v>44837</v>
      </c>
      <c r="C4656" s="331" t="n">
        <f aca="false">YEAR(B4656)</f>
        <v>2022</v>
      </c>
      <c r="D4656" s="331" t="n">
        <f aca="false">MONTH(B4656)</f>
        <v>10</v>
      </c>
      <c r="E4656" s="331" t="n">
        <f aca="false">DAY(B4656)</f>
        <v>3</v>
      </c>
      <c r="F4656" s="132" t="n">
        <v>19061.28</v>
      </c>
      <c r="G4656" s="132" t="n">
        <v>19710.87</v>
      </c>
      <c r="H4656" s="132" t="n">
        <v>18972.41</v>
      </c>
      <c r="I4656" s="132" t="n">
        <v>19634.52</v>
      </c>
      <c r="J4656" s="132" t="n">
        <f aca="false">LARGE($G$1:G4656,1)</f>
        <v>68997.75</v>
      </c>
      <c r="K4656" s="192" t="n">
        <f aca="false">IF(J4656&gt;J4655,0,K4655+1)</f>
        <v>327</v>
      </c>
      <c r="L4656" s="134" t="n">
        <f aca="false">I4656/J4656-1</f>
        <v>-0.715432459754122</v>
      </c>
      <c r="O4656" s="131"/>
      <c r="P4656" s="330"/>
      <c r="Q4656" s="132"/>
      <c r="R4656" s="132"/>
      <c r="S4656" s="132"/>
      <c r="T4656" s="132"/>
    </row>
    <row r="4657" customFormat="false" ht="12.8" hidden="false" customHeight="false" outlineLevel="0" collapsed="false">
      <c r="A4657" s="131" t="n">
        <v>1664841600</v>
      </c>
      <c r="B4657" s="330" t="n">
        <f aca="false">(A4657/(24*60*60))+DATE(1970,1,1)</f>
        <v>44838</v>
      </c>
      <c r="C4657" s="331" t="n">
        <f aca="false">YEAR(B4657)</f>
        <v>2022</v>
      </c>
      <c r="D4657" s="331" t="n">
        <f aca="false">MONTH(B4657)</f>
        <v>10</v>
      </c>
      <c r="E4657" s="331" t="n">
        <f aca="false">DAY(B4657)</f>
        <v>4</v>
      </c>
      <c r="F4657" s="132" t="n">
        <v>19633.27</v>
      </c>
      <c r="G4657" s="132" t="n">
        <v>20470.34</v>
      </c>
      <c r="H4657" s="132" t="n">
        <v>19500.47</v>
      </c>
      <c r="I4657" s="132" t="n">
        <v>20344.04</v>
      </c>
      <c r="J4657" s="132" t="n">
        <f aca="false">LARGE($G$1:G4657,1)</f>
        <v>68997.75</v>
      </c>
      <c r="K4657" s="192" t="n">
        <f aca="false">IF(J4657&gt;J4656,0,K4656+1)</f>
        <v>328</v>
      </c>
      <c r="L4657" s="134" t="n">
        <f aca="false">I4657/J4657-1</f>
        <v>-0.705149225880554</v>
      </c>
      <c r="O4657" s="131"/>
      <c r="P4657" s="330"/>
      <c r="Q4657" s="132"/>
      <c r="R4657" s="132"/>
      <c r="S4657" s="132"/>
      <c r="T4657" s="132"/>
    </row>
    <row r="4658" customFormat="false" ht="12.8" hidden="false" customHeight="false" outlineLevel="0" collapsed="false">
      <c r="A4658" s="131" t="n">
        <v>1664928000</v>
      </c>
      <c r="B4658" s="330" t="n">
        <f aca="false">(A4658/(24*60*60))+DATE(1970,1,1)</f>
        <v>44839</v>
      </c>
      <c r="C4658" s="331" t="n">
        <f aca="false">YEAR(B4658)</f>
        <v>2022</v>
      </c>
      <c r="D4658" s="331" t="n">
        <f aca="false">MONTH(B4658)</f>
        <v>10</v>
      </c>
      <c r="E4658" s="331" t="n">
        <f aca="false">DAY(B4658)</f>
        <v>5</v>
      </c>
      <c r="F4658" s="132" t="n">
        <v>20344.06</v>
      </c>
      <c r="G4658" s="132" t="n">
        <v>20366.35</v>
      </c>
      <c r="H4658" s="132" t="n">
        <v>19745.62</v>
      </c>
      <c r="I4658" s="132" t="n">
        <v>20163.1</v>
      </c>
      <c r="J4658" s="132" t="n">
        <f aca="false">LARGE($G$1:G4658,1)</f>
        <v>68997.75</v>
      </c>
      <c r="K4658" s="192" t="n">
        <f aca="false">IF(J4658&gt;J4657,0,K4657+1)</f>
        <v>329</v>
      </c>
      <c r="L4658" s="134" t="n">
        <f aca="false">I4658/J4658-1</f>
        <v>-0.707771630234319</v>
      </c>
      <c r="O4658" s="131"/>
      <c r="P4658" s="330"/>
      <c r="Q4658" s="132"/>
      <c r="R4658" s="132"/>
      <c r="S4658" s="132"/>
      <c r="T4658" s="132"/>
    </row>
    <row r="4659" customFormat="false" ht="12.8" hidden="false" customHeight="false" outlineLevel="0" collapsed="false">
      <c r="A4659" s="131" t="n">
        <v>1665014400</v>
      </c>
      <c r="B4659" s="330" t="n">
        <f aca="false">(A4659/(24*60*60))+DATE(1970,1,1)</f>
        <v>44840</v>
      </c>
      <c r="C4659" s="331" t="n">
        <f aca="false">YEAR(B4659)</f>
        <v>2022</v>
      </c>
      <c r="D4659" s="331" t="n">
        <f aca="false">MONTH(B4659)</f>
        <v>10</v>
      </c>
      <c r="E4659" s="331" t="n">
        <f aca="false">DAY(B4659)</f>
        <v>6</v>
      </c>
      <c r="F4659" s="132" t="n">
        <v>20161.99</v>
      </c>
      <c r="G4659" s="132" t="n">
        <v>20449.26</v>
      </c>
      <c r="H4659" s="132" t="n">
        <v>19863.21</v>
      </c>
      <c r="I4659" s="132" t="n">
        <v>19958.59</v>
      </c>
      <c r="J4659" s="132" t="n">
        <f aca="false">LARGE($G$1:G4659,1)</f>
        <v>68997.75</v>
      </c>
      <c r="K4659" s="192" t="n">
        <f aca="false">IF(J4659&gt;J4658,0,K4658+1)</f>
        <v>330</v>
      </c>
      <c r="L4659" s="134" t="n">
        <f aca="false">I4659/J4659-1</f>
        <v>-0.710735639930288</v>
      </c>
      <c r="O4659" s="131"/>
      <c r="P4659" s="330"/>
      <c r="Q4659" s="132"/>
      <c r="R4659" s="132"/>
      <c r="S4659" s="132"/>
      <c r="T4659" s="132"/>
    </row>
    <row r="4660" customFormat="false" ht="12.8" hidden="false" customHeight="false" outlineLevel="0" collapsed="false">
      <c r="A4660" s="131" t="n">
        <v>1665100800</v>
      </c>
      <c r="B4660" s="330" t="n">
        <f aca="false">(A4660/(24*60*60))+DATE(1970,1,1)</f>
        <v>44841</v>
      </c>
      <c r="C4660" s="331" t="n">
        <f aca="false">YEAR(B4660)</f>
        <v>2022</v>
      </c>
      <c r="D4660" s="331" t="n">
        <f aca="false">MONTH(B4660)</f>
        <v>10</v>
      </c>
      <c r="E4660" s="331" t="n">
        <f aca="false">DAY(B4660)</f>
        <v>7</v>
      </c>
      <c r="F4660" s="132" t="n">
        <v>19960.63</v>
      </c>
      <c r="G4660" s="132" t="n">
        <v>20058.21</v>
      </c>
      <c r="H4660" s="132" t="n">
        <v>19331.34</v>
      </c>
      <c r="I4660" s="132" t="n">
        <v>19532.76</v>
      </c>
      <c r="J4660" s="132" t="n">
        <f aca="false">LARGE($G$1:G4660,1)</f>
        <v>68997.75</v>
      </c>
      <c r="K4660" s="192" t="n">
        <f aca="false">IF(J4660&gt;J4659,0,K4659+1)</f>
        <v>331</v>
      </c>
      <c r="L4660" s="134" t="n">
        <f aca="false">I4660/J4660-1</f>
        <v>-0.716907290455124</v>
      </c>
      <c r="O4660" s="131"/>
      <c r="P4660" s="330"/>
      <c r="Q4660" s="132"/>
      <c r="R4660" s="132"/>
      <c r="S4660" s="132"/>
      <c r="T4660" s="132"/>
    </row>
    <row r="4661" customFormat="false" ht="12.8" hidden="false" customHeight="false" outlineLevel="0" collapsed="false">
      <c r="A4661" s="131" t="n">
        <v>1665187200</v>
      </c>
      <c r="B4661" s="330" t="n">
        <f aca="false">(A4661/(24*60*60))+DATE(1970,1,1)</f>
        <v>44842</v>
      </c>
      <c r="C4661" s="331" t="n">
        <f aca="false">YEAR(B4661)</f>
        <v>2022</v>
      </c>
      <c r="D4661" s="331" t="n">
        <f aca="false">MONTH(B4661)</f>
        <v>10</v>
      </c>
      <c r="E4661" s="331" t="n">
        <f aca="false">DAY(B4661)</f>
        <v>8</v>
      </c>
      <c r="F4661" s="132" t="n">
        <v>19533.12</v>
      </c>
      <c r="G4661" s="132" t="n">
        <v>19625.63</v>
      </c>
      <c r="H4661" s="132" t="n">
        <v>19237.18</v>
      </c>
      <c r="I4661" s="132" t="n">
        <v>19418.17</v>
      </c>
      <c r="J4661" s="132" t="n">
        <f aca="false">LARGE($G$1:G4661,1)</f>
        <v>68997.75</v>
      </c>
      <c r="K4661" s="192" t="n">
        <f aca="false">IF(J4661&gt;J4660,0,K4660+1)</f>
        <v>332</v>
      </c>
      <c r="L4661" s="134" t="n">
        <f aca="false">I4661/J4661-1</f>
        <v>-0.718568069248635</v>
      </c>
      <c r="O4661" s="131"/>
      <c r="P4661" s="330"/>
      <c r="Q4661" s="132"/>
      <c r="R4661" s="132"/>
      <c r="S4661" s="132"/>
      <c r="T4661" s="132"/>
    </row>
    <row r="4662" customFormat="false" ht="12.8" hidden="false" customHeight="false" outlineLevel="0" collapsed="false">
      <c r="A4662" s="131" t="n">
        <v>1665273600</v>
      </c>
      <c r="B4662" s="330" t="n">
        <f aca="false">(A4662/(24*60*60))+DATE(1970,1,1)</f>
        <v>44843</v>
      </c>
      <c r="C4662" s="331" t="n">
        <f aca="false">YEAR(B4662)</f>
        <v>2022</v>
      </c>
      <c r="D4662" s="331" t="n">
        <f aca="false">MONTH(B4662)</f>
        <v>10</v>
      </c>
      <c r="E4662" s="331" t="n">
        <f aca="false">DAY(B4662)</f>
        <v>9</v>
      </c>
      <c r="F4662" s="132" t="n">
        <v>19421.01</v>
      </c>
      <c r="G4662" s="132" t="n">
        <v>19570.58</v>
      </c>
      <c r="H4662" s="132" t="n">
        <v>19326.97</v>
      </c>
      <c r="I4662" s="132" t="n">
        <v>19445.94</v>
      </c>
      <c r="J4662" s="132" t="n">
        <f aca="false">LARGE($G$1:G4662,1)</f>
        <v>68997.75</v>
      </c>
      <c r="K4662" s="192" t="n">
        <f aca="false">IF(J4662&gt;J4661,0,K4661+1)</f>
        <v>333</v>
      </c>
      <c r="L4662" s="134" t="n">
        <f aca="false">I4662/J4662-1</f>
        <v>-0.718165592356273</v>
      </c>
      <c r="O4662" s="131"/>
      <c r="P4662" s="330"/>
      <c r="Q4662" s="132"/>
      <c r="R4662" s="132"/>
      <c r="S4662" s="132"/>
      <c r="T4662" s="132"/>
    </row>
    <row r="4663" customFormat="false" ht="12.8" hidden="false" customHeight="false" outlineLevel="0" collapsed="false">
      <c r="A4663" s="131" t="n">
        <v>1665360000</v>
      </c>
      <c r="B4663" s="330" t="n">
        <f aca="false">(A4663/(24*60*60))+DATE(1970,1,1)</f>
        <v>44844</v>
      </c>
      <c r="C4663" s="331" t="n">
        <f aca="false">YEAR(B4663)</f>
        <v>2022</v>
      </c>
      <c r="D4663" s="331" t="n">
        <f aca="false">MONTH(B4663)</f>
        <v>10</v>
      </c>
      <c r="E4663" s="331" t="n">
        <f aca="false">DAY(B4663)</f>
        <v>10</v>
      </c>
      <c r="F4663" s="132" t="n">
        <v>19442.08</v>
      </c>
      <c r="G4663" s="132" t="n">
        <v>19525.27</v>
      </c>
      <c r="H4663" s="132" t="n">
        <v>19031.76</v>
      </c>
      <c r="I4663" s="132" t="n">
        <v>19131.94</v>
      </c>
      <c r="J4663" s="132" t="n">
        <f aca="false">LARGE($G$1:G4663,1)</f>
        <v>68997.75</v>
      </c>
      <c r="K4663" s="192" t="n">
        <f aca="false">IF(J4663&gt;J4662,0,K4662+1)</f>
        <v>334</v>
      </c>
      <c r="L4663" s="134" t="n">
        <f aca="false">I4663/J4663-1</f>
        <v>-0.722716465391987</v>
      </c>
      <c r="O4663" s="131"/>
      <c r="P4663" s="330"/>
      <c r="Q4663" s="132"/>
      <c r="R4663" s="132"/>
      <c r="S4663" s="132"/>
      <c r="T4663" s="132"/>
    </row>
    <row r="4664" customFormat="false" ht="12.8" hidden="false" customHeight="false" outlineLevel="0" collapsed="false">
      <c r="A4664" s="131" t="n">
        <v>1665446400</v>
      </c>
      <c r="B4664" s="330" t="n">
        <f aca="false">(A4664/(24*60*60))+DATE(1970,1,1)</f>
        <v>44845</v>
      </c>
      <c r="C4664" s="331" t="n">
        <f aca="false">YEAR(B4664)</f>
        <v>2022</v>
      </c>
      <c r="D4664" s="331" t="n">
        <f aca="false">MONTH(B4664)</f>
        <v>10</v>
      </c>
      <c r="E4664" s="331" t="n">
        <f aca="false">DAY(B4664)</f>
        <v>11</v>
      </c>
      <c r="F4664" s="132" t="n">
        <v>19131.19</v>
      </c>
      <c r="G4664" s="132" t="n">
        <v>19263.11</v>
      </c>
      <c r="H4664" s="132" t="n">
        <v>18857.22</v>
      </c>
      <c r="I4664" s="132" t="n">
        <v>19056.5</v>
      </c>
      <c r="J4664" s="132" t="n">
        <f aca="false">LARGE($G$1:G4664,1)</f>
        <v>68997.75</v>
      </c>
      <c r="K4664" s="192" t="n">
        <f aca="false">IF(J4664&gt;J4663,0,K4663+1)</f>
        <v>335</v>
      </c>
      <c r="L4664" s="134" t="n">
        <f aca="false">I4664/J4664-1</f>
        <v>-0.723809834378657</v>
      </c>
      <c r="O4664" s="131"/>
      <c r="P4664" s="330"/>
      <c r="Q4664" s="132"/>
      <c r="R4664" s="132"/>
      <c r="S4664" s="132"/>
      <c r="T4664" s="132"/>
    </row>
    <row r="4665" customFormat="false" ht="12.8" hidden="false" customHeight="false" outlineLevel="0" collapsed="false">
      <c r="A4665" s="131" t="n">
        <v>1665532800</v>
      </c>
      <c r="B4665" s="330" t="n">
        <f aca="false">(A4665/(24*60*60))+DATE(1970,1,1)</f>
        <v>44846</v>
      </c>
      <c r="C4665" s="331" t="n">
        <f aca="false">YEAR(B4665)</f>
        <v>2022</v>
      </c>
      <c r="D4665" s="331" t="n">
        <f aca="false">MONTH(B4665)</f>
        <v>10</v>
      </c>
      <c r="E4665" s="331" t="n">
        <f aca="false">DAY(B4665)</f>
        <v>12</v>
      </c>
      <c r="F4665" s="132" t="n">
        <v>19057.97</v>
      </c>
      <c r="G4665" s="132" t="n">
        <v>19232.77</v>
      </c>
      <c r="H4665" s="132" t="n">
        <v>18963.55</v>
      </c>
      <c r="I4665" s="132" t="n">
        <v>19156.58</v>
      </c>
      <c r="J4665" s="132" t="n">
        <f aca="false">LARGE($G$1:G4665,1)</f>
        <v>68997.75</v>
      </c>
      <c r="K4665" s="192" t="n">
        <f aca="false">IF(J4665&gt;J4664,0,K4664+1)</f>
        <v>336</v>
      </c>
      <c r="L4665" s="134" t="n">
        <f aca="false">I4665/J4665-1</f>
        <v>-0.72235935229772</v>
      </c>
      <c r="O4665" s="131"/>
      <c r="P4665" s="330"/>
      <c r="Q4665" s="132"/>
      <c r="R4665" s="132"/>
      <c r="S4665" s="132"/>
      <c r="T4665" s="132"/>
    </row>
    <row r="4666" customFormat="false" ht="12.8" hidden="false" customHeight="false" outlineLevel="0" collapsed="false">
      <c r="A4666" s="131" t="n">
        <v>1665619200</v>
      </c>
      <c r="B4666" s="330" t="n">
        <f aca="false">(A4666/(24*60*60))+DATE(1970,1,1)</f>
        <v>44847</v>
      </c>
      <c r="C4666" s="331" t="n">
        <f aca="false">YEAR(B4666)</f>
        <v>2022</v>
      </c>
      <c r="D4666" s="331" t="n">
        <f aca="false">MONTH(B4666)</f>
        <v>10</v>
      </c>
      <c r="E4666" s="331" t="n">
        <f aca="false">DAY(B4666)</f>
        <v>13</v>
      </c>
      <c r="F4666" s="132" t="n">
        <v>19155.81</v>
      </c>
      <c r="G4666" s="132" t="n">
        <v>19503.13</v>
      </c>
      <c r="H4666" s="132" t="n">
        <v>18160.71</v>
      </c>
      <c r="I4666" s="132" t="n">
        <v>19380.96</v>
      </c>
      <c r="J4666" s="132" t="n">
        <f aca="false">LARGE($G$1:G4666,1)</f>
        <v>68997.75</v>
      </c>
      <c r="K4666" s="192" t="n">
        <f aca="false">IF(J4666&gt;J4665,0,K4665+1)</f>
        <v>337</v>
      </c>
      <c r="L4666" s="134" t="n">
        <f aca="false">I4666/J4666-1</f>
        <v>-0.719107362196593</v>
      </c>
      <c r="O4666" s="131"/>
      <c r="P4666" s="330"/>
      <c r="Q4666" s="132"/>
      <c r="R4666" s="132"/>
      <c r="S4666" s="132"/>
      <c r="T4666" s="132"/>
    </row>
    <row r="4667" customFormat="false" ht="12.8" hidden="false" customHeight="false" outlineLevel="0" collapsed="false">
      <c r="A4667" s="131" t="n">
        <v>1665705600</v>
      </c>
      <c r="B4667" s="330" t="n">
        <f aca="false">(A4667/(24*60*60))+DATE(1970,1,1)</f>
        <v>44848</v>
      </c>
      <c r="C4667" s="331" t="n">
        <f aca="false">YEAR(B4667)</f>
        <v>2022</v>
      </c>
      <c r="D4667" s="331" t="n">
        <f aca="false">MONTH(B4667)</f>
        <v>10</v>
      </c>
      <c r="E4667" s="331" t="n">
        <f aca="false">DAY(B4667)</f>
        <v>14</v>
      </c>
      <c r="F4667" s="132" t="n">
        <v>19378.24</v>
      </c>
      <c r="G4667" s="132" t="n">
        <v>19946.71</v>
      </c>
      <c r="H4667" s="132" t="n">
        <v>19076.03</v>
      </c>
      <c r="I4667" s="132" t="n">
        <v>19181.61</v>
      </c>
      <c r="J4667" s="132" t="n">
        <f aca="false">LARGE($G$1:G4667,1)</f>
        <v>68997.75</v>
      </c>
      <c r="K4667" s="192" t="n">
        <f aca="false">IF(J4667&gt;J4666,0,K4666+1)</f>
        <v>338</v>
      </c>
      <c r="L4667" s="134" t="n">
        <f aca="false">I4667/J4667-1</f>
        <v>-0.721996586845223</v>
      </c>
      <c r="O4667" s="131"/>
      <c r="P4667" s="330"/>
      <c r="Q4667" s="132"/>
      <c r="R4667" s="132"/>
      <c r="S4667" s="132"/>
      <c r="T4667" s="132"/>
    </row>
    <row r="4668" customFormat="false" ht="12.8" hidden="false" customHeight="false" outlineLevel="0" collapsed="false">
      <c r="A4668" s="131" t="n">
        <v>1665792000</v>
      </c>
      <c r="B4668" s="330" t="n">
        <f aca="false">(A4668/(24*60*60))+DATE(1970,1,1)</f>
        <v>44849</v>
      </c>
      <c r="C4668" s="331" t="n">
        <f aca="false">YEAR(B4668)</f>
        <v>2022</v>
      </c>
      <c r="D4668" s="331" t="n">
        <f aca="false">MONTH(B4668)</f>
        <v>10</v>
      </c>
      <c r="E4668" s="331" t="n">
        <f aca="false">DAY(B4668)</f>
        <v>15</v>
      </c>
      <c r="F4668" s="132" t="n">
        <v>19181.89</v>
      </c>
      <c r="G4668" s="132" t="n">
        <v>19225.48</v>
      </c>
      <c r="H4668" s="132" t="n">
        <v>18995</v>
      </c>
      <c r="I4668" s="132" t="n">
        <v>19069.45</v>
      </c>
      <c r="J4668" s="132" t="n">
        <f aca="false">LARGE($G$1:G4668,1)</f>
        <v>68997.75</v>
      </c>
      <c r="K4668" s="192" t="n">
        <f aca="false">IF(J4668&gt;J4667,0,K4667+1)</f>
        <v>339</v>
      </c>
      <c r="L4668" s="134" t="n">
        <f aca="false">I4668/J4668-1</f>
        <v>-0.723622147099</v>
      </c>
      <c r="O4668" s="131"/>
      <c r="P4668" s="330"/>
      <c r="Q4668" s="132"/>
      <c r="R4668" s="132"/>
      <c r="S4668" s="132"/>
      <c r="T4668" s="132"/>
    </row>
    <row r="4669" customFormat="false" ht="12.8" hidden="false" customHeight="false" outlineLevel="0" collapsed="false">
      <c r="A4669" s="131" t="n">
        <v>1665878400</v>
      </c>
      <c r="B4669" s="330" t="n">
        <f aca="false">(A4669/(24*60*60))+DATE(1970,1,1)</f>
        <v>44850</v>
      </c>
      <c r="C4669" s="331" t="n">
        <f aca="false">YEAR(B4669)</f>
        <v>2022</v>
      </c>
      <c r="D4669" s="331" t="n">
        <f aca="false">MONTH(B4669)</f>
        <v>10</v>
      </c>
      <c r="E4669" s="331" t="n">
        <f aca="false">DAY(B4669)</f>
        <v>16</v>
      </c>
      <c r="F4669" s="132" t="n">
        <v>19071.81</v>
      </c>
      <c r="G4669" s="132" t="n">
        <v>19424.05</v>
      </c>
      <c r="H4669" s="132" t="n">
        <v>19067.87</v>
      </c>
      <c r="I4669" s="132" t="n">
        <v>19263.43</v>
      </c>
      <c r="J4669" s="132" t="n">
        <f aca="false">LARGE($G$1:G4669,1)</f>
        <v>68997.75</v>
      </c>
      <c r="K4669" s="192" t="n">
        <f aca="false">IF(J4669&gt;J4668,0,K4668+1)</f>
        <v>340</v>
      </c>
      <c r="L4669" s="134" t="n">
        <f aca="false">I4669/J4669-1</f>
        <v>-0.720810751075216</v>
      </c>
      <c r="O4669" s="131"/>
      <c r="P4669" s="330"/>
      <c r="Q4669" s="132"/>
      <c r="R4669" s="132"/>
      <c r="S4669" s="132"/>
      <c r="T4669" s="132"/>
    </row>
    <row r="4670" customFormat="false" ht="12.8" hidden="false" customHeight="false" outlineLevel="0" collapsed="false">
      <c r="A4670" s="131" t="n">
        <v>1665964800</v>
      </c>
      <c r="B4670" s="330" t="n">
        <f aca="false">(A4670/(24*60*60))+DATE(1970,1,1)</f>
        <v>44851</v>
      </c>
      <c r="C4670" s="331" t="n">
        <f aca="false">YEAR(B4670)</f>
        <v>2022</v>
      </c>
      <c r="D4670" s="331" t="n">
        <f aca="false">MONTH(B4670)</f>
        <v>10</v>
      </c>
      <c r="E4670" s="331" t="n">
        <f aca="false">DAY(B4670)</f>
        <v>17</v>
      </c>
      <c r="F4670" s="132" t="n">
        <v>19262.52</v>
      </c>
      <c r="G4670" s="132" t="n">
        <v>19672.82</v>
      </c>
      <c r="H4670" s="132" t="n">
        <v>19160.09</v>
      </c>
      <c r="I4670" s="132" t="n">
        <v>19550.45</v>
      </c>
      <c r="J4670" s="132" t="n">
        <f aca="false">LARGE($G$1:G4670,1)</f>
        <v>68997.75</v>
      </c>
      <c r="K4670" s="192" t="n">
        <f aca="false">IF(J4670&gt;J4669,0,K4669+1)</f>
        <v>341</v>
      </c>
      <c r="L4670" s="134" t="n">
        <f aca="false">I4670/J4670-1</f>
        <v>-0.716650905283143</v>
      </c>
      <c r="O4670" s="131"/>
      <c r="P4670" s="330"/>
      <c r="Q4670" s="132"/>
      <c r="R4670" s="132"/>
      <c r="S4670" s="132"/>
      <c r="T4670" s="132"/>
    </row>
    <row r="4671" customFormat="false" ht="12.8" hidden="false" customHeight="false" outlineLevel="0" collapsed="false">
      <c r="A4671" s="131" t="n">
        <v>1666051200</v>
      </c>
      <c r="B4671" s="330" t="n">
        <f aca="false">(A4671/(24*60*60))+DATE(1970,1,1)</f>
        <v>44852</v>
      </c>
      <c r="C4671" s="331" t="n">
        <f aca="false">YEAR(B4671)</f>
        <v>2022</v>
      </c>
      <c r="D4671" s="331" t="n">
        <f aca="false">MONTH(B4671)</f>
        <v>10</v>
      </c>
      <c r="E4671" s="331" t="n">
        <f aca="false">DAY(B4671)</f>
        <v>18</v>
      </c>
      <c r="F4671" s="132" t="n">
        <v>19549.83</v>
      </c>
      <c r="G4671" s="132" t="n">
        <v>19699.91</v>
      </c>
      <c r="H4671" s="132" t="n">
        <v>19100.22</v>
      </c>
      <c r="I4671" s="132" t="n">
        <v>19331.81</v>
      </c>
      <c r="J4671" s="132" t="n">
        <f aca="false">LARGE($G$1:G4671,1)</f>
        <v>68997.75</v>
      </c>
      <c r="K4671" s="192" t="n">
        <f aca="false">IF(J4671&gt;J4670,0,K4670+1)</f>
        <v>342</v>
      </c>
      <c r="L4671" s="134" t="n">
        <f aca="false">I4671/J4671-1</f>
        <v>-0.719819704265719</v>
      </c>
      <c r="O4671" s="131"/>
      <c r="P4671" s="330"/>
      <c r="Q4671" s="132"/>
      <c r="R4671" s="132"/>
      <c r="S4671" s="132"/>
      <c r="T4671" s="132"/>
    </row>
    <row r="4672" customFormat="false" ht="12.8" hidden="false" customHeight="false" outlineLevel="0" collapsed="false">
      <c r="A4672" s="131" t="n">
        <v>1666137600</v>
      </c>
      <c r="B4672" s="330" t="n">
        <f aca="false">(A4672/(24*60*60))+DATE(1970,1,1)</f>
        <v>44853</v>
      </c>
      <c r="C4672" s="331" t="n">
        <f aca="false">YEAR(B4672)</f>
        <v>2022</v>
      </c>
      <c r="D4672" s="331" t="n">
        <f aca="false">MONTH(B4672)</f>
        <v>10</v>
      </c>
      <c r="E4672" s="331" t="n">
        <f aca="false">DAY(B4672)</f>
        <v>19</v>
      </c>
      <c r="F4672" s="132" t="n">
        <v>19329.63</v>
      </c>
      <c r="G4672" s="132" t="n">
        <v>19358.06</v>
      </c>
      <c r="H4672" s="132" t="n">
        <v>19072.51</v>
      </c>
      <c r="I4672" s="132" t="n">
        <v>19125.59</v>
      </c>
      <c r="J4672" s="132" t="n">
        <f aca="false">LARGE($G$1:G4672,1)</f>
        <v>68997.75</v>
      </c>
      <c r="K4672" s="192" t="n">
        <f aca="false">IF(J4672&gt;J4671,0,K4671+1)</f>
        <v>343</v>
      </c>
      <c r="L4672" s="134" t="n">
        <f aca="false">I4672/J4672-1</f>
        <v>-0.722808497378538</v>
      </c>
      <c r="O4672" s="131"/>
      <c r="P4672" s="330"/>
      <c r="Q4672" s="132"/>
      <c r="R4672" s="132"/>
      <c r="S4672" s="132"/>
      <c r="T4672" s="132"/>
    </row>
    <row r="4673" customFormat="false" ht="12.8" hidden="false" customHeight="false" outlineLevel="0" collapsed="false">
      <c r="A4673" s="131" t="n">
        <v>1666224000</v>
      </c>
      <c r="B4673" s="330" t="n">
        <f aca="false">(A4673/(24*60*60))+DATE(1970,1,1)</f>
        <v>44854</v>
      </c>
      <c r="C4673" s="331" t="n">
        <f aca="false">YEAR(B4673)</f>
        <v>2022</v>
      </c>
      <c r="D4673" s="331" t="n">
        <f aca="false">MONTH(B4673)</f>
        <v>10</v>
      </c>
      <c r="E4673" s="331" t="n">
        <f aca="false">DAY(B4673)</f>
        <v>20</v>
      </c>
      <c r="F4673" s="132" t="n">
        <v>19127.11</v>
      </c>
      <c r="G4673" s="132" t="n">
        <v>19345.26</v>
      </c>
      <c r="H4673" s="132" t="n">
        <v>18907.62</v>
      </c>
      <c r="I4673" s="132" t="n">
        <v>19044.25</v>
      </c>
      <c r="J4673" s="132" t="n">
        <f aca="false">LARGE($G$1:G4673,1)</f>
        <v>68997.75</v>
      </c>
      <c r="K4673" s="192" t="n">
        <f aca="false">IF(J4673&gt;J4672,0,K4672+1)</f>
        <v>344</v>
      </c>
      <c r="L4673" s="134" t="n">
        <f aca="false">I4673/J4673-1</f>
        <v>-0.723987376399955</v>
      </c>
      <c r="O4673" s="131"/>
      <c r="P4673" s="330"/>
      <c r="Q4673" s="132"/>
      <c r="R4673" s="132"/>
      <c r="S4673" s="132"/>
      <c r="T4673" s="132"/>
    </row>
    <row r="4674" customFormat="false" ht="12.8" hidden="false" customHeight="false" outlineLevel="0" collapsed="false">
      <c r="A4674" s="131" t="n">
        <v>1666310400</v>
      </c>
      <c r="B4674" s="330" t="n">
        <f aca="false">(A4674/(24*60*60))+DATE(1970,1,1)</f>
        <v>44855</v>
      </c>
      <c r="C4674" s="331" t="n">
        <f aca="false">YEAR(B4674)</f>
        <v>2022</v>
      </c>
      <c r="D4674" s="331" t="n">
        <f aca="false">MONTH(B4674)</f>
        <v>10</v>
      </c>
      <c r="E4674" s="331" t="n">
        <f aca="false">DAY(B4674)</f>
        <v>21</v>
      </c>
      <c r="F4674" s="132" t="n">
        <v>19043.92</v>
      </c>
      <c r="G4674" s="132" t="n">
        <v>19248.36</v>
      </c>
      <c r="H4674" s="132" t="n">
        <v>18660.53</v>
      </c>
      <c r="I4674" s="132" t="n">
        <v>19166.92</v>
      </c>
      <c r="J4674" s="132" t="n">
        <f aca="false">LARGE($G$1:G4674,1)</f>
        <v>68997.75</v>
      </c>
      <c r="K4674" s="192" t="n">
        <f aca="false">IF(J4674&gt;J4673,0,K4673+1)</f>
        <v>345</v>
      </c>
      <c r="L4674" s="134" t="n">
        <f aca="false">I4674/J4674-1</f>
        <v>-0.722209492338518</v>
      </c>
      <c r="O4674" s="131"/>
      <c r="P4674" s="330"/>
      <c r="Q4674" s="132"/>
      <c r="R4674" s="132"/>
      <c r="S4674" s="132"/>
      <c r="T4674" s="132"/>
    </row>
    <row r="4675" customFormat="false" ht="12.8" hidden="false" customHeight="false" outlineLevel="0" collapsed="false">
      <c r="A4675" s="131" t="n">
        <v>1666396800</v>
      </c>
      <c r="B4675" s="330" t="n">
        <f aca="false">(A4675/(24*60*60))+DATE(1970,1,1)</f>
        <v>44856</v>
      </c>
      <c r="C4675" s="331" t="n">
        <f aca="false">YEAR(B4675)</f>
        <v>2022</v>
      </c>
      <c r="D4675" s="331" t="n">
        <f aca="false">MONTH(B4675)</f>
        <v>10</v>
      </c>
      <c r="E4675" s="331" t="n">
        <f aca="false">DAY(B4675)</f>
        <v>22</v>
      </c>
      <c r="F4675" s="132" t="n">
        <v>19169.34</v>
      </c>
      <c r="G4675" s="132" t="n">
        <v>19251.92</v>
      </c>
      <c r="H4675" s="132" t="n">
        <v>19117.89</v>
      </c>
      <c r="I4675" s="132" t="n">
        <v>19206.4</v>
      </c>
      <c r="J4675" s="132" t="n">
        <f aca="false">LARGE($G$1:G4675,1)</f>
        <v>68997.75</v>
      </c>
      <c r="K4675" s="192" t="n">
        <f aca="false">IF(J4675&gt;J4674,0,K4674+1)</f>
        <v>346</v>
      </c>
      <c r="L4675" s="134" t="n">
        <f aca="false">I4675/J4675-1</f>
        <v>-0.721637299767021</v>
      </c>
      <c r="O4675" s="131"/>
      <c r="P4675" s="330"/>
      <c r="Q4675" s="132"/>
      <c r="R4675" s="132"/>
      <c r="S4675" s="132"/>
      <c r="T4675" s="132"/>
    </row>
    <row r="4676" customFormat="false" ht="12.8" hidden="false" customHeight="false" outlineLevel="0" collapsed="false">
      <c r="A4676" s="131" t="n">
        <v>1666483200</v>
      </c>
      <c r="B4676" s="330" t="n">
        <f aca="false">(A4676/(24*60*60))+DATE(1970,1,1)</f>
        <v>44857</v>
      </c>
      <c r="C4676" s="331" t="n">
        <f aca="false">YEAR(B4676)</f>
        <v>2022</v>
      </c>
      <c r="D4676" s="331" t="n">
        <f aca="false">MONTH(B4676)</f>
        <v>10</v>
      </c>
      <c r="E4676" s="331" t="n">
        <f aca="false">DAY(B4676)</f>
        <v>23</v>
      </c>
      <c r="F4676" s="132" t="n">
        <v>19206.9</v>
      </c>
      <c r="G4676" s="132" t="n">
        <v>19689.18</v>
      </c>
      <c r="H4676" s="132" t="n">
        <v>19077.69</v>
      </c>
      <c r="I4676" s="132" t="n">
        <v>19572.38</v>
      </c>
      <c r="J4676" s="132" t="n">
        <f aca="false">LARGE($G$1:G4676,1)</f>
        <v>68997.75</v>
      </c>
      <c r="K4676" s="192" t="n">
        <f aca="false">IF(J4676&gt;J4675,0,K4675+1)</f>
        <v>347</v>
      </c>
      <c r="L4676" s="134" t="n">
        <f aca="false">I4676/J4676-1</f>
        <v>-0.716333068831955</v>
      </c>
      <c r="O4676" s="131"/>
      <c r="P4676" s="330"/>
      <c r="Q4676" s="132"/>
      <c r="R4676" s="132"/>
      <c r="S4676" s="132"/>
      <c r="T4676" s="132"/>
    </row>
    <row r="4677" customFormat="false" ht="12.8" hidden="false" customHeight="false" outlineLevel="0" collapsed="false">
      <c r="A4677" s="131" t="n">
        <v>1666569600</v>
      </c>
      <c r="B4677" s="330" t="n">
        <f aca="false">(A4677/(24*60*60))+DATE(1970,1,1)</f>
        <v>44858</v>
      </c>
      <c r="C4677" s="331" t="n">
        <f aca="false">YEAR(B4677)</f>
        <v>2022</v>
      </c>
      <c r="D4677" s="331" t="n">
        <f aca="false">MONTH(B4677)</f>
        <v>10</v>
      </c>
      <c r="E4677" s="331" t="n">
        <f aca="false">DAY(B4677)</f>
        <v>24</v>
      </c>
      <c r="F4677" s="132" t="n">
        <v>19573.54</v>
      </c>
      <c r="G4677" s="132" t="n">
        <v>19594.54</v>
      </c>
      <c r="H4677" s="132" t="n">
        <v>19163.48</v>
      </c>
      <c r="I4677" s="132" t="n">
        <v>19332.21</v>
      </c>
      <c r="J4677" s="132" t="n">
        <f aca="false">LARGE($G$1:G4677,1)</f>
        <v>68997.75</v>
      </c>
      <c r="K4677" s="192" t="n">
        <f aca="false">IF(J4677&gt;J4676,0,K4676+1)</f>
        <v>348</v>
      </c>
      <c r="L4677" s="134" t="n">
        <f aca="false">I4677/J4677-1</f>
        <v>-0.719813906975227</v>
      </c>
      <c r="O4677" s="131"/>
      <c r="P4677" s="330"/>
      <c r="Q4677" s="132"/>
      <c r="R4677" s="132"/>
      <c r="S4677" s="132"/>
      <c r="T4677" s="132"/>
    </row>
    <row r="4678" customFormat="false" ht="12.8" hidden="false" customHeight="false" outlineLevel="0" collapsed="false">
      <c r="A4678" s="131" t="n">
        <v>1666656000</v>
      </c>
      <c r="B4678" s="330" t="n">
        <f aca="false">(A4678/(24*60*60))+DATE(1970,1,1)</f>
        <v>44859</v>
      </c>
      <c r="C4678" s="331" t="n">
        <f aca="false">YEAR(B4678)</f>
        <v>2022</v>
      </c>
      <c r="D4678" s="331" t="n">
        <f aca="false">MONTH(B4678)</f>
        <v>10</v>
      </c>
      <c r="E4678" s="331" t="n">
        <f aca="false">DAY(B4678)</f>
        <v>25</v>
      </c>
      <c r="F4678" s="132" t="n">
        <v>19332.62</v>
      </c>
      <c r="G4678" s="132" t="n">
        <v>20412.72</v>
      </c>
      <c r="H4678" s="132" t="n">
        <v>19234.91</v>
      </c>
      <c r="I4678" s="132" t="n">
        <v>20086.89</v>
      </c>
      <c r="J4678" s="132" t="n">
        <f aca="false">LARGE($G$1:G4678,1)</f>
        <v>68997.75</v>
      </c>
      <c r="K4678" s="192" t="n">
        <f aca="false">IF(J4678&gt;J4677,0,K4677+1)</f>
        <v>349</v>
      </c>
      <c r="L4678" s="134" t="n">
        <f aca="false">I4678/J4678-1</f>
        <v>-0.708876159005185</v>
      </c>
      <c r="O4678" s="131"/>
      <c r="P4678" s="330"/>
      <c r="Q4678" s="132"/>
      <c r="R4678" s="132"/>
      <c r="S4678" s="132"/>
      <c r="T4678" s="132"/>
    </row>
    <row r="4679" customFormat="false" ht="12.8" hidden="false" customHeight="false" outlineLevel="0" collapsed="false">
      <c r="A4679" s="131" t="n">
        <v>1666742400</v>
      </c>
      <c r="B4679" s="330" t="n">
        <f aca="false">(A4679/(24*60*60))+DATE(1970,1,1)</f>
        <v>44860</v>
      </c>
      <c r="C4679" s="331" t="n">
        <f aca="false">YEAR(B4679)</f>
        <v>2022</v>
      </c>
      <c r="D4679" s="331" t="n">
        <f aca="false">MONTH(B4679)</f>
        <v>10</v>
      </c>
      <c r="E4679" s="331" t="n">
        <f aca="false">DAY(B4679)</f>
        <v>26</v>
      </c>
      <c r="F4679" s="132" t="n">
        <v>20089.41</v>
      </c>
      <c r="G4679" s="132" t="n">
        <v>21018.53</v>
      </c>
      <c r="H4679" s="132" t="n">
        <v>20061.9</v>
      </c>
      <c r="I4679" s="132" t="n">
        <v>20774.74</v>
      </c>
      <c r="J4679" s="132" t="n">
        <f aca="false">LARGE($G$1:G4679,1)</f>
        <v>68997.75</v>
      </c>
      <c r="K4679" s="192" t="n">
        <f aca="false">IF(J4679&gt;J4678,0,K4678+1)</f>
        <v>350</v>
      </c>
      <c r="L4679" s="134" t="n">
        <f aca="false">I4679/J4679-1</f>
        <v>-0.698906993343986</v>
      </c>
      <c r="O4679" s="131"/>
      <c r="P4679" s="330"/>
      <c r="Q4679" s="132"/>
      <c r="R4679" s="132"/>
      <c r="S4679" s="132"/>
      <c r="T4679" s="132"/>
    </row>
    <row r="4680" customFormat="false" ht="12.8" hidden="false" customHeight="false" outlineLevel="0" collapsed="false">
      <c r="A4680" s="131" t="n">
        <v>1666828800</v>
      </c>
      <c r="B4680" s="330" t="n">
        <f aca="false">(A4680/(24*60*60))+DATE(1970,1,1)</f>
        <v>44861</v>
      </c>
      <c r="C4680" s="331" t="n">
        <f aca="false">YEAR(B4680)</f>
        <v>2022</v>
      </c>
      <c r="D4680" s="331" t="n">
        <f aca="false">MONTH(B4680)</f>
        <v>10</v>
      </c>
      <c r="E4680" s="331" t="n">
        <f aca="false">DAY(B4680)</f>
        <v>27</v>
      </c>
      <c r="F4680" s="132" t="n">
        <v>20774.83</v>
      </c>
      <c r="G4680" s="132" t="n">
        <v>20875.13</v>
      </c>
      <c r="H4680" s="132" t="n">
        <v>20192</v>
      </c>
      <c r="I4680" s="132" t="n">
        <v>20292.62</v>
      </c>
      <c r="J4680" s="132" t="n">
        <f aca="false">LARGE($G$1:G4680,1)</f>
        <v>68997.75</v>
      </c>
      <c r="K4680" s="192" t="n">
        <f aca="false">IF(J4680&gt;J4679,0,K4679+1)</f>
        <v>351</v>
      </c>
      <c r="L4680" s="134" t="n">
        <f aca="false">I4680/J4680-1</f>
        <v>-0.705894467573218</v>
      </c>
      <c r="O4680" s="131"/>
      <c r="P4680" s="330"/>
      <c r="Q4680" s="132"/>
      <c r="R4680" s="132"/>
      <c r="S4680" s="132"/>
      <c r="T4680" s="132"/>
    </row>
    <row r="4681" customFormat="false" ht="12.8" hidden="false" customHeight="false" outlineLevel="0" collapsed="false">
      <c r="A4681" s="131" t="n">
        <v>1666915200</v>
      </c>
      <c r="B4681" s="330" t="n">
        <f aca="false">(A4681/(24*60*60))+DATE(1970,1,1)</f>
        <v>44862</v>
      </c>
      <c r="C4681" s="331" t="n">
        <f aca="false">YEAR(B4681)</f>
        <v>2022</v>
      </c>
      <c r="D4681" s="331" t="n">
        <f aca="false">MONTH(B4681)</f>
        <v>10</v>
      </c>
      <c r="E4681" s="331" t="n">
        <f aca="false">DAY(B4681)</f>
        <v>28</v>
      </c>
      <c r="F4681" s="132" t="n">
        <v>20292.45</v>
      </c>
      <c r="G4681" s="132" t="n">
        <v>20749.52</v>
      </c>
      <c r="H4681" s="132" t="n">
        <v>20006.33</v>
      </c>
      <c r="I4681" s="132" t="n">
        <v>20599.09</v>
      </c>
      <c r="J4681" s="132" t="n">
        <f aca="false">LARGE($G$1:G4681,1)</f>
        <v>68997.75</v>
      </c>
      <c r="K4681" s="192" t="n">
        <f aca="false">IF(J4681&gt;J4680,0,K4680+1)</f>
        <v>352</v>
      </c>
      <c r="L4681" s="134" t="n">
        <f aca="false">I4681/J4681-1</f>
        <v>-0.701452728531003</v>
      </c>
      <c r="O4681" s="131"/>
      <c r="P4681" s="330"/>
      <c r="Q4681" s="132"/>
      <c r="R4681" s="132"/>
      <c r="S4681" s="132"/>
      <c r="T4681" s="132"/>
    </row>
    <row r="4682" customFormat="false" ht="12.8" hidden="false" customHeight="false" outlineLevel="0" collapsed="false">
      <c r="A4682" s="131" t="n">
        <v>1667001600</v>
      </c>
      <c r="B4682" s="330" t="n">
        <f aca="false">(A4682/(24*60*60))+DATE(1970,1,1)</f>
        <v>44863</v>
      </c>
      <c r="C4682" s="331" t="n">
        <f aca="false">YEAR(B4682)</f>
        <v>2022</v>
      </c>
      <c r="D4682" s="331" t="n">
        <f aca="false">MONTH(B4682)</f>
        <v>10</v>
      </c>
      <c r="E4682" s="331" t="n">
        <f aca="false">DAY(B4682)</f>
        <v>29</v>
      </c>
      <c r="F4682" s="132" t="n">
        <v>20598.95</v>
      </c>
      <c r="G4682" s="132" t="n">
        <v>21077.68</v>
      </c>
      <c r="H4682" s="132" t="n">
        <v>20564.05</v>
      </c>
      <c r="I4682" s="132" t="n">
        <v>20820.06</v>
      </c>
      <c r="J4682" s="132" t="n">
        <f aca="false">LARGE($G$1:G4682,1)</f>
        <v>68997.75</v>
      </c>
      <c r="K4682" s="192" t="n">
        <f aca="false">IF(J4682&gt;J4681,0,K4681+1)</f>
        <v>353</v>
      </c>
      <c r="L4682" s="134" t="n">
        <f aca="false">I4682/J4682-1</f>
        <v>-0.698250160331315</v>
      </c>
      <c r="O4682" s="131"/>
      <c r="P4682" s="330"/>
      <c r="Q4682" s="132"/>
      <c r="R4682" s="132"/>
      <c r="S4682" s="132"/>
      <c r="T4682" s="132"/>
    </row>
    <row r="4683" customFormat="false" ht="12.8" hidden="false" customHeight="false" outlineLevel="0" collapsed="false">
      <c r="A4683" s="131" t="n">
        <v>1667088000</v>
      </c>
      <c r="B4683" s="330" t="n">
        <f aca="false">(A4683/(24*60*60))+DATE(1970,1,1)</f>
        <v>44864</v>
      </c>
      <c r="C4683" s="331" t="n">
        <f aca="false">YEAR(B4683)</f>
        <v>2022</v>
      </c>
      <c r="D4683" s="331" t="n">
        <f aca="false">MONTH(B4683)</f>
        <v>10</v>
      </c>
      <c r="E4683" s="331" t="n">
        <f aca="false">DAY(B4683)</f>
        <v>30</v>
      </c>
      <c r="F4683" s="132" t="n">
        <v>20819.83</v>
      </c>
      <c r="G4683" s="132" t="n">
        <v>20931.45</v>
      </c>
      <c r="H4683" s="132" t="n">
        <v>20523.21</v>
      </c>
      <c r="I4683" s="132" t="n">
        <v>20628.62</v>
      </c>
      <c r="J4683" s="132" t="n">
        <f aca="false">LARGE($G$1:G4683,1)</f>
        <v>68997.75</v>
      </c>
      <c r="K4683" s="192" t="n">
        <f aca="false">IF(J4683&gt;J4682,0,K4682+1)</f>
        <v>354</v>
      </c>
      <c r="L4683" s="134" t="n">
        <f aca="false">I4683/J4683-1</f>
        <v>-0.701024743560478</v>
      </c>
      <c r="O4683" s="131"/>
      <c r="P4683" s="330"/>
      <c r="Q4683" s="132"/>
      <c r="R4683" s="132"/>
      <c r="S4683" s="132"/>
      <c r="T4683" s="132"/>
    </row>
    <row r="4684" customFormat="false" ht="12.8" hidden="false" customHeight="false" outlineLevel="0" collapsed="false">
      <c r="A4684" s="131" t="n">
        <v>1667174400</v>
      </c>
      <c r="B4684" s="330" t="n">
        <f aca="false">(A4684/(24*60*60))+DATE(1970,1,1)</f>
        <v>44865</v>
      </c>
      <c r="C4684" s="331" t="n">
        <f aca="false">YEAR(B4684)</f>
        <v>2022</v>
      </c>
      <c r="D4684" s="331" t="n">
        <f aca="false">MONTH(B4684)</f>
        <v>10</v>
      </c>
      <c r="E4684" s="331" t="n">
        <f aca="false">DAY(B4684)</f>
        <v>31</v>
      </c>
      <c r="F4684" s="132" t="n">
        <v>20628.02</v>
      </c>
      <c r="G4684" s="132" t="n">
        <v>20831.87</v>
      </c>
      <c r="H4684" s="132" t="n">
        <v>20243.83</v>
      </c>
      <c r="I4684" s="132" t="n">
        <v>20495.81</v>
      </c>
      <c r="J4684" s="132" t="n">
        <f aca="false">LARGE($G$1:G4684,1)</f>
        <v>68997.75</v>
      </c>
      <c r="K4684" s="192" t="n">
        <f aca="false">IF(J4684&gt;J4683,0,K4683+1)</f>
        <v>355</v>
      </c>
      <c r="L4684" s="134" t="n">
        <f aca="false">I4684/J4684-1</f>
        <v>-0.702949588935871</v>
      </c>
      <c r="O4684" s="131"/>
      <c r="P4684" s="330"/>
      <c r="Q4684" s="132"/>
      <c r="R4684" s="132"/>
      <c r="S4684" s="132"/>
      <c r="T4684" s="132"/>
    </row>
    <row r="4685" customFormat="false" ht="12.8" hidden="false" customHeight="false" outlineLevel="0" collapsed="false">
      <c r="A4685" s="131" t="n">
        <v>1667260800</v>
      </c>
      <c r="B4685" s="330" t="n">
        <f aca="false">(A4685/(24*60*60))+DATE(1970,1,1)</f>
        <v>44866</v>
      </c>
      <c r="C4685" s="331" t="n">
        <f aca="false">YEAR(B4685)</f>
        <v>2022</v>
      </c>
      <c r="D4685" s="331" t="n">
        <f aca="false">MONTH(B4685)</f>
        <v>11</v>
      </c>
      <c r="E4685" s="331" t="n">
        <f aca="false">DAY(B4685)</f>
        <v>1</v>
      </c>
      <c r="F4685" s="132" t="n">
        <v>20493.23</v>
      </c>
      <c r="G4685" s="132" t="n">
        <v>20682.31</v>
      </c>
      <c r="H4685" s="132" t="n">
        <v>20333.65</v>
      </c>
      <c r="I4685" s="132" t="n">
        <v>20480.62</v>
      </c>
      <c r="J4685" s="132" t="n">
        <f aca="false">LARGE($G$1:G4685,1)</f>
        <v>68997.75</v>
      </c>
      <c r="K4685" s="192" t="n">
        <f aca="false">IF(J4685&gt;J4684,0,K4684+1)</f>
        <v>356</v>
      </c>
      <c r="L4685" s="134" t="n">
        <f aca="false">I4685/J4685-1</f>
        <v>-0.70316974104228</v>
      </c>
      <c r="O4685" s="131"/>
      <c r="P4685" s="330"/>
      <c r="Q4685" s="132"/>
      <c r="R4685" s="132"/>
      <c r="S4685" s="132"/>
      <c r="T4685" s="132"/>
    </row>
    <row r="4686" customFormat="false" ht="12.8" hidden="false" customHeight="false" outlineLevel="0" collapsed="false">
      <c r="A4686" s="131" t="n">
        <v>1667347200</v>
      </c>
      <c r="B4686" s="330" t="n">
        <f aca="false">(A4686/(24*60*60))+DATE(1970,1,1)</f>
        <v>44867</v>
      </c>
      <c r="C4686" s="331" t="n">
        <f aca="false">YEAR(B4686)</f>
        <v>2022</v>
      </c>
      <c r="D4686" s="331" t="n">
        <f aca="false">MONTH(B4686)</f>
        <v>11</v>
      </c>
      <c r="E4686" s="331" t="n">
        <f aca="false">DAY(B4686)</f>
        <v>2</v>
      </c>
      <c r="F4686" s="132" t="n">
        <v>20481.35</v>
      </c>
      <c r="G4686" s="132" t="n">
        <v>20817.63</v>
      </c>
      <c r="H4686" s="132" t="n">
        <v>20058.5</v>
      </c>
      <c r="I4686" s="132" t="n">
        <v>20153.01</v>
      </c>
      <c r="J4686" s="132" t="n">
        <f aca="false">LARGE($G$1:G4686,1)</f>
        <v>68997.75</v>
      </c>
      <c r="K4686" s="192" t="n">
        <f aca="false">IF(J4686&gt;J4685,0,K4685+1)</f>
        <v>357</v>
      </c>
      <c r="L4686" s="134" t="n">
        <f aca="false">I4686/J4686-1</f>
        <v>-0.707917866886964</v>
      </c>
      <c r="O4686" s="131"/>
      <c r="P4686" s="330"/>
      <c r="Q4686" s="132"/>
      <c r="R4686" s="132"/>
      <c r="S4686" s="132"/>
      <c r="T4686" s="132"/>
    </row>
    <row r="4687" customFormat="false" ht="12.8" hidden="false" customHeight="false" outlineLevel="0" collapsed="false">
      <c r="A4687" s="131" t="n">
        <v>1667433600</v>
      </c>
      <c r="B4687" s="330" t="n">
        <f aca="false">(A4687/(24*60*60))+DATE(1970,1,1)</f>
        <v>44868</v>
      </c>
      <c r="C4687" s="331" t="n">
        <f aca="false">YEAR(B4687)</f>
        <v>2022</v>
      </c>
      <c r="D4687" s="331" t="n">
        <f aca="false">MONTH(B4687)</f>
        <v>11</v>
      </c>
      <c r="E4687" s="331" t="n">
        <f aca="false">DAY(B4687)</f>
        <v>3</v>
      </c>
      <c r="F4687" s="132" t="n">
        <v>20152.86</v>
      </c>
      <c r="G4687" s="132" t="n">
        <v>20387.15</v>
      </c>
      <c r="H4687" s="132" t="n">
        <v>20041.07</v>
      </c>
      <c r="I4687" s="132" t="n">
        <v>20206.42</v>
      </c>
      <c r="J4687" s="132" t="n">
        <f aca="false">LARGE($G$1:G4687,1)</f>
        <v>68997.75</v>
      </c>
      <c r="K4687" s="192" t="n">
        <f aca="false">IF(J4687&gt;J4686,0,K4686+1)</f>
        <v>358</v>
      </c>
      <c r="L4687" s="134" t="n">
        <f aca="false">I4687/J4687-1</f>
        <v>-0.707143783674105</v>
      </c>
      <c r="O4687" s="131"/>
      <c r="P4687" s="330"/>
      <c r="Q4687" s="132"/>
      <c r="R4687" s="132"/>
      <c r="S4687" s="132"/>
      <c r="T4687" s="132"/>
    </row>
    <row r="4688" customFormat="false" ht="12.8" hidden="false" customHeight="false" outlineLevel="0" collapsed="false">
      <c r="A4688" s="131" t="n">
        <v>1667520000</v>
      </c>
      <c r="B4688" s="330" t="n">
        <f aca="false">(A4688/(24*60*60))+DATE(1970,1,1)</f>
        <v>44869</v>
      </c>
      <c r="C4688" s="331" t="n">
        <f aca="false">YEAR(B4688)</f>
        <v>2022</v>
      </c>
      <c r="D4688" s="331" t="n">
        <f aca="false">MONTH(B4688)</f>
        <v>11</v>
      </c>
      <c r="E4688" s="331" t="n">
        <f aca="false">DAY(B4688)</f>
        <v>4</v>
      </c>
      <c r="F4688" s="132" t="n">
        <v>20208.54</v>
      </c>
      <c r="G4688" s="132" t="n">
        <v>21303.83</v>
      </c>
      <c r="H4688" s="132" t="n">
        <v>20182.5</v>
      </c>
      <c r="I4688" s="132" t="n">
        <v>21150.52</v>
      </c>
      <c r="J4688" s="132" t="n">
        <f aca="false">LARGE($G$1:G4688,1)</f>
        <v>68997.75</v>
      </c>
      <c r="K4688" s="192" t="n">
        <f aca="false">IF(J4688&gt;J4687,0,K4687+1)</f>
        <v>359</v>
      </c>
      <c r="L4688" s="134" t="n">
        <f aca="false">I4688/J4688-1</f>
        <v>-0.693460728791881</v>
      </c>
      <c r="O4688" s="131"/>
      <c r="P4688" s="330"/>
      <c r="Q4688" s="132"/>
      <c r="R4688" s="132"/>
      <c r="S4688" s="132"/>
      <c r="T4688" s="132"/>
    </row>
    <row r="4689" customFormat="false" ht="12.8" hidden="false" customHeight="false" outlineLevel="0" collapsed="false">
      <c r="A4689" s="131" t="n">
        <v>1667606400</v>
      </c>
      <c r="B4689" s="330" t="n">
        <f aca="false">(A4689/(24*60*60))+DATE(1970,1,1)</f>
        <v>44870</v>
      </c>
      <c r="C4689" s="331" t="n">
        <f aca="false">YEAR(B4689)</f>
        <v>2022</v>
      </c>
      <c r="D4689" s="331" t="n">
        <f aca="false">MONTH(B4689)</f>
        <v>11</v>
      </c>
      <c r="E4689" s="331" t="n">
        <f aca="false">DAY(B4689)</f>
        <v>5</v>
      </c>
      <c r="F4689" s="132" t="n">
        <v>21152.19</v>
      </c>
      <c r="G4689" s="132" t="n">
        <v>21473.69</v>
      </c>
      <c r="H4689" s="132" t="n">
        <v>21086.04</v>
      </c>
      <c r="I4689" s="132" t="n">
        <v>21300.78</v>
      </c>
      <c r="J4689" s="132" t="n">
        <f aca="false">LARGE($G$1:G4689,1)</f>
        <v>68997.75</v>
      </c>
      <c r="K4689" s="192" t="n">
        <f aca="false">IF(J4689&gt;J4688,0,K4688+1)</f>
        <v>360</v>
      </c>
      <c r="L4689" s="134" t="n">
        <f aca="false">I4689/J4689-1</f>
        <v>-0.691282976618803</v>
      </c>
      <c r="O4689" s="131"/>
      <c r="P4689" s="330"/>
      <c r="Q4689" s="132"/>
      <c r="R4689" s="132"/>
      <c r="S4689" s="132"/>
      <c r="T4689" s="132"/>
    </row>
    <row r="4690" customFormat="false" ht="12.8" hidden="false" customHeight="false" outlineLevel="0" collapsed="false">
      <c r="A4690" s="131" t="n">
        <v>1667692800</v>
      </c>
      <c r="B4690" s="330" t="n">
        <f aca="false">(A4690/(24*60*60))+DATE(1970,1,1)</f>
        <v>44871</v>
      </c>
      <c r="C4690" s="331" t="n">
        <f aca="false">YEAR(B4690)</f>
        <v>2022</v>
      </c>
      <c r="D4690" s="331" t="n">
        <f aca="false">MONTH(B4690)</f>
        <v>11</v>
      </c>
      <c r="E4690" s="331" t="n">
        <f aca="false">DAY(B4690)</f>
        <v>6</v>
      </c>
      <c r="F4690" s="132" t="n">
        <v>21300.8</v>
      </c>
      <c r="G4690" s="132" t="n">
        <v>21362.22</v>
      </c>
      <c r="H4690" s="132" t="n">
        <v>20894.77</v>
      </c>
      <c r="I4690" s="132" t="n">
        <v>20914.74</v>
      </c>
      <c r="J4690" s="132" t="n">
        <f aca="false">LARGE($G$1:G4690,1)</f>
        <v>68997.75</v>
      </c>
      <c r="K4690" s="192" t="n">
        <f aca="false">IF(J4690&gt;J4689,0,K4689+1)</f>
        <v>361</v>
      </c>
      <c r="L4690" s="134" t="n">
        <f aca="false">I4690/J4690-1</f>
        <v>-0.696877941672011</v>
      </c>
      <c r="O4690" s="131"/>
      <c r="P4690" s="330"/>
      <c r="Q4690" s="132"/>
      <c r="R4690" s="132"/>
      <c r="S4690" s="132"/>
      <c r="T4690" s="132"/>
    </row>
    <row r="4691" customFormat="false" ht="12.8" hidden="false" customHeight="false" outlineLevel="0" collapsed="false">
      <c r="A4691" s="131" t="n">
        <v>1667779200</v>
      </c>
      <c r="B4691" s="330" t="n">
        <f aca="false">(A4691/(24*60*60))+DATE(1970,1,1)</f>
        <v>44872</v>
      </c>
      <c r="C4691" s="331" t="n">
        <f aca="false">YEAR(B4691)</f>
        <v>2022</v>
      </c>
      <c r="D4691" s="331" t="n">
        <f aca="false">MONTH(B4691)</f>
        <v>11</v>
      </c>
      <c r="E4691" s="331" t="n">
        <f aca="false">DAY(B4691)</f>
        <v>7</v>
      </c>
      <c r="F4691" s="132" t="n">
        <v>20906.7</v>
      </c>
      <c r="G4691" s="132" t="n">
        <v>21069.48</v>
      </c>
      <c r="H4691" s="132" t="n">
        <v>20398.07</v>
      </c>
      <c r="I4691" s="132" t="n">
        <v>20570.4</v>
      </c>
      <c r="J4691" s="132" t="n">
        <f aca="false">LARGE($G$1:G4691,1)</f>
        <v>68997.75</v>
      </c>
      <c r="K4691" s="192" t="n">
        <f aca="false">IF(J4691&gt;J4690,0,K4690+1)</f>
        <v>362</v>
      </c>
      <c r="L4691" s="134" t="n">
        <f aca="false">I4691/J4691-1</f>
        <v>-0.701868539191495</v>
      </c>
      <c r="O4691" s="131"/>
      <c r="P4691" s="330"/>
      <c r="Q4691" s="132"/>
      <c r="R4691" s="132"/>
      <c r="S4691" s="132"/>
      <c r="T4691" s="132"/>
    </row>
    <row r="4692" customFormat="false" ht="12.8" hidden="false" customHeight="false" outlineLevel="0" collapsed="false">
      <c r="A4692" s="131" t="n">
        <v>1667865600</v>
      </c>
      <c r="B4692" s="330" t="n">
        <f aca="false">(A4692/(24*60*60))+DATE(1970,1,1)</f>
        <v>44873</v>
      </c>
      <c r="C4692" s="331" t="n">
        <f aca="false">YEAR(B4692)</f>
        <v>2022</v>
      </c>
      <c r="D4692" s="331" t="n">
        <f aca="false">MONTH(B4692)</f>
        <v>11</v>
      </c>
      <c r="E4692" s="331" t="n">
        <f aca="false">DAY(B4692)</f>
        <v>8</v>
      </c>
      <c r="F4692" s="132" t="n">
        <v>20573</v>
      </c>
      <c r="G4692" s="132" t="n">
        <v>20673.19</v>
      </c>
      <c r="H4692" s="132" t="n">
        <v>17228.9</v>
      </c>
      <c r="I4692" s="132" t="n">
        <v>18547.62</v>
      </c>
      <c r="J4692" s="132" t="n">
        <f aca="false">LARGE($G$1:G4692,1)</f>
        <v>68997.75</v>
      </c>
      <c r="K4692" s="192" t="n">
        <f aca="false">IF(J4692&gt;J4691,0,K4691+1)</f>
        <v>363</v>
      </c>
      <c r="L4692" s="134" t="n">
        <f aca="false">I4692/J4692-1</f>
        <v>-0.731185147341761</v>
      </c>
      <c r="O4692" s="131"/>
      <c r="P4692" s="330"/>
      <c r="Q4692" s="132"/>
      <c r="R4692" s="132"/>
      <c r="S4692" s="132"/>
      <c r="T4692" s="132"/>
    </row>
    <row r="4693" customFormat="false" ht="12.8" hidden="false" customHeight="false" outlineLevel="0" collapsed="false">
      <c r="A4693" s="131" t="n">
        <v>1667952000</v>
      </c>
      <c r="B4693" s="330" t="n">
        <f aca="false">(A4693/(24*60*60))+DATE(1970,1,1)</f>
        <v>44874</v>
      </c>
      <c r="C4693" s="331" t="n">
        <f aca="false">YEAR(B4693)</f>
        <v>2022</v>
      </c>
      <c r="D4693" s="331" t="n">
        <f aca="false">MONTH(B4693)</f>
        <v>11</v>
      </c>
      <c r="E4693" s="331" t="n">
        <f aca="false">DAY(B4693)</f>
        <v>9</v>
      </c>
      <c r="F4693" s="132" t="n">
        <v>18544.75</v>
      </c>
      <c r="G4693" s="132" t="n">
        <v>18585.85</v>
      </c>
      <c r="H4693" s="132" t="n">
        <v>15563.5</v>
      </c>
      <c r="I4693" s="132" t="n">
        <v>15878.21</v>
      </c>
      <c r="J4693" s="132" t="n">
        <f aca="false">LARGE($G$1:G4693,1)</f>
        <v>68997.75</v>
      </c>
      <c r="K4693" s="192" t="n">
        <f aca="false">IF(J4693&gt;J4692,0,K4692+1)</f>
        <v>364</v>
      </c>
      <c r="L4693" s="134" t="n">
        <f aca="false">I4693/J4693-1</f>
        <v>-0.769873510368092</v>
      </c>
      <c r="O4693" s="131"/>
      <c r="P4693" s="330"/>
      <c r="Q4693" s="132"/>
      <c r="R4693" s="132"/>
      <c r="S4693" s="132"/>
      <c r="T4693" s="132"/>
    </row>
    <row r="4694" customFormat="false" ht="12.8" hidden="false" customHeight="false" outlineLevel="0" collapsed="false">
      <c r="A4694" s="131" t="n">
        <v>1668038400</v>
      </c>
      <c r="B4694" s="330" t="n">
        <f aca="false">(A4694/(24*60*60))+DATE(1970,1,1)</f>
        <v>44875</v>
      </c>
      <c r="C4694" s="331" t="n">
        <f aca="false">YEAR(B4694)</f>
        <v>2022</v>
      </c>
      <c r="D4694" s="331" t="n">
        <f aca="false">MONTH(B4694)</f>
        <v>11</v>
      </c>
      <c r="E4694" s="331" t="n">
        <f aca="false">DAY(B4694)</f>
        <v>10</v>
      </c>
      <c r="F4694" s="132" t="n">
        <v>15892.93</v>
      </c>
      <c r="G4694" s="132" t="n">
        <v>18154.54</v>
      </c>
      <c r="H4694" s="132" t="n">
        <v>15731.25</v>
      </c>
      <c r="I4694" s="132" t="n">
        <v>17557.04</v>
      </c>
      <c r="J4694" s="132" t="n">
        <f aca="false">LARGE($G$1:G4694,1)</f>
        <v>68997.75</v>
      </c>
      <c r="K4694" s="192" t="n">
        <f aca="false">IF(J4694&gt;J4693,0,K4693+1)</f>
        <v>365</v>
      </c>
      <c r="L4694" s="134" t="n">
        <f aca="false">I4694/J4694-1</f>
        <v>-0.745541847379081</v>
      </c>
      <c r="O4694" s="131"/>
      <c r="P4694" s="330"/>
      <c r="Q4694" s="132"/>
      <c r="R4694" s="132"/>
      <c r="S4694" s="132"/>
      <c r="T4694" s="132"/>
    </row>
    <row r="4695" customFormat="false" ht="12.8" hidden="false" customHeight="false" outlineLevel="0" collapsed="false">
      <c r="A4695" s="131" t="n">
        <v>1668124800</v>
      </c>
      <c r="B4695" s="330" t="n">
        <f aca="false">(A4695/(24*60*60))+DATE(1970,1,1)</f>
        <v>44876</v>
      </c>
      <c r="C4695" s="331" t="n">
        <f aca="false">YEAR(B4695)</f>
        <v>2022</v>
      </c>
      <c r="D4695" s="331" t="n">
        <f aca="false">MONTH(B4695)</f>
        <v>11</v>
      </c>
      <c r="E4695" s="331" t="n">
        <f aca="false">DAY(B4695)</f>
        <v>11</v>
      </c>
      <c r="F4695" s="132" t="n">
        <v>17556.68</v>
      </c>
      <c r="G4695" s="132" t="n">
        <v>17645.49</v>
      </c>
      <c r="H4695" s="132" t="n">
        <v>16355.39</v>
      </c>
      <c r="I4695" s="132" t="n">
        <v>16992.47</v>
      </c>
      <c r="J4695" s="132" t="n">
        <f aca="false">LARGE($G$1:G4695,1)</f>
        <v>68997.75</v>
      </c>
      <c r="K4695" s="192" t="n">
        <f aca="false">IF(J4695&gt;J4694,0,K4694+1)</f>
        <v>366</v>
      </c>
      <c r="L4695" s="134" t="n">
        <f aca="false">I4695/J4695-1</f>
        <v>-0.753724288110844</v>
      </c>
      <c r="O4695" s="131"/>
      <c r="P4695" s="330"/>
      <c r="Q4695" s="132"/>
      <c r="R4695" s="132"/>
      <c r="S4695" s="132"/>
      <c r="T4695" s="132"/>
    </row>
    <row r="4696" customFormat="false" ht="12.8" hidden="false" customHeight="false" outlineLevel="0" collapsed="false">
      <c r="A4696" s="131" t="n">
        <v>1668211200</v>
      </c>
      <c r="B4696" s="330" t="n">
        <f aca="false">(A4696/(24*60*60))+DATE(1970,1,1)</f>
        <v>44877</v>
      </c>
      <c r="C4696" s="331" t="n">
        <f aca="false">YEAR(B4696)</f>
        <v>2022</v>
      </c>
      <c r="D4696" s="331" t="n">
        <f aca="false">MONTH(B4696)</f>
        <v>11</v>
      </c>
      <c r="E4696" s="331" t="n">
        <f aca="false">DAY(B4696)</f>
        <v>12</v>
      </c>
      <c r="F4696" s="132" t="n">
        <v>16998.57</v>
      </c>
      <c r="G4696" s="132" t="n">
        <v>17047.13</v>
      </c>
      <c r="H4696" s="132" t="n">
        <v>16578.46</v>
      </c>
      <c r="I4696" s="132" t="n">
        <v>16777.14</v>
      </c>
      <c r="J4696" s="132" t="n">
        <f aca="false">LARGE($G$1:G4696,1)</f>
        <v>68997.75</v>
      </c>
      <c r="K4696" s="192" t="n">
        <f aca="false">IF(J4696&gt;J4695,0,K4695+1)</f>
        <v>367</v>
      </c>
      <c r="L4696" s="134" t="n">
        <f aca="false">I4696/J4696-1</f>
        <v>-0.756845114514604</v>
      </c>
      <c r="O4696" s="131"/>
      <c r="P4696" s="330"/>
      <c r="Q4696" s="132"/>
      <c r="R4696" s="132"/>
      <c r="S4696" s="132"/>
      <c r="T4696" s="132"/>
    </row>
    <row r="4697" customFormat="false" ht="12.8" hidden="false" customHeight="false" outlineLevel="0" collapsed="false">
      <c r="A4697" s="131" t="n">
        <v>1668297600</v>
      </c>
      <c r="B4697" s="330" t="n">
        <f aca="false">(A4697/(24*60*60))+DATE(1970,1,1)</f>
        <v>44878</v>
      </c>
      <c r="C4697" s="331" t="n">
        <f aca="false">YEAR(B4697)</f>
        <v>2022</v>
      </c>
      <c r="D4697" s="331" t="n">
        <f aca="false">MONTH(B4697)</f>
        <v>11</v>
      </c>
      <c r="E4697" s="331" t="n">
        <f aca="false">DAY(B4697)</f>
        <v>13</v>
      </c>
      <c r="F4697" s="132" t="n">
        <v>16777.98</v>
      </c>
      <c r="G4697" s="132" t="n">
        <v>17002.58</v>
      </c>
      <c r="H4697" s="132" t="n">
        <v>16234.36</v>
      </c>
      <c r="I4697" s="132" t="n">
        <v>16309.05</v>
      </c>
      <c r="J4697" s="132" t="n">
        <f aca="false">LARGE($G$1:G4697,1)</f>
        <v>68997.75</v>
      </c>
      <c r="K4697" s="192" t="n">
        <f aca="false">IF(J4697&gt;J4696,0,K4696+1)</f>
        <v>368</v>
      </c>
      <c r="L4697" s="134" t="n">
        <f aca="false">I4697/J4697-1</f>
        <v>-0.763629248779852</v>
      </c>
      <c r="O4697" s="131"/>
      <c r="P4697" s="330"/>
      <c r="Q4697" s="132"/>
      <c r="R4697" s="132"/>
      <c r="S4697" s="132"/>
      <c r="T4697" s="132"/>
    </row>
    <row r="4698" customFormat="false" ht="12.8" hidden="false" customHeight="false" outlineLevel="0" collapsed="false">
      <c r="A4698" s="131" t="n">
        <v>1668384000</v>
      </c>
      <c r="B4698" s="330" t="n">
        <f aca="false">(A4698/(24*60*60))+DATE(1970,1,1)</f>
        <v>44879</v>
      </c>
      <c r="C4698" s="331" t="n">
        <f aca="false">YEAR(B4698)</f>
        <v>2022</v>
      </c>
      <c r="D4698" s="331" t="n">
        <f aca="false">MONTH(B4698)</f>
        <v>11</v>
      </c>
      <c r="E4698" s="331" t="n">
        <f aca="false">DAY(B4698)</f>
        <v>14</v>
      </c>
      <c r="F4698" s="132" t="n">
        <v>16302.19</v>
      </c>
      <c r="G4698" s="132" t="n">
        <v>17149</v>
      </c>
      <c r="H4698" s="132" t="n">
        <v>15791.2</v>
      </c>
      <c r="I4698" s="132" t="n">
        <v>16590.41</v>
      </c>
      <c r="J4698" s="132" t="n">
        <f aca="false">LARGE($G$1:G4698,1)</f>
        <v>68997.75</v>
      </c>
      <c r="K4698" s="192" t="n">
        <f aca="false">IF(J4698&gt;J4697,0,K4697+1)</f>
        <v>369</v>
      </c>
      <c r="L4698" s="134" t="n">
        <f aca="false">I4698/J4698-1</f>
        <v>-0.759551434648231</v>
      </c>
      <c r="O4698" s="131"/>
      <c r="P4698" s="330"/>
      <c r="Q4698" s="132"/>
      <c r="R4698" s="132"/>
      <c r="S4698" s="132"/>
      <c r="T4698" s="132"/>
    </row>
    <row r="4699" customFormat="false" ht="12.8" hidden="false" customHeight="false" outlineLevel="0" collapsed="false">
      <c r="A4699" s="131" t="n">
        <v>1668470400</v>
      </c>
      <c r="B4699" s="330" t="n">
        <f aca="false">(A4699/(24*60*60))+DATE(1970,1,1)</f>
        <v>44880</v>
      </c>
      <c r="C4699" s="331" t="n">
        <f aca="false">YEAR(B4699)</f>
        <v>2022</v>
      </c>
      <c r="D4699" s="331" t="n">
        <f aca="false">MONTH(B4699)</f>
        <v>11</v>
      </c>
      <c r="E4699" s="331" t="n">
        <f aca="false">DAY(B4699)</f>
        <v>15</v>
      </c>
      <c r="F4699" s="132" t="n">
        <v>16589.69</v>
      </c>
      <c r="G4699" s="132" t="n">
        <v>17100.32</v>
      </c>
      <c r="H4699" s="132" t="n">
        <v>16511.99</v>
      </c>
      <c r="I4699" s="132" t="n">
        <v>16873.79</v>
      </c>
      <c r="J4699" s="132" t="n">
        <f aca="false">LARGE($G$1:G4699,1)</f>
        <v>68997.75</v>
      </c>
      <c r="K4699" s="192" t="n">
        <f aca="false">IF(J4699&gt;J4698,0,K4698+1)</f>
        <v>370</v>
      </c>
      <c r="L4699" s="134" t="n">
        <f aca="false">I4699/J4699-1</f>
        <v>-0.75544434419963</v>
      </c>
      <c r="O4699" s="131"/>
      <c r="P4699" s="330"/>
      <c r="Q4699" s="132"/>
      <c r="R4699" s="132"/>
      <c r="S4699" s="132"/>
      <c r="T4699" s="132"/>
    </row>
    <row r="4700" customFormat="false" ht="12.8" hidden="false" customHeight="false" outlineLevel="0" collapsed="false">
      <c r="A4700" s="131" t="n">
        <v>1668556800</v>
      </c>
      <c r="B4700" s="330" t="n">
        <f aca="false">(A4700/(24*60*60))+DATE(1970,1,1)</f>
        <v>44881</v>
      </c>
      <c r="C4700" s="331" t="n">
        <f aca="false">YEAR(B4700)</f>
        <v>2022</v>
      </c>
      <c r="D4700" s="331" t="n">
        <f aca="false">MONTH(B4700)</f>
        <v>11</v>
      </c>
      <c r="E4700" s="331" t="n">
        <f aca="false">DAY(B4700)</f>
        <v>16</v>
      </c>
      <c r="F4700" s="132" t="n">
        <v>16879.1</v>
      </c>
      <c r="G4700" s="132" t="n">
        <v>16985.7</v>
      </c>
      <c r="H4700" s="132" t="n">
        <v>16344.17</v>
      </c>
      <c r="I4700" s="132" t="n">
        <v>16647.91</v>
      </c>
      <c r="J4700" s="132" t="n">
        <f aca="false">LARGE($G$1:G4700,1)</f>
        <v>68997.75</v>
      </c>
      <c r="K4700" s="192" t="n">
        <f aca="false">IF(J4700&gt;J4699,0,K4699+1)</f>
        <v>371</v>
      </c>
      <c r="L4700" s="134" t="n">
        <f aca="false">I4700/J4700-1</f>
        <v>-0.758718074140099</v>
      </c>
      <c r="O4700" s="131"/>
      <c r="P4700" s="330"/>
      <c r="Q4700" s="132"/>
      <c r="R4700" s="132"/>
      <c r="S4700" s="132"/>
      <c r="T4700" s="132"/>
    </row>
    <row r="4701" customFormat="false" ht="12.8" hidden="false" customHeight="false" outlineLevel="0" collapsed="false">
      <c r="A4701" s="131" t="n">
        <v>1668643200</v>
      </c>
      <c r="B4701" s="330" t="n">
        <f aca="false">(A4701/(24*60*60))+DATE(1970,1,1)</f>
        <v>44882</v>
      </c>
      <c r="C4701" s="331" t="n">
        <f aca="false">YEAR(B4701)</f>
        <v>2022</v>
      </c>
      <c r="D4701" s="331" t="n">
        <f aca="false">MONTH(B4701)</f>
        <v>11</v>
      </c>
      <c r="E4701" s="331" t="n">
        <f aca="false">DAY(B4701)</f>
        <v>17</v>
      </c>
      <c r="F4701" s="132" t="n">
        <v>16651.97</v>
      </c>
      <c r="G4701" s="132" t="n">
        <v>16746.08</v>
      </c>
      <c r="H4701" s="132" t="n">
        <v>16403.68</v>
      </c>
      <c r="I4701" s="132" t="n">
        <v>16677.06</v>
      </c>
      <c r="J4701" s="132" t="n">
        <f aca="false">LARGE($G$1:G4701,1)</f>
        <v>68997.75</v>
      </c>
      <c r="K4701" s="192" t="n">
        <f aca="false">IF(J4701&gt;J4700,0,K4700+1)</f>
        <v>372</v>
      </c>
      <c r="L4701" s="134" t="n">
        <f aca="false">I4701/J4701-1</f>
        <v>-0.758295596595541</v>
      </c>
      <c r="O4701" s="131"/>
      <c r="P4701" s="330"/>
      <c r="Q4701" s="132"/>
      <c r="R4701" s="132"/>
      <c r="S4701" s="132"/>
      <c r="T4701" s="132"/>
    </row>
    <row r="4702" customFormat="false" ht="12.8" hidden="false" customHeight="false" outlineLevel="0" collapsed="false">
      <c r="A4702" s="131" t="n">
        <v>1668729600</v>
      </c>
      <c r="B4702" s="330" t="n">
        <f aca="false">(A4702/(24*60*60))+DATE(1970,1,1)</f>
        <v>44883</v>
      </c>
      <c r="C4702" s="331" t="n">
        <f aca="false">YEAR(B4702)</f>
        <v>2022</v>
      </c>
      <c r="D4702" s="331" t="n">
        <f aca="false">MONTH(B4702)</f>
        <v>11</v>
      </c>
      <c r="E4702" s="331" t="n">
        <f aca="false">DAY(B4702)</f>
        <v>18</v>
      </c>
      <c r="F4702" s="132" t="n">
        <v>16678.18</v>
      </c>
      <c r="G4702" s="132" t="n">
        <v>16977.5</v>
      </c>
      <c r="H4702" s="132" t="n">
        <v>16530.22</v>
      </c>
      <c r="I4702" s="132" t="n">
        <v>16681.04</v>
      </c>
      <c r="J4702" s="132" t="n">
        <f aca="false">LARGE($G$1:G4702,1)</f>
        <v>68997.75</v>
      </c>
      <c r="K4702" s="192" t="n">
        <f aca="false">IF(J4702&gt;J4701,0,K4701+1)</f>
        <v>373</v>
      </c>
      <c r="L4702" s="134" t="n">
        <f aca="false">I4702/J4702-1</f>
        <v>-0.758237913555152</v>
      </c>
      <c r="O4702" s="131"/>
      <c r="P4702" s="330"/>
      <c r="Q4702" s="132"/>
      <c r="R4702" s="132"/>
      <c r="S4702" s="132"/>
      <c r="T4702" s="132"/>
    </row>
    <row r="4703" customFormat="false" ht="12.8" hidden="false" customHeight="false" outlineLevel="0" collapsed="false">
      <c r="A4703" s="131" t="n">
        <v>1668816000</v>
      </c>
      <c r="B4703" s="330" t="n">
        <f aca="false">(A4703/(24*60*60))+DATE(1970,1,1)</f>
        <v>44884</v>
      </c>
      <c r="C4703" s="331" t="n">
        <f aca="false">YEAR(B4703)</f>
        <v>2022</v>
      </c>
      <c r="D4703" s="331" t="n">
        <f aca="false">MONTH(B4703)</f>
        <v>11</v>
      </c>
      <c r="E4703" s="331" t="n">
        <f aca="false">DAY(B4703)</f>
        <v>19</v>
      </c>
      <c r="F4703" s="132" t="n">
        <v>16684.05</v>
      </c>
      <c r="G4703" s="132" t="n">
        <v>16799.22</v>
      </c>
      <c r="H4703" s="132" t="n">
        <v>16542.18</v>
      </c>
      <c r="I4703" s="132" t="n">
        <v>16685.13</v>
      </c>
      <c r="J4703" s="132" t="n">
        <f aca="false">LARGE($G$1:G4703,1)</f>
        <v>68997.75</v>
      </c>
      <c r="K4703" s="192" t="n">
        <f aca="false">IF(J4703&gt;J4702,0,K4702+1)</f>
        <v>374</v>
      </c>
      <c r="L4703" s="134" t="n">
        <f aca="false">I4703/J4703-1</f>
        <v>-0.758178636259878</v>
      </c>
      <c r="O4703" s="131"/>
      <c r="P4703" s="330"/>
      <c r="Q4703" s="132"/>
      <c r="R4703" s="132"/>
      <c r="S4703" s="132"/>
      <c r="T4703" s="132"/>
    </row>
    <row r="4704" customFormat="false" ht="12.8" hidden="false" customHeight="false" outlineLevel="0" collapsed="false">
      <c r="A4704" s="131" t="n">
        <v>1668902400</v>
      </c>
      <c r="B4704" s="330" t="n">
        <f aca="false">(A4704/(24*60*60))+DATE(1970,1,1)</f>
        <v>44885</v>
      </c>
      <c r="C4704" s="331" t="n">
        <f aca="false">YEAR(B4704)</f>
        <v>2022</v>
      </c>
      <c r="D4704" s="331" t="n">
        <f aca="false">MONTH(B4704)</f>
        <v>11</v>
      </c>
      <c r="E4704" s="331" t="n">
        <f aca="false">DAY(B4704)</f>
        <v>20</v>
      </c>
      <c r="F4704" s="132" t="n">
        <v>16684.22</v>
      </c>
      <c r="G4704" s="132" t="n">
        <v>16732.59</v>
      </c>
      <c r="H4704" s="132" t="n">
        <v>16160.45</v>
      </c>
      <c r="I4704" s="132" t="n">
        <v>16255.15</v>
      </c>
      <c r="J4704" s="132" t="n">
        <f aca="false">LARGE($G$1:G4704,1)</f>
        <v>68997.75</v>
      </c>
      <c r="K4704" s="192" t="n">
        <f aca="false">IF(J4704&gt;J4703,0,K4703+1)</f>
        <v>375</v>
      </c>
      <c r="L4704" s="134" t="n">
        <f aca="false">I4704/J4704-1</f>
        <v>-0.764410433673562</v>
      </c>
      <c r="O4704" s="131"/>
      <c r="P4704" s="330"/>
      <c r="Q4704" s="132"/>
      <c r="R4704" s="132"/>
      <c r="S4704" s="132"/>
      <c r="T4704" s="132"/>
    </row>
    <row r="4705" customFormat="false" ht="12.8" hidden="false" customHeight="false" outlineLevel="0" collapsed="false">
      <c r="A4705" s="131" t="n">
        <v>1668988800</v>
      </c>
      <c r="B4705" s="330" t="n">
        <f aca="false">(A4705/(24*60*60))+DATE(1970,1,1)</f>
        <v>44886</v>
      </c>
      <c r="C4705" s="331" t="n">
        <f aca="false">YEAR(B4705)</f>
        <v>2022</v>
      </c>
      <c r="D4705" s="331" t="n">
        <f aca="false">MONTH(B4705)</f>
        <v>11</v>
      </c>
      <c r="E4705" s="331" t="n">
        <f aca="false">DAY(B4705)</f>
        <v>21</v>
      </c>
      <c r="F4705" s="132" t="n">
        <v>16253.6</v>
      </c>
      <c r="G4705" s="132" t="n">
        <v>16274.39</v>
      </c>
      <c r="H4705" s="132" t="n">
        <v>15473.78</v>
      </c>
      <c r="I4705" s="132" t="n">
        <v>15760.8</v>
      </c>
      <c r="J4705" s="132" t="n">
        <f aca="false">LARGE($G$1:G4705,1)</f>
        <v>68997.75</v>
      </c>
      <c r="K4705" s="192" t="n">
        <f aca="false">IF(J4705&gt;J4704,0,K4704+1)</f>
        <v>376</v>
      </c>
      <c r="L4705" s="134" t="n">
        <f aca="false">I4705/J4705-1</f>
        <v>-0.771575160059567</v>
      </c>
      <c r="O4705" s="131"/>
      <c r="P4705" s="330"/>
      <c r="Q4705" s="132"/>
      <c r="R4705" s="132"/>
      <c r="S4705" s="132"/>
      <c r="T4705" s="132"/>
    </row>
    <row r="4706" customFormat="false" ht="12.8" hidden="false" customHeight="false" outlineLevel="0" collapsed="false">
      <c r="A4706" s="131" t="n">
        <v>1669075200</v>
      </c>
      <c r="B4706" s="330" t="n">
        <f aca="false">(A4706/(24*60*60))+DATE(1970,1,1)</f>
        <v>44887</v>
      </c>
      <c r="C4706" s="331" t="n">
        <f aca="false">YEAR(B4706)</f>
        <v>2022</v>
      </c>
      <c r="D4706" s="331" t="n">
        <f aca="false">MONTH(B4706)</f>
        <v>11</v>
      </c>
      <c r="E4706" s="331" t="n">
        <f aca="false">DAY(B4706)</f>
        <v>22</v>
      </c>
      <c r="F4706" s="132" t="n">
        <v>15758.89</v>
      </c>
      <c r="G4706" s="132" t="n">
        <v>16284.5</v>
      </c>
      <c r="H4706" s="132" t="n">
        <v>15598.66</v>
      </c>
      <c r="I4706" s="132" t="n">
        <v>16195.94</v>
      </c>
      <c r="J4706" s="132" t="n">
        <f aca="false">LARGE($G$1:G4706,1)</f>
        <v>68997.75</v>
      </c>
      <c r="K4706" s="192" t="n">
        <f aca="false">IF(J4706&gt;J4705,0,K4705+1)</f>
        <v>377</v>
      </c>
      <c r="L4706" s="134" t="n">
        <f aca="false">I4706/J4706-1</f>
        <v>-0.765268577598545</v>
      </c>
      <c r="O4706" s="131"/>
      <c r="P4706" s="330"/>
      <c r="Q4706" s="132"/>
      <c r="R4706" s="132"/>
      <c r="S4706" s="132"/>
      <c r="T4706" s="132"/>
    </row>
    <row r="4707" customFormat="false" ht="12.8" hidden="false" customHeight="false" outlineLevel="0" collapsed="false">
      <c r="A4707" s="131" t="n">
        <v>1669161600</v>
      </c>
      <c r="B4707" s="330" t="n">
        <f aca="false">(A4707/(24*60*60))+DATE(1970,1,1)</f>
        <v>44888</v>
      </c>
      <c r="C4707" s="331" t="n">
        <f aca="false">YEAR(B4707)</f>
        <v>2022</v>
      </c>
      <c r="D4707" s="331" t="n">
        <f aca="false">MONTH(B4707)</f>
        <v>11</v>
      </c>
      <c r="E4707" s="331" t="n">
        <f aca="false">DAY(B4707)</f>
        <v>23</v>
      </c>
      <c r="F4707" s="132" t="n">
        <v>16198.75</v>
      </c>
      <c r="G4707" s="132" t="n">
        <v>16675.92</v>
      </c>
      <c r="H4707" s="132" t="n">
        <v>16146.9</v>
      </c>
      <c r="I4707" s="132" t="n">
        <v>16597.42</v>
      </c>
      <c r="J4707" s="132" t="n">
        <f aca="false">LARGE($G$1:G4707,1)</f>
        <v>68997.75</v>
      </c>
      <c r="K4707" s="192" t="n">
        <f aca="false">IF(J4707&gt;J4706,0,K4706+1)</f>
        <v>378</v>
      </c>
      <c r="L4707" s="134" t="n">
        <f aca="false">I4707/J4707-1</f>
        <v>-0.75944983713237</v>
      </c>
      <c r="O4707" s="131"/>
      <c r="P4707" s="330"/>
      <c r="Q4707" s="132"/>
      <c r="R4707" s="132"/>
      <c r="S4707" s="132"/>
      <c r="T4707" s="132"/>
    </row>
    <row r="4708" customFormat="false" ht="12.8" hidden="false" customHeight="false" outlineLevel="0" collapsed="false">
      <c r="A4708" s="131" t="n">
        <v>1669248000</v>
      </c>
      <c r="B4708" s="330" t="n">
        <f aca="false">(A4708/(24*60*60))+DATE(1970,1,1)</f>
        <v>44889</v>
      </c>
      <c r="C4708" s="331" t="n">
        <f aca="false">YEAR(B4708)</f>
        <v>2022</v>
      </c>
      <c r="D4708" s="331" t="n">
        <f aca="false">MONTH(B4708)</f>
        <v>11</v>
      </c>
      <c r="E4708" s="331" t="n">
        <f aca="false">DAY(B4708)</f>
        <v>24</v>
      </c>
      <c r="F4708" s="132" t="n">
        <v>16592.59</v>
      </c>
      <c r="G4708" s="132" t="n">
        <v>16792.07</v>
      </c>
      <c r="H4708" s="132" t="n">
        <v>16452.03</v>
      </c>
      <c r="I4708" s="132" t="n">
        <v>16587.76</v>
      </c>
      <c r="J4708" s="132" t="n">
        <f aca="false">LARGE($G$1:G4708,1)</f>
        <v>68997.75</v>
      </c>
      <c r="K4708" s="192" t="n">
        <f aca="false">IF(J4708&gt;J4707,0,K4707+1)</f>
        <v>379</v>
      </c>
      <c r="L4708" s="134" t="n">
        <f aca="false">I4708/J4708-1</f>
        <v>-0.759589841697737</v>
      </c>
      <c r="O4708" s="131"/>
      <c r="P4708" s="330"/>
      <c r="Q4708" s="132"/>
      <c r="R4708" s="132"/>
      <c r="S4708" s="132"/>
      <c r="T4708" s="132"/>
    </row>
    <row r="4709" customFormat="false" ht="12.8" hidden="false" customHeight="false" outlineLevel="0" collapsed="false">
      <c r="A4709" s="131" t="n">
        <v>1669334400</v>
      </c>
      <c r="B4709" s="330" t="n">
        <f aca="false">(A4709/(24*60*60))+DATE(1970,1,1)</f>
        <v>44890</v>
      </c>
      <c r="C4709" s="331" t="n">
        <f aca="false">YEAR(B4709)</f>
        <v>2022</v>
      </c>
      <c r="D4709" s="331" t="n">
        <f aca="false">MONTH(B4709)</f>
        <v>11</v>
      </c>
      <c r="E4709" s="331" t="n">
        <f aca="false">DAY(B4709)</f>
        <v>25</v>
      </c>
      <c r="F4709" s="132" t="n">
        <v>16587.42</v>
      </c>
      <c r="G4709" s="132" t="n">
        <v>16603.81</v>
      </c>
      <c r="H4709" s="132" t="n">
        <v>16340.38</v>
      </c>
      <c r="I4709" s="132" t="n">
        <v>16507.83</v>
      </c>
      <c r="J4709" s="132" t="n">
        <f aca="false">LARGE($G$1:G4709,1)</f>
        <v>68997.75</v>
      </c>
      <c r="K4709" s="192" t="n">
        <f aca="false">IF(J4709&gt;J4708,0,K4708+1)</f>
        <v>380</v>
      </c>
      <c r="L4709" s="134" t="n">
        <f aca="false">I4709/J4709-1</f>
        <v>-0.760748285270172</v>
      </c>
      <c r="O4709" s="131"/>
      <c r="P4709" s="330"/>
      <c r="Q4709" s="132"/>
      <c r="R4709" s="132"/>
      <c r="S4709" s="132"/>
      <c r="T4709" s="132"/>
    </row>
    <row r="4710" customFormat="false" ht="12.8" hidden="false" customHeight="false" outlineLevel="0" collapsed="false">
      <c r="A4710" s="131" t="n">
        <v>1669420800</v>
      </c>
      <c r="B4710" s="330" t="n">
        <f aca="false">(A4710/(24*60*60))+DATE(1970,1,1)</f>
        <v>44891</v>
      </c>
      <c r="C4710" s="331" t="n">
        <f aca="false">YEAR(B4710)</f>
        <v>2022</v>
      </c>
      <c r="D4710" s="331" t="n">
        <f aca="false">MONTH(B4710)</f>
        <v>11</v>
      </c>
      <c r="E4710" s="331" t="n">
        <f aca="false">DAY(B4710)</f>
        <v>26</v>
      </c>
      <c r="F4710" s="132" t="n">
        <v>16510.55</v>
      </c>
      <c r="G4710" s="132" t="n">
        <v>16687.82</v>
      </c>
      <c r="H4710" s="132" t="n">
        <v>16395.43</v>
      </c>
      <c r="I4710" s="132" t="n">
        <v>16452.93</v>
      </c>
      <c r="J4710" s="132" t="n">
        <f aca="false">LARGE($G$1:G4710,1)</f>
        <v>68997.75</v>
      </c>
      <c r="K4710" s="192" t="n">
        <f aca="false">IF(J4710&gt;J4709,0,K4709+1)</f>
        <v>381</v>
      </c>
      <c r="L4710" s="134" t="n">
        <f aca="false">I4710/J4710-1</f>
        <v>-0.761543963390111</v>
      </c>
      <c r="O4710" s="131"/>
      <c r="P4710" s="330"/>
      <c r="Q4710" s="132"/>
      <c r="R4710" s="132"/>
      <c r="S4710" s="132"/>
      <c r="T4710" s="132"/>
    </row>
    <row r="4711" customFormat="false" ht="12.8" hidden="false" customHeight="false" outlineLevel="0" collapsed="false">
      <c r="A4711" s="131" t="n">
        <v>1669507200</v>
      </c>
      <c r="B4711" s="330" t="n">
        <f aca="false">(A4711/(24*60*60))+DATE(1970,1,1)</f>
        <v>44892</v>
      </c>
      <c r="C4711" s="331" t="n">
        <f aca="false">YEAR(B4711)</f>
        <v>2022</v>
      </c>
      <c r="D4711" s="331" t="n">
        <f aca="false">MONTH(B4711)</f>
        <v>11</v>
      </c>
      <c r="E4711" s="331" t="n">
        <f aca="false">DAY(B4711)</f>
        <v>27</v>
      </c>
      <c r="F4711" s="132" t="n">
        <v>16451.83</v>
      </c>
      <c r="G4711" s="132" t="n">
        <v>16591.49</v>
      </c>
      <c r="H4711" s="132" t="n">
        <v>16399.33</v>
      </c>
      <c r="I4711" s="132" t="n">
        <v>16423.94</v>
      </c>
      <c r="J4711" s="132" t="n">
        <f aca="false">LARGE($G$1:G4711,1)</f>
        <v>68997.75</v>
      </c>
      <c r="K4711" s="192" t="n">
        <f aca="false">IF(J4711&gt;J4710,0,K4710+1)</f>
        <v>382</v>
      </c>
      <c r="L4711" s="134" t="n">
        <f aca="false">I4711/J4711-1</f>
        <v>-0.761964122018472</v>
      </c>
      <c r="O4711" s="131"/>
      <c r="P4711" s="330"/>
      <c r="Q4711" s="132"/>
      <c r="R4711" s="132"/>
      <c r="S4711" s="132"/>
      <c r="T4711" s="132"/>
    </row>
    <row r="4712" customFormat="false" ht="12.8" hidden="false" customHeight="false" outlineLevel="0" collapsed="false">
      <c r="A4712" s="131" t="n">
        <v>1669593600</v>
      </c>
      <c r="B4712" s="330" t="n">
        <f aca="false">(A4712/(24*60*60))+DATE(1970,1,1)</f>
        <v>44893</v>
      </c>
      <c r="C4712" s="331" t="n">
        <f aca="false">YEAR(B4712)</f>
        <v>2022</v>
      </c>
      <c r="D4712" s="331" t="n">
        <f aca="false">MONTH(B4712)</f>
        <v>11</v>
      </c>
      <c r="E4712" s="331" t="n">
        <f aca="false">DAY(B4712)</f>
        <v>28</v>
      </c>
      <c r="F4712" s="132" t="n">
        <v>16420.78</v>
      </c>
      <c r="G4712" s="132" t="n">
        <v>16478.08</v>
      </c>
      <c r="H4712" s="132" t="n">
        <v>16000.41</v>
      </c>
      <c r="I4712" s="132" t="n">
        <v>16209.05</v>
      </c>
      <c r="J4712" s="132" t="n">
        <f aca="false">LARGE($G$1:G4712,1)</f>
        <v>68997.75</v>
      </c>
      <c r="K4712" s="192" t="n">
        <f aca="false">IF(J4712&gt;J4711,0,K4711+1)</f>
        <v>383</v>
      </c>
      <c r="L4712" s="134" t="n">
        <f aca="false">I4712/J4712-1</f>
        <v>-0.765078571402691</v>
      </c>
      <c r="O4712" s="131"/>
      <c r="P4712" s="330"/>
      <c r="Q4712" s="132"/>
      <c r="R4712" s="132"/>
      <c r="S4712" s="132"/>
      <c r="T4712" s="132"/>
    </row>
    <row r="4713" customFormat="false" ht="12.8" hidden="false" customHeight="false" outlineLevel="0" collapsed="false">
      <c r="A4713" s="131" t="n">
        <v>1669680000</v>
      </c>
      <c r="B4713" s="330" t="n">
        <f aca="false">(A4713/(24*60*60))+DATE(1970,1,1)</f>
        <v>44894</v>
      </c>
      <c r="C4713" s="331" t="n">
        <f aca="false">YEAR(B4713)</f>
        <v>2022</v>
      </c>
      <c r="D4713" s="331" t="n">
        <f aca="false">MONTH(B4713)</f>
        <v>11</v>
      </c>
      <c r="E4713" s="331" t="n">
        <f aca="false">DAY(B4713)</f>
        <v>29</v>
      </c>
      <c r="F4713" s="132" t="n">
        <v>16207</v>
      </c>
      <c r="G4713" s="132" t="n">
        <v>16545.54</v>
      </c>
      <c r="H4713" s="132" t="n">
        <v>16097.09</v>
      </c>
      <c r="I4713" s="132" t="n">
        <v>16433.95</v>
      </c>
      <c r="J4713" s="132" t="n">
        <f aca="false">LARGE($G$1:G4713,1)</f>
        <v>68997.75</v>
      </c>
      <c r="K4713" s="192" t="n">
        <f aca="false">IF(J4713&gt;J4712,0,K4712+1)</f>
        <v>384</v>
      </c>
      <c r="L4713" s="134" t="n">
        <f aca="false">I4713/J4713-1</f>
        <v>-0.761819044823925</v>
      </c>
      <c r="O4713" s="131"/>
      <c r="P4713" s="330"/>
      <c r="Q4713" s="132"/>
      <c r="R4713" s="132"/>
      <c r="S4713" s="132"/>
      <c r="T4713" s="132"/>
    </row>
    <row r="4714" customFormat="false" ht="12.8" hidden="false" customHeight="false" outlineLevel="0" collapsed="false">
      <c r="A4714" s="131" t="n">
        <v>1669766400</v>
      </c>
      <c r="B4714" s="330" t="n">
        <f aca="false">(A4714/(24*60*60))+DATE(1970,1,1)</f>
        <v>44895</v>
      </c>
      <c r="C4714" s="331" t="n">
        <f aca="false">YEAR(B4714)</f>
        <v>2022</v>
      </c>
      <c r="D4714" s="331" t="n">
        <f aca="false">MONTH(B4714)</f>
        <v>11</v>
      </c>
      <c r="E4714" s="331" t="n">
        <f aca="false">DAY(B4714)</f>
        <v>30</v>
      </c>
      <c r="F4714" s="132" t="n">
        <v>16438.2</v>
      </c>
      <c r="G4714" s="132" t="n">
        <v>17244.8</v>
      </c>
      <c r="H4714" s="132" t="n">
        <v>16426.89</v>
      </c>
      <c r="I4714" s="132" t="n">
        <v>17167.82</v>
      </c>
      <c r="J4714" s="132" t="n">
        <f aca="false">LARGE($G$1:G4714,1)</f>
        <v>68997.75</v>
      </c>
      <c r="K4714" s="192" t="n">
        <f aca="false">IF(J4714&gt;J4713,0,K4713+1)</f>
        <v>385</v>
      </c>
      <c r="L4714" s="134" t="n">
        <f aca="false">I4714/J4714-1</f>
        <v>-0.751182900891696</v>
      </c>
      <c r="O4714" s="131"/>
      <c r="P4714" s="330"/>
      <c r="Q4714" s="132"/>
      <c r="R4714" s="132"/>
      <c r="S4714" s="132"/>
      <c r="T4714" s="132"/>
    </row>
    <row r="4715" customFormat="false" ht="12.8" hidden="false" customHeight="false" outlineLevel="0" collapsed="false">
      <c r="A4715" s="131" t="n">
        <v>1669852800</v>
      </c>
      <c r="B4715" s="330" t="n">
        <f aca="false">(A4715/(24*60*60))+DATE(1970,1,1)</f>
        <v>44896</v>
      </c>
      <c r="C4715" s="331" t="n">
        <f aca="false">YEAR(B4715)</f>
        <v>2022</v>
      </c>
      <c r="D4715" s="331" t="n">
        <f aca="false">MONTH(B4715)</f>
        <v>12</v>
      </c>
      <c r="E4715" s="331" t="n">
        <f aca="false">DAY(B4715)</f>
        <v>1</v>
      </c>
      <c r="F4715" s="132" t="n">
        <v>17168.27</v>
      </c>
      <c r="G4715" s="132" t="n">
        <v>17296.93</v>
      </c>
      <c r="H4715" s="132" t="n">
        <v>16872.35</v>
      </c>
      <c r="I4715" s="132" t="n">
        <v>16977.74</v>
      </c>
      <c r="J4715" s="132" t="n">
        <f aca="false">LARGE($G$1:G4715,1)</f>
        <v>68997.75</v>
      </c>
      <c r="K4715" s="192" t="n">
        <f aca="false">IF(J4715&gt;J4714,0,K4714+1)</f>
        <v>386</v>
      </c>
      <c r="L4715" s="134" t="n">
        <f aca="false">I4715/J4715-1</f>
        <v>-0.753937773333188</v>
      </c>
      <c r="O4715" s="131"/>
      <c r="P4715" s="330"/>
      <c r="Q4715" s="132"/>
      <c r="R4715" s="132"/>
      <c r="S4715" s="132"/>
      <c r="T4715" s="132"/>
    </row>
    <row r="4716" customFormat="false" ht="12.8" hidden="false" customHeight="false" outlineLevel="0" collapsed="false">
      <c r="A4716" s="131" t="n">
        <v>1669939200</v>
      </c>
      <c r="B4716" s="330" t="n">
        <f aca="false">(A4716/(24*60*60))+DATE(1970,1,1)</f>
        <v>44897</v>
      </c>
      <c r="C4716" s="331" t="n">
        <f aca="false">YEAR(B4716)</f>
        <v>2022</v>
      </c>
      <c r="D4716" s="331" t="n">
        <f aca="false">MONTH(B4716)</f>
        <v>12</v>
      </c>
      <c r="E4716" s="331" t="n">
        <f aca="false">DAY(B4716)</f>
        <v>2</v>
      </c>
      <c r="F4716" s="132" t="n">
        <v>16977.72</v>
      </c>
      <c r="G4716" s="132" t="n">
        <v>17102.84</v>
      </c>
      <c r="H4716" s="132" t="n">
        <v>16797.56</v>
      </c>
      <c r="I4716" s="132" t="n">
        <v>17094.08</v>
      </c>
      <c r="J4716" s="132" t="n">
        <f aca="false">LARGE($G$1:G4716,1)</f>
        <v>68997.75</v>
      </c>
      <c r="K4716" s="192" t="n">
        <f aca="false">IF(J4716&gt;J4715,0,K4715+1)</f>
        <v>387</v>
      </c>
      <c r="L4716" s="134" t="n">
        <f aca="false">I4716/J4716-1</f>
        <v>-0.752251631393777</v>
      </c>
      <c r="O4716" s="131"/>
      <c r="P4716" s="330"/>
      <c r="Q4716" s="132"/>
      <c r="R4716" s="132"/>
      <c r="S4716" s="132"/>
      <c r="T4716" s="132"/>
    </row>
    <row r="4717" customFormat="false" ht="12.8" hidden="false" customHeight="false" outlineLevel="0" collapsed="false">
      <c r="A4717" s="131" t="n">
        <v>1670025600</v>
      </c>
      <c r="B4717" s="330" t="n">
        <f aca="false">(A4717/(24*60*60))+DATE(1970,1,1)</f>
        <v>44898</v>
      </c>
      <c r="C4717" s="331" t="n">
        <f aca="false">YEAR(B4717)</f>
        <v>2022</v>
      </c>
      <c r="D4717" s="331" t="n">
        <f aca="false">MONTH(B4717)</f>
        <v>12</v>
      </c>
      <c r="E4717" s="331" t="n">
        <f aca="false">DAY(B4717)</f>
        <v>3</v>
      </c>
      <c r="F4717" s="132" t="n">
        <v>17092.77</v>
      </c>
      <c r="G4717" s="132" t="n">
        <v>17156.69</v>
      </c>
      <c r="H4717" s="132" t="n">
        <v>16871.05</v>
      </c>
      <c r="I4717" s="132" t="n">
        <v>16894.08</v>
      </c>
      <c r="J4717" s="132" t="n">
        <f aca="false">LARGE($G$1:G4717,1)</f>
        <v>68997.75</v>
      </c>
      <c r="K4717" s="192" t="n">
        <f aca="false">IF(J4717&gt;J4716,0,K4716+1)</f>
        <v>388</v>
      </c>
      <c r="L4717" s="134" t="n">
        <f aca="false">I4717/J4717-1</f>
        <v>-0.755150276639456</v>
      </c>
      <c r="O4717" s="131"/>
      <c r="P4717" s="330"/>
      <c r="Q4717" s="132"/>
      <c r="R4717" s="132"/>
      <c r="S4717" s="132"/>
      <c r="T4717" s="132"/>
    </row>
    <row r="4718" customFormat="false" ht="12.8" hidden="false" customHeight="false" outlineLevel="0" collapsed="false">
      <c r="A4718" s="131" t="n">
        <v>1670112000</v>
      </c>
      <c r="B4718" s="330" t="n">
        <f aca="false">(A4718/(24*60*60))+DATE(1970,1,1)</f>
        <v>44899</v>
      </c>
      <c r="C4718" s="331" t="n">
        <f aca="false">YEAR(B4718)</f>
        <v>2022</v>
      </c>
      <c r="D4718" s="331" t="n">
        <f aca="false">MONTH(B4718)</f>
        <v>12</v>
      </c>
      <c r="E4718" s="331" t="n">
        <f aca="false">DAY(B4718)</f>
        <v>4</v>
      </c>
      <c r="F4718" s="132" t="n">
        <v>16895.97</v>
      </c>
      <c r="G4718" s="132" t="n">
        <v>17201.03</v>
      </c>
      <c r="H4718" s="132" t="n">
        <v>16888.78</v>
      </c>
      <c r="I4718" s="132" t="n">
        <v>17113.75</v>
      </c>
      <c r="J4718" s="132" t="n">
        <f aca="false">LARGE($G$1:G4718,1)</f>
        <v>68997.75</v>
      </c>
      <c r="K4718" s="192" t="n">
        <f aca="false">IF(J4718&gt;J4717,0,K4717+1)</f>
        <v>389</v>
      </c>
      <c r="L4718" s="134" t="n">
        <f aca="false">I4718/J4718-1</f>
        <v>-0.751966549633865</v>
      </c>
      <c r="O4718" s="131"/>
      <c r="P4718" s="330"/>
      <c r="Q4718" s="132"/>
      <c r="R4718" s="132"/>
      <c r="S4718" s="132"/>
      <c r="T4718" s="132"/>
    </row>
    <row r="4719" customFormat="false" ht="12.8" hidden="false" customHeight="false" outlineLevel="0" collapsed="false">
      <c r="A4719" s="131" t="n">
        <v>1670198400</v>
      </c>
      <c r="B4719" s="330" t="n">
        <f aca="false">(A4719/(24*60*60))+DATE(1970,1,1)</f>
        <v>44900</v>
      </c>
      <c r="C4719" s="331" t="n">
        <f aca="false">YEAR(B4719)</f>
        <v>2022</v>
      </c>
      <c r="D4719" s="331" t="n">
        <f aca="false">MONTH(B4719)</f>
        <v>12</v>
      </c>
      <c r="E4719" s="331" t="n">
        <f aca="false">DAY(B4719)</f>
        <v>5</v>
      </c>
      <c r="F4719" s="132" t="n">
        <v>17109</v>
      </c>
      <c r="G4719" s="132" t="n">
        <v>17430.54</v>
      </c>
      <c r="H4719" s="132" t="n">
        <v>16876.59</v>
      </c>
      <c r="I4719" s="132" t="n">
        <v>16966.51</v>
      </c>
      <c r="J4719" s="132" t="n">
        <f aca="false">LARGE($G$1:G4719,1)</f>
        <v>68997.75</v>
      </c>
      <c r="K4719" s="192" t="n">
        <f aca="false">IF(J4719&gt;J4718,0,K4718+1)</f>
        <v>390</v>
      </c>
      <c r="L4719" s="134" t="n">
        <f aca="false">I4719/J4719-1</f>
        <v>-0.754100532263733</v>
      </c>
      <c r="O4719" s="131"/>
      <c r="P4719" s="330"/>
      <c r="Q4719" s="132"/>
      <c r="R4719" s="132"/>
      <c r="S4719" s="132"/>
      <c r="T4719" s="132"/>
    </row>
    <row r="4720" customFormat="false" ht="12.8" hidden="false" customHeight="false" outlineLevel="0" collapsed="false">
      <c r="A4720" s="131" t="n">
        <v>1670284800</v>
      </c>
      <c r="B4720" s="330" t="n">
        <f aca="false">(A4720/(24*60*60))+DATE(1970,1,1)</f>
        <v>44901</v>
      </c>
      <c r="C4720" s="331" t="n">
        <f aca="false">YEAR(B4720)</f>
        <v>2022</v>
      </c>
      <c r="D4720" s="331" t="n">
        <f aca="false">MONTH(B4720)</f>
        <v>12</v>
      </c>
      <c r="E4720" s="331" t="n">
        <f aca="false">DAY(B4720)</f>
        <v>6</v>
      </c>
      <c r="F4720" s="132" t="n">
        <v>16967.05</v>
      </c>
      <c r="G4720" s="132" t="n">
        <v>17110.5</v>
      </c>
      <c r="H4720" s="132" t="n">
        <v>16908.29</v>
      </c>
      <c r="I4720" s="132" t="n">
        <v>17088.31</v>
      </c>
      <c r="J4720" s="132" t="n">
        <f aca="false">LARGE($G$1:G4720,1)</f>
        <v>68997.75</v>
      </c>
      <c r="K4720" s="192" t="n">
        <f aca="false">IF(J4720&gt;J4719,0,K4719+1)</f>
        <v>391</v>
      </c>
      <c r="L4720" s="134" t="n">
        <f aca="false">I4720/J4720-1</f>
        <v>-0.752335257309115</v>
      </c>
      <c r="O4720" s="131"/>
      <c r="P4720" s="330"/>
      <c r="Q4720" s="132"/>
      <c r="R4720" s="132"/>
      <c r="S4720" s="132"/>
      <c r="T4720" s="132"/>
    </row>
    <row r="4721" customFormat="false" ht="12.8" hidden="false" customHeight="false" outlineLevel="0" collapsed="false">
      <c r="A4721" s="131" t="n">
        <v>1670371200</v>
      </c>
      <c r="B4721" s="330" t="n">
        <f aca="false">(A4721/(24*60*60))+DATE(1970,1,1)</f>
        <v>44902</v>
      </c>
      <c r="C4721" s="331" t="n">
        <f aca="false">YEAR(B4721)</f>
        <v>2022</v>
      </c>
      <c r="D4721" s="331" t="n">
        <f aca="false">MONTH(B4721)</f>
        <v>12</v>
      </c>
      <c r="E4721" s="331" t="n">
        <f aca="false">DAY(B4721)</f>
        <v>7</v>
      </c>
      <c r="F4721" s="132" t="n">
        <v>17090.1</v>
      </c>
      <c r="G4721" s="132" t="n">
        <v>17134.93</v>
      </c>
      <c r="H4721" s="132" t="n">
        <v>16701.15</v>
      </c>
      <c r="I4721" s="132" t="n">
        <v>16838.69</v>
      </c>
      <c r="J4721" s="132" t="n">
        <f aca="false">LARGE($G$1:G4721,1)</f>
        <v>68997.75</v>
      </c>
      <c r="K4721" s="192" t="n">
        <f aca="false">IF(J4721&gt;J4720,0,K4720+1)</f>
        <v>392</v>
      </c>
      <c r="L4721" s="134" t="n">
        <f aca="false">I4721/J4721-1</f>
        <v>-0.755953056440246</v>
      </c>
      <c r="O4721" s="131"/>
      <c r="P4721" s="330"/>
      <c r="Q4721" s="132"/>
      <c r="R4721" s="132"/>
      <c r="S4721" s="132"/>
      <c r="T4721" s="132"/>
    </row>
    <row r="4722" customFormat="false" ht="12.8" hidden="false" customHeight="false" outlineLevel="0" collapsed="false">
      <c r="A4722" s="131" t="n">
        <v>1670457600</v>
      </c>
      <c r="B4722" s="330" t="n">
        <f aca="false">(A4722/(24*60*60))+DATE(1970,1,1)</f>
        <v>44903</v>
      </c>
      <c r="C4722" s="331" t="n">
        <f aca="false">YEAR(B4722)</f>
        <v>2022</v>
      </c>
      <c r="D4722" s="331" t="n">
        <f aca="false">MONTH(B4722)</f>
        <v>12</v>
      </c>
      <c r="E4722" s="331" t="n">
        <f aca="false">DAY(B4722)</f>
        <v>8</v>
      </c>
      <c r="F4722" s="132" t="n">
        <v>16840.04</v>
      </c>
      <c r="G4722" s="132" t="n">
        <v>17296.99</v>
      </c>
      <c r="H4722" s="132" t="n">
        <v>16737.43</v>
      </c>
      <c r="I4722" s="132" t="n">
        <v>17229.24</v>
      </c>
      <c r="J4722" s="132" t="n">
        <f aca="false">LARGE($G$1:G4722,1)</f>
        <v>68997.75</v>
      </c>
      <c r="K4722" s="192" t="n">
        <f aca="false">IF(J4722&gt;J4721,0,K4721+1)</f>
        <v>393</v>
      </c>
      <c r="L4722" s="134" t="n">
        <f aca="false">I4722/J4722-1</f>
        <v>-0.750292726936748</v>
      </c>
      <c r="O4722" s="131"/>
      <c r="P4722" s="330"/>
      <c r="Q4722" s="132"/>
      <c r="R4722" s="132"/>
      <c r="S4722" s="132"/>
      <c r="T4722" s="132"/>
    </row>
    <row r="4723" customFormat="false" ht="12.8" hidden="false" customHeight="false" outlineLevel="0" collapsed="false">
      <c r="A4723" s="131" t="n">
        <v>1670544000</v>
      </c>
      <c r="B4723" s="330" t="n">
        <f aca="false">(A4723/(24*60*60))+DATE(1970,1,1)</f>
        <v>44904</v>
      </c>
      <c r="C4723" s="331" t="n">
        <f aca="false">YEAR(B4723)</f>
        <v>2022</v>
      </c>
      <c r="D4723" s="331" t="n">
        <f aca="false">MONTH(B4723)</f>
        <v>12</v>
      </c>
      <c r="E4723" s="331" t="n">
        <f aca="false">DAY(B4723)</f>
        <v>9</v>
      </c>
      <c r="F4723" s="132" t="n">
        <v>17228.56</v>
      </c>
      <c r="G4723" s="132" t="n">
        <v>17353.8</v>
      </c>
      <c r="H4723" s="132" t="n">
        <v>17067.41</v>
      </c>
      <c r="I4723" s="132" t="n">
        <v>17130.84</v>
      </c>
      <c r="J4723" s="132" t="n">
        <f aca="false">LARGE($G$1:G4723,1)</f>
        <v>68997.75</v>
      </c>
      <c r="K4723" s="192" t="n">
        <f aca="false">IF(J4723&gt;J4722,0,K4722+1)</f>
        <v>394</v>
      </c>
      <c r="L4723" s="134" t="n">
        <f aca="false">I4723/J4723-1</f>
        <v>-0.751718860397622</v>
      </c>
      <c r="O4723" s="131"/>
      <c r="P4723" s="330"/>
      <c r="Q4723" s="132"/>
      <c r="R4723" s="132"/>
      <c r="S4723" s="132"/>
      <c r="T4723" s="132"/>
    </row>
    <row r="4724" customFormat="false" ht="12.8" hidden="false" customHeight="false" outlineLevel="0" collapsed="false">
      <c r="A4724" s="131" t="n">
        <v>1670630400</v>
      </c>
      <c r="B4724" s="330" t="n">
        <f aca="false">(A4724/(24*60*60))+DATE(1970,1,1)</f>
        <v>44905</v>
      </c>
      <c r="C4724" s="331" t="n">
        <f aca="false">YEAR(B4724)</f>
        <v>2022</v>
      </c>
      <c r="D4724" s="331" t="n">
        <f aca="false">MONTH(B4724)</f>
        <v>12</v>
      </c>
      <c r="E4724" s="331" t="n">
        <f aca="false">DAY(B4724)</f>
        <v>10</v>
      </c>
      <c r="F4724" s="132" t="n">
        <v>17131.85</v>
      </c>
      <c r="G4724" s="132" t="n">
        <v>17229.96</v>
      </c>
      <c r="H4724" s="132" t="n">
        <v>17100.46</v>
      </c>
      <c r="I4724" s="132" t="n">
        <v>17130.07</v>
      </c>
      <c r="J4724" s="132" t="n">
        <f aca="false">LARGE($G$1:G4724,1)</f>
        <v>68997.75</v>
      </c>
      <c r="K4724" s="192" t="n">
        <f aca="false">IF(J4724&gt;J4723,0,K4723+1)</f>
        <v>395</v>
      </c>
      <c r="L4724" s="134" t="n">
        <f aca="false">I4724/J4724-1</f>
        <v>-0.751730020181818</v>
      </c>
      <c r="O4724" s="131"/>
      <c r="P4724" s="330"/>
      <c r="Q4724" s="132"/>
      <c r="R4724" s="132"/>
      <c r="S4724" s="132"/>
      <c r="T4724" s="132"/>
    </row>
    <row r="4725" customFormat="false" ht="12.8" hidden="false" customHeight="false" outlineLevel="0" collapsed="false">
      <c r="A4725" s="131" t="n">
        <v>1670716800</v>
      </c>
      <c r="B4725" s="330" t="n">
        <f aca="false">(A4725/(24*60*60))+DATE(1970,1,1)</f>
        <v>44906</v>
      </c>
      <c r="C4725" s="331" t="n">
        <f aca="false">YEAR(B4725)</f>
        <v>2022</v>
      </c>
      <c r="D4725" s="331" t="n">
        <f aca="false">MONTH(B4725)</f>
        <v>12</v>
      </c>
      <c r="E4725" s="331" t="n">
        <f aca="false">DAY(B4725)</f>
        <v>11</v>
      </c>
      <c r="F4725" s="132" t="n">
        <v>17130.32</v>
      </c>
      <c r="G4725" s="132" t="n">
        <v>17267.94</v>
      </c>
      <c r="H4725" s="132" t="n">
        <v>17077</v>
      </c>
      <c r="I4725" s="132" t="n">
        <v>17089.92</v>
      </c>
      <c r="J4725" s="132" t="n">
        <f aca="false">LARGE($G$1:G4725,1)</f>
        <v>68997.75</v>
      </c>
      <c r="K4725" s="192" t="n">
        <f aca="false">IF(J4725&gt;J4724,0,K4724+1)</f>
        <v>396</v>
      </c>
      <c r="L4725" s="134" t="n">
        <f aca="false">I4725/J4725-1</f>
        <v>-0.752311923214888</v>
      </c>
      <c r="O4725" s="131"/>
      <c r="P4725" s="330"/>
      <c r="Q4725" s="132"/>
      <c r="R4725" s="132"/>
      <c r="S4725" s="132"/>
      <c r="T4725" s="132"/>
    </row>
    <row r="4726" customFormat="false" ht="12.8" hidden="false" customHeight="false" outlineLevel="0" collapsed="false">
      <c r="A4726" s="131" t="n">
        <v>1670803200</v>
      </c>
      <c r="B4726" s="330" t="n">
        <f aca="false">(A4726/(24*60*60))+DATE(1970,1,1)</f>
        <v>44907</v>
      </c>
      <c r="C4726" s="331" t="n">
        <f aca="false">YEAR(B4726)</f>
        <v>2022</v>
      </c>
      <c r="D4726" s="331" t="n">
        <f aca="false">MONTH(B4726)</f>
        <v>12</v>
      </c>
      <c r="E4726" s="331" t="n">
        <f aca="false">DAY(B4726)</f>
        <v>12</v>
      </c>
      <c r="F4726" s="132" t="n">
        <v>17089.14</v>
      </c>
      <c r="G4726" s="132" t="n">
        <v>17242.48</v>
      </c>
      <c r="H4726" s="132" t="n">
        <v>16873.53</v>
      </c>
      <c r="I4726" s="132" t="n">
        <v>17210.86</v>
      </c>
      <c r="J4726" s="132" t="n">
        <f aca="false">LARGE($G$1:G4726,1)</f>
        <v>68997.75</v>
      </c>
      <c r="K4726" s="192" t="n">
        <f aca="false">IF(J4726&gt;J4725,0,K4725+1)</f>
        <v>397</v>
      </c>
      <c r="L4726" s="134" t="n">
        <f aca="false">I4726/J4726-1</f>
        <v>-0.750559112434826</v>
      </c>
      <c r="O4726" s="131"/>
      <c r="P4726" s="330"/>
      <c r="Q4726" s="132"/>
      <c r="R4726" s="132"/>
      <c r="S4726" s="132"/>
      <c r="T4726" s="132"/>
    </row>
    <row r="4727" customFormat="false" ht="12.8" hidden="false" customHeight="false" outlineLevel="0" collapsed="false">
      <c r="A4727" s="131" t="n">
        <v>1670889600</v>
      </c>
      <c r="B4727" s="330" t="n">
        <f aca="false">(A4727/(24*60*60))+DATE(1970,1,1)</f>
        <v>44908</v>
      </c>
      <c r="C4727" s="331" t="n">
        <f aca="false">YEAR(B4727)</f>
        <v>2022</v>
      </c>
      <c r="D4727" s="331" t="n">
        <f aca="false">MONTH(B4727)</f>
        <v>12</v>
      </c>
      <c r="E4727" s="331" t="n">
        <f aca="false">DAY(B4727)</f>
        <v>13</v>
      </c>
      <c r="F4727" s="132" t="n">
        <v>17213.08</v>
      </c>
      <c r="G4727" s="132" t="n">
        <v>18041</v>
      </c>
      <c r="H4727" s="132" t="n">
        <v>17092.27</v>
      </c>
      <c r="I4727" s="132" t="n">
        <v>17772.5</v>
      </c>
      <c r="J4727" s="132" t="n">
        <f aca="false">LARGE($G$1:G4727,1)</f>
        <v>68997.75</v>
      </c>
      <c r="K4727" s="192" t="n">
        <f aca="false">IF(J4727&gt;J4726,0,K4726+1)</f>
        <v>398</v>
      </c>
      <c r="L4727" s="134" t="n">
        <f aca="false">I4727/J4727-1</f>
        <v>-0.742419136855912</v>
      </c>
      <c r="O4727" s="131"/>
      <c r="P4727" s="330"/>
      <c r="Q4727" s="132"/>
      <c r="R4727" s="132"/>
      <c r="S4727" s="132"/>
      <c r="T4727" s="132"/>
    </row>
    <row r="4728" customFormat="false" ht="12.8" hidden="false" customHeight="false" outlineLevel="0" collapsed="false">
      <c r="A4728" s="131" t="n">
        <v>1670976000</v>
      </c>
      <c r="B4728" s="330" t="n">
        <f aca="false">(A4728/(24*60*60))+DATE(1970,1,1)</f>
        <v>44909</v>
      </c>
      <c r="C4728" s="331" t="n">
        <f aca="false">YEAR(B4728)</f>
        <v>2022</v>
      </c>
      <c r="D4728" s="331" t="n">
        <f aca="false">MONTH(B4728)</f>
        <v>12</v>
      </c>
      <c r="E4728" s="331" t="n">
        <f aca="false">DAY(B4728)</f>
        <v>14</v>
      </c>
      <c r="F4728" s="132" t="n">
        <v>17774.66</v>
      </c>
      <c r="G4728" s="132" t="n">
        <v>18376.59</v>
      </c>
      <c r="H4728" s="132" t="n">
        <v>17664.15</v>
      </c>
      <c r="I4728" s="132" t="n">
        <v>17804.11</v>
      </c>
      <c r="J4728" s="132" t="n">
        <f aca="false">LARGE($G$1:G4728,1)</f>
        <v>68997.75</v>
      </c>
      <c r="K4728" s="192" t="n">
        <f aca="false">IF(J4728&gt;J4727,0,K4727+1)</f>
        <v>399</v>
      </c>
      <c r="L4728" s="134" t="n">
        <f aca="false">I4728/J4728-1</f>
        <v>-0.741961005974833</v>
      </c>
      <c r="O4728" s="131"/>
      <c r="P4728" s="330"/>
      <c r="Q4728" s="132"/>
      <c r="R4728" s="132"/>
      <c r="S4728" s="132"/>
      <c r="T4728" s="132"/>
    </row>
    <row r="4729" customFormat="false" ht="12.8" hidden="false" customHeight="false" outlineLevel="0" collapsed="false">
      <c r="A4729" s="131" t="n">
        <v>1671062400</v>
      </c>
      <c r="B4729" s="330" t="n">
        <f aca="false">(A4729/(24*60*60))+DATE(1970,1,1)</f>
        <v>44910</v>
      </c>
      <c r="C4729" s="331" t="n">
        <f aca="false">YEAR(B4729)</f>
        <v>2022</v>
      </c>
      <c r="D4729" s="331" t="n">
        <f aca="false">MONTH(B4729)</f>
        <v>12</v>
      </c>
      <c r="E4729" s="331" t="n">
        <f aca="false">DAY(B4729)</f>
        <v>15</v>
      </c>
      <c r="F4729" s="132" t="n">
        <v>17806.08</v>
      </c>
      <c r="G4729" s="132" t="n">
        <v>17940.77</v>
      </c>
      <c r="H4729" s="132" t="n">
        <v>17277.88</v>
      </c>
      <c r="I4729" s="132" t="n">
        <v>17360.37</v>
      </c>
      <c r="J4729" s="132" t="n">
        <f aca="false">LARGE($G$1:G4729,1)</f>
        <v>68997.75</v>
      </c>
      <c r="K4729" s="192" t="n">
        <f aca="false">IF(J4729&gt;J4728,0,K4728+1)</f>
        <v>400</v>
      </c>
      <c r="L4729" s="134" t="n">
        <f aca="false">I4729/J4729-1</f>
        <v>-0.748392230181419</v>
      </c>
      <c r="O4729" s="131"/>
      <c r="P4729" s="330"/>
      <c r="Q4729" s="132"/>
      <c r="R4729" s="132"/>
      <c r="S4729" s="132"/>
      <c r="T4729" s="132"/>
    </row>
    <row r="4730" customFormat="false" ht="12.8" hidden="false" customHeight="false" outlineLevel="0" collapsed="false">
      <c r="A4730" s="131" t="n">
        <v>1671148800</v>
      </c>
      <c r="B4730" s="330" t="n">
        <f aca="false">(A4730/(24*60*60))+DATE(1970,1,1)</f>
        <v>44911</v>
      </c>
      <c r="C4730" s="331" t="n">
        <f aca="false">YEAR(B4730)</f>
        <v>2022</v>
      </c>
      <c r="D4730" s="331" t="n">
        <f aca="false">MONTH(B4730)</f>
        <v>12</v>
      </c>
      <c r="E4730" s="331" t="n">
        <f aca="false">DAY(B4730)</f>
        <v>16</v>
      </c>
      <c r="F4730" s="132" t="n">
        <v>17360.36</v>
      </c>
      <c r="G4730" s="132" t="n">
        <v>17513.47</v>
      </c>
      <c r="H4730" s="132" t="n">
        <v>16546.38</v>
      </c>
      <c r="I4730" s="132" t="n">
        <v>16633.41</v>
      </c>
      <c r="J4730" s="132" t="n">
        <f aca="false">LARGE($G$1:G4730,1)</f>
        <v>68997.75</v>
      </c>
      <c r="K4730" s="192" t="n">
        <f aca="false">IF(J4730&gt;J4729,0,K4729+1)</f>
        <v>401</v>
      </c>
      <c r="L4730" s="134" t="n">
        <f aca="false">I4730/J4730-1</f>
        <v>-0.75892822592041</v>
      </c>
      <c r="O4730" s="131"/>
      <c r="P4730" s="330"/>
      <c r="Q4730" s="132"/>
      <c r="R4730" s="132"/>
      <c r="S4730" s="132"/>
      <c r="T4730" s="132"/>
    </row>
    <row r="4731" customFormat="false" ht="12.8" hidden="false" customHeight="false" outlineLevel="0" collapsed="false">
      <c r="A4731" s="131" t="n">
        <v>1671235200</v>
      </c>
      <c r="B4731" s="330" t="n">
        <f aca="false">(A4731/(24*60*60))+DATE(1970,1,1)</f>
        <v>44912</v>
      </c>
      <c r="C4731" s="331" t="n">
        <f aca="false">YEAR(B4731)</f>
        <v>2022</v>
      </c>
      <c r="D4731" s="331" t="n">
        <f aca="false">MONTH(B4731)</f>
        <v>12</v>
      </c>
      <c r="E4731" s="331" t="n">
        <f aca="false">DAY(B4731)</f>
        <v>17</v>
      </c>
      <c r="F4731" s="132" t="n">
        <v>16634.35</v>
      </c>
      <c r="G4731" s="132" t="n">
        <v>16798.29</v>
      </c>
      <c r="H4731" s="132" t="n">
        <v>16587.81</v>
      </c>
      <c r="I4731" s="132" t="n">
        <v>16786.54</v>
      </c>
      <c r="J4731" s="132" t="n">
        <f aca="false">LARGE($G$1:G4731,1)</f>
        <v>68997.75</v>
      </c>
      <c r="K4731" s="192" t="n">
        <f aca="false">IF(J4731&gt;J4730,0,K4730+1)</f>
        <v>402</v>
      </c>
      <c r="L4731" s="134" t="n">
        <f aca="false">I4731/J4731-1</f>
        <v>-0.756708878188057</v>
      </c>
      <c r="O4731" s="131"/>
      <c r="P4731" s="330"/>
      <c r="Q4731" s="132"/>
      <c r="R4731" s="132"/>
      <c r="S4731" s="132"/>
      <c r="T4731" s="132"/>
    </row>
    <row r="4732" customFormat="false" ht="12.8" hidden="false" customHeight="false" outlineLevel="0" collapsed="false">
      <c r="A4732" s="131" t="n">
        <v>1671321600</v>
      </c>
      <c r="B4732" s="330" t="n">
        <f aca="false">(A4732/(24*60*60))+DATE(1970,1,1)</f>
        <v>44913</v>
      </c>
      <c r="C4732" s="331" t="n">
        <f aca="false">YEAR(B4732)</f>
        <v>2022</v>
      </c>
      <c r="D4732" s="331" t="n">
        <f aca="false">MONTH(B4732)</f>
        <v>12</v>
      </c>
      <c r="E4732" s="331" t="n">
        <f aca="false">DAY(B4732)</f>
        <v>18</v>
      </c>
      <c r="F4732" s="132" t="n">
        <v>16786.93</v>
      </c>
      <c r="G4732" s="132" t="n">
        <v>16861.56</v>
      </c>
      <c r="H4732" s="132" t="n">
        <v>16672.38</v>
      </c>
      <c r="I4732" s="132" t="n">
        <v>16745.81</v>
      </c>
      <c r="J4732" s="132" t="n">
        <f aca="false">LARGE($G$1:G4732,1)</f>
        <v>68997.75</v>
      </c>
      <c r="K4732" s="192" t="n">
        <f aca="false">IF(J4732&gt;J4731,0,K4731+1)</f>
        <v>403</v>
      </c>
      <c r="L4732" s="134" t="n">
        <f aca="false">I4732/J4732-1</f>
        <v>-0.757299187292339</v>
      </c>
      <c r="O4732" s="131"/>
      <c r="P4732" s="330"/>
      <c r="Q4732" s="132"/>
      <c r="R4732" s="132"/>
      <c r="S4732" s="132"/>
      <c r="T4732" s="132"/>
    </row>
    <row r="4733" customFormat="false" ht="12.8" hidden="false" customHeight="false" outlineLevel="0" collapsed="false">
      <c r="A4733" s="131" t="n">
        <v>1671408000</v>
      </c>
      <c r="B4733" s="330" t="n">
        <f aca="false">(A4733/(24*60*60))+DATE(1970,1,1)</f>
        <v>44914</v>
      </c>
      <c r="C4733" s="331" t="n">
        <f aca="false">YEAR(B4733)</f>
        <v>2022</v>
      </c>
      <c r="D4733" s="331" t="n">
        <f aca="false">MONTH(B4733)</f>
        <v>12</v>
      </c>
      <c r="E4733" s="331" t="n">
        <f aca="false">DAY(B4733)</f>
        <v>19</v>
      </c>
      <c r="F4733" s="132" t="n">
        <v>16744.57</v>
      </c>
      <c r="G4733" s="132" t="n">
        <v>16818.22</v>
      </c>
      <c r="H4733" s="132" t="n">
        <v>16270.67</v>
      </c>
      <c r="I4733" s="132" t="n">
        <v>16440.54</v>
      </c>
      <c r="J4733" s="132" t="n">
        <f aca="false">LARGE($G$1:G4733,1)</f>
        <v>68997.75</v>
      </c>
      <c r="K4733" s="192" t="n">
        <f aca="false">IF(J4733&gt;J4732,0,K4732+1)</f>
        <v>404</v>
      </c>
      <c r="L4733" s="134" t="n">
        <f aca="false">I4733/J4733-1</f>
        <v>-0.76172353446308</v>
      </c>
      <c r="O4733" s="131"/>
      <c r="P4733" s="330"/>
      <c r="Q4733" s="132"/>
      <c r="R4733" s="132"/>
      <c r="S4733" s="132"/>
      <c r="T4733" s="132"/>
    </row>
    <row r="4734" customFormat="false" ht="12.8" hidden="false" customHeight="false" outlineLevel="0" collapsed="false">
      <c r="A4734" s="131" t="n">
        <v>1671494400</v>
      </c>
      <c r="B4734" s="330" t="n">
        <f aca="false">(A4734/(24*60*60))+DATE(1970,1,1)</f>
        <v>44915</v>
      </c>
      <c r="C4734" s="331" t="n">
        <f aca="false">YEAR(B4734)</f>
        <v>2022</v>
      </c>
      <c r="D4734" s="331" t="n">
        <f aca="false">MONTH(B4734)</f>
        <v>12</v>
      </c>
      <c r="E4734" s="331" t="n">
        <f aca="false">DAY(B4734)</f>
        <v>20</v>
      </c>
      <c r="F4734" s="132" t="n">
        <v>16438.69</v>
      </c>
      <c r="G4734" s="132" t="n">
        <v>17043.67</v>
      </c>
      <c r="H4734" s="132" t="n">
        <v>16399.4</v>
      </c>
      <c r="I4734" s="132" t="n">
        <v>16902.24</v>
      </c>
      <c r="J4734" s="132" t="n">
        <f aca="false">LARGE($G$1:G4734,1)</f>
        <v>68997.75</v>
      </c>
      <c r="K4734" s="192" t="n">
        <f aca="false">IF(J4734&gt;J4733,0,K4733+1)</f>
        <v>405</v>
      </c>
      <c r="L4734" s="134" t="n">
        <f aca="false">I4734/J4734-1</f>
        <v>-0.755032011913432</v>
      </c>
      <c r="O4734" s="131"/>
      <c r="P4734" s="330"/>
      <c r="Q4734" s="132"/>
      <c r="R4734" s="132"/>
      <c r="S4734" s="132"/>
      <c r="T4734" s="132"/>
    </row>
    <row r="4735" customFormat="false" ht="12.8" hidden="false" customHeight="false" outlineLevel="0" collapsed="false">
      <c r="A4735" s="131" t="n">
        <v>1671580800</v>
      </c>
      <c r="B4735" s="330" t="n">
        <f aca="false">(A4735/(24*60*60))+DATE(1970,1,1)</f>
        <v>44916</v>
      </c>
      <c r="C4735" s="331" t="n">
        <f aca="false">YEAR(B4735)</f>
        <v>2022</v>
      </c>
      <c r="D4735" s="331" t="n">
        <f aca="false">MONTH(B4735)</f>
        <v>12</v>
      </c>
      <c r="E4735" s="331" t="n">
        <f aca="false">DAY(B4735)</f>
        <v>21</v>
      </c>
      <c r="F4735" s="132" t="n">
        <v>16900.14</v>
      </c>
      <c r="G4735" s="132" t="n">
        <v>16923.14</v>
      </c>
      <c r="H4735" s="132" t="n">
        <v>16731.17</v>
      </c>
      <c r="I4735" s="132" t="n">
        <v>16825.25</v>
      </c>
      <c r="J4735" s="132" t="n">
        <f aca="false">LARGE($G$1:G4735,1)</f>
        <v>68997.75</v>
      </c>
      <c r="K4735" s="192" t="n">
        <f aca="false">IF(J4735&gt;J4734,0,K4734+1)</f>
        <v>406</v>
      </c>
      <c r="L4735" s="134" t="n">
        <f aca="false">I4735/J4735-1</f>
        <v>-0.756147845400756</v>
      </c>
      <c r="O4735" s="131"/>
      <c r="P4735" s="330"/>
      <c r="Q4735" s="132"/>
      <c r="R4735" s="132"/>
      <c r="S4735" s="132"/>
      <c r="T4735" s="132"/>
    </row>
    <row r="4736" customFormat="false" ht="12.8" hidden="false" customHeight="false" outlineLevel="0" collapsed="false">
      <c r="A4736" s="131" t="n">
        <v>1671667200</v>
      </c>
      <c r="B4736" s="330" t="n">
        <f aca="false">(A4736/(24*60*60))+DATE(1970,1,1)</f>
        <v>44917</v>
      </c>
      <c r="C4736" s="331" t="n">
        <f aca="false">YEAR(B4736)</f>
        <v>2022</v>
      </c>
      <c r="D4736" s="331" t="n">
        <f aca="false">MONTH(B4736)</f>
        <v>12</v>
      </c>
      <c r="E4736" s="331" t="n">
        <f aca="false">DAY(B4736)</f>
        <v>22</v>
      </c>
      <c r="F4736" s="132" t="n">
        <v>16824.47</v>
      </c>
      <c r="G4736" s="132" t="n">
        <v>16866.54</v>
      </c>
      <c r="H4736" s="132" t="n">
        <v>16563.79</v>
      </c>
      <c r="I4736" s="132" t="n">
        <v>16819.09</v>
      </c>
      <c r="J4736" s="132" t="n">
        <f aca="false">LARGE($G$1:G4736,1)</f>
        <v>68997.75</v>
      </c>
      <c r="K4736" s="192" t="n">
        <f aca="false">IF(J4736&gt;J4735,0,K4735+1)</f>
        <v>407</v>
      </c>
      <c r="L4736" s="134" t="n">
        <f aca="false">I4736/J4736-1</f>
        <v>-0.756237123674323</v>
      </c>
      <c r="O4736" s="131"/>
      <c r="P4736" s="330"/>
      <c r="Q4736" s="132"/>
      <c r="R4736" s="132"/>
      <c r="S4736" s="132"/>
      <c r="T4736" s="132"/>
    </row>
    <row r="4737" customFormat="false" ht="12.8" hidden="false" customHeight="false" outlineLevel="0" collapsed="false">
      <c r="A4737" s="131" t="n">
        <v>1671753600</v>
      </c>
      <c r="B4737" s="330" t="n">
        <f aca="false">(A4737/(24*60*60))+DATE(1970,1,1)</f>
        <v>44918</v>
      </c>
      <c r="C4737" s="331" t="n">
        <f aca="false">YEAR(B4737)</f>
        <v>2022</v>
      </c>
      <c r="D4737" s="331" t="n">
        <f aca="false">MONTH(B4737)</f>
        <v>12</v>
      </c>
      <c r="E4737" s="331" t="n">
        <f aca="false">DAY(B4737)</f>
        <v>23</v>
      </c>
      <c r="F4737" s="132" t="n">
        <v>16818.25</v>
      </c>
      <c r="G4737" s="132" t="n">
        <v>16936.17</v>
      </c>
      <c r="H4737" s="132" t="n">
        <v>16742.61</v>
      </c>
      <c r="I4737" s="132" t="n">
        <v>16779.05</v>
      </c>
      <c r="J4737" s="132" t="n">
        <f aca="false">LARGE($G$1:G4737,1)</f>
        <v>68997.75</v>
      </c>
      <c r="K4737" s="192" t="n">
        <f aca="false">IF(J4737&gt;J4736,0,K4736+1)</f>
        <v>408</v>
      </c>
      <c r="L4737" s="134" t="n">
        <f aca="false">I4737/J4737-1</f>
        <v>-0.756817432452508</v>
      </c>
      <c r="O4737" s="131"/>
      <c r="P4737" s="330"/>
      <c r="Q4737" s="132"/>
      <c r="R4737" s="132"/>
      <c r="S4737" s="132"/>
      <c r="T4737" s="132"/>
    </row>
    <row r="4738" customFormat="false" ht="12.8" hidden="false" customHeight="false" outlineLevel="0" collapsed="false">
      <c r="A4738" s="131" t="n">
        <v>1671840000</v>
      </c>
      <c r="B4738" s="330" t="n">
        <f aca="false">(A4738/(24*60*60))+DATE(1970,1,1)</f>
        <v>44919</v>
      </c>
      <c r="C4738" s="331" t="n">
        <f aca="false">YEAR(B4738)</f>
        <v>2022</v>
      </c>
      <c r="D4738" s="331" t="n">
        <f aca="false">MONTH(B4738)</f>
        <v>12</v>
      </c>
      <c r="E4738" s="331" t="n">
        <f aca="false">DAY(B4738)</f>
        <v>24</v>
      </c>
      <c r="F4738" s="132" t="n">
        <v>16780.26</v>
      </c>
      <c r="G4738" s="132" t="n">
        <v>16858.53</v>
      </c>
      <c r="H4738" s="132" t="n">
        <v>16777.58</v>
      </c>
      <c r="I4738" s="132" t="n">
        <v>16840.65</v>
      </c>
      <c r="J4738" s="132" t="n">
        <f aca="false">LARGE($G$1:G4738,1)</f>
        <v>68997.75</v>
      </c>
      <c r="K4738" s="192" t="n">
        <f aca="false">IF(J4738&gt;J4737,0,K4737+1)</f>
        <v>409</v>
      </c>
      <c r="L4738" s="134" t="n">
        <f aca="false">I4738/J4738-1</f>
        <v>-0.755924649716839</v>
      </c>
      <c r="O4738" s="131"/>
      <c r="P4738" s="330"/>
      <c r="Q4738" s="132"/>
      <c r="R4738" s="132"/>
      <c r="S4738" s="132"/>
      <c r="T4738" s="132"/>
    </row>
    <row r="4739" customFormat="false" ht="12.8" hidden="false" customHeight="false" outlineLevel="0" collapsed="false">
      <c r="A4739" s="131" t="n">
        <v>1671926400</v>
      </c>
      <c r="B4739" s="330" t="n">
        <f aca="false">(A4739/(24*60*60))+DATE(1970,1,1)</f>
        <v>44920</v>
      </c>
      <c r="C4739" s="331" t="n">
        <f aca="false">YEAR(B4739)</f>
        <v>2022</v>
      </c>
      <c r="D4739" s="331" t="n">
        <f aca="false">MONTH(B4739)</f>
        <v>12</v>
      </c>
      <c r="E4739" s="331" t="n">
        <f aca="false">DAY(B4739)</f>
        <v>25</v>
      </c>
      <c r="F4739" s="132" t="n">
        <v>16840.57</v>
      </c>
      <c r="G4739" s="132" t="n">
        <v>16852.3</v>
      </c>
      <c r="H4739" s="132" t="n">
        <v>16714.32</v>
      </c>
      <c r="I4739" s="132" t="n">
        <v>16828.91</v>
      </c>
      <c r="J4739" s="132" t="n">
        <f aca="false">LARGE($G$1:G4739,1)</f>
        <v>68997.75</v>
      </c>
      <c r="K4739" s="192" t="n">
        <f aca="false">IF(J4739&gt;J4738,0,K4738+1)</f>
        <v>410</v>
      </c>
      <c r="L4739" s="134" t="n">
        <f aca="false">I4739/J4739-1</f>
        <v>-0.75609480019276</v>
      </c>
      <c r="O4739" s="131"/>
      <c r="P4739" s="330"/>
      <c r="Q4739" s="132"/>
      <c r="R4739" s="132"/>
      <c r="S4739" s="132"/>
      <c r="T4739" s="132"/>
    </row>
    <row r="4740" customFormat="false" ht="12.8" hidden="false" customHeight="false" outlineLevel="0" collapsed="false">
      <c r="A4740" s="131" t="n">
        <v>1672012800</v>
      </c>
      <c r="B4740" s="330" t="n">
        <f aca="false">(A4740/(24*60*60))+DATE(1970,1,1)</f>
        <v>44921</v>
      </c>
      <c r="C4740" s="331" t="n">
        <f aca="false">YEAR(B4740)</f>
        <v>2022</v>
      </c>
      <c r="D4740" s="331" t="n">
        <f aca="false">MONTH(B4740)</f>
        <v>12</v>
      </c>
      <c r="E4740" s="331" t="n">
        <f aca="false">DAY(B4740)</f>
        <v>26</v>
      </c>
      <c r="F4740" s="132" t="n">
        <v>16829.53</v>
      </c>
      <c r="G4740" s="132" t="n">
        <v>16930.6</v>
      </c>
      <c r="H4740" s="132" t="n">
        <v>16796.77</v>
      </c>
      <c r="I4740" s="132" t="n">
        <v>16914.61</v>
      </c>
      <c r="J4740" s="132" t="n">
        <f aca="false">LARGE($G$1:G4740,1)</f>
        <v>68997.75</v>
      </c>
      <c r="K4740" s="192" t="n">
        <f aca="false">IF(J4740&gt;J4739,0,K4739+1)</f>
        <v>411</v>
      </c>
      <c r="L4740" s="134" t="n">
        <f aca="false">I4740/J4740-1</f>
        <v>-0.754852730704987</v>
      </c>
      <c r="O4740" s="131"/>
      <c r="P4740" s="330"/>
      <c r="Q4740" s="132"/>
      <c r="R4740" s="132"/>
      <c r="S4740" s="132"/>
      <c r="T4740" s="132"/>
    </row>
    <row r="4741" customFormat="false" ht="12.8" hidden="false" customHeight="false" outlineLevel="0" collapsed="false">
      <c r="A4741" s="131" t="n">
        <v>1672099200</v>
      </c>
      <c r="B4741" s="330" t="n">
        <f aca="false">(A4741/(24*60*60))+DATE(1970,1,1)</f>
        <v>44922</v>
      </c>
      <c r="C4741" s="331" t="n">
        <f aca="false">YEAR(B4741)</f>
        <v>2022</v>
      </c>
      <c r="D4741" s="331" t="n">
        <f aca="false">MONTH(B4741)</f>
        <v>12</v>
      </c>
      <c r="E4741" s="331" t="n">
        <f aca="false">DAY(B4741)</f>
        <v>27</v>
      </c>
      <c r="F4741" s="132" t="n">
        <v>16917.32</v>
      </c>
      <c r="G4741" s="132" t="n">
        <v>16964.08</v>
      </c>
      <c r="H4741" s="132" t="n">
        <v>16590.79</v>
      </c>
      <c r="I4741" s="132" t="n">
        <v>16697.6</v>
      </c>
      <c r="J4741" s="132" t="n">
        <f aca="false">LARGE($G$1:G4741,1)</f>
        <v>68997.75</v>
      </c>
      <c r="K4741" s="192" t="n">
        <f aca="false">IF(J4741&gt;J4740,0,K4740+1)</f>
        <v>412</v>
      </c>
      <c r="L4741" s="134" t="n">
        <f aca="false">I4741/J4741-1</f>
        <v>-0.75799790572881</v>
      </c>
      <c r="O4741" s="131"/>
      <c r="P4741" s="330"/>
      <c r="Q4741" s="132"/>
      <c r="R4741" s="132"/>
      <c r="S4741" s="132"/>
      <c r="T4741" s="132"/>
    </row>
    <row r="4742" customFormat="false" ht="12.8" hidden="false" customHeight="false" outlineLevel="0" collapsed="false">
      <c r="A4742" s="131" t="n">
        <v>1672185600</v>
      </c>
      <c r="B4742" s="330" t="n">
        <f aca="false">(A4742/(24*60*60))+DATE(1970,1,1)</f>
        <v>44923</v>
      </c>
      <c r="C4742" s="331" t="n">
        <f aca="false">YEAR(B4742)</f>
        <v>2022</v>
      </c>
      <c r="D4742" s="331" t="n">
        <f aca="false">MONTH(B4742)</f>
        <v>12</v>
      </c>
      <c r="E4742" s="331" t="n">
        <f aca="false">DAY(B4742)</f>
        <v>28</v>
      </c>
      <c r="F4742" s="132" t="n">
        <v>16697.2</v>
      </c>
      <c r="G4742" s="132" t="n">
        <v>16764.81</v>
      </c>
      <c r="H4742" s="132" t="n">
        <v>16460.01</v>
      </c>
      <c r="I4742" s="132" t="n">
        <v>16538.67</v>
      </c>
      <c r="J4742" s="132" t="n">
        <f aca="false">LARGE($G$1:G4742,1)</f>
        <v>68997.75</v>
      </c>
      <c r="K4742" s="192" t="n">
        <f aca="false">IF(J4742&gt;J4741,0,K4741+1)</f>
        <v>413</v>
      </c>
      <c r="L4742" s="134" t="n">
        <f aca="false">I4742/J4742-1</f>
        <v>-0.760301314173288</v>
      </c>
      <c r="O4742" s="131"/>
      <c r="P4742" s="330"/>
      <c r="Q4742" s="132"/>
      <c r="R4742" s="132"/>
      <c r="S4742" s="132"/>
      <c r="T4742" s="132"/>
    </row>
    <row r="4743" customFormat="false" ht="12.8" hidden="false" customHeight="false" outlineLevel="0" collapsed="false">
      <c r="A4743" s="131" t="n">
        <v>1672272000</v>
      </c>
      <c r="B4743" s="330" t="n">
        <f aca="false">(A4743/(24*60*60))+DATE(1970,1,1)</f>
        <v>44924</v>
      </c>
      <c r="C4743" s="331" t="n">
        <f aca="false">YEAR(B4743)</f>
        <v>2022</v>
      </c>
      <c r="D4743" s="331" t="n">
        <f aca="false">MONTH(B4743)</f>
        <v>12</v>
      </c>
      <c r="E4743" s="331" t="n">
        <f aca="false">DAY(B4743)</f>
        <v>29</v>
      </c>
      <c r="F4743" s="132" t="n">
        <v>16539.03</v>
      </c>
      <c r="G4743" s="132" t="n">
        <v>16649.8</v>
      </c>
      <c r="H4743" s="132" t="n">
        <v>16485.28</v>
      </c>
      <c r="I4743" s="132" t="n">
        <v>16629.82</v>
      </c>
      <c r="J4743" s="132" t="n">
        <f aca="false">LARGE($G$1:G4743,1)</f>
        <v>68997.75</v>
      </c>
      <c r="K4743" s="192" t="n">
        <f aca="false">IF(J4743&gt;J4742,0,K4742+1)</f>
        <v>414</v>
      </c>
      <c r="L4743" s="134" t="n">
        <f aca="false">I4743/J4743-1</f>
        <v>-0.75898025660257</v>
      </c>
      <c r="O4743" s="131"/>
      <c r="P4743" s="330"/>
      <c r="Q4743" s="132"/>
      <c r="R4743" s="132"/>
      <c r="S4743" s="132"/>
      <c r="T4743" s="132"/>
    </row>
    <row r="4744" customFormat="false" ht="12.8" hidden="false" customHeight="false" outlineLevel="0" collapsed="false">
      <c r="A4744" s="131" t="n">
        <v>1672358400</v>
      </c>
      <c r="B4744" s="330" t="n">
        <f aca="false">(A4744/(24*60*60))+DATE(1970,1,1)</f>
        <v>44925</v>
      </c>
      <c r="C4744" s="331" t="n">
        <f aca="false">YEAR(B4744)</f>
        <v>2022</v>
      </c>
      <c r="D4744" s="331" t="n">
        <f aca="false">MONTH(B4744)</f>
        <v>12</v>
      </c>
      <c r="E4744" s="331" t="n">
        <f aca="false">DAY(B4744)</f>
        <v>30</v>
      </c>
      <c r="F4744" s="132" t="n">
        <v>16629.8</v>
      </c>
      <c r="G4744" s="132" t="n">
        <v>16658.72</v>
      </c>
      <c r="H4744" s="132" t="n">
        <v>16332.92</v>
      </c>
      <c r="I4744" s="132" t="n">
        <v>16597.22</v>
      </c>
      <c r="J4744" s="132" t="n">
        <f aca="false">LARGE($G$1:G4744,1)</f>
        <v>68997.75</v>
      </c>
      <c r="K4744" s="192" t="n">
        <f aca="false">IF(J4744&gt;J4743,0,K4743+1)</f>
        <v>415</v>
      </c>
      <c r="L4744" s="134" t="n">
        <f aca="false">I4744/J4744-1</f>
        <v>-0.759452735777616</v>
      </c>
      <c r="O4744" s="131"/>
      <c r="P4744" s="330"/>
      <c r="Q4744" s="132"/>
      <c r="R4744" s="132"/>
      <c r="S4744" s="132"/>
      <c r="T4744" s="132"/>
    </row>
    <row r="4745" customFormat="false" ht="12.8" hidden="false" customHeight="false" outlineLevel="0" collapsed="false">
      <c r="A4745" s="131" t="n">
        <v>1672444800</v>
      </c>
      <c r="B4745" s="330" t="n">
        <f aca="false">(A4745/(24*60*60))+DATE(1970,1,1)</f>
        <v>44926</v>
      </c>
      <c r="C4745" s="331" t="n">
        <f aca="false">YEAR(B4745)</f>
        <v>2022</v>
      </c>
      <c r="D4745" s="331" t="n">
        <f aca="false">MONTH(B4745)</f>
        <v>12</v>
      </c>
      <c r="E4745" s="331" t="n">
        <f aca="false">DAY(B4745)</f>
        <v>31</v>
      </c>
      <c r="F4745" s="132" t="n">
        <v>16596.97</v>
      </c>
      <c r="G4745" s="132" t="n">
        <v>16629.01</v>
      </c>
      <c r="H4745" s="132" t="n">
        <v>16467.08</v>
      </c>
      <c r="I4745" s="132" t="n">
        <v>16528.89</v>
      </c>
      <c r="J4745" s="132" t="n">
        <f aca="false">LARGE($G$1:G4745,1)</f>
        <v>68997.75</v>
      </c>
      <c r="K4745" s="192" t="n">
        <f aca="false">IF(J4745&gt;J4744,0,K4744+1)</f>
        <v>416</v>
      </c>
      <c r="L4745" s="134" t="n">
        <f aca="false">I4745/J4745-1</f>
        <v>-0.760443057925802</v>
      </c>
      <c r="O4745" s="131"/>
      <c r="P4745" s="330"/>
      <c r="Q4745" s="132"/>
      <c r="R4745" s="132"/>
      <c r="S4745" s="132"/>
      <c r="T4745" s="132"/>
    </row>
    <row r="4746" customFormat="false" ht="12.8" hidden="false" customHeight="false" outlineLevel="0" collapsed="false">
      <c r="A4746" s="131" t="n">
        <v>1672531200</v>
      </c>
      <c r="B4746" s="330" t="n">
        <f aca="false">(A4746/(24*60*60))+DATE(1970,1,1)</f>
        <v>44927</v>
      </c>
      <c r="C4746" s="331" t="n">
        <f aca="false">YEAR(B4746)</f>
        <v>2023</v>
      </c>
      <c r="D4746" s="331" t="n">
        <f aca="false">MONTH(B4746)</f>
        <v>1</v>
      </c>
      <c r="E4746" s="331" t="n">
        <f aca="false">DAY(B4746)</f>
        <v>1</v>
      </c>
      <c r="F4746" s="132" t="n">
        <v>16530.33</v>
      </c>
      <c r="G4746" s="132" t="n">
        <v>16621.81</v>
      </c>
      <c r="H4746" s="132" t="n">
        <v>16491.36</v>
      </c>
      <c r="I4746" s="132" t="n">
        <v>16613.48</v>
      </c>
      <c r="J4746" s="132" t="n">
        <f aca="false">LARGE($G$1:G4746,1)</f>
        <v>68997.75</v>
      </c>
      <c r="K4746" s="192" t="n">
        <f aca="false">IF(J4746&gt;J4745,0,K4745+1)</f>
        <v>417</v>
      </c>
      <c r="L4746" s="134" t="n">
        <f aca="false">I4746/J4746-1</f>
        <v>-0.759217075919142</v>
      </c>
      <c r="O4746" s="131"/>
      <c r="P4746" s="330"/>
      <c r="Q4746" s="132"/>
      <c r="R4746" s="132"/>
      <c r="S4746" s="132"/>
      <c r="T4746" s="132"/>
    </row>
    <row r="4747" customFormat="false" ht="12.8" hidden="false" customHeight="false" outlineLevel="0" collapsed="false">
      <c r="A4747" s="131" t="n">
        <v>1672617600</v>
      </c>
      <c r="B4747" s="330" t="n">
        <f aca="false">(A4747/(24*60*60))+DATE(1970,1,1)</f>
        <v>44928</v>
      </c>
      <c r="C4747" s="331" t="n">
        <f aca="false">YEAR(B4747)</f>
        <v>2023</v>
      </c>
      <c r="D4747" s="331" t="n">
        <f aca="false">MONTH(B4747)</f>
        <v>1</v>
      </c>
      <c r="E4747" s="331" t="n">
        <f aca="false">DAY(B4747)</f>
        <v>2</v>
      </c>
      <c r="F4747" s="132" t="n">
        <v>16613.59</v>
      </c>
      <c r="G4747" s="132" t="n">
        <v>16781.17</v>
      </c>
      <c r="H4747" s="132" t="n">
        <v>16549.51</v>
      </c>
      <c r="I4747" s="132" t="n">
        <v>16668.94</v>
      </c>
      <c r="J4747" s="132" t="n">
        <f aca="false">LARGE($G$1:G4747,1)</f>
        <v>68997.75</v>
      </c>
      <c r="K4747" s="192" t="n">
        <f aca="false">IF(J4747&gt;J4746,0,K4746+1)</f>
        <v>418</v>
      </c>
      <c r="L4747" s="134" t="n">
        <f aca="false">I4747/J4747-1</f>
        <v>-0.758413281592516</v>
      </c>
      <c r="O4747" s="131"/>
      <c r="P4747" s="330"/>
      <c r="Q4747" s="132"/>
      <c r="R4747" s="132"/>
      <c r="S4747" s="132"/>
      <c r="T4747" s="132"/>
    </row>
    <row r="4748" customFormat="false" ht="12.8" hidden="false" customHeight="false" outlineLevel="0" collapsed="false">
      <c r="A4748" s="131" t="n">
        <v>1672704000</v>
      </c>
      <c r="B4748" s="330" t="n">
        <f aca="false">(A4748/(24*60*60))+DATE(1970,1,1)</f>
        <v>44929</v>
      </c>
      <c r="C4748" s="331" t="n">
        <f aca="false">YEAR(B4748)</f>
        <v>2023</v>
      </c>
      <c r="D4748" s="331" t="n">
        <f aca="false">MONTH(B4748)</f>
        <v>1</v>
      </c>
      <c r="E4748" s="331" t="n">
        <f aca="false">DAY(B4748)</f>
        <v>3</v>
      </c>
      <c r="F4748" s="132" t="n">
        <v>16666.94</v>
      </c>
      <c r="G4748" s="132" t="n">
        <v>16768.58</v>
      </c>
      <c r="H4748" s="132" t="n">
        <v>16598.88</v>
      </c>
      <c r="I4748" s="132" t="n">
        <v>16670.73</v>
      </c>
      <c r="J4748" s="132" t="n">
        <f aca="false">LARGE($G$1:G4748,1)</f>
        <v>68997.75</v>
      </c>
      <c r="K4748" s="192" t="n">
        <f aca="false">IF(J4748&gt;J4747,0,K4747+1)</f>
        <v>419</v>
      </c>
      <c r="L4748" s="134" t="n">
        <f aca="false">I4748/J4748-1</f>
        <v>-0.758387338717567</v>
      </c>
      <c r="O4748" s="131"/>
      <c r="P4748" s="330"/>
      <c r="Q4748" s="132"/>
      <c r="R4748" s="132"/>
      <c r="S4748" s="132"/>
      <c r="T4748" s="132"/>
    </row>
    <row r="4749" customFormat="false" ht="12.8" hidden="false" customHeight="false" outlineLevel="0" collapsed="false">
      <c r="A4749" s="131" t="n">
        <v>1672790400</v>
      </c>
      <c r="B4749" s="330" t="n">
        <f aca="false">(A4749/(24*60*60))+DATE(1970,1,1)</f>
        <v>44930</v>
      </c>
      <c r="C4749" s="331" t="n">
        <f aca="false">YEAR(B4749)</f>
        <v>2023</v>
      </c>
      <c r="D4749" s="331" t="n">
        <f aca="false">MONTH(B4749)</f>
        <v>1</v>
      </c>
      <c r="E4749" s="331" t="n">
        <f aca="false">DAY(B4749)</f>
        <v>4</v>
      </c>
      <c r="F4749" s="132" t="n">
        <v>16670.41</v>
      </c>
      <c r="G4749" s="132" t="n">
        <v>16983.62</v>
      </c>
      <c r="H4749" s="132" t="n">
        <v>16650.05</v>
      </c>
      <c r="I4749" s="132" t="n">
        <v>16849.16</v>
      </c>
      <c r="J4749" s="132" t="n">
        <f aca="false">LARGE($G$1:G4749,1)</f>
        <v>68997.75</v>
      </c>
      <c r="K4749" s="192" t="n">
        <f aca="false">IF(J4749&gt;J4748,0,K4748+1)</f>
        <v>420</v>
      </c>
      <c r="L4749" s="134" t="n">
        <f aca="false">I4749/J4749-1</f>
        <v>-0.755801312361635</v>
      </c>
      <c r="O4749" s="131"/>
      <c r="P4749" s="330"/>
      <c r="Q4749" s="132"/>
      <c r="R4749" s="132"/>
      <c r="S4749" s="132"/>
      <c r="T4749" s="132"/>
    </row>
    <row r="4750" customFormat="false" ht="12.8" hidden="false" customHeight="false" outlineLevel="0" collapsed="false">
      <c r="A4750" s="131" t="n">
        <v>1672876800</v>
      </c>
      <c r="B4750" s="330" t="n">
        <f aca="false">(A4750/(24*60*60))+DATE(1970,1,1)</f>
        <v>44931</v>
      </c>
      <c r="C4750" s="331" t="n">
        <f aca="false">YEAR(B4750)</f>
        <v>2023</v>
      </c>
      <c r="D4750" s="331" t="n">
        <f aca="false">MONTH(B4750)</f>
        <v>1</v>
      </c>
      <c r="E4750" s="331" t="n">
        <f aca="false">DAY(B4750)</f>
        <v>5</v>
      </c>
      <c r="F4750" s="132" t="n">
        <v>16848.84</v>
      </c>
      <c r="G4750" s="132" t="n">
        <v>16873.96</v>
      </c>
      <c r="H4750" s="132" t="n">
        <v>16750.9</v>
      </c>
      <c r="I4750" s="132" t="n">
        <v>16825.82</v>
      </c>
      <c r="J4750" s="132" t="n">
        <f aca="false">LARGE($G$1:G4750,1)</f>
        <v>68997.75</v>
      </c>
      <c r="K4750" s="192" t="n">
        <f aca="false">IF(J4750&gt;J4749,0,K4749+1)</f>
        <v>421</v>
      </c>
      <c r="L4750" s="134" t="n">
        <f aca="false">I4750/J4750-1</f>
        <v>-0.756139584261806</v>
      </c>
      <c r="O4750" s="131"/>
      <c r="P4750" s="330"/>
      <c r="Q4750" s="132"/>
      <c r="R4750" s="132"/>
      <c r="S4750" s="132"/>
      <c r="T4750" s="132"/>
    </row>
    <row r="4751" customFormat="false" ht="12.8" hidden="false" customHeight="false" outlineLevel="0" collapsed="false">
      <c r="A4751" s="131" t="n">
        <v>1672963200</v>
      </c>
      <c r="B4751" s="330" t="n">
        <f aca="false">(A4751/(24*60*60))+DATE(1970,1,1)</f>
        <v>44932</v>
      </c>
      <c r="C4751" s="331" t="n">
        <f aca="false">YEAR(B4751)</f>
        <v>2023</v>
      </c>
      <c r="D4751" s="331" t="n">
        <f aca="false">MONTH(B4751)</f>
        <v>1</v>
      </c>
      <c r="E4751" s="331" t="n">
        <f aca="false">DAY(B4751)</f>
        <v>6</v>
      </c>
      <c r="F4751" s="132" t="n">
        <v>16825.98</v>
      </c>
      <c r="G4751" s="132" t="n">
        <v>17032.24</v>
      </c>
      <c r="H4751" s="132" t="n">
        <v>16673.14</v>
      </c>
      <c r="I4751" s="132" t="n">
        <v>16950.52</v>
      </c>
      <c r="J4751" s="132" t="n">
        <f aca="false">LARGE($G$1:G4751,1)</f>
        <v>68997.75</v>
      </c>
      <c r="K4751" s="192" t="n">
        <f aca="false">IF(J4751&gt;J4750,0,K4750+1)</f>
        <v>422</v>
      </c>
      <c r="L4751" s="134" t="n">
        <f aca="false">I4751/J4751-1</f>
        <v>-0.754332278951125</v>
      </c>
      <c r="O4751" s="131"/>
      <c r="P4751" s="330"/>
      <c r="Q4751" s="132"/>
      <c r="R4751" s="132"/>
      <c r="S4751" s="132"/>
      <c r="T4751" s="132"/>
    </row>
    <row r="4752" customFormat="false" ht="12.8" hidden="false" customHeight="false" outlineLevel="0" collapsed="false">
      <c r="A4752" s="131" t="n">
        <v>1673049600</v>
      </c>
      <c r="B4752" s="330" t="n">
        <f aca="false">(A4752/(24*60*60))+DATE(1970,1,1)</f>
        <v>44933</v>
      </c>
      <c r="C4752" s="331" t="n">
        <f aca="false">YEAR(B4752)</f>
        <v>2023</v>
      </c>
      <c r="D4752" s="331" t="n">
        <f aca="false">MONTH(B4752)</f>
        <v>1</v>
      </c>
      <c r="E4752" s="331" t="n">
        <f aca="false">DAY(B4752)</f>
        <v>7</v>
      </c>
      <c r="F4752" s="132" t="n">
        <v>16951.53</v>
      </c>
      <c r="G4752" s="132" t="n">
        <v>16977.59</v>
      </c>
      <c r="H4752" s="132" t="n">
        <v>16899.87</v>
      </c>
      <c r="I4752" s="132" t="n">
        <v>16944.73</v>
      </c>
      <c r="J4752" s="132" t="n">
        <f aca="false">LARGE($G$1:G4752,1)</f>
        <v>68997.75</v>
      </c>
      <c r="K4752" s="192" t="n">
        <f aca="false">IF(J4752&gt;J4751,0,K4751+1)</f>
        <v>423</v>
      </c>
      <c r="L4752" s="134" t="n">
        <f aca="false">I4752/J4752-1</f>
        <v>-0.754416194730988</v>
      </c>
      <c r="O4752" s="131"/>
      <c r="P4752" s="330"/>
      <c r="Q4752" s="132"/>
      <c r="R4752" s="132"/>
      <c r="S4752" s="132"/>
      <c r="T4752" s="132"/>
    </row>
    <row r="4753" customFormat="false" ht="12.8" hidden="false" customHeight="false" outlineLevel="0" collapsed="false">
      <c r="A4753" s="131" t="n">
        <v>1673136000</v>
      </c>
      <c r="B4753" s="330" t="n">
        <f aca="false">(A4753/(24*60*60))+DATE(1970,1,1)</f>
        <v>44934</v>
      </c>
      <c r="C4753" s="331" t="n">
        <f aca="false">YEAR(B4753)</f>
        <v>2023</v>
      </c>
      <c r="D4753" s="331" t="n">
        <f aca="false">MONTH(B4753)</f>
        <v>1</v>
      </c>
      <c r="E4753" s="331" t="n">
        <f aca="false">DAY(B4753)</f>
        <v>8</v>
      </c>
      <c r="F4753" s="132" t="n">
        <v>16946.8</v>
      </c>
      <c r="G4753" s="132" t="n">
        <v>17164.44</v>
      </c>
      <c r="H4753" s="132" t="n">
        <v>16913.17</v>
      </c>
      <c r="I4753" s="132" t="n">
        <v>17124.86</v>
      </c>
      <c r="J4753" s="132" t="n">
        <f aca="false">LARGE($G$1:G4753,1)</f>
        <v>68997.75</v>
      </c>
      <c r="K4753" s="192" t="n">
        <f aca="false">IF(J4753&gt;J4752,0,K4752+1)</f>
        <v>424</v>
      </c>
      <c r="L4753" s="134" t="n">
        <f aca="false">I4753/J4753-1</f>
        <v>-0.751805529890467</v>
      </c>
      <c r="O4753" s="131"/>
      <c r="P4753" s="330"/>
      <c r="Q4753" s="132"/>
      <c r="R4753" s="132"/>
      <c r="S4753" s="132"/>
      <c r="T4753" s="132"/>
    </row>
    <row r="4754" customFormat="false" ht="12.8" hidden="false" customHeight="false" outlineLevel="0" collapsed="false">
      <c r="A4754" s="131" t="n">
        <v>1673222400</v>
      </c>
      <c r="B4754" s="330" t="n">
        <f aca="false">(A4754/(24*60*60))+DATE(1970,1,1)</f>
        <v>44935</v>
      </c>
      <c r="C4754" s="331" t="n">
        <f aca="false">YEAR(B4754)</f>
        <v>2023</v>
      </c>
      <c r="D4754" s="331" t="n">
        <f aca="false">MONTH(B4754)</f>
        <v>1</v>
      </c>
      <c r="E4754" s="331" t="n">
        <f aca="false">DAY(B4754)</f>
        <v>9</v>
      </c>
      <c r="F4754" s="132" t="n">
        <v>17126.45</v>
      </c>
      <c r="G4754" s="132" t="n">
        <v>17397.21</v>
      </c>
      <c r="H4754" s="132" t="n">
        <v>17106.94</v>
      </c>
      <c r="I4754" s="132" t="n">
        <v>17179.7</v>
      </c>
      <c r="J4754" s="132" t="n">
        <f aca="false">LARGE($G$1:G4754,1)</f>
        <v>68997.75</v>
      </c>
      <c r="K4754" s="192" t="n">
        <f aca="false">IF(J4754&gt;J4753,0,K4753+1)</f>
        <v>425</v>
      </c>
      <c r="L4754" s="134" t="n">
        <f aca="false">I4754/J4754-1</f>
        <v>-0.751010721364102</v>
      </c>
      <c r="O4754" s="131"/>
      <c r="P4754" s="330"/>
      <c r="Q4754" s="132"/>
      <c r="R4754" s="132"/>
      <c r="S4754" s="132"/>
      <c r="T4754" s="132"/>
    </row>
    <row r="4755" customFormat="false" ht="12.8" hidden="false" customHeight="false" outlineLevel="0" collapsed="false">
      <c r="A4755" s="131" t="n">
        <v>1673308800</v>
      </c>
      <c r="B4755" s="330" t="n">
        <f aca="false">(A4755/(24*60*60))+DATE(1970,1,1)</f>
        <v>44936</v>
      </c>
      <c r="C4755" s="331" t="n">
        <f aca="false">YEAR(B4755)</f>
        <v>2023</v>
      </c>
      <c r="D4755" s="331" t="n">
        <f aca="false">MONTH(B4755)</f>
        <v>1</v>
      </c>
      <c r="E4755" s="331" t="n">
        <f aca="false">DAY(B4755)</f>
        <v>10</v>
      </c>
      <c r="F4755" s="132" t="n">
        <v>17179.19</v>
      </c>
      <c r="G4755" s="132" t="n">
        <v>17492.41</v>
      </c>
      <c r="H4755" s="132" t="n">
        <v>17149.74</v>
      </c>
      <c r="I4755" s="132" t="n">
        <v>17443.89</v>
      </c>
      <c r="J4755" s="132" t="n">
        <f aca="false">LARGE($G$1:G4755,1)</f>
        <v>68997.75</v>
      </c>
      <c r="K4755" s="192" t="n">
        <f aca="false">IF(J4755&gt;J4754,0,K4754+1)</f>
        <v>426</v>
      </c>
      <c r="L4755" s="134" t="n">
        <f aca="false">I4755/J4755-1</f>
        <v>-0.747181755926824</v>
      </c>
      <c r="O4755" s="131"/>
      <c r="P4755" s="330"/>
      <c r="Q4755" s="132"/>
      <c r="R4755" s="132"/>
      <c r="S4755" s="132"/>
      <c r="T4755" s="132"/>
    </row>
    <row r="4756" customFormat="false" ht="12.8" hidden="false" customHeight="false" outlineLevel="0" collapsed="false">
      <c r="A4756" s="131" t="n">
        <v>1673395200</v>
      </c>
      <c r="B4756" s="330" t="n">
        <f aca="false">(A4756/(24*60*60))+DATE(1970,1,1)</f>
        <v>44937</v>
      </c>
      <c r="C4756" s="331" t="n">
        <f aca="false">YEAR(B4756)</f>
        <v>2023</v>
      </c>
      <c r="D4756" s="331" t="n">
        <f aca="false">MONTH(B4756)</f>
        <v>1</v>
      </c>
      <c r="E4756" s="331" t="n">
        <f aca="false">DAY(B4756)</f>
        <v>11</v>
      </c>
      <c r="F4756" s="132" t="n">
        <v>17442.9</v>
      </c>
      <c r="G4756" s="132" t="n">
        <v>17992.04</v>
      </c>
      <c r="H4756" s="132" t="n">
        <v>17311.01</v>
      </c>
      <c r="I4756" s="132" t="n">
        <v>17941.69</v>
      </c>
      <c r="J4756" s="132" t="n">
        <f aca="false">LARGE($G$1:G4756,1)</f>
        <v>68997.75</v>
      </c>
      <c r="K4756" s="192" t="n">
        <f aca="false">IF(J4756&gt;J4755,0,K4755+1)</f>
        <v>427</v>
      </c>
      <c r="L4756" s="134" t="n">
        <f aca="false">I4756/J4756-1</f>
        <v>-0.73996702791033</v>
      </c>
      <c r="O4756" s="131"/>
      <c r="P4756" s="330"/>
      <c r="Q4756" s="132"/>
      <c r="R4756" s="132"/>
      <c r="S4756" s="132"/>
      <c r="T4756" s="132"/>
    </row>
    <row r="4757" customFormat="false" ht="12.8" hidden="false" customHeight="false" outlineLevel="0" collapsed="false">
      <c r="A4757" s="131" t="n">
        <v>1673481600</v>
      </c>
      <c r="B4757" s="330" t="n">
        <f aca="false">(A4757/(24*60*60))+DATE(1970,1,1)</f>
        <v>44938</v>
      </c>
      <c r="C4757" s="331" t="n">
        <f aca="false">YEAR(B4757)</f>
        <v>2023</v>
      </c>
      <c r="D4757" s="331" t="n">
        <f aca="false">MONTH(B4757)</f>
        <v>1</v>
      </c>
      <c r="E4757" s="331" t="n">
        <f aca="false">DAY(B4757)</f>
        <v>12</v>
      </c>
      <c r="F4757" s="132" t="n">
        <v>17946.85</v>
      </c>
      <c r="G4757" s="132" t="n">
        <v>19109.16</v>
      </c>
      <c r="H4757" s="132" t="n">
        <v>17907.18</v>
      </c>
      <c r="I4757" s="132" t="n">
        <v>18852.7</v>
      </c>
      <c r="J4757" s="132" t="n">
        <f aca="false">LARGE($G$1:G4757,1)</f>
        <v>68997.75</v>
      </c>
      <c r="K4757" s="192" t="n">
        <f aca="false">IF(J4757&gt;J4756,0,K4756+1)</f>
        <v>428</v>
      </c>
      <c r="L4757" s="134" t="n">
        <f aca="false">I4757/J4757-1</f>
        <v>-0.726763553884003</v>
      </c>
      <c r="O4757" s="131"/>
      <c r="P4757" s="330"/>
      <c r="Q4757" s="132"/>
      <c r="R4757" s="132"/>
      <c r="S4757" s="132"/>
      <c r="T4757" s="132"/>
    </row>
    <row r="4758" customFormat="false" ht="12.8" hidden="false" customHeight="false" outlineLevel="0" collapsed="false">
      <c r="A4758" s="131" t="n">
        <v>1673568000</v>
      </c>
      <c r="B4758" s="330" t="n">
        <f aca="false">(A4758/(24*60*60))+DATE(1970,1,1)</f>
        <v>44939</v>
      </c>
      <c r="C4758" s="331" t="n">
        <f aca="false">YEAR(B4758)</f>
        <v>2023</v>
      </c>
      <c r="D4758" s="331" t="n">
        <f aca="false">MONTH(B4758)</f>
        <v>1</v>
      </c>
      <c r="E4758" s="331" t="n">
        <f aca="false">DAY(B4758)</f>
        <v>13</v>
      </c>
      <c r="F4758" s="132" t="n">
        <v>18855.18</v>
      </c>
      <c r="G4758" s="132" t="n">
        <v>19994.7</v>
      </c>
      <c r="H4758" s="132" t="n">
        <v>18720.22</v>
      </c>
      <c r="I4758" s="132" t="n">
        <v>19932.48</v>
      </c>
      <c r="J4758" s="132" t="n">
        <f aca="false">LARGE($G$1:G4758,1)</f>
        <v>68997.75</v>
      </c>
      <c r="K4758" s="192" t="n">
        <f aca="false">IF(J4758&gt;J4757,0,K4757+1)</f>
        <v>429</v>
      </c>
      <c r="L4758" s="134" t="n">
        <f aca="false">I4758/J4758-1</f>
        <v>-0.711114058067111</v>
      </c>
      <c r="O4758" s="131"/>
      <c r="P4758" s="330"/>
      <c r="Q4758" s="132"/>
      <c r="R4758" s="132"/>
      <c r="S4758" s="132"/>
      <c r="T4758" s="132"/>
    </row>
    <row r="4759" customFormat="false" ht="12.8" hidden="false" customHeight="false" outlineLevel="0" collapsed="false">
      <c r="A4759" s="131" t="n">
        <v>1673654400</v>
      </c>
      <c r="B4759" s="330" t="n">
        <f aca="false">(A4759/(24*60*60))+DATE(1970,1,1)</f>
        <v>44940</v>
      </c>
      <c r="C4759" s="331" t="n">
        <f aca="false">YEAR(B4759)</f>
        <v>2023</v>
      </c>
      <c r="D4759" s="331" t="n">
        <f aca="false">MONTH(B4759)</f>
        <v>1</v>
      </c>
      <c r="E4759" s="331" t="n">
        <f aca="false">DAY(B4759)</f>
        <v>14</v>
      </c>
      <c r="F4759" s="132" t="n">
        <v>19934.34</v>
      </c>
      <c r="G4759" s="132" t="n">
        <v>21367.25</v>
      </c>
      <c r="H4759" s="132" t="n">
        <v>19900.36</v>
      </c>
      <c r="I4759" s="132" t="n">
        <v>20959.43</v>
      </c>
      <c r="J4759" s="132" t="n">
        <f aca="false">LARGE($G$1:G4759,1)</f>
        <v>68997.75</v>
      </c>
      <c r="K4759" s="192" t="n">
        <f aca="false">IF(J4759&gt;J4758,0,K4758+1)</f>
        <v>430</v>
      </c>
      <c r="L4759" s="134" t="n">
        <f aca="false">I4759/J4759-1</f>
        <v>-0.696230239391864</v>
      </c>
      <c r="O4759" s="131"/>
      <c r="P4759" s="330"/>
      <c r="Q4759" s="132"/>
      <c r="R4759" s="132"/>
      <c r="S4759" s="132"/>
      <c r="T4759" s="132"/>
    </row>
    <row r="4760" customFormat="false" ht="12.8" hidden="false" customHeight="false" outlineLevel="0" collapsed="false">
      <c r="A4760" s="131" t="n">
        <v>1673740800</v>
      </c>
      <c r="B4760" s="330" t="n">
        <f aca="false">(A4760/(24*60*60))+DATE(1970,1,1)</f>
        <v>44941</v>
      </c>
      <c r="C4760" s="331" t="n">
        <f aca="false">YEAR(B4760)</f>
        <v>2023</v>
      </c>
      <c r="D4760" s="331" t="n">
        <f aca="false">MONTH(B4760)</f>
        <v>1</v>
      </c>
      <c r="E4760" s="331" t="n">
        <f aca="false">DAY(B4760)</f>
        <v>15</v>
      </c>
      <c r="F4760" s="132" t="n">
        <v>20962.42</v>
      </c>
      <c r="G4760" s="132" t="n">
        <v>21057.31</v>
      </c>
      <c r="H4760" s="132" t="n">
        <v>20550.57</v>
      </c>
      <c r="I4760" s="132" t="n">
        <v>20884.18</v>
      </c>
      <c r="J4760" s="132" t="n">
        <f aca="false">LARGE($G$1:G4760,1)</f>
        <v>68997.75</v>
      </c>
      <c r="K4760" s="192" t="n">
        <f aca="false">IF(J4760&gt;J4759,0,K4759+1)</f>
        <v>431</v>
      </c>
      <c r="L4760" s="134" t="n">
        <f aca="false">I4760/J4760-1</f>
        <v>-0.697320854665551</v>
      </c>
      <c r="O4760" s="131"/>
      <c r="P4760" s="330"/>
      <c r="Q4760" s="132"/>
      <c r="R4760" s="132"/>
      <c r="S4760" s="132"/>
      <c r="T4760" s="132"/>
    </row>
    <row r="4761" customFormat="false" ht="12.8" hidden="false" customHeight="false" outlineLevel="0" collapsed="false">
      <c r="A4761" s="131" t="n">
        <v>1673827200</v>
      </c>
      <c r="B4761" s="330" t="n">
        <f aca="false">(A4761/(24*60*60))+DATE(1970,1,1)</f>
        <v>44942</v>
      </c>
      <c r="C4761" s="331" t="n">
        <f aca="false">YEAR(B4761)</f>
        <v>2023</v>
      </c>
      <c r="D4761" s="331" t="n">
        <f aca="false">MONTH(B4761)</f>
        <v>1</v>
      </c>
      <c r="E4761" s="331" t="n">
        <f aca="false">DAY(B4761)</f>
        <v>16</v>
      </c>
      <c r="F4761" s="132" t="n">
        <v>20877.28</v>
      </c>
      <c r="G4761" s="132" t="n">
        <v>21465.41</v>
      </c>
      <c r="H4761" s="132" t="n">
        <v>20626.97</v>
      </c>
      <c r="I4761" s="132" t="n">
        <v>21189.86</v>
      </c>
      <c r="J4761" s="132" t="n">
        <f aca="false">LARGE($G$1:G4761,1)</f>
        <v>68997.75</v>
      </c>
      <c r="K4761" s="192" t="n">
        <f aca="false">IF(J4761&gt;J4760,0,K4760+1)</f>
        <v>432</v>
      </c>
      <c r="L4761" s="134" t="n">
        <f aca="false">I4761/J4761-1</f>
        <v>-0.692890565272056</v>
      </c>
      <c r="O4761" s="131"/>
      <c r="P4761" s="330"/>
      <c r="Q4761" s="132"/>
      <c r="R4761" s="132"/>
      <c r="S4761" s="132"/>
      <c r="T4761" s="132"/>
    </row>
    <row r="4762" customFormat="false" ht="12.8" hidden="false" customHeight="false" outlineLevel="0" collapsed="false">
      <c r="A4762" s="131" t="n">
        <v>1673913600</v>
      </c>
      <c r="B4762" s="330" t="n">
        <f aca="false">(A4762/(24*60*60))+DATE(1970,1,1)</f>
        <v>44943</v>
      </c>
      <c r="C4762" s="331" t="n">
        <f aca="false">YEAR(B4762)</f>
        <v>2023</v>
      </c>
      <c r="D4762" s="331" t="n">
        <f aca="false">MONTH(B4762)</f>
        <v>1</v>
      </c>
      <c r="E4762" s="331" t="n">
        <f aca="false">DAY(B4762)</f>
        <v>17</v>
      </c>
      <c r="F4762" s="132" t="n">
        <v>21189.6</v>
      </c>
      <c r="G4762" s="132" t="n">
        <v>21615.85</v>
      </c>
      <c r="H4762" s="132" t="n">
        <v>20857.94</v>
      </c>
      <c r="I4762" s="132" t="n">
        <v>21140.12</v>
      </c>
      <c r="J4762" s="132" t="n">
        <f aca="false">LARGE($G$1:G4762,1)</f>
        <v>68997.75</v>
      </c>
      <c r="K4762" s="192" t="n">
        <f aca="false">IF(J4762&gt;J4761,0,K4761+1)</f>
        <v>433</v>
      </c>
      <c r="L4762" s="134" t="n">
        <f aca="false">I4762/J4762-1</f>
        <v>-0.693611458344656</v>
      </c>
      <c r="O4762" s="131"/>
      <c r="P4762" s="330"/>
      <c r="Q4762" s="132"/>
      <c r="R4762" s="132"/>
      <c r="S4762" s="132"/>
      <c r="T4762" s="132"/>
    </row>
    <row r="4763" customFormat="false" ht="12.8" hidden="false" customHeight="false" outlineLevel="0" collapsed="false">
      <c r="A4763" s="131" t="n">
        <v>1674000000</v>
      </c>
      <c r="B4763" s="330" t="n">
        <f aca="false">(A4763/(24*60*60))+DATE(1970,1,1)</f>
        <v>44944</v>
      </c>
      <c r="C4763" s="331" t="n">
        <f aca="false">YEAR(B4763)</f>
        <v>2023</v>
      </c>
      <c r="D4763" s="331" t="n">
        <f aca="false">MONTH(B4763)</f>
        <v>1</v>
      </c>
      <c r="E4763" s="331" t="n">
        <f aca="false">DAY(B4763)</f>
        <v>18</v>
      </c>
      <c r="F4763" s="132" t="n">
        <v>21141.05</v>
      </c>
      <c r="G4763" s="132" t="n">
        <v>21645.96</v>
      </c>
      <c r="H4763" s="132" t="n">
        <v>20384.36</v>
      </c>
      <c r="I4763" s="132" t="n">
        <v>20676.07</v>
      </c>
      <c r="J4763" s="132" t="n">
        <f aca="false">LARGE($G$1:G4763,1)</f>
        <v>68997.75</v>
      </c>
      <c r="K4763" s="192" t="n">
        <f aca="false">IF(J4763&gt;J4762,0,K4762+1)</f>
        <v>434</v>
      </c>
      <c r="L4763" s="134" t="n">
        <f aca="false">I4763/J4763-1</f>
        <v>-0.700337039975941</v>
      </c>
      <c r="O4763" s="131"/>
      <c r="P4763" s="330"/>
      <c r="Q4763" s="132"/>
      <c r="R4763" s="132"/>
      <c r="S4763" s="132"/>
      <c r="T4763" s="132"/>
    </row>
    <row r="4764" customFormat="false" ht="12.8" hidden="false" customHeight="false" outlineLevel="0" collapsed="false">
      <c r="A4764" s="131" t="n">
        <v>1674086400</v>
      </c>
      <c r="B4764" s="330" t="n">
        <f aca="false">(A4764/(24*60*60))+DATE(1970,1,1)</f>
        <v>44945</v>
      </c>
      <c r="C4764" s="331" t="n">
        <f aca="false">YEAR(B4764)</f>
        <v>2023</v>
      </c>
      <c r="D4764" s="331" t="n">
        <f aca="false">MONTH(B4764)</f>
        <v>1</v>
      </c>
      <c r="E4764" s="331" t="n">
        <f aca="false">DAY(B4764)</f>
        <v>19</v>
      </c>
      <c r="F4764" s="132" t="n">
        <v>20673.54</v>
      </c>
      <c r="G4764" s="132" t="n">
        <v>21194.29</v>
      </c>
      <c r="H4764" s="132" t="n">
        <v>20649.06</v>
      </c>
      <c r="I4764" s="132" t="n">
        <v>21085.41</v>
      </c>
      <c r="J4764" s="132" t="n">
        <f aca="false">LARGE($G$1:G4764,1)</f>
        <v>68997.75</v>
      </c>
      <c r="K4764" s="192" t="n">
        <f aca="false">IF(J4764&gt;J4763,0,K4763+1)</f>
        <v>435</v>
      </c>
      <c r="L4764" s="134" t="n">
        <f aca="false">I4764/J4764-1</f>
        <v>-0.694404382751612</v>
      </c>
      <c r="O4764" s="131"/>
      <c r="P4764" s="330"/>
      <c r="Q4764" s="132"/>
      <c r="R4764" s="132"/>
      <c r="S4764" s="132"/>
      <c r="T4764" s="132"/>
    </row>
    <row r="4765" customFormat="false" ht="12.8" hidden="false" customHeight="false" outlineLevel="0" collapsed="false">
      <c r="A4765" s="131" t="n">
        <v>1674172800</v>
      </c>
      <c r="B4765" s="330" t="n">
        <f aca="false">(A4765/(24*60*60))+DATE(1970,1,1)</f>
        <v>44946</v>
      </c>
      <c r="C4765" s="331" t="n">
        <f aca="false">YEAR(B4765)</f>
        <v>2023</v>
      </c>
      <c r="D4765" s="331" t="n">
        <f aca="false">MONTH(B4765)</f>
        <v>1</v>
      </c>
      <c r="E4765" s="331" t="n">
        <f aca="false">DAY(B4765)</f>
        <v>20</v>
      </c>
      <c r="F4765" s="132" t="n">
        <v>21083.73</v>
      </c>
      <c r="G4765" s="132" t="n">
        <v>22752.89</v>
      </c>
      <c r="H4765" s="132" t="n">
        <v>20871.18</v>
      </c>
      <c r="I4765" s="132" t="n">
        <v>22679.14</v>
      </c>
      <c r="J4765" s="132" t="n">
        <f aca="false">LARGE($G$1:G4765,1)</f>
        <v>68997.75</v>
      </c>
      <c r="K4765" s="192" t="n">
        <f aca="false">IF(J4765&gt;J4764,0,K4764+1)</f>
        <v>436</v>
      </c>
      <c r="L4765" s="134" t="n">
        <f aca="false">I4765/J4765-1</f>
        <v>-0.671306093314637</v>
      </c>
      <c r="O4765" s="131"/>
      <c r="P4765" s="330"/>
      <c r="Q4765" s="132"/>
      <c r="R4765" s="132"/>
      <c r="S4765" s="132"/>
      <c r="T4765" s="132"/>
    </row>
    <row r="4766" customFormat="false" ht="12.8" hidden="false" customHeight="false" outlineLevel="0" collapsed="false">
      <c r="A4766" s="131" t="n">
        <v>1674259200</v>
      </c>
      <c r="B4766" s="330" t="n">
        <f aca="false">(A4766/(24*60*60))+DATE(1970,1,1)</f>
        <v>44947</v>
      </c>
      <c r="C4766" s="331" t="n">
        <f aca="false">YEAR(B4766)</f>
        <v>2023</v>
      </c>
      <c r="D4766" s="331" t="n">
        <f aca="false">MONTH(B4766)</f>
        <v>1</v>
      </c>
      <c r="E4766" s="331" t="n">
        <f aca="false">DAY(B4766)</f>
        <v>21</v>
      </c>
      <c r="F4766" s="132" t="n">
        <v>22676.08</v>
      </c>
      <c r="G4766" s="132" t="n">
        <v>23380.23</v>
      </c>
      <c r="H4766" s="132" t="n">
        <v>22442.38</v>
      </c>
      <c r="I4766" s="132" t="n">
        <v>22785.95</v>
      </c>
      <c r="J4766" s="132" t="n">
        <f aca="false">LARGE($G$1:G4766,1)</f>
        <v>68997.75</v>
      </c>
      <c r="K4766" s="192" t="n">
        <f aca="false">IF(J4766&gt;J4765,0,K4765+1)</f>
        <v>437</v>
      </c>
      <c r="L4766" s="134" t="n">
        <f aca="false">I4766/J4766-1</f>
        <v>-0.669758071821183</v>
      </c>
      <c r="O4766" s="131"/>
      <c r="P4766" s="330"/>
      <c r="Q4766" s="132"/>
      <c r="R4766" s="132"/>
      <c r="S4766" s="132"/>
      <c r="T4766" s="132"/>
    </row>
    <row r="4767" customFormat="false" ht="12.8" hidden="false" customHeight="false" outlineLevel="0" collapsed="false">
      <c r="A4767" s="131" t="n">
        <v>1674345600</v>
      </c>
      <c r="B4767" s="330" t="n">
        <f aca="false">(A4767/(24*60*60))+DATE(1970,1,1)</f>
        <v>44948</v>
      </c>
      <c r="C4767" s="331" t="n">
        <f aca="false">YEAR(B4767)</f>
        <v>2023</v>
      </c>
      <c r="D4767" s="331" t="n">
        <f aca="false">MONTH(B4767)</f>
        <v>1</v>
      </c>
      <c r="E4767" s="331" t="n">
        <f aca="false">DAY(B4767)</f>
        <v>22</v>
      </c>
      <c r="F4767" s="132" t="n">
        <v>22787.22</v>
      </c>
      <c r="G4767" s="132" t="n">
        <v>23083.93</v>
      </c>
      <c r="H4767" s="132" t="n">
        <v>22306.21</v>
      </c>
      <c r="I4767" s="132" t="n">
        <v>22717.7</v>
      </c>
      <c r="J4767" s="132" t="n">
        <f aca="false">LARGE($G$1:G4767,1)</f>
        <v>68997.75</v>
      </c>
      <c r="K4767" s="192" t="n">
        <f aca="false">IF(J4767&gt;J4766,0,K4766+1)</f>
        <v>438</v>
      </c>
      <c r="L4767" s="134" t="n">
        <f aca="false">I4767/J4767-1</f>
        <v>-0.67074723451127</v>
      </c>
      <c r="O4767" s="131"/>
      <c r="P4767" s="330"/>
      <c r="Q4767" s="132"/>
      <c r="R4767" s="132"/>
      <c r="S4767" s="132"/>
      <c r="T4767" s="132"/>
    </row>
    <row r="4768" customFormat="false" ht="12.8" hidden="false" customHeight="false" outlineLevel="0" collapsed="false">
      <c r="A4768" s="131" t="n">
        <v>1674432000</v>
      </c>
      <c r="B4768" s="330" t="n">
        <f aca="false">(A4768/(24*60*60))+DATE(1970,1,1)</f>
        <v>44949</v>
      </c>
      <c r="C4768" s="331" t="n">
        <f aca="false">YEAR(B4768)</f>
        <v>2023</v>
      </c>
      <c r="D4768" s="331" t="n">
        <f aca="false">MONTH(B4768)</f>
        <v>1</v>
      </c>
      <c r="E4768" s="331" t="n">
        <f aca="false">DAY(B4768)</f>
        <v>23</v>
      </c>
      <c r="F4768" s="132" t="n">
        <v>22715.43</v>
      </c>
      <c r="G4768" s="132" t="n">
        <v>23171.41</v>
      </c>
      <c r="H4768" s="132" t="n">
        <v>22514.87</v>
      </c>
      <c r="I4768" s="132" t="n">
        <v>22921.29</v>
      </c>
      <c r="J4768" s="132" t="n">
        <f aca="false">LARGE($G$1:G4768,1)</f>
        <v>68997.75</v>
      </c>
      <c r="K4768" s="192" t="n">
        <f aca="false">IF(J4768&gt;J4767,0,K4767+1)</f>
        <v>439</v>
      </c>
      <c r="L4768" s="134" t="n">
        <f aca="false">I4768/J4768-1</f>
        <v>-0.667796558583432</v>
      </c>
      <c r="O4768" s="131"/>
      <c r="P4768" s="330"/>
      <c r="Q4768" s="132"/>
      <c r="R4768" s="132"/>
      <c r="S4768" s="132"/>
      <c r="T4768" s="132"/>
    </row>
    <row r="4769" customFormat="false" ht="12.8" hidden="false" customHeight="false" outlineLevel="0" collapsed="false">
      <c r="A4769" s="131" t="n">
        <v>1674518400</v>
      </c>
      <c r="B4769" s="330" t="n">
        <f aca="false">(A4769/(24*60*60))+DATE(1970,1,1)</f>
        <v>44950</v>
      </c>
      <c r="C4769" s="331" t="n">
        <f aca="false">YEAR(B4769)</f>
        <v>2023</v>
      </c>
      <c r="D4769" s="331" t="n">
        <f aca="false">MONTH(B4769)</f>
        <v>1</v>
      </c>
      <c r="E4769" s="331" t="n">
        <f aca="false">DAY(B4769)</f>
        <v>24</v>
      </c>
      <c r="F4769" s="132" t="n">
        <v>22921.4</v>
      </c>
      <c r="G4769" s="132" t="n">
        <v>23161.74</v>
      </c>
      <c r="H4769" s="132" t="n">
        <v>22466.49</v>
      </c>
      <c r="I4769" s="132" t="n">
        <v>22638</v>
      </c>
      <c r="J4769" s="132" t="n">
        <f aca="false">LARGE($G$1:G4769,1)</f>
        <v>68997.75</v>
      </c>
      <c r="K4769" s="192" t="n">
        <f aca="false">IF(J4769&gt;J4768,0,K4768+1)</f>
        <v>440</v>
      </c>
      <c r="L4769" s="134" t="n">
        <f aca="false">I4769/J4769-1</f>
        <v>-0.671902344641673</v>
      </c>
      <c r="O4769" s="131"/>
      <c r="P4769" s="330"/>
      <c r="Q4769" s="132"/>
      <c r="R4769" s="132"/>
      <c r="S4769" s="132"/>
      <c r="T4769" s="132"/>
    </row>
    <row r="4770" customFormat="false" ht="12.8" hidden="false" customHeight="false" outlineLevel="0" collapsed="false">
      <c r="A4770" s="131" t="n">
        <v>1674604800</v>
      </c>
      <c r="B4770" s="330" t="n">
        <f aca="false">(A4770/(24*60*60))+DATE(1970,1,1)</f>
        <v>44951</v>
      </c>
      <c r="C4770" s="331" t="n">
        <f aca="false">YEAR(B4770)</f>
        <v>2023</v>
      </c>
      <c r="D4770" s="331" t="n">
        <f aca="false">MONTH(B4770)</f>
        <v>1</v>
      </c>
      <c r="E4770" s="331" t="n">
        <f aca="false">DAY(B4770)</f>
        <v>25</v>
      </c>
      <c r="F4770" s="132" t="n">
        <v>22636.48</v>
      </c>
      <c r="G4770" s="132" t="n">
        <v>23821.58</v>
      </c>
      <c r="H4770" s="132" t="n">
        <v>22328.42</v>
      </c>
      <c r="I4770" s="132" t="n">
        <v>23056.8</v>
      </c>
      <c r="J4770" s="132" t="n">
        <f aca="false">LARGE($G$1:G4770,1)</f>
        <v>68997.75</v>
      </c>
      <c r="K4770" s="192" t="n">
        <f aca="false">IF(J4770&gt;J4769,0,K4769+1)</f>
        <v>441</v>
      </c>
      <c r="L4770" s="134" t="n">
        <f aca="false">I4770/J4770-1</f>
        <v>-0.665832581497223</v>
      </c>
      <c r="O4770" s="131"/>
      <c r="P4770" s="330"/>
      <c r="Q4770" s="132"/>
      <c r="R4770" s="132"/>
      <c r="S4770" s="132"/>
      <c r="T4770" s="132"/>
    </row>
    <row r="4771" customFormat="false" ht="12.8" hidden="false" customHeight="false" outlineLevel="0" collapsed="false">
      <c r="A4771" s="131" t="n">
        <v>1674691200</v>
      </c>
      <c r="B4771" s="330" t="n">
        <f aca="false">(A4771/(24*60*60))+DATE(1970,1,1)</f>
        <v>44952</v>
      </c>
      <c r="C4771" s="331" t="n">
        <f aca="false">YEAR(B4771)</f>
        <v>2023</v>
      </c>
      <c r="D4771" s="331" t="n">
        <f aca="false">MONTH(B4771)</f>
        <v>1</v>
      </c>
      <c r="E4771" s="331" t="n">
        <f aca="false">DAY(B4771)</f>
        <v>26</v>
      </c>
      <c r="F4771" s="132" t="n">
        <v>23068.83</v>
      </c>
      <c r="G4771" s="132" t="n">
        <v>23286.54</v>
      </c>
      <c r="H4771" s="132" t="n">
        <v>22860.96</v>
      </c>
      <c r="I4771" s="132" t="n">
        <v>23011.11</v>
      </c>
      <c r="J4771" s="132" t="n">
        <f aca="false">LARGE($G$1:G4771,1)</f>
        <v>68997.75</v>
      </c>
      <c r="K4771" s="192" t="n">
        <f aca="false">IF(J4771&gt;J4770,0,K4770+1)</f>
        <v>442</v>
      </c>
      <c r="L4771" s="134" t="n">
        <f aca="false">I4771/J4771-1</f>
        <v>-0.666494777003598</v>
      </c>
      <c r="O4771" s="131"/>
      <c r="P4771" s="330"/>
      <c r="Q4771" s="132"/>
      <c r="R4771" s="132"/>
      <c r="S4771" s="132"/>
      <c r="T4771" s="132"/>
    </row>
    <row r="4772" customFormat="false" ht="12.8" hidden="false" customHeight="false" outlineLevel="0" collapsed="false">
      <c r="A4772" s="131" t="n">
        <v>1674777600</v>
      </c>
      <c r="B4772" s="330" t="n">
        <f aca="false">(A4772/(24*60*60))+DATE(1970,1,1)</f>
        <v>44953</v>
      </c>
      <c r="C4772" s="331" t="n">
        <f aca="false">YEAR(B4772)</f>
        <v>2023</v>
      </c>
      <c r="D4772" s="331" t="n">
        <f aca="false">MONTH(B4772)</f>
        <v>1</v>
      </c>
      <c r="E4772" s="331" t="n">
        <f aca="false">DAY(B4772)</f>
        <v>27</v>
      </c>
      <c r="F4772" s="132" t="n">
        <v>23017.09</v>
      </c>
      <c r="G4772" s="132" t="n">
        <v>23501.87</v>
      </c>
      <c r="H4772" s="132" t="n">
        <v>22532.21</v>
      </c>
      <c r="I4772" s="132" t="n">
        <v>23080.06</v>
      </c>
      <c r="J4772" s="132" t="n">
        <f aca="false">LARGE($G$1:G4772,1)</f>
        <v>68997.75</v>
      </c>
      <c r="K4772" s="192" t="n">
        <f aca="false">IF(J4772&gt;J4771,0,K4771+1)</f>
        <v>443</v>
      </c>
      <c r="L4772" s="134" t="n">
        <f aca="false">I4772/J4772-1</f>
        <v>-0.66549546905515</v>
      </c>
      <c r="O4772" s="131"/>
      <c r="P4772" s="330"/>
      <c r="Q4772" s="132"/>
      <c r="R4772" s="132"/>
      <c r="S4772" s="132"/>
      <c r="T4772" s="132"/>
    </row>
    <row r="4773" customFormat="false" ht="12.8" hidden="false" customHeight="false" outlineLevel="0" collapsed="false">
      <c r="A4773" s="131" t="n">
        <v>1674864000</v>
      </c>
      <c r="B4773" s="330" t="n">
        <f aca="false">(A4773/(24*60*60))+DATE(1970,1,1)</f>
        <v>44954</v>
      </c>
      <c r="C4773" s="331" t="n">
        <f aca="false">YEAR(B4773)</f>
        <v>2023</v>
      </c>
      <c r="D4773" s="331" t="n">
        <f aca="false">MONTH(B4773)</f>
        <v>1</v>
      </c>
      <c r="E4773" s="331" t="n">
        <f aca="false">DAY(B4773)</f>
        <v>28</v>
      </c>
      <c r="F4773" s="132" t="n">
        <v>23080.26</v>
      </c>
      <c r="G4773" s="132" t="n">
        <v>23190.27</v>
      </c>
      <c r="H4773" s="132" t="n">
        <v>22891.61</v>
      </c>
      <c r="I4773" s="132" t="n">
        <v>23031.1</v>
      </c>
      <c r="J4773" s="132" t="n">
        <f aca="false">LARGE($G$1:G4773,1)</f>
        <v>68997.75</v>
      </c>
      <c r="K4773" s="192" t="n">
        <f aca="false">IF(J4773&gt;J4772,0,K4772+1)</f>
        <v>444</v>
      </c>
      <c r="L4773" s="134" t="n">
        <f aca="false">I4773/J4773-1</f>
        <v>-0.666205057411292</v>
      </c>
      <c r="O4773" s="131"/>
      <c r="P4773" s="330"/>
      <c r="Q4773" s="132"/>
      <c r="R4773" s="132"/>
      <c r="S4773" s="132"/>
      <c r="T4773" s="132"/>
    </row>
    <row r="4774" customFormat="false" ht="12.8" hidden="false" customHeight="false" outlineLevel="0" collapsed="false">
      <c r="A4774" s="131" t="n">
        <v>1674950400</v>
      </c>
      <c r="B4774" s="330" t="n">
        <f aca="false">(A4774/(24*60*60))+DATE(1970,1,1)</f>
        <v>44955</v>
      </c>
      <c r="C4774" s="331" t="n">
        <f aca="false">YEAR(B4774)</f>
        <v>2023</v>
      </c>
      <c r="D4774" s="331" t="n">
        <f aca="false">MONTH(B4774)</f>
        <v>1</v>
      </c>
      <c r="E4774" s="331" t="n">
        <f aca="false">DAY(B4774)</f>
        <v>29</v>
      </c>
      <c r="F4774" s="132" t="n">
        <v>23032.78</v>
      </c>
      <c r="G4774" s="132" t="n">
        <v>23955.86</v>
      </c>
      <c r="H4774" s="132" t="n">
        <v>22981.3</v>
      </c>
      <c r="I4774" s="132" t="n">
        <v>23750.97</v>
      </c>
      <c r="J4774" s="132" t="n">
        <f aca="false">LARGE($G$1:G4774,1)</f>
        <v>68997.75</v>
      </c>
      <c r="K4774" s="192" t="n">
        <f aca="false">IF(J4774&gt;J4773,0,K4773+1)</f>
        <v>445</v>
      </c>
      <c r="L4774" s="134" t="n">
        <f aca="false">I4774/J4774-1</f>
        <v>-0.65577181864626</v>
      </c>
      <c r="O4774" s="131"/>
      <c r="P4774" s="330"/>
      <c r="Q4774" s="132"/>
      <c r="R4774" s="132"/>
      <c r="S4774" s="132"/>
      <c r="T4774" s="132"/>
    </row>
    <row r="4775" customFormat="false" ht="12.8" hidden="false" customHeight="false" outlineLevel="0" collapsed="false">
      <c r="A4775" s="131" t="n">
        <v>1675036800</v>
      </c>
      <c r="B4775" s="330" t="n">
        <f aca="false">(A4775/(24*60*60))+DATE(1970,1,1)</f>
        <v>44956</v>
      </c>
      <c r="C4775" s="331" t="n">
        <f aca="false">YEAR(B4775)</f>
        <v>2023</v>
      </c>
      <c r="D4775" s="331" t="n">
        <f aca="false">MONTH(B4775)</f>
        <v>1</v>
      </c>
      <c r="E4775" s="331" t="n">
        <f aca="false">DAY(B4775)</f>
        <v>30</v>
      </c>
      <c r="F4775" s="132" t="n">
        <v>23747.5</v>
      </c>
      <c r="G4775" s="132" t="n">
        <v>23802.62</v>
      </c>
      <c r="H4775" s="132" t="n">
        <v>22505.55</v>
      </c>
      <c r="I4775" s="132" t="n">
        <v>22832.84</v>
      </c>
      <c r="J4775" s="132" t="n">
        <f aca="false">LARGE($G$1:G4775,1)</f>
        <v>68997.75</v>
      </c>
      <c r="K4775" s="192" t="n">
        <f aca="false">IF(J4775&gt;J4774,0,K4774+1)</f>
        <v>446</v>
      </c>
      <c r="L4775" s="134" t="n">
        <f aca="false">I4775/J4775-1</f>
        <v>-0.669078484443333</v>
      </c>
      <c r="O4775" s="131"/>
      <c r="P4775" s="330"/>
      <c r="Q4775" s="132"/>
      <c r="R4775" s="132"/>
      <c r="S4775" s="132"/>
      <c r="T4775" s="132"/>
    </row>
    <row r="4776" customFormat="false" ht="12.8" hidden="false" customHeight="false" outlineLevel="0" collapsed="false">
      <c r="A4776" s="131" t="n">
        <v>1675123200</v>
      </c>
      <c r="B4776" s="330" t="n">
        <f aca="false">(A4776/(24*60*60))+DATE(1970,1,1)</f>
        <v>44957</v>
      </c>
      <c r="C4776" s="331" t="n">
        <f aca="false">YEAR(B4776)</f>
        <v>2023</v>
      </c>
      <c r="D4776" s="331" t="n">
        <f aca="false">MONTH(B4776)</f>
        <v>1</v>
      </c>
      <c r="E4776" s="331" t="n">
        <f aca="false">DAY(B4776)</f>
        <v>31</v>
      </c>
      <c r="F4776" s="132" t="n">
        <v>22835.22</v>
      </c>
      <c r="G4776" s="132" t="n">
        <v>23313.21</v>
      </c>
      <c r="H4776" s="132" t="n">
        <v>22726.7</v>
      </c>
      <c r="I4776" s="132" t="n">
        <v>23132.21</v>
      </c>
      <c r="J4776" s="132" t="n">
        <f aca="false">LARGE($G$1:G4776,1)</f>
        <v>68997.75</v>
      </c>
      <c r="K4776" s="192" t="n">
        <f aca="false">IF(J4776&gt;J4775,0,K4775+1)</f>
        <v>447</v>
      </c>
      <c r="L4776" s="134" t="n">
        <f aca="false">I4776/J4776-1</f>
        <v>-0.66473964730734</v>
      </c>
      <c r="O4776" s="131"/>
      <c r="P4776" s="330"/>
      <c r="Q4776" s="132"/>
      <c r="R4776" s="132"/>
      <c r="S4776" s="132"/>
      <c r="T4776" s="132"/>
    </row>
    <row r="4777" customFormat="false" ht="12.8" hidden="false" customHeight="false" outlineLevel="0" collapsed="false">
      <c r="A4777" s="131" t="n">
        <v>1675209600</v>
      </c>
      <c r="B4777" s="330" t="n">
        <f aca="false">(A4777/(24*60*60))+DATE(1970,1,1)</f>
        <v>44958</v>
      </c>
      <c r="C4777" s="331" t="n">
        <f aca="false">YEAR(B4777)</f>
        <v>2023</v>
      </c>
      <c r="D4777" s="331" t="n">
        <f aca="false">MONTH(B4777)</f>
        <v>2</v>
      </c>
      <c r="E4777" s="331" t="n">
        <f aca="false">DAY(B4777)</f>
        <v>1</v>
      </c>
      <c r="F4777" s="132" t="n">
        <v>23134.83</v>
      </c>
      <c r="G4777" s="132" t="n">
        <v>23808.19</v>
      </c>
      <c r="H4777" s="132" t="n">
        <v>22770.86</v>
      </c>
      <c r="I4777" s="132" t="n">
        <v>23729.85</v>
      </c>
      <c r="J4777" s="132" t="n">
        <f aca="false">LARGE($G$1:G4777,1)</f>
        <v>68997.75</v>
      </c>
      <c r="K4777" s="192" t="n">
        <f aca="false">IF(J4777&gt;J4776,0,K4776+1)</f>
        <v>448</v>
      </c>
      <c r="L4777" s="134" t="n">
        <f aca="false">I4777/J4777-1</f>
        <v>-0.656077915584204</v>
      </c>
      <c r="O4777" s="131"/>
      <c r="P4777" s="330"/>
      <c r="Q4777" s="132"/>
      <c r="R4777" s="132"/>
      <c r="S4777" s="132"/>
      <c r="T4777" s="132"/>
    </row>
    <row r="4778" customFormat="false" ht="12.8" hidden="false" customHeight="false" outlineLevel="0" collapsed="false">
      <c r="A4778" s="131" t="n">
        <v>1675296000</v>
      </c>
      <c r="B4778" s="330" t="n">
        <f aca="false">(A4778/(24*60*60))+DATE(1970,1,1)</f>
        <v>44959</v>
      </c>
      <c r="C4778" s="331" t="n">
        <f aca="false">YEAR(B4778)</f>
        <v>2023</v>
      </c>
      <c r="D4778" s="331" t="n">
        <f aca="false">MONTH(B4778)</f>
        <v>2</v>
      </c>
      <c r="E4778" s="331" t="n">
        <f aca="false">DAY(B4778)</f>
        <v>2</v>
      </c>
      <c r="F4778" s="132" t="n">
        <v>23730.77</v>
      </c>
      <c r="G4778" s="132" t="n">
        <v>24264.14</v>
      </c>
      <c r="H4778" s="132" t="n">
        <v>23376.85</v>
      </c>
      <c r="I4778" s="132" t="n">
        <v>23491.99</v>
      </c>
      <c r="J4778" s="132" t="n">
        <f aca="false">LARGE($G$1:G4778,1)</f>
        <v>68997.75</v>
      </c>
      <c r="K4778" s="192" t="n">
        <f aca="false">IF(J4778&gt;J4777,0,K4777+1)</f>
        <v>449</v>
      </c>
      <c r="L4778" s="134" t="n">
        <f aca="false">I4778/J4778-1</f>
        <v>-0.659525274374889</v>
      </c>
      <c r="O4778" s="131"/>
      <c r="P4778" s="330"/>
      <c r="Q4778" s="132"/>
      <c r="R4778" s="132"/>
      <c r="S4778" s="132"/>
      <c r="T4778" s="132"/>
    </row>
    <row r="4779" customFormat="false" ht="12.8" hidden="false" customHeight="false" outlineLevel="0" collapsed="false">
      <c r="A4779" s="131" t="n">
        <v>1675382400</v>
      </c>
      <c r="B4779" s="330" t="n">
        <f aca="false">(A4779/(24*60*60))+DATE(1970,1,1)</f>
        <v>44960</v>
      </c>
      <c r="C4779" s="331" t="n">
        <f aca="false">YEAR(B4779)</f>
        <v>2023</v>
      </c>
      <c r="D4779" s="331" t="n">
        <f aca="false">MONTH(B4779)</f>
        <v>2</v>
      </c>
      <c r="E4779" s="331" t="n">
        <f aca="false">DAY(B4779)</f>
        <v>3</v>
      </c>
      <c r="F4779" s="132" t="n">
        <v>23503.23</v>
      </c>
      <c r="G4779" s="132" t="n">
        <v>23719.33</v>
      </c>
      <c r="H4779" s="132" t="n">
        <v>23214.88</v>
      </c>
      <c r="I4779" s="132" t="n">
        <v>23437.07</v>
      </c>
      <c r="J4779" s="132" t="n">
        <f aca="false">LARGE($G$1:G4779,1)</f>
        <v>68997.75</v>
      </c>
      <c r="K4779" s="192" t="n">
        <f aca="false">IF(J4779&gt;J4778,0,K4778+1)</f>
        <v>450</v>
      </c>
      <c r="L4779" s="134" t="n">
        <f aca="false">I4779/J4779-1</f>
        <v>-0.660321242359352</v>
      </c>
      <c r="O4779" s="131"/>
      <c r="P4779" s="330"/>
      <c r="Q4779" s="132"/>
      <c r="R4779" s="132"/>
      <c r="S4779" s="132"/>
      <c r="T4779" s="132"/>
    </row>
    <row r="4780" customFormat="false" ht="12.8" hidden="false" customHeight="false" outlineLevel="0" collapsed="false">
      <c r="A4780" s="131" t="n">
        <v>1675468800</v>
      </c>
      <c r="B4780" s="330" t="n">
        <f aca="false">(A4780/(24*60*60))+DATE(1970,1,1)</f>
        <v>44961</v>
      </c>
      <c r="C4780" s="331" t="n">
        <f aca="false">YEAR(B4780)</f>
        <v>2023</v>
      </c>
      <c r="D4780" s="331" t="n">
        <f aca="false">MONTH(B4780)</f>
        <v>2</v>
      </c>
      <c r="E4780" s="331" t="n">
        <f aca="false">DAY(B4780)</f>
        <v>4</v>
      </c>
      <c r="F4780" s="132" t="n">
        <v>23430.62</v>
      </c>
      <c r="G4780" s="132" t="n">
        <v>23584.32</v>
      </c>
      <c r="H4780" s="132" t="n">
        <v>23264.96</v>
      </c>
      <c r="I4780" s="132" t="n">
        <v>23332.69</v>
      </c>
      <c r="J4780" s="132" t="n">
        <f aca="false">LARGE($G$1:G4780,1)</f>
        <v>68997.75</v>
      </c>
      <c r="K4780" s="192" t="n">
        <f aca="false">IF(J4780&gt;J4779,0,K4779+1)</f>
        <v>451</v>
      </c>
      <c r="L4780" s="134" t="n">
        <f aca="false">I4780/J4780-1</f>
        <v>-0.661834045313072</v>
      </c>
      <c r="O4780" s="131"/>
      <c r="P4780" s="330"/>
      <c r="Q4780" s="132"/>
      <c r="R4780" s="132"/>
      <c r="S4780" s="132"/>
      <c r="T4780" s="132"/>
    </row>
    <row r="4781" customFormat="false" ht="12.8" hidden="false" customHeight="false" outlineLevel="0" collapsed="false">
      <c r="A4781" s="131" t="n">
        <v>1675555200</v>
      </c>
      <c r="B4781" s="330" t="n">
        <f aca="false">(A4781/(24*60*60))+DATE(1970,1,1)</f>
        <v>44962</v>
      </c>
      <c r="C4781" s="331" t="n">
        <f aca="false">YEAR(B4781)</f>
        <v>2023</v>
      </c>
      <c r="D4781" s="331" t="n">
        <f aca="false">MONTH(B4781)</f>
        <v>2</v>
      </c>
      <c r="E4781" s="331" t="n">
        <f aca="false">DAY(B4781)</f>
        <v>5</v>
      </c>
      <c r="F4781" s="132" t="n">
        <v>23330.84</v>
      </c>
      <c r="G4781" s="132" t="n">
        <v>23428.75</v>
      </c>
      <c r="H4781" s="132" t="n">
        <v>22761.44</v>
      </c>
      <c r="I4781" s="132" t="n">
        <v>22938.34</v>
      </c>
      <c r="J4781" s="132" t="n">
        <f aca="false">LARGE($G$1:G4781,1)</f>
        <v>68997.75</v>
      </c>
      <c r="K4781" s="192" t="n">
        <f aca="false">IF(J4781&gt;J4780,0,K4780+1)</f>
        <v>452</v>
      </c>
      <c r="L4781" s="134" t="n">
        <f aca="false">I4781/J4781-1</f>
        <v>-0.667549449076238</v>
      </c>
      <c r="O4781" s="131"/>
      <c r="P4781" s="330"/>
      <c r="Q4781" s="132"/>
      <c r="R4781" s="132"/>
      <c r="S4781" s="132"/>
      <c r="T4781" s="132"/>
    </row>
    <row r="4782" customFormat="false" ht="12.8" hidden="false" customHeight="false" outlineLevel="0" collapsed="false">
      <c r="A4782" s="131" t="n">
        <v>1675641600</v>
      </c>
      <c r="B4782" s="330" t="n">
        <f aca="false">(A4782/(24*60*60))+DATE(1970,1,1)</f>
        <v>44963</v>
      </c>
      <c r="C4782" s="331" t="n">
        <f aca="false">YEAR(B4782)</f>
        <v>2023</v>
      </c>
      <c r="D4782" s="331" t="n">
        <f aca="false">MONTH(B4782)</f>
        <v>2</v>
      </c>
      <c r="E4782" s="331" t="n">
        <f aca="false">DAY(B4782)</f>
        <v>6</v>
      </c>
      <c r="F4782" s="132" t="n">
        <v>22939.02</v>
      </c>
      <c r="G4782" s="132" t="n">
        <v>23154.83</v>
      </c>
      <c r="H4782" s="132" t="n">
        <v>22631.11</v>
      </c>
      <c r="I4782" s="132" t="n">
        <v>22764.17</v>
      </c>
      <c r="J4782" s="132" t="n">
        <f aca="false">LARGE($G$1:G4782,1)</f>
        <v>68997.75</v>
      </c>
      <c r="K4782" s="192" t="n">
        <f aca="false">IF(J4782&gt;J4781,0,K4781+1)</f>
        <v>453</v>
      </c>
      <c r="L4782" s="134" t="n">
        <f aca="false">I4782/J4782-1</f>
        <v>-0.670073734288437</v>
      </c>
      <c r="O4782" s="131"/>
      <c r="P4782" s="330"/>
      <c r="Q4782" s="132"/>
      <c r="R4782" s="132"/>
      <c r="S4782" s="132"/>
      <c r="T4782" s="132"/>
    </row>
    <row r="4783" customFormat="false" ht="12.8" hidden="false" customHeight="false" outlineLevel="0" collapsed="false">
      <c r="A4783" s="131" t="n">
        <v>1675728000</v>
      </c>
      <c r="B4783" s="330" t="n">
        <f aca="false">(A4783/(24*60*60))+DATE(1970,1,1)</f>
        <v>44964</v>
      </c>
      <c r="C4783" s="331" t="n">
        <f aca="false">YEAR(B4783)</f>
        <v>2023</v>
      </c>
      <c r="D4783" s="331" t="n">
        <f aca="false">MONTH(B4783)</f>
        <v>2</v>
      </c>
      <c r="E4783" s="331" t="n">
        <f aca="false">DAY(B4783)</f>
        <v>7</v>
      </c>
      <c r="F4783" s="132" t="n">
        <v>22762.97</v>
      </c>
      <c r="G4783" s="132" t="n">
        <v>23344.44</v>
      </c>
      <c r="H4783" s="132" t="n">
        <v>22749.69</v>
      </c>
      <c r="I4783" s="132" t="n">
        <v>23250.93</v>
      </c>
      <c r="J4783" s="132" t="n">
        <f aca="false">LARGE($G$1:G4783,1)</f>
        <v>68997.75</v>
      </c>
      <c r="K4783" s="192" t="n">
        <f aca="false">IF(J4783&gt;J4782,0,K4782+1)</f>
        <v>454</v>
      </c>
      <c r="L4783" s="134" t="n">
        <f aca="false">I4783/J4783-1</f>
        <v>-0.663019011489505</v>
      </c>
      <c r="O4783" s="131"/>
      <c r="P4783" s="330"/>
      <c r="Q4783" s="132"/>
      <c r="R4783" s="132"/>
      <c r="S4783" s="132"/>
      <c r="T4783" s="132"/>
    </row>
    <row r="4784" customFormat="false" ht="12.8" hidden="false" customHeight="false" outlineLevel="0" collapsed="false">
      <c r="A4784" s="131" t="n">
        <v>1675814400</v>
      </c>
      <c r="B4784" s="330" t="n">
        <f aca="false">(A4784/(24*60*60))+DATE(1970,1,1)</f>
        <v>44965</v>
      </c>
      <c r="C4784" s="331" t="n">
        <f aca="false">YEAR(B4784)</f>
        <v>2023</v>
      </c>
      <c r="D4784" s="331" t="n">
        <f aca="false">MONTH(B4784)</f>
        <v>2</v>
      </c>
      <c r="E4784" s="331" t="n">
        <f aca="false">DAY(B4784)</f>
        <v>8</v>
      </c>
      <c r="F4784" s="132" t="n">
        <v>23250.06</v>
      </c>
      <c r="G4784" s="132" t="n">
        <v>23445.5</v>
      </c>
      <c r="H4784" s="132" t="n">
        <v>22679.71</v>
      </c>
      <c r="I4784" s="132" t="n">
        <v>22966.38</v>
      </c>
      <c r="J4784" s="132" t="n">
        <f aca="false">LARGE($G$1:G4784,1)</f>
        <v>68997.75</v>
      </c>
      <c r="K4784" s="192" t="n">
        <f aca="false">IF(J4784&gt;J4783,0,K4783+1)</f>
        <v>455</v>
      </c>
      <c r="L4784" s="134" t="n">
        <f aca="false">I4784/J4784-1</f>
        <v>-0.667143059012794</v>
      </c>
      <c r="O4784" s="131"/>
      <c r="P4784" s="330"/>
      <c r="Q4784" s="132"/>
      <c r="R4784" s="132"/>
      <c r="S4784" s="132"/>
      <c r="T4784" s="132"/>
    </row>
    <row r="4785" customFormat="false" ht="12.8" hidden="false" customHeight="false" outlineLevel="0" collapsed="false">
      <c r="A4785" s="131" t="n">
        <v>1675900800</v>
      </c>
      <c r="B4785" s="330" t="n">
        <f aca="false">(A4785/(24*60*60))+DATE(1970,1,1)</f>
        <v>44966</v>
      </c>
      <c r="C4785" s="331" t="n">
        <f aca="false">YEAR(B4785)</f>
        <v>2023</v>
      </c>
      <c r="D4785" s="331" t="n">
        <f aca="false">MONTH(B4785)</f>
        <v>2</v>
      </c>
      <c r="E4785" s="331" t="n">
        <f aca="false">DAY(B4785)</f>
        <v>9</v>
      </c>
      <c r="F4785" s="132" t="n">
        <v>22966.96</v>
      </c>
      <c r="G4785" s="132" t="n">
        <v>23030.64</v>
      </c>
      <c r="H4785" s="132" t="n">
        <v>21696.5</v>
      </c>
      <c r="I4785" s="132" t="n">
        <v>21797.75</v>
      </c>
      <c r="J4785" s="132" t="n">
        <f aca="false">LARGE($G$1:G4785,1)</f>
        <v>68997.75</v>
      </c>
      <c r="K4785" s="192" t="n">
        <f aca="false">IF(J4785&gt;J4784,0,K4784+1)</f>
        <v>456</v>
      </c>
      <c r="L4785" s="134" t="n">
        <f aca="false">I4785/J4785-1</f>
        <v>-0.684080277980079</v>
      </c>
      <c r="O4785" s="131"/>
      <c r="P4785" s="330"/>
      <c r="Q4785" s="132"/>
      <c r="R4785" s="132"/>
      <c r="S4785" s="132"/>
      <c r="T4785" s="132"/>
    </row>
    <row r="4786" customFormat="false" ht="12.8" hidden="false" customHeight="false" outlineLevel="0" collapsed="false">
      <c r="A4786" s="131" t="n">
        <v>1675987200</v>
      </c>
      <c r="B4786" s="330" t="n">
        <f aca="false">(A4786/(24*60*60))+DATE(1970,1,1)</f>
        <v>44967</v>
      </c>
      <c r="C4786" s="331" t="n">
        <f aca="false">YEAR(B4786)</f>
        <v>2023</v>
      </c>
      <c r="D4786" s="331" t="n">
        <f aca="false">MONTH(B4786)</f>
        <v>2</v>
      </c>
      <c r="E4786" s="331" t="n">
        <f aca="false">DAY(B4786)</f>
        <v>10</v>
      </c>
      <c r="F4786" s="132" t="n">
        <v>21797.02</v>
      </c>
      <c r="G4786" s="132" t="n">
        <v>21937.83</v>
      </c>
      <c r="H4786" s="132" t="n">
        <v>21463.12</v>
      </c>
      <c r="I4786" s="132" t="n">
        <v>21635.15</v>
      </c>
      <c r="J4786" s="132" t="n">
        <f aca="false">LARGE($G$1:G4786,1)</f>
        <v>68997.75</v>
      </c>
      <c r="K4786" s="192" t="n">
        <f aca="false">IF(J4786&gt;J4785,0,K4785+1)</f>
        <v>457</v>
      </c>
      <c r="L4786" s="134" t="n">
        <f aca="false">I4786/J4786-1</f>
        <v>-0.686436876564815</v>
      </c>
      <c r="O4786" s="131"/>
      <c r="P4786" s="330"/>
      <c r="Q4786" s="132"/>
      <c r="R4786" s="132"/>
      <c r="S4786" s="132"/>
      <c r="T4786" s="132"/>
    </row>
    <row r="4787" customFormat="false" ht="12.8" hidden="false" customHeight="false" outlineLevel="0" collapsed="false">
      <c r="A4787" s="131" t="n">
        <v>1676073600</v>
      </c>
      <c r="B4787" s="330" t="n">
        <f aca="false">(A4787/(24*60*60))+DATE(1970,1,1)</f>
        <v>44968</v>
      </c>
      <c r="C4787" s="331" t="n">
        <f aca="false">YEAR(B4787)</f>
        <v>2023</v>
      </c>
      <c r="D4787" s="331" t="n">
        <f aca="false">MONTH(B4787)</f>
        <v>2</v>
      </c>
      <c r="E4787" s="331" t="n">
        <f aca="false">DAY(B4787)</f>
        <v>11</v>
      </c>
      <c r="F4787" s="132" t="n">
        <v>21633.76</v>
      </c>
      <c r="G4787" s="132" t="n">
        <v>21906.05</v>
      </c>
      <c r="H4787" s="132" t="n">
        <v>21610.5</v>
      </c>
      <c r="I4787" s="132" t="n">
        <v>21864.96</v>
      </c>
      <c r="J4787" s="132" t="n">
        <f aca="false">LARGE($G$1:G4787,1)</f>
        <v>68997.75</v>
      </c>
      <c r="K4787" s="192" t="n">
        <f aca="false">IF(J4787&gt;J4786,0,K4786+1)</f>
        <v>458</v>
      </c>
      <c r="L4787" s="134" t="n">
        <f aca="false">I4787/J4787-1</f>
        <v>-0.683106188245269</v>
      </c>
      <c r="O4787" s="131"/>
      <c r="P4787" s="330"/>
      <c r="Q4787" s="132"/>
      <c r="R4787" s="132"/>
      <c r="S4787" s="132"/>
      <c r="T4787" s="132"/>
    </row>
    <row r="4788" customFormat="false" ht="12.8" hidden="false" customHeight="false" outlineLevel="0" collapsed="false">
      <c r="A4788" s="131" t="n">
        <v>1676160000</v>
      </c>
      <c r="B4788" s="330" t="n">
        <f aca="false">(A4788/(24*60*60))+DATE(1970,1,1)</f>
        <v>44969</v>
      </c>
      <c r="C4788" s="331" t="n">
        <f aca="false">YEAR(B4788)</f>
        <v>2023</v>
      </c>
      <c r="D4788" s="331" t="n">
        <f aca="false">MONTH(B4788)</f>
        <v>2</v>
      </c>
      <c r="E4788" s="331" t="n">
        <f aca="false">DAY(B4788)</f>
        <v>12</v>
      </c>
      <c r="F4788" s="132" t="n">
        <v>21865.3</v>
      </c>
      <c r="G4788" s="132" t="n">
        <v>22088.75</v>
      </c>
      <c r="H4788" s="132" t="n">
        <v>21640.38</v>
      </c>
      <c r="I4788" s="132" t="n">
        <v>21787.3</v>
      </c>
      <c r="J4788" s="132" t="n">
        <f aca="false">LARGE($G$1:G4788,1)</f>
        <v>68997.75</v>
      </c>
      <c r="K4788" s="192" t="n">
        <f aca="false">IF(J4788&gt;J4787,0,K4787+1)</f>
        <v>459</v>
      </c>
      <c r="L4788" s="134" t="n">
        <f aca="false">I4788/J4788-1</f>
        <v>-0.684231732194166</v>
      </c>
      <c r="O4788" s="131"/>
      <c r="P4788" s="330"/>
      <c r="Q4788" s="132"/>
      <c r="R4788" s="132"/>
      <c r="S4788" s="132"/>
      <c r="T4788" s="132"/>
    </row>
    <row r="4789" customFormat="false" ht="12.8" hidden="false" customHeight="false" outlineLevel="0" collapsed="false">
      <c r="A4789" s="131" t="n">
        <v>1676246400</v>
      </c>
      <c r="B4789" s="330" t="n">
        <f aca="false">(A4789/(24*60*60))+DATE(1970,1,1)</f>
        <v>44970</v>
      </c>
      <c r="C4789" s="331" t="n">
        <f aca="false">YEAR(B4789)</f>
        <v>2023</v>
      </c>
      <c r="D4789" s="331" t="n">
        <f aca="false">MONTH(B4789)</f>
        <v>2</v>
      </c>
      <c r="E4789" s="331" t="n">
        <f aca="false">DAY(B4789)</f>
        <v>13</v>
      </c>
      <c r="F4789" s="132" t="n">
        <v>21787.57</v>
      </c>
      <c r="G4789" s="132" t="n">
        <v>21900.01</v>
      </c>
      <c r="H4789" s="132" t="n">
        <v>21370.29</v>
      </c>
      <c r="I4789" s="132" t="n">
        <v>21789.63</v>
      </c>
      <c r="J4789" s="132" t="n">
        <f aca="false">LARGE($G$1:G4789,1)</f>
        <v>68997.75</v>
      </c>
      <c r="K4789" s="192" t="n">
        <f aca="false">IF(J4789&gt;J4788,0,K4788+1)</f>
        <v>460</v>
      </c>
      <c r="L4789" s="134" t="n">
        <f aca="false">I4789/J4789-1</f>
        <v>-0.684197962977054</v>
      </c>
      <c r="O4789" s="131"/>
      <c r="P4789" s="330"/>
      <c r="Q4789" s="132"/>
      <c r="R4789" s="132"/>
      <c r="S4789" s="132"/>
      <c r="T4789" s="132"/>
    </row>
    <row r="4790" customFormat="false" ht="12.8" hidden="false" customHeight="false" outlineLevel="0" collapsed="false">
      <c r="A4790" s="131" t="n">
        <v>1676332800</v>
      </c>
      <c r="B4790" s="330" t="n">
        <f aca="false">(A4790/(24*60*60))+DATE(1970,1,1)</f>
        <v>44971</v>
      </c>
      <c r="C4790" s="331" t="n">
        <f aca="false">YEAR(B4790)</f>
        <v>2023</v>
      </c>
      <c r="D4790" s="331" t="n">
        <f aca="false">MONTH(B4790)</f>
        <v>2</v>
      </c>
      <c r="E4790" s="331" t="n">
        <f aca="false">DAY(B4790)</f>
        <v>14</v>
      </c>
      <c r="F4790" s="132" t="n">
        <v>21790.36</v>
      </c>
      <c r="G4790" s="132" t="n">
        <v>22325.35</v>
      </c>
      <c r="H4790" s="132" t="n">
        <v>21543.63</v>
      </c>
      <c r="I4790" s="132" t="n">
        <v>22211.03</v>
      </c>
      <c r="J4790" s="132" t="n">
        <f aca="false">LARGE($G$1:G4790,1)</f>
        <v>68997.75</v>
      </c>
      <c r="K4790" s="192" t="n">
        <f aca="false">IF(J4790&gt;J4789,0,K4789+1)</f>
        <v>461</v>
      </c>
      <c r="L4790" s="134" t="n">
        <f aca="false">I4790/J4790-1</f>
        <v>-0.678090517444409</v>
      </c>
      <c r="O4790" s="131"/>
      <c r="P4790" s="330"/>
      <c r="Q4790" s="132"/>
      <c r="R4790" s="132"/>
      <c r="S4790" s="132"/>
      <c r="T4790" s="132"/>
    </row>
    <row r="4791" customFormat="false" ht="12.8" hidden="false" customHeight="false" outlineLevel="0" collapsed="false">
      <c r="A4791" s="131" t="n">
        <v>1676419200</v>
      </c>
      <c r="B4791" s="330" t="n">
        <f aca="false">(A4791/(24*60*60))+DATE(1970,1,1)</f>
        <v>44972</v>
      </c>
      <c r="C4791" s="331" t="n">
        <f aca="false">YEAR(B4791)</f>
        <v>2023</v>
      </c>
      <c r="D4791" s="331" t="n">
        <f aca="false">MONTH(B4791)</f>
        <v>2</v>
      </c>
      <c r="E4791" s="331" t="n">
        <f aca="false">DAY(B4791)</f>
        <v>15</v>
      </c>
      <c r="F4791" s="132" t="n">
        <v>22209.55</v>
      </c>
      <c r="G4791" s="132" t="n">
        <v>24374.94</v>
      </c>
      <c r="H4791" s="132" t="n">
        <v>22054.17</v>
      </c>
      <c r="I4791" s="132" t="n">
        <v>24330.81</v>
      </c>
      <c r="J4791" s="132" t="n">
        <f aca="false">LARGE($G$1:G4791,1)</f>
        <v>68997.75</v>
      </c>
      <c r="K4791" s="192" t="n">
        <f aca="false">IF(J4791&gt;J4790,0,K4790+1)</f>
        <v>462</v>
      </c>
      <c r="L4791" s="134" t="n">
        <f aca="false">I4791/J4791-1</f>
        <v>-0.64736806634999</v>
      </c>
      <c r="O4791" s="131"/>
      <c r="P4791" s="330"/>
      <c r="Q4791" s="132"/>
      <c r="R4791" s="132"/>
      <c r="S4791" s="132"/>
      <c r="T4791" s="132"/>
    </row>
    <row r="4792" customFormat="false" ht="12.8" hidden="false" customHeight="false" outlineLevel="0" collapsed="false">
      <c r="A4792" s="131" t="n">
        <v>1676505600</v>
      </c>
      <c r="B4792" s="330" t="n">
        <f aca="false">(A4792/(24*60*60))+DATE(1970,1,1)</f>
        <v>44973</v>
      </c>
      <c r="C4792" s="331" t="n">
        <f aca="false">YEAR(B4792)</f>
        <v>2023</v>
      </c>
      <c r="D4792" s="331" t="n">
        <f aca="false">MONTH(B4792)</f>
        <v>2</v>
      </c>
      <c r="E4792" s="331" t="n">
        <f aca="false">DAY(B4792)</f>
        <v>16</v>
      </c>
      <c r="F4792" s="132" t="n">
        <v>24335.35</v>
      </c>
      <c r="G4792" s="132" t="n">
        <v>25262.85</v>
      </c>
      <c r="H4792" s="132" t="n">
        <v>23511.67</v>
      </c>
      <c r="I4792" s="132" t="n">
        <v>23519.85</v>
      </c>
      <c r="J4792" s="132" t="n">
        <f aca="false">LARGE($G$1:G4792,1)</f>
        <v>68997.75</v>
      </c>
      <c r="K4792" s="192" t="n">
        <f aca="false">IF(J4792&gt;J4791,0,K4791+1)</f>
        <v>463</v>
      </c>
      <c r="L4792" s="134" t="n">
        <f aca="false">I4792/J4792-1</f>
        <v>-0.659121493092166</v>
      </c>
      <c r="O4792" s="131"/>
      <c r="P4792" s="330"/>
      <c r="Q4792" s="132"/>
      <c r="R4792" s="132"/>
      <c r="S4792" s="132"/>
      <c r="T4792" s="132"/>
    </row>
    <row r="4793" customFormat="false" ht="12.8" hidden="false" customHeight="false" outlineLevel="0" collapsed="false">
      <c r="A4793" s="131" t="n">
        <v>1676592000</v>
      </c>
      <c r="B4793" s="330" t="n">
        <f aca="false">(A4793/(24*60*60))+DATE(1970,1,1)</f>
        <v>44974</v>
      </c>
      <c r="C4793" s="331" t="n">
        <f aca="false">YEAR(B4793)</f>
        <v>2023</v>
      </c>
      <c r="D4793" s="331" t="n">
        <f aca="false">MONTH(B4793)</f>
        <v>2</v>
      </c>
      <c r="E4793" s="331" t="n">
        <f aca="false">DAY(B4793)</f>
        <v>17</v>
      </c>
      <c r="F4793" s="132" t="n">
        <v>23519.6</v>
      </c>
      <c r="G4793" s="132" t="n">
        <v>25017.98</v>
      </c>
      <c r="H4793" s="132" t="n">
        <v>23354.04</v>
      </c>
      <c r="I4793" s="132" t="n">
        <v>24578.37</v>
      </c>
      <c r="J4793" s="132" t="n">
        <f aca="false">LARGE($G$1:G4793,1)</f>
        <v>68997.75</v>
      </c>
      <c r="K4793" s="192" t="n">
        <f aca="false">IF(J4793&gt;J4792,0,K4792+1)</f>
        <v>464</v>
      </c>
      <c r="L4793" s="134" t="n">
        <f aca="false">I4793/J4793-1</f>
        <v>-0.643780123264889</v>
      </c>
      <c r="O4793" s="131"/>
      <c r="P4793" s="330"/>
      <c r="Q4793" s="132"/>
      <c r="R4793" s="132"/>
      <c r="S4793" s="132"/>
      <c r="T4793" s="132"/>
    </row>
    <row r="4794" customFormat="false" ht="12.8" hidden="false" customHeight="false" outlineLevel="0" collapsed="false">
      <c r="A4794" s="131" t="n">
        <v>1676678400</v>
      </c>
      <c r="B4794" s="330" t="n">
        <f aca="false">(A4794/(24*60*60))+DATE(1970,1,1)</f>
        <v>44975</v>
      </c>
      <c r="C4794" s="331" t="n">
        <f aca="false">YEAR(B4794)</f>
        <v>2023</v>
      </c>
      <c r="D4794" s="331" t="n">
        <f aca="false">MONTH(B4794)</f>
        <v>2</v>
      </c>
      <c r="E4794" s="331" t="n">
        <f aca="false">DAY(B4794)</f>
        <v>18</v>
      </c>
      <c r="F4794" s="132" t="n">
        <v>24576.19</v>
      </c>
      <c r="G4794" s="132" t="n">
        <v>24870.82</v>
      </c>
      <c r="H4794" s="132" t="n">
        <v>24434.94</v>
      </c>
      <c r="I4794" s="132" t="n">
        <v>24638.27</v>
      </c>
      <c r="J4794" s="132" t="n">
        <f aca="false">LARGE($G$1:G4794,1)</f>
        <v>68997.75</v>
      </c>
      <c r="K4794" s="192" t="n">
        <f aca="false">IF(J4794&gt;J4793,0,K4793+1)</f>
        <v>465</v>
      </c>
      <c r="L4794" s="134" t="n">
        <f aca="false">I4794/J4794-1</f>
        <v>-0.642911979013809</v>
      </c>
      <c r="O4794" s="131"/>
      <c r="P4794" s="330"/>
      <c r="Q4794" s="132"/>
      <c r="R4794" s="132"/>
      <c r="S4794" s="132"/>
      <c r="T4794" s="132"/>
    </row>
    <row r="4795" customFormat="false" ht="12.8" hidden="false" customHeight="false" outlineLevel="0" collapsed="false">
      <c r="A4795" s="131" t="n">
        <v>1676764800</v>
      </c>
      <c r="B4795" s="330" t="n">
        <f aca="false">(A4795/(24*60*60))+DATE(1970,1,1)</f>
        <v>44976</v>
      </c>
      <c r="C4795" s="331" t="n">
        <f aca="false">YEAR(B4795)</f>
        <v>2023</v>
      </c>
      <c r="D4795" s="331" t="n">
        <f aca="false">MONTH(B4795)</f>
        <v>2</v>
      </c>
      <c r="E4795" s="331" t="n">
        <f aca="false">DAY(B4795)</f>
        <v>19</v>
      </c>
      <c r="F4795" s="132" t="n">
        <v>24637.8</v>
      </c>
      <c r="G4795" s="132" t="n">
        <v>25191.11</v>
      </c>
      <c r="H4795" s="132" t="n">
        <v>24198.25</v>
      </c>
      <c r="I4795" s="132" t="n">
        <v>24288.51</v>
      </c>
      <c r="J4795" s="132" t="n">
        <f aca="false">LARGE($G$1:G4795,1)</f>
        <v>68997.75</v>
      </c>
      <c r="K4795" s="192" t="n">
        <f aca="false">IF(J4795&gt;J4794,0,K4794+1)</f>
        <v>466</v>
      </c>
      <c r="L4795" s="134" t="n">
        <f aca="false">I4795/J4795-1</f>
        <v>-0.647981129819451</v>
      </c>
      <c r="O4795" s="131"/>
      <c r="P4795" s="330"/>
      <c r="Q4795" s="132"/>
      <c r="R4795" s="132"/>
      <c r="S4795" s="132"/>
      <c r="T4795" s="132"/>
    </row>
    <row r="4796" customFormat="false" ht="12.8" hidden="false" customHeight="false" outlineLevel="0" collapsed="false">
      <c r="A4796" s="131" t="n">
        <v>1676851200</v>
      </c>
      <c r="B4796" s="330" t="n">
        <f aca="false">(A4796/(24*60*60))+DATE(1970,1,1)</f>
        <v>44977</v>
      </c>
      <c r="C4796" s="331" t="n">
        <f aca="false">YEAR(B4796)</f>
        <v>2023</v>
      </c>
      <c r="D4796" s="331" t="n">
        <f aca="false">MONTH(B4796)</f>
        <v>2</v>
      </c>
      <c r="E4796" s="331" t="n">
        <f aca="false">DAY(B4796)</f>
        <v>20</v>
      </c>
      <c r="F4796" s="132" t="n">
        <v>24283.39</v>
      </c>
      <c r="G4796" s="132" t="n">
        <v>25118.22</v>
      </c>
      <c r="H4796" s="132" t="n">
        <v>23857.23</v>
      </c>
      <c r="I4796" s="132" t="n">
        <v>24841.34</v>
      </c>
      <c r="J4796" s="132" t="n">
        <f aca="false">LARGE($G$1:G4796,1)</f>
        <v>68997.75</v>
      </c>
      <c r="K4796" s="192" t="n">
        <f aca="false">IF(J4796&gt;J4795,0,K4795+1)</f>
        <v>467</v>
      </c>
      <c r="L4796" s="134" t="n">
        <f aca="false">I4796/J4796-1</f>
        <v>-0.639968839563609</v>
      </c>
      <c r="O4796" s="131"/>
      <c r="P4796" s="330"/>
      <c r="Q4796" s="132"/>
      <c r="R4796" s="132"/>
      <c r="S4796" s="132"/>
      <c r="T4796" s="132"/>
    </row>
    <row r="4797" customFormat="false" ht="12.8" hidden="false" customHeight="false" outlineLevel="0" collapsed="false">
      <c r="A4797" s="131" t="n">
        <v>1676937600</v>
      </c>
      <c r="B4797" s="330" t="n">
        <f aca="false">(A4797/(24*60*60))+DATE(1970,1,1)</f>
        <v>44978</v>
      </c>
      <c r="C4797" s="331" t="n">
        <f aca="false">YEAR(B4797)</f>
        <v>2023</v>
      </c>
      <c r="D4797" s="331" t="n">
        <f aca="false">MONTH(B4797)</f>
        <v>2</v>
      </c>
      <c r="E4797" s="331" t="n">
        <f aca="false">DAY(B4797)</f>
        <v>21</v>
      </c>
      <c r="F4797" s="132" t="n">
        <v>24843.1</v>
      </c>
      <c r="G4797" s="132" t="n">
        <v>25259.72</v>
      </c>
      <c r="H4797" s="132" t="n">
        <v>24159.75</v>
      </c>
      <c r="I4797" s="132" t="n">
        <v>24449.26</v>
      </c>
      <c r="J4797" s="132" t="n">
        <f aca="false">LARGE($G$1:G4797,1)</f>
        <v>68997.75</v>
      </c>
      <c r="K4797" s="192" t="n">
        <f aca="false">IF(J4797&gt;J4796,0,K4796+1)</f>
        <v>468</v>
      </c>
      <c r="L4797" s="134" t="n">
        <f aca="false">I4797/J4797-1</f>
        <v>-0.645651343703237</v>
      </c>
      <c r="O4797" s="131"/>
      <c r="P4797" s="330"/>
      <c r="Q4797" s="132"/>
      <c r="R4797" s="132"/>
      <c r="S4797" s="132"/>
      <c r="T4797" s="132"/>
    </row>
    <row r="4798" customFormat="false" ht="12.8" hidden="false" customHeight="false" outlineLevel="0" collapsed="false">
      <c r="A4798" s="131" t="n">
        <v>1677024000</v>
      </c>
      <c r="B4798" s="330" t="n">
        <f aca="false">(A4798/(24*60*60))+DATE(1970,1,1)</f>
        <v>44979</v>
      </c>
      <c r="C4798" s="331" t="n">
        <f aca="false">YEAR(B4798)</f>
        <v>2023</v>
      </c>
      <c r="D4798" s="331" t="n">
        <f aca="false">MONTH(B4798)</f>
        <v>2</v>
      </c>
      <c r="E4798" s="331" t="n">
        <f aca="false">DAY(B4798)</f>
        <v>22</v>
      </c>
      <c r="F4798" s="132" t="n">
        <v>24448.47</v>
      </c>
      <c r="G4798" s="132" t="n">
        <v>24468.75</v>
      </c>
      <c r="H4798" s="132" t="n">
        <v>23590.24</v>
      </c>
      <c r="I4798" s="132" t="n">
        <v>24186.54</v>
      </c>
      <c r="J4798" s="132" t="n">
        <f aca="false">LARGE($G$1:G4798,1)</f>
        <v>68997.75</v>
      </c>
      <c r="K4798" s="192" t="n">
        <f aca="false">IF(J4798&gt;J4797,0,K4797+1)</f>
        <v>469</v>
      </c>
      <c r="L4798" s="134" t="n">
        <f aca="false">I4798/J4798-1</f>
        <v>-0.64945900409796</v>
      </c>
      <c r="O4798" s="131"/>
      <c r="P4798" s="330"/>
      <c r="Q4798" s="132"/>
      <c r="R4798" s="132"/>
      <c r="S4798" s="132"/>
      <c r="T4798" s="132"/>
    </row>
    <row r="4799" customFormat="false" ht="12.8" hidden="false" customHeight="false" outlineLevel="0" collapsed="false">
      <c r="A4799" s="131" t="n">
        <v>1677110400</v>
      </c>
      <c r="B4799" s="330" t="n">
        <f aca="false">(A4799/(24*60*60))+DATE(1970,1,1)</f>
        <v>44980</v>
      </c>
      <c r="C4799" s="331" t="n">
        <f aca="false">YEAR(B4799)</f>
        <v>2023</v>
      </c>
      <c r="D4799" s="331" t="n">
        <f aca="false">MONTH(B4799)</f>
        <v>2</v>
      </c>
      <c r="E4799" s="331" t="n">
        <f aca="false">DAY(B4799)</f>
        <v>23</v>
      </c>
      <c r="F4799" s="132" t="n">
        <v>24187.82</v>
      </c>
      <c r="G4799" s="132" t="n">
        <v>24598.44</v>
      </c>
      <c r="H4799" s="132" t="n">
        <v>23622.71</v>
      </c>
      <c r="I4799" s="132" t="n">
        <v>23943.19</v>
      </c>
      <c r="J4799" s="132" t="n">
        <f aca="false">LARGE($G$1:G4799,1)</f>
        <v>68997.75</v>
      </c>
      <c r="K4799" s="192" t="n">
        <f aca="false">IF(J4799&gt;J4798,0,K4798+1)</f>
        <v>470</v>
      </c>
      <c r="L4799" s="134" t="n">
        <f aca="false">I4799/J4799-1</f>
        <v>-0.652985930700639</v>
      </c>
      <c r="O4799" s="131"/>
      <c r="P4799" s="330"/>
      <c r="Q4799" s="132"/>
      <c r="R4799" s="132"/>
      <c r="S4799" s="132"/>
      <c r="T4799" s="132"/>
    </row>
    <row r="4800" customFormat="false" ht="12.8" hidden="false" customHeight="false" outlineLevel="0" collapsed="false">
      <c r="A4800" s="131" t="n">
        <v>1677196800</v>
      </c>
      <c r="B4800" s="330" t="n">
        <f aca="false">(A4800/(24*60*60))+DATE(1970,1,1)</f>
        <v>44981</v>
      </c>
      <c r="C4800" s="331" t="n">
        <f aca="false">YEAR(B4800)</f>
        <v>2023</v>
      </c>
      <c r="D4800" s="331" t="n">
        <f aca="false">MONTH(B4800)</f>
        <v>2</v>
      </c>
      <c r="E4800" s="331" t="n">
        <f aca="false">DAY(B4800)</f>
        <v>24</v>
      </c>
      <c r="F4800" s="132" t="n">
        <v>23945.29</v>
      </c>
      <c r="G4800" s="132" t="n">
        <v>24130.06</v>
      </c>
      <c r="H4800" s="132" t="n">
        <v>22759.88</v>
      </c>
      <c r="I4800" s="132" t="n">
        <v>23190.5</v>
      </c>
      <c r="J4800" s="132" t="n">
        <f aca="false">LARGE($G$1:G4800,1)</f>
        <v>68997.75</v>
      </c>
      <c r="K4800" s="192" t="n">
        <f aca="false">IF(J4800&gt;J4799,0,K4799+1)</f>
        <v>471</v>
      </c>
      <c r="L4800" s="134" t="n">
        <f aca="false">I4800/J4800-1</f>
        <v>-0.663894837150487</v>
      </c>
      <c r="O4800" s="131"/>
      <c r="P4800" s="330"/>
      <c r="Q4800" s="132"/>
      <c r="R4800" s="132"/>
      <c r="S4800" s="132"/>
      <c r="T4800" s="132"/>
    </row>
    <row r="4801" customFormat="false" ht="12.8" hidden="false" customHeight="false" outlineLevel="0" collapsed="false">
      <c r="A4801" s="131" t="n">
        <v>1677283200</v>
      </c>
      <c r="B4801" s="330" t="n">
        <f aca="false">(A4801/(24*60*60))+DATE(1970,1,1)</f>
        <v>44982</v>
      </c>
      <c r="C4801" s="331" t="n">
        <f aca="false">YEAR(B4801)</f>
        <v>2023</v>
      </c>
      <c r="D4801" s="331" t="n">
        <f aca="false">MONTH(B4801)</f>
        <v>2</v>
      </c>
      <c r="E4801" s="331" t="n">
        <f aca="false">DAY(B4801)</f>
        <v>25</v>
      </c>
      <c r="F4801" s="132" t="n">
        <v>23191.08</v>
      </c>
      <c r="G4801" s="132" t="n">
        <v>23219.1</v>
      </c>
      <c r="H4801" s="132" t="n">
        <v>22747.36</v>
      </c>
      <c r="I4801" s="132" t="n">
        <v>23164.72</v>
      </c>
      <c r="J4801" s="132" t="n">
        <f aca="false">LARGE($G$1:G4801,1)</f>
        <v>68997.75</v>
      </c>
      <c r="K4801" s="192" t="n">
        <f aca="false">IF(J4801&gt;J4800,0,K4800+1)</f>
        <v>472</v>
      </c>
      <c r="L4801" s="134" t="n">
        <f aca="false">I4801/J4801-1</f>
        <v>-0.664268472522655</v>
      </c>
      <c r="O4801" s="131"/>
      <c r="P4801" s="330"/>
      <c r="Q4801" s="132"/>
      <c r="R4801" s="132"/>
      <c r="S4801" s="132"/>
      <c r="T4801" s="132"/>
    </row>
    <row r="4802" customFormat="false" ht="12.8" hidden="false" customHeight="false" outlineLevel="0" collapsed="false">
      <c r="A4802" s="131" t="n">
        <v>1677369600</v>
      </c>
      <c r="B4802" s="330" t="n">
        <f aca="false">(A4802/(24*60*60))+DATE(1970,1,1)</f>
        <v>44983</v>
      </c>
      <c r="C4802" s="331" t="n">
        <f aca="false">YEAR(B4802)</f>
        <v>2023</v>
      </c>
      <c r="D4802" s="331" t="n">
        <f aca="false">MONTH(B4802)</f>
        <v>2</v>
      </c>
      <c r="E4802" s="331" t="n">
        <f aca="false">DAY(B4802)</f>
        <v>26</v>
      </c>
      <c r="F4802" s="132" t="n">
        <v>23164.52</v>
      </c>
      <c r="G4802" s="132" t="n">
        <v>23681.32</v>
      </c>
      <c r="H4802" s="132" t="n">
        <v>23064.16</v>
      </c>
      <c r="I4802" s="132" t="n">
        <v>23558.98</v>
      </c>
      <c r="J4802" s="132" t="n">
        <f aca="false">LARGE($G$1:G4802,1)</f>
        <v>68997.75</v>
      </c>
      <c r="K4802" s="192" t="n">
        <f aca="false">IF(J4802&gt;J4801,0,K4801+1)</f>
        <v>473</v>
      </c>
      <c r="L4802" s="134" t="n">
        <f aca="false">I4802/J4802-1</f>
        <v>-0.658554373149849</v>
      </c>
      <c r="O4802" s="131"/>
      <c r="P4802" s="330"/>
      <c r="Q4802" s="132"/>
      <c r="R4802" s="132"/>
      <c r="S4802" s="132"/>
      <c r="T4802" s="132"/>
    </row>
    <row r="4803" customFormat="false" ht="12.8" hidden="false" customHeight="false" outlineLevel="0" collapsed="false">
      <c r="A4803" s="131" t="n">
        <v>1677456000</v>
      </c>
      <c r="B4803" s="330" t="n">
        <f aca="false">(A4803/(24*60*60))+DATE(1970,1,1)</f>
        <v>44984</v>
      </c>
      <c r="C4803" s="331" t="n">
        <f aca="false">YEAR(B4803)</f>
        <v>2023</v>
      </c>
      <c r="D4803" s="331" t="n">
        <f aca="false">MONTH(B4803)</f>
        <v>2</v>
      </c>
      <c r="E4803" s="331" t="n">
        <f aca="false">DAY(B4803)</f>
        <v>27</v>
      </c>
      <c r="F4803" s="132" t="n">
        <v>23559.27</v>
      </c>
      <c r="G4803" s="132" t="n">
        <v>23889.05</v>
      </c>
      <c r="H4803" s="132" t="n">
        <v>23118.81</v>
      </c>
      <c r="I4803" s="132" t="n">
        <v>23492.91</v>
      </c>
      <c r="J4803" s="132" t="n">
        <f aca="false">LARGE($G$1:G4803,1)</f>
        <v>68997.75</v>
      </c>
      <c r="K4803" s="192" t="n">
        <f aca="false">IF(J4803&gt;J4802,0,K4802+1)</f>
        <v>474</v>
      </c>
      <c r="L4803" s="134" t="n">
        <f aca="false">I4803/J4803-1</f>
        <v>-0.659511940606759</v>
      </c>
      <c r="O4803" s="131"/>
      <c r="P4803" s="330"/>
      <c r="Q4803" s="132"/>
      <c r="R4803" s="132"/>
      <c r="S4803" s="132"/>
      <c r="T4803" s="132"/>
    </row>
    <row r="4804" customFormat="false" ht="12.8" hidden="false" customHeight="false" outlineLevel="0" collapsed="false">
      <c r="A4804" s="131" t="n">
        <v>1677542400</v>
      </c>
      <c r="B4804" s="330" t="n">
        <f aca="false">(A4804/(24*60*60))+DATE(1970,1,1)</f>
        <v>44985</v>
      </c>
      <c r="C4804" s="331" t="n">
        <f aca="false">YEAR(B4804)</f>
        <v>2023</v>
      </c>
      <c r="D4804" s="331" t="n">
        <f aca="false">MONTH(B4804)</f>
        <v>2</v>
      </c>
      <c r="E4804" s="331" t="n">
        <f aca="false">DAY(B4804)</f>
        <v>28</v>
      </c>
      <c r="F4804" s="132" t="n">
        <v>23491.06</v>
      </c>
      <c r="G4804" s="132" t="n">
        <v>23597.72</v>
      </c>
      <c r="H4804" s="132" t="n">
        <v>23037.29</v>
      </c>
      <c r="I4804" s="132" t="n">
        <v>23136.03</v>
      </c>
      <c r="J4804" s="132" t="n">
        <f aca="false">LARGE($G$1:G4804,1)</f>
        <v>68997.75</v>
      </c>
      <c r="K4804" s="192" t="n">
        <f aca="false">IF(J4804&gt;J4803,0,K4803+1)</f>
        <v>475</v>
      </c>
      <c r="L4804" s="134" t="n">
        <f aca="false">I4804/J4804-1</f>
        <v>-0.664684283183147</v>
      </c>
      <c r="O4804" s="131"/>
      <c r="P4804" s="330"/>
      <c r="Q4804" s="132"/>
      <c r="R4804" s="132"/>
      <c r="S4804" s="132"/>
      <c r="T4804" s="132"/>
    </row>
    <row r="4805" customFormat="false" ht="12.8" hidden="false" customHeight="false" outlineLevel="0" collapsed="false">
      <c r="A4805" s="131" t="n">
        <v>1677628800</v>
      </c>
      <c r="B4805" s="330" t="n">
        <f aca="false">(A4805/(24*60*60))+DATE(1970,1,1)</f>
        <v>44986</v>
      </c>
      <c r="C4805" s="331" t="n">
        <f aca="false">YEAR(B4805)</f>
        <v>2023</v>
      </c>
      <c r="D4805" s="331" t="n">
        <f aca="false">MONTH(B4805)</f>
        <v>3</v>
      </c>
      <c r="E4805" s="331" t="n">
        <f aca="false">DAY(B4805)</f>
        <v>1</v>
      </c>
      <c r="F4805" s="132" t="n">
        <v>23142.91</v>
      </c>
      <c r="G4805" s="132" t="n">
        <v>23987.86</v>
      </c>
      <c r="H4805" s="132" t="n">
        <v>23034.79</v>
      </c>
      <c r="I4805" s="132" t="n">
        <v>23638.25</v>
      </c>
      <c r="J4805" s="132" t="n">
        <f aca="false">LARGE($G$1:G4805,1)</f>
        <v>68997.75</v>
      </c>
      <c r="K4805" s="192" t="n">
        <f aca="false">IF(J4805&gt;J4804,0,K4804+1)</f>
        <v>476</v>
      </c>
      <c r="L4805" s="134" t="n">
        <f aca="false">I4805/J4805-1</f>
        <v>-0.657405495106725</v>
      </c>
      <c r="O4805" s="131"/>
      <c r="P4805" s="330"/>
      <c r="Q4805" s="132"/>
      <c r="R4805" s="132"/>
      <c r="S4805" s="132"/>
      <c r="T4805" s="132"/>
    </row>
    <row r="4806" customFormat="false" ht="12.8" hidden="false" customHeight="false" outlineLevel="0" collapsed="false">
      <c r="A4806" s="131" t="n">
        <v>1677715200</v>
      </c>
      <c r="B4806" s="330" t="n">
        <f aca="false">(A4806/(24*60*60))+DATE(1970,1,1)</f>
        <v>44987</v>
      </c>
      <c r="C4806" s="331" t="n">
        <f aca="false">YEAR(B4806)</f>
        <v>2023</v>
      </c>
      <c r="D4806" s="331" t="n">
        <f aca="false">MONTH(B4806)</f>
        <v>3</v>
      </c>
      <c r="E4806" s="331" t="n">
        <f aca="false">DAY(B4806)</f>
        <v>2</v>
      </c>
      <c r="F4806" s="132" t="n">
        <v>23634.19</v>
      </c>
      <c r="G4806" s="132" t="n">
        <v>23797.66</v>
      </c>
      <c r="H4806" s="132" t="n">
        <v>23201.7</v>
      </c>
      <c r="I4806" s="132" t="n">
        <v>23467.3</v>
      </c>
      <c r="J4806" s="132" t="n">
        <f aca="false">LARGE($G$1:G4806,1)</f>
        <v>68997.75</v>
      </c>
      <c r="K4806" s="192" t="n">
        <f aca="false">IF(J4806&gt;J4805,0,K4805+1)</f>
        <v>477</v>
      </c>
      <c r="L4806" s="134" t="n">
        <f aca="false">I4806/J4806-1</f>
        <v>-0.659883112130468</v>
      </c>
      <c r="O4806" s="131"/>
      <c r="P4806" s="330"/>
      <c r="Q4806" s="132"/>
      <c r="R4806" s="132"/>
      <c r="S4806" s="132"/>
      <c r="T4806" s="132"/>
    </row>
    <row r="4807" customFormat="false" ht="12.8" hidden="false" customHeight="false" outlineLevel="0" collapsed="false">
      <c r="A4807" s="131" t="n">
        <v>1677801600</v>
      </c>
      <c r="B4807" s="330" t="n">
        <f aca="false">(A4807/(24*60*60))+DATE(1970,1,1)</f>
        <v>44988</v>
      </c>
      <c r="C4807" s="331" t="n">
        <f aca="false">YEAR(B4807)</f>
        <v>2023</v>
      </c>
      <c r="D4807" s="331" t="n">
        <f aca="false">MONTH(B4807)</f>
        <v>3</v>
      </c>
      <c r="E4807" s="331" t="n">
        <f aca="false">DAY(B4807)</f>
        <v>3</v>
      </c>
      <c r="F4807" s="132" t="n">
        <v>23468.8</v>
      </c>
      <c r="G4807" s="132" t="n">
        <v>23478.5</v>
      </c>
      <c r="H4807" s="132" t="n">
        <v>21997.01</v>
      </c>
      <c r="I4807" s="132" t="n">
        <v>22394</v>
      </c>
      <c r="J4807" s="132" t="n">
        <f aca="false">LARGE($G$1:G4807,1)</f>
        <v>68997.75</v>
      </c>
      <c r="K4807" s="192" t="n">
        <f aca="false">IF(J4807&gt;J4806,0,K4806+1)</f>
        <v>478</v>
      </c>
      <c r="L4807" s="134" t="n">
        <f aca="false">I4807/J4807-1</f>
        <v>-0.675438691841401</v>
      </c>
      <c r="O4807" s="131"/>
      <c r="P4807" s="330"/>
      <c r="Q4807" s="132"/>
      <c r="R4807" s="132"/>
      <c r="S4807" s="132"/>
      <c r="T4807" s="132"/>
    </row>
    <row r="4808" customFormat="false" ht="12.8" hidden="false" customHeight="false" outlineLevel="0" collapsed="false">
      <c r="A4808" s="131" t="n">
        <v>1677888000</v>
      </c>
      <c r="B4808" s="330" t="n">
        <f aca="false">(A4808/(24*60*60))+DATE(1970,1,1)</f>
        <v>44989</v>
      </c>
      <c r="C4808" s="331" t="n">
        <f aca="false">YEAR(B4808)</f>
        <v>2023</v>
      </c>
      <c r="D4808" s="331" t="n">
        <f aca="false">MONTH(B4808)</f>
        <v>3</v>
      </c>
      <c r="E4808" s="331" t="n">
        <f aca="false">DAY(B4808)</f>
        <v>4</v>
      </c>
      <c r="F4808" s="132" t="n">
        <v>22393.97</v>
      </c>
      <c r="G4808" s="132" t="n">
        <v>22665.46</v>
      </c>
      <c r="H4808" s="132" t="n">
        <v>22163.98</v>
      </c>
      <c r="I4808" s="132" t="n">
        <v>22349.12</v>
      </c>
      <c r="J4808" s="132" t="n">
        <f aca="false">LARGE($G$1:G4808,1)</f>
        <v>68997.75</v>
      </c>
      <c r="K4808" s="192" t="n">
        <f aca="false">IF(J4808&gt;J4807,0,K4807+1)</f>
        <v>479</v>
      </c>
      <c r="L4808" s="134" t="n">
        <f aca="false">I4808/J4808-1</f>
        <v>-0.676089147834531</v>
      </c>
      <c r="O4808" s="131"/>
      <c r="P4808" s="330"/>
      <c r="Q4808" s="132"/>
      <c r="R4808" s="132"/>
      <c r="S4808" s="132"/>
      <c r="T4808" s="132"/>
    </row>
    <row r="4809" customFormat="false" ht="12.8" hidden="false" customHeight="false" outlineLevel="0" collapsed="false">
      <c r="A4809" s="131" t="n">
        <v>1677974400</v>
      </c>
      <c r="B4809" s="330" t="n">
        <f aca="false">(A4809/(24*60*60))+DATE(1970,1,1)</f>
        <v>44990</v>
      </c>
      <c r="C4809" s="331" t="n">
        <f aca="false">YEAR(B4809)</f>
        <v>2023</v>
      </c>
      <c r="D4809" s="331" t="n">
        <f aca="false">MONTH(B4809)</f>
        <v>3</v>
      </c>
      <c r="E4809" s="331" t="n">
        <f aca="false">DAY(B4809)</f>
        <v>5</v>
      </c>
      <c r="F4809" s="132" t="n">
        <v>22348.79</v>
      </c>
      <c r="G4809" s="132" t="n">
        <v>22654.3</v>
      </c>
      <c r="H4809" s="132" t="n">
        <v>22205.83</v>
      </c>
      <c r="I4809" s="132" t="n">
        <v>22428.98</v>
      </c>
      <c r="J4809" s="132" t="n">
        <f aca="false">LARGE($G$1:G4809,1)</f>
        <v>68997.75</v>
      </c>
      <c r="K4809" s="192" t="n">
        <f aca="false">IF(J4809&gt;J4808,0,K4808+1)</f>
        <v>480</v>
      </c>
      <c r="L4809" s="134" t="n">
        <f aca="false">I4809/J4809-1</f>
        <v>-0.674931718787932</v>
      </c>
      <c r="O4809" s="131"/>
      <c r="P4809" s="330"/>
      <c r="Q4809" s="132"/>
      <c r="R4809" s="132"/>
      <c r="S4809" s="132"/>
      <c r="T4809" s="132"/>
    </row>
    <row r="4810" customFormat="false" ht="12.8" hidden="false" customHeight="false" outlineLevel="0" collapsed="false">
      <c r="A4810" s="131" t="n">
        <v>1678060800</v>
      </c>
      <c r="B4810" s="330" t="n">
        <f aca="false">(A4810/(24*60*60))+DATE(1970,1,1)</f>
        <v>44991</v>
      </c>
      <c r="C4810" s="331" t="n">
        <f aca="false">YEAR(B4810)</f>
        <v>2023</v>
      </c>
      <c r="D4810" s="331" t="n">
        <f aca="false">MONTH(B4810)</f>
        <v>3</v>
      </c>
      <c r="E4810" s="331" t="n">
        <f aca="false">DAY(B4810)</f>
        <v>6</v>
      </c>
      <c r="F4810" s="132" t="n">
        <v>22428.86</v>
      </c>
      <c r="G4810" s="132" t="n">
        <v>22598.04</v>
      </c>
      <c r="H4810" s="132" t="n">
        <v>22268.77</v>
      </c>
      <c r="I4810" s="132" t="n">
        <v>22417.1</v>
      </c>
      <c r="J4810" s="132" t="n">
        <f aca="false">LARGE($G$1:G4810,1)</f>
        <v>68997.75</v>
      </c>
      <c r="K4810" s="192" t="n">
        <f aca="false">IF(J4810&gt;J4809,0,K4809+1)</f>
        <v>481</v>
      </c>
      <c r="L4810" s="134" t="n">
        <f aca="false">I4810/J4810-1</f>
        <v>-0.675103898315525</v>
      </c>
      <c r="O4810" s="131"/>
      <c r="P4810" s="330"/>
      <c r="Q4810" s="132"/>
      <c r="R4810" s="132"/>
      <c r="S4810" s="132"/>
      <c r="T4810" s="132"/>
    </row>
    <row r="4811" customFormat="false" ht="12.8" hidden="false" customHeight="false" outlineLevel="0" collapsed="false">
      <c r="A4811" s="131" t="n">
        <v>1678147200</v>
      </c>
      <c r="B4811" s="330" t="n">
        <f aca="false">(A4811/(24*60*60))+DATE(1970,1,1)</f>
        <v>44992</v>
      </c>
      <c r="C4811" s="331" t="n">
        <f aca="false">YEAR(B4811)</f>
        <v>2023</v>
      </c>
      <c r="D4811" s="331" t="n">
        <f aca="false">MONTH(B4811)</f>
        <v>3</v>
      </c>
      <c r="E4811" s="331" t="n">
        <f aca="false">DAY(B4811)</f>
        <v>7</v>
      </c>
      <c r="F4811" s="132" t="n">
        <v>22415.57</v>
      </c>
      <c r="G4811" s="132" t="n">
        <v>22552.12</v>
      </c>
      <c r="H4811" s="132" t="n">
        <v>21927.51</v>
      </c>
      <c r="I4811" s="132" t="n">
        <v>22201.83</v>
      </c>
      <c r="J4811" s="132" t="n">
        <f aca="false">LARGE($G$1:G4811,1)</f>
        <v>68997.75</v>
      </c>
      <c r="K4811" s="192" t="n">
        <f aca="false">IF(J4811&gt;J4810,0,K4810+1)</f>
        <v>482</v>
      </c>
      <c r="L4811" s="134" t="n">
        <f aca="false">I4811/J4811-1</f>
        <v>-0.678223855125711</v>
      </c>
      <c r="O4811" s="131"/>
      <c r="P4811" s="330"/>
      <c r="Q4811" s="132"/>
      <c r="R4811" s="132"/>
      <c r="S4811" s="132"/>
      <c r="T4811" s="132"/>
    </row>
    <row r="4812" customFormat="false" ht="12.8" hidden="false" customHeight="false" outlineLevel="0" collapsed="false">
      <c r="A4812" s="131" t="n">
        <v>1678233600</v>
      </c>
      <c r="B4812" s="330" t="n">
        <f aca="false">(A4812/(24*60*60))+DATE(1970,1,1)</f>
        <v>44993</v>
      </c>
      <c r="C4812" s="331" t="n">
        <f aca="false">YEAR(B4812)</f>
        <v>2023</v>
      </c>
      <c r="D4812" s="331" t="n">
        <f aca="false">MONTH(B4812)</f>
        <v>3</v>
      </c>
      <c r="E4812" s="331" t="n">
        <f aca="false">DAY(B4812)</f>
        <v>8</v>
      </c>
      <c r="F4812" s="132" t="n">
        <v>22203.58</v>
      </c>
      <c r="G4812" s="132" t="n">
        <v>22282.92</v>
      </c>
      <c r="H4812" s="132" t="n">
        <v>21588.56</v>
      </c>
      <c r="I4812" s="132" t="n">
        <v>21701.47</v>
      </c>
      <c r="J4812" s="132" t="n">
        <f aca="false">LARGE($G$1:G4812,1)</f>
        <v>68997.75</v>
      </c>
      <c r="K4812" s="192" t="n">
        <f aca="false">IF(J4812&gt;J4811,0,K4811+1)</f>
        <v>483</v>
      </c>
      <c r="L4812" s="134" t="n">
        <f aca="false">I4812/J4812-1</f>
        <v>-0.685475685801349</v>
      </c>
      <c r="O4812" s="131"/>
      <c r="P4812" s="330"/>
      <c r="Q4812" s="132"/>
      <c r="R4812" s="132"/>
      <c r="S4812" s="132"/>
      <c r="T4812" s="132"/>
    </row>
    <row r="4813" customFormat="false" ht="12.8" hidden="false" customHeight="false" outlineLevel="0" collapsed="false">
      <c r="A4813" s="131" t="n">
        <v>1678320000</v>
      </c>
      <c r="B4813" s="330" t="n">
        <f aca="false">(A4813/(24*60*60))+DATE(1970,1,1)</f>
        <v>44994</v>
      </c>
      <c r="C4813" s="331" t="n">
        <f aca="false">YEAR(B4813)</f>
        <v>2023</v>
      </c>
      <c r="D4813" s="331" t="n">
        <f aca="false">MONTH(B4813)</f>
        <v>3</v>
      </c>
      <c r="E4813" s="331" t="n">
        <f aca="false">DAY(B4813)</f>
        <v>9</v>
      </c>
      <c r="F4813" s="132" t="n">
        <v>21699.33</v>
      </c>
      <c r="G4813" s="132" t="n">
        <v>21842.13</v>
      </c>
      <c r="H4813" s="132" t="n">
        <v>19858.83</v>
      </c>
      <c r="I4813" s="132" t="n">
        <v>20346.9</v>
      </c>
      <c r="J4813" s="132" t="n">
        <f aca="false">LARGE($G$1:G4813,1)</f>
        <v>68997.75</v>
      </c>
      <c r="K4813" s="192" t="n">
        <f aca="false">IF(J4813&gt;J4812,0,K4812+1)</f>
        <v>484</v>
      </c>
      <c r="L4813" s="134" t="n">
        <f aca="false">I4813/J4813-1</f>
        <v>-0.705107775253541</v>
      </c>
      <c r="O4813" s="131"/>
      <c r="P4813" s="330"/>
      <c r="Q4813" s="132"/>
      <c r="R4813" s="132"/>
      <c r="S4813" s="132"/>
      <c r="T4813" s="132"/>
    </row>
    <row r="4814" customFormat="false" ht="12.8" hidden="false" customHeight="false" outlineLevel="0" collapsed="false">
      <c r="A4814" s="131" t="n">
        <v>1678406400</v>
      </c>
      <c r="B4814" s="330" t="n">
        <f aca="false">(A4814/(24*60*60))+DATE(1970,1,1)</f>
        <v>44995</v>
      </c>
      <c r="C4814" s="331" t="n">
        <f aca="false">YEAR(B4814)</f>
        <v>2023</v>
      </c>
      <c r="D4814" s="331" t="n">
        <f aca="false">MONTH(B4814)</f>
        <v>3</v>
      </c>
      <c r="E4814" s="331" t="n">
        <f aca="false">DAY(B4814)</f>
        <v>10</v>
      </c>
      <c r="F4814" s="132" t="n">
        <v>20349.67</v>
      </c>
      <c r="G4814" s="132" t="n">
        <v>20350.45</v>
      </c>
      <c r="H4814" s="132" t="n">
        <v>19559.36</v>
      </c>
      <c r="I4814" s="132" t="n">
        <v>20222.68</v>
      </c>
      <c r="J4814" s="132" t="n">
        <f aca="false">LARGE($G$1:G4814,1)</f>
        <v>68997.75</v>
      </c>
      <c r="K4814" s="192" t="n">
        <f aca="false">IF(J4814&gt;J4813,0,K4813+1)</f>
        <v>485</v>
      </c>
      <c r="L4814" s="134" t="n">
        <f aca="false">I4814/J4814-1</f>
        <v>-0.706908123815632</v>
      </c>
      <c r="O4814" s="131"/>
      <c r="P4814" s="330"/>
      <c r="Q4814" s="132"/>
      <c r="R4814" s="132"/>
      <c r="S4814" s="132"/>
      <c r="T4814" s="132"/>
    </row>
    <row r="4815" customFormat="false" ht="12.8" hidden="false" customHeight="false" outlineLevel="0" collapsed="false">
      <c r="A4815" s="131" t="n">
        <v>1678492800</v>
      </c>
      <c r="B4815" s="330" t="n">
        <f aca="false">(A4815/(24*60*60))+DATE(1970,1,1)</f>
        <v>44996</v>
      </c>
      <c r="C4815" s="331" t="n">
        <f aca="false">YEAR(B4815)</f>
        <v>2023</v>
      </c>
      <c r="D4815" s="331" t="n">
        <f aca="false">MONTH(B4815)</f>
        <v>3</v>
      </c>
      <c r="E4815" s="331" t="n">
        <f aca="false">DAY(B4815)</f>
        <v>11</v>
      </c>
      <c r="F4815" s="132" t="n">
        <v>20222.45</v>
      </c>
      <c r="G4815" s="132" t="n">
        <v>21214.12</v>
      </c>
      <c r="H4815" s="132" t="n">
        <v>19970.53</v>
      </c>
      <c r="I4815" s="132" t="n">
        <v>20726.52</v>
      </c>
      <c r="J4815" s="132" t="n">
        <f aca="false">LARGE($G$1:G4815,1)</f>
        <v>68997.75</v>
      </c>
      <c r="K4815" s="192" t="n">
        <f aca="false">IF(J4815&gt;J4814,0,K4814+1)</f>
        <v>486</v>
      </c>
      <c r="L4815" s="134" t="n">
        <f aca="false">I4815/J4815-1</f>
        <v>-0.699605856712719</v>
      </c>
      <c r="O4815" s="131"/>
      <c r="P4815" s="330"/>
      <c r="Q4815" s="132"/>
      <c r="R4815" s="132"/>
      <c r="S4815" s="132"/>
      <c r="T4815" s="132"/>
    </row>
    <row r="4816" customFormat="false" ht="12.8" hidden="false" customHeight="false" outlineLevel="0" collapsed="false">
      <c r="A4816" s="131" t="n">
        <v>1678579200</v>
      </c>
      <c r="B4816" s="330" t="n">
        <f aca="false">(A4816/(24*60*60))+DATE(1970,1,1)</f>
        <v>44997</v>
      </c>
      <c r="C4816" s="331" t="n">
        <f aca="false">YEAR(B4816)</f>
        <v>2023</v>
      </c>
      <c r="D4816" s="331" t="n">
        <f aca="false">MONTH(B4816)</f>
        <v>3</v>
      </c>
      <c r="E4816" s="331" t="n">
        <f aca="false">DAY(B4816)</f>
        <v>12</v>
      </c>
      <c r="F4816" s="132" t="n">
        <v>20718.5</v>
      </c>
      <c r="G4816" s="132" t="n">
        <v>22461.4</v>
      </c>
      <c r="H4816" s="132" t="n">
        <v>20521.97</v>
      </c>
      <c r="I4816" s="132" t="n">
        <v>22243.34</v>
      </c>
      <c r="J4816" s="132" t="n">
        <f aca="false">LARGE($G$1:G4816,1)</f>
        <v>68997.75</v>
      </c>
      <c r="K4816" s="192" t="n">
        <f aca="false">IF(J4816&gt;J4815,0,K4815+1)</f>
        <v>487</v>
      </c>
      <c r="L4816" s="134" t="n">
        <f aca="false">I4816/J4816-1</f>
        <v>-0.67762224130497</v>
      </c>
      <c r="O4816" s="131"/>
      <c r="P4816" s="330"/>
      <c r="Q4816" s="132"/>
      <c r="R4816" s="132"/>
      <c r="S4816" s="132"/>
      <c r="T4816" s="132"/>
    </row>
    <row r="4817" customFormat="false" ht="12.8" hidden="false" customHeight="false" outlineLevel="0" collapsed="false">
      <c r="A4817" s="131" t="n">
        <v>1678665600</v>
      </c>
      <c r="B4817" s="330" t="n">
        <f aca="false">(A4817/(24*60*60))+DATE(1970,1,1)</f>
        <v>44998</v>
      </c>
      <c r="C4817" s="331" t="n">
        <f aca="false">YEAR(B4817)</f>
        <v>2023</v>
      </c>
      <c r="D4817" s="331" t="n">
        <f aca="false">MONTH(B4817)</f>
        <v>3</v>
      </c>
      <c r="E4817" s="331" t="n">
        <f aca="false">DAY(B4817)</f>
        <v>13</v>
      </c>
      <c r="F4817" s="132" t="n">
        <v>22248.46</v>
      </c>
      <c r="G4817" s="132" t="n">
        <v>24654.18</v>
      </c>
      <c r="H4817" s="132" t="n">
        <v>21944.36</v>
      </c>
      <c r="I4817" s="132" t="n">
        <v>24218.48</v>
      </c>
      <c r="J4817" s="132" t="n">
        <f aca="false">LARGE($G$1:G4817,1)</f>
        <v>68997.75</v>
      </c>
      <c r="K4817" s="192" t="n">
        <f aca="false">IF(J4817&gt;J4816,0,K4816+1)</f>
        <v>488</v>
      </c>
      <c r="L4817" s="134" t="n">
        <f aca="false">I4817/J4817-1</f>
        <v>-0.648996090452225</v>
      </c>
      <c r="O4817" s="131"/>
      <c r="P4817" s="330"/>
      <c r="Q4817" s="132"/>
      <c r="R4817" s="132"/>
      <c r="S4817" s="132"/>
      <c r="T4817" s="132"/>
    </row>
    <row r="4818" customFormat="false" ht="12.8" hidden="false" customHeight="false" outlineLevel="0" collapsed="false">
      <c r="A4818" s="131" t="n">
        <v>1678752000</v>
      </c>
      <c r="B4818" s="330" t="n">
        <f aca="false">(A4818/(24*60*60))+DATE(1970,1,1)</f>
        <v>44999</v>
      </c>
      <c r="C4818" s="331" t="n">
        <f aca="false">YEAR(B4818)</f>
        <v>2023</v>
      </c>
      <c r="D4818" s="331" t="n">
        <f aca="false">MONTH(B4818)</f>
        <v>3</v>
      </c>
      <c r="E4818" s="331" t="n">
        <f aca="false">DAY(B4818)</f>
        <v>14</v>
      </c>
      <c r="F4818" s="132" t="n">
        <v>24225.5</v>
      </c>
      <c r="G4818" s="132" t="n">
        <v>26534.12</v>
      </c>
      <c r="H4818" s="132" t="n">
        <v>24055.05</v>
      </c>
      <c r="I4818" s="132" t="n">
        <v>24758.48</v>
      </c>
      <c r="J4818" s="132" t="n">
        <f aca="false">LARGE($G$1:G4818,1)</f>
        <v>68997.75</v>
      </c>
      <c r="K4818" s="192" t="n">
        <f aca="false">IF(J4818&gt;J4817,0,K4817+1)</f>
        <v>489</v>
      </c>
      <c r="L4818" s="134" t="n">
        <f aca="false">I4818/J4818-1</f>
        <v>-0.641169748288894</v>
      </c>
      <c r="O4818" s="131"/>
      <c r="P4818" s="330"/>
      <c r="Q4818" s="132"/>
      <c r="R4818" s="132"/>
      <c r="S4818" s="132"/>
      <c r="T4818" s="132"/>
    </row>
    <row r="4819" customFormat="false" ht="12.8" hidden="false" customHeight="false" outlineLevel="0" collapsed="false">
      <c r="A4819" s="131" t="n">
        <v>1678838400</v>
      </c>
      <c r="B4819" s="330" t="n">
        <f aca="false">(A4819/(24*60*60))+DATE(1970,1,1)</f>
        <v>45000</v>
      </c>
      <c r="C4819" s="331" t="n">
        <f aca="false">YEAR(B4819)</f>
        <v>2023</v>
      </c>
      <c r="D4819" s="331" t="n">
        <f aca="false">MONTH(B4819)</f>
        <v>3</v>
      </c>
      <c r="E4819" s="331" t="n">
        <f aca="false">DAY(B4819)</f>
        <v>15</v>
      </c>
      <c r="F4819" s="132" t="n">
        <v>24759.19</v>
      </c>
      <c r="G4819" s="132" t="n">
        <v>25289.44</v>
      </c>
      <c r="H4819" s="132" t="n">
        <v>23932.29</v>
      </c>
      <c r="I4819" s="132" t="n">
        <v>24376.05</v>
      </c>
      <c r="J4819" s="132" t="n">
        <f aca="false">LARGE($G$1:G4819,1)</f>
        <v>68997.75</v>
      </c>
      <c r="K4819" s="192" t="n">
        <f aca="false">IF(J4819&gt;J4818,0,K4818+1)</f>
        <v>490</v>
      </c>
      <c r="L4819" s="134" t="n">
        <f aca="false">I4819/J4819-1</f>
        <v>-0.646712392795417</v>
      </c>
      <c r="O4819" s="131"/>
      <c r="P4819" s="330"/>
      <c r="Q4819" s="132"/>
      <c r="R4819" s="132"/>
      <c r="S4819" s="132"/>
      <c r="T4819" s="132"/>
    </row>
    <row r="4820" customFormat="false" ht="12.8" hidden="false" customHeight="false" outlineLevel="0" collapsed="false">
      <c r="A4820" s="131" t="n">
        <v>1678924800</v>
      </c>
      <c r="B4820" s="330" t="n">
        <f aca="false">(A4820/(24*60*60))+DATE(1970,1,1)</f>
        <v>45001</v>
      </c>
      <c r="C4820" s="331" t="n">
        <f aca="false">YEAR(B4820)</f>
        <v>2023</v>
      </c>
      <c r="D4820" s="331" t="n">
        <f aca="false">MONTH(B4820)</f>
        <v>3</v>
      </c>
      <c r="E4820" s="331" t="n">
        <f aca="false">DAY(B4820)</f>
        <v>16</v>
      </c>
      <c r="F4820" s="132" t="n">
        <v>24373.6</v>
      </c>
      <c r="G4820" s="132" t="n">
        <v>25222.15</v>
      </c>
      <c r="H4820" s="132" t="n">
        <v>24217.9</v>
      </c>
      <c r="I4820" s="132" t="n">
        <v>25051.83</v>
      </c>
      <c r="J4820" s="132" t="n">
        <f aca="false">LARGE($G$1:G4820,1)</f>
        <v>68997.75</v>
      </c>
      <c r="K4820" s="192" t="n">
        <f aca="false">IF(J4820&gt;J4819,0,K4819+1)</f>
        <v>491</v>
      </c>
      <c r="L4820" s="134" t="n">
        <f aca="false">I4820/J4820-1</f>
        <v>-0.636918160374795</v>
      </c>
      <c r="O4820" s="131"/>
      <c r="P4820" s="330"/>
      <c r="Q4820" s="132"/>
      <c r="R4820" s="132"/>
      <c r="S4820" s="132"/>
      <c r="T4820" s="132"/>
    </row>
    <row r="4821" customFormat="false" ht="12.8" hidden="false" customHeight="false" outlineLevel="0" collapsed="false">
      <c r="A4821" s="131" t="n">
        <v>1679011200</v>
      </c>
      <c r="B4821" s="330" t="n">
        <f aca="false">(A4821/(24*60*60))+DATE(1970,1,1)</f>
        <v>45002</v>
      </c>
      <c r="C4821" s="331" t="n">
        <f aca="false">YEAR(B4821)</f>
        <v>2023</v>
      </c>
      <c r="D4821" s="331" t="n">
        <f aca="false">MONTH(B4821)</f>
        <v>3</v>
      </c>
      <c r="E4821" s="331" t="n">
        <f aca="false">DAY(B4821)</f>
        <v>17</v>
      </c>
      <c r="F4821" s="132" t="n">
        <v>25052.31</v>
      </c>
      <c r="G4821" s="132" t="n">
        <v>27826.18</v>
      </c>
      <c r="H4821" s="132" t="n">
        <v>24948.39</v>
      </c>
      <c r="I4821" s="132" t="n">
        <v>27454.54</v>
      </c>
      <c r="J4821" s="132" t="n">
        <f aca="false">LARGE($G$1:G4821,1)</f>
        <v>68997.75</v>
      </c>
      <c r="K4821" s="192" t="n">
        <f aca="false">IF(J4821&gt;J4820,0,K4820+1)</f>
        <v>492</v>
      </c>
      <c r="L4821" s="134" t="n">
        <f aca="false">I4821/J4821-1</f>
        <v>-0.602095140783576</v>
      </c>
      <c r="O4821" s="131"/>
      <c r="P4821" s="330"/>
      <c r="Q4821" s="132"/>
      <c r="R4821" s="132"/>
      <c r="S4821" s="132"/>
      <c r="T4821" s="132"/>
    </row>
    <row r="4822" customFormat="false" ht="12.8" hidden="false" customHeight="false" outlineLevel="0" collapsed="false">
      <c r="A4822" s="131" t="n">
        <v>1679097600</v>
      </c>
      <c r="B4822" s="330" t="n">
        <f aca="false">(A4822/(24*60*60))+DATE(1970,1,1)</f>
        <v>45003</v>
      </c>
      <c r="C4822" s="331" t="n">
        <f aca="false">YEAR(B4822)</f>
        <v>2023</v>
      </c>
      <c r="D4822" s="331" t="n">
        <f aca="false">MONTH(B4822)</f>
        <v>3</v>
      </c>
      <c r="E4822" s="331" t="n">
        <f aca="false">DAY(B4822)</f>
        <v>18</v>
      </c>
      <c r="F4822" s="132" t="n">
        <v>27457.67</v>
      </c>
      <c r="G4822" s="132" t="n">
        <v>27777.85</v>
      </c>
      <c r="H4822" s="132" t="n">
        <v>26665.21</v>
      </c>
      <c r="I4822" s="132" t="n">
        <v>26976.15</v>
      </c>
      <c r="J4822" s="132" t="n">
        <f aca="false">LARGE($G$1:G4822,1)</f>
        <v>68997.75</v>
      </c>
      <c r="K4822" s="192" t="n">
        <f aca="false">IF(J4822&gt;J4821,0,K4821+1)</f>
        <v>493</v>
      </c>
      <c r="L4822" s="134" t="n">
        <f aca="false">I4822/J4822-1</f>
        <v>-0.609028555278977</v>
      </c>
      <c r="O4822" s="131"/>
      <c r="P4822" s="330"/>
      <c r="Q4822" s="132"/>
      <c r="R4822" s="132"/>
      <c r="S4822" s="132"/>
      <c r="T4822" s="132"/>
    </row>
    <row r="4823" customFormat="false" ht="12.8" hidden="false" customHeight="false" outlineLevel="0" collapsed="false">
      <c r="A4823" s="131" t="n">
        <v>1679184000</v>
      </c>
      <c r="B4823" s="330" t="n">
        <f aca="false">(A4823/(24*60*60))+DATE(1970,1,1)</f>
        <v>45004</v>
      </c>
      <c r="C4823" s="331" t="n">
        <f aca="false">YEAR(B4823)</f>
        <v>2023</v>
      </c>
      <c r="D4823" s="331" t="n">
        <f aca="false">MONTH(B4823)</f>
        <v>3</v>
      </c>
      <c r="E4823" s="331" t="n">
        <f aca="false">DAY(B4823)</f>
        <v>19</v>
      </c>
      <c r="F4823" s="132" t="n">
        <v>26984.87</v>
      </c>
      <c r="G4823" s="132" t="n">
        <v>28473.58</v>
      </c>
      <c r="H4823" s="132" t="n">
        <v>26898.89</v>
      </c>
      <c r="I4823" s="132" t="n">
        <v>28051.94</v>
      </c>
      <c r="J4823" s="132" t="n">
        <f aca="false">LARGE($G$1:G4823,1)</f>
        <v>68997.75</v>
      </c>
      <c r="K4823" s="192" t="n">
        <f aca="false">IF(J4823&gt;J4822,0,K4822+1)</f>
        <v>494</v>
      </c>
      <c r="L4823" s="134" t="n">
        <f aca="false">I4823/J4823-1</f>
        <v>-0.593436887434735</v>
      </c>
      <c r="O4823" s="131"/>
      <c r="P4823" s="330"/>
      <c r="Q4823" s="132"/>
      <c r="R4823" s="132"/>
      <c r="S4823" s="132"/>
      <c r="T4823" s="132"/>
    </row>
    <row r="4824" customFormat="false" ht="12.8" hidden="false" customHeight="false" outlineLevel="0" collapsed="false">
      <c r="A4824" s="131" t="n">
        <v>1679270400</v>
      </c>
      <c r="B4824" s="330" t="n">
        <f aca="false">(A4824/(24*60*60))+DATE(1970,1,1)</f>
        <v>45005</v>
      </c>
      <c r="C4824" s="331" t="n">
        <f aca="false">YEAR(B4824)</f>
        <v>2023</v>
      </c>
      <c r="D4824" s="331" t="n">
        <f aca="false">MONTH(B4824)</f>
        <v>3</v>
      </c>
      <c r="E4824" s="331" t="n">
        <f aca="false">DAY(B4824)</f>
        <v>20</v>
      </c>
      <c r="F4824" s="132" t="n">
        <v>28068.32</v>
      </c>
      <c r="G4824" s="132" t="n">
        <v>28569.81</v>
      </c>
      <c r="H4824" s="132" t="n">
        <v>27227.59</v>
      </c>
      <c r="I4824" s="132" t="n">
        <v>27806.91</v>
      </c>
      <c r="J4824" s="132" t="n">
        <f aca="false">LARGE($G$1:G4824,1)</f>
        <v>68997.75</v>
      </c>
      <c r="K4824" s="192" t="n">
        <f aca="false">IF(J4824&gt;J4823,0,K4823+1)</f>
        <v>495</v>
      </c>
      <c r="L4824" s="134" t="n">
        <f aca="false">I4824/J4824-1</f>
        <v>-0.596988162657478</v>
      </c>
      <c r="O4824" s="131"/>
      <c r="P4824" s="330"/>
      <c r="Q4824" s="132"/>
      <c r="R4824" s="132"/>
      <c r="S4824" s="132"/>
      <c r="T4824" s="132"/>
    </row>
    <row r="4825" customFormat="false" ht="12.8" hidden="false" customHeight="false" outlineLevel="0" collapsed="false">
      <c r="A4825" s="131" t="n">
        <v>1679356800</v>
      </c>
      <c r="B4825" s="330" t="n">
        <f aca="false">(A4825/(24*60*60))+DATE(1970,1,1)</f>
        <v>45006</v>
      </c>
      <c r="C4825" s="331" t="n">
        <f aca="false">YEAR(B4825)</f>
        <v>2023</v>
      </c>
      <c r="D4825" s="331" t="n">
        <f aca="false">MONTH(B4825)</f>
        <v>3</v>
      </c>
      <c r="E4825" s="331" t="n">
        <f aca="false">DAY(B4825)</f>
        <v>21</v>
      </c>
      <c r="F4825" s="132" t="n">
        <v>27803.43</v>
      </c>
      <c r="G4825" s="132" t="n">
        <v>28518.96</v>
      </c>
      <c r="H4825" s="132" t="n">
        <v>27404.26</v>
      </c>
      <c r="I4825" s="132" t="n">
        <v>28190.61</v>
      </c>
      <c r="J4825" s="132" t="n">
        <f aca="false">LARGE($G$1:G4825,1)</f>
        <v>68997.75</v>
      </c>
      <c r="K4825" s="192" t="n">
        <f aca="false">IF(J4825&gt;J4824,0,K4824+1)</f>
        <v>496</v>
      </c>
      <c r="L4825" s="134" t="n">
        <f aca="false">I4825/J4825-1</f>
        <v>-0.591427111753644</v>
      </c>
      <c r="O4825" s="131"/>
      <c r="P4825" s="330"/>
      <c r="Q4825" s="132"/>
      <c r="R4825" s="132"/>
      <c r="S4825" s="132"/>
      <c r="T4825" s="132"/>
    </row>
    <row r="4826" customFormat="false" ht="12.8" hidden="false" customHeight="false" outlineLevel="0" collapsed="false">
      <c r="A4826" s="131" t="n">
        <v>1679443200</v>
      </c>
      <c r="B4826" s="330" t="n">
        <f aca="false">(A4826/(24*60*60))+DATE(1970,1,1)</f>
        <v>45007</v>
      </c>
      <c r="C4826" s="331" t="n">
        <f aca="false">YEAR(B4826)</f>
        <v>2023</v>
      </c>
      <c r="D4826" s="331" t="n">
        <f aca="false">MONTH(B4826)</f>
        <v>3</v>
      </c>
      <c r="E4826" s="331" t="n">
        <f aca="false">DAY(B4826)</f>
        <v>22</v>
      </c>
      <c r="F4826" s="132" t="n">
        <v>28185.77</v>
      </c>
      <c r="G4826" s="132" t="n">
        <v>28919.3</v>
      </c>
      <c r="H4826" s="132" t="n">
        <v>26670.82</v>
      </c>
      <c r="I4826" s="132" t="n">
        <v>27319.63</v>
      </c>
      <c r="J4826" s="132" t="n">
        <f aca="false">LARGE($G$1:G4826,1)</f>
        <v>68997.75</v>
      </c>
      <c r="K4826" s="192" t="n">
        <f aca="false">IF(J4826&gt;J4825,0,K4825+1)</f>
        <v>497</v>
      </c>
      <c r="L4826" s="134" t="n">
        <f aca="false">I4826/J4826-1</f>
        <v>-0.604050421934049</v>
      </c>
      <c r="O4826" s="131"/>
      <c r="P4826" s="330"/>
      <c r="Q4826" s="132"/>
      <c r="R4826" s="132"/>
      <c r="S4826" s="132"/>
      <c r="T4826" s="132"/>
    </row>
    <row r="4827" customFormat="false" ht="12.8" hidden="false" customHeight="false" outlineLevel="0" collapsed="false">
      <c r="A4827" s="131" t="n">
        <v>1679529600</v>
      </c>
      <c r="B4827" s="330" t="n">
        <f aca="false">(A4827/(24*60*60))+DATE(1970,1,1)</f>
        <v>45008</v>
      </c>
      <c r="C4827" s="331" t="n">
        <f aca="false">YEAR(B4827)</f>
        <v>2023</v>
      </c>
      <c r="D4827" s="331" t="n">
        <f aca="false">MONTH(B4827)</f>
        <v>3</v>
      </c>
      <c r="E4827" s="331" t="n">
        <f aca="false">DAY(B4827)</f>
        <v>23</v>
      </c>
      <c r="F4827" s="132" t="n">
        <v>27318.69</v>
      </c>
      <c r="G4827" s="132" t="n">
        <v>28820.41</v>
      </c>
      <c r="H4827" s="132" t="n">
        <v>27187.2</v>
      </c>
      <c r="I4827" s="132" t="n">
        <v>28342.19</v>
      </c>
      <c r="J4827" s="132" t="n">
        <f aca="false">LARGE($G$1:G4827,1)</f>
        <v>68997.75</v>
      </c>
      <c r="K4827" s="192" t="n">
        <f aca="false">IF(J4827&gt;J4826,0,K4826+1)</f>
        <v>498</v>
      </c>
      <c r="L4827" s="134" t="n">
        <f aca="false">I4827/J4827-1</f>
        <v>-0.589230228521945</v>
      </c>
      <c r="O4827" s="131"/>
      <c r="P4827" s="330"/>
      <c r="Q4827" s="132"/>
      <c r="R4827" s="132"/>
      <c r="S4827" s="132"/>
      <c r="T4827" s="132"/>
    </row>
    <row r="4828" customFormat="false" ht="12.8" hidden="false" customHeight="false" outlineLevel="0" collapsed="false">
      <c r="A4828" s="131" t="n">
        <v>1679616000</v>
      </c>
      <c r="B4828" s="330" t="n">
        <f aca="false">(A4828/(24*60*60))+DATE(1970,1,1)</f>
        <v>45009</v>
      </c>
      <c r="C4828" s="331" t="n">
        <f aca="false">YEAR(B4828)</f>
        <v>2023</v>
      </c>
      <c r="D4828" s="331" t="n">
        <f aca="false">MONTH(B4828)</f>
        <v>3</v>
      </c>
      <c r="E4828" s="331" t="n">
        <f aca="false">DAY(B4828)</f>
        <v>24</v>
      </c>
      <c r="F4828" s="132" t="n">
        <v>28344.44</v>
      </c>
      <c r="G4828" s="132" t="n">
        <v>28662.2</v>
      </c>
      <c r="H4828" s="132" t="n">
        <v>27032.26</v>
      </c>
      <c r="I4828" s="132" t="n">
        <v>27493.31</v>
      </c>
      <c r="J4828" s="132" t="n">
        <f aca="false">LARGE($G$1:G4828,1)</f>
        <v>68997.75</v>
      </c>
      <c r="K4828" s="192" t="n">
        <f aca="false">IF(J4828&gt;J4827,0,K4827+1)</f>
        <v>499</v>
      </c>
      <c r="L4828" s="134" t="n">
        <f aca="false">I4828/J4828-1</f>
        <v>-0.601533238402702</v>
      </c>
      <c r="O4828" s="131"/>
      <c r="P4828" s="330"/>
      <c r="Q4828" s="132"/>
      <c r="R4828" s="132"/>
      <c r="S4828" s="132"/>
      <c r="T4828" s="132"/>
    </row>
    <row r="4829" customFormat="false" ht="12.8" hidden="false" customHeight="false" outlineLevel="0" collapsed="false">
      <c r="A4829" s="131" t="n">
        <v>1679702400</v>
      </c>
      <c r="B4829" s="330" t="n">
        <f aca="false">(A4829/(24*60*60))+DATE(1970,1,1)</f>
        <v>45010</v>
      </c>
      <c r="C4829" s="331" t="n">
        <f aca="false">YEAR(B4829)</f>
        <v>2023</v>
      </c>
      <c r="D4829" s="331" t="n">
        <f aca="false">MONTH(B4829)</f>
        <v>3</v>
      </c>
      <c r="E4829" s="331" t="n">
        <f aca="false">DAY(B4829)</f>
        <v>25</v>
      </c>
      <c r="F4829" s="132" t="n">
        <v>27494.34</v>
      </c>
      <c r="G4829" s="132" t="n">
        <v>27816.82</v>
      </c>
      <c r="H4829" s="132" t="n">
        <v>27186.67</v>
      </c>
      <c r="I4829" s="132" t="n">
        <v>27492.9</v>
      </c>
      <c r="J4829" s="132" t="n">
        <f aca="false">LARGE($G$1:G4829,1)</f>
        <v>68997.75</v>
      </c>
      <c r="K4829" s="192" t="n">
        <f aca="false">IF(J4829&gt;J4828,0,K4828+1)</f>
        <v>500</v>
      </c>
      <c r="L4829" s="134" t="n">
        <f aca="false">I4829/J4829-1</f>
        <v>-0.601539180625455</v>
      </c>
      <c r="O4829" s="131"/>
      <c r="P4829" s="330"/>
      <c r="Q4829" s="132"/>
      <c r="R4829" s="132"/>
      <c r="S4829" s="132"/>
      <c r="T4829" s="132"/>
    </row>
    <row r="4830" customFormat="false" ht="12.8" hidden="false" customHeight="false" outlineLevel="0" collapsed="false">
      <c r="A4830" s="131" t="n">
        <v>1679788800</v>
      </c>
      <c r="B4830" s="330" t="n">
        <f aca="false">(A4830/(24*60*60))+DATE(1970,1,1)</f>
        <v>45011</v>
      </c>
      <c r="C4830" s="331" t="n">
        <f aca="false">YEAR(B4830)</f>
        <v>2023</v>
      </c>
      <c r="D4830" s="331" t="n">
        <f aca="false">MONTH(B4830)</f>
        <v>3</v>
      </c>
      <c r="E4830" s="331" t="n">
        <f aca="false">DAY(B4830)</f>
        <v>26</v>
      </c>
      <c r="F4830" s="132" t="n">
        <v>27491.6</v>
      </c>
      <c r="G4830" s="132" t="n">
        <v>28228.18</v>
      </c>
      <c r="H4830" s="132" t="n">
        <v>27446.93</v>
      </c>
      <c r="I4830" s="132" t="n">
        <v>28001</v>
      </c>
      <c r="J4830" s="132" t="n">
        <f aca="false">LARGE($G$1:G4830,1)</f>
        <v>68997.75</v>
      </c>
      <c r="K4830" s="192" t="n">
        <f aca="false">IF(J4830&gt;J4829,0,K4829+1)</f>
        <v>501</v>
      </c>
      <c r="L4830" s="134" t="n">
        <f aca="false">I4830/J4830-1</f>
        <v>-0.59417517237881</v>
      </c>
      <c r="O4830" s="131"/>
      <c r="P4830" s="330"/>
      <c r="Q4830" s="132"/>
      <c r="R4830" s="132"/>
      <c r="S4830" s="132"/>
      <c r="T4830" s="132"/>
    </row>
    <row r="4831" customFormat="false" ht="12.8" hidden="false" customHeight="false" outlineLevel="0" collapsed="false">
      <c r="A4831" s="131" t="n">
        <v>1679875200</v>
      </c>
      <c r="B4831" s="330" t="n">
        <f aca="false">(A4831/(24*60*60))+DATE(1970,1,1)</f>
        <v>45012</v>
      </c>
      <c r="C4831" s="331" t="n">
        <f aca="false">YEAR(B4831)</f>
        <v>2023</v>
      </c>
      <c r="D4831" s="331" t="n">
        <f aca="false">MONTH(B4831)</f>
        <v>3</v>
      </c>
      <c r="E4831" s="331" t="n">
        <f aca="false">DAY(B4831)</f>
        <v>27</v>
      </c>
      <c r="F4831" s="132" t="n">
        <v>27995.81</v>
      </c>
      <c r="G4831" s="132" t="n">
        <v>28047.64</v>
      </c>
      <c r="H4831" s="132" t="n">
        <v>26527.13</v>
      </c>
      <c r="I4831" s="132" t="n">
        <v>27140.89</v>
      </c>
      <c r="J4831" s="132" t="n">
        <f aca="false">LARGE($G$1:G4831,1)</f>
        <v>68997.75</v>
      </c>
      <c r="K4831" s="192" t="n">
        <f aca="false">IF(J4831&gt;J4830,0,K4830+1)</f>
        <v>502</v>
      </c>
      <c r="L4831" s="134" t="n">
        <f aca="false">I4831/J4831-1</f>
        <v>-0.606640941190111</v>
      </c>
      <c r="O4831" s="131"/>
      <c r="P4831" s="330"/>
      <c r="Q4831" s="132"/>
      <c r="R4831" s="132"/>
      <c r="S4831" s="132"/>
      <c r="T4831" s="132"/>
    </row>
    <row r="4832" customFormat="false" ht="12.8" hidden="false" customHeight="false" outlineLevel="0" collapsed="false">
      <c r="A4832" s="131" t="n">
        <v>1679961600</v>
      </c>
      <c r="B4832" s="330" t="n">
        <f aca="false">(A4832/(24*60*60))+DATE(1970,1,1)</f>
        <v>45013</v>
      </c>
      <c r="C4832" s="331" t="n">
        <f aca="false">YEAR(B4832)</f>
        <v>2023</v>
      </c>
      <c r="D4832" s="331" t="n">
        <f aca="false">MONTH(B4832)</f>
        <v>3</v>
      </c>
      <c r="E4832" s="331" t="n">
        <f aca="false">DAY(B4832)</f>
        <v>28</v>
      </c>
      <c r="F4832" s="132" t="n">
        <v>27140.74</v>
      </c>
      <c r="G4832" s="132" t="n">
        <v>27513.85</v>
      </c>
      <c r="H4832" s="132" t="n">
        <v>26634.82</v>
      </c>
      <c r="I4832" s="132" t="n">
        <v>27274.78</v>
      </c>
      <c r="J4832" s="132" t="n">
        <f aca="false">LARGE($G$1:G4832,1)</f>
        <v>68997.75</v>
      </c>
      <c r="K4832" s="192" t="n">
        <f aca="false">IF(J4832&gt;J4831,0,K4831+1)</f>
        <v>503</v>
      </c>
      <c r="L4832" s="134" t="n">
        <f aca="false">I4832/J4832-1</f>
        <v>-0.604700443130392</v>
      </c>
      <c r="O4832" s="131"/>
      <c r="P4832" s="330"/>
      <c r="Q4832" s="132"/>
      <c r="R4832" s="132"/>
      <c r="S4832" s="132"/>
      <c r="T4832" s="132"/>
    </row>
    <row r="4833" customFormat="false" ht="12.8" hidden="false" customHeight="false" outlineLevel="0" collapsed="false">
      <c r="A4833" s="131" t="n">
        <v>1680048000</v>
      </c>
      <c r="B4833" s="330" t="n">
        <f aca="false">(A4833/(24*60*60))+DATE(1970,1,1)</f>
        <v>45014</v>
      </c>
      <c r="C4833" s="331" t="n">
        <f aca="false">YEAR(B4833)</f>
        <v>2023</v>
      </c>
      <c r="D4833" s="331" t="n">
        <f aca="false">MONTH(B4833)</f>
        <v>3</v>
      </c>
      <c r="E4833" s="331" t="n">
        <f aca="false">DAY(B4833)</f>
        <v>29</v>
      </c>
      <c r="F4833" s="132" t="n">
        <v>27276.35</v>
      </c>
      <c r="G4833" s="132" t="n">
        <v>28639.76</v>
      </c>
      <c r="H4833" s="132" t="n">
        <v>27259.27</v>
      </c>
      <c r="I4833" s="132" t="n">
        <v>28349.29</v>
      </c>
      <c r="J4833" s="132" t="n">
        <f aca="false">LARGE($G$1:G4833,1)</f>
        <v>68997.75</v>
      </c>
      <c r="K4833" s="192" t="n">
        <f aca="false">IF(J4833&gt;J4832,0,K4832+1)</f>
        <v>504</v>
      </c>
      <c r="L4833" s="134" t="n">
        <f aca="false">I4833/J4833-1</f>
        <v>-0.589127326615723</v>
      </c>
      <c r="O4833" s="131"/>
      <c r="P4833" s="330"/>
      <c r="Q4833" s="132"/>
      <c r="R4833" s="132"/>
      <c r="S4833" s="132"/>
      <c r="T4833" s="132"/>
    </row>
    <row r="4834" customFormat="false" ht="12.8" hidden="false" customHeight="false" outlineLevel="0" collapsed="false">
      <c r="A4834" s="131" t="n">
        <v>1680134400</v>
      </c>
      <c r="B4834" s="330" t="n">
        <f aca="false">(A4834/(24*60*60))+DATE(1970,1,1)</f>
        <v>45015</v>
      </c>
      <c r="C4834" s="331" t="n">
        <f aca="false">YEAR(B4834)</f>
        <v>2023</v>
      </c>
      <c r="D4834" s="331" t="n">
        <f aca="false">MONTH(B4834)</f>
        <v>3</v>
      </c>
      <c r="E4834" s="331" t="n">
        <f aca="false">DAY(B4834)</f>
        <v>30</v>
      </c>
      <c r="F4834" s="132" t="n">
        <v>28360.29</v>
      </c>
      <c r="G4834" s="132" t="n">
        <v>29182.1</v>
      </c>
      <c r="H4834" s="132" t="n">
        <v>27701.63</v>
      </c>
      <c r="I4834" s="132" t="n">
        <v>28012.29</v>
      </c>
      <c r="J4834" s="132" t="n">
        <f aca="false">LARGE($G$1:G4834,1)</f>
        <v>68997.75</v>
      </c>
      <c r="K4834" s="192" t="n">
        <f aca="false">IF(J4834&gt;J4833,0,K4833+1)</f>
        <v>505</v>
      </c>
      <c r="L4834" s="134" t="n">
        <f aca="false">I4834/J4834-1</f>
        <v>-0.594011543854691</v>
      </c>
      <c r="O4834" s="131"/>
      <c r="P4834" s="330"/>
      <c r="Q4834" s="132"/>
      <c r="R4834" s="132"/>
      <c r="S4834" s="132"/>
      <c r="T4834" s="132"/>
    </row>
    <row r="4835" customFormat="false" ht="12.8" hidden="false" customHeight="false" outlineLevel="0" collapsed="false">
      <c r="A4835" s="131" t="n">
        <v>1680220800</v>
      </c>
      <c r="B4835" s="330" t="n">
        <f aca="false">(A4835/(24*60*60))+DATE(1970,1,1)</f>
        <v>45016</v>
      </c>
      <c r="C4835" s="331" t="n">
        <f aca="false">YEAR(B4835)</f>
        <v>2023</v>
      </c>
      <c r="D4835" s="331" t="n">
        <f aca="false">MONTH(B4835)</f>
        <v>3</v>
      </c>
      <c r="E4835" s="331" t="n">
        <f aca="false">DAY(B4835)</f>
        <v>31</v>
      </c>
      <c r="F4835" s="132" t="n">
        <v>28017.76</v>
      </c>
      <c r="G4835" s="132" t="n">
        <v>28650.35</v>
      </c>
      <c r="H4835" s="132" t="n">
        <v>27524.59</v>
      </c>
      <c r="I4835" s="132" t="n">
        <v>28475.84</v>
      </c>
      <c r="J4835" s="132" t="n">
        <f aca="false">LARGE($G$1:G4835,1)</f>
        <v>68997.75</v>
      </c>
      <c r="K4835" s="192" t="n">
        <f aca="false">IF(J4835&gt;J4834,0,K4834+1)</f>
        <v>506</v>
      </c>
      <c r="L4835" s="134" t="n">
        <f aca="false">I4835/J4835-1</f>
        <v>-0.58729320883652</v>
      </c>
      <c r="O4835" s="131"/>
      <c r="P4835" s="330"/>
      <c r="Q4835" s="132"/>
      <c r="R4835" s="132"/>
      <c r="S4835" s="132"/>
      <c r="T4835" s="132"/>
    </row>
    <row r="4836" customFormat="false" ht="12.8" hidden="false" customHeight="false" outlineLevel="0" collapsed="false">
      <c r="A4836" s="131" t="n">
        <v>1680307200</v>
      </c>
      <c r="B4836" s="330" t="n">
        <f aca="false">(A4836/(24*60*60))+DATE(1970,1,1)</f>
        <v>45017</v>
      </c>
      <c r="C4836" s="331" t="n">
        <f aca="false">YEAR(B4836)</f>
        <v>2023</v>
      </c>
      <c r="D4836" s="331" t="n">
        <f aca="false">MONTH(B4836)</f>
        <v>4</v>
      </c>
      <c r="E4836" s="331" t="n">
        <f aca="false">DAY(B4836)</f>
        <v>1</v>
      </c>
      <c r="F4836" s="132" t="n">
        <v>28476.44</v>
      </c>
      <c r="G4836" s="132" t="n">
        <v>28816.28</v>
      </c>
      <c r="H4836" s="132" t="n">
        <v>28236.32</v>
      </c>
      <c r="I4836" s="132" t="n">
        <v>28469.31</v>
      </c>
      <c r="J4836" s="132" t="n">
        <f aca="false">LARGE($G$1:G4836,1)</f>
        <v>68997.75</v>
      </c>
      <c r="K4836" s="192" t="n">
        <f aca="false">IF(J4836&gt;J4835,0,K4835+1)</f>
        <v>507</v>
      </c>
      <c r="L4836" s="134" t="n">
        <f aca="false">I4836/J4836-1</f>
        <v>-0.587387849603791</v>
      </c>
      <c r="O4836" s="131"/>
      <c r="P4836" s="330"/>
      <c r="Q4836" s="132"/>
      <c r="R4836" s="132"/>
      <c r="S4836" s="132"/>
      <c r="T4836" s="132"/>
    </row>
    <row r="4837" customFormat="false" ht="12.8" hidden="false" customHeight="false" outlineLevel="0" collapsed="false">
      <c r="A4837" s="131" t="n">
        <v>1680393600</v>
      </c>
      <c r="B4837" s="330" t="n">
        <f aca="false">(A4837/(24*60*60))+DATE(1970,1,1)</f>
        <v>45018</v>
      </c>
      <c r="C4837" s="331" t="n">
        <f aca="false">YEAR(B4837)</f>
        <v>2023</v>
      </c>
      <c r="D4837" s="331" t="n">
        <f aca="false">MONTH(B4837)</f>
        <v>4</v>
      </c>
      <c r="E4837" s="331" t="n">
        <f aca="false">DAY(B4837)</f>
        <v>2</v>
      </c>
      <c r="F4837" s="132" t="n">
        <v>28469.51</v>
      </c>
      <c r="G4837" s="132" t="n">
        <v>28538.1</v>
      </c>
      <c r="H4837" s="132" t="n">
        <v>27875.95</v>
      </c>
      <c r="I4837" s="132" t="n">
        <v>28189.84</v>
      </c>
      <c r="J4837" s="132" t="n">
        <f aca="false">LARGE($G$1:G4837,1)</f>
        <v>68997.75</v>
      </c>
      <c r="K4837" s="192" t="n">
        <f aca="false">IF(J4837&gt;J4836,0,K4836+1)</f>
        <v>508</v>
      </c>
      <c r="L4837" s="134" t="n">
        <f aca="false">I4837/J4837-1</f>
        <v>-0.59143827153784</v>
      </c>
      <c r="O4837" s="131"/>
      <c r="P4837" s="330"/>
      <c r="Q4837" s="132"/>
      <c r="R4837" s="132"/>
      <c r="S4837" s="132"/>
      <c r="T4837" s="132"/>
    </row>
    <row r="4838" customFormat="false" ht="12.8" hidden="false" customHeight="false" outlineLevel="0" collapsed="false">
      <c r="A4838" s="131" t="n">
        <v>1680480000</v>
      </c>
      <c r="B4838" s="330" t="n">
        <f aca="false">(A4838/(24*60*60))+DATE(1970,1,1)</f>
        <v>45019</v>
      </c>
      <c r="C4838" s="331" t="n">
        <f aca="false">YEAR(B4838)</f>
        <v>2023</v>
      </c>
      <c r="D4838" s="331" t="n">
        <f aca="false">MONTH(B4838)</f>
        <v>4</v>
      </c>
      <c r="E4838" s="331" t="n">
        <f aca="false">DAY(B4838)</f>
        <v>3</v>
      </c>
      <c r="F4838" s="132" t="n">
        <v>28187.21</v>
      </c>
      <c r="G4838" s="132" t="n">
        <v>28514.75</v>
      </c>
      <c r="H4838" s="132" t="n">
        <v>27231.58</v>
      </c>
      <c r="I4838" s="132" t="n">
        <v>27811.63</v>
      </c>
      <c r="J4838" s="132" t="n">
        <f aca="false">LARGE($G$1:G4838,1)</f>
        <v>68997.75</v>
      </c>
      <c r="K4838" s="192" t="n">
        <f aca="false">IF(J4838&gt;J4837,0,K4837+1)</f>
        <v>509</v>
      </c>
      <c r="L4838" s="134" t="n">
        <f aca="false">I4838/J4838-1</f>
        <v>-0.59691975462968</v>
      </c>
      <c r="O4838" s="131"/>
      <c r="P4838" s="330"/>
      <c r="Q4838" s="132"/>
      <c r="R4838" s="132"/>
      <c r="S4838" s="132"/>
      <c r="T4838" s="132"/>
    </row>
    <row r="4839" customFormat="false" ht="12.8" hidden="false" customHeight="false" outlineLevel="0" collapsed="false">
      <c r="A4839" s="131" t="n">
        <v>1680566400</v>
      </c>
      <c r="B4839" s="330" t="n">
        <f aca="false">(A4839/(24*60*60))+DATE(1970,1,1)</f>
        <v>45020</v>
      </c>
      <c r="C4839" s="331" t="n">
        <f aca="false">YEAR(B4839)</f>
        <v>2023</v>
      </c>
      <c r="D4839" s="331" t="n">
        <f aca="false">MONTH(B4839)</f>
        <v>4</v>
      </c>
      <c r="E4839" s="331" t="n">
        <f aca="false">DAY(B4839)</f>
        <v>4</v>
      </c>
      <c r="F4839" s="132" t="n">
        <v>27809.95</v>
      </c>
      <c r="G4839" s="132" t="n">
        <v>28443.67</v>
      </c>
      <c r="H4839" s="132" t="n">
        <v>27631.76</v>
      </c>
      <c r="I4839" s="132" t="n">
        <v>28177.64</v>
      </c>
      <c r="J4839" s="132" t="n">
        <f aca="false">LARGE($G$1:G4839,1)</f>
        <v>68997.75</v>
      </c>
      <c r="K4839" s="192" t="n">
        <f aca="false">IF(J4839&gt;J4838,0,K4838+1)</f>
        <v>510</v>
      </c>
      <c r="L4839" s="134" t="n">
        <f aca="false">I4839/J4839-1</f>
        <v>-0.591615088897826</v>
      </c>
      <c r="O4839" s="131"/>
      <c r="P4839" s="330"/>
      <c r="Q4839" s="132"/>
      <c r="R4839" s="132"/>
      <c r="S4839" s="132"/>
      <c r="T4839" s="132"/>
    </row>
    <row r="4840" customFormat="false" ht="12.8" hidden="false" customHeight="false" outlineLevel="0" collapsed="false">
      <c r="A4840" s="131" t="n">
        <v>1680652800</v>
      </c>
      <c r="B4840" s="330" t="n">
        <f aca="false">(A4840/(24*60*60))+DATE(1970,1,1)</f>
        <v>45021</v>
      </c>
      <c r="C4840" s="331" t="n">
        <f aca="false">YEAR(B4840)</f>
        <v>2023</v>
      </c>
      <c r="D4840" s="331" t="n">
        <f aca="false">MONTH(B4840)</f>
        <v>4</v>
      </c>
      <c r="E4840" s="331" t="n">
        <f aca="false">DAY(B4840)</f>
        <v>5</v>
      </c>
      <c r="F4840" s="132" t="n">
        <v>28176.04</v>
      </c>
      <c r="G4840" s="132" t="n">
        <v>28786.04</v>
      </c>
      <c r="H4840" s="132" t="n">
        <v>27819.1</v>
      </c>
      <c r="I4840" s="132" t="n">
        <v>28180.65</v>
      </c>
      <c r="J4840" s="132" t="n">
        <f aca="false">LARGE($G$1:G4840,1)</f>
        <v>68997.75</v>
      </c>
      <c r="K4840" s="192" t="n">
        <f aca="false">IF(J4840&gt;J4839,0,K4839+1)</f>
        <v>511</v>
      </c>
      <c r="L4840" s="134" t="n">
        <f aca="false">I4840/J4840-1</f>
        <v>-0.591571464286879</v>
      </c>
      <c r="O4840" s="131"/>
      <c r="P4840" s="330"/>
      <c r="Q4840" s="132"/>
      <c r="R4840" s="132"/>
      <c r="S4840" s="132"/>
      <c r="T4840" s="132"/>
    </row>
    <row r="4841" customFormat="false" ht="12.8" hidden="false" customHeight="false" outlineLevel="0" collapsed="false">
      <c r="A4841" s="131" t="n">
        <v>1680739200</v>
      </c>
      <c r="B4841" s="330" t="n">
        <f aca="false">(A4841/(24*60*60))+DATE(1970,1,1)</f>
        <v>45022</v>
      </c>
      <c r="C4841" s="331" t="n">
        <f aca="false">YEAR(B4841)</f>
        <v>2023</v>
      </c>
      <c r="D4841" s="331" t="n">
        <f aca="false">MONTH(B4841)</f>
        <v>4</v>
      </c>
      <c r="E4841" s="331" t="n">
        <f aca="false">DAY(B4841)</f>
        <v>6</v>
      </c>
      <c r="F4841" s="132" t="n">
        <v>28179.83</v>
      </c>
      <c r="G4841" s="132" t="n">
        <v>28195.75</v>
      </c>
      <c r="H4841" s="132" t="n">
        <v>27709.94</v>
      </c>
      <c r="I4841" s="132" t="n">
        <v>28048.62</v>
      </c>
      <c r="J4841" s="132" t="n">
        <f aca="false">LARGE($G$1:G4841,1)</f>
        <v>68997.75</v>
      </c>
      <c r="K4841" s="192" t="n">
        <f aca="false">IF(J4841&gt;J4840,0,K4840+1)</f>
        <v>512</v>
      </c>
      <c r="L4841" s="134" t="n">
        <f aca="false">I4841/J4841-1</f>
        <v>-0.593485004945814</v>
      </c>
      <c r="O4841" s="131"/>
      <c r="P4841" s="330"/>
      <c r="Q4841" s="132"/>
      <c r="R4841" s="132"/>
      <c r="S4841" s="132"/>
      <c r="T4841" s="132"/>
    </row>
    <row r="4842" customFormat="false" ht="12.8" hidden="false" customHeight="false" outlineLevel="0" collapsed="false">
      <c r="A4842" s="131" t="n">
        <v>1680825600</v>
      </c>
      <c r="B4842" s="330" t="n">
        <f aca="false">(A4842/(24*60*60))+DATE(1970,1,1)</f>
        <v>45023</v>
      </c>
      <c r="C4842" s="331" t="n">
        <f aca="false">YEAR(B4842)</f>
        <v>2023</v>
      </c>
      <c r="D4842" s="331" t="n">
        <f aca="false">MONTH(B4842)</f>
        <v>4</v>
      </c>
      <c r="E4842" s="331" t="n">
        <f aca="false">DAY(B4842)</f>
        <v>7</v>
      </c>
      <c r="F4842" s="132" t="n">
        <v>28054.16</v>
      </c>
      <c r="G4842" s="132" t="n">
        <v>28118.84</v>
      </c>
      <c r="H4842" s="132" t="n">
        <v>27792.58</v>
      </c>
      <c r="I4842" s="132" t="n">
        <v>27928.24</v>
      </c>
      <c r="J4842" s="132" t="n">
        <f aca="false">LARGE($G$1:G4842,1)</f>
        <v>68997.75</v>
      </c>
      <c r="K4842" s="192" t="n">
        <f aca="false">IF(J4842&gt;J4841,0,K4841+1)</f>
        <v>513</v>
      </c>
      <c r="L4842" s="134" t="n">
        <f aca="false">I4842/J4842-1</f>
        <v>-0.595229699519187</v>
      </c>
      <c r="O4842" s="131"/>
      <c r="P4842" s="330"/>
      <c r="Q4842" s="132"/>
      <c r="R4842" s="132"/>
      <c r="S4842" s="132"/>
      <c r="T4842" s="132"/>
    </row>
    <row r="4843" customFormat="false" ht="12.8" hidden="false" customHeight="false" outlineLevel="0" collapsed="false">
      <c r="A4843" s="131" t="n">
        <v>1680912000</v>
      </c>
      <c r="B4843" s="330" t="n">
        <f aca="false">(A4843/(24*60*60))+DATE(1970,1,1)</f>
        <v>45024</v>
      </c>
      <c r="C4843" s="331" t="n">
        <f aca="false">YEAR(B4843)</f>
        <v>2023</v>
      </c>
      <c r="D4843" s="331" t="n">
        <f aca="false">MONTH(B4843)</f>
        <v>4</v>
      </c>
      <c r="E4843" s="331" t="n">
        <f aca="false">DAY(B4843)</f>
        <v>8</v>
      </c>
      <c r="F4843" s="132" t="n">
        <v>27928.86</v>
      </c>
      <c r="G4843" s="132" t="n">
        <v>28173.63</v>
      </c>
      <c r="H4843" s="132" t="n">
        <v>27887.55</v>
      </c>
      <c r="I4843" s="132" t="n">
        <v>27961.12</v>
      </c>
      <c r="J4843" s="132" t="n">
        <f aca="false">LARGE($G$1:G4843,1)</f>
        <v>68997.75</v>
      </c>
      <c r="K4843" s="192" t="n">
        <f aca="false">IF(J4843&gt;J4842,0,K4842+1)</f>
        <v>514</v>
      </c>
      <c r="L4843" s="134" t="n">
        <f aca="false">I4843/J4843-1</f>
        <v>-0.594753162240798</v>
      </c>
      <c r="O4843" s="131"/>
      <c r="P4843" s="330"/>
      <c r="Q4843" s="132"/>
      <c r="R4843" s="132"/>
      <c r="S4843" s="132"/>
      <c r="T4843" s="132"/>
    </row>
    <row r="4844" customFormat="false" ht="12.8" hidden="false" customHeight="false" outlineLevel="0" collapsed="false">
      <c r="A4844" s="131" t="n">
        <v>1680998400</v>
      </c>
      <c r="B4844" s="330" t="n">
        <f aca="false">(A4844/(24*60*60))+DATE(1970,1,1)</f>
        <v>45025</v>
      </c>
      <c r="C4844" s="331" t="n">
        <f aca="false">YEAR(B4844)</f>
        <v>2023</v>
      </c>
      <c r="D4844" s="331" t="n">
        <f aca="false">MONTH(B4844)</f>
        <v>4</v>
      </c>
      <c r="E4844" s="331" t="n">
        <f aca="false">DAY(B4844)</f>
        <v>9</v>
      </c>
      <c r="F4844" s="132" t="n">
        <v>27959.95</v>
      </c>
      <c r="G4844" s="132" t="n">
        <v>28547.59</v>
      </c>
      <c r="H4844" s="132" t="n">
        <v>27820.74</v>
      </c>
      <c r="I4844" s="132" t="n">
        <v>28336.98</v>
      </c>
      <c r="J4844" s="132" t="n">
        <f aca="false">LARGE($G$1:G4844,1)</f>
        <v>68997.75</v>
      </c>
      <c r="K4844" s="192" t="n">
        <f aca="false">IF(J4844&gt;J4843,0,K4843+1)</f>
        <v>515</v>
      </c>
      <c r="L4844" s="134" t="n">
        <f aca="false">I4844/J4844-1</f>
        <v>-0.589305738230594</v>
      </c>
      <c r="O4844" s="131"/>
      <c r="P4844" s="330"/>
      <c r="Q4844" s="132"/>
      <c r="R4844" s="132"/>
      <c r="S4844" s="132"/>
      <c r="T4844" s="132"/>
    </row>
    <row r="4845" customFormat="false" ht="12.8" hidden="false" customHeight="false" outlineLevel="0" collapsed="false">
      <c r="A4845" s="131" t="n">
        <v>1681084800</v>
      </c>
      <c r="B4845" s="330" t="n">
        <f aca="false">(A4845/(24*60*60))+DATE(1970,1,1)</f>
        <v>45026</v>
      </c>
      <c r="C4845" s="331" t="n">
        <f aca="false">YEAR(B4845)</f>
        <v>2023</v>
      </c>
      <c r="D4845" s="331" t="n">
        <f aca="false">MONTH(B4845)</f>
        <v>4</v>
      </c>
      <c r="E4845" s="331" t="n">
        <f aca="false">DAY(B4845)</f>
        <v>10</v>
      </c>
      <c r="F4845" s="132" t="n">
        <v>28343.16</v>
      </c>
      <c r="G4845" s="132" t="n">
        <v>29795.87</v>
      </c>
      <c r="H4845" s="132" t="n">
        <v>28175.97</v>
      </c>
      <c r="I4845" s="132" t="n">
        <v>29655.48</v>
      </c>
      <c r="J4845" s="132" t="n">
        <f aca="false">LARGE($G$1:G4845,1)</f>
        <v>68997.75</v>
      </c>
      <c r="K4845" s="192" t="n">
        <f aca="false">IF(J4845&gt;J4844,0,K4844+1)</f>
        <v>516</v>
      </c>
      <c r="L4845" s="134" t="n">
        <f aca="false">I4845/J4845-1</f>
        <v>-0.57019641944846</v>
      </c>
      <c r="O4845" s="131"/>
      <c r="P4845" s="330"/>
      <c r="Q4845" s="132"/>
      <c r="R4845" s="132"/>
      <c r="S4845" s="132"/>
      <c r="T4845" s="132"/>
    </row>
    <row r="4846" customFormat="false" ht="12.8" hidden="false" customHeight="false" outlineLevel="0" collapsed="false">
      <c r="A4846" s="131" t="n">
        <v>1681171200</v>
      </c>
      <c r="B4846" s="330" t="n">
        <f aca="false">(A4846/(24*60*60))+DATE(1970,1,1)</f>
        <v>45027</v>
      </c>
      <c r="C4846" s="331" t="n">
        <f aca="false">YEAR(B4846)</f>
        <v>2023</v>
      </c>
      <c r="D4846" s="331" t="n">
        <f aca="false">MONTH(B4846)</f>
        <v>4</v>
      </c>
      <c r="E4846" s="331" t="n">
        <f aca="false">DAY(B4846)</f>
        <v>11</v>
      </c>
      <c r="F4846" s="132" t="n">
        <v>29655.9</v>
      </c>
      <c r="G4846" s="132" t="n">
        <v>30578.14</v>
      </c>
      <c r="H4846" s="132" t="n">
        <v>29612.84</v>
      </c>
      <c r="I4846" s="132" t="n">
        <v>30232.31</v>
      </c>
      <c r="J4846" s="132" t="n">
        <f aca="false">LARGE($G$1:G4846,1)</f>
        <v>68997.75</v>
      </c>
      <c r="K4846" s="192" t="n">
        <f aca="false">IF(J4846&gt;J4845,0,K4845+1)</f>
        <v>517</v>
      </c>
      <c r="L4846" s="134" t="n">
        <f aca="false">I4846/J4846-1</f>
        <v>-0.561836291763137</v>
      </c>
      <c r="O4846" s="131"/>
      <c r="P4846" s="330"/>
      <c r="Q4846" s="132"/>
      <c r="R4846" s="132"/>
      <c r="S4846" s="132"/>
      <c r="T4846" s="132"/>
    </row>
    <row r="4847" customFormat="false" ht="12.8" hidden="false" customHeight="false" outlineLevel="0" collapsed="false">
      <c r="A4847" s="131" t="n">
        <v>1681257600</v>
      </c>
      <c r="B4847" s="330" t="n">
        <f aca="false">(A4847/(24*60*60))+DATE(1970,1,1)</f>
        <v>45028</v>
      </c>
      <c r="C4847" s="331" t="n">
        <f aca="false">YEAR(B4847)</f>
        <v>2023</v>
      </c>
      <c r="D4847" s="331" t="n">
        <f aca="false">MONTH(B4847)</f>
        <v>4</v>
      </c>
      <c r="E4847" s="331" t="n">
        <f aca="false">DAY(B4847)</f>
        <v>12</v>
      </c>
      <c r="F4847" s="132" t="n">
        <v>30233.95</v>
      </c>
      <c r="G4847" s="132" t="n">
        <v>30506.38</v>
      </c>
      <c r="H4847" s="132" t="n">
        <v>29676.96</v>
      </c>
      <c r="I4847" s="132" t="n">
        <v>29905.89</v>
      </c>
      <c r="J4847" s="132" t="n">
        <f aca="false">LARGE($G$1:G4847,1)</f>
        <v>68997.75</v>
      </c>
      <c r="K4847" s="192" t="n">
        <f aca="false">IF(J4847&gt;J4846,0,K4846+1)</f>
        <v>518</v>
      </c>
      <c r="L4847" s="134" t="n">
        <f aca="false">I4847/J4847-1</f>
        <v>-0.566567170668609</v>
      </c>
      <c r="O4847" s="131"/>
      <c r="P4847" s="330"/>
      <c r="Q4847" s="132"/>
      <c r="R4847" s="132"/>
      <c r="S4847" s="132"/>
      <c r="T4847" s="132"/>
    </row>
    <row r="4848" customFormat="false" ht="12.8" hidden="false" customHeight="false" outlineLevel="0" collapsed="false">
      <c r="A4848" s="131" t="n">
        <v>1681344000</v>
      </c>
      <c r="B4848" s="330" t="n">
        <f aca="false">(A4848/(24*60*60))+DATE(1970,1,1)</f>
        <v>45029</v>
      </c>
      <c r="C4848" s="331" t="n">
        <f aca="false">YEAR(B4848)</f>
        <v>2023</v>
      </c>
      <c r="D4848" s="331" t="n">
        <f aca="false">MONTH(B4848)</f>
        <v>4</v>
      </c>
      <c r="E4848" s="331" t="n">
        <f aca="false">DAY(B4848)</f>
        <v>13</v>
      </c>
      <c r="F4848" s="132" t="n">
        <v>29908.39</v>
      </c>
      <c r="G4848" s="132" t="n">
        <v>30628.71</v>
      </c>
      <c r="H4848" s="132" t="n">
        <v>29880.12</v>
      </c>
      <c r="I4848" s="132" t="n">
        <v>30407.47</v>
      </c>
      <c r="J4848" s="132" t="n">
        <f aca="false">LARGE($G$1:G4848,1)</f>
        <v>68997.75</v>
      </c>
      <c r="K4848" s="192" t="n">
        <f aca="false">IF(J4848&gt;J4847,0,K4847+1)</f>
        <v>519</v>
      </c>
      <c r="L4848" s="134" t="n">
        <f aca="false">I4848/J4848-1</f>
        <v>-0.559297658256972</v>
      </c>
      <c r="O4848" s="131"/>
      <c r="P4848" s="330"/>
      <c r="Q4848" s="132"/>
      <c r="R4848" s="132"/>
      <c r="S4848" s="132"/>
      <c r="T4848" s="132"/>
    </row>
    <row r="4849" customFormat="false" ht="12.8" hidden="false" customHeight="false" outlineLevel="0" collapsed="false">
      <c r="A4849" s="131" t="n">
        <v>1681430400</v>
      </c>
      <c r="B4849" s="330" t="n">
        <f aca="false">(A4849/(24*60*60))+DATE(1970,1,1)</f>
        <v>45030</v>
      </c>
      <c r="C4849" s="331" t="n">
        <f aca="false">YEAR(B4849)</f>
        <v>2023</v>
      </c>
      <c r="D4849" s="331" t="n">
        <f aca="false">MONTH(B4849)</f>
        <v>4</v>
      </c>
      <c r="E4849" s="331" t="n">
        <f aca="false">DAY(B4849)</f>
        <v>14</v>
      </c>
      <c r="F4849" s="132" t="n">
        <v>30409.77</v>
      </c>
      <c r="G4849" s="132" t="n">
        <v>31046.25</v>
      </c>
      <c r="H4849" s="132" t="n">
        <v>29997.74</v>
      </c>
      <c r="I4849" s="132" t="n">
        <v>30495.03</v>
      </c>
      <c r="J4849" s="132" t="n">
        <f aca="false">LARGE($G$1:G4849,1)</f>
        <v>68997.75</v>
      </c>
      <c r="K4849" s="192" t="n">
        <f aca="false">IF(J4849&gt;J4848,0,K4848+1)</f>
        <v>520</v>
      </c>
      <c r="L4849" s="134" t="n">
        <f aca="false">I4849/J4849-1</f>
        <v>-0.558028631368414</v>
      </c>
      <c r="O4849" s="131"/>
      <c r="P4849" s="330"/>
      <c r="Q4849" s="132"/>
      <c r="R4849" s="132"/>
      <c r="S4849" s="132"/>
      <c r="T4849" s="132"/>
    </row>
    <row r="4850" customFormat="false" ht="12.8" hidden="false" customHeight="false" outlineLevel="0" collapsed="false">
      <c r="A4850" s="131" t="n">
        <v>1681516800</v>
      </c>
      <c r="B4850" s="330" t="n">
        <f aca="false">(A4850/(24*60*60))+DATE(1970,1,1)</f>
        <v>45031</v>
      </c>
      <c r="C4850" s="331" t="n">
        <f aca="false">YEAR(B4850)</f>
        <v>2023</v>
      </c>
      <c r="D4850" s="331" t="n">
        <f aca="false">MONTH(B4850)</f>
        <v>4</v>
      </c>
      <c r="E4850" s="331" t="n">
        <f aca="false">DAY(B4850)</f>
        <v>15</v>
      </c>
      <c r="F4850" s="132" t="n">
        <v>30495.41</v>
      </c>
      <c r="G4850" s="132" t="n">
        <v>30622.66</v>
      </c>
      <c r="H4850" s="132" t="n">
        <v>30242.09</v>
      </c>
      <c r="I4850" s="132" t="n">
        <v>30324.64</v>
      </c>
      <c r="J4850" s="132" t="n">
        <f aca="false">LARGE($G$1:G4850,1)</f>
        <v>68997.75</v>
      </c>
      <c r="K4850" s="192" t="n">
        <f aca="false">IF(J4850&gt;J4849,0,K4849+1)</f>
        <v>521</v>
      </c>
      <c r="L4850" s="134" t="n">
        <f aca="false">I4850/J4850-1</f>
        <v>-0.56049813218547</v>
      </c>
      <c r="O4850" s="131"/>
      <c r="P4850" s="330"/>
      <c r="Q4850" s="132"/>
      <c r="R4850" s="132"/>
      <c r="S4850" s="132"/>
      <c r="T4850" s="132"/>
    </row>
    <row r="4851" customFormat="false" ht="12.8" hidden="false" customHeight="false" outlineLevel="0" collapsed="false">
      <c r="A4851" s="131" t="n">
        <v>1681603200</v>
      </c>
      <c r="B4851" s="330" t="n">
        <f aca="false">(A4851/(24*60*60))+DATE(1970,1,1)</f>
        <v>45032</v>
      </c>
      <c r="C4851" s="331" t="n">
        <f aca="false">YEAR(B4851)</f>
        <v>2023</v>
      </c>
      <c r="D4851" s="331" t="n">
        <f aca="false">MONTH(B4851)</f>
        <v>4</v>
      </c>
      <c r="E4851" s="331" t="n">
        <f aca="false">DAY(B4851)</f>
        <v>16</v>
      </c>
      <c r="F4851" s="132" t="n">
        <v>30323.78</v>
      </c>
      <c r="G4851" s="132" t="n">
        <v>30566.66</v>
      </c>
      <c r="H4851" s="132" t="n">
        <v>30152.03</v>
      </c>
      <c r="I4851" s="132" t="n">
        <v>30325.58</v>
      </c>
      <c r="J4851" s="132" t="n">
        <f aca="false">LARGE($G$1:G4851,1)</f>
        <v>68997.75</v>
      </c>
      <c r="K4851" s="192" t="n">
        <f aca="false">IF(J4851&gt;J4850,0,K4850+1)</f>
        <v>522</v>
      </c>
      <c r="L4851" s="134" t="n">
        <f aca="false">I4851/J4851-1</f>
        <v>-0.560484508552815</v>
      </c>
      <c r="O4851" s="131"/>
      <c r="P4851" s="330"/>
      <c r="Q4851" s="132"/>
      <c r="R4851" s="132"/>
      <c r="S4851" s="132"/>
      <c r="T4851" s="132"/>
    </row>
    <row r="4852" customFormat="false" ht="12.8" hidden="false" customHeight="false" outlineLevel="0" collapsed="false">
      <c r="A4852" s="131" t="n">
        <v>1681689600</v>
      </c>
      <c r="B4852" s="330" t="n">
        <f aca="false">(A4852/(24*60*60))+DATE(1970,1,1)</f>
        <v>45033</v>
      </c>
      <c r="C4852" s="331" t="n">
        <f aca="false">YEAR(B4852)</f>
        <v>2023</v>
      </c>
      <c r="D4852" s="331" t="n">
        <f aca="false">MONTH(B4852)</f>
        <v>4</v>
      </c>
      <c r="E4852" s="331" t="n">
        <f aca="false">DAY(B4852)</f>
        <v>17</v>
      </c>
      <c r="F4852" s="132" t="n">
        <v>30324.12</v>
      </c>
      <c r="G4852" s="132" t="n">
        <v>30336.63</v>
      </c>
      <c r="H4852" s="132" t="n">
        <v>29256.77</v>
      </c>
      <c r="I4852" s="132" t="n">
        <v>29450.35</v>
      </c>
      <c r="J4852" s="132" t="n">
        <f aca="false">LARGE($G$1:G4852,1)</f>
        <v>68997.75</v>
      </c>
      <c r="K4852" s="192" t="n">
        <f aca="false">IF(J4852&gt;J4851,0,K4851+1)</f>
        <v>523</v>
      </c>
      <c r="L4852" s="134" t="n">
        <f aca="false">I4852/J4852-1</f>
        <v>-0.57316941494469</v>
      </c>
      <c r="O4852" s="131"/>
      <c r="P4852" s="330"/>
      <c r="Q4852" s="132"/>
      <c r="R4852" s="132"/>
      <c r="S4852" s="132"/>
      <c r="T4852" s="132"/>
    </row>
    <row r="4853" customFormat="false" ht="12.8" hidden="false" customHeight="false" outlineLevel="0" collapsed="false">
      <c r="A4853" s="131" t="n">
        <v>1681776000</v>
      </c>
      <c r="B4853" s="330" t="n">
        <f aca="false">(A4853/(24*60*60))+DATE(1970,1,1)</f>
        <v>45034</v>
      </c>
      <c r="C4853" s="331" t="n">
        <f aca="false">YEAR(B4853)</f>
        <v>2023</v>
      </c>
      <c r="D4853" s="331" t="n">
        <f aca="false">MONTH(B4853)</f>
        <v>4</v>
      </c>
      <c r="E4853" s="331" t="n">
        <f aca="false">DAY(B4853)</f>
        <v>18</v>
      </c>
      <c r="F4853" s="132" t="n">
        <v>29451.47</v>
      </c>
      <c r="G4853" s="132" t="n">
        <v>30490.7</v>
      </c>
      <c r="H4853" s="132" t="n">
        <v>29116.73</v>
      </c>
      <c r="I4853" s="132" t="n">
        <v>30394.56</v>
      </c>
      <c r="J4853" s="132" t="n">
        <f aca="false">LARGE($G$1:G4853,1)</f>
        <v>68997.75</v>
      </c>
      <c r="K4853" s="192" t="n">
        <f aca="false">IF(J4853&gt;J4852,0,K4852+1)</f>
        <v>524</v>
      </c>
      <c r="L4853" s="134" t="n">
        <f aca="false">I4853/J4853-1</f>
        <v>-0.559484765807581</v>
      </c>
      <c r="O4853" s="131"/>
      <c r="P4853" s="330"/>
      <c r="Q4853" s="132"/>
      <c r="R4853" s="132"/>
      <c r="S4853" s="132"/>
      <c r="T4853" s="132"/>
    </row>
    <row r="4854" customFormat="false" ht="12.8" hidden="false" customHeight="false" outlineLevel="0" collapsed="false">
      <c r="A4854" s="131" t="n">
        <v>1681862400</v>
      </c>
      <c r="B4854" s="330" t="n">
        <f aca="false">(A4854/(24*60*60))+DATE(1970,1,1)</f>
        <v>45035</v>
      </c>
      <c r="C4854" s="331" t="n">
        <f aca="false">YEAR(B4854)</f>
        <v>2023</v>
      </c>
      <c r="D4854" s="331" t="n">
        <f aca="false">MONTH(B4854)</f>
        <v>4</v>
      </c>
      <c r="E4854" s="331" t="n">
        <f aca="false">DAY(B4854)</f>
        <v>19</v>
      </c>
      <c r="F4854" s="132" t="n">
        <v>30392.64</v>
      </c>
      <c r="G4854" s="132" t="n">
        <v>30424.14</v>
      </c>
      <c r="H4854" s="132" t="n">
        <v>28598.8</v>
      </c>
      <c r="I4854" s="132" t="n">
        <v>28821.81</v>
      </c>
      <c r="J4854" s="132" t="n">
        <f aca="false">LARGE($G$1:G4854,1)</f>
        <v>68997.75</v>
      </c>
      <c r="K4854" s="192" t="n">
        <f aca="false">IF(J4854&gt;J4853,0,K4853+1)</f>
        <v>525</v>
      </c>
      <c r="L4854" s="134" t="n">
        <f aca="false">I4854/J4854-1</f>
        <v>-0.582278987358283</v>
      </c>
      <c r="O4854" s="131"/>
      <c r="P4854" s="330"/>
      <c r="Q4854" s="132"/>
      <c r="R4854" s="132"/>
      <c r="S4854" s="132"/>
      <c r="T4854" s="132"/>
    </row>
    <row r="4855" customFormat="false" ht="12.8" hidden="false" customHeight="false" outlineLevel="0" collapsed="false">
      <c r="A4855" s="131" t="n">
        <v>1681948800</v>
      </c>
      <c r="B4855" s="330" t="n">
        <f aca="false">(A4855/(24*60*60))+DATE(1970,1,1)</f>
        <v>45036</v>
      </c>
      <c r="C4855" s="331" t="n">
        <f aca="false">YEAR(B4855)</f>
        <v>2023</v>
      </c>
      <c r="D4855" s="331" t="n">
        <f aca="false">MONTH(B4855)</f>
        <v>4</v>
      </c>
      <c r="E4855" s="331" t="n">
        <f aca="false">DAY(B4855)</f>
        <v>20</v>
      </c>
      <c r="F4855" s="132" t="n">
        <v>28819.72</v>
      </c>
      <c r="G4855" s="132" t="n">
        <v>29100.47</v>
      </c>
      <c r="H4855" s="132" t="n">
        <v>28000.58</v>
      </c>
      <c r="I4855" s="132" t="n">
        <v>28248.1</v>
      </c>
      <c r="J4855" s="132" t="n">
        <f aca="false">LARGE($G$1:G4855,1)</f>
        <v>68997.75</v>
      </c>
      <c r="K4855" s="192" t="n">
        <f aca="false">IF(J4855&gt;J4854,0,K4854+1)</f>
        <v>526</v>
      </c>
      <c r="L4855" s="134" t="n">
        <f aca="false">I4855/J4855-1</f>
        <v>-0.590593896177774</v>
      </c>
      <c r="O4855" s="131"/>
      <c r="P4855" s="330"/>
      <c r="Q4855" s="132"/>
      <c r="R4855" s="132"/>
      <c r="S4855" s="132"/>
      <c r="T4855" s="132"/>
    </row>
    <row r="4856" customFormat="false" ht="12.8" hidden="false" customHeight="false" outlineLevel="0" collapsed="false">
      <c r="A4856" s="131" t="n">
        <v>1682035200</v>
      </c>
      <c r="B4856" s="330" t="n">
        <f aca="false">(A4856/(24*60*60))+DATE(1970,1,1)</f>
        <v>45037</v>
      </c>
      <c r="C4856" s="331" t="n">
        <f aca="false">YEAR(B4856)</f>
        <v>2023</v>
      </c>
      <c r="D4856" s="331" t="n">
        <f aca="false">MONTH(B4856)</f>
        <v>4</v>
      </c>
      <c r="E4856" s="331" t="n">
        <f aca="false">DAY(B4856)</f>
        <v>21</v>
      </c>
      <c r="F4856" s="132" t="n">
        <v>28250.35</v>
      </c>
      <c r="G4856" s="132" t="n">
        <v>28368.88</v>
      </c>
      <c r="H4856" s="132" t="n">
        <v>27144.01</v>
      </c>
      <c r="I4856" s="132" t="n">
        <v>27263.11</v>
      </c>
      <c r="J4856" s="132" t="n">
        <f aca="false">LARGE($G$1:G4856,1)</f>
        <v>68997.75</v>
      </c>
      <c r="K4856" s="192" t="n">
        <f aca="false">IF(J4856&gt;J4855,0,K4855+1)</f>
        <v>527</v>
      </c>
      <c r="L4856" s="134" t="n">
        <f aca="false">I4856/J4856-1</f>
        <v>-0.604869579080477</v>
      </c>
      <c r="O4856" s="131"/>
      <c r="P4856" s="330"/>
      <c r="Q4856" s="132"/>
      <c r="R4856" s="132"/>
      <c r="S4856" s="132"/>
      <c r="T4856" s="132"/>
    </row>
    <row r="4857" customFormat="false" ht="12.8" hidden="false" customHeight="false" outlineLevel="0" collapsed="false">
      <c r="A4857" s="131" t="n">
        <v>1682121600</v>
      </c>
      <c r="B4857" s="330" t="n">
        <f aca="false">(A4857/(24*60*60))+DATE(1970,1,1)</f>
        <v>45038</v>
      </c>
      <c r="C4857" s="331" t="n">
        <f aca="false">YEAR(B4857)</f>
        <v>2023</v>
      </c>
      <c r="D4857" s="331" t="n">
        <f aca="false">MONTH(B4857)</f>
        <v>4</v>
      </c>
      <c r="E4857" s="331" t="n">
        <f aca="false">DAY(B4857)</f>
        <v>22</v>
      </c>
      <c r="F4857" s="132" t="n">
        <v>27263.69</v>
      </c>
      <c r="G4857" s="132" t="n">
        <v>27897.05</v>
      </c>
      <c r="H4857" s="132" t="n">
        <v>27144.59</v>
      </c>
      <c r="I4857" s="132" t="n">
        <v>27822.84</v>
      </c>
      <c r="J4857" s="132" t="n">
        <f aca="false">LARGE($G$1:G4857,1)</f>
        <v>68997.75</v>
      </c>
      <c r="K4857" s="192" t="n">
        <f aca="false">IF(J4857&gt;J4856,0,K4856+1)</f>
        <v>528</v>
      </c>
      <c r="L4857" s="134" t="n">
        <f aca="false">I4857/J4857-1</f>
        <v>-0.59675728556366</v>
      </c>
      <c r="O4857" s="131"/>
      <c r="P4857" s="330"/>
      <c r="Q4857" s="132"/>
      <c r="R4857" s="132"/>
      <c r="S4857" s="132"/>
      <c r="T4857" s="132"/>
    </row>
    <row r="4858" customFormat="false" ht="12.8" hidden="false" customHeight="false" outlineLevel="0" collapsed="false">
      <c r="A4858" s="131" t="n">
        <v>1682208000</v>
      </c>
      <c r="B4858" s="330" t="n">
        <f aca="false">(A4858/(24*60*60))+DATE(1970,1,1)</f>
        <v>45039</v>
      </c>
      <c r="C4858" s="331" t="n">
        <f aca="false">YEAR(B4858)</f>
        <v>2023</v>
      </c>
      <c r="D4858" s="331" t="n">
        <f aca="false">MONTH(B4858)</f>
        <v>4</v>
      </c>
      <c r="E4858" s="331" t="n">
        <f aca="false">DAY(B4858)</f>
        <v>23</v>
      </c>
      <c r="F4858" s="132" t="n">
        <v>27823.46</v>
      </c>
      <c r="G4858" s="132" t="n">
        <v>27823.49</v>
      </c>
      <c r="H4858" s="132" t="n">
        <v>27343.58</v>
      </c>
      <c r="I4858" s="132" t="n">
        <v>27596.46</v>
      </c>
      <c r="J4858" s="132" t="n">
        <f aca="false">LARGE($G$1:G4858,1)</f>
        <v>68997.75</v>
      </c>
      <c r="K4858" s="192" t="n">
        <f aca="false">IF(J4858&gt;J4857,0,K4857+1)</f>
        <v>529</v>
      </c>
      <c r="L4858" s="134" t="n">
        <f aca="false">I4858/J4858-1</f>
        <v>-0.600038262117243</v>
      </c>
      <c r="O4858" s="131"/>
      <c r="P4858" s="330"/>
      <c r="Q4858" s="132"/>
      <c r="R4858" s="132"/>
      <c r="S4858" s="132"/>
      <c r="T4858" s="132"/>
    </row>
    <row r="4859" customFormat="false" ht="12.8" hidden="false" customHeight="false" outlineLevel="0" collapsed="false">
      <c r="A4859" s="131" t="n">
        <v>1682294400</v>
      </c>
      <c r="B4859" s="330" t="n">
        <f aca="false">(A4859/(24*60*60))+DATE(1970,1,1)</f>
        <v>45040</v>
      </c>
      <c r="C4859" s="331" t="n">
        <f aca="false">YEAR(B4859)</f>
        <v>2023</v>
      </c>
      <c r="D4859" s="331" t="n">
        <f aca="false">MONTH(B4859)</f>
        <v>4</v>
      </c>
      <c r="E4859" s="331" t="n">
        <f aca="false">DAY(B4859)</f>
        <v>24</v>
      </c>
      <c r="F4859" s="132" t="n">
        <v>27596.46</v>
      </c>
      <c r="G4859" s="132" t="n">
        <v>28003.12</v>
      </c>
      <c r="H4859" s="132" t="n">
        <v>26972.79</v>
      </c>
      <c r="I4859" s="132" t="n">
        <v>27522</v>
      </c>
      <c r="J4859" s="132" t="n">
        <f aca="false">LARGE($G$1:G4859,1)</f>
        <v>68997.75</v>
      </c>
      <c r="K4859" s="192" t="n">
        <f aca="false">IF(J4859&gt;J4858,0,K4858+1)</f>
        <v>530</v>
      </c>
      <c r="L4859" s="134" t="n">
        <f aca="false">I4859/J4859-1</f>
        <v>-0.601117427742209</v>
      </c>
      <c r="O4859" s="131"/>
      <c r="P4859" s="330"/>
      <c r="Q4859" s="132"/>
      <c r="R4859" s="132"/>
      <c r="S4859" s="132"/>
      <c r="T4859" s="132"/>
    </row>
    <row r="4860" customFormat="false" ht="12.8" hidden="false" customHeight="false" outlineLevel="0" collapsed="false">
      <c r="A4860" s="131" t="n">
        <v>1682380800</v>
      </c>
      <c r="B4860" s="330" t="n">
        <f aca="false">(A4860/(24*60*60))+DATE(1970,1,1)</f>
        <v>45041</v>
      </c>
      <c r="C4860" s="331" t="n">
        <f aca="false">YEAR(B4860)</f>
        <v>2023</v>
      </c>
      <c r="D4860" s="331" t="n">
        <f aca="false">MONTH(B4860)</f>
        <v>4</v>
      </c>
      <c r="E4860" s="331" t="n">
        <f aca="false">DAY(B4860)</f>
        <v>25</v>
      </c>
      <c r="F4860" s="132" t="n">
        <v>27522.43</v>
      </c>
      <c r="G4860" s="132" t="n">
        <v>28404.25</v>
      </c>
      <c r="H4860" s="132" t="n">
        <v>27197.57</v>
      </c>
      <c r="I4860" s="132" t="n">
        <v>28306.95</v>
      </c>
      <c r="J4860" s="132" t="n">
        <f aca="false">LARGE($G$1:G4860,1)</f>
        <v>68997.75</v>
      </c>
      <c r="K4860" s="192" t="n">
        <f aca="false">IF(J4860&gt;J4859,0,K4859+1)</f>
        <v>531</v>
      </c>
      <c r="L4860" s="134" t="n">
        <f aca="false">I4860/J4860-1</f>
        <v>-0.589740969814233</v>
      </c>
      <c r="O4860" s="131"/>
      <c r="P4860" s="330"/>
      <c r="Q4860" s="132"/>
      <c r="R4860" s="132"/>
      <c r="S4860" s="132"/>
      <c r="T4860" s="132"/>
    </row>
    <row r="4861" customFormat="false" ht="12.8" hidden="false" customHeight="false" outlineLevel="0" collapsed="false">
      <c r="A4861" s="131" t="n">
        <v>1682467200</v>
      </c>
      <c r="B4861" s="330" t="n">
        <f aca="false">(A4861/(24*60*60))+DATE(1970,1,1)</f>
        <v>45042</v>
      </c>
      <c r="C4861" s="331" t="n">
        <f aca="false">YEAR(B4861)</f>
        <v>2023</v>
      </c>
      <c r="D4861" s="331" t="n">
        <f aca="false">MONTH(B4861)</f>
        <v>4</v>
      </c>
      <c r="E4861" s="331" t="n">
        <f aca="false">DAY(B4861)</f>
        <v>26</v>
      </c>
      <c r="F4861" s="132" t="n">
        <v>28308.65</v>
      </c>
      <c r="G4861" s="132" t="n">
        <v>30039.06</v>
      </c>
      <c r="H4861" s="132" t="n">
        <v>27248.05</v>
      </c>
      <c r="I4861" s="132" t="n">
        <v>28430.87</v>
      </c>
      <c r="J4861" s="132" t="n">
        <f aca="false">LARGE($G$1:G4861,1)</f>
        <v>68997.75</v>
      </c>
      <c r="K4861" s="192" t="n">
        <f aca="false">IF(J4861&gt;J4860,0,K4860+1)</f>
        <v>532</v>
      </c>
      <c r="L4861" s="134" t="n">
        <f aca="false">I4861/J4861-1</f>
        <v>-0.587944969220011</v>
      </c>
      <c r="O4861" s="131"/>
      <c r="P4861" s="330"/>
      <c r="Q4861" s="132"/>
      <c r="R4861" s="132"/>
      <c r="S4861" s="132"/>
      <c r="T4861" s="132"/>
    </row>
    <row r="4862" customFormat="false" ht="12.8" hidden="false" customHeight="false" outlineLevel="0" collapsed="false">
      <c r="A4862" s="131" t="n">
        <v>1682553600</v>
      </c>
      <c r="B4862" s="330" t="n">
        <f aca="false">(A4862/(24*60*60))+DATE(1970,1,1)</f>
        <v>45043</v>
      </c>
      <c r="C4862" s="331" t="n">
        <f aca="false">YEAR(B4862)</f>
        <v>2023</v>
      </c>
      <c r="D4862" s="331" t="n">
        <f aca="false">MONTH(B4862)</f>
        <v>4</v>
      </c>
      <c r="E4862" s="331" t="n">
        <f aca="false">DAY(B4862)</f>
        <v>27</v>
      </c>
      <c r="F4862" s="132" t="n">
        <v>28431.79</v>
      </c>
      <c r="G4862" s="132" t="n">
        <v>29895.35</v>
      </c>
      <c r="H4862" s="132" t="n">
        <v>28393.18</v>
      </c>
      <c r="I4862" s="132" t="n">
        <v>29484.15</v>
      </c>
      <c r="J4862" s="132" t="n">
        <f aca="false">LARGE($G$1:G4862,1)</f>
        <v>68997.75</v>
      </c>
      <c r="K4862" s="192" t="n">
        <f aca="false">IF(J4862&gt;J4861,0,K4861+1)</f>
        <v>533</v>
      </c>
      <c r="L4862" s="134" t="n">
        <f aca="false">I4862/J4862-1</f>
        <v>-0.572679543898171</v>
      </c>
      <c r="O4862" s="131"/>
      <c r="P4862" s="330"/>
      <c r="Q4862" s="132"/>
      <c r="R4862" s="132"/>
      <c r="S4862" s="132"/>
      <c r="T4862" s="132"/>
    </row>
    <row r="4863" customFormat="false" ht="12.8" hidden="false" customHeight="false" outlineLevel="0" collapsed="false">
      <c r="A4863" s="131" t="n">
        <v>1682640000</v>
      </c>
      <c r="B4863" s="330" t="n">
        <f aca="false">(A4863/(24*60*60))+DATE(1970,1,1)</f>
        <v>45044</v>
      </c>
      <c r="C4863" s="331" t="n">
        <f aca="false">YEAR(B4863)</f>
        <v>2023</v>
      </c>
      <c r="D4863" s="331" t="n">
        <f aca="false">MONTH(B4863)</f>
        <v>4</v>
      </c>
      <c r="E4863" s="331" t="n">
        <f aca="false">DAY(B4863)</f>
        <v>28</v>
      </c>
      <c r="F4863" s="132" t="n">
        <v>29484.73</v>
      </c>
      <c r="G4863" s="132" t="n">
        <v>29607.75</v>
      </c>
      <c r="H4863" s="132" t="n">
        <v>28912.16</v>
      </c>
      <c r="I4863" s="132" t="n">
        <v>29337.1</v>
      </c>
      <c r="J4863" s="132" t="n">
        <f aca="false">LARGE($G$1:G4863,1)</f>
        <v>68997.75</v>
      </c>
      <c r="K4863" s="192" t="n">
        <f aca="false">IF(J4863&gt;J4862,0,K4862+1)</f>
        <v>534</v>
      </c>
      <c r="L4863" s="134" t="n">
        <f aca="false">I4863/J4863-1</f>
        <v>-0.574810772815056</v>
      </c>
      <c r="O4863" s="131"/>
      <c r="P4863" s="330"/>
      <c r="Q4863" s="132"/>
      <c r="R4863" s="132"/>
      <c r="S4863" s="132"/>
      <c r="T4863" s="132"/>
    </row>
    <row r="4864" customFormat="false" ht="12.8" hidden="false" customHeight="false" outlineLevel="0" collapsed="false">
      <c r="A4864" s="131" t="n">
        <v>1682726400</v>
      </c>
      <c r="B4864" s="330" t="n">
        <f aca="false">(A4864/(24*60*60))+DATE(1970,1,1)</f>
        <v>45045</v>
      </c>
      <c r="C4864" s="331" t="n">
        <f aca="false">YEAR(B4864)</f>
        <v>2023</v>
      </c>
      <c r="D4864" s="331" t="n">
        <f aca="false">MONTH(B4864)</f>
        <v>4</v>
      </c>
      <c r="E4864" s="331" t="n">
        <f aca="false">DAY(B4864)</f>
        <v>29</v>
      </c>
      <c r="F4864" s="132" t="n">
        <v>29338.13</v>
      </c>
      <c r="G4864" s="132" t="n">
        <v>29469.7</v>
      </c>
      <c r="H4864" s="132" t="n">
        <v>29053.94</v>
      </c>
      <c r="I4864" s="132" t="n">
        <v>29250.74</v>
      </c>
      <c r="J4864" s="132" t="n">
        <f aca="false">LARGE($G$1:G4864,1)</f>
        <v>68997.75</v>
      </c>
      <c r="K4864" s="192" t="n">
        <f aca="false">IF(J4864&gt;J4863,0,K4863+1)</f>
        <v>535</v>
      </c>
      <c r="L4864" s="134" t="n">
        <f aca="false">I4864/J4864-1</f>
        <v>-0.57606240783214</v>
      </c>
      <c r="O4864" s="131"/>
      <c r="P4864" s="330"/>
      <c r="Q4864" s="132"/>
      <c r="R4864" s="132"/>
      <c r="S4864" s="132"/>
      <c r="T4864" s="132"/>
    </row>
    <row r="4865" customFormat="false" ht="12.8" hidden="false" customHeight="false" outlineLevel="0" collapsed="false">
      <c r="A4865" s="131" t="n">
        <v>1682812800</v>
      </c>
      <c r="B4865" s="330" t="n">
        <f aca="false">(A4865/(24*60*60))+DATE(1970,1,1)</f>
        <v>45046</v>
      </c>
      <c r="C4865" s="331" t="n">
        <f aca="false">YEAR(B4865)</f>
        <v>2023</v>
      </c>
      <c r="D4865" s="331" t="n">
        <f aca="false">MONTH(B4865)</f>
        <v>4</v>
      </c>
      <c r="E4865" s="331" t="n">
        <f aca="false">DAY(B4865)</f>
        <v>30</v>
      </c>
      <c r="F4865" s="132" t="n">
        <v>29252.33</v>
      </c>
      <c r="G4865" s="132" t="n">
        <v>29972.89</v>
      </c>
      <c r="H4865" s="132" t="n">
        <v>29109.83</v>
      </c>
      <c r="I4865" s="132" t="n">
        <v>29248.47</v>
      </c>
      <c r="J4865" s="132" t="n">
        <f aca="false">LARGE($G$1:G4865,1)</f>
        <v>68997.75</v>
      </c>
      <c r="K4865" s="192" t="n">
        <f aca="false">IF(J4865&gt;J4864,0,K4864+1)</f>
        <v>536</v>
      </c>
      <c r="L4865" s="134" t="n">
        <f aca="false">I4865/J4865-1</f>
        <v>-0.576095307455678</v>
      </c>
      <c r="O4865" s="131"/>
      <c r="P4865" s="330"/>
      <c r="Q4865" s="132"/>
      <c r="R4865" s="132"/>
      <c r="S4865" s="132"/>
      <c r="T4865" s="132"/>
    </row>
    <row r="4866" customFormat="false" ht="12.8" hidden="false" customHeight="false" outlineLevel="0" collapsed="false">
      <c r="A4866" s="131" t="n">
        <v>1682899200</v>
      </c>
      <c r="B4866" s="330" t="n">
        <f aca="false">(A4866/(24*60*60))+DATE(1970,1,1)</f>
        <v>45047</v>
      </c>
      <c r="C4866" s="331" t="n">
        <f aca="false">YEAR(B4866)</f>
        <v>2023</v>
      </c>
      <c r="D4866" s="331" t="n">
        <f aca="false">MONTH(B4866)</f>
        <v>5</v>
      </c>
      <c r="E4866" s="331" t="n">
        <f aca="false">DAY(B4866)</f>
        <v>1</v>
      </c>
      <c r="F4866" s="132" t="n">
        <v>29250.13</v>
      </c>
      <c r="G4866" s="132" t="n">
        <v>29347.7</v>
      </c>
      <c r="H4866" s="132" t="n">
        <v>27665.95</v>
      </c>
      <c r="I4866" s="132" t="n">
        <v>28084.93</v>
      </c>
      <c r="J4866" s="132" t="n">
        <f aca="false">LARGE($G$1:G4866,1)</f>
        <v>68997.75</v>
      </c>
      <c r="K4866" s="192" t="n">
        <f aca="false">IF(J4866&gt;J4865,0,K4865+1)</f>
        <v>537</v>
      </c>
      <c r="L4866" s="134" t="n">
        <f aca="false">I4866/J4866-1</f>
        <v>-0.592958755901461</v>
      </c>
      <c r="O4866" s="131"/>
      <c r="P4866" s="330"/>
      <c r="Q4866" s="132"/>
      <c r="R4866" s="132"/>
      <c r="S4866" s="132"/>
      <c r="T4866" s="132"/>
    </row>
    <row r="4867" customFormat="false" ht="12.8" hidden="false" customHeight="false" outlineLevel="0" collapsed="false">
      <c r="A4867" s="131" t="n">
        <v>1682985600</v>
      </c>
      <c r="B4867" s="330" t="n">
        <f aca="false">(A4867/(24*60*60))+DATE(1970,1,1)</f>
        <v>45048</v>
      </c>
      <c r="C4867" s="331" t="n">
        <f aca="false">YEAR(B4867)</f>
        <v>2023</v>
      </c>
      <c r="D4867" s="331" t="n">
        <f aca="false">MONTH(B4867)</f>
        <v>5</v>
      </c>
      <c r="E4867" s="331" t="n">
        <f aca="false">DAY(B4867)</f>
        <v>2</v>
      </c>
      <c r="F4867" s="132" t="n">
        <v>28086.08</v>
      </c>
      <c r="G4867" s="132" t="n">
        <v>28916.22</v>
      </c>
      <c r="H4867" s="132" t="n">
        <v>27890.1</v>
      </c>
      <c r="I4867" s="132" t="n">
        <v>28698.86</v>
      </c>
      <c r="J4867" s="132" t="n">
        <f aca="false">LARGE($G$1:G4867,1)</f>
        <v>68997.75</v>
      </c>
      <c r="K4867" s="192" t="n">
        <f aca="false">IF(J4867&gt;J4866,0,K4866+1)</f>
        <v>538</v>
      </c>
      <c r="L4867" s="134" t="n">
        <f aca="false">I4867/J4867-1</f>
        <v>-0.584060929523064</v>
      </c>
      <c r="O4867" s="131"/>
      <c r="P4867" s="330"/>
      <c r="Q4867" s="132"/>
      <c r="R4867" s="132"/>
      <c r="S4867" s="132"/>
      <c r="T4867" s="132"/>
    </row>
    <row r="4868" customFormat="false" ht="12.8" hidden="false" customHeight="false" outlineLevel="0" collapsed="false">
      <c r="A4868" s="131" t="n">
        <v>1683072000</v>
      </c>
      <c r="B4868" s="330" t="n">
        <f aca="false">(A4868/(24*60*60))+DATE(1970,1,1)</f>
        <v>45049</v>
      </c>
      <c r="C4868" s="331" t="n">
        <f aca="false">YEAR(B4868)</f>
        <v>2023</v>
      </c>
      <c r="D4868" s="331" t="n">
        <f aca="false">MONTH(B4868)</f>
        <v>5</v>
      </c>
      <c r="E4868" s="331" t="n">
        <f aca="false">DAY(B4868)</f>
        <v>3</v>
      </c>
      <c r="F4868" s="132" t="n">
        <v>28698.78</v>
      </c>
      <c r="G4868" s="132" t="n">
        <v>29280.29</v>
      </c>
      <c r="H4868" s="132" t="n">
        <v>28140.32</v>
      </c>
      <c r="I4868" s="132" t="n">
        <v>29044.22</v>
      </c>
      <c r="J4868" s="132" t="n">
        <f aca="false">LARGE($G$1:G4868,1)</f>
        <v>68997.75</v>
      </c>
      <c r="K4868" s="192" t="n">
        <f aca="false">IF(J4868&gt;J4867,0,K4867+1)</f>
        <v>539</v>
      </c>
      <c r="L4868" s="134" t="n">
        <f aca="false">I4868/J4868-1</f>
        <v>-0.579055548912827</v>
      </c>
      <c r="O4868" s="131"/>
      <c r="P4868" s="330"/>
      <c r="Q4868" s="132"/>
      <c r="R4868" s="132"/>
      <c r="S4868" s="132"/>
      <c r="T4868" s="132"/>
    </row>
    <row r="4869" customFormat="false" ht="12.8" hidden="false" customHeight="false" outlineLevel="0" collapsed="false">
      <c r="A4869" s="131" t="n">
        <v>1683158400</v>
      </c>
      <c r="B4869" s="330" t="n">
        <f aca="false">(A4869/(24*60*60))+DATE(1970,1,1)</f>
        <v>45050</v>
      </c>
      <c r="C4869" s="331" t="n">
        <f aca="false">YEAR(B4869)</f>
        <v>2023</v>
      </c>
      <c r="D4869" s="331" t="n">
        <f aca="false">MONTH(B4869)</f>
        <v>5</v>
      </c>
      <c r="E4869" s="331" t="n">
        <f aca="false">DAY(B4869)</f>
        <v>4</v>
      </c>
      <c r="F4869" s="132" t="n">
        <v>29046.46</v>
      </c>
      <c r="G4869" s="132" t="n">
        <v>29387.66</v>
      </c>
      <c r="H4869" s="132" t="n">
        <v>28691.3</v>
      </c>
      <c r="I4869" s="132" t="n">
        <v>28870.25</v>
      </c>
      <c r="J4869" s="132" t="n">
        <f aca="false">LARGE($G$1:G4869,1)</f>
        <v>68997.75</v>
      </c>
      <c r="K4869" s="192" t="n">
        <f aca="false">IF(J4869&gt;J4868,0,K4868+1)</f>
        <v>540</v>
      </c>
      <c r="L4869" s="134" t="n">
        <f aca="false">I4869/J4869-1</f>
        <v>-0.58157693547978</v>
      </c>
      <c r="O4869" s="131"/>
      <c r="P4869" s="330"/>
      <c r="Q4869" s="132"/>
      <c r="R4869" s="132"/>
      <c r="S4869" s="132"/>
      <c r="T4869" s="132"/>
    </row>
    <row r="4870" customFormat="false" ht="12.8" hidden="false" customHeight="false" outlineLevel="0" collapsed="false">
      <c r="A4870" s="131" t="n">
        <v>1683244800</v>
      </c>
      <c r="B4870" s="330" t="n">
        <f aca="false">(A4870/(24*60*60))+DATE(1970,1,1)</f>
        <v>45051</v>
      </c>
      <c r="C4870" s="331" t="n">
        <f aca="false">YEAR(B4870)</f>
        <v>2023</v>
      </c>
      <c r="D4870" s="331" t="n">
        <f aca="false">MONTH(B4870)</f>
        <v>5</v>
      </c>
      <c r="E4870" s="331" t="n">
        <f aca="false">DAY(B4870)</f>
        <v>5</v>
      </c>
      <c r="F4870" s="132" t="n">
        <v>28872.99</v>
      </c>
      <c r="G4870" s="132" t="n">
        <v>29715.39</v>
      </c>
      <c r="H4870" s="132" t="n">
        <v>28822.95</v>
      </c>
      <c r="I4870" s="132" t="n">
        <v>29554.64</v>
      </c>
      <c r="J4870" s="132" t="n">
        <f aca="false">LARGE($G$1:G4870,1)</f>
        <v>68997.75</v>
      </c>
      <c r="K4870" s="192" t="n">
        <f aca="false">IF(J4870&gt;J4869,0,K4869+1)</f>
        <v>541</v>
      </c>
      <c r="L4870" s="134" t="n">
        <f aca="false">I4870/J4870-1</f>
        <v>-0.571657916381331</v>
      </c>
      <c r="O4870" s="131"/>
      <c r="P4870" s="330"/>
      <c r="Q4870" s="132"/>
      <c r="R4870" s="132"/>
      <c r="S4870" s="132"/>
      <c r="T4870" s="132"/>
    </row>
    <row r="4871" customFormat="false" ht="12.8" hidden="false" customHeight="false" outlineLevel="0" collapsed="false">
      <c r="A4871" s="131" t="n">
        <v>1683331200</v>
      </c>
      <c r="B4871" s="330" t="n">
        <f aca="false">(A4871/(24*60*60))+DATE(1970,1,1)</f>
        <v>45052</v>
      </c>
      <c r="C4871" s="331" t="n">
        <f aca="false">YEAR(B4871)</f>
        <v>2023</v>
      </c>
      <c r="D4871" s="331" t="n">
        <f aca="false">MONTH(B4871)</f>
        <v>5</v>
      </c>
      <c r="E4871" s="331" t="n">
        <f aca="false">DAY(B4871)</f>
        <v>6</v>
      </c>
      <c r="F4871" s="132" t="n">
        <v>29552.32</v>
      </c>
      <c r="G4871" s="132" t="n">
        <v>29870.31</v>
      </c>
      <c r="H4871" s="132" t="n">
        <v>28413.5</v>
      </c>
      <c r="I4871" s="132" t="n">
        <v>28962.11</v>
      </c>
      <c r="J4871" s="132" t="n">
        <f aca="false">LARGE($G$1:G4871,1)</f>
        <v>68997.75</v>
      </c>
      <c r="K4871" s="192" t="n">
        <f aca="false">IF(J4871&gt;J4870,0,K4870+1)</f>
        <v>542</v>
      </c>
      <c r="L4871" s="134" t="n">
        <f aca="false">I4871/J4871-1</f>
        <v>-0.58024558771844</v>
      </c>
      <c r="O4871" s="131"/>
      <c r="P4871" s="330"/>
      <c r="Q4871" s="132"/>
      <c r="R4871" s="132"/>
      <c r="S4871" s="132"/>
      <c r="T4871" s="132"/>
    </row>
    <row r="4872" customFormat="false" ht="12.8" hidden="false" customHeight="false" outlineLevel="0" collapsed="false">
      <c r="A4872" s="131" t="n">
        <v>1683417600</v>
      </c>
      <c r="B4872" s="330" t="n">
        <f aca="false">(A4872/(24*60*60))+DATE(1970,1,1)</f>
        <v>45053</v>
      </c>
      <c r="C4872" s="331" t="n">
        <f aca="false">YEAR(B4872)</f>
        <v>2023</v>
      </c>
      <c r="D4872" s="331" t="n">
        <f aca="false">MONTH(B4872)</f>
        <v>5</v>
      </c>
      <c r="E4872" s="331" t="n">
        <f aca="false">DAY(B4872)</f>
        <v>7</v>
      </c>
      <c r="F4872" s="132" t="n">
        <v>28961.42</v>
      </c>
      <c r="G4872" s="132" t="n">
        <v>29241.35</v>
      </c>
      <c r="H4872" s="132" t="n">
        <v>28552.88</v>
      </c>
      <c r="I4872" s="132" t="n">
        <v>28594.28</v>
      </c>
      <c r="J4872" s="132" t="n">
        <f aca="false">LARGE($G$1:G4872,1)</f>
        <v>68997.75</v>
      </c>
      <c r="K4872" s="192" t="n">
        <f aca="false">IF(J4872&gt;J4871,0,K4871+1)</f>
        <v>543</v>
      </c>
      <c r="L4872" s="134" t="n">
        <f aca="false">I4872/J4872-1</f>
        <v>-0.585576631122029</v>
      </c>
      <c r="O4872" s="131"/>
      <c r="P4872" s="330"/>
      <c r="Q4872" s="132"/>
      <c r="R4872" s="132"/>
      <c r="S4872" s="132"/>
      <c r="T4872" s="132"/>
    </row>
    <row r="4873" customFormat="false" ht="12.8" hidden="false" customHeight="false" outlineLevel="0" collapsed="false">
      <c r="A4873" s="131" t="n">
        <v>1683504000</v>
      </c>
      <c r="B4873" s="330" t="n">
        <f aca="false">(A4873/(24*60*60))+DATE(1970,1,1)</f>
        <v>45054</v>
      </c>
      <c r="C4873" s="331" t="n">
        <f aca="false">YEAR(B4873)</f>
        <v>2023</v>
      </c>
      <c r="D4873" s="331" t="n">
        <f aca="false">MONTH(B4873)</f>
        <v>5</v>
      </c>
      <c r="E4873" s="331" t="n">
        <f aca="false">DAY(B4873)</f>
        <v>8</v>
      </c>
      <c r="F4873" s="132" t="n">
        <v>28596.43</v>
      </c>
      <c r="G4873" s="132" t="n">
        <v>28813.39</v>
      </c>
      <c r="H4873" s="132" t="n">
        <v>27380.29</v>
      </c>
      <c r="I4873" s="132" t="n">
        <v>27810.71</v>
      </c>
      <c r="J4873" s="132" t="n">
        <f aca="false">LARGE($G$1:G4873,1)</f>
        <v>68997.75</v>
      </c>
      <c r="K4873" s="192" t="n">
        <f aca="false">IF(J4873&gt;J4872,0,K4872+1)</f>
        <v>544</v>
      </c>
      <c r="L4873" s="134" t="n">
        <f aca="false">I4873/J4873-1</f>
        <v>-0.59693308839781</v>
      </c>
      <c r="O4873" s="131"/>
      <c r="P4873" s="330"/>
      <c r="Q4873" s="132"/>
      <c r="R4873" s="132"/>
      <c r="S4873" s="132"/>
      <c r="T4873" s="132"/>
    </row>
    <row r="4874" customFormat="false" ht="12.8" hidden="false" customHeight="false" outlineLevel="0" collapsed="false">
      <c r="A4874" s="131" t="n">
        <v>1683590400</v>
      </c>
      <c r="B4874" s="330" t="n">
        <f aca="false">(A4874/(24*60*60))+DATE(1970,1,1)</f>
        <v>45055</v>
      </c>
      <c r="C4874" s="331" t="n">
        <f aca="false">YEAR(B4874)</f>
        <v>2023</v>
      </c>
      <c r="D4874" s="331" t="n">
        <f aca="false">MONTH(B4874)</f>
        <v>5</v>
      </c>
      <c r="E4874" s="331" t="n">
        <f aca="false">DAY(B4874)</f>
        <v>9</v>
      </c>
      <c r="F4874" s="132" t="n">
        <v>27808.47</v>
      </c>
      <c r="G4874" s="132" t="n">
        <v>28003.3</v>
      </c>
      <c r="H4874" s="132" t="n">
        <v>27441.75</v>
      </c>
      <c r="I4874" s="132" t="n">
        <v>27695.74</v>
      </c>
      <c r="J4874" s="132" t="n">
        <f aca="false">LARGE($G$1:G4874,1)</f>
        <v>68997.75</v>
      </c>
      <c r="K4874" s="192" t="n">
        <f aca="false">IF(J4874&gt;J4873,0,K4873+1)</f>
        <v>545</v>
      </c>
      <c r="L4874" s="134" t="n">
        <f aca="false">I4874/J4874-1</f>
        <v>-0.598599374617288</v>
      </c>
      <c r="O4874" s="131"/>
      <c r="P4874" s="330"/>
      <c r="Q4874" s="132"/>
      <c r="R4874" s="132"/>
      <c r="S4874" s="132"/>
      <c r="T4874" s="132"/>
    </row>
    <row r="4875" customFormat="false" ht="12.8" hidden="false" customHeight="false" outlineLevel="0" collapsed="false">
      <c r="A4875" s="131" t="n">
        <v>1683676800</v>
      </c>
      <c r="B4875" s="330" t="n">
        <f aca="false">(A4875/(24*60*60))+DATE(1970,1,1)</f>
        <v>45056</v>
      </c>
      <c r="C4875" s="331" t="n">
        <f aca="false">YEAR(B4875)</f>
        <v>2023</v>
      </c>
      <c r="D4875" s="331" t="n">
        <f aca="false">MONTH(B4875)</f>
        <v>5</v>
      </c>
      <c r="E4875" s="331" t="n">
        <f aca="false">DAY(B4875)</f>
        <v>10</v>
      </c>
      <c r="F4875" s="132" t="n">
        <v>27649.6</v>
      </c>
      <c r="G4875" s="132" t="n">
        <v>28334.24</v>
      </c>
      <c r="H4875" s="132" t="n">
        <v>26821.23</v>
      </c>
      <c r="I4875" s="132" t="n">
        <v>27620.45</v>
      </c>
      <c r="J4875" s="132" t="n">
        <f aca="false">LARGE($G$1:G4875,1)</f>
        <v>68997.75</v>
      </c>
      <c r="K4875" s="192" t="n">
        <f aca="false">IF(J4875&gt;J4874,0,K4874+1)</f>
        <v>546</v>
      </c>
      <c r="L4875" s="134" t="n">
        <f aca="false">I4875/J4875-1</f>
        <v>-0.599690569620024</v>
      </c>
      <c r="O4875" s="131"/>
      <c r="P4875" s="330"/>
      <c r="Q4875" s="132"/>
      <c r="R4875" s="132"/>
      <c r="S4875" s="132"/>
      <c r="T4875" s="132"/>
    </row>
    <row r="4876" customFormat="false" ht="12.8" hidden="false" customHeight="false" outlineLevel="0" collapsed="false">
      <c r="A4876" s="131" t="n">
        <v>1683763200</v>
      </c>
      <c r="B4876" s="330" t="n">
        <f aca="false">(A4876/(24*60*60))+DATE(1970,1,1)</f>
        <v>45057</v>
      </c>
      <c r="C4876" s="331" t="n">
        <f aca="false">YEAR(B4876)</f>
        <v>2023</v>
      </c>
      <c r="D4876" s="331" t="n">
        <f aca="false">MONTH(B4876)</f>
        <v>5</v>
      </c>
      <c r="E4876" s="331" t="n">
        <f aca="false">DAY(B4876)</f>
        <v>11</v>
      </c>
      <c r="F4876" s="132" t="n">
        <v>27621.53</v>
      </c>
      <c r="G4876" s="132" t="n">
        <v>27647.44</v>
      </c>
      <c r="H4876" s="132" t="n">
        <v>26734.25</v>
      </c>
      <c r="I4876" s="132" t="n">
        <v>26993.22</v>
      </c>
      <c r="J4876" s="132" t="n">
        <f aca="false">LARGE($G$1:G4876,1)</f>
        <v>68997.75</v>
      </c>
      <c r="K4876" s="192" t="n">
        <f aca="false">IF(J4876&gt;J4875,0,K4875+1)</f>
        <v>547</v>
      </c>
      <c r="L4876" s="134" t="n">
        <f aca="false">I4876/J4876-1</f>
        <v>-0.608781155907258</v>
      </c>
      <c r="O4876" s="131"/>
      <c r="P4876" s="330"/>
      <c r="Q4876" s="132"/>
      <c r="R4876" s="132"/>
      <c r="S4876" s="132"/>
      <c r="T4876" s="132"/>
    </row>
    <row r="4877" customFormat="false" ht="12.8" hidden="false" customHeight="false" outlineLevel="0" collapsed="false">
      <c r="A4877" s="131" t="n">
        <v>1683849600</v>
      </c>
      <c r="B4877" s="330" t="n">
        <f aca="false">(A4877/(24*60*60))+DATE(1970,1,1)</f>
        <v>45058</v>
      </c>
      <c r="C4877" s="331" t="n">
        <f aca="false">YEAR(B4877)</f>
        <v>2023</v>
      </c>
      <c r="D4877" s="331" t="n">
        <f aca="false">MONTH(B4877)</f>
        <v>5</v>
      </c>
      <c r="E4877" s="331" t="n">
        <f aca="false">DAY(B4877)</f>
        <v>12</v>
      </c>
      <c r="F4877" s="132" t="n">
        <v>26989.42</v>
      </c>
      <c r="G4877" s="132" t="n">
        <v>27104.83</v>
      </c>
      <c r="H4877" s="132" t="n">
        <v>25823.6</v>
      </c>
      <c r="I4877" s="132" t="n">
        <v>26809.46</v>
      </c>
      <c r="J4877" s="132" t="n">
        <f aca="false">LARGE($G$1:G4877,1)</f>
        <v>68997.75</v>
      </c>
      <c r="K4877" s="192" t="n">
        <f aca="false">IF(J4877&gt;J4876,0,K4876+1)</f>
        <v>548</v>
      </c>
      <c r="L4877" s="134" t="n">
        <f aca="false">I4877/J4877-1</f>
        <v>-0.611444431158987</v>
      </c>
      <c r="O4877" s="131"/>
      <c r="P4877" s="330"/>
      <c r="Q4877" s="132"/>
      <c r="R4877" s="132"/>
      <c r="S4877" s="132"/>
      <c r="T4877" s="132"/>
    </row>
    <row r="4878" customFormat="false" ht="12.8" hidden="false" customHeight="false" outlineLevel="0" collapsed="false">
      <c r="A4878" s="131" t="n">
        <v>1683936000</v>
      </c>
      <c r="B4878" s="330" t="n">
        <f aca="false">(A4878/(24*60*60))+DATE(1970,1,1)</f>
        <v>45059</v>
      </c>
      <c r="C4878" s="331" t="n">
        <f aca="false">YEAR(B4878)</f>
        <v>2023</v>
      </c>
      <c r="D4878" s="331" t="n">
        <f aca="false">MONTH(B4878)</f>
        <v>5</v>
      </c>
      <c r="E4878" s="331" t="n">
        <f aca="false">DAY(B4878)</f>
        <v>13</v>
      </c>
      <c r="F4878" s="132" t="n">
        <v>26811.45</v>
      </c>
      <c r="G4878" s="132" t="n">
        <v>27072.19</v>
      </c>
      <c r="H4878" s="132" t="n">
        <v>26705.9</v>
      </c>
      <c r="I4878" s="132" t="n">
        <v>26788.7</v>
      </c>
      <c r="J4878" s="132" t="n">
        <f aca="false">LARGE($G$1:G4878,1)</f>
        <v>68997.75</v>
      </c>
      <c r="K4878" s="192" t="n">
        <f aca="false">IF(J4878&gt;J4877,0,K4877+1)</f>
        <v>549</v>
      </c>
      <c r="L4878" s="134" t="n">
        <f aca="false">I4878/J4878-1</f>
        <v>-0.611745310535488</v>
      </c>
      <c r="O4878" s="131"/>
      <c r="P4878" s="330"/>
      <c r="Q4878" s="132"/>
      <c r="R4878" s="132"/>
      <c r="S4878" s="132"/>
      <c r="T4878" s="132"/>
    </row>
    <row r="4879" customFormat="false" ht="12.8" hidden="false" customHeight="false" outlineLevel="0" collapsed="false">
      <c r="A4879" s="131" t="n">
        <v>1684022400</v>
      </c>
      <c r="B4879" s="330" t="n">
        <f aca="false">(A4879/(24*60*60))+DATE(1970,1,1)</f>
        <v>45060</v>
      </c>
      <c r="C4879" s="331" t="n">
        <f aca="false">YEAR(B4879)</f>
        <v>2023</v>
      </c>
      <c r="D4879" s="331" t="n">
        <f aca="false">MONTH(B4879)</f>
        <v>5</v>
      </c>
      <c r="E4879" s="331" t="n">
        <f aca="false">DAY(B4879)</f>
        <v>14</v>
      </c>
      <c r="F4879" s="132" t="n">
        <v>26794.1</v>
      </c>
      <c r="G4879" s="132" t="n">
        <v>27205.8</v>
      </c>
      <c r="H4879" s="132" t="n">
        <v>26595.63</v>
      </c>
      <c r="I4879" s="132" t="n">
        <v>26930.75</v>
      </c>
      <c r="J4879" s="132" t="n">
        <f aca="false">LARGE($G$1:G4879,1)</f>
        <v>68997.75</v>
      </c>
      <c r="K4879" s="192" t="n">
        <f aca="false">IF(J4879&gt;J4878,0,K4878+1)</f>
        <v>550</v>
      </c>
      <c r="L4879" s="134" t="n">
        <f aca="false">I4879/J4879-1</f>
        <v>-0.609686547749746</v>
      </c>
      <c r="O4879" s="131"/>
      <c r="P4879" s="330"/>
      <c r="Q4879" s="132"/>
      <c r="R4879" s="132"/>
      <c r="S4879" s="132"/>
      <c r="T4879" s="132"/>
    </row>
    <row r="4880" customFormat="false" ht="12.8" hidden="false" customHeight="false" outlineLevel="0" collapsed="false">
      <c r="A4880" s="131" t="n">
        <v>1684108800</v>
      </c>
      <c r="B4880" s="330" t="n">
        <f aca="false">(A4880/(24*60*60))+DATE(1970,1,1)</f>
        <v>45061</v>
      </c>
      <c r="C4880" s="331" t="n">
        <f aca="false">YEAR(B4880)</f>
        <v>2023</v>
      </c>
      <c r="D4880" s="331" t="n">
        <f aca="false">MONTH(B4880)</f>
        <v>5</v>
      </c>
      <c r="E4880" s="331" t="n">
        <f aca="false">DAY(B4880)</f>
        <v>15</v>
      </c>
      <c r="F4880" s="132" t="n">
        <v>26931.05</v>
      </c>
      <c r="G4880" s="132" t="n">
        <v>27673.93</v>
      </c>
      <c r="H4880" s="132" t="n">
        <v>26736.44</v>
      </c>
      <c r="I4880" s="132" t="n">
        <v>27175.18</v>
      </c>
      <c r="J4880" s="132" t="n">
        <f aca="false">LARGE($G$1:G4880,1)</f>
        <v>68997.75</v>
      </c>
      <c r="K4880" s="192" t="n">
        <f aca="false">IF(J4880&gt;J4879,0,K4879+1)</f>
        <v>551</v>
      </c>
      <c r="L4880" s="134" t="n">
        <f aca="false">I4880/J4880-1</f>
        <v>-0.60614396846274</v>
      </c>
      <c r="O4880" s="131"/>
      <c r="P4880" s="330"/>
      <c r="Q4880" s="132"/>
      <c r="R4880" s="132"/>
      <c r="S4880" s="132"/>
      <c r="T4880" s="132"/>
    </row>
    <row r="4881" customFormat="false" ht="12.8" hidden="false" customHeight="false" outlineLevel="0" collapsed="false">
      <c r="A4881" s="131" t="n">
        <v>1684195200</v>
      </c>
      <c r="B4881" s="330" t="n">
        <f aca="false">(A4881/(24*60*60))+DATE(1970,1,1)</f>
        <v>45062</v>
      </c>
      <c r="C4881" s="331" t="n">
        <f aca="false">YEAR(B4881)</f>
        <v>2023</v>
      </c>
      <c r="D4881" s="331" t="n">
        <f aca="false">MONTH(B4881)</f>
        <v>5</v>
      </c>
      <c r="E4881" s="331" t="n">
        <f aca="false">DAY(B4881)</f>
        <v>16</v>
      </c>
      <c r="F4881" s="132" t="n">
        <v>27171.37</v>
      </c>
      <c r="G4881" s="132" t="n">
        <v>27304.3</v>
      </c>
      <c r="H4881" s="132" t="n">
        <v>26867.56</v>
      </c>
      <c r="I4881" s="132" t="n">
        <v>27041.17</v>
      </c>
      <c r="J4881" s="132" t="n">
        <f aca="false">LARGE($G$1:G4881,1)</f>
        <v>68997.75</v>
      </c>
      <c r="K4881" s="192" t="n">
        <f aca="false">IF(J4881&gt;J4880,0,K4880+1)</f>
        <v>552</v>
      </c>
      <c r="L4881" s="134" t="n">
        <f aca="false">I4881/J4881-1</f>
        <v>-0.608086205709607</v>
      </c>
      <c r="O4881" s="131"/>
      <c r="P4881" s="330"/>
      <c r="Q4881" s="132"/>
      <c r="R4881" s="132"/>
      <c r="S4881" s="132"/>
      <c r="T4881" s="132"/>
    </row>
    <row r="4882" customFormat="false" ht="12.8" hidden="false" customHeight="false" outlineLevel="0" collapsed="false">
      <c r="A4882" s="131" t="n">
        <v>1684281600</v>
      </c>
      <c r="B4882" s="330" t="n">
        <f aca="false">(A4882/(24*60*60))+DATE(1970,1,1)</f>
        <v>45063</v>
      </c>
      <c r="C4882" s="331" t="n">
        <f aca="false">YEAR(B4882)</f>
        <v>2023</v>
      </c>
      <c r="D4882" s="331" t="n">
        <f aca="false">MONTH(B4882)</f>
        <v>5</v>
      </c>
      <c r="E4882" s="331" t="n">
        <f aca="false">DAY(B4882)</f>
        <v>17</v>
      </c>
      <c r="F4882" s="132" t="n">
        <v>27042.18</v>
      </c>
      <c r="G4882" s="132" t="n">
        <v>27509.15</v>
      </c>
      <c r="H4882" s="132" t="n">
        <v>26563.97</v>
      </c>
      <c r="I4882" s="132" t="n">
        <v>27409.77</v>
      </c>
      <c r="J4882" s="132" t="n">
        <f aca="false">LARGE($G$1:G4882,1)</f>
        <v>68997.75</v>
      </c>
      <c r="K4882" s="192" t="n">
        <f aca="false">IF(J4882&gt;J4881,0,K4881+1)</f>
        <v>553</v>
      </c>
      <c r="L4882" s="134" t="n">
        <f aca="false">I4882/J4882-1</f>
        <v>-0.602744002521821</v>
      </c>
      <c r="O4882" s="131"/>
      <c r="P4882" s="330"/>
      <c r="Q4882" s="132"/>
      <c r="R4882" s="132"/>
      <c r="S4882" s="132"/>
      <c r="T4882" s="132"/>
    </row>
    <row r="4883" customFormat="false" ht="12.8" hidden="false" customHeight="false" outlineLevel="0" collapsed="false">
      <c r="A4883" s="131" t="n">
        <v>1684368000</v>
      </c>
      <c r="B4883" s="330" t="n">
        <f aca="false">(A4883/(24*60*60))+DATE(1970,1,1)</f>
        <v>45064</v>
      </c>
      <c r="C4883" s="331" t="n">
        <f aca="false">YEAR(B4883)</f>
        <v>2023</v>
      </c>
      <c r="D4883" s="331" t="n">
        <f aca="false">MONTH(B4883)</f>
        <v>5</v>
      </c>
      <c r="E4883" s="331" t="n">
        <f aca="false">DAY(B4883)</f>
        <v>18</v>
      </c>
      <c r="F4883" s="132" t="n">
        <v>27413.52</v>
      </c>
      <c r="G4883" s="132" t="n">
        <v>27487.25</v>
      </c>
      <c r="H4883" s="132" t="n">
        <v>26373.38</v>
      </c>
      <c r="I4883" s="132" t="n">
        <v>26829.1</v>
      </c>
      <c r="J4883" s="132" t="n">
        <f aca="false">LARGE($G$1:G4883,1)</f>
        <v>68997.75</v>
      </c>
      <c r="K4883" s="192" t="n">
        <f aca="false">IF(J4883&gt;J4882,0,K4882+1)</f>
        <v>554</v>
      </c>
      <c r="L4883" s="134" t="n">
        <f aca="false">I4883/J4883-1</f>
        <v>-0.611159784195862</v>
      </c>
      <c r="O4883" s="131"/>
      <c r="P4883" s="330"/>
      <c r="Q4883" s="132"/>
      <c r="R4883" s="132"/>
      <c r="S4883" s="132"/>
      <c r="T4883" s="132"/>
    </row>
    <row r="4884" customFormat="false" ht="12.8" hidden="false" customHeight="false" outlineLevel="0" collapsed="false">
      <c r="A4884" s="131" t="n">
        <v>1684454400</v>
      </c>
      <c r="B4884" s="330" t="n">
        <f aca="false">(A4884/(24*60*60))+DATE(1970,1,1)</f>
        <v>45065</v>
      </c>
      <c r="C4884" s="331" t="n">
        <f aca="false">YEAR(B4884)</f>
        <v>2023</v>
      </c>
      <c r="D4884" s="331" t="n">
        <f aca="false">MONTH(B4884)</f>
        <v>5</v>
      </c>
      <c r="E4884" s="331" t="n">
        <f aca="false">DAY(B4884)</f>
        <v>19</v>
      </c>
      <c r="F4884" s="132" t="n">
        <v>26830.41</v>
      </c>
      <c r="G4884" s="132" t="n">
        <v>27190.04</v>
      </c>
      <c r="H4884" s="132" t="n">
        <v>26646.51</v>
      </c>
      <c r="I4884" s="132" t="n">
        <v>26895.42</v>
      </c>
      <c r="J4884" s="132" t="n">
        <f aca="false">LARGE($G$1:G4884,1)</f>
        <v>68997.75</v>
      </c>
      <c r="K4884" s="192" t="n">
        <f aca="false">IF(J4884&gt;J4883,0,K4883+1)</f>
        <v>555</v>
      </c>
      <c r="L4884" s="134" t="n">
        <f aca="false">I4884/J4884-1</f>
        <v>-0.610198593432395</v>
      </c>
      <c r="O4884" s="131"/>
      <c r="P4884" s="330"/>
      <c r="Q4884" s="132"/>
      <c r="R4884" s="132"/>
      <c r="S4884" s="132"/>
      <c r="T4884" s="132"/>
    </row>
    <row r="4885" customFormat="false" ht="12.8" hidden="false" customHeight="false" outlineLevel="0" collapsed="false">
      <c r="A4885" s="131" t="n">
        <v>1684540800</v>
      </c>
      <c r="B4885" s="330" t="n">
        <f aca="false">(A4885/(24*60*60))+DATE(1970,1,1)</f>
        <v>45066</v>
      </c>
      <c r="C4885" s="331" t="n">
        <f aca="false">YEAR(B4885)</f>
        <v>2023</v>
      </c>
      <c r="D4885" s="331" t="n">
        <f aca="false">MONTH(B4885)</f>
        <v>5</v>
      </c>
      <c r="E4885" s="331" t="n">
        <f aca="false">DAY(B4885)</f>
        <v>20</v>
      </c>
      <c r="F4885" s="132" t="n">
        <v>26894.17</v>
      </c>
      <c r="G4885" s="132" t="n">
        <v>27163.75</v>
      </c>
      <c r="H4885" s="132" t="n">
        <v>26843.35</v>
      </c>
      <c r="I4885" s="132" t="n">
        <v>27116.5</v>
      </c>
      <c r="J4885" s="132" t="n">
        <f aca="false">LARGE($G$1:G4885,1)</f>
        <v>68997.75</v>
      </c>
      <c r="K4885" s="192" t="n">
        <f aca="false">IF(J4885&gt;J4884,0,K4884+1)</f>
        <v>556</v>
      </c>
      <c r="L4885" s="134" t="n">
        <f aca="false">I4885/J4885-1</f>
        <v>-0.606994430977822</v>
      </c>
      <c r="O4885" s="131"/>
      <c r="P4885" s="330"/>
      <c r="Q4885" s="132"/>
      <c r="R4885" s="132"/>
      <c r="S4885" s="132"/>
      <c r="T4885" s="132"/>
    </row>
    <row r="4886" customFormat="false" ht="12.8" hidden="false" customHeight="false" outlineLevel="0" collapsed="false">
      <c r="A4886" s="131" t="n">
        <v>1684627200</v>
      </c>
      <c r="B4886" s="330" t="n">
        <f aca="false">(A4886/(24*60*60))+DATE(1970,1,1)</f>
        <v>45067</v>
      </c>
      <c r="C4886" s="331" t="n">
        <f aca="false">YEAR(B4886)</f>
        <v>2023</v>
      </c>
      <c r="D4886" s="331" t="n">
        <f aca="false">MONTH(B4886)</f>
        <v>5</v>
      </c>
      <c r="E4886" s="331" t="n">
        <f aca="false">DAY(B4886)</f>
        <v>21</v>
      </c>
      <c r="F4886" s="132" t="n">
        <v>27118.52</v>
      </c>
      <c r="G4886" s="132" t="n">
        <v>27283.01</v>
      </c>
      <c r="H4886" s="132" t="n">
        <v>26679.01</v>
      </c>
      <c r="I4886" s="132" t="n">
        <v>26753.31</v>
      </c>
      <c r="J4886" s="132" t="n">
        <f aca="false">LARGE($G$1:G4886,1)</f>
        <v>68997.75</v>
      </c>
      <c r="K4886" s="192" t="n">
        <f aca="false">IF(J4886&gt;J4885,0,K4885+1)</f>
        <v>557</v>
      </c>
      <c r="L4886" s="134" t="n">
        <f aca="false">I4886/J4886-1</f>
        <v>-0.612258225811711</v>
      </c>
      <c r="O4886" s="131"/>
      <c r="P4886" s="330"/>
      <c r="Q4886" s="132"/>
      <c r="R4886" s="132"/>
      <c r="S4886" s="132"/>
      <c r="T4886" s="132"/>
    </row>
    <row r="4887" customFormat="false" ht="12.8" hidden="false" customHeight="false" outlineLevel="0" collapsed="false">
      <c r="A4887" s="131" t="n">
        <v>1684713600</v>
      </c>
      <c r="B4887" s="330" t="n">
        <f aca="false">(A4887/(24*60*60))+DATE(1970,1,1)</f>
        <v>45068</v>
      </c>
      <c r="C4887" s="331" t="n">
        <f aca="false">YEAR(B4887)</f>
        <v>2023</v>
      </c>
      <c r="D4887" s="331" t="n">
        <f aca="false">MONTH(B4887)</f>
        <v>5</v>
      </c>
      <c r="E4887" s="331" t="n">
        <f aca="false">DAY(B4887)</f>
        <v>22</v>
      </c>
      <c r="F4887" s="132" t="n">
        <v>26753.38</v>
      </c>
      <c r="G4887" s="132" t="n">
        <v>27102.41</v>
      </c>
      <c r="H4887" s="132" t="n">
        <v>26535.85</v>
      </c>
      <c r="I4887" s="132" t="n">
        <v>26858.63</v>
      </c>
      <c r="J4887" s="132" t="n">
        <f aca="false">LARGE($G$1:G4887,1)</f>
        <v>68997.75</v>
      </c>
      <c r="K4887" s="192" t="n">
        <f aca="false">IF(J4887&gt;J4886,0,K4886+1)</f>
        <v>558</v>
      </c>
      <c r="L4887" s="134" t="n">
        <f aca="false">I4887/J4887-1</f>
        <v>-0.610731799225337</v>
      </c>
      <c r="O4887" s="131"/>
      <c r="P4887" s="330"/>
      <c r="Q4887" s="132"/>
      <c r="R4887" s="132"/>
      <c r="S4887" s="132"/>
      <c r="T4887" s="132"/>
    </row>
    <row r="4888" customFormat="false" ht="12.8" hidden="false" customHeight="false" outlineLevel="0" collapsed="false">
      <c r="A4888" s="131" t="n">
        <v>1684800000</v>
      </c>
      <c r="B4888" s="330" t="n">
        <f aca="false">(A4888/(24*60*60))+DATE(1970,1,1)</f>
        <v>45069</v>
      </c>
      <c r="C4888" s="331" t="n">
        <f aca="false">YEAR(B4888)</f>
        <v>2023</v>
      </c>
      <c r="D4888" s="331" t="n">
        <f aca="false">MONTH(B4888)</f>
        <v>5</v>
      </c>
      <c r="E4888" s="331" t="n">
        <f aca="false">DAY(B4888)</f>
        <v>23</v>
      </c>
      <c r="F4888" s="132" t="n">
        <v>26858.37</v>
      </c>
      <c r="G4888" s="132" t="n">
        <v>27508.18</v>
      </c>
      <c r="H4888" s="132" t="n">
        <v>26812.44</v>
      </c>
      <c r="I4888" s="132" t="n">
        <v>27228.43</v>
      </c>
      <c r="J4888" s="132" t="n">
        <f aca="false">LARGE($G$1:G4888,1)</f>
        <v>68997.75</v>
      </c>
      <c r="K4888" s="192" t="n">
        <f aca="false">IF(J4888&gt;J4887,0,K4887+1)</f>
        <v>559</v>
      </c>
      <c r="L4888" s="134" t="n">
        <f aca="false">I4888/J4888-1</f>
        <v>-0.605372204166078</v>
      </c>
      <c r="O4888" s="131"/>
      <c r="P4888" s="330"/>
      <c r="Q4888" s="132"/>
      <c r="R4888" s="132"/>
      <c r="S4888" s="132"/>
      <c r="T4888" s="132"/>
    </row>
    <row r="4889" customFormat="false" ht="12.8" hidden="false" customHeight="false" outlineLevel="0" collapsed="false">
      <c r="A4889" s="131" t="n">
        <v>1684886400</v>
      </c>
      <c r="B4889" s="330" t="n">
        <f aca="false">(A4889/(24*60*60))+DATE(1970,1,1)</f>
        <v>45070</v>
      </c>
      <c r="C4889" s="331" t="n">
        <f aca="false">YEAR(B4889)</f>
        <v>2023</v>
      </c>
      <c r="D4889" s="331" t="n">
        <f aca="false">MONTH(B4889)</f>
        <v>5</v>
      </c>
      <c r="E4889" s="331" t="n">
        <f aca="false">DAY(B4889)</f>
        <v>24</v>
      </c>
      <c r="F4889" s="132" t="n">
        <v>27226.84</v>
      </c>
      <c r="G4889" s="132" t="n">
        <v>27231.1</v>
      </c>
      <c r="H4889" s="132" t="n">
        <v>26070.54</v>
      </c>
      <c r="I4889" s="132" t="n">
        <v>26329.53</v>
      </c>
      <c r="J4889" s="132" t="n">
        <f aca="false">LARGE($G$1:G4889,1)</f>
        <v>68997.75</v>
      </c>
      <c r="K4889" s="192" t="n">
        <f aca="false">IF(J4889&gt;J4888,0,K4888+1)</f>
        <v>560</v>
      </c>
      <c r="L4889" s="134" t="n">
        <f aca="false">I4889/J4889-1</f>
        <v>-0.618400165222779</v>
      </c>
      <c r="O4889" s="131"/>
      <c r="P4889" s="330"/>
      <c r="Q4889" s="132"/>
      <c r="R4889" s="132"/>
      <c r="S4889" s="132"/>
      <c r="T4889" s="132"/>
    </row>
    <row r="4890" customFormat="false" ht="12.8" hidden="false" customHeight="false" outlineLevel="0" collapsed="false">
      <c r="A4890" s="131" t="n">
        <v>1684972800</v>
      </c>
      <c r="B4890" s="330" t="n">
        <f aca="false">(A4890/(24*60*60))+DATE(1970,1,1)</f>
        <v>45071</v>
      </c>
      <c r="C4890" s="331" t="n">
        <f aca="false">YEAR(B4890)</f>
        <v>2023</v>
      </c>
      <c r="D4890" s="331" t="n">
        <f aca="false">MONTH(B4890)</f>
        <v>5</v>
      </c>
      <c r="E4890" s="331" t="n">
        <f aca="false">DAY(B4890)</f>
        <v>25</v>
      </c>
      <c r="F4890" s="132" t="n">
        <v>26329.56</v>
      </c>
      <c r="G4890" s="132" t="n">
        <v>26622.08</v>
      </c>
      <c r="H4890" s="132" t="n">
        <v>25873.34</v>
      </c>
      <c r="I4890" s="132" t="n">
        <v>26482.89</v>
      </c>
      <c r="J4890" s="132" t="n">
        <f aca="false">LARGE($G$1:G4890,1)</f>
        <v>68997.75</v>
      </c>
      <c r="K4890" s="192" t="n">
        <f aca="false">IF(J4890&gt;J4889,0,K4889+1)</f>
        <v>561</v>
      </c>
      <c r="L4890" s="134" t="n">
        <f aca="false">I4890/J4890-1</f>
        <v>-0.616177484048393</v>
      </c>
      <c r="O4890" s="131"/>
      <c r="P4890" s="330"/>
      <c r="Q4890" s="132"/>
      <c r="R4890" s="132"/>
      <c r="S4890" s="132"/>
      <c r="T4890" s="132"/>
    </row>
    <row r="4891" customFormat="false" ht="12.8" hidden="false" customHeight="false" outlineLevel="0" collapsed="false">
      <c r="A4891" s="131" t="n">
        <v>1685059200</v>
      </c>
      <c r="B4891" s="330" t="n">
        <f aca="false">(A4891/(24*60*60))+DATE(1970,1,1)</f>
        <v>45072</v>
      </c>
      <c r="C4891" s="331" t="n">
        <f aca="false">YEAR(B4891)</f>
        <v>2023</v>
      </c>
      <c r="D4891" s="331" t="n">
        <f aca="false">MONTH(B4891)</f>
        <v>5</v>
      </c>
      <c r="E4891" s="331" t="n">
        <f aca="false">DAY(B4891)</f>
        <v>26</v>
      </c>
      <c r="F4891" s="132" t="n">
        <v>26484.94</v>
      </c>
      <c r="G4891" s="132" t="n">
        <v>26943.58</v>
      </c>
      <c r="H4891" s="132" t="n">
        <v>26342.33</v>
      </c>
      <c r="I4891" s="132" t="n">
        <v>26718.79</v>
      </c>
      <c r="J4891" s="132" t="n">
        <f aca="false">LARGE($G$1:G4891,1)</f>
        <v>68997.75</v>
      </c>
      <c r="K4891" s="192" t="n">
        <f aca="false">IF(J4891&gt;J4890,0,K4890+1)</f>
        <v>562</v>
      </c>
      <c r="L4891" s="134" t="n">
        <f aca="false">I4891/J4891-1</f>
        <v>-0.612758531981115</v>
      </c>
      <c r="O4891" s="131"/>
      <c r="P4891" s="330"/>
      <c r="Q4891" s="132"/>
      <c r="R4891" s="132"/>
      <c r="S4891" s="132"/>
      <c r="T4891" s="132"/>
    </row>
    <row r="4892" customFormat="false" ht="12.8" hidden="false" customHeight="false" outlineLevel="0" collapsed="false">
      <c r="A4892" s="131" t="n">
        <v>1685145600</v>
      </c>
      <c r="B4892" s="330" t="n">
        <f aca="false">(A4892/(24*60*60))+DATE(1970,1,1)</f>
        <v>45073</v>
      </c>
      <c r="C4892" s="331" t="n">
        <f aca="false">YEAR(B4892)</f>
        <v>2023</v>
      </c>
      <c r="D4892" s="331" t="n">
        <f aca="false">MONTH(B4892)</f>
        <v>5</v>
      </c>
      <c r="E4892" s="331" t="n">
        <f aca="false">DAY(B4892)</f>
        <v>27</v>
      </c>
      <c r="F4892" s="132" t="n">
        <v>26720.12</v>
      </c>
      <c r="G4892" s="132" t="n">
        <v>26914.15</v>
      </c>
      <c r="H4892" s="132" t="n">
        <v>26566.94</v>
      </c>
      <c r="I4892" s="132" t="n">
        <v>26874.67</v>
      </c>
      <c r="J4892" s="132" t="n">
        <f aca="false">LARGE($G$1:G4892,1)</f>
        <v>68997.75</v>
      </c>
      <c r="K4892" s="192" t="n">
        <f aca="false">IF(J4892&gt;J4891,0,K4891+1)</f>
        <v>563</v>
      </c>
      <c r="L4892" s="134" t="n">
        <f aca="false">I4892/J4892-1</f>
        <v>-0.610499327876634</v>
      </c>
      <c r="O4892" s="131"/>
      <c r="P4892" s="330"/>
      <c r="Q4892" s="132"/>
      <c r="R4892" s="132"/>
      <c r="S4892" s="132"/>
      <c r="T4892" s="132"/>
    </row>
    <row r="4893" customFormat="false" ht="12.8" hidden="false" customHeight="false" outlineLevel="0" collapsed="false">
      <c r="A4893" s="131" t="n">
        <v>1685232000</v>
      </c>
      <c r="B4893" s="330" t="n">
        <f aca="false">(A4893/(24*60*60))+DATE(1970,1,1)</f>
        <v>45074</v>
      </c>
      <c r="C4893" s="331" t="n">
        <f aca="false">YEAR(B4893)</f>
        <v>2023</v>
      </c>
      <c r="D4893" s="331" t="n">
        <f aca="false">MONTH(B4893)</f>
        <v>5</v>
      </c>
      <c r="E4893" s="331" t="n">
        <f aca="false">DAY(B4893)</f>
        <v>28</v>
      </c>
      <c r="F4893" s="132" t="n">
        <v>26876.21</v>
      </c>
      <c r="G4893" s="132" t="n">
        <v>28264.89</v>
      </c>
      <c r="H4893" s="132" t="n">
        <v>26789.2</v>
      </c>
      <c r="I4893" s="132" t="n">
        <v>28082.01</v>
      </c>
      <c r="J4893" s="132" t="n">
        <f aca="false">LARGE($G$1:G4893,1)</f>
        <v>68997.75</v>
      </c>
      <c r="K4893" s="192" t="n">
        <f aca="false">IF(J4893&gt;J4892,0,K4892+1)</f>
        <v>564</v>
      </c>
      <c r="L4893" s="134" t="n">
        <f aca="false">I4893/J4893-1</f>
        <v>-0.593001076122047</v>
      </c>
      <c r="O4893" s="131"/>
      <c r="P4893" s="330"/>
      <c r="Q4893" s="132"/>
      <c r="R4893" s="132"/>
      <c r="S4893" s="132"/>
      <c r="T4893" s="132"/>
    </row>
    <row r="4894" customFormat="false" ht="12.8" hidden="false" customHeight="false" outlineLevel="0" collapsed="false">
      <c r="A4894" s="131" t="n">
        <v>1685318400</v>
      </c>
      <c r="B4894" s="330" t="n">
        <f aca="false">(A4894/(24*60*60))+DATE(1970,1,1)</f>
        <v>45075</v>
      </c>
      <c r="C4894" s="331" t="n">
        <f aca="false">YEAR(B4894)</f>
        <v>2023</v>
      </c>
      <c r="D4894" s="331" t="n">
        <f aca="false">MONTH(B4894)</f>
        <v>5</v>
      </c>
      <c r="E4894" s="331" t="n">
        <f aca="false">DAY(B4894)</f>
        <v>29</v>
      </c>
      <c r="F4894" s="132" t="n">
        <v>28082.01</v>
      </c>
      <c r="G4894" s="132" t="n">
        <v>28462.73</v>
      </c>
      <c r="H4894" s="132" t="n">
        <v>27544.2</v>
      </c>
      <c r="I4894" s="132" t="n">
        <v>27751.78</v>
      </c>
      <c r="J4894" s="132" t="n">
        <f aca="false">LARGE($G$1:G4894,1)</f>
        <v>68997.75</v>
      </c>
      <c r="K4894" s="192" t="n">
        <f aca="false">IF(J4894&gt;J4893,0,K4893+1)</f>
        <v>565</v>
      </c>
      <c r="L4894" s="134" t="n">
        <f aca="false">I4894/J4894-1</f>
        <v>-0.597787174219449</v>
      </c>
      <c r="O4894" s="131"/>
      <c r="P4894" s="330"/>
      <c r="Q4894" s="132"/>
      <c r="R4894" s="132"/>
      <c r="S4894" s="132"/>
      <c r="T4894" s="132"/>
    </row>
    <row r="4895" customFormat="false" ht="12.8" hidden="false" customHeight="false" outlineLevel="0" collapsed="false">
      <c r="A4895" s="131" t="n">
        <v>1685404800</v>
      </c>
      <c r="B4895" s="330" t="n">
        <f aca="false">(A4895/(24*60*60))+DATE(1970,1,1)</f>
        <v>45076</v>
      </c>
      <c r="C4895" s="331" t="n">
        <f aca="false">YEAR(B4895)</f>
        <v>2023</v>
      </c>
      <c r="D4895" s="331" t="n">
        <f aca="false">MONTH(B4895)</f>
        <v>5</v>
      </c>
      <c r="E4895" s="331" t="n">
        <f aca="false">DAY(B4895)</f>
        <v>30</v>
      </c>
      <c r="F4895" s="132" t="n">
        <v>27751.3</v>
      </c>
      <c r="G4895" s="132" t="n">
        <v>28056.81</v>
      </c>
      <c r="H4895" s="132" t="n">
        <v>27571.2</v>
      </c>
      <c r="I4895" s="132" t="n">
        <v>27707.09</v>
      </c>
      <c r="J4895" s="132" t="n">
        <f aca="false">LARGE($G$1:G4895,1)</f>
        <v>68997.75</v>
      </c>
      <c r="K4895" s="192" t="n">
        <f aca="false">IF(J4895&gt;J4894,0,K4894+1)</f>
        <v>566</v>
      </c>
      <c r="L4895" s="134" t="n">
        <f aca="false">I4895/J4895-1</f>
        <v>-0.598434876499596</v>
      </c>
      <c r="O4895" s="131"/>
      <c r="P4895" s="330"/>
      <c r="Q4895" s="132"/>
      <c r="R4895" s="132"/>
      <c r="S4895" s="132"/>
      <c r="T4895" s="132"/>
    </row>
    <row r="4896" customFormat="false" ht="12.8" hidden="false" customHeight="false" outlineLevel="0" collapsed="false">
      <c r="A4896" s="131" t="n">
        <v>1685491200</v>
      </c>
      <c r="B4896" s="330" t="n">
        <f aca="false">(A4896/(24*60*60))+DATE(1970,1,1)</f>
        <v>45077</v>
      </c>
      <c r="C4896" s="331" t="n">
        <f aca="false">YEAR(B4896)</f>
        <v>2023</v>
      </c>
      <c r="D4896" s="331" t="n">
        <f aca="false">MONTH(B4896)</f>
        <v>5</v>
      </c>
      <c r="E4896" s="331" t="n">
        <f aca="false">DAY(B4896)</f>
        <v>31</v>
      </c>
      <c r="F4896" s="132" t="n">
        <v>27705.22</v>
      </c>
      <c r="G4896" s="132" t="n">
        <v>27842.37</v>
      </c>
      <c r="H4896" s="132" t="n">
        <v>26849.81</v>
      </c>
      <c r="I4896" s="132" t="n">
        <v>27219.57</v>
      </c>
      <c r="J4896" s="132" t="n">
        <f aca="false">LARGE($G$1:G4896,1)</f>
        <v>68997.75</v>
      </c>
      <c r="K4896" s="192" t="n">
        <f aca="false">IF(J4896&gt;J4895,0,K4895+1)</f>
        <v>567</v>
      </c>
      <c r="L4896" s="134" t="n">
        <f aca="false">I4896/J4896-1</f>
        <v>-0.605500614150461</v>
      </c>
      <c r="O4896" s="131"/>
      <c r="P4896" s="330"/>
      <c r="Q4896" s="132"/>
      <c r="R4896" s="132"/>
      <c r="S4896" s="132"/>
      <c r="T4896" s="132"/>
    </row>
    <row r="4897" customFormat="false" ht="12.8" hidden="false" customHeight="false" outlineLevel="0" collapsed="false">
      <c r="A4897" s="131" t="n">
        <v>1685577600</v>
      </c>
      <c r="B4897" s="330" t="n">
        <f aca="false">(A4897/(24*60*60))+DATE(1970,1,1)</f>
        <v>45078</v>
      </c>
      <c r="C4897" s="331" t="n">
        <f aca="false">YEAR(B4897)</f>
        <v>2023</v>
      </c>
      <c r="D4897" s="331" t="n">
        <f aca="false">MONTH(B4897)</f>
        <v>6</v>
      </c>
      <c r="E4897" s="331" t="n">
        <f aca="false">DAY(B4897)</f>
        <v>1</v>
      </c>
      <c r="F4897" s="132" t="n">
        <v>27223.41</v>
      </c>
      <c r="G4897" s="132" t="n">
        <v>27354.2</v>
      </c>
      <c r="H4897" s="132" t="n">
        <v>26619.38</v>
      </c>
      <c r="I4897" s="132" t="n">
        <v>26825.56</v>
      </c>
      <c r="J4897" s="132" t="n">
        <f aca="false">LARGE($G$1:G4897,1)</f>
        <v>68997.75</v>
      </c>
      <c r="K4897" s="192" t="n">
        <f aca="false">IF(J4897&gt;J4896,0,K4896+1)</f>
        <v>568</v>
      </c>
      <c r="L4897" s="134" t="n">
        <f aca="false">I4897/J4897-1</f>
        <v>-0.61121109021671</v>
      </c>
      <c r="O4897" s="131"/>
      <c r="P4897" s="330"/>
      <c r="Q4897" s="132"/>
      <c r="R4897" s="132"/>
      <c r="S4897" s="132"/>
      <c r="T4897" s="132"/>
    </row>
    <row r="4898" customFormat="false" ht="12.8" hidden="false" customHeight="false" outlineLevel="0" collapsed="false">
      <c r="A4898" s="131" t="n">
        <v>1685664000</v>
      </c>
      <c r="B4898" s="330" t="n">
        <f aca="false">(A4898/(24*60*60))+DATE(1970,1,1)</f>
        <v>45079</v>
      </c>
      <c r="C4898" s="331" t="n">
        <f aca="false">YEAR(B4898)</f>
        <v>2023</v>
      </c>
      <c r="D4898" s="331" t="n">
        <f aca="false">MONTH(B4898)</f>
        <v>6</v>
      </c>
      <c r="E4898" s="331" t="n">
        <f aca="false">DAY(B4898)</f>
        <v>2</v>
      </c>
      <c r="F4898" s="132" t="n">
        <v>26824.03</v>
      </c>
      <c r="G4898" s="132" t="n">
        <v>27305.16</v>
      </c>
      <c r="H4898" s="132" t="n">
        <v>26509.53</v>
      </c>
      <c r="I4898" s="132" t="n">
        <v>27252.22</v>
      </c>
      <c r="J4898" s="132" t="n">
        <f aca="false">LARGE($G$1:G4898,1)</f>
        <v>68997.75</v>
      </c>
      <c r="K4898" s="192" t="n">
        <f aca="false">IF(J4898&gt;J4897,0,K4897+1)</f>
        <v>569</v>
      </c>
      <c r="L4898" s="134" t="n">
        <f aca="false">I4898/J4898-1</f>
        <v>-0.605027410314105</v>
      </c>
      <c r="O4898" s="131"/>
      <c r="P4898" s="330"/>
      <c r="Q4898" s="132"/>
      <c r="R4898" s="132"/>
      <c r="S4898" s="132"/>
      <c r="T4898" s="132"/>
    </row>
    <row r="4899" customFormat="false" ht="12.8" hidden="false" customHeight="false" outlineLevel="0" collapsed="false">
      <c r="A4899" s="131" t="n">
        <v>1685750400</v>
      </c>
      <c r="B4899" s="330" t="n">
        <f aca="false">(A4899/(24*60*60))+DATE(1970,1,1)</f>
        <v>45080</v>
      </c>
      <c r="C4899" s="331" t="n">
        <f aca="false">YEAR(B4899)</f>
        <v>2023</v>
      </c>
      <c r="D4899" s="331" t="n">
        <f aca="false">MONTH(B4899)</f>
        <v>6</v>
      </c>
      <c r="E4899" s="331" t="n">
        <f aca="false">DAY(B4899)</f>
        <v>3</v>
      </c>
      <c r="F4899" s="132" t="n">
        <v>27252.19</v>
      </c>
      <c r="G4899" s="132" t="n">
        <v>27339.43</v>
      </c>
      <c r="H4899" s="132" t="n">
        <v>26929.04</v>
      </c>
      <c r="I4899" s="132" t="n">
        <v>27075.63</v>
      </c>
      <c r="J4899" s="132" t="n">
        <f aca="false">LARGE($G$1:G4899,1)</f>
        <v>68997.75</v>
      </c>
      <c r="K4899" s="192" t="n">
        <f aca="false">IF(J4899&gt;J4898,0,K4898+1)</f>
        <v>570</v>
      </c>
      <c r="L4899" s="134" t="n">
        <f aca="false">I4899/J4899-1</f>
        <v>-0.607586769133776</v>
      </c>
      <c r="O4899" s="131"/>
      <c r="P4899" s="330"/>
      <c r="Q4899" s="132"/>
      <c r="R4899" s="132"/>
      <c r="S4899" s="132"/>
      <c r="T4899" s="132"/>
    </row>
    <row r="4900" customFormat="false" ht="12.8" hidden="false" customHeight="false" outlineLevel="0" collapsed="false">
      <c r="A4900" s="131" t="n">
        <v>1685836800</v>
      </c>
      <c r="B4900" s="330" t="n">
        <f aca="false">(A4900/(24*60*60))+DATE(1970,1,1)</f>
        <v>45081</v>
      </c>
      <c r="C4900" s="331" t="n">
        <f aca="false">YEAR(B4900)</f>
        <v>2023</v>
      </c>
      <c r="D4900" s="331" t="n">
        <f aca="false">MONTH(B4900)</f>
        <v>6</v>
      </c>
      <c r="E4900" s="331" t="n">
        <f aca="false">DAY(B4900)</f>
        <v>4</v>
      </c>
      <c r="F4900" s="132" t="n">
        <v>27074.82</v>
      </c>
      <c r="G4900" s="132" t="n">
        <v>27469.71</v>
      </c>
      <c r="H4900" s="132" t="n">
        <v>26963</v>
      </c>
      <c r="I4900" s="132" t="n">
        <v>27123.99</v>
      </c>
      <c r="J4900" s="132" t="n">
        <f aca="false">LARGE($G$1:G4900,1)</f>
        <v>68997.75</v>
      </c>
      <c r="K4900" s="192" t="n">
        <f aca="false">IF(J4900&gt;J4899,0,K4899+1)</f>
        <v>571</v>
      </c>
      <c r="L4900" s="134" t="n">
        <f aca="false">I4900/J4900-1</f>
        <v>-0.606885876713371</v>
      </c>
      <c r="O4900" s="131"/>
      <c r="P4900" s="330"/>
      <c r="Q4900" s="132"/>
      <c r="R4900" s="132"/>
      <c r="S4900" s="132"/>
      <c r="T4900" s="132"/>
    </row>
    <row r="4901" customFormat="false" ht="12.8" hidden="false" customHeight="false" outlineLevel="0" collapsed="false">
      <c r="A4901" s="131" t="n">
        <v>1685923200</v>
      </c>
      <c r="B4901" s="330" t="n">
        <f aca="false">(A4901/(24*60*60))+DATE(1970,1,1)</f>
        <v>45082</v>
      </c>
      <c r="C4901" s="331" t="n">
        <f aca="false">YEAR(B4901)</f>
        <v>2023</v>
      </c>
      <c r="D4901" s="331" t="n">
        <f aca="false">MONTH(B4901)</f>
        <v>6</v>
      </c>
      <c r="E4901" s="331" t="n">
        <f aca="false">DAY(B4901)</f>
        <v>5</v>
      </c>
      <c r="F4901" s="132" t="n">
        <v>27120.98</v>
      </c>
      <c r="G4901" s="132" t="n">
        <v>27134.94</v>
      </c>
      <c r="H4901" s="132" t="n">
        <v>25392.86</v>
      </c>
      <c r="I4901" s="132" t="n">
        <v>25732.88</v>
      </c>
      <c r="J4901" s="132" t="n">
        <f aca="false">LARGE($G$1:G4901,1)</f>
        <v>68997.75</v>
      </c>
      <c r="K4901" s="192" t="n">
        <f aca="false">IF(J4901&gt;J4900,0,K4900+1)</f>
        <v>572</v>
      </c>
      <c r="L4901" s="134" t="n">
        <f aca="false">I4901/J4901-1</f>
        <v>-0.627047548651949</v>
      </c>
      <c r="O4901" s="131"/>
      <c r="P4901" s="330"/>
      <c r="Q4901" s="132"/>
      <c r="R4901" s="132"/>
      <c r="S4901" s="132"/>
      <c r="T4901" s="132"/>
    </row>
    <row r="4902" customFormat="false" ht="12.8" hidden="false" customHeight="false" outlineLevel="0" collapsed="false">
      <c r="A4902" s="131" t="n">
        <v>1686009600</v>
      </c>
      <c r="B4902" s="330" t="n">
        <f aca="false">(A4902/(24*60*60))+DATE(1970,1,1)</f>
        <v>45083</v>
      </c>
      <c r="C4902" s="331" t="n">
        <f aca="false">YEAR(B4902)</f>
        <v>2023</v>
      </c>
      <c r="D4902" s="331" t="n">
        <f aca="false">MONTH(B4902)</f>
        <v>6</v>
      </c>
      <c r="E4902" s="331" t="n">
        <f aca="false">DAY(B4902)</f>
        <v>6</v>
      </c>
      <c r="F4902" s="132" t="n">
        <v>25734.58</v>
      </c>
      <c r="G4902" s="132" t="n">
        <v>27364.77</v>
      </c>
      <c r="H4902" s="132" t="n">
        <v>25350.48</v>
      </c>
      <c r="I4902" s="132" t="n">
        <v>27238.18</v>
      </c>
      <c r="J4902" s="132" t="n">
        <f aca="false">LARGE($G$1:G4902,1)</f>
        <v>68997.75</v>
      </c>
      <c r="K4902" s="192" t="n">
        <f aca="false">IF(J4902&gt;J4901,0,K4901+1)</f>
        <v>573</v>
      </c>
      <c r="L4902" s="134" t="n">
        <f aca="false">I4902/J4902-1</f>
        <v>-0.605230895210351</v>
      </c>
      <c r="O4902" s="131"/>
      <c r="P4902" s="330"/>
      <c r="Q4902" s="132"/>
      <c r="R4902" s="132"/>
      <c r="S4902" s="132"/>
      <c r="T4902" s="132"/>
    </row>
    <row r="4903" customFormat="false" ht="12.8" hidden="false" customHeight="false" outlineLevel="0" collapsed="false">
      <c r="A4903" s="131" t="n">
        <v>1686096000</v>
      </c>
      <c r="B4903" s="330" t="n">
        <f aca="false">(A4903/(24*60*60))+DATE(1970,1,1)</f>
        <v>45084</v>
      </c>
      <c r="C4903" s="331" t="n">
        <f aca="false">YEAR(B4903)</f>
        <v>2023</v>
      </c>
      <c r="D4903" s="331" t="n">
        <f aca="false">MONTH(B4903)</f>
        <v>6</v>
      </c>
      <c r="E4903" s="331" t="n">
        <f aca="false">DAY(B4903)</f>
        <v>7</v>
      </c>
      <c r="F4903" s="132" t="n">
        <v>27242.36</v>
      </c>
      <c r="G4903" s="132" t="n">
        <v>27392.77</v>
      </c>
      <c r="H4903" s="132" t="n">
        <v>26137.44</v>
      </c>
      <c r="I4903" s="132" t="n">
        <v>26351.68</v>
      </c>
      <c r="J4903" s="132" t="n">
        <f aca="false">LARGE($G$1:G4903,1)</f>
        <v>68997.75</v>
      </c>
      <c r="K4903" s="192" t="n">
        <f aca="false">IF(J4903&gt;J4902,0,K4902+1)</f>
        <v>574</v>
      </c>
      <c r="L4903" s="134" t="n">
        <f aca="false">I4903/J4903-1</f>
        <v>-0.61807914026182</v>
      </c>
      <c r="O4903" s="131"/>
      <c r="P4903" s="330"/>
      <c r="Q4903" s="132"/>
      <c r="R4903" s="132"/>
      <c r="S4903" s="132"/>
      <c r="T4903" s="132"/>
    </row>
    <row r="4904" customFormat="false" ht="12.8" hidden="false" customHeight="false" outlineLevel="0" collapsed="false">
      <c r="A4904" s="131" t="n">
        <v>1686182400</v>
      </c>
      <c r="B4904" s="330" t="n">
        <f aca="false">(A4904/(24*60*60))+DATE(1970,1,1)</f>
        <v>45085</v>
      </c>
      <c r="C4904" s="331" t="n">
        <f aca="false">YEAR(B4904)</f>
        <v>2023</v>
      </c>
      <c r="D4904" s="331" t="n">
        <f aca="false">MONTH(B4904)</f>
        <v>6</v>
      </c>
      <c r="E4904" s="331" t="n">
        <f aca="false">DAY(B4904)</f>
        <v>8</v>
      </c>
      <c r="F4904" s="132" t="n">
        <v>26350.6</v>
      </c>
      <c r="G4904" s="132" t="n">
        <v>26826.33</v>
      </c>
      <c r="H4904" s="132" t="n">
        <v>26224.33</v>
      </c>
      <c r="I4904" s="132" t="n">
        <v>26512.76</v>
      </c>
      <c r="J4904" s="132" t="n">
        <f aca="false">LARGE($G$1:G4904,1)</f>
        <v>68997.75</v>
      </c>
      <c r="K4904" s="192" t="n">
        <f aca="false">IF(J4904&gt;J4903,0,K4903+1)</f>
        <v>575</v>
      </c>
      <c r="L4904" s="134" t="n">
        <f aca="false">I4904/J4904-1</f>
        <v>-0.615744571380951</v>
      </c>
      <c r="O4904" s="131"/>
      <c r="P4904" s="330"/>
      <c r="Q4904" s="132"/>
      <c r="R4904" s="132"/>
      <c r="S4904" s="132"/>
      <c r="T4904" s="132"/>
    </row>
    <row r="4905" customFormat="false" ht="12.8" hidden="false" customHeight="false" outlineLevel="0" collapsed="false">
      <c r="A4905" s="131" t="n">
        <v>1686268800</v>
      </c>
      <c r="B4905" s="330" t="n">
        <f aca="false">(A4905/(24*60*60))+DATE(1970,1,1)</f>
        <v>45086</v>
      </c>
      <c r="C4905" s="331" t="n">
        <f aca="false">YEAR(B4905)</f>
        <v>2023</v>
      </c>
      <c r="D4905" s="331" t="n">
        <f aca="false">MONTH(B4905)</f>
        <v>6</v>
      </c>
      <c r="E4905" s="331" t="n">
        <f aca="false">DAY(B4905)</f>
        <v>9</v>
      </c>
      <c r="F4905" s="132" t="n">
        <v>26511.1</v>
      </c>
      <c r="G4905" s="132" t="n">
        <v>26786.7</v>
      </c>
      <c r="H4905" s="132" t="n">
        <v>26287.48</v>
      </c>
      <c r="I4905" s="132" t="n">
        <v>26488.23</v>
      </c>
      <c r="J4905" s="132" t="n">
        <f aca="false">LARGE($G$1:G4905,1)</f>
        <v>68997.75</v>
      </c>
      <c r="K4905" s="192" t="n">
        <f aca="false">IF(J4905&gt;J4904,0,K4904+1)</f>
        <v>576</v>
      </c>
      <c r="L4905" s="134" t="n">
        <f aca="false">I4905/J4905-1</f>
        <v>-0.616100090220333</v>
      </c>
      <c r="O4905" s="131"/>
      <c r="P4905" s="330"/>
      <c r="Q4905" s="132"/>
      <c r="R4905" s="132"/>
      <c r="S4905" s="132"/>
      <c r="T4905" s="132"/>
    </row>
    <row r="4906" customFormat="false" ht="12.8" hidden="false" customHeight="false" outlineLevel="0" collapsed="false">
      <c r="A4906" s="131" t="n">
        <v>1686355200</v>
      </c>
      <c r="B4906" s="330" t="n">
        <f aca="false">(A4906/(24*60*60))+DATE(1970,1,1)</f>
        <v>45087</v>
      </c>
      <c r="C4906" s="331" t="n">
        <f aca="false">YEAR(B4906)</f>
        <v>2023</v>
      </c>
      <c r="D4906" s="331" t="n">
        <f aca="false">MONTH(B4906)</f>
        <v>6</v>
      </c>
      <c r="E4906" s="331" t="n">
        <f aca="false">DAY(B4906)</f>
        <v>10</v>
      </c>
      <c r="F4906" s="132" t="n">
        <v>26488.73</v>
      </c>
      <c r="G4906" s="132" t="n">
        <v>26537.44</v>
      </c>
      <c r="H4906" s="132" t="n">
        <v>25399.63</v>
      </c>
      <c r="I4906" s="132" t="n">
        <v>25858.78</v>
      </c>
      <c r="J4906" s="132" t="n">
        <f aca="false">LARGE($G$1:G4906,1)</f>
        <v>68997.75</v>
      </c>
      <c r="K4906" s="192" t="n">
        <f aca="false">IF(J4906&gt;J4905,0,K4905+1)</f>
        <v>577</v>
      </c>
      <c r="L4906" s="134" t="n">
        <f aca="false">I4906/J4906-1</f>
        <v>-0.625222851469794</v>
      </c>
      <c r="O4906" s="131"/>
      <c r="P4906" s="330"/>
      <c r="Q4906" s="132"/>
      <c r="R4906" s="132"/>
      <c r="S4906" s="132"/>
      <c r="T4906" s="132"/>
    </row>
    <row r="4907" customFormat="false" ht="12.8" hidden="false" customHeight="false" outlineLevel="0" collapsed="false">
      <c r="A4907" s="131" t="n">
        <v>1686441600</v>
      </c>
      <c r="B4907" s="330" t="n">
        <f aca="false">(A4907/(24*60*60))+DATE(1970,1,1)</f>
        <v>45088</v>
      </c>
      <c r="C4907" s="331" t="n">
        <f aca="false">YEAR(B4907)</f>
        <v>2023</v>
      </c>
      <c r="D4907" s="331" t="n">
        <f aca="false">MONTH(B4907)</f>
        <v>6</v>
      </c>
      <c r="E4907" s="331" t="n">
        <f aca="false">DAY(B4907)</f>
        <v>11</v>
      </c>
      <c r="F4907" s="132" t="n">
        <v>25858.78</v>
      </c>
      <c r="G4907" s="132" t="n">
        <v>26215.28</v>
      </c>
      <c r="H4907" s="132" t="n">
        <v>25658</v>
      </c>
      <c r="I4907" s="132" t="n">
        <v>25940.01</v>
      </c>
      <c r="J4907" s="132" t="n">
        <f aca="false">LARGE($G$1:G4907,1)</f>
        <v>68997.75</v>
      </c>
      <c r="K4907" s="192" t="n">
        <f aca="false">IF(J4907&gt;J4906,0,K4906+1)</f>
        <v>578</v>
      </c>
      <c r="L4907" s="134" t="n">
        <f aca="false">I4907/J4907-1</f>
        <v>-0.624045566703262</v>
      </c>
      <c r="O4907" s="131"/>
      <c r="P4907" s="330"/>
      <c r="Q4907" s="132"/>
      <c r="R4907" s="132"/>
      <c r="S4907" s="132"/>
      <c r="T4907" s="132"/>
    </row>
    <row r="4908" customFormat="false" ht="12.8" hidden="false" customHeight="false" outlineLevel="0" collapsed="false">
      <c r="A4908" s="131" t="n">
        <v>1686528000</v>
      </c>
      <c r="B4908" s="330" t="n">
        <f aca="false">(A4908/(24*60*60))+DATE(1970,1,1)</f>
        <v>45089</v>
      </c>
      <c r="C4908" s="331" t="n">
        <f aca="false">YEAR(B4908)</f>
        <v>2023</v>
      </c>
      <c r="D4908" s="331" t="n">
        <f aca="false">MONTH(B4908)</f>
        <v>6</v>
      </c>
      <c r="E4908" s="331" t="n">
        <f aca="false">DAY(B4908)</f>
        <v>12</v>
      </c>
      <c r="F4908" s="132" t="n">
        <v>25939.77</v>
      </c>
      <c r="G4908" s="132" t="n">
        <v>26108.74</v>
      </c>
      <c r="H4908" s="132" t="n">
        <v>25625.8</v>
      </c>
      <c r="I4908" s="132" t="n">
        <v>25912.41</v>
      </c>
      <c r="J4908" s="132" t="n">
        <f aca="false">LARGE($G$1:G4908,1)</f>
        <v>68997.75</v>
      </c>
      <c r="K4908" s="192" t="n">
        <f aca="false">IF(J4908&gt;J4907,0,K4907+1)</f>
        <v>579</v>
      </c>
      <c r="L4908" s="134" t="n">
        <f aca="false">I4908/J4908-1</f>
        <v>-0.624445579747166</v>
      </c>
      <c r="O4908" s="131"/>
      <c r="P4908" s="330"/>
      <c r="Q4908" s="132"/>
      <c r="R4908" s="132"/>
      <c r="S4908" s="132"/>
      <c r="T4908" s="132"/>
    </row>
    <row r="4909" customFormat="false" ht="12.8" hidden="false" customHeight="false" outlineLevel="0" collapsed="false">
      <c r="A4909" s="131" t="n">
        <v>1686614400</v>
      </c>
      <c r="B4909" s="330" t="n">
        <f aca="false">(A4909/(24*60*60))+DATE(1970,1,1)</f>
        <v>45090</v>
      </c>
      <c r="C4909" s="331" t="n">
        <f aca="false">YEAR(B4909)</f>
        <v>2023</v>
      </c>
      <c r="D4909" s="331" t="n">
        <f aca="false">MONTH(B4909)</f>
        <v>6</v>
      </c>
      <c r="E4909" s="331" t="n">
        <f aca="false">DAY(B4909)</f>
        <v>13</v>
      </c>
      <c r="F4909" s="132" t="n">
        <v>25910.95</v>
      </c>
      <c r="G4909" s="132" t="n">
        <v>26428.18</v>
      </c>
      <c r="H4909" s="132" t="n">
        <v>25721.55</v>
      </c>
      <c r="I4909" s="132" t="n">
        <v>25936.28</v>
      </c>
      <c r="J4909" s="132" t="n">
        <f aca="false">LARGE($G$1:G4909,1)</f>
        <v>68997.75</v>
      </c>
      <c r="K4909" s="192" t="n">
        <f aca="false">IF(J4909&gt;J4908,0,K4908+1)</f>
        <v>580</v>
      </c>
      <c r="L4909" s="134" t="n">
        <f aca="false">I4909/J4909-1</f>
        <v>-0.624099626437094</v>
      </c>
      <c r="O4909" s="131"/>
      <c r="P4909" s="330"/>
      <c r="Q4909" s="132"/>
      <c r="R4909" s="132"/>
      <c r="S4909" s="132"/>
      <c r="T4909" s="132"/>
    </row>
    <row r="4910" customFormat="false" ht="12.8" hidden="false" customHeight="false" outlineLevel="0" collapsed="false">
      <c r="A4910" s="131" t="n">
        <v>1686700800</v>
      </c>
      <c r="B4910" s="330" t="n">
        <f aca="false">(A4910/(24*60*60))+DATE(1970,1,1)</f>
        <v>45091</v>
      </c>
      <c r="C4910" s="331" t="n">
        <f aca="false">YEAR(B4910)</f>
        <v>2023</v>
      </c>
      <c r="D4910" s="331" t="n">
        <f aca="false">MONTH(B4910)</f>
        <v>6</v>
      </c>
      <c r="E4910" s="331" t="n">
        <f aca="false">DAY(B4910)</f>
        <v>14</v>
      </c>
      <c r="F4910" s="132" t="n">
        <v>25936.51</v>
      </c>
      <c r="G4910" s="132" t="n">
        <v>26086.45</v>
      </c>
      <c r="H4910" s="132" t="n">
        <v>24824</v>
      </c>
      <c r="I4910" s="132" t="n">
        <v>25130.06</v>
      </c>
      <c r="J4910" s="132" t="n">
        <f aca="false">LARGE($G$1:G4910,1)</f>
        <v>68997.75</v>
      </c>
      <c r="K4910" s="192" t="n">
        <f aca="false">IF(J4910&gt;J4909,0,K4909+1)</f>
        <v>581</v>
      </c>
      <c r="L4910" s="134" t="n">
        <f aca="false">I4910/J4910-1</f>
        <v>-0.635784355286948</v>
      </c>
      <c r="O4910" s="131"/>
      <c r="P4910" s="330"/>
      <c r="Q4910" s="132"/>
      <c r="R4910" s="132"/>
      <c r="S4910" s="132"/>
      <c r="T4910" s="132"/>
    </row>
    <row r="4911" customFormat="false" ht="12.8" hidden="false" customHeight="false" outlineLevel="0" collapsed="false">
      <c r="A4911" s="131" t="n">
        <v>1686787200</v>
      </c>
      <c r="B4911" s="330" t="n">
        <f aca="false">(A4911/(24*60*60))+DATE(1970,1,1)</f>
        <v>45092</v>
      </c>
      <c r="C4911" s="331" t="n">
        <f aca="false">YEAR(B4911)</f>
        <v>2023</v>
      </c>
      <c r="D4911" s="331" t="n">
        <f aca="false">MONTH(B4911)</f>
        <v>6</v>
      </c>
      <c r="E4911" s="331" t="n">
        <f aca="false">DAY(B4911)</f>
        <v>15</v>
      </c>
      <c r="F4911" s="132" t="n">
        <v>25128.85</v>
      </c>
      <c r="G4911" s="132" t="n">
        <v>25747.2</v>
      </c>
      <c r="H4911" s="132" t="n">
        <v>24770.53</v>
      </c>
      <c r="I4911" s="132" t="n">
        <v>25582.77</v>
      </c>
      <c r="J4911" s="132" t="n">
        <f aca="false">LARGE($G$1:G4911,1)</f>
        <v>68997.75</v>
      </c>
      <c r="K4911" s="192" t="n">
        <f aca="false">IF(J4911&gt;J4910,0,K4910+1)</f>
        <v>582</v>
      </c>
      <c r="L4911" s="134" t="n">
        <f aca="false">I4911/J4911-1</f>
        <v>-0.629223126841093</v>
      </c>
      <c r="O4911" s="131"/>
      <c r="P4911" s="330"/>
      <c r="Q4911" s="132"/>
      <c r="R4911" s="132"/>
      <c r="S4911" s="132"/>
      <c r="T4911" s="132"/>
    </row>
    <row r="4912" customFormat="false" ht="12.8" hidden="false" customHeight="false" outlineLevel="0" collapsed="false">
      <c r="A4912" s="131" t="n">
        <v>1686873600</v>
      </c>
      <c r="B4912" s="330" t="n">
        <f aca="false">(A4912/(24*60*60))+DATE(1970,1,1)</f>
        <v>45093</v>
      </c>
      <c r="C4912" s="331" t="n">
        <f aca="false">YEAR(B4912)</f>
        <v>2023</v>
      </c>
      <c r="D4912" s="331" t="n">
        <f aca="false">MONTH(B4912)</f>
        <v>6</v>
      </c>
      <c r="E4912" s="331" t="n">
        <f aca="false">DAY(B4912)</f>
        <v>16</v>
      </c>
      <c r="F4912" s="132" t="n">
        <v>25581</v>
      </c>
      <c r="G4912" s="132" t="n">
        <v>26509.64</v>
      </c>
      <c r="H4912" s="132" t="n">
        <v>25170.56</v>
      </c>
      <c r="I4912" s="132" t="n">
        <v>26336.15</v>
      </c>
      <c r="J4912" s="132" t="n">
        <f aca="false">LARGE($G$1:G4912,1)</f>
        <v>68997.75</v>
      </c>
      <c r="K4912" s="192" t="n">
        <f aca="false">IF(J4912&gt;J4911,0,K4911+1)</f>
        <v>583</v>
      </c>
      <c r="L4912" s="134" t="n">
        <f aca="false">I4912/J4912-1</f>
        <v>-0.618304220065147</v>
      </c>
      <c r="O4912" s="131"/>
      <c r="P4912" s="330"/>
      <c r="Q4912" s="132"/>
      <c r="R4912" s="132"/>
      <c r="S4912" s="132"/>
      <c r="T4912" s="132"/>
    </row>
    <row r="4913" customFormat="false" ht="12.8" hidden="false" customHeight="false" outlineLevel="0" collapsed="false">
      <c r="A4913" s="131" t="n">
        <v>1686960000</v>
      </c>
      <c r="B4913" s="330" t="n">
        <f aca="false">(A4913/(24*60*60))+DATE(1970,1,1)</f>
        <v>45094</v>
      </c>
      <c r="C4913" s="331" t="n">
        <f aca="false">YEAR(B4913)</f>
        <v>2023</v>
      </c>
      <c r="D4913" s="331" t="n">
        <f aca="false">MONTH(B4913)</f>
        <v>6</v>
      </c>
      <c r="E4913" s="331" t="n">
        <f aca="false">DAY(B4913)</f>
        <v>17</v>
      </c>
      <c r="F4913" s="132" t="n">
        <v>26336.15</v>
      </c>
      <c r="G4913" s="132" t="n">
        <v>26804.75</v>
      </c>
      <c r="H4913" s="132" t="n">
        <v>26179</v>
      </c>
      <c r="I4913" s="132" t="n">
        <v>26515.09</v>
      </c>
      <c r="J4913" s="132" t="n">
        <f aca="false">LARGE($G$1:G4913,1)</f>
        <v>68997.75</v>
      </c>
      <c r="K4913" s="192" t="n">
        <f aca="false">IF(J4913&gt;J4912,0,K4912+1)</f>
        <v>584</v>
      </c>
      <c r="L4913" s="134" t="n">
        <f aca="false">I4913/J4913-1</f>
        <v>-0.615710802163839</v>
      </c>
      <c r="O4913" s="131"/>
      <c r="P4913" s="330"/>
      <c r="Q4913" s="132"/>
      <c r="R4913" s="132"/>
      <c r="S4913" s="132"/>
      <c r="T4913" s="132"/>
    </row>
    <row r="4914" customFormat="false" ht="12.8" hidden="false" customHeight="false" outlineLevel="0" collapsed="false">
      <c r="A4914" s="131" t="n">
        <v>1687046400</v>
      </c>
      <c r="B4914" s="330" t="n">
        <f aca="false">(A4914/(24*60*60))+DATE(1970,1,1)</f>
        <v>45095</v>
      </c>
      <c r="C4914" s="331" t="n">
        <f aca="false">YEAR(B4914)</f>
        <v>2023</v>
      </c>
      <c r="D4914" s="331" t="n">
        <f aca="false">MONTH(B4914)</f>
        <v>6</v>
      </c>
      <c r="E4914" s="331" t="n">
        <f aca="false">DAY(B4914)</f>
        <v>18</v>
      </c>
      <c r="F4914" s="132" t="n">
        <v>26516.97</v>
      </c>
      <c r="G4914" s="132" t="n">
        <v>26698.05</v>
      </c>
      <c r="H4914" s="132" t="n">
        <v>26260.37</v>
      </c>
      <c r="I4914" s="132" t="n">
        <v>26342.29</v>
      </c>
      <c r="J4914" s="132" t="n">
        <f aca="false">LARGE($G$1:G4914,1)</f>
        <v>68997.75</v>
      </c>
      <c r="K4914" s="192" t="n">
        <f aca="false">IF(J4914&gt;J4913,0,K4913+1)</f>
        <v>585</v>
      </c>
      <c r="L4914" s="134" t="n">
        <f aca="false">I4914/J4914-1</f>
        <v>-0.618215231656105</v>
      </c>
      <c r="O4914" s="131"/>
      <c r="P4914" s="330"/>
      <c r="Q4914" s="132"/>
      <c r="R4914" s="132"/>
      <c r="S4914" s="132"/>
      <c r="T4914" s="132"/>
    </row>
    <row r="4915" customFormat="false" ht="12.8" hidden="false" customHeight="false" outlineLevel="0" collapsed="false">
      <c r="A4915" s="131" t="n">
        <v>1687132800</v>
      </c>
      <c r="B4915" s="330" t="n">
        <f aca="false">(A4915/(24*60*60))+DATE(1970,1,1)</f>
        <v>45096</v>
      </c>
      <c r="C4915" s="331" t="n">
        <f aca="false">YEAR(B4915)</f>
        <v>2023</v>
      </c>
      <c r="D4915" s="331" t="n">
        <f aca="false">MONTH(B4915)</f>
        <v>6</v>
      </c>
      <c r="E4915" s="331" t="n">
        <f aca="false">DAY(B4915)</f>
        <v>19</v>
      </c>
      <c r="F4915" s="132" t="n">
        <v>26341.04</v>
      </c>
      <c r="G4915" s="132" t="n">
        <v>27051.86</v>
      </c>
      <c r="H4915" s="132" t="n">
        <v>26266.18</v>
      </c>
      <c r="I4915" s="132" t="n">
        <v>26844.45</v>
      </c>
      <c r="J4915" s="132" t="n">
        <f aca="false">LARGE($G$1:G4915,1)</f>
        <v>68997.75</v>
      </c>
      <c r="K4915" s="192" t="n">
        <f aca="false">IF(J4915&gt;J4914,0,K4914+1)</f>
        <v>586</v>
      </c>
      <c r="L4915" s="134" t="n">
        <f aca="false">I4915/J4915-1</f>
        <v>-0.610937313173256</v>
      </c>
      <c r="O4915" s="131"/>
      <c r="P4915" s="330"/>
      <c r="Q4915" s="132"/>
      <c r="R4915" s="132"/>
      <c r="S4915" s="132"/>
      <c r="T4915" s="132"/>
    </row>
    <row r="4916" customFormat="false" ht="12.8" hidden="false" customHeight="false" outlineLevel="0" collapsed="false">
      <c r="A4916" s="131" t="n">
        <v>1687219200</v>
      </c>
      <c r="B4916" s="330" t="n">
        <f aca="false">(A4916/(24*60*60))+DATE(1970,1,1)</f>
        <v>45097</v>
      </c>
      <c r="C4916" s="331" t="n">
        <f aca="false">YEAR(B4916)</f>
        <v>2023</v>
      </c>
      <c r="D4916" s="331" t="n">
        <f aca="false">MONTH(B4916)</f>
        <v>6</v>
      </c>
      <c r="E4916" s="331" t="n">
        <f aca="false">DAY(B4916)</f>
        <v>20</v>
      </c>
      <c r="F4916" s="132" t="n">
        <v>26844.29</v>
      </c>
      <c r="G4916" s="132" t="n">
        <v>28417.53</v>
      </c>
      <c r="H4916" s="132" t="n">
        <v>26652.1</v>
      </c>
      <c r="I4916" s="132" t="n">
        <v>28317.58</v>
      </c>
      <c r="J4916" s="132" t="n">
        <f aca="false">LARGE($G$1:G4916,1)</f>
        <v>68997.75</v>
      </c>
      <c r="K4916" s="192" t="n">
        <f aca="false">IF(J4916&gt;J4915,0,K4915+1)</f>
        <v>587</v>
      </c>
      <c r="L4916" s="134" t="n">
        <f aca="false">I4916/J4916-1</f>
        <v>-0.589586906819425</v>
      </c>
      <c r="O4916" s="131"/>
      <c r="P4916" s="330"/>
      <c r="Q4916" s="132"/>
      <c r="R4916" s="132"/>
      <c r="S4916" s="132"/>
      <c r="T4916" s="132"/>
    </row>
    <row r="4917" customFormat="false" ht="12.8" hidden="false" customHeight="false" outlineLevel="0" collapsed="false">
      <c r="A4917" s="131" t="n">
        <v>1687305600</v>
      </c>
      <c r="B4917" s="330" t="n">
        <f aca="false">(A4917/(24*60*60))+DATE(1970,1,1)</f>
        <v>45098</v>
      </c>
      <c r="C4917" s="331" t="n">
        <f aca="false">YEAR(B4917)</f>
        <v>2023</v>
      </c>
      <c r="D4917" s="331" t="n">
        <f aca="false">MONTH(B4917)</f>
        <v>6</v>
      </c>
      <c r="E4917" s="331" t="n">
        <f aca="false">DAY(B4917)</f>
        <v>21</v>
      </c>
      <c r="F4917" s="132" t="n">
        <v>28317.8</v>
      </c>
      <c r="G4917" s="132" t="n">
        <v>30787.73</v>
      </c>
      <c r="H4917" s="132" t="n">
        <v>28279.49</v>
      </c>
      <c r="I4917" s="132" t="n">
        <v>30002.77</v>
      </c>
      <c r="J4917" s="132" t="n">
        <f aca="false">LARGE($G$1:G4917,1)</f>
        <v>68997.75</v>
      </c>
      <c r="K4917" s="192" t="n">
        <f aca="false">IF(J4917&gt;J4916,0,K4916+1)</f>
        <v>588</v>
      </c>
      <c r="L4917" s="134" t="n">
        <f aca="false">I4917/J4917-1</f>
        <v>-0.565163066911602</v>
      </c>
      <c r="O4917" s="131"/>
      <c r="P4917" s="330"/>
      <c r="Q4917" s="132"/>
      <c r="R4917" s="132"/>
      <c r="S4917" s="132"/>
      <c r="T4917" s="132"/>
    </row>
    <row r="4918" customFormat="false" ht="12.8" hidden="false" customHeight="false" outlineLevel="0" collapsed="false">
      <c r="A4918" s="131" t="n">
        <v>1687392000</v>
      </c>
      <c r="B4918" s="330" t="n">
        <f aca="false">(A4918/(24*60*60))+DATE(1970,1,1)</f>
        <v>45099</v>
      </c>
      <c r="C4918" s="331" t="n">
        <f aca="false">YEAR(B4918)</f>
        <v>2023</v>
      </c>
      <c r="D4918" s="331" t="n">
        <f aca="false">MONTH(B4918)</f>
        <v>6</v>
      </c>
      <c r="E4918" s="331" t="n">
        <f aca="false">DAY(B4918)</f>
        <v>22</v>
      </c>
      <c r="F4918" s="132" t="n">
        <v>30003.41</v>
      </c>
      <c r="G4918" s="132" t="n">
        <v>30501.31</v>
      </c>
      <c r="H4918" s="132" t="n">
        <v>29569.14</v>
      </c>
      <c r="I4918" s="132" t="n">
        <v>29898.58</v>
      </c>
      <c r="J4918" s="132" t="n">
        <f aca="false">LARGE($G$1:G4918,1)</f>
        <v>68997.75</v>
      </c>
      <c r="K4918" s="192" t="n">
        <f aca="false">IF(J4918&gt;J4917,0,K4917+1)</f>
        <v>589</v>
      </c>
      <c r="L4918" s="134" t="n">
        <f aca="false">I4918/J4918-1</f>
        <v>-0.566673116152338</v>
      </c>
      <c r="O4918" s="131"/>
      <c r="P4918" s="330"/>
      <c r="Q4918" s="132"/>
      <c r="R4918" s="132"/>
      <c r="S4918" s="132"/>
      <c r="T4918" s="132"/>
    </row>
    <row r="4919" customFormat="false" ht="12.8" hidden="false" customHeight="false" outlineLevel="0" collapsed="false">
      <c r="A4919" s="131" t="n">
        <v>1687478400</v>
      </c>
      <c r="B4919" s="330" t="n">
        <f aca="false">(A4919/(24*60*60))+DATE(1970,1,1)</f>
        <v>45100</v>
      </c>
      <c r="C4919" s="331" t="n">
        <f aca="false">YEAR(B4919)</f>
        <v>2023</v>
      </c>
      <c r="D4919" s="331" t="n">
        <f aca="false">MONTH(B4919)</f>
        <v>6</v>
      </c>
      <c r="E4919" s="331" t="n">
        <f aca="false">DAY(B4919)</f>
        <v>23</v>
      </c>
      <c r="F4919" s="132" t="n">
        <v>29897.34</v>
      </c>
      <c r="G4919" s="132" t="n">
        <v>31441.74</v>
      </c>
      <c r="H4919" s="132" t="n">
        <v>29819.41</v>
      </c>
      <c r="I4919" s="132" t="n">
        <v>30705.83</v>
      </c>
      <c r="J4919" s="132" t="n">
        <f aca="false">LARGE($G$1:G4919,1)</f>
        <v>68997.75</v>
      </c>
      <c r="K4919" s="192" t="n">
        <f aca="false">IF(J4919&gt;J4918,0,K4918+1)</f>
        <v>590</v>
      </c>
      <c r="L4919" s="134" t="n">
        <f aca="false">I4919/J4919-1</f>
        <v>-0.554973459279469</v>
      </c>
      <c r="O4919" s="131"/>
      <c r="P4919" s="330"/>
      <c r="Q4919" s="132"/>
      <c r="R4919" s="132"/>
      <c r="S4919" s="132"/>
      <c r="T4919" s="132"/>
    </row>
    <row r="4920" customFormat="false" ht="12.8" hidden="false" customHeight="false" outlineLevel="0" collapsed="false">
      <c r="A4920" s="131" t="n">
        <v>1687564800</v>
      </c>
      <c r="B4920" s="330" t="n">
        <f aca="false">(A4920/(24*60*60))+DATE(1970,1,1)</f>
        <v>45101</v>
      </c>
      <c r="C4920" s="331" t="n">
        <f aca="false">YEAR(B4920)</f>
        <v>2023</v>
      </c>
      <c r="D4920" s="331" t="n">
        <f aca="false">MONTH(B4920)</f>
        <v>6</v>
      </c>
      <c r="E4920" s="331" t="n">
        <f aca="false">DAY(B4920)</f>
        <v>24</v>
      </c>
      <c r="F4920" s="132" t="n">
        <v>30703.32</v>
      </c>
      <c r="G4920" s="132" t="n">
        <v>30817.31</v>
      </c>
      <c r="H4920" s="132" t="n">
        <v>30271.37</v>
      </c>
      <c r="I4920" s="132" t="n">
        <v>30548.39</v>
      </c>
      <c r="J4920" s="132" t="n">
        <f aca="false">LARGE($G$1:G4920,1)</f>
        <v>68997.75</v>
      </c>
      <c r="K4920" s="192" t="n">
        <f aca="false">IF(J4920&gt;J4919,0,K4919+1)</f>
        <v>591</v>
      </c>
      <c r="L4920" s="134" t="n">
        <f aca="false">I4920/J4920-1</f>
        <v>-0.557255272816867</v>
      </c>
      <c r="O4920" s="131"/>
      <c r="P4920" s="330"/>
      <c r="Q4920" s="132"/>
      <c r="R4920" s="132"/>
      <c r="S4920" s="132"/>
      <c r="T4920" s="132"/>
    </row>
    <row r="4921" customFormat="false" ht="12.8" hidden="false" customHeight="false" outlineLevel="0" collapsed="false">
      <c r="A4921" s="131" t="n">
        <v>1687651200</v>
      </c>
      <c r="B4921" s="330" t="n">
        <f aca="false">(A4921/(24*60*60))+DATE(1970,1,1)</f>
        <v>45102</v>
      </c>
      <c r="C4921" s="331" t="n">
        <f aca="false">YEAR(B4921)</f>
        <v>2023</v>
      </c>
      <c r="D4921" s="331" t="n">
        <f aca="false">MONTH(B4921)</f>
        <v>6</v>
      </c>
      <c r="E4921" s="331" t="n">
        <f aca="false">DAY(B4921)</f>
        <v>25</v>
      </c>
      <c r="F4921" s="132" t="n">
        <v>30547.68</v>
      </c>
      <c r="G4921" s="132" t="n">
        <v>31050.07</v>
      </c>
      <c r="H4921" s="132" t="n">
        <v>30287.33</v>
      </c>
      <c r="I4921" s="132" t="n">
        <v>30473.14</v>
      </c>
      <c r="J4921" s="132" t="n">
        <f aca="false">LARGE($G$1:G4921,1)</f>
        <v>68997.75</v>
      </c>
      <c r="K4921" s="192" t="n">
        <f aca="false">IF(J4921&gt;J4920,0,K4920+1)</f>
        <v>592</v>
      </c>
      <c r="L4921" s="134" t="n">
        <f aca="false">I4921/J4921-1</f>
        <v>-0.558345888090554</v>
      </c>
      <c r="O4921" s="131"/>
      <c r="P4921" s="330"/>
      <c r="Q4921" s="132"/>
      <c r="R4921" s="132"/>
      <c r="S4921" s="132"/>
      <c r="T4921" s="132"/>
    </row>
    <row r="4922" customFormat="false" ht="12.8" hidden="false" customHeight="false" outlineLevel="0" collapsed="false">
      <c r="A4922" s="131" t="n">
        <v>1687737600</v>
      </c>
      <c r="B4922" s="330" t="n">
        <f aca="false">(A4922/(24*60*60))+DATE(1970,1,1)</f>
        <v>45103</v>
      </c>
      <c r="C4922" s="331" t="n">
        <f aca="false">YEAR(B4922)</f>
        <v>2023</v>
      </c>
      <c r="D4922" s="331" t="n">
        <f aca="false">MONTH(B4922)</f>
        <v>6</v>
      </c>
      <c r="E4922" s="331" t="n">
        <f aca="false">DAY(B4922)</f>
        <v>26</v>
      </c>
      <c r="F4922" s="132" t="n">
        <v>30473.86</v>
      </c>
      <c r="G4922" s="132" t="n">
        <v>30662.42</v>
      </c>
      <c r="H4922" s="132" t="n">
        <v>29928.15</v>
      </c>
      <c r="I4922" s="132" t="n">
        <v>30274.34</v>
      </c>
      <c r="J4922" s="132" t="n">
        <f aca="false">LARGE($G$1:G4922,1)</f>
        <v>68997.75</v>
      </c>
      <c r="K4922" s="192" t="n">
        <f aca="false">IF(J4922&gt;J4921,0,K4921+1)</f>
        <v>593</v>
      </c>
      <c r="L4922" s="134" t="n">
        <f aca="false">I4922/J4922-1</f>
        <v>-0.561227141464758</v>
      </c>
      <c r="O4922" s="131"/>
      <c r="P4922" s="330"/>
      <c r="Q4922" s="132"/>
      <c r="R4922" s="132"/>
      <c r="S4922" s="132"/>
      <c r="T4922" s="132"/>
    </row>
    <row r="4923" customFormat="false" ht="12.8" hidden="false" customHeight="false" outlineLevel="0" collapsed="false">
      <c r="A4923" s="131" t="n">
        <v>1687824000</v>
      </c>
      <c r="B4923" s="330" t="n">
        <f aca="false">(A4923/(24*60*60))+DATE(1970,1,1)</f>
        <v>45104</v>
      </c>
      <c r="C4923" s="331" t="n">
        <f aca="false">YEAR(B4923)</f>
        <v>2023</v>
      </c>
      <c r="D4923" s="331" t="n">
        <f aca="false">MONTH(B4923)</f>
        <v>6</v>
      </c>
      <c r="E4923" s="331" t="n">
        <f aca="false">DAY(B4923)</f>
        <v>27</v>
      </c>
      <c r="F4923" s="132" t="n">
        <v>30274.11</v>
      </c>
      <c r="G4923" s="132" t="n">
        <v>31018.01</v>
      </c>
      <c r="H4923" s="132" t="n">
        <v>30233.26</v>
      </c>
      <c r="I4923" s="132" t="n">
        <v>30700.05</v>
      </c>
      <c r="J4923" s="132" t="n">
        <f aca="false">LARGE($G$1:G4923,1)</f>
        <v>68997.75</v>
      </c>
      <c r="K4923" s="192" t="n">
        <f aca="false">IF(J4923&gt;J4922,0,K4922+1)</f>
        <v>594</v>
      </c>
      <c r="L4923" s="134" t="n">
        <f aca="false">I4923/J4923-1</f>
        <v>-0.555057230127069</v>
      </c>
      <c r="O4923" s="131"/>
      <c r="P4923" s="330"/>
      <c r="Q4923" s="132"/>
      <c r="R4923" s="132"/>
      <c r="S4923" s="132"/>
      <c r="T4923" s="132"/>
    </row>
    <row r="4924" customFormat="false" ht="12.8" hidden="false" customHeight="false" outlineLevel="0" collapsed="false">
      <c r="A4924" s="131" t="n">
        <v>1687910400</v>
      </c>
      <c r="B4924" s="330" t="n">
        <f aca="false">(A4924/(24*60*60))+DATE(1970,1,1)</f>
        <v>45105</v>
      </c>
      <c r="C4924" s="331" t="n">
        <f aca="false">YEAR(B4924)</f>
        <v>2023</v>
      </c>
      <c r="D4924" s="331" t="n">
        <f aca="false">MONTH(B4924)</f>
        <v>6</v>
      </c>
      <c r="E4924" s="331" t="n">
        <f aca="false">DAY(B4924)</f>
        <v>28</v>
      </c>
      <c r="F4924" s="132" t="n">
        <v>30700.99</v>
      </c>
      <c r="G4924" s="132" t="n">
        <v>30720.21</v>
      </c>
      <c r="H4924" s="132" t="n">
        <v>29846.05</v>
      </c>
      <c r="I4924" s="132" t="n">
        <v>30083.26</v>
      </c>
      <c r="J4924" s="132" t="n">
        <f aca="false">LARGE($G$1:G4924,1)</f>
        <v>68997.75</v>
      </c>
      <c r="K4924" s="192" t="n">
        <f aca="false">IF(J4924&gt;J4923,0,K4923+1)</f>
        <v>595</v>
      </c>
      <c r="L4924" s="134" t="n">
        <f aca="false">I4924/J4924-1</f>
        <v>-0.563996507132479</v>
      </c>
      <c r="O4924" s="131"/>
      <c r="P4924" s="330"/>
      <c r="Q4924" s="132"/>
      <c r="R4924" s="132"/>
      <c r="S4924" s="132"/>
      <c r="T4924" s="132"/>
    </row>
    <row r="4925" customFormat="false" ht="12.8" hidden="false" customHeight="false" outlineLevel="0" collapsed="false">
      <c r="A4925" s="131" t="n">
        <v>1687996800</v>
      </c>
      <c r="B4925" s="330" t="n">
        <f aca="false">(A4925/(24*60*60))+DATE(1970,1,1)</f>
        <v>45106</v>
      </c>
      <c r="C4925" s="331" t="n">
        <f aca="false">YEAR(B4925)</f>
        <v>2023</v>
      </c>
      <c r="D4925" s="331" t="n">
        <f aca="false">MONTH(B4925)</f>
        <v>6</v>
      </c>
      <c r="E4925" s="331" t="n">
        <f aca="false">DAY(B4925)</f>
        <v>29</v>
      </c>
      <c r="F4925" s="132" t="n">
        <v>30083.03</v>
      </c>
      <c r="G4925" s="132" t="n">
        <v>30834.25</v>
      </c>
      <c r="H4925" s="132" t="n">
        <v>30046.42</v>
      </c>
      <c r="I4925" s="132" t="n">
        <v>30453.02</v>
      </c>
      <c r="J4925" s="132" t="n">
        <f aca="false">LARGE($G$1:G4925,1)</f>
        <v>68997.75</v>
      </c>
      <c r="K4925" s="192" t="n">
        <f aca="false">IF(J4925&gt;J4924,0,K4924+1)</f>
        <v>596</v>
      </c>
      <c r="L4925" s="134" t="n">
        <f aca="false">I4925/J4925-1</f>
        <v>-0.558637491802269</v>
      </c>
      <c r="O4925" s="131"/>
      <c r="P4925" s="330"/>
      <c r="Q4925" s="132"/>
      <c r="R4925" s="132"/>
      <c r="S4925" s="132"/>
      <c r="T4925" s="132"/>
    </row>
    <row r="4926" customFormat="false" ht="12.8" hidden="false" customHeight="false" outlineLevel="0" collapsed="false">
      <c r="A4926" s="131" t="n">
        <v>1688083200</v>
      </c>
      <c r="B4926" s="330" t="n">
        <f aca="false">(A4926/(24*60*60))+DATE(1970,1,1)</f>
        <v>45107</v>
      </c>
      <c r="C4926" s="331" t="n">
        <f aca="false">YEAR(B4926)</f>
        <v>2023</v>
      </c>
      <c r="D4926" s="331" t="n">
        <f aca="false">MONTH(B4926)</f>
        <v>6</v>
      </c>
      <c r="E4926" s="331" t="n">
        <f aca="false">DAY(B4926)</f>
        <v>30</v>
      </c>
      <c r="F4926" s="132" t="n">
        <v>30453.04</v>
      </c>
      <c r="G4926" s="132" t="n">
        <v>31280.48</v>
      </c>
      <c r="H4926" s="132" t="n">
        <v>29452.19</v>
      </c>
      <c r="I4926" s="132" t="n">
        <v>30477.68</v>
      </c>
      <c r="J4926" s="132" t="n">
        <f aca="false">LARGE($G$1:G4926,1)</f>
        <v>68997.75</v>
      </c>
      <c r="K4926" s="192" t="n">
        <f aca="false">IF(J4926&gt;J4925,0,K4925+1)</f>
        <v>597</v>
      </c>
      <c r="L4926" s="134" t="n">
        <f aca="false">I4926/J4926-1</f>
        <v>-0.558280088843477</v>
      </c>
      <c r="O4926" s="131"/>
      <c r="P4926" s="330"/>
      <c r="Q4926" s="132"/>
      <c r="R4926" s="132"/>
      <c r="S4926" s="132"/>
      <c r="T4926" s="132"/>
    </row>
    <row r="4927" customFormat="false" ht="12.8" hidden="false" customHeight="false" outlineLevel="0" collapsed="false">
      <c r="A4927" s="131" t="n">
        <v>1688169600</v>
      </c>
      <c r="B4927" s="330" t="n">
        <f aca="false">(A4927/(24*60*60))+DATE(1970,1,1)</f>
        <v>45108</v>
      </c>
      <c r="C4927" s="331" t="n">
        <f aca="false">YEAR(B4927)</f>
        <v>2023</v>
      </c>
      <c r="D4927" s="331" t="n">
        <f aca="false">MONTH(B4927)</f>
        <v>7</v>
      </c>
      <c r="E4927" s="331" t="n">
        <f aca="false">DAY(B4927)</f>
        <v>1</v>
      </c>
      <c r="F4927" s="132" t="n">
        <v>30477.43</v>
      </c>
      <c r="G4927" s="132" t="n">
        <v>30658.91</v>
      </c>
      <c r="H4927" s="132" t="n">
        <v>30330.75</v>
      </c>
      <c r="I4927" s="132" t="n">
        <v>30594.48</v>
      </c>
      <c r="J4927" s="132" t="n">
        <f aca="false">LARGE($G$1:G4927,1)</f>
        <v>68997.75</v>
      </c>
      <c r="K4927" s="192" t="n">
        <f aca="false">IF(J4927&gt;J4926,0,K4926+1)</f>
        <v>598</v>
      </c>
      <c r="L4927" s="134" t="n">
        <f aca="false">I4927/J4927-1</f>
        <v>-0.556587280020001</v>
      </c>
      <c r="O4927" s="131"/>
      <c r="P4927" s="330"/>
      <c r="Q4927" s="132"/>
      <c r="R4927" s="132"/>
      <c r="S4927" s="132"/>
      <c r="T4927" s="132"/>
    </row>
    <row r="4928" customFormat="false" ht="12.8" hidden="false" customHeight="false" outlineLevel="0" collapsed="false">
      <c r="A4928" s="131" t="n">
        <v>1688256000</v>
      </c>
      <c r="B4928" s="330" t="n">
        <f aca="false">(A4928/(24*60*60))+DATE(1970,1,1)</f>
        <v>45109</v>
      </c>
      <c r="C4928" s="331" t="n">
        <f aca="false">YEAR(B4928)</f>
        <v>2023</v>
      </c>
      <c r="D4928" s="331" t="n">
        <f aca="false">MONTH(B4928)</f>
        <v>7</v>
      </c>
      <c r="E4928" s="331" t="n">
        <f aca="false">DAY(B4928)</f>
        <v>2</v>
      </c>
      <c r="F4928" s="132" t="n">
        <v>30593.98</v>
      </c>
      <c r="G4928" s="132" t="n">
        <v>30797.49</v>
      </c>
      <c r="H4928" s="132" t="n">
        <v>30181.35</v>
      </c>
      <c r="I4928" s="132" t="n">
        <v>30625.3</v>
      </c>
      <c r="J4928" s="132" t="n">
        <f aca="false">LARGE($G$1:G4928,1)</f>
        <v>68997.75</v>
      </c>
      <c r="K4928" s="192" t="n">
        <f aca="false">IF(J4928&gt;J4927,0,K4927+1)</f>
        <v>599</v>
      </c>
      <c r="L4928" s="134" t="n">
        <f aca="false">I4928/J4928-1</f>
        <v>-0.556140598787642</v>
      </c>
      <c r="O4928" s="131"/>
      <c r="P4928" s="330"/>
      <c r="Q4928" s="132"/>
      <c r="R4928" s="132"/>
      <c r="S4928" s="132"/>
      <c r="T4928" s="132"/>
    </row>
    <row r="4929" customFormat="false" ht="12.8" hidden="false" customHeight="false" outlineLevel="0" collapsed="false">
      <c r="A4929" s="131" t="n">
        <v>1688342400</v>
      </c>
      <c r="B4929" s="330" t="n">
        <f aca="false">(A4929/(24*60*60))+DATE(1970,1,1)</f>
        <v>45110</v>
      </c>
      <c r="C4929" s="331" t="n">
        <f aca="false">YEAR(B4929)</f>
        <v>2023</v>
      </c>
      <c r="D4929" s="331" t="n">
        <f aca="false">MONTH(B4929)</f>
        <v>7</v>
      </c>
      <c r="E4929" s="331" t="n">
        <f aca="false">DAY(B4929)</f>
        <v>3</v>
      </c>
      <c r="F4929" s="132" t="n">
        <v>30626.82</v>
      </c>
      <c r="G4929" s="132" t="n">
        <v>31391.7</v>
      </c>
      <c r="H4929" s="132" t="n">
        <v>30587</v>
      </c>
      <c r="I4929" s="132" t="n">
        <v>31160.43</v>
      </c>
      <c r="J4929" s="132" t="n">
        <f aca="false">LARGE($G$1:G4929,1)</f>
        <v>68997.75</v>
      </c>
      <c r="K4929" s="192" t="n">
        <f aca="false">IF(J4929&gt;J4928,0,K4928+1)</f>
        <v>600</v>
      </c>
      <c r="L4929" s="134" t="n">
        <f aca="false">I4929/J4929-1</f>
        <v>-0.548384838636043</v>
      </c>
      <c r="O4929" s="131"/>
      <c r="P4929" s="330"/>
      <c r="Q4929" s="132"/>
      <c r="R4929" s="132"/>
      <c r="S4929" s="132"/>
      <c r="T4929" s="132"/>
    </row>
    <row r="4930" customFormat="false" ht="12.8" hidden="false" customHeight="false" outlineLevel="0" collapsed="false">
      <c r="A4930" s="131" t="n">
        <v>1688428800</v>
      </c>
      <c r="B4930" s="330" t="n">
        <f aca="false">(A4930/(24*60*60))+DATE(1970,1,1)</f>
        <v>45111</v>
      </c>
      <c r="C4930" s="331" t="n">
        <f aca="false">YEAR(B4930)</f>
        <v>2023</v>
      </c>
      <c r="D4930" s="331" t="n">
        <f aca="false">MONTH(B4930)</f>
        <v>7</v>
      </c>
      <c r="E4930" s="331" t="n">
        <f aca="false">DAY(B4930)</f>
        <v>4</v>
      </c>
      <c r="F4930" s="132" t="n">
        <v>31163.68</v>
      </c>
      <c r="G4930" s="132" t="n">
        <v>31331.68</v>
      </c>
      <c r="H4930" s="132" t="n">
        <v>30635.73</v>
      </c>
      <c r="I4930" s="132" t="n">
        <v>30776.54</v>
      </c>
      <c r="J4930" s="132" t="n">
        <f aca="false">LARGE($G$1:G4930,1)</f>
        <v>68997.75</v>
      </c>
      <c r="K4930" s="192" t="n">
        <f aca="false">IF(J4930&gt;J4929,0,K4929+1)</f>
        <v>601</v>
      </c>
      <c r="L4930" s="134" t="n">
        <f aca="false">I4930/J4930-1</f>
        <v>-0.55394864325286</v>
      </c>
      <c r="O4930" s="131"/>
      <c r="P4930" s="330"/>
      <c r="Q4930" s="132"/>
      <c r="R4930" s="132"/>
      <c r="S4930" s="132"/>
      <c r="T4930" s="132"/>
    </row>
    <row r="4931" customFormat="false" ht="12.8" hidden="false" customHeight="false" outlineLevel="0" collapsed="false">
      <c r="A4931" s="131" t="n">
        <v>1688515200</v>
      </c>
      <c r="B4931" s="330" t="n">
        <f aca="false">(A4931/(24*60*60))+DATE(1970,1,1)</f>
        <v>45112</v>
      </c>
      <c r="C4931" s="331" t="n">
        <f aca="false">YEAR(B4931)</f>
        <v>2023</v>
      </c>
      <c r="D4931" s="331" t="n">
        <f aca="false">MONTH(B4931)</f>
        <v>7</v>
      </c>
      <c r="E4931" s="331" t="n">
        <f aca="false">DAY(B4931)</f>
        <v>5</v>
      </c>
      <c r="F4931" s="132" t="n">
        <v>30776.21</v>
      </c>
      <c r="G4931" s="132" t="n">
        <v>30875.89</v>
      </c>
      <c r="H4931" s="132" t="n">
        <v>30196.99</v>
      </c>
      <c r="I4931" s="132" t="n">
        <v>30507.27</v>
      </c>
      <c r="J4931" s="132" t="n">
        <f aca="false">LARGE($G$1:G4931,1)</f>
        <v>68997.75</v>
      </c>
      <c r="K4931" s="192" t="n">
        <f aca="false">IF(J4931&gt;J4930,0,K4930+1)</f>
        <v>602</v>
      </c>
      <c r="L4931" s="134" t="n">
        <f aca="false">I4931/J4931-1</f>
        <v>-0.557851234279379</v>
      </c>
      <c r="O4931" s="131"/>
      <c r="P4931" s="330"/>
      <c r="Q4931" s="132"/>
      <c r="R4931" s="132"/>
      <c r="S4931" s="132"/>
      <c r="T4931" s="132"/>
    </row>
    <row r="4932" customFormat="false" ht="12.8" hidden="false" customHeight="false" outlineLevel="0" collapsed="false">
      <c r="A4932" s="131" t="n">
        <v>1688601600</v>
      </c>
      <c r="B4932" s="330" t="n">
        <f aca="false">(A4932/(24*60*60))+DATE(1970,1,1)</f>
        <v>45113</v>
      </c>
      <c r="C4932" s="331" t="n">
        <f aca="false">YEAR(B4932)</f>
        <v>2023</v>
      </c>
      <c r="D4932" s="331" t="n">
        <f aca="false">MONTH(B4932)</f>
        <v>7</v>
      </c>
      <c r="E4932" s="331" t="n">
        <f aca="false">DAY(B4932)</f>
        <v>6</v>
      </c>
      <c r="F4932" s="132" t="n">
        <v>30506.27</v>
      </c>
      <c r="G4932" s="132" t="n">
        <v>31552.28</v>
      </c>
      <c r="H4932" s="132" t="n">
        <v>29865.33</v>
      </c>
      <c r="I4932" s="132" t="n">
        <v>29911.02</v>
      </c>
      <c r="J4932" s="132" t="n">
        <f aca="false">LARGE($G$1:G4932,1)</f>
        <v>68997.75</v>
      </c>
      <c r="K4932" s="192" t="n">
        <f aca="false">IF(J4932&gt;J4931,0,K4931+1)</f>
        <v>603</v>
      </c>
      <c r="L4932" s="134" t="n">
        <f aca="false">I4932/J4932-1</f>
        <v>-0.566492820418057</v>
      </c>
      <c r="O4932" s="131"/>
      <c r="P4932" s="330"/>
      <c r="Q4932" s="132"/>
      <c r="R4932" s="132"/>
      <c r="S4932" s="132"/>
      <c r="T4932" s="132"/>
    </row>
    <row r="4933" customFormat="false" ht="12.8" hidden="false" customHeight="false" outlineLevel="0" collapsed="false">
      <c r="A4933" s="131" t="n">
        <v>1688688000</v>
      </c>
      <c r="B4933" s="330" t="n">
        <f aca="false">(A4933/(24*60*60))+DATE(1970,1,1)</f>
        <v>45114</v>
      </c>
      <c r="C4933" s="331" t="n">
        <f aca="false">YEAR(B4933)</f>
        <v>2023</v>
      </c>
      <c r="D4933" s="331" t="n">
        <f aca="false">MONTH(B4933)</f>
        <v>7</v>
      </c>
      <c r="E4933" s="331" t="n">
        <f aca="false">DAY(B4933)</f>
        <v>7</v>
      </c>
      <c r="F4933" s="132" t="n">
        <v>29908.33</v>
      </c>
      <c r="G4933" s="132" t="n">
        <v>30450.83</v>
      </c>
      <c r="H4933" s="132" t="n">
        <v>29721.72</v>
      </c>
      <c r="I4933" s="132" t="n">
        <v>30352.3</v>
      </c>
      <c r="J4933" s="132" t="n">
        <f aca="false">LARGE($G$1:G4933,1)</f>
        <v>68997.75</v>
      </c>
      <c r="K4933" s="192" t="n">
        <f aca="false">IF(J4933&gt;J4932,0,K4932+1)</f>
        <v>604</v>
      </c>
      <c r="L4933" s="134" t="n">
        <f aca="false">I4933/J4933-1</f>
        <v>-0.560097249547993</v>
      </c>
      <c r="O4933" s="131"/>
      <c r="P4933" s="330"/>
      <c r="Q4933" s="132"/>
      <c r="R4933" s="132"/>
      <c r="S4933" s="132"/>
      <c r="T4933" s="132"/>
    </row>
    <row r="4934" customFormat="false" ht="12.8" hidden="false" customHeight="false" outlineLevel="0" collapsed="false">
      <c r="A4934" s="131" t="n">
        <v>1688774400</v>
      </c>
      <c r="B4934" s="330" t="n">
        <f aca="false">(A4934/(24*60*60))+DATE(1970,1,1)</f>
        <v>45115</v>
      </c>
      <c r="C4934" s="331" t="n">
        <f aca="false">YEAR(B4934)</f>
        <v>2023</v>
      </c>
      <c r="D4934" s="331" t="n">
        <f aca="false">MONTH(B4934)</f>
        <v>7</v>
      </c>
      <c r="E4934" s="331" t="n">
        <f aca="false">DAY(B4934)</f>
        <v>8</v>
      </c>
      <c r="F4934" s="132" t="n">
        <v>30351.86</v>
      </c>
      <c r="G4934" s="132" t="n">
        <v>30389.7</v>
      </c>
      <c r="H4934" s="132" t="n">
        <v>30066.7</v>
      </c>
      <c r="I4934" s="132" t="n">
        <v>30299.25</v>
      </c>
      <c r="J4934" s="132" t="n">
        <f aca="false">LARGE($G$1:G4934,1)</f>
        <v>68997.75</v>
      </c>
      <c r="K4934" s="192" t="n">
        <f aca="false">IF(J4934&gt;J4933,0,K4933+1)</f>
        <v>605</v>
      </c>
      <c r="L4934" s="134" t="n">
        <f aca="false">I4934/J4934-1</f>
        <v>-0.560866115199409</v>
      </c>
      <c r="O4934" s="131"/>
      <c r="P4934" s="330"/>
      <c r="Q4934" s="132"/>
      <c r="R4934" s="132"/>
      <c r="S4934" s="132"/>
      <c r="T4934" s="132"/>
    </row>
    <row r="4935" customFormat="false" ht="12.8" hidden="false" customHeight="false" outlineLevel="0" collapsed="false">
      <c r="A4935" s="131" t="n">
        <v>1688860800</v>
      </c>
      <c r="B4935" s="330" t="n">
        <f aca="false">(A4935/(24*60*60))+DATE(1970,1,1)</f>
        <v>45116</v>
      </c>
      <c r="C4935" s="331" t="n">
        <f aca="false">YEAR(B4935)</f>
        <v>2023</v>
      </c>
      <c r="D4935" s="331" t="n">
        <f aca="false">MONTH(B4935)</f>
        <v>7</v>
      </c>
      <c r="E4935" s="331" t="n">
        <f aca="false">DAY(B4935)</f>
        <v>9</v>
      </c>
      <c r="F4935" s="132" t="n">
        <v>30299.25</v>
      </c>
      <c r="G4935" s="132" t="n">
        <v>30453.27</v>
      </c>
      <c r="H4935" s="132" t="n">
        <v>30080.24</v>
      </c>
      <c r="I4935" s="132" t="n">
        <v>30174.62</v>
      </c>
      <c r="J4935" s="132" t="n">
        <f aca="false">LARGE($G$1:G4935,1)</f>
        <v>68997.75</v>
      </c>
      <c r="K4935" s="192" t="n">
        <f aca="false">IF(J4935&gt;J4934,0,K4934+1)</f>
        <v>606</v>
      </c>
      <c r="L4935" s="134" t="n">
        <f aca="false">I4935/J4935-1</f>
        <v>-0.562672405984253</v>
      </c>
      <c r="O4935" s="131"/>
      <c r="P4935" s="330"/>
      <c r="Q4935" s="132"/>
      <c r="R4935" s="132"/>
      <c r="S4935" s="132"/>
      <c r="T4935" s="132"/>
    </row>
    <row r="4936" customFormat="false" ht="12.8" hidden="false" customHeight="false" outlineLevel="0" collapsed="false">
      <c r="A4936" s="131" t="n">
        <v>1688947200</v>
      </c>
      <c r="B4936" s="330" t="n">
        <f aca="false">(A4936/(24*60*60))+DATE(1970,1,1)</f>
        <v>45117</v>
      </c>
      <c r="C4936" s="331" t="n">
        <f aca="false">YEAR(B4936)</f>
        <v>2023</v>
      </c>
      <c r="D4936" s="331" t="n">
        <f aca="false">MONTH(B4936)</f>
        <v>7</v>
      </c>
      <c r="E4936" s="331" t="n">
        <f aca="false">DAY(B4936)</f>
        <v>10</v>
      </c>
      <c r="F4936" s="132" t="n">
        <v>30175.34</v>
      </c>
      <c r="G4936" s="132" t="n">
        <v>31042.51</v>
      </c>
      <c r="H4936" s="132" t="n">
        <v>29965.03</v>
      </c>
      <c r="I4936" s="132" t="n">
        <v>30423.95</v>
      </c>
      <c r="J4936" s="132" t="n">
        <f aca="false">LARGE($G$1:G4936,1)</f>
        <v>68997.75</v>
      </c>
      <c r="K4936" s="192" t="n">
        <f aca="false">IF(J4936&gt;J4935,0,K4935+1)</f>
        <v>607</v>
      </c>
      <c r="L4936" s="134" t="n">
        <f aca="false">I4936/J4936-1</f>
        <v>-0.559058809888728</v>
      </c>
      <c r="O4936" s="131"/>
      <c r="P4936" s="330"/>
      <c r="Q4936" s="132"/>
      <c r="R4936" s="132"/>
      <c r="S4936" s="132"/>
      <c r="T4936" s="132"/>
    </row>
    <row r="4937" customFormat="false" ht="12.8" hidden="false" customHeight="false" outlineLevel="0" collapsed="false">
      <c r="A4937" s="131" t="n">
        <v>1689033600</v>
      </c>
      <c r="B4937" s="330" t="n">
        <f aca="false">(A4937/(24*60*60))+DATE(1970,1,1)</f>
        <v>45118</v>
      </c>
      <c r="C4937" s="331" t="n">
        <f aca="false">YEAR(B4937)</f>
        <v>2023</v>
      </c>
      <c r="D4937" s="331" t="n">
        <f aca="false">MONTH(B4937)</f>
        <v>7</v>
      </c>
      <c r="E4937" s="331" t="n">
        <f aca="false">DAY(B4937)</f>
        <v>11</v>
      </c>
      <c r="F4937" s="132" t="n">
        <v>30422.95</v>
      </c>
      <c r="G4937" s="132" t="n">
        <v>30809.56</v>
      </c>
      <c r="H4937" s="132" t="n">
        <v>30320.36</v>
      </c>
      <c r="I4937" s="132" t="n">
        <v>30631.36</v>
      </c>
      <c r="J4937" s="132" t="n">
        <f aca="false">LARGE($G$1:G4937,1)</f>
        <v>68997.75</v>
      </c>
      <c r="K4937" s="192" t="n">
        <f aca="false">IF(J4937&gt;J4936,0,K4936+1)</f>
        <v>608</v>
      </c>
      <c r="L4937" s="134" t="n">
        <f aca="false">I4937/J4937-1</f>
        <v>-0.556052769836698</v>
      </c>
      <c r="O4937" s="131"/>
      <c r="P4937" s="330"/>
      <c r="Q4937" s="132"/>
      <c r="R4937" s="132"/>
      <c r="S4937" s="132"/>
      <c r="T4937" s="132"/>
    </row>
    <row r="4938" customFormat="false" ht="12.8" hidden="false" customHeight="false" outlineLevel="0" collapsed="false">
      <c r="A4938" s="131" t="n">
        <v>1689120000</v>
      </c>
      <c r="B4938" s="330" t="n">
        <f aca="false">(A4938/(24*60*60))+DATE(1970,1,1)</f>
        <v>45119</v>
      </c>
      <c r="C4938" s="331" t="n">
        <f aca="false">YEAR(B4938)</f>
        <v>2023</v>
      </c>
      <c r="D4938" s="331" t="n">
        <f aca="false">MONTH(B4938)</f>
        <v>7</v>
      </c>
      <c r="E4938" s="331" t="n">
        <f aca="false">DAY(B4938)</f>
        <v>12</v>
      </c>
      <c r="F4938" s="132" t="n">
        <v>30633.89</v>
      </c>
      <c r="G4938" s="132" t="n">
        <v>30982</v>
      </c>
      <c r="H4938" s="132" t="n">
        <v>30227.25</v>
      </c>
      <c r="I4938" s="132" t="n">
        <v>30396.78</v>
      </c>
      <c r="J4938" s="132" t="n">
        <f aca="false">LARGE($G$1:G4938,1)</f>
        <v>68997.75</v>
      </c>
      <c r="K4938" s="192" t="n">
        <f aca="false">IF(J4938&gt;J4937,0,K4937+1)</f>
        <v>609</v>
      </c>
      <c r="L4938" s="134" t="n">
        <f aca="false">I4938/J4938-1</f>
        <v>-0.559452590845354</v>
      </c>
      <c r="O4938" s="131"/>
      <c r="P4938" s="330"/>
      <c r="Q4938" s="132"/>
      <c r="R4938" s="132"/>
      <c r="S4938" s="132"/>
      <c r="T4938" s="132"/>
    </row>
    <row r="4939" customFormat="false" ht="12.8" hidden="false" customHeight="false" outlineLevel="0" collapsed="false">
      <c r="A4939" s="131" t="n">
        <v>1689206400</v>
      </c>
      <c r="B4939" s="330" t="n">
        <f aca="false">(A4939/(24*60*60))+DATE(1970,1,1)</f>
        <v>45120</v>
      </c>
      <c r="C4939" s="331" t="n">
        <f aca="false">YEAR(B4939)</f>
        <v>2023</v>
      </c>
      <c r="D4939" s="331" t="n">
        <f aca="false">MONTH(B4939)</f>
        <v>7</v>
      </c>
      <c r="E4939" s="331" t="n">
        <f aca="false">DAY(B4939)</f>
        <v>13</v>
      </c>
      <c r="F4939" s="132" t="n">
        <v>30395.64</v>
      </c>
      <c r="G4939" s="132" t="n">
        <v>31829</v>
      </c>
      <c r="H4939" s="132" t="n">
        <v>30258.46</v>
      </c>
      <c r="I4939" s="132" t="n">
        <v>31482.21</v>
      </c>
      <c r="J4939" s="132" t="n">
        <f aca="false">LARGE($G$1:G4939,1)</f>
        <v>68997.75</v>
      </c>
      <c r="K4939" s="192" t="n">
        <f aca="false">IF(J4939&gt;J4938,0,K4938+1)</f>
        <v>610</v>
      </c>
      <c r="L4939" s="134" t="n">
        <f aca="false">I4939/J4939-1</f>
        <v>-0.543721208300271</v>
      </c>
      <c r="O4939" s="131"/>
      <c r="P4939" s="330"/>
      <c r="Q4939" s="132"/>
      <c r="R4939" s="132"/>
      <c r="S4939" s="132"/>
      <c r="T4939" s="132"/>
    </row>
    <row r="4940" customFormat="false" ht="12.8" hidden="false" customHeight="false" outlineLevel="0" collapsed="false">
      <c r="A4940" s="131" t="n">
        <v>1689292800</v>
      </c>
      <c r="B4940" s="330" t="n">
        <f aca="false">(A4940/(24*60*60))+DATE(1970,1,1)</f>
        <v>45121</v>
      </c>
      <c r="C4940" s="331" t="n">
        <f aca="false">YEAR(B4940)</f>
        <v>2023</v>
      </c>
      <c r="D4940" s="331" t="n">
        <f aca="false">MONTH(B4940)</f>
        <v>7</v>
      </c>
      <c r="E4940" s="331" t="n">
        <f aca="false">DAY(B4940)</f>
        <v>14</v>
      </c>
      <c r="F4940" s="132" t="n">
        <v>31483.23</v>
      </c>
      <c r="G4940" s="132" t="n">
        <v>31644.47</v>
      </c>
      <c r="H4940" s="132" t="n">
        <v>29940.08</v>
      </c>
      <c r="I4940" s="132" t="n">
        <v>30333.56</v>
      </c>
      <c r="J4940" s="132" t="n">
        <f aca="false">LARGE($G$1:G4940,1)</f>
        <v>68997.75</v>
      </c>
      <c r="K4940" s="192" t="n">
        <f aca="false">IF(J4940&gt;J4939,0,K4939+1)</f>
        <v>611</v>
      </c>
      <c r="L4940" s="134" t="n">
        <f aca="false">I4940/J4940-1</f>
        <v>-0.560368852607513</v>
      </c>
      <c r="O4940" s="131"/>
      <c r="P4940" s="330"/>
      <c r="Q4940" s="132"/>
      <c r="R4940" s="132"/>
      <c r="S4940" s="132"/>
      <c r="T4940" s="132"/>
    </row>
    <row r="4941" customFormat="false" ht="12.8" hidden="false" customHeight="false" outlineLevel="0" collapsed="false">
      <c r="A4941" s="131" t="n">
        <v>1689379200</v>
      </c>
      <c r="B4941" s="330" t="n">
        <f aca="false">(A4941/(24*60*60))+DATE(1970,1,1)</f>
        <v>45122</v>
      </c>
      <c r="C4941" s="331" t="n">
        <f aca="false">YEAR(B4941)</f>
        <v>2023</v>
      </c>
      <c r="D4941" s="331" t="n">
        <f aca="false">MONTH(B4941)</f>
        <v>7</v>
      </c>
      <c r="E4941" s="331" t="n">
        <f aca="false">DAY(B4941)</f>
        <v>15</v>
      </c>
      <c r="F4941" s="132" t="n">
        <v>30332.66</v>
      </c>
      <c r="G4941" s="132" t="n">
        <v>30403.97</v>
      </c>
      <c r="H4941" s="132" t="n">
        <v>30267.04</v>
      </c>
      <c r="I4941" s="132" t="n">
        <v>30299.26</v>
      </c>
      <c r="J4941" s="132" t="n">
        <f aca="false">LARGE($G$1:G4941,1)</f>
        <v>68997.75</v>
      </c>
      <c r="K4941" s="192" t="n">
        <f aca="false">IF(J4941&gt;J4940,0,K4940+1)</f>
        <v>612</v>
      </c>
      <c r="L4941" s="134" t="n">
        <f aca="false">I4941/J4941-1</f>
        <v>-0.560865970267146</v>
      </c>
      <c r="O4941" s="131"/>
      <c r="P4941" s="330"/>
      <c r="Q4941" s="132"/>
      <c r="R4941" s="132"/>
      <c r="S4941" s="132"/>
      <c r="T4941" s="132"/>
    </row>
    <row r="4942" customFormat="false" ht="12.8" hidden="false" customHeight="false" outlineLevel="0" collapsed="false">
      <c r="A4942" s="131" t="n">
        <v>1689465600</v>
      </c>
      <c r="B4942" s="330" t="n">
        <f aca="false">(A4942/(24*60*60))+DATE(1970,1,1)</f>
        <v>45123</v>
      </c>
      <c r="C4942" s="331" t="n">
        <f aca="false">YEAR(B4942)</f>
        <v>2023</v>
      </c>
      <c r="D4942" s="331" t="n">
        <f aca="false">MONTH(B4942)</f>
        <v>7</v>
      </c>
      <c r="E4942" s="331" t="n">
        <f aca="false">DAY(B4942)</f>
        <v>16</v>
      </c>
      <c r="F4942" s="132" t="n">
        <v>30300.6</v>
      </c>
      <c r="G4942" s="132" t="n">
        <v>30457.63</v>
      </c>
      <c r="H4942" s="132" t="n">
        <v>30078.23</v>
      </c>
      <c r="I4942" s="132" t="n">
        <v>30250.49</v>
      </c>
      <c r="J4942" s="132" t="n">
        <f aca="false">LARGE($G$1:G4942,1)</f>
        <v>68997.75</v>
      </c>
      <c r="K4942" s="192" t="n">
        <f aca="false">IF(J4942&gt;J4941,0,K4941+1)</f>
        <v>613</v>
      </c>
      <c r="L4942" s="134" t="n">
        <f aca="false">I4942/J4942-1</f>
        <v>-0.561572804910305</v>
      </c>
      <c r="O4942" s="131"/>
      <c r="P4942" s="330"/>
      <c r="Q4942" s="132"/>
      <c r="R4942" s="132"/>
      <c r="S4942" s="132"/>
      <c r="T4942" s="132"/>
    </row>
    <row r="4943" customFormat="false" ht="12.8" hidden="false" customHeight="false" outlineLevel="0" collapsed="false">
      <c r="A4943" s="131" t="n">
        <v>1689552000</v>
      </c>
      <c r="B4943" s="330" t="n">
        <f aca="false">(A4943/(24*60*60))+DATE(1970,1,1)</f>
        <v>45124</v>
      </c>
      <c r="C4943" s="331" t="n">
        <f aca="false">YEAR(B4943)</f>
        <v>2023</v>
      </c>
      <c r="D4943" s="331" t="n">
        <f aca="false">MONTH(B4943)</f>
        <v>7</v>
      </c>
      <c r="E4943" s="331" t="n">
        <f aca="false">DAY(B4943)</f>
        <v>17</v>
      </c>
      <c r="F4943" s="132" t="n">
        <v>30248.97</v>
      </c>
      <c r="G4943" s="132" t="n">
        <v>30342.59</v>
      </c>
      <c r="H4943" s="132" t="n">
        <v>29678.15</v>
      </c>
      <c r="I4943" s="132" t="n">
        <v>30154.32</v>
      </c>
      <c r="J4943" s="132" t="n">
        <f aca="false">LARGE($G$1:G4943,1)</f>
        <v>68997.75</v>
      </c>
      <c r="K4943" s="192" t="n">
        <f aca="false">IF(J4943&gt;J4942,0,K4942+1)</f>
        <v>614</v>
      </c>
      <c r="L4943" s="134" t="n">
        <f aca="false">I4943/J4943-1</f>
        <v>-0.56296661847669</v>
      </c>
      <c r="O4943" s="131"/>
      <c r="P4943" s="330"/>
      <c r="Q4943" s="132"/>
      <c r="R4943" s="132"/>
      <c r="S4943" s="132"/>
      <c r="T4943" s="132"/>
    </row>
    <row r="4944" customFormat="false" ht="12.8" hidden="false" customHeight="false" outlineLevel="0" collapsed="false">
      <c r="A4944" s="131" t="n">
        <v>1689638400</v>
      </c>
      <c r="B4944" s="330" t="n">
        <f aca="false">(A4944/(24*60*60))+DATE(1970,1,1)</f>
        <v>45125</v>
      </c>
      <c r="C4944" s="331" t="n">
        <f aca="false">YEAR(B4944)</f>
        <v>2023</v>
      </c>
      <c r="D4944" s="331" t="n">
        <f aca="false">MONTH(B4944)</f>
        <v>7</v>
      </c>
      <c r="E4944" s="331" t="n">
        <f aca="false">DAY(B4944)</f>
        <v>18</v>
      </c>
      <c r="F4944" s="132" t="n">
        <v>30152.07</v>
      </c>
      <c r="G4944" s="132" t="n">
        <v>30243.7</v>
      </c>
      <c r="H4944" s="132" t="n">
        <v>29522.25</v>
      </c>
      <c r="I4944" s="132" t="n">
        <v>29868.81</v>
      </c>
      <c r="J4944" s="132" t="n">
        <f aca="false">LARGE($G$1:G4944,1)</f>
        <v>68997.75</v>
      </c>
      <c r="K4944" s="192" t="n">
        <f aca="false">IF(J4944&gt;J4943,0,K4943+1)</f>
        <v>615</v>
      </c>
      <c r="L4944" s="134" t="n">
        <f aca="false">I4944/J4944-1</f>
        <v>-0.567104579497157</v>
      </c>
      <c r="O4944" s="131"/>
      <c r="P4944" s="330"/>
      <c r="Q4944" s="132"/>
      <c r="R4944" s="132"/>
      <c r="S4944" s="132"/>
      <c r="T4944" s="132"/>
    </row>
    <row r="4945" customFormat="false" ht="12.8" hidden="false" customHeight="false" outlineLevel="0" collapsed="false">
      <c r="A4945" s="131" t="n">
        <v>1689724800</v>
      </c>
      <c r="B4945" s="330" t="n">
        <f aca="false">(A4945/(24*60*60))+DATE(1970,1,1)</f>
        <v>45126</v>
      </c>
      <c r="C4945" s="331" t="n">
        <f aca="false">YEAR(B4945)</f>
        <v>2023</v>
      </c>
      <c r="D4945" s="331" t="n">
        <f aca="false">MONTH(B4945)</f>
        <v>7</v>
      </c>
      <c r="E4945" s="331" t="n">
        <f aca="false">DAY(B4945)</f>
        <v>19</v>
      </c>
      <c r="F4945" s="132" t="n">
        <v>29863.81</v>
      </c>
      <c r="G4945" s="132" t="n">
        <v>30201.29</v>
      </c>
      <c r="H4945" s="132" t="n">
        <v>29770.34</v>
      </c>
      <c r="I4945" s="132" t="n">
        <v>29921.83</v>
      </c>
      <c r="J4945" s="132" t="n">
        <f aca="false">LARGE($G$1:G4945,1)</f>
        <v>68997.75</v>
      </c>
      <c r="K4945" s="192" t="n">
        <f aca="false">IF(J4945&gt;J4944,0,K4944+1)</f>
        <v>616</v>
      </c>
      <c r="L4945" s="134" t="n">
        <f aca="false">I4945/J4945-1</f>
        <v>-0.566336148642528</v>
      </c>
      <c r="O4945" s="131"/>
      <c r="P4945" s="330"/>
      <c r="Q4945" s="132"/>
      <c r="R4945" s="132"/>
      <c r="S4945" s="132"/>
      <c r="T4945" s="132"/>
    </row>
    <row r="4946" customFormat="false" ht="12.8" hidden="false" customHeight="false" outlineLevel="0" collapsed="false">
      <c r="A4946" s="131" t="n">
        <v>1689811200</v>
      </c>
      <c r="B4946" s="330" t="n">
        <f aca="false">(A4946/(24*60*60))+DATE(1970,1,1)</f>
        <v>45127</v>
      </c>
      <c r="C4946" s="331" t="n">
        <f aca="false">YEAR(B4946)</f>
        <v>2023</v>
      </c>
      <c r="D4946" s="331" t="n">
        <f aca="false">MONTH(B4946)</f>
        <v>7</v>
      </c>
      <c r="E4946" s="331" t="n">
        <f aca="false">DAY(B4946)</f>
        <v>20</v>
      </c>
      <c r="F4946" s="132" t="n">
        <v>29920.35</v>
      </c>
      <c r="G4946" s="132" t="n">
        <v>30419.8</v>
      </c>
      <c r="H4946" s="132" t="n">
        <v>29571.85</v>
      </c>
      <c r="I4946" s="132" t="n">
        <v>29813.01</v>
      </c>
      <c r="J4946" s="132" t="n">
        <f aca="false">LARGE($G$1:G4946,1)</f>
        <v>68997.75</v>
      </c>
      <c r="K4946" s="192" t="n">
        <f aca="false">IF(J4946&gt;J4945,0,K4945+1)</f>
        <v>617</v>
      </c>
      <c r="L4946" s="134" t="n">
        <f aca="false">I4946/J4946-1</f>
        <v>-0.567913301520702</v>
      </c>
      <c r="O4946" s="131"/>
      <c r="P4946" s="330"/>
      <c r="Q4946" s="132"/>
      <c r="R4946" s="132"/>
      <c r="S4946" s="132"/>
      <c r="T4946" s="132"/>
    </row>
    <row r="4947" customFormat="false" ht="12.8" hidden="false" customHeight="false" outlineLevel="0" collapsed="false">
      <c r="A4947" s="131" t="n">
        <v>1689897600</v>
      </c>
      <c r="B4947" s="330" t="n">
        <f aca="false">(A4947/(24*60*60))+DATE(1970,1,1)</f>
        <v>45128</v>
      </c>
      <c r="C4947" s="331" t="n">
        <f aca="false">YEAR(B4947)</f>
        <v>2023</v>
      </c>
      <c r="D4947" s="331" t="n">
        <f aca="false">MONTH(B4947)</f>
        <v>7</v>
      </c>
      <c r="E4947" s="331" t="n">
        <f aca="false">DAY(B4947)</f>
        <v>21</v>
      </c>
      <c r="F4947" s="132" t="n">
        <v>29813.51</v>
      </c>
      <c r="G4947" s="132" t="n">
        <v>30063.87</v>
      </c>
      <c r="H4947" s="132" t="n">
        <v>29738.7</v>
      </c>
      <c r="I4947" s="132" t="n">
        <v>29917.77</v>
      </c>
      <c r="J4947" s="132" t="n">
        <f aca="false">LARGE($G$1:G4947,1)</f>
        <v>68997.75</v>
      </c>
      <c r="K4947" s="192" t="n">
        <f aca="false">IF(J4947&gt;J4946,0,K4946+1)</f>
        <v>618</v>
      </c>
      <c r="L4947" s="134" t="n">
        <f aca="false">I4947/J4947-1</f>
        <v>-0.566394991141015</v>
      </c>
      <c r="O4947" s="131"/>
      <c r="P4947" s="330"/>
      <c r="Q4947" s="132"/>
      <c r="R4947" s="132"/>
      <c r="S4947" s="132"/>
      <c r="T4947" s="132"/>
    </row>
    <row r="4948" customFormat="false" ht="12.8" hidden="false" customHeight="false" outlineLevel="0" collapsed="false">
      <c r="A4948" s="131" t="n">
        <v>1689984000</v>
      </c>
      <c r="B4948" s="330" t="n">
        <f aca="false">(A4948/(24*60*60))+DATE(1970,1,1)</f>
        <v>45129</v>
      </c>
      <c r="C4948" s="331" t="n">
        <f aca="false">YEAR(B4948)</f>
        <v>2023</v>
      </c>
      <c r="D4948" s="331" t="n">
        <f aca="false">MONTH(B4948)</f>
        <v>7</v>
      </c>
      <c r="E4948" s="331" t="n">
        <f aca="false">DAY(B4948)</f>
        <v>22</v>
      </c>
      <c r="F4948" s="132" t="n">
        <v>29917.56</v>
      </c>
      <c r="G4948" s="132" t="n">
        <v>30003.12</v>
      </c>
      <c r="H4948" s="132" t="n">
        <v>29645.97</v>
      </c>
      <c r="I4948" s="132" t="n">
        <v>29792.96</v>
      </c>
      <c r="J4948" s="132" t="n">
        <f aca="false">LARGE($G$1:G4948,1)</f>
        <v>68997.75</v>
      </c>
      <c r="K4948" s="192" t="n">
        <f aca="false">IF(J4948&gt;J4947,0,K4947+1)</f>
        <v>619</v>
      </c>
      <c r="L4948" s="134" t="n">
        <f aca="false">I4948/J4948-1</f>
        <v>-0.568203890706581</v>
      </c>
      <c r="O4948" s="131"/>
      <c r="P4948" s="330"/>
      <c r="Q4948" s="132"/>
      <c r="R4948" s="132"/>
      <c r="S4948" s="132"/>
      <c r="T4948" s="132"/>
    </row>
    <row r="4949" customFormat="false" ht="12.8" hidden="false" customHeight="false" outlineLevel="0" collapsed="false">
      <c r="A4949" s="131" t="n">
        <v>1690070400</v>
      </c>
      <c r="B4949" s="330" t="n">
        <f aca="false">(A4949/(24*60*60))+DATE(1970,1,1)</f>
        <v>45130</v>
      </c>
      <c r="C4949" s="331" t="n">
        <f aca="false">YEAR(B4949)</f>
        <v>2023</v>
      </c>
      <c r="D4949" s="331" t="n">
        <f aca="false">MONTH(B4949)</f>
        <v>7</v>
      </c>
      <c r="E4949" s="331" t="n">
        <f aca="false">DAY(B4949)</f>
        <v>23</v>
      </c>
      <c r="F4949" s="132" t="n">
        <v>29792.83</v>
      </c>
      <c r="G4949" s="132" t="n">
        <v>30351.55</v>
      </c>
      <c r="H4949" s="132" t="n">
        <v>29749.59</v>
      </c>
      <c r="I4949" s="132" t="n">
        <v>30092.75</v>
      </c>
      <c r="J4949" s="132" t="n">
        <f aca="false">LARGE($G$1:G4949,1)</f>
        <v>68997.75</v>
      </c>
      <c r="K4949" s="192" t="n">
        <f aca="false">IF(J4949&gt;J4948,0,K4948+1)</f>
        <v>620</v>
      </c>
      <c r="L4949" s="134" t="n">
        <f aca="false">I4949/J4949-1</f>
        <v>-0.563858966415572</v>
      </c>
      <c r="O4949" s="131"/>
      <c r="P4949" s="330"/>
      <c r="Q4949" s="132"/>
      <c r="R4949" s="132"/>
      <c r="S4949" s="132"/>
      <c r="T4949" s="132"/>
    </row>
    <row r="4950" customFormat="false" ht="12.8" hidden="false" customHeight="false" outlineLevel="0" collapsed="false">
      <c r="A4950" s="131" t="n">
        <v>1690156800</v>
      </c>
      <c r="B4950" s="330" t="n">
        <f aca="false">(A4950/(24*60*60))+DATE(1970,1,1)</f>
        <v>45131</v>
      </c>
      <c r="C4950" s="331" t="n">
        <f aca="false">YEAR(B4950)</f>
        <v>2023</v>
      </c>
      <c r="D4950" s="331" t="n">
        <f aca="false">MONTH(B4950)</f>
        <v>7</v>
      </c>
      <c r="E4950" s="331" t="n">
        <f aca="false">DAY(B4950)</f>
        <v>24</v>
      </c>
      <c r="F4950" s="132" t="n">
        <v>30091.5</v>
      </c>
      <c r="G4950" s="132" t="n">
        <v>30102.82</v>
      </c>
      <c r="H4950" s="132" t="n">
        <v>28874</v>
      </c>
      <c r="I4950" s="132" t="n">
        <v>29189.1</v>
      </c>
      <c r="J4950" s="132" t="n">
        <f aca="false">LARGE($G$1:G4950,1)</f>
        <v>68997.75</v>
      </c>
      <c r="K4950" s="192" t="n">
        <f aca="false">IF(J4950&gt;J4949,0,K4949+1)</f>
        <v>621</v>
      </c>
      <c r="L4950" s="134" t="n">
        <f aca="false">I4950/J4950-1</f>
        <v>-0.576955770296858</v>
      </c>
      <c r="O4950" s="131"/>
      <c r="P4950" s="330"/>
      <c r="Q4950" s="132"/>
      <c r="R4950" s="132"/>
      <c r="S4950" s="132"/>
      <c r="T4950" s="132"/>
    </row>
    <row r="4951" customFormat="false" ht="12.8" hidden="false" customHeight="false" outlineLevel="0" collapsed="false">
      <c r="A4951" s="131" t="n">
        <v>1690243200</v>
      </c>
      <c r="B4951" s="330" t="n">
        <f aca="false">(A4951/(24*60*60))+DATE(1970,1,1)</f>
        <v>45132</v>
      </c>
      <c r="C4951" s="331" t="n">
        <f aca="false">YEAR(B4951)</f>
        <v>2023</v>
      </c>
      <c r="D4951" s="331" t="n">
        <f aca="false">MONTH(B4951)</f>
        <v>7</v>
      </c>
      <c r="E4951" s="331" t="n">
        <f aca="false">DAY(B4951)</f>
        <v>25</v>
      </c>
      <c r="F4951" s="132" t="n">
        <v>29188.72</v>
      </c>
      <c r="G4951" s="132" t="n">
        <v>29378.38</v>
      </c>
      <c r="H4951" s="132" t="n">
        <v>29065.48</v>
      </c>
      <c r="I4951" s="132" t="n">
        <v>29236.54</v>
      </c>
      <c r="J4951" s="132" t="n">
        <f aca="false">LARGE($G$1:G4951,1)</f>
        <v>68997.75</v>
      </c>
      <c r="K4951" s="192" t="n">
        <f aca="false">IF(J4951&gt;J4950,0,K4950+1)</f>
        <v>622</v>
      </c>
      <c r="L4951" s="134" t="n">
        <f aca="false">I4951/J4951-1</f>
        <v>-0.576268211644583</v>
      </c>
      <c r="O4951" s="131"/>
      <c r="P4951" s="330"/>
      <c r="Q4951" s="132"/>
      <c r="R4951" s="132"/>
      <c r="S4951" s="132"/>
      <c r="T4951" s="132"/>
    </row>
    <row r="4952" customFormat="false" ht="12.8" hidden="false" customHeight="false" outlineLevel="0" collapsed="false">
      <c r="A4952" s="131" t="n">
        <v>1690329600</v>
      </c>
      <c r="B4952" s="330" t="n">
        <f aca="false">(A4952/(24*60*60))+DATE(1970,1,1)</f>
        <v>45133</v>
      </c>
      <c r="C4952" s="331" t="n">
        <f aca="false">YEAR(B4952)</f>
        <v>2023</v>
      </c>
      <c r="D4952" s="331" t="n">
        <f aca="false">MONTH(B4952)</f>
        <v>7</v>
      </c>
      <c r="E4952" s="331" t="n">
        <f aca="false">DAY(B4952)</f>
        <v>26</v>
      </c>
      <c r="F4952" s="132" t="n">
        <v>29235.78</v>
      </c>
      <c r="G4952" s="132" t="n">
        <v>29690.93</v>
      </c>
      <c r="H4952" s="132" t="n">
        <v>29111.01</v>
      </c>
      <c r="I4952" s="132" t="n">
        <v>29358.33</v>
      </c>
      <c r="J4952" s="132" t="n">
        <f aca="false">LARGE($G$1:G4952,1)</f>
        <v>68997.75</v>
      </c>
      <c r="K4952" s="192" t="n">
        <f aca="false">IF(J4952&gt;J4951,0,K4951+1)</f>
        <v>623</v>
      </c>
      <c r="L4952" s="134" t="n">
        <f aca="false">I4952/J4952-1</f>
        <v>-0.574503081622227</v>
      </c>
      <c r="O4952" s="131"/>
      <c r="P4952" s="330"/>
      <c r="Q4952" s="132"/>
      <c r="R4952" s="132"/>
      <c r="S4952" s="132"/>
      <c r="T4952" s="132"/>
    </row>
    <row r="4953" customFormat="false" ht="12.8" hidden="false" customHeight="false" outlineLevel="0" collapsed="false">
      <c r="A4953" s="131" t="n">
        <v>1690416000</v>
      </c>
      <c r="B4953" s="330" t="n">
        <f aca="false">(A4953/(24*60*60))+DATE(1970,1,1)</f>
        <v>45134</v>
      </c>
      <c r="C4953" s="331" t="n">
        <f aca="false">YEAR(B4953)</f>
        <v>2023</v>
      </c>
      <c r="D4953" s="331" t="n">
        <f aca="false">MONTH(B4953)</f>
        <v>7</v>
      </c>
      <c r="E4953" s="331" t="n">
        <f aca="false">DAY(B4953)</f>
        <v>27</v>
      </c>
      <c r="F4953" s="132" t="n">
        <v>29358</v>
      </c>
      <c r="G4953" s="132" t="n">
        <v>29572.18</v>
      </c>
      <c r="H4953" s="132" t="n">
        <v>29087.68</v>
      </c>
      <c r="I4953" s="132" t="n">
        <v>29225.73</v>
      </c>
      <c r="J4953" s="132" t="n">
        <f aca="false">LARGE($G$1:G4953,1)</f>
        <v>68997.75</v>
      </c>
      <c r="K4953" s="192" t="n">
        <f aca="false">IF(J4953&gt;J4952,0,K4952+1)</f>
        <v>624</v>
      </c>
      <c r="L4953" s="134" t="n">
        <f aca="false">I4953/J4953-1</f>
        <v>-0.576424883420112</v>
      </c>
      <c r="O4953" s="131"/>
      <c r="P4953" s="330"/>
      <c r="Q4953" s="132"/>
      <c r="R4953" s="132"/>
      <c r="S4953" s="132"/>
      <c r="T4953" s="132"/>
    </row>
    <row r="4954" customFormat="false" ht="12.8" hidden="false" customHeight="false" outlineLevel="0" collapsed="false">
      <c r="A4954" s="131" t="n">
        <v>1690502400</v>
      </c>
      <c r="B4954" s="330" t="n">
        <f aca="false">(A4954/(24*60*60))+DATE(1970,1,1)</f>
        <v>45135</v>
      </c>
      <c r="C4954" s="331" t="n">
        <f aca="false">YEAR(B4954)</f>
        <v>2023</v>
      </c>
      <c r="D4954" s="331" t="n">
        <f aca="false">MONTH(B4954)</f>
        <v>7</v>
      </c>
      <c r="E4954" s="331" t="n">
        <f aca="false">DAY(B4954)</f>
        <v>28</v>
      </c>
      <c r="F4954" s="132" t="n">
        <v>29224.23</v>
      </c>
      <c r="G4954" s="132" t="n">
        <v>29535.39</v>
      </c>
      <c r="H4954" s="132" t="n">
        <v>29129.53</v>
      </c>
      <c r="I4954" s="132" t="n">
        <v>29328.09</v>
      </c>
      <c r="J4954" s="132" t="n">
        <f aca="false">LARGE($G$1:G4954,1)</f>
        <v>68997.75</v>
      </c>
      <c r="K4954" s="192" t="n">
        <f aca="false">IF(J4954&gt;J4953,0,K4953+1)</f>
        <v>625</v>
      </c>
      <c r="L4954" s="134" t="n">
        <f aca="false">I4954/J4954-1</f>
        <v>-0.574941356783373</v>
      </c>
      <c r="O4954" s="131"/>
      <c r="P4954" s="330"/>
      <c r="Q4954" s="132"/>
      <c r="R4954" s="132"/>
      <c r="S4954" s="132"/>
      <c r="T4954" s="132"/>
    </row>
    <row r="4955" customFormat="false" ht="12.8" hidden="false" customHeight="false" outlineLevel="0" collapsed="false">
      <c r="A4955" s="131" t="n">
        <v>1690588800</v>
      </c>
      <c r="B4955" s="330" t="n">
        <f aca="false">(A4955/(24*60*60))+DATE(1970,1,1)</f>
        <v>45136</v>
      </c>
      <c r="C4955" s="331" t="n">
        <f aca="false">YEAR(B4955)</f>
        <v>2023</v>
      </c>
      <c r="D4955" s="331" t="n">
        <f aca="false">MONTH(B4955)</f>
        <v>7</v>
      </c>
      <c r="E4955" s="331" t="n">
        <f aca="false">DAY(B4955)</f>
        <v>29</v>
      </c>
      <c r="F4955" s="132" t="n">
        <v>29327.86</v>
      </c>
      <c r="G4955" s="132" t="n">
        <v>29412.87</v>
      </c>
      <c r="H4955" s="132" t="n">
        <v>29267.84</v>
      </c>
      <c r="I4955" s="132" t="n">
        <v>29369.53</v>
      </c>
      <c r="J4955" s="132" t="n">
        <f aca="false">LARGE($G$1:G4955,1)</f>
        <v>68997.75</v>
      </c>
      <c r="K4955" s="192" t="n">
        <f aca="false">IF(J4955&gt;J4954,0,K4954+1)</f>
        <v>626</v>
      </c>
      <c r="L4955" s="134" t="n">
        <f aca="false">I4955/J4955-1</f>
        <v>-0.574340757488469</v>
      </c>
      <c r="O4955" s="131"/>
      <c r="P4955" s="330"/>
      <c r="Q4955" s="132"/>
      <c r="R4955" s="132"/>
      <c r="S4955" s="132"/>
      <c r="T4955" s="132"/>
    </row>
    <row r="4956" customFormat="false" ht="12.8" hidden="false" customHeight="false" outlineLevel="0" collapsed="false">
      <c r="A4956" s="131" t="n">
        <v>1690675200</v>
      </c>
      <c r="B4956" s="330" t="n">
        <f aca="false">(A4956/(24*60*60))+DATE(1970,1,1)</f>
        <v>45137</v>
      </c>
      <c r="C4956" s="331" t="n">
        <f aca="false">YEAR(B4956)</f>
        <v>2023</v>
      </c>
      <c r="D4956" s="331" t="n">
        <f aca="false">MONTH(B4956)</f>
        <v>7</v>
      </c>
      <c r="E4956" s="331" t="n">
        <f aca="false">DAY(B4956)</f>
        <v>30</v>
      </c>
      <c r="F4956" s="132" t="n">
        <v>29369.79</v>
      </c>
      <c r="G4956" s="132" t="n">
        <v>29456.1</v>
      </c>
      <c r="H4956" s="132" t="n">
        <v>29053.2</v>
      </c>
      <c r="I4956" s="132" t="n">
        <v>29288.27</v>
      </c>
      <c r="J4956" s="132" t="n">
        <f aca="false">LARGE($G$1:G4956,1)</f>
        <v>68997.75</v>
      </c>
      <c r="K4956" s="192" t="n">
        <f aca="false">IF(J4956&gt;J4955,0,K4955+1)</f>
        <v>627</v>
      </c>
      <c r="L4956" s="134" t="n">
        <f aca="false">I4956/J4956-1</f>
        <v>-0.575518477051788</v>
      </c>
      <c r="O4956" s="131"/>
      <c r="P4956" s="330"/>
      <c r="Q4956" s="132"/>
      <c r="R4956" s="132"/>
      <c r="S4956" s="132"/>
      <c r="T4956" s="132"/>
    </row>
    <row r="4957" customFormat="false" ht="12.8" hidden="false" customHeight="false" outlineLevel="0" collapsed="false">
      <c r="A4957" s="131" t="n">
        <v>1690761600</v>
      </c>
      <c r="B4957" s="330" t="n">
        <f aca="false">(A4957/(24*60*60))+DATE(1970,1,1)</f>
        <v>45138</v>
      </c>
      <c r="C4957" s="331" t="n">
        <f aca="false">YEAR(B4957)</f>
        <v>2023</v>
      </c>
      <c r="D4957" s="331" t="n">
        <f aca="false">MONTH(B4957)</f>
        <v>7</v>
      </c>
      <c r="E4957" s="331" t="n">
        <f aca="false">DAY(B4957)</f>
        <v>31</v>
      </c>
      <c r="F4957" s="132" t="n">
        <v>29288.05</v>
      </c>
      <c r="G4957" s="132" t="n">
        <v>29524.5</v>
      </c>
      <c r="H4957" s="132" t="n">
        <v>29122.39</v>
      </c>
      <c r="I4957" s="132" t="n">
        <v>29240.57</v>
      </c>
      <c r="J4957" s="132" t="n">
        <f aca="false">LARGE($G$1:G4957,1)</f>
        <v>68997.75</v>
      </c>
      <c r="K4957" s="192" t="n">
        <f aca="false">IF(J4957&gt;J4956,0,K4956+1)</f>
        <v>628</v>
      </c>
      <c r="L4957" s="134" t="n">
        <f aca="false">I4957/J4957-1</f>
        <v>-0.576209803942882</v>
      </c>
      <c r="O4957" s="131"/>
      <c r="P4957" s="330"/>
      <c r="Q4957" s="132"/>
      <c r="R4957" s="132"/>
      <c r="S4957" s="132"/>
      <c r="T4957" s="132"/>
    </row>
    <row r="4958" customFormat="false" ht="12.8" hidden="false" customHeight="false" outlineLevel="0" collapsed="false">
      <c r="A4958" s="131" t="n">
        <v>1690848000</v>
      </c>
      <c r="B4958" s="330" t="n">
        <f aca="false">(A4958/(24*60*60))+DATE(1970,1,1)</f>
        <v>45139</v>
      </c>
      <c r="C4958" s="331" t="n">
        <f aca="false">YEAR(B4958)</f>
        <v>2023</v>
      </c>
      <c r="D4958" s="331" t="n">
        <f aca="false">MONTH(B4958)</f>
        <v>8</v>
      </c>
      <c r="E4958" s="331" t="n">
        <f aca="false">DAY(B4958)</f>
        <v>1</v>
      </c>
      <c r="F4958" s="132" t="n">
        <v>29237.8</v>
      </c>
      <c r="G4958" s="132" t="n">
        <v>29722.98</v>
      </c>
      <c r="H4958" s="132" t="n">
        <v>28612</v>
      </c>
      <c r="I4958" s="132" t="n">
        <v>29705.37</v>
      </c>
      <c r="J4958" s="132" t="n">
        <f aca="false">LARGE($G$1:G4958,1)</f>
        <v>68997.75</v>
      </c>
      <c r="K4958" s="192" t="n">
        <f aca="false">IF(J4958&gt;J4957,0,K4957+1)</f>
        <v>629</v>
      </c>
      <c r="L4958" s="134" t="n">
        <f aca="false">I4958/J4958-1</f>
        <v>-0.569473352391926</v>
      </c>
      <c r="O4958" s="131"/>
      <c r="P4958" s="330"/>
      <c r="Q4958" s="132"/>
      <c r="R4958" s="132"/>
      <c r="S4958" s="132"/>
      <c r="T4958" s="132"/>
    </row>
    <row r="4959" customFormat="false" ht="12.8" hidden="false" customHeight="false" outlineLevel="0" collapsed="false">
      <c r="A4959" s="131" t="n">
        <v>1690934400</v>
      </c>
      <c r="B4959" s="330" t="n">
        <f aca="false">(A4959/(24*60*60))+DATE(1970,1,1)</f>
        <v>45140</v>
      </c>
      <c r="C4959" s="331" t="n">
        <f aca="false">YEAR(B4959)</f>
        <v>2023</v>
      </c>
      <c r="D4959" s="331" t="n">
        <f aca="false">MONTH(B4959)</f>
        <v>8</v>
      </c>
      <c r="E4959" s="331" t="n">
        <f aca="false">DAY(B4959)</f>
        <v>2</v>
      </c>
      <c r="F4959" s="132" t="n">
        <v>29706.04</v>
      </c>
      <c r="G4959" s="132" t="n">
        <v>30033.5</v>
      </c>
      <c r="H4959" s="132" t="n">
        <v>28930.67</v>
      </c>
      <c r="I4959" s="132" t="n">
        <v>29169.38</v>
      </c>
      <c r="J4959" s="132" t="n">
        <f aca="false">LARGE($G$1:G4959,1)</f>
        <v>68997.75</v>
      </c>
      <c r="K4959" s="192" t="n">
        <f aca="false">IF(J4959&gt;J4958,0,K4958+1)</f>
        <v>630</v>
      </c>
      <c r="L4959" s="134" t="n">
        <f aca="false">I4959/J4959-1</f>
        <v>-0.577241576718081</v>
      </c>
      <c r="O4959" s="131"/>
      <c r="P4959" s="330"/>
      <c r="Q4959" s="132"/>
      <c r="R4959" s="132"/>
      <c r="S4959" s="132"/>
      <c r="T4959" s="132"/>
    </row>
    <row r="4960" customFormat="false" ht="12.8" hidden="false" customHeight="false" outlineLevel="0" collapsed="false">
      <c r="A4960" s="131" t="n">
        <v>1691020800</v>
      </c>
      <c r="B4960" s="330" t="n">
        <f aca="false">(A4960/(24*60*60))+DATE(1970,1,1)</f>
        <v>45141</v>
      </c>
      <c r="C4960" s="331" t="n">
        <f aca="false">YEAR(B4960)</f>
        <v>2023</v>
      </c>
      <c r="D4960" s="331" t="n">
        <f aca="false">MONTH(B4960)</f>
        <v>8</v>
      </c>
      <c r="E4960" s="331" t="n">
        <f aca="false">DAY(B4960)</f>
        <v>3</v>
      </c>
      <c r="F4960" s="132" t="n">
        <v>29170.04</v>
      </c>
      <c r="G4960" s="132" t="n">
        <v>29408.19</v>
      </c>
      <c r="H4960" s="132" t="n">
        <v>28952.98</v>
      </c>
      <c r="I4960" s="132" t="n">
        <v>29185.84</v>
      </c>
      <c r="J4960" s="132" t="n">
        <f aca="false">LARGE($G$1:G4960,1)</f>
        <v>68997.75</v>
      </c>
      <c r="K4960" s="192" t="n">
        <f aca="false">IF(J4960&gt;J4959,0,K4959+1)</f>
        <v>631</v>
      </c>
      <c r="L4960" s="134" t="n">
        <f aca="false">I4960/J4960-1</f>
        <v>-0.577003018214362</v>
      </c>
      <c r="O4960" s="131"/>
      <c r="P4960" s="330"/>
      <c r="Q4960" s="132"/>
      <c r="R4960" s="132"/>
      <c r="S4960" s="132"/>
      <c r="T4960" s="132"/>
    </row>
    <row r="4961" customFormat="false" ht="12.8" hidden="false" customHeight="false" outlineLevel="0" collapsed="false">
      <c r="A4961" s="131" t="n">
        <v>1691107200</v>
      </c>
      <c r="B4961" s="330" t="n">
        <f aca="false">(A4961/(24*60*60))+DATE(1970,1,1)</f>
        <v>45142</v>
      </c>
      <c r="C4961" s="331" t="n">
        <f aca="false">YEAR(B4961)</f>
        <v>2023</v>
      </c>
      <c r="D4961" s="331" t="n">
        <f aca="false">MONTH(B4961)</f>
        <v>8</v>
      </c>
      <c r="E4961" s="331" t="n">
        <f aca="false">DAY(B4961)</f>
        <v>4</v>
      </c>
      <c r="F4961" s="132" t="n">
        <v>29185.76</v>
      </c>
      <c r="G4961" s="132" t="n">
        <v>29315.12</v>
      </c>
      <c r="H4961" s="132" t="n">
        <v>28788.03</v>
      </c>
      <c r="I4961" s="132" t="n">
        <v>29086.35</v>
      </c>
      <c r="J4961" s="132" t="n">
        <f aca="false">LARGE($G$1:G4961,1)</f>
        <v>68997.75</v>
      </c>
      <c r="K4961" s="192" t="n">
        <f aca="false">IF(J4961&gt;J4960,0,K4960+1)</f>
        <v>632</v>
      </c>
      <c r="L4961" s="134" t="n">
        <f aca="false">I4961/J4961-1</f>
        <v>-0.578444949291825</v>
      </c>
      <c r="O4961" s="131"/>
      <c r="P4961" s="330"/>
      <c r="Q4961" s="132"/>
      <c r="R4961" s="132"/>
      <c r="S4961" s="132"/>
      <c r="T4961" s="132"/>
    </row>
    <row r="4962" customFormat="false" ht="12.8" hidden="false" customHeight="false" outlineLevel="0" collapsed="false">
      <c r="A4962" s="131" t="n">
        <v>1691193600</v>
      </c>
      <c r="B4962" s="330" t="n">
        <f aca="false">(A4962/(24*60*60))+DATE(1970,1,1)</f>
        <v>45143</v>
      </c>
      <c r="C4962" s="331" t="n">
        <f aca="false">YEAR(B4962)</f>
        <v>2023</v>
      </c>
      <c r="D4962" s="331" t="n">
        <f aca="false">MONTH(B4962)</f>
        <v>8</v>
      </c>
      <c r="E4962" s="331" t="n">
        <f aca="false">DAY(B4962)</f>
        <v>5</v>
      </c>
      <c r="F4962" s="132" t="n">
        <v>29085.76</v>
      </c>
      <c r="G4962" s="132" t="n">
        <v>29117.94</v>
      </c>
      <c r="H4962" s="132" t="n">
        <v>28960.97</v>
      </c>
      <c r="I4962" s="132" t="n">
        <v>29054.56</v>
      </c>
      <c r="J4962" s="132" t="n">
        <f aca="false">LARGE($G$1:G4962,1)</f>
        <v>68997.75</v>
      </c>
      <c r="K4962" s="192" t="n">
        <f aca="false">IF(J4962&gt;J4961,0,K4961+1)</f>
        <v>633</v>
      </c>
      <c r="L4962" s="134" t="n">
        <f aca="false">I4962/J4962-1</f>
        <v>-0.578905688953625</v>
      </c>
      <c r="O4962" s="131"/>
      <c r="P4962" s="330"/>
      <c r="Q4962" s="132"/>
      <c r="R4962" s="132"/>
      <c r="S4962" s="132"/>
      <c r="T4962" s="132"/>
    </row>
    <row r="4963" customFormat="false" ht="12.8" hidden="false" customHeight="false" outlineLevel="0" collapsed="false">
      <c r="A4963" s="131" t="n">
        <v>1691280000</v>
      </c>
      <c r="B4963" s="330" t="n">
        <f aca="false">(A4963/(24*60*60))+DATE(1970,1,1)</f>
        <v>45144</v>
      </c>
      <c r="C4963" s="331" t="n">
        <f aca="false">YEAR(B4963)</f>
        <v>2023</v>
      </c>
      <c r="D4963" s="331" t="n">
        <f aca="false">MONTH(B4963)</f>
        <v>8</v>
      </c>
      <c r="E4963" s="331" t="n">
        <f aca="false">DAY(B4963)</f>
        <v>6</v>
      </c>
      <c r="F4963" s="132" t="n">
        <v>29054.38</v>
      </c>
      <c r="G4963" s="132" t="n">
        <v>29168.51</v>
      </c>
      <c r="H4963" s="132" t="n">
        <v>28969.03</v>
      </c>
      <c r="I4963" s="132" t="n">
        <v>29053.48</v>
      </c>
      <c r="J4963" s="132" t="n">
        <f aca="false">LARGE($G$1:G4963,1)</f>
        <v>68997.75</v>
      </c>
      <c r="K4963" s="192" t="n">
        <f aca="false">IF(J4963&gt;J4962,0,K4962+1)</f>
        <v>634</v>
      </c>
      <c r="L4963" s="134" t="n">
        <f aca="false">I4963/J4963-1</f>
        <v>-0.578921341637952</v>
      </c>
      <c r="O4963" s="131"/>
      <c r="P4963" s="330"/>
      <c r="Q4963" s="132"/>
      <c r="R4963" s="132"/>
      <c r="S4963" s="132"/>
      <c r="T4963" s="132"/>
    </row>
    <row r="4964" customFormat="false" ht="12.8" hidden="false" customHeight="false" outlineLevel="0" collapsed="false">
      <c r="A4964" s="131" t="n">
        <v>1691366400</v>
      </c>
      <c r="B4964" s="330" t="n">
        <f aca="false">(A4964/(24*60*60))+DATE(1970,1,1)</f>
        <v>45145</v>
      </c>
      <c r="C4964" s="331" t="n">
        <f aca="false">YEAR(B4964)</f>
        <v>2023</v>
      </c>
      <c r="D4964" s="331" t="n">
        <f aca="false">MONTH(B4964)</f>
        <v>8</v>
      </c>
      <c r="E4964" s="331" t="n">
        <f aca="false">DAY(B4964)</f>
        <v>7</v>
      </c>
      <c r="F4964" s="132" t="n">
        <v>29053.25</v>
      </c>
      <c r="G4964" s="132" t="n">
        <v>29251</v>
      </c>
      <c r="H4964" s="132" t="n">
        <v>28669.11</v>
      </c>
      <c r="I4964" s="132" t="n">
        <v>29190.55</v>
      </c>
      <c r="J4964" s="132" t="n">
        <f aca="false">LARGE($G$1:G4964,1)</f>
        <v>68997.75</v>
      </c>
      <c r="K4964" s="192" t="n">
        <f aca="false">IF(J4964&gt;J4963,0,K4963+1)</f>
        <v>635</v>
      </c>
      <c r="L4964" s="134" t="n">
        <f aca="false">I4964/J4964-1</f>
        <v>-0.576934755118826</v>
      </c>
      <c r="O4964" s="131"/>
      <c r="P4964" s="330"/>
      <c r="Q4964" s="132"/>
      <c r="R4964" s="132"/>
      <c r="S4964" s="132"/>
      <c r="T4964" s="132"/>
    </row>
    <row r="4965" customFormat="false" ht="12.8" hidden="false" customHeight="false" outlineLevel="0" collapsed="false">
      <c r="A4965" s="131" t="n">
        <v>1691452800</v>
      </c>
      <c r="B4965" s="330" t="n">
        <f aca="false">(A4965/(24*60*60))+DATE(1970,1,1)</f>
        <v>45146</v>
      </c>
      <c r="C4965" s="331" t="n">
        <f aca="false">YEAR(B4965)</f>
        <v>2023</v>
      </c>
      <c r="D4965" s="331" t="n">
        <f aca="false">MONTH(B4965)</f>
        <v>8</v>
      </c>
      <c r="E4965" s="331" t="n">
        <f aca="false">DAY(B4965)</f>
        <v>8</v>
      </c>
      <c r="F4965" s="132" t="n">
        <v>29192.57</v>
      </c>
      <c r="G4965" s="132" t="n">
        <v>30226.5</v>
      </c>
      <c r="H4965" s="132" t="n">
        <v>29122.34</v>
      </c>
      <c r="I4965" s="132" t="n">
        <v>29774.15</v>
      </c>
      <c r="J4965" s="132" t="n">
        <f aca="false">LARGE($G$1:G4965,1)</f>
        <v>68997.75</v>
      </c>
      <c r="K4965" s="192" t="n">
        <f aca="false">IF(J4965&gt;J4964,0,K4964+1)</f>
        <v>636</v>
      </c>
      <c r="L4965" s="134" t="n">
        <f aca="false">I4965/J4965-1</f>
        <v>-0.568476508291937</v>
      </c>
      <c r="O4965" s="131"/>
      <c r="P4965" s="330"/>
      <c r="Q4965" s="132"/>
      <c r="R4965" s="132"/>
      <c r="S4965" s="132"/>
      <c r="T4965" s="132"/>
    </row>
    <row r="4966" customFormat="false" ht="12.8" hidden="false" customHeight="false" outlineLevel="0" collapsed="false">
      <c r="A4966" s="131" t="n">
        <v>1691539200</v>
      </c>
      <c r="B4966" s="330" t="n">
        <f aca="false">(A4966/(24*60*60))+DATE(1970,1,1)</f>
        <v>45147</v>
      </c>
      <c r="C4966" s="331" t="n">
        <f aca="false">YEAR(B4966)</f>
        <v>2023</v>
      </c>
      <c r="D4966" s="331" t="n">
        <f aca="false">MONTH(B4966)</f>
        <v>8</v>
      </c>
      <c r="E4966" s="331" t="n">
        <f aca="false">DAY(B4966)</f>
        <v>9</v>
      </c>
      <c r="F4966" s="132" t="n">
        <v>29775.65</v>
      </c>
      <c r="G4966" s="132" t="n">
        <v>30129.27</v>
      </c>
      <c r="H4966" s="132" t="n">
        <v>29365.49</v>
      </c>
      <c r="I4966" s="132" t="n">
        <v>29573.89</v>
      </c>
      <c r="J4966" s="132" t="n">
        <f aca="false">LARGE($G$1:G4966,1)</f>
        <v>68997.75</v>
      </c>
      <c r="K4966" s="192" t="n">
        <f aca="false">IF(J4966&gt;J4965,0,K4965+1)</f>
        <v>637</v>
      </c>
      <c r="L4966" s="134" t="n">
        <f aca="false">I4966/J4966-1</f>
        <v>-0.571378921776435</v>
      </c>
      <c r="O4966" s="131"/>
      <c r="P4966" s="330"/>
      <c r="Q4966" s="132"/>
      <c r="R4966" s="132"/>
      <c r="S4966" s="132"/>
      <c r="T4966" s="132"/>
    </row>
    <row r="4967" customFormat="false" ht="12.8" hidden="false" customHeight="false" outlineLevel="0" collapsed="false">
      <c r="A4967" s="131" t="n">
        <v>1691625600</v>
      </c>
      <c r="B4967" s="330" t="n">
        <f aca="false">(A4967/(24*60*60))+DATE(1970,1,1)</f>
        <v>45148</v>
      </c>
      <c r="C4967" s="331" t="n">
        <f aca="false">YEAR(B4967)</f>
        <v>2023</v>
      </c>
      <c r="D4967" s="331" t="n">
        <f aca="false">MONTH(B4967)</f>
        <v>8</v>
      </c>
      <c r="E4967" s="331" t="n">
        <f aca="false">DAY(B4967)</f>
        <v>10</v>
      </c>
      <c r="F4967" s="132" t="n">
        <v>29573.92</v>
      </c>
      <c r="G4967" s="132" t="n">
        <v>29712.95</v>
      </c>
      <c r="H4967" s="132" t="n">
        <v>29317.25</v>
      </c>
      <c r="I4967" s="132" t="n">
        <v>29433.51</v>
      </c>
      <c r="J4967" s="132" t="n">
        <f aca="false">LARGE($G$1:G4967,1)</f>
        <v>68997.75</v>
      </c>
      <c r="K4967" s="192" t="n">
        <f aca="false">IF(J4967&gt;J4966,0,K4966+1)</f>
        <v>638</v>
      </c>
      <c r="L4967" s="134" t="n">
        <f aca="false">I4967/J4967-1</f>
        <v>-0.573413480874376</v>
      </c>
      <c r="O4967" s="131"/>
      <c r="P4967" s="330"/>
      <c r="Q4967" s="132"/>
      <c r="R4967" s="132"/>
      <c r="S4967" s="132"/>
      <c r="T4967" s="132"/>
    </row>
    <row r="4968" customFormat="false" ht="12.8" hidden="false" customHeight="false" outlineLevel="0" collapsed="false">
      <c r="A4968" s="131" t="n">
        <v>1691712000</v>
      </c>
      <c r="B4968" s="330" t="n">
        <f aca="false">(A4968/(24*60*60))+DATE(1970,1,1)</f>
        <v>45149</v>
      </c>
      <c r="C4968" s="331" t="n">
        <f aca="false">YEAR(B4968)</f>
        <v>2023</v>
      </c>
      <c r="D4968" s="331" t="n">
        <f aca="false">MONTH(B4968)</f>
        <v>8</v>
      </c>
      <c r="E4968" s="331" t="n">
        <f aca="false">DAY(B4968)</f>
        <v>11</v>
      </c>
      <c r="F4968" s="132" t="n">
        <v>29434.01</v>
      </c>
      <c r="G4968" s="132" t="n">
        <v>29537.54</v>
      </c>
      <c r="H4968" s="132" t="n">
        <v>29223.42</v>
      </c>
      <c r="I4968" s="132" t="n">
        <v>29407.86</v>
      </c>
      <c r="J4968" s="132" t="n">
        <f aca="false">LARGE($G$1:G4968,1)</f>
        <v>68997.75</v>
      </c>
      <c r="K4968" s="192" t="n">
        <f aca="false">IF(J4968&gt;J4967,0,K4967+1)</f>
        <v>639</v>
      </c>
      <c r="L4968" s="134" t="n">
        <f aca="false">I4968/J4968-1</f>
        <v>-0.573785232127135</v>
      </c>
      <c r="O4968" s="131"/>
      <c r="P4968" s="330"/>
      <c r="Q4968" s="132"/>
      <c r="R4968" s="132"/>
      <c r="S4968" s="132"/>
      <c r="T4968" s="132"/>
    </row>
    <row r="4969" customFormat="false" ht="12.8" hidden="false" customHeight="false" outlineLevel="0" collapsed="false">
      <c r="A4969" s="131" t="n">
        <v>1691798400</v>
      </c>
      <c r="B4969" s="330" t="n">
        <f aca="false">(A4969/(24*60*60))+DATE(1970,1,1)</f>
        <v>45150</v>
      </c>
      <c r="C4969" s="331" t="n">
        <f aca="false">YEAR(B4969)</f>
        <v>2023</v>
      </c>
      <c r="D4969" s="331" t="n">
        <f aca="false">MONTH(B4969)</f>
        <v>8</v>
      </c>
      <c r="E4969" s="331" t="n">
        <f aca="false">DAY(B4969)</f>
        <v>12</v>
      </c>
      <c r="F4969" s="132" t="n">
        <v>29407.86</v>
      </c>
      <c r="G4969" s="132" t="n">
        <v>29473.73</v>
      </c>
      <c r="H4969" s="132" t="n">
        <v>29361.72</v>
      </c>
      <c r="I4969" s="132" t="n">
        <v>29422.34</v>
      </c>
      <c r="J4969" s="132" t="n">
        <f aca="false">LARGE($G$1:G4969,1)</f>
        <v>68997.75</v>
      </c>
      <c r="K4969" s="192" t="n">
        <f aca="false">IF(J4969&gt;J4968,0,K4968+1)</f>
        <v>640</v>
      </c>
      <c r="L4969" s="134" t="n">
        <f aca="false">I4969/J4969-1</f>
        <v>-0.573575370211348</v>
      </c>
      <c r="O4969" s="131"/>
      <c r="P4969" s="330"/>
      <c r="Q4969" s="132"/>
      <c r="R4969" s="132"/>
      <c r="S4969" s="132"/>
      <c r="T4969" s="132"/>
    </row>
    <row r="4970" customFormat="false" ht="12.8" hidden="false" customHeight="false" outlineLevel="0" collapsed="false">
      <c r="A4970" s="131" t="n">
        <v>1691884800</v>
      </c>
      <c r="B4970" s="330" t="n">
        <f aca="false">(A4970/(24*60*60))+DATE(1970,1,1)</f>
        <v>45151</v>
      </c>
      <c r="C4970" s="331" t="n">
        <f aca="false">YEAR(B4970)</f>
        <v>2023</v>
      </c>
      <c r="D4970" s="331" t="n">
        <f aca="false">MONTH(B4970)</f>
        <v>8</v>
      </c>
      <c r="E4970" s="331" t="n">
        <f aca="false">DAY(B4970)</f>
        <v>13</v>
      </c>
      <c r="F4970" s="132" t="n">
        <v>29422.42</v>
      </c>
      <c r="G4970" s="132" t="n">
        <v>29451.93</v>
      </c>
      <c r="H4970" s="132" t="n">
        <v>29264.29</v>
      </c>
      <c r="I4970" s="132" t="n">
        <v>29289.76</v>
      </c>
      <c r="J4970" s="132" t="n">
        <f aca="false">LARGE($G$1:G4970,1)</f>
        <v>68997.75</v>
      </c>
      <c r="K4970" s="192" t="n">
        <f aca="false">IF(J4970&gt;J4969,0,K4969+1)</f>
        <v>641</v>
      </c>
      <c r="L4970" s="134" t="n">
        <f aca="false">I4970/J4970-1</f>
        <v>-0.575496882144708</v>
      </c>
      <c r="O4970" s="131"/>
      <c r="P4970" s="330"/>
      <c r="Q4970" s="132"/>
      <c r="R4970" s="132"/>
      <c r="S4970" s="132"/>
      <c r="T4970" s="132"/>
    </row>
    <row r="4971" customFormat="false" ht="12.8" hidden="false" customHeight="false" outlineLevel="0" collapsed="false">
      <c r="A4971" s="131" t="n">
        <v>1691971200</v>
      </c>
      <c r="B4971" s="330" t="n">
        <f aca="false">(A4971/(24*60*60))+DATE(1970,1,1)</f>
        <v>45152</v>
      </c>
      <c r="C4971" s="331" t="n">
        <f aca="false">YEAR(B4971)</f>
        <v>2023</v>
      </c>
      <c r="D4971" s="331" t="n">
        <f aca="false">MONTH(B4971)</f>
        <v>8</v>
      </c>
      <c r="E4971" s="331" t="n">
        <f aca="false">DAY(B4971)</f>
        <v>14</v>
      </c>
      <c r="F4971" s="132" t="n">
        <v>29288.97</v>
      </c>
      <c r="G4971" s="132" t="n">
        <v>29667.77</v>
      </c>
      <c r="H4971" s="132" t="n">
        <v>29090.49</v>
      </c>
      <c r="I4971" s="132" t="n">
        <v>29419.22</v>
      </c>
      <c r="J4971" s="132" t="n">
        <f aca="false">LARGE($G$1:G4971,1)</f>
        <v>68997.75</v>
      </c>
      <c r="K4971" s="192" t="n">
        <f aca="false">IF(J4971&gt;J4970,0,K4970+1)</f>
        <v>642</v>
      </c>
      <c r="L4971" s="134" t="n">
        <f aca="false">I4971/J4971-1</f>
        <v>-0.57362058907718</v>
      </c>
      <c r="O4971" s="131"/>
      <c r="P4971" s="330"/>
      <c r="Q4971" s="132"/>
      <c r="R4971" s="132"/>
      <c r="S4971" s="132"/>
      <c r="T4971" s="132"/>
    </row>
    <row r="4972" customFormat="false" ht="12.8" hidden="false" customHeight="false" outlineLevel="0" collapsed="false">
      <c r="A4972" s="131" t="n">
        <v>1692057600</v>
      </c>
      <c r="B4972" s="330" t="n">
        <f aca="false">(A4972/(24*60*60))+DATE(1970,1,1)</f>
        <v>45153</v>
      </c>
      <c r="C4972" s="331" t="n">
        <f aca="false">YEAR(B4972)</f>
        <v>2023</v>
      </c>
      <c r="D4972" s="331" t="n">
        <f aca="false">MONTH(B4972)</f>
        <v>8</v>
      </c>
      <c r="E4972" s="331" t="n">
        <f aca="false">DAY(B4972)</f>
        <v>15</v>
      </c>
      <c r="F4972" s="132" t="n">
        <v>29419</v>
      </c>
      <c r="G4972" s="132" t="n">
        <v>29467.16</v>
      </c>
      <c r="H4972" s="132" t="n">
        <v>29064.65</v>
      </c>
      <c r="I4972" s="132" t="n">
        <v>29176.89</v>
      </c>
      <c r="J4972" s="132" t="n">
        <f aca="false">LARGE($G$1:G4972,1)</f>
        <v>68997.75</v>
      </c>
      <c r="K4972" s="192" t="n">
        <f aca="false">IF(J4972&gt;J4971,0,K4971+1)</f>
        <v>643</v>
      </c>
      <c r="L4972" s="134" t="n">
        <f aca="false">I4972/J4972-1</f>
        <v>-0.577132732589106</v>
      </c>
      <c r="O4972" s="131"/>
      <c r="P4972" s="330"/>
      <c r="Q4972" s="132"/>
      <c r="R4972" s="132"/>
      <c r="S4972" s="132"/>
      <c r="T4972" s="132"/>
    </row>
    <row r="4973" customFormat="false" ht="12.8" hidden="false" customHeight="false" outlineLevel="0" collapsed="false">
      <c r="A4973" s="131" t="n">
        <v>1692144000</v>
      </c>
      <c r="B4973" s="330" t="n">
        <f aca="false">(A4973/(24*60*60))+DATE(1970,1,1)</f>
        <v>45154</v>
      </c>
      <c r="C4973" s="331" t="n">
        <f aca="false">YEAR(B4973)</f>
        <v>2023</v>
      </c>
      <c r="D4973" s="331" t="n">
        <f aca="false">MONTH(B4973)</f>
        <v>8</v>
      </c>
      <c r="E4973" s="331" t="n">
        <f aca="false">DAY(B4973)</f>
        <v>16</v>
      </c>
      <c r="F4973" s="132" t="n">
        <v>29176.63</v>
      </c>
      <c r="G4973" s="132" t="n">
        <v>29232.71</v>
      </c>
      <c r="H4973" s="132" t="n">
        <v>28701.67</v>
      </c>
      <c r="I4973" s="132" t="n">
        <v>28707.5</v>
      </c>
      <c r="J4973" s="132" t="n">
        <f aca="false">LARGE($G$1:G4973,1)</f>
        <v>68997.75</v>
      </c>
      <c r="K4973" s="192" t="n">
        <f aca="false">IF(J4973&gt;J4972,0,K4972+1)</f>
        <v>644</v>
      </c>
      <c r="L4973" s="134" t="n">
        <f aca="false">I4973/J4973-1</f>
        <v>-0.583935708048451</v>
      </c>
      <c r="O4973" s="131"/>
      <c r="P4973" s="330"/>
      <c r="Q4973" s="132"/>
      <c r="R4973" s="132"/>
      <c r="S4973" s="132"/>
      <c r="T4973" s="132"/>
    </row>
    <row r="4974" customFormat="false" ht="12.8" hidden="false" customHeight="false" outlineLevel="0" collapsed="false">
      <c r="A4974" s="131" t="n">
        <v>1692230400</v>
      </c>
      <c r="B4974" s="330" t="n">
        <f aca="false">(A4974/(24*60*60))+DATE(1970,1,1)</f>
        <v>45155</v>
      </c>
      <c r="C4974" s="331" t="n">
        <f aca="false">YEAR(B4974)</f>
        <v>2023</v>
      </c>
      <c r="D4974" s="331" t="n">
        <f aca="false">MONTH(B4974)</f>
        <v>8</v>
      </c>
      <c r="E4974" s="331" t="n">
        <f aca="false">DAY(B4974)</f>
        <v>17</v>
      </c>
      <c r="F4974" s="132" t="n">
        <v>28705.2</v>
      </c>
      <c r="G4974" s="132" t="n">
        <v>28758.96</v>
      </c>
      <c r="H4974" s="132" t="n">
        <v>25253.44</v>
      </c>
      <c r="I4974" s="132" t="n">
        <v>26635.04</v>
      </c>
      <c r="J4974" s="132" t="n">
        <f aca="false">LARGE($G$1:G4974,1)</f>
        <v>68997.75</v>
      </c>
      <c r="K4974" s="192" t="n">
        <f aca="false">IF(J4974&gt;J4973,0,K4973+1)</f>
        <v>645</v>
      </c>
      <c r="L4974" s="134" t="n">
        <f aca="false">I4974/J4974-1</f>
        <v>-0.613972339677743</v>
      </c>
      <c r="O4974" s="131"/>
      <c r="P4974" s="330"/>
      <c r="Q4974" s="132"/>
      <c r="R4974" s="132"/>
      <c r="S4974" s="132"/>
      <c r="T4974" s="132"/>
    </row>
    <row r="4975" customFormat="false" ht="12.8" hidden="false" customHeight="false" outlineLevel="0" collapsed="false">
      <c r="A4975" s="131" t="n">
        <v>1692316800</v>
      </c>
      <c r="B4975" s="330" t="n">
        <f aca="false">(A4975/(24*60*60))+DATE(1970,1,1)</f>
        <v>45156</v>
      </c>
      <c r="C4975" s="331" t="n">
        <f aca="false">YEAR(B4975)</f>
        <v>2023</v>
      </c>
      <c r="D4975" s="331" t="n">
        <f aca="false">MONTH(B4975)</f>
        <v>8</v>
      </c>
      <c r="E4975" s="331" t="n">
        <f aca="false">DAY(B4975)</f>
        <v>18</v>
      </c>
      <c r="F4975" s="132" t="n">
        <v>26631.58</v>
      </c>
      <c r="G4975" s="132" t="n">
        <v>26824.09</v>
      </c>
      <c r="H4975" s="132" t="n">
        <v>25618.28</v>
      </c>
      <c r="I4975" s="132" t="n">
        <v>26053.12</v>
      </c>
      <c r="J4975" s="132" t="n">
        <f aca="false">LARGE($G$1:G4975,1)</f>
        <v>68997.75</v>
      </c>
      <c r="K4975" s="192" t="n">
        <f aca="false">IF(J4975&gt;J4974,0,K4974+1)</f>
        <v>646</v>
      </c>
      <c r="L4975" s="134" t="n">
        <f aca="false">I4975/J4975-1</f>
        <v>-0.622406237884569</v>
      </c>
      <c r="O4975" s="131"/>
      <c r="P4975" s="330"/>
      <c r="Q4975" s="132"/>
      <c r="R4975" s="132"/>
      <c r="S4975" s="132"/>
      <c r="T4975" s="132"/>
    </row>
    <row r="4976" customFormat="false" ht="12.8" hidden="false" customHeight="false" outlineLevel="0" collapsed="false">
      <c r="A4976" s="131" t="n">
        <v>1692403200</v>
      </c>
      <c r="B4976" s="330" t="n">
        <f aca="false">(A4976/(24*60*60))+DATE(1970,1,1)</f>
        <v>45157</v>
      </c>
      <c r="C4976" s="331" t="n">
        <f aca="false">YEAR(B4976)</f>
        <v>2023</v>
      </c>
      <c r="D4976" s="331" t="n">
        <f aca="false">MONTH(B4976)</f>
        <v>8</v>
      </c>
      <c r="E4976" s="331" t="n">
        <f aca="false">DAY(B4976)</f>
        <v>19</v>
      </c>
      <c r="F4976" s="132" t="n">
        <v>26054.35</v>
      </c>
      <c r="G4976" s="132" t="n">
        <v>26267.78</v>
      </c>
      <c r="H4976" s="132" t="n">
        <v>25800.8</v>
      </c>
      <c r="I4976" s="132" t="n">
        <v>26097.91</v>
      </c>
      <c r="J4976" s="132" t="n">
        <f aca="false">LARGE($G$1:G4976,1)</f>
        <v>68997.75</v>
      </c>
      <c r="K4976" s="192" t="n">
        <f aca="false">IF(J4976&gt;J4975,0,K4975+1)</f>
        <v>647</v>
      </c>
      <c r="L4976" s="134" t="n">
        <f aca="false">I4976/J4976-1</f>
        <v>-0.621757086281799</v>
      </c>
      <c r="O4976" s="131"/>
      <c r="P4976" s="330"/>
      <c r="Q4976" s="132"/>
      <c r="R4976" s="132"/>
      <c r="S4976" s="132"/>
      <c r="T4976" s="132"/>
    </row>
    <row r="4977" customFormat="false" ht="12.8" hidden="false" customHeight="false" outlineLevel="0" collapsed="false">
      <c r="A4977" s="131" t="n">
        <v>1692489600</v>
      </c>
      <c r="B4977" s="330" t="n">
        <f aca="false">(A4977/(24*60*60))+DATE(1970,1,1)</f>
        <v>45158</v>
      </c>
      <c r="C4977" s="331" t="n">
        <f aca="false">YEAR(B4977)</f>
        <v>2023</v>
      </c>
      <c r="D4977" s="331" t="n">
        <f aca="false">MONTH(B4977)</f>
        <v>8</v>
      </c>
      <c r="E4977" s="331" t="n">
        <f aca="false">DAY(B4977)</f>
        <v>20</v>
      </c>
      <c r="F4977" s="132" t="n">
        <v>26096.9</v>
      </c>
      <c r="G4977" s="132" t="n">
        <v>26295.77</v>
      </c>
      <c r="H4977" s="132" t="n">
        <v>25987.68</v>
      </c>
      <c r="I4977" s="132" t="n">
        <v>26196.16</v>
      </c>
      <c r="J4977" s="132" t="n">
        <f aca="false">LARGE($G$1:G4977,1)</f>
        <v>68997.75</v>
      </c>
      <c r="K4977" s="192" t="n">
        <f aca="false">IF(J4977&gt;J4976,0,K4976+1)</f>
        <v>648</v>
      </c>
      <c r="L4977" s="134" t="n">
        <f aca="false">I4977/J4977-1</f>
        <v>-0.62033312680486</v>
      </c>
      <c r="O4977" s="131"/>
      <c r="P4977" s="330"/>
      <c r="Q4977" s="132"/>
      <c r="R4977" s="132"/>
      <c r="S4977" s="132"/>
      <c r="T4977" s="132"/>
    </row>
    <row r="4978" customFormat="false" ht="12.8" hidden="false" customHeight="false" outlineLevel="0" collapsed="false">
      <c r="A4978" s="131" t="n">
        <v>1692576000</v>
      </c>
      <c r="B4978" s="330" t="n">
        <f aca="false">(A4978/(24*60*60))+DATE(1970,1,1)</f>
        <v>45159</v>
      </c>
      <c r="C4978" s="331" t="n">
        <f aca="false">YEAR(B4978)</f>
        <v>2023</v>
      </c>
      <c r="D4978" s="331" t="n">
        <f aca="false">MONTH(B4978)</f>
        <v>8</v>
      </c>
      <c r="E4978" s="331" t="n">
        <f aca="false">DAY(B4978)</f>
        <v>21</v>
      </c>
      <c r="F4978" s="132" t="n">
        <v>26195.97</v>
      </c>
      <c r="G4978" s="132" t="n">
        <v>26251.06</v>
      </c>
      <c r="H4978" s="132" t="n">
        <v>25820.83</v>
      </c>
      <c r="I4978" s="132" t="n">
        <v>26129.39</v>
      </c>
      <c r="J4978" s="132" t="n">
        <f aca="false">LARGE($G$1:G4978,1)</f>
        <v>68997.75</v>
      </c>
      <c r="K4978" s="192" t="n">
        <f aca="false">IF(J4978&gt;J4977,0,K4977+1)</f>
        <v>649</v>
      </c>
      <c r="L4978" s="134" t="n">
        <f aca="false">I4978/J4978-1</f>
        <v>-0.621300839520129</v>
      </c>
      <c r="O4978" s="131"/>
      <c r="P4978" s="330"/>
      <c r="Q4978" s="132"/>
      <c r="R4978" s="132"/>
      <c r="S4978" s="132"/>
      <c r="T4978" s="132"/>
    </row>
    <row r="4979" customFormat="false" ht="12.8" hidden="false" customHeight="false" outlineLevel="0" collapsed="false">
      <c r="A4979" s="131" t="n">
        <v>1692662400</v>
      </c>
      <c r="B4979" s="330" t="n">
        <f aca="false">(A4979/(24*60*60))+DATE(1970,1,1)</f>
        <v>45160</v>
      </c>
      <c r="C4979" s="331" t="n">
        <f aca="false">YEAR(B4979)</f>
        <v>2023</v>
      </c>
      <c r="D4979" s="331" t="n">
        <f aca="false">MONTH(B4979)</f>
        <v>8</v>
      </c>
      <c r="E4979" s="331" t="n">
        <f aca="false">DAY(B4979)</f>
        <v>22</v>
      </c>
      <c r="F4979" s="132" t="n">
        <v>26129.39</v>
      </c>
      <c r="G4979" s="132" t="n">
        <v>26138.6</v>
      </c>
      <c r="H4979" s="132" t="n">
        <v>25361.73</v>
      </c>
      <c r="I4979" s="132" t="n">
        <v>26046.38</v>
      </c>
      <c r="J4979" s="132" t="n">
        <f aca="false">LARGE($G$1:G4979,1)</f>
        <v>68997.75</v>
      </c>
      <c r="K4979" s="192" t="n">
        <f aca="false">IF(J4979&gt;J4978,0,K4978+1)</f>
        <v>650</v>
      </c>
      <c r="L4979" s="134" t="n">
        <f aca="false">I4979/J4979-1</f>
        <v>-0.622503922229348</v>
      </c>
      <c r="O4979" s="131"/>
      <c r="P4979" s="330"/>
      <c r="Q4979" s="132"/>
      <c r="R4979" s="132"/>
      <c r="S4979" s="132"/>
      <c r="T4979" s="132"/>
    </row>
    <row r="4980" customFormat="false" ht="12.8" hidden="false" customHeight="false" outlineLevel="0" collapsed="false">
      <c r="A4980" s="131" t="n">
        <v>1692748800</v>
      </c>
      <c r="B4980" s="330" t="n">
        <f aca="false">(A4980/(24*60*60))+DATE(1970,1,1)</f>
        <v>45161</v>
      </c>
      <c r="C4980" s="331" t="n">
        <f aca="false">YEAR(B4980)</f>
        <v>2023</v>
      </c>
      <c r="D4980" s="331" t="n">
        <f aca="false">MONTH(B4980)</f>
        <v>8</v>
      </c>
      <c r="E4980" s="331" t="n">
        <f aca="false">DAY(B4980)</f>
        <v>23</v>
      </c>
      <c r="F4980" s="132" t="n">
        <v>26049.11</v>
      </c>
      <c r="G4980" s="132" t="n">
        <v>26809.42</v>
      </c>
      <c r="H4980" s="132" t="n">
        <v>25811.22</v>
      </c>
      <c r="I4980" s="132" t="n">
        <v>26434.24</v>
      </c>
      <c r="J4980" s="132" t="n">
        <f aca="false">LARGE($G$1:G4980,1)</f>
        <v>68997.75</v>
      </c>
      <c r="K4980" s="192" t="n">
        <f aca="false">IF(J4980&gt;J4979,0,K4979+1)</f>
        <v>651</v>
      </c>
      <c r="L4980" s="134" t="n">
        <f aca="false">I4980/J4980-1</f>
        <v>-0.616882579504404</v>
      </c>
      <c r="O4980" s="131"/>
      <c r="P4980" s="330"/>
      <c r="Q4980" s="132"/>
      <c r="R4980" s="132"/>
      <c r="S4980" s="132"/>
      <c r="T4980" s="132"/>
    </row>
    <row r="4981" customFormat="false" ht="12.8" hidden="false" customHeight="false" outlineLevel="0" collapsed="false">
      <c r="A4981" s="131" t="n">
        <v>1692835200</v>
      </c>
      <c r="B4981" s="330" t="n">
        <f aca="false">(A4981/(24*60*60))+DATE(1970,1,1)</f>
        <v>45162</v>
      </c>
      <c r="C4981" s="331" t="n">
        <f aca="false">YEAR(B4981)</f>
        <v>2023</v>
      </c>
      <c r="D4981" s="331" t="n">
        <f aca="false">MONTH(B4981)</f>
        <v>8</v>
      </c>
      <c r="E4981" s="331" t="n">
        <f aca="false">DAY(B4981)</f>
        <v>24</v>
      </c>
      <c r="F4981" s="132" t="n">
        <v>26432.81</v>
      </c>
      <c r="G4981" s="132" t="n">
        <v>26572.6</v>
      </c>
      <c r="H4981" s="132" t="n">
        <v>25869.43</v>
      </c>
      <c r="I4981" s="132" t="n">
        <v>26172.62</v>
      </c>
      <c r="J4981" s="132" t="n">
        <f aca="false">LARGE($G$1:G4981,1)</f>
        <v>68997.75</v>
      </c>
      <c r="K4981" s="192" t="n">
        <f aca="false">IF(J4981&gt;J4980,0,K4980+1)</f>
        <v>652</v>
      </c>
      <c r="L4981" s="134" t="n">
        <f aca="false">I4981/J4981-1</f>
        <v>-0.620674297350276</v>
      </c>
      <c r="O4981" s="131"/>
      <c r="P4981" s="330"/>
      <c r="Q4981" s="132"/>
      <c r="R4981" s="132"/>
      <c r="S4981" s="132"/>
      <c r="T4981" s="132"/>
    </row>
    <row r="4982" customFormat="false" ht="12.8" hidden="false" customHeight="false" outlineLevel="0" collapsed="false">
      <c r="A4982" s="131" t="n">
        <v>1692921600</v>
      </c>
      <c r="B4982" s="330" t="n">
        <f aca="false">(A4982/(24*60*60))+DATE(1970,1,1)</f>
        <v>45163</v>
      </c>
      <c r="C4982" s="331" t="n">
        <f aca="false">YEAR(B4982)</f>
        <v>2023</v>
      </c>
      <c r="D4982" s="331" t="n">
        <f aca="false">MONTH(B4982)</f>
        <v>8</v>
      </c>
      <c r="E4982" s="331" t="n">
        <f aca="false">DAY(B4982)</f>
        <v>25</v>
      </c>
      <c r="F4982" s="132" t="n">
        <v>26173.37</v>
      </c>
      <c r="G4982" s="132" t="n">
        <v>26295.76</v>
      </c>
      <c r="H4982" s="132" t="n">
        <v>25773</v>
      </c>
      <c r="I4982" s="132" t="n">
        <v>26056.55</v>
      </c>
      <c r="J4982" s="132" t="n">
        <f aca="false">LARGE($G$1:G4982,1)</f>
        <v>68997.75</v>
      </c>
      <c r="K4982" s="192" t="n">
        <f aca="false">IF(J4982&gt;J4981,0,K4981+1)</f>
        <v>653</v>
      </c>
      <c r="L4982" s="134" t="n">
        <f aca="false">I4982/J4982-1</f>
        <v>-0.622356526118605</v>
      </c>
      <c r="O4982" s="131"/>
      <c r="P4982" s="330"/>
      <c r="Q4982" s="132"/>
      <c r="R4982" s="132"/>
      <c r="S4982" s="132"/>
      <c r="T4982" s="132"/>
    </row>
    <row r="4983" customFormat="false" ht="12.8" hidden="false" customHeight="false" outlineLevel="0" collapsed="false">
      <c r="A4983" s="131" t="n">
        <v>1693008000</v>
      </c>
      <c r="B4983" s="330" t="n">
        <f aca="false">(A4983/(24*60*60))+DATE(1970,1,1)</f>
        <v>45164</v>
      </c>
      <c r="C4983" s="331" t="n">
        <f aca="false">YEAR(B4983)</f>
        <v>2023</v>
      </c>
      <c r="D4983" s="331" t="n">
        <f aca="false">MONTH(B4983)</f>
        <v>8</v>
      </c>
      <c r="E4983" s="331" t="n">
        <f aca="false">DAY(B4983)</f>
        <v>26</v>
      </c>
      <c r="F4983" s="132" t="n">
        <v>26057.07</v>
      </c>
      <c r="G4983" s="132" t="n">
        <v>26126.94</v>
      </c>
      <c r="H4983" s="132" t="n">
        <v>25987.59</v>
      </c>
      <c r="I4983" s="132" t="n">
        <v>26016.25</v>
      </c>
      <c r="J4983" s="132" t="n">
        <f aca="false">LARGE($G$1:G4983,1)</f>
        <v>68997.75</v>
      </c>
      <c r="K4983" s="192" t="n">
        <f aca="false">IF(J4983&gt;J4982,0,K4982+1)</f>
        <v>654</v>
      </c>
      <c r="L4983" s="134" t="n">
        <f aca="false">I4983/J4983-1</f>
        <v>-0.62294060313561</v>
      </c>
      <c r="O4983" s="131"/>
      <c r="P4983" s="330"/>
      <c r="Q4983" s="132"/>
      <c r="R4983" s="132"/>
      <c r="S4983" s="132"/>
      <c r="T4983" s="132"/>
    </row>
    <row r="4984" customFormat="false" ht="12.8" hidden="false" customHeight="false" outlineLevel="0" collapsed="false">
      <c r="A4984" s="131" t="n">
        <v>1693094400</v>
      </c>
      <c r="B4984" s="330" t="n">
        <f aca="false">(A4984/(24*60*60))+DATE(1970,1,1)</f>
        <v>45165</v>
      </c>
      <c r="C4984" s="331" t="n">
        <f aca="false">YEAR(B4984)</f>
        <v>2023</v>
      </c>
      <c r="D4984" s="331" t="n">
        <f aca="false">MONTH(B4984)</f>
        <v>8</v>
      </c>
      <c r="E4984" s="331" t="n">
        <f aca="false">DAY(B4984)</f>
        <v>27</v>
      </c>
      <c r="F4984" s="132" t="n">
        <v>26016.25</v>
      </c>
      <c r="G4984" s="132" t="n">
        <v>26175.94</v>
      </c>
      <c r="H4984" s="132" t="n">
        <v>25971.85</v>
      </c>
      <c r="I4984" s="132" t="n">
        <v>26097.39</v>
      </c>
      <c r="J4984" s="132" t="n">
        <f aca="false">LARGE($G$1:G4984,1)</f>
        <v>68997.75</v>
      </c>
      <c r="K4984" s="192" t="n">
        <f aca="false">IF(J4984&gt;J4983,0,K4983+1)</f>
        <v>655</v>
      </c>
      <c r="L4984" s="134" t="n">
        <f aca="false">I4984/J4984-1</f>
        <v>-0.621764622759438</v>
      </c>
      <c r="O4984" s="131"/>
      <c r="P4984" s="330"/>
      <c r="Q4984" s="132"/>
      <c r="R4984" s="132"/>
      <c r="S4984" s="132"/>
      <c r="T4984" s="132"/>
    </row>
    <row r="4985" customFormat="false" ht="12.8" hidden="false" customHeight="false" outlineLevel="0" collapsed="false">
      <c r="A4985" s="131" t="n">
        <v>1693180800</v>
      </c>
      <c r="B4985" s="330" t="n">
        <f aca="false">(A4985/(24*60*60))+DATE(1970,1,1)</f>
        <v>45166</v>
      </c>
      <c r="C4985" s="331" t="n">
        <f aca="false">YEAR(B4985)</f>
        <v>2023</v>
      </c>
      <c r="D4985" s="331" t="n">
        <f aca="false">MONTH(B4985)</f>
        <v>8</v>
      </c>
      <c r="E4985" s="331" t="n">
        <f aca="false">DAY(B4985)</f>
        <v>28</v>
      </c>
      <c r="F4985" s="132" t="n">
        <v>26096.39</v>
      </c>
      <c r="G4985" s="132" t="n">
        <v>26237.7</v>
      </c>
      <c r="H4985" s="132" t="n">
        <v>25866.55</v>
      </c>
      <c r="I4985" s="132" t="n">
        <v>26115.16</v>
      </c>
      <c r="J4985" s="132" t="n">
        <f aca="false">LARGE($G$1:G4985,1)</f>
        <v>68997.75</v>
      </c>
      <c r="K4985" s="192" t="n">
        <f aca="false">IF(J4985&gt;J4984,0,K4984+1)</f>
        <v>656</v>
      </c>
      <c r="L4985" s="134" t="n">
        <f aca="false">I4985/J4985-1</f>
        <v>-0.621507078129359</v>
      </c>
      <c r="O4985" s="131"/>
      <c r="P4985" s="330"/>
      <c r="Q4985" s="132"/>
      <c r="R4985" s="132"/>
      <c r="S4985" s="132"/>
      <c r="T4985" s="132"/>
    </row>
    <row r="4986" customFormat="false" ht="12.8" hidden="false" customHeight="false" outlineLevel="0" collapsed="false">
      <c r="A4986" s="131" t="n">
        <v>1693267200</v>
      </c>
      <c r="B4986" s="330" t="n">
        <f aca="false">(A4986/(24*60*60))+DATE(1970,1,1)</f>
        <v>45167</v>
      </c>
      <c r="C4986" s="331" t="n">
        <f aca="false">YEAR(B4986)</f>
        <v>2023</v>
      </c>
      <c r="D4986" s="331" t="n">
        <f aca="false">MONTH(B4986)</f>
        <v>8</v>
      </c>
      <c r="E4986" s="331" t="n">
        <f aca="false">DAY(B4986)</f>
        <v>29</v>
      </c>
      <c r="F4986" s="132" t="n">
        <v>26114.91</v>
      </c>
      <c r="G4986" s="132" t="n">
        <v>28167.47</v>
      </c>
      <c r="H4986" s="132" t="n">
        <v>25924.34</v>
      </c>
      <c r="I4986" s="132" t="n">
        <v>27731.92</v>
      </c>
      <c r="J4986" s="132" t="n">
        <f aca="false">LARGE($G$1:G4986,1)</f>
        <v>68997.75</v>
      </c>
      <c r="K4986" s="192" t="n">
        <f aca="false">IF(J4986&gt;J4985,0,K4985+1)</f>
        <v>657</v>
      </c>
      <c r="L4986" s="134" t="n">
        <f aca="false">I4986/J4986-1</f>
        <v>-0.598075009692345</v>
      </c>
      <c r="O4986" s="131"/>
      <c r="P4986" s="330"/>
      <c r="Q4986" s="132"/>
      <c r="R4986" s="132"/>
      <c r="S4986" s="132"/>
      <c r="T4986" s="132"/>
    </row>
    <row r="4987" customFormat="false" ht="12.8" hidden="false" customHeight="false" outlineLevel="0" collapsed="false">
      <c r="A4987" s="131" t="n">
        <v>1693353600</v>
      </c>
      <c r="B4987" s="330" t="n">
        <f aca="false">(A4987/(24*60*60))+DATE(1970,1,1)</f>
        <v>45168</v>
      </c>
      <c r="C4987" s="331" t="n">
        <f aca="false">YEAR(B4987)</f>
        <v>2023</v>
      </c>
      <c r="D4987" s="331" t="n">
        <f aca="false">MONTH(B4987)</f>
        <v>8</v>
      </c>
      <c r="E4987" s="331" t="n">
        <f aca="false">DAY(B4987)</f>
        <v>30</v>
      </c>
      <c r="F4987" s="132" t="n">
        <v>27729.96</v>
      </c>
      <c r="G4987" s="132" t="n">
        <v>27770.58</v>
      </c>
      <c r="H4987" s="132" t="n">
        <v>27016.74</v>
      </c>
      <c r="I4987" s="132" t="n">
        <v>27309.12</v>
      </c>
      <c r="J4987" s="132" t="n">
        <f aca="false">LARGE($G$1:G4987,1)</f>
        <v>68997.75</v>
      </c>
      <c r="K4987" s="192" t="n">
        <f aca="false">IF(J4987&gt;J4986,0,K4986+1)</f>
        <v>658</v>
      </c>
      <c r="L4987" s="134" t="n">
        <f aca="false">I4987/J4987-1</f>
        <v>-0.604202745741709</v>
      </c>
      <c r="O4987" s="131"/>
      <c r="P4987" s="330"/>
      <c r="Q4987" s="132"/>
      <c r="R4987" s="132"/>
      <c r="S4987" s="132"/>
      <c r="T4987" s="132"/>
    </row>
    <row r="4988" customFormat="false" ht="12.8" hidden="false" customHeight="false" outlineLevel="0" collapsed="false">
      <c r="A4988" s="131" t="n">
        <v>1693440000</v>
      </c>
      <c r="B4988" s="330" t="n">
        <f aca="false">(A4988/(24*60*60))+DATE(1970,1,1)</f>
        <v>45169</v>
      </c>
      <c r="C4988" s="331" t="n">
        <f aca="false">YEAR(B4988)</f>
        <v>2023</v>
      </c>
      <c r="D4988" s="331" t="n">
        <f aca="false">MONTH(B4988)</f>
        <v>8</v>
      </c>
      <c r="E4988" s="331" t="n">
        <f aca="false">DAY(B4988)</f>
        <v>31</v>
      </c>
      <c r="F4988" s="132" t="n">
        <v>27309.87</v>
      </c>
      <c r="G4988" s="132" t="n">
        <v>27567.37</v>
      </c>
      <c r="H4988" s="132" t="n">
        <v>25680.15</v>
      </c>
      <c r="I4988" s="132" t="n">
        <v>25941.91</v>
      </c>
      <c r="J4988" s="132" t="n">
        <f aca="false">LARGE($G$1:G4988,1)</f>
        <v>68997.75</v>
      </c>
      <c r="K4988" s="192" t="n">
        <f aca="false">IF(J4988&gt;J4987,0,K4987+1)</f>
        <v>659</v>
      </c>
      <c r="L4988" s="134" t="n">
        <f aca="false">I4988/J4988-1</f>
        <v>-0.624018029573428</v>
      </c>
      <c r="O4988" s="131"/>
      <c r="P4988" s="330"/>
      <c r="Q4988" s="132"/>
      <c r="R4988" s="132"/>
      <c r="S4988" s="132"/>
      <c r="T4988" s="132"/>
    </row>
    <row r="4989" customFormat="false" ht="12.8" hidden="false" customHeight="false" outlineLevel="0" collapsed="false">
      <c r="A4989" s="131" t="n">
        <v>1693526400</v>
      </c>
      <c r="B4989" s="330" t="n">
        <f aca="false">(A4989/(24*60*60))+DATE(1970,1,1)</f>
        <v>45170</v>
      </c>
      <c r="C4989" s="331" t="n">
        <f aca="false">YEAR(B4989)</f>
        <v>2023</v>
      </c>
      <c r="D4989" s="331" t="n">
        <f aca="false">MONTH(B4989)</f>
        <v>9</v>
      </c>
      <c r="E4989" s="331" t="n">
        <f aca="false">DAY(B4989)</f>
        <v>1</v>
      </c>
      <c r="F4989" s="132" t="n">
        <v>25940.2</v>
      </c>
      <c r="G4989" s="132" t="n">
        <v>26142.32</v>
      </c>
      <c r="H4989" s="132" t="n">
        <v>25328.92</v>
      </c>
      <c r="I4989" s="132" t="n">
        <v>25804.3</v>
      </c>
      <c r="J4989" s="132" t="n">
        <f aca="false">LARGE($G$1:G4989,1)</f>
        <v>68997.75</v>
      </c>
      <c r="K4989" s="192" t="n">
        <f aca="false">IF(J4989&gt;J4988,0,K4988+1)</f>
        <v>660</v>
      </c>
      <c r="L4989" s="134" t="n">
        <f aca="false">I4989/J4989-1</f>
        <v>-0.626012442434717</v>
      </c>
      <c r="O4989" s="131"/>
      <c r="P4989" s="330"/>
      <c r="Q4989" s="132"/>
      <c r="R4989" s="132"/>
      <c r="S4989" s="132"/>
      <c r="T4989" s="132"/>
    </row>
    <row r="4990" customFormat="false" ht="12.8" hidden="false" customHeight="false" outlineLevel="0" collapsed="false">
      <c r="A4990" s="131" t="n">
        <v>1693612800</v>
      </c>
      <c r="B4990" s="330" t="n">
        <f aca="false">(A4990/(24*60*60))+DATE(1970,1,1)</f>
        <v>45171</v>
      </c>
      <c r="C4990" s="331" t="n">
        <f aca="false">YEAR(B4990)</f>
        <v>2023</v>
      </c>
      <c r="D4990" s="331" t="n">
        <f aca="false">MONTH(B4990)</f>
        <v>9</v>
      </c>
      <c r="E4990" s="331" t="n">
        <f aca="false">DAY(B4990)</f>
        <v>2</v>
      </c>
      <c r="F4990" s="132" t="n">
        <v>25804.98</v>
      </c>
      <c r="G4990" s="132" t="n">
        <v>25982.82</v>
      </c>
      <c r="H4990" s="132" t="n">
        <v>25744.1</v>
      </c>
      <c r="I4990" s="132" t="n">
        <v>25869.38</v>
      </c>
      <c r="J4990" s="132" t="n">
        <f aca="false">LARGE($G$1:G4990,1)</f>
        <v>68997.75</v>
      </c>
      <c r="K4990" s="192" t="n">
        <f aca="false">IF(J4990&gt;J4989,0,K4989+1)</f>
        <v>661</v>
      </c>
      <c r="L4990" s="134" t="n">
        <f aca="false">I4990/J4990-1</f>
        <v>-0.625069223271773</v>
      </c>
      <c r="O4990" s="131"/>
      <c r="P4990" s="330"/>
      <c r="Q4990" s="132"/>
      <c r="R4990" s="132"/>
      <c r="S4990" s="132"/>
      <c r="T4990" s="132"/>
    </row>
    <row r="4991" customFormat="false" ht="12.8" hidden="false" customHeight="false" outlineLevel="0" collapsed="false">
      <c r="A4991" s="131" t="n">
        <v>1693699200</v>
      </c>
      <c r="B4991" s="330" t="n">
        <f aca="false">(A4991/(24*60*60))+DATE(1970,1,1)</f>
        <v>45172</v>
      </c>
      <c r="C4991" s="331" t="n">
        <f aca="false">YEAR(B4991)</f>
        <v>2023</v>
      </c>
      <c r="D4991" s="331" t="n">
        <f aca="false">MONTH(B4991)</f>
        <v>9</v>
      </c>
      <c r="E4991" s="331" t="n">
        <f aca="false">DAY(B4991)</f>
        <v>3</v>
      </c>
      <c r="F4991" s="132" t="n">
        <v>25870.88</v>
      </c>
      <c r="G4991" s="132" t="n">
        <v>26122.75</v>
      </c>
      <c r="H4991" s="132" t="n">
        <v>25811.1</v>
      </c>
      <c r="I4991" s="132" t="n">
        <v>25972.31</v>
      </c>
      <c r="J4991" s="132" t="n">
        <f aca="false">LARGE($G$1:G4991,1)</f>
        <v>68997.75</v>
      </c>
      <c r="K4991" s="192" t="n">
        <f aca="false">IF(J4991&gt;J4990,0,K4990+1)</f>
        <v>662</v>
      </c>
      <c r="L4991" s="134" t="n">
        <f aca="false">I4991/J4991-1</f>
        <v>-0.623577435496085</v>
      </c>
      <c r="O4991" s="131"/>
      <c r="P4991" s="330"/>
      <c r="Q4991" s="132"/>
      <c r="R4991" s="132"/>
      <c r="S4991" s="132"/>
      <c r="T4991" s="132"/>
    </row>
    <row r="4992" customFormat="false" ht="12.8" hidden="false" customHeight="false" outlineLevel="0" collapsed="false">
      <c r="A4992" s="131" t="n">
        <v>1693785600</v>
      </c>
      <c r="B4992" s="330" t="n">
        <f aca="false">(A4992/(24*60*60))+DATE(1970,1,1)</f>
        <v>45173</v>
      </c>
      <c r="C4992" s="331" t="n">
        <f aca="false">YEAR(B4992)</f>
        <v>2023</v>
      </c>
      <c r="D4992" s="331" t="n">
        <f aca="false">MONTH(B4992)</f>
        <v>9</v>
      </c>
      <c r="E4992" s="331" t="n">
        <f aca="false">DAY(B4992)</f>
        <v>4</v>
      </c>
      <c r="F4992" s="132" t="n">
        <v>25972.81</v>
      </c>
      <c r="G4992" s="132" t="n">
        <v>26088.32</v>
      </c>
      <c r="H4992" s="132" t="n">
        <v>25640.45</v>
      </c>
      <c r="I4992" s="132" t="n">
        <v>25816.11</v>
      </c>
      <c r="J4992" s="132" t="n">
        <f aca="false">LARGE($G$1:G4992,1)</f>
        <v>68997.75</v>
      </c>
      <c r="K4992" s="192" t="n">
        <f aca="false">IF(J4992&gt;J4991,0,K4991+1)</f>
        <v>663</v>
      </c>
      <c r="L4992" s="134" t="n">
        <f aca="false">I4992/J4992-1</f>
        <v>-0.62584127743296</v>
      </c>
      <c r="O4992" s="131"/>
      <c r="P4992" s="330"/>
      <c r="Q4992" s="132"/>
      <c r="R4992" s="132"/>
      <c r="S4992" s="132"/>
      <c r="T4992" s="132"/>
    </row>
    <row r="4993" customFormat="false" ht="12.8" hidden="false" customHeight="false" outlineLevel="0" collapsed="false">
      <c r="A4993" s="131" t="n">
        <v>1693872000</v>
      </c>
      <c r="B4993" s="330" t="n">
        <f aca="false">(A4993/(24*60*60))+DATE(1970,1,1)</f>
        <v>45174</v>
      </c>
      <c r="C4993" s="331" t="n">
        <f aca="false">YEAR(B4993)</f>
        <v>2023</v>
      </c>
      <c r="D4993" s="331" t="n">
        <f aca="false">MONTH(B4993)</f>
        <v>9</v>
      </c>
      <c r="E4993" s="331" t="n">
        <f aca="false">DAY(B4993)</f>
        <v>5</v>
      </c>
      <c r="F4993" s="132" t="n">
        <v>25820.11</v>
      </c>
      <c r="G4993" s="132" t="n">
        <v>25880.96</v>
      </c>
      <c r="H4993" s="132" t="n">
        <v>25570.22</v>
      </c>
      <c r="I4993" s="132" t="n">
        <v>25787.15</v>
      </c>
      <c r="J4993" s="132" t="n">
        <f aca="false">LARGE($G$1:G4993,1)</f>
        <v>68997.75</v>
      </c>
      <c r="K4993" s="192" t="n">
        <f aca="false">IF(J4993&gt;J4992,0,K4992+1)</f>
        <v>664</v>
      </c>
      <c r="L4993" s="134" t="n">
        <f aca="false">I4993/J4993-1</f>
        <v>-0.626261001264534</v>
      </c>
      <c r="O4993" s="131"/>
      <c r="P4993" s="330"/>
      <c r="Q4993" s="132"/>
      <c r="R4993" s="132"/>
      <c r="S4993" s="132"/>
      <c r="T4993" s="132"/>
    </row>
    <row r="4994" customFormat="false" ht="12.8" hidden="false" customHeight="false" outlineLevel="0" collapsed="false">
      <c r="A4994" s="131" t="n">
        <v>1693958400</v>
      </c>
      <c r="B4994" s="330" t="n">
        <f aca="false">(A4994/(24*60*60))+DATE(1970,1,1)</f>
        <v>45175</v>
      </c>
      <c r="C4994" s="331" t="n">
        <f aca="false">YEAR(B4994)</f>
        <v>2023</v>
      </c>
      <c r="D4994" s="331" t="n">
        <f aca="false">MONTH(B4994)</f>
        <v>9</v>
      </c>
      <c r="E4994" s="331" t="n">
        <f aca="false">DAY(B4994)</f>
        <v>6</v>
      </c>
      <c r="F4994" s="132" t="n">
        <v>25787.07</v>
      </c>
      <c r="G4994" s="132" t="n">
        <v>26023.2</v>
      </c>
      <c r="H4994" s="132" t="n">
        <v>25393.3</v>
      </c>
      <c r="I4994" s="132" t="n">
        <v>25760.61</v>
      </c>
      <c r="J4994" s="132" t="n">
        <f aca="false">LARGE($G$1:G4994,1)</f>
        <v>68997.75</v>
      </c>
      <c r="K4994" s="192" t="n">
        <f aca="false">IF(J4994&gt;J4993,0,K4993+1)</f>
        <v>665</v>
      </c>
      <c r="L4994" s="134" t="n">
        <f aca="false">I4994/J4994-1</f>
        <v>-0.626645651488636</v>
      </c>
      <c r="O4994" s="131"/>
      <c r="P4994" s="330"/>
      <c r="Q4994" s="132"/>
      <c r="R4994" s="132"/>
      <c r="S4994" s="132"/>
      <c r="T4994" s="132"/>
    </row>
    <row r="4995" customFormat="false" ht="12.8" hidden="false" customHeight="false" outlineLevel="0" collapsed="false">
      <c r="A4995" s="131" t="n">
        <v>1694044800</v>
      </c>
      <c r="B4995" s="330" t="n">
        <f aca="false">(A4995/(24*60*60))+DATE(1970,1,1)</f>
        <v>45176</v>
      </c>
      <c r="C4995" s="331" t="n">
        <f aca="false">YEAR(B4995)</f>
        <v>2023</v>
      </c>
      <c r="D4995" s="331" t="n">
        <f aca="false">MONTH(B4995)</f>
        <v>9</v>
      </c>
      <c r="E4995" s="331" t="n">
        <f aca="false">DAY(B4995)</f>
        <v>7</v>
      </c>
      <c r="F4995" s="132" t="n">
        <v>25760.83</v>
      </c>
      <c r="G4995" s="132" t="n">
        <v>26451.56</v>
      </c>
      <c r="H4995" s="132" t="n">
        <v>25611.45</v>
      </c>
      <c r="I4995" s="132" t="n">
        <v>26256.68</v>
      </c>
      <c r="J4995" s="132" t="n">
        <f aca="false">LARGE($G$1:G4995,1)</f>
        <v>68997.75</v>
      </c>
      <c r="K4995" s="192" t="n">
        <f aca="false">IF(J4995&gt;J4994,0,K4994+1)</f>
        <v>666</v>
      </c>
      <c r="L4995" s="134" t="n">
        <f aca="false">I4995/J4995-1</f>
        <v>-0.619455996753517</v>
      </c>
      <c r="O4995" s="131"/>
      <c r="P4995" s="330"/>
      <c r="Q4995" s="132"/>
      <c r="R4995" s="132"/>
      <c r="S4995" s="132"/>
      <c r="T4995" s="132"/>
    </row>
    <row r="4996" customFormat="false" ht="12.8" hidden="false" customHeight="false" outlineLevel="0" collapsed="false">
      <c r="A4996" s="131" t="n">
        <v>1694131200</v>
      </c>
      <c r="B4996" s="330" t="n">
        <f aca="false">(A4996/(24*60*60))+DATE(1970,1,1)</f>
        <v>45177</v>
      </c>
      <c r="C4996" s="331" t="n">
        <f aca="false">YEAR(B4996)</f>
        <v>2023</v>
      </c>
      <c r="D4996" s="331" t="n">
        <f aca="false">MONTH(B4996)</f>
        <v>9</v>
      </c>
      <c r="E4996" s="331" t="n">
        <f aca="false">DAY(B4996)</f>
        <v>8</v>
      </c>
      <c r="F4996" s="132" t="n">
        <v>26260.72</v>
      </c>
      <c r="G4996" s="132" t="n">
        <v>26439.6</v>
      </c>
      <c r="H4996" s="132" t="n">
        <v>25655.53</v>
      </c>
      <c r="I4996" s="132" t="n">
        <v>25909.39</v>
      </c>
      <c r="J4996" s="132" t="n">
        <f aca="false">LARGE($G$1:G4996,1)</f>
        <v>68997.75</v>
      </c>
      <c r="K4996" s="192" t="n">
        <f aca="false">IF(J4996&gt;J4995,0,K4995+1)</f>
        <v>667</v>
      </c>
      <c r="L4996" s="134" t="n">
        <f aca="false">I4996/J4996-1</f>
        <v>-0.624489349290375</v>
      </c>
      <c r="O4996" s="131"/>
      <c r="P4996" s="330"/>
      <c r="Q4996" s="132"/>
      <c r="R4996" s="132"/>
      <c r="S4996" s="132"/>
      <c r="T4996" s="132"/>
    </row>
    <row r="4997" customFormat="false" ht="12.8" hidden="false" customHeight="false" outlineLevel="0" collapsed="false">
      <c r="A4997" s="131" t="n">
        <v>1694217600</v>
      </c>
      <c r="B4997" s="330" t="n">
        <f aca="false">(A4997/(24*60*60))+DATE(1970,1,1)</f>
        <v>45178</v>
      </c>
      <c r="C4997" s="331" t="n">
        <f aca="false">YEAR(B4997)</f>
        <v>2023</v>
      </c>
      <c r="D4997" s="331" t="n">
        <f aca="false">MONTH(B4997)</f>
        <v>9</v>
      </c>
      <c r="E4997" s="331" t="n">
        <f aca="false">DAY(B4997)</f>
        <v>9</v>
      </c>
      <c r="F4997" s="132" t="n">
        <v>25909.16</v>
      </c>
      <c r="G4997" s="132" t="n">
        <v>25934.72</v>
      </c>
      <c r="H4997" s="132" t="n">
        <v>25801.79</v>
      </c>
      <c r="I4997" s="132" t="n">
        <v>25899.53</v>
      </c>
      <c r="J4997" s="132" t="n">
        <f aca="false">LARGE($G$1:G4997,1)</f>
        <v>68997.75</v>
      </c>
      <c r="K4997" s="192" t="n">
        <f aca="false">IF(J4997&gt;J4996,0,K4996+1)</f>
        <v>668</v>
      </c>
      <c r="L4997" s="134" t="n">
        <f aca="false">I4997/J4997-1</f>
        <v>-0.624632252500987</v>
      </c>
      <c r="O4997" s="131"/>
      <c r="P4997" s="330"/>
      <c r="Q4997" s="132"/>
      <c r="R4997" s="132"/>
      <c r="S4997" s="132"/>
      <c r="T4997" s="132"/>
    </row>
    <row r="4998" customFormat="false" ht="12.8" hidden="false" customHeight="false" outlineLevel="0" collapsed="false">
      <c r="A4998" s="131" t="n">
        <v>1694304000</v>
      </c>
      <c r="B4998" s="330" t="n">
        <f aca="false">(A4998/(24*60*60))+DATE(1970,1,1)</f>
        <v>45179</v>
      </c>
      <c r="C4998" s="331" t="n">
        <f aca="false">YEAR(B4998)</f>
        <v>2023</v>
      </c>
      <c r="D4998" s="331" t="n">
        <f aca="false">MONTH(B4998)</f>
        <v>9</v>
      </c>
      <c r="E4998" s="331" t="n">
        <f aca="false">DAY(B4998)</f>
        <v>10</v>
      </c>
      <c r="F4998" s="132" t="n">
        <v>25900.53</v>
      </c>
      <c r="G4998" s="132" t="n">
        <v>26031.15</v>
      </c>
      <c r="H4998" s="132" t="n">
        <v>25589.13</v>
      </c>
      <c r="I4998" s="132" t="n">
        <v>25839.44</v>
      </c>
      <c r="J4998" s="132" t="n">
        <f aca="false">LARGE($G$1:G4998,1)</f>
        <v>68997.75</v>
      </c>
      <c r="K4998" s="192" t="n">
        <f aca="false">IF(J4998&gt;J4997,0,K4997+1)</f>
        <v>669</v>
      </c>
      <c r="L4998" s="134" t="n">
        <f aca="false">I4998/J4998-1</f>
        <v>-0.625503150465051</v>
      </c>
      <c r="O4998" s="131"/>
      <c r="P4998" s="330"/>
      <c r="Q4998" s="132"/>
      <c r="R4998" s="132"/>
      <c r="S4998" s="132"/>
      <c r="T4998" s="132"/>
    </row>
    <row r="4999" customFormat="false" ht="12.8" hidden="false" customHeight="false" outlineLevel="0" collapsed="false">
      <c r="A4999" s="131" t="n">
        <v>1694390400</v>
      </c>
      <c r="B4999" s="330" t="n">
        <f aca="false">(A4999/(24*60*60))+DATE(1970,1,1)</f>
        <v>45180</v>
      </c>
      <c r="C4999" s="331" t="n">
        <f aca="false">YEAR(B4999)</f>
        <v>2023</v>
      </c>
      <c r="D4999" s="331" t="n">
        <f aca="false">MONTH(B4999)</f>
        <v>9</v>
      </c>
      <c r="E4999" s="331" t="n">
        <f aca="false">DAY(B4999)</f>
        <v>11</v>
      </c>
      <c r="F4999" s="132" t="n">
        <v>25837.44</v>
      </c>
      <c r="G4999" s="132" t="n">
        <v>25887.9</v>
      </c>
      <c r="H4999" s="132" t="n">
        <v>24915.5</v>
      </c>
      <c r="I4999" s="132" t="n">
        <v>25163.39</v>
      </c>
      <c r="J4999" s="132" t="n">
        <f aca="false">LARGE($G$1:G4999,1)</f>
        <v>68997.75</v>
      </c>
      <c r="K4999" s="192" t="n">
        <f aca="false">IF(J4999&gt;J4998,0,K4998+1)</f>
        <v>670</v>
      </c>
      <c r="L4999" s="134" t="n">
        <f aca="false">I4999/J4999-1</f>
        <v>-0.635301296056755</v>
      </c>
      <c r="O4999" s="131"/>
      <c r="P4999" s="330"/>
      <c r="Q4999" s="132"/>
      <c r="R4999" s="132"/>
      <c r="S4999" s="132"/>
      <c r="T4999" s="132"/>
    </row>
    <row r="5000" customFormat="false" ht="12.8" hidden="false" customHeight="false" outlineLevel="0" collapsed="false">
      <c r="A5000" s="131" t="n">
        <v>1694476800</v>
      </c>
      <c r="B5000" s="330" t="n">
        <f aca="false">(A5000/(24*60*60))+DATE(1970,1,1)</f>
        <v>45181</v>
      </c>
      <c r="C5000" s="331" t="n">
        <f aca="false">YEAR(B5000)</f>
        <v>2023</v>
      </c>
      <c r="D5000" s="331" t="n">
        <f aca="false">MONTH(B5000)</f>
        <v>9</v>
      </c>
      <c r="E5000" s="331" t="n">
        <f aca="false">DAY(B5000)</f>
        <v>12</v>
      </c>
      <c r="F5000" s="132" t="n">
        <v>25162.38</v>
      </c>
      <c r="G5000" s="132" t="n">
        <v>26547.45</v>
      </c>
      <c r="H5000" s="132" t="n">
        <v>25135.46</v>
      </c>
      <c r="I5000" s="132" t="n">
        <v>25842</v>
      </c>
      <c r="J5000" s="132" t="n">
        <f aca="false">LARGE($G$1:G5000,1)</f>
        <v>68997.75</v>
      </c>
      <c r="K5000" s="192" t="n">
        <f aca="false">IF(J5000&gt;J4999,0,K4999+1)</f>
        <v>671</v>
      </c>
      <c r="L5000" s="134" t="n">
        <f aca="false">I5000/J5000-1</f>
        <v>-0.625466047805907</v>
      </c>
      <c r="O5000" s="131"/>
      <c r="P5000" s="330"/>
      <c r="Q5000" s="132"/>
      <c r="R5000" s="132"/>
      <c r="S5000" s="132"/>
      <c r="T5000" s="132"/>
    </row>
    <row r="5001" customFormat="false" ht="12.8" hidden="false" customHeight="false" outlineLevel="0" collapsed="false">
      <c r="A5001" s="131" t="n">
        <v>1694563200</v>
      </c>
      <c r="B5001" s="330" t="n">
        <f aca="false">(A5001/(24*60*60))+DATE(1970,1,1)</f>
        <v>45182</v>
      </c>
      <c r="C5001" s="331" t="n">
        <f aca="false">YEAR(B5001)</f>
        <v>2023</v>
      </c>
      <c r="D5001" s="331" t="n">
        <f aca="false">MONTH(B5001)</f>
        <v>9</v>
      </c>
      <c r="E5001" s="331" t="n">
        <f aca="false">DAY(B5001)</f>
        <v>13</v>
      </c>
      <c r="F5001" s="132" t="n">
        <v>25842.09</v>
      </c>
      <c r="G5001" s="132" t="n">
        <v>26612.65</v>
      </c>
      <c r="H5001" s="132" t="n">
        <v>25775.61</v>
      </c>
      <c r="I5001" s="132" t="n">
        <v>26230.44</v>
      </c>
      <c r="J5001" s="132" t="n">
        <f aca="false">LARGE($G$1:G5001,1)</f>
        <v>68997.75</v>
      </c>
      <c r="K5001" s="192" t="n">
        <f aca="false">IF(J5001&gt;J5000,0,K5000+1)</f>
        <v>672</v>
      </c>
      <c r="L5001" s="134" t="n">
        <f aca="false">I5001/J5001-1</f>
        <v>-0.61983629900975</v>
      </c>
      <c r="O5001" s="131"/>
      <c r="P5001" s="330"/>
      <c r="Q5001" s="132"/>
      <c r="R5001" s="132"/>
      <c r="S5001" s="132"/>
      <c r="T5001" s="132"/>
    </row>
    <row r="5002" customFormat="false" ht="12.8" hidden="false" customHeight="false" outlineLevel="0" collapsed="false">
      <c r="A5002" s="131" t="n">
        <v>1694649600</v>
      </c>
      <c r="B5002" s="330" t="n">
        <f aca="false">(A5002/(24*60*60))+DATE(1970,1,1)</f>
        <v>45183</v>
      </c>
      <c r="C5002" s="331" t="n">
        <f aca="false">YEAR(B5002)</f>
        <v>2023</v>
      </c>
      <c r="D5002" s="331" t="n">
        <f aca="false">MONTH(B5002)</f>
        <v>9</v>
      </c>
      <c r="E5002" s="331" t="n">
        <f aca="false">DAY(B5002)</f>
        <v>14</v>
      </c>
      <c r="F5002" s="132" t="n">
        <v>26231.34</v>
      </c>
      <c r="G5002" s="132" t="n">
        <v>26855.02</v>
      </c>
      <c r="H5002" s="132" t="n">
        <v>26144.21</v>
      </c>
      <c r="I5002" s="132" t="n">
        <v>26535.32</v>
      </c>
      <c r="J5002" s="132" t="n">
        <f aca="false">LARGE($G$1:G5002,1)</f>
        <v>68997.75</v>
      </c>
      <c r="K5002" s="192" t="n">
        <f aca="false">IF(J5002&gt;J5001,0,K5001+1)</f>
        <v>673</v>
      </c>
      <c r="L5002" s="134" t="n">
        <f aca="false">I5002/J5002-1</f>
        <v>-0.615417604197238</v>
      </c>
      <c r="O5002" s="131"/>
      <c r="P5002" s="330"/>
      <c r="Q5002" s="132"/>
      <c r="R5002" s="132"/>
      <c r="S5002" s="132"/>
      <c r="T5002" s="132"/>
    </row>
    <row r="5003" customFormat="false" ht="12.8" hidden="false" customHeight="false" outlineLevel="0" collapsed="false">
      <c r="A5003" s="131" t="n">
        <v>1694736000</v>
      </c>
      <c r="B5003" s="330" t="n">
        <f aca="false">(A5003/(24*60*60))+DATE(1970,1,1)</f>
        <v>45184</v>
      </c>
      <c r="C5003" s="331" t="n">
        <f aca="false">YEAR(B5003)</f>
        <v>2023</v>
      </c>
      <c r="D5003" s="331" t="n">
        <f aca="false">MONTH(B5003)</f>
        <v>9</v>
      </c>
      <c r="E5003" s="331" t="n">
        <f aca="false">DAY(B5003)</f>
        <v>15</v>
      </c>
      <c r="F5003" s="132" t="n">
        <v>26535</v>
      </c>
      <c r="G5003" s="132" t="n">
        <v>26892.09</v>
      </c>
      <c r="H5003" s="132" t="n">
        <v>26229.46</v>
      </c>
      <c r="I5003" s="132" t="n">
        <v>26611.11</v>
      </c>
      <c r="J5003" s="132" t="n">
        <f aca="false">LARGE($G$1:G5003,1)</f>
        <v>68997.75</v>
      </c>
      <c r="K5003" s="192" t="n">
        <f aca="false">IF(J5003&gt;J5002,0,K5002+1)</f>
        <v>674</v>
      </c>
      <c r="L5003" s="134" t="n">
        <f aca="false">I5003/J5003-1</f>
        <v>-0.614319162581389</v>
      </c>
      <c r="O5003" s="131"/>
      <c r="P5003" s="330"/>
      <c r="Q5003" s="132"/>
      <c r="R5003" s="132"/>
      <c r="S5003" s="132"/>
      <c r="T5003" s="132"/>
    </row>
    <row r="5004" customFormat="false" ht="12.8" hidden="false" customHeight="false" outlineLevel="0" collapsed="false">
      <c r="A5004" s="131" t="n">
        <v>1694822400</v>
      </c>
      <c r="B5004" s="330" t="n">
        <f aca="false">(A5004/(24*60*60))+DATE(1970,1,1)</f>
        <v>45185</v>
      </c>
      <c r="C5004" s="331" t="n">
        <f aca="false">YEAR(B5004)</f>
        <v>2023</v>
      </c>
      <c r="D5004" s="331" t="n">
        <f aca="false">MONTH(B5004)</f>
        <v>9</v>
      </c>
      <c r="E5004" s="331" t="n">
        <f aca="false">DAY(B5004)</f>
        <v>16</v>
      </c>
      <c r="F5004" s="132" t="n">
        <v>26611.45</v>
      </c>
      <c r="G5004" s="132" t="n">
        <v>26773.2</v>
      </c>
      <c r="H5004" s="132" t="n">
        <v>26466.96</v>
      </c>
      <c r="I5004" s="132" t="n">
        <v>26571.3</v>
      </c>
      <c r="J5004" s="132" t="n">
        <f aca="false">LARGE($G$1:G5004,1)</f>
        <v>68997.75</v>
      </c>
      <c r="K5004" s="192" t="n">
        <f aca="false">IF(J5004&gt;J5003,0,K5003+1)</f>
        <v>675</v>
      </c>
      <c r="L5004" s="134" t="n">
        <f aca="false">I5004/J5004-1</f>
        <v>-0.614896137917541</v>
      </c>
      <c r="O5004" s="131"/>
      <c r="P5004" s="330"/>
      <c r="Q5004" s="132"/>
      <c r="R5004" s="132"/>
      <c r="S5004" s="132"/>
      <c r="T5004" s="132"/>
    </row>
    <row r="5005" customFormat="false" ht="12.8" hidden="false" customHeight="false" outlineLevel="0" collapsed="false">
      <c r="A5005" s="131" t="n">
        <v>1694908800</v>
      </c>
      <c r="B5005" s="330" t="n">
        <f aca="false">(A5005/(24*60*60))+DATE(1970,1,1)</f>
        <v>45186</v>
      </c>
      <c r="C5005" s="331" t="n">
        <f aca="false">YEAR(B5005)</f>
        <v>2023</v>
      </c>
      <c r="D5005" s="331" t="n">
        <f aca="false">MONTH(B5005)</f>
        <v>9</v>
      </c>
      <c r="E5005" s="331" t="n">
        <f aca="false">DAY(B5005)</f>
        <v>17</v>
      </c>
      <c r="F5005" s="132" t="n">
        <v>26571.02</v>
      </c>
      <c r="G5005" s="132" t="n">
        <v>26620.42</v>
      </c>
      <c r="H5005" s="132" t="n">
        <v>26418.76</v>
      </c>
      <c r="I5005" s="132" t="n">
        <v>26538.19</v>
      </c>
      <c r="J5005" s="132" t="n">
        <f aca="false">LARGE($G$1:G5005,1)</f>
        <v>68997.75</v>
      </c>
      <c r="K5005" s="192" t="n">
        <f aca="false">IF(J5005&gt;J5004,0,K5004+1)</f>
        <v>676</v>
      </c>
      <c r="L5005" s="134" t="n">
        <f aca="false">I5005/J5005-1</f>
        <v>-0.615376008637963</v>
      </c>
      <c r="O5005" s="131"/>
      <c r="P5005" s="330"/>
      <c r="Q5005" s="132"/>
      <c r="R5005" s="132"/>
      <c r="S5005" s="132"/>
      <c r="T5005" s="132"/>
    </row>
    <row r="5006" customFormat="false" ht="12.8" hidden="false" customHeight="false" outlineLevel="0" collapsed="false">
      <c r="A5006" s="131" t="n">
        <v>1694995200</v>
      </c>
      <c r="B5006" s="330" t="n">
        <f aca="false">(A5006/(24*60*60))+DATE(1970,1,1)</f>
        <v>45187</v>
      </c>
      <c r="C5006" s="331" t="n">
        <f aca="false">YEAR(B5006)</f>
        <v>2023</v>
      </c>
      <c r="D5006" s="331" t="n">
        <f aca="false">MONTH(B5006)</f>
        <v>9</v>
      </c>
      <c r="E5006" s="331" t="n">
        <f aca="false">DAY(B5006)</f>
        <v>18</v>
      </c>
      <c r="F5006" s="132" t="n">
        <v>26536.71</v>
      </c>
      <c r="G5006" s="132" t="n">
        <v>27442.36</v>
      </c>
      <c r="H5006" s="132" t="n">
        <v>26403.46</v>
      </c>
      <c r="I5006" s="132" t="n">
        <v>26770.2</v>
      </c>
      <c r="J5006" s="132" t="n">
        <f aca="false">LARGE($G$1:G5006,1)</f>
        <v>68997.75</v>
      </c>
      <c r="K5006" s="192" t="n">
        <f aca="false">IF(J5006&gt;J5005,0,K5005+1)</f>
        <v>677</v>
      </c>
      <c r="L5006" s="134" t="n">
        <f aca="false">I5006/J5006-1</f>
        <v>-0.612013435220714</v>
      </c>
      <c r="O5006" s="131"/>
      <c r="P5006" s="330"/>
      <c r="Q5006" s="132"/>
      <c r="R5006" s="132"/>
      <c r="S5006" s="132"/>
      <c r="T5006" s="132"/>
    </row>
    <row r="5007" customFormat="false" ht="12.8" hidden="false" customHeight="false" outlineLevel="0" collapsed="false">
      <c r="A5007" s="131" t="n">
        <v>1695081600</v>
      </c>
      <c r="B5007" s="330" t="n">
        <f aca="false">(A5007/(24*60*60))+DATE(1970,1,1)</f>
        <v>45188</v>
      </c>
      <c r="C5007" s="331" t="n">
        <f aca="false">YEAR(B5007)</f>
        <v>2023</v>
      </c>
      <c r="D5007" s="331" t="n">
        <f aca="false">MONTH(B5007)</f>
        <v>9</v>
      </c>
      <c r="E5007" s="331" t="n">
        <f aca="false">DAY(B5007)</f>
        <v>19</v>
      </c>
      <c r="F5007" s="132" t="n">
        <v>26769.08</v>
      </c>
      <c r="G5007" s="132" t="n">
        <v>27497.13</v>
      </c>
      <c r="H5007" s="132" t="n">
        <v>26685.03</v>
      </c>
      <c r="I5007" s="132" t="n">
        <v>27225.68</v>
      </c>
      <c r="J5007" s="132" t="n">
        <f aca="false">LARGE($G$1:G5007,1)</f>
        <v>68997.75</v>
      </c>
      <c r="K5007" s="192" t="n">
        <f aca="false">IF(J5007&gt;J5006,0,K5006+1)</f>
        <v>678</v>
      </c>
      <c r="L5007" s="134" t="n">
        <f aca="false">I5007/J5007-1</f>
        <v>-0.605412060538206</v>
      </c>
      <c r="O5007" s="131"/>
      <c r="P5007" s="330"/>
      <c r="Q5007" s="132"/>
      <c r="R5007" s="132"/>
      <c r="S5007" s="132"/>
      <c r="T5007" s="132"/>
    </row>
    <row r="5008" customFormat="false" ht="12.8" hidden="false" customHeight="false" outlineLevel="0" collapsed="false">
      <c r="A5008" s="131" t="n">
        <v>1695168000</v>
      </c>
      <c r="B5008" s="330" t="n">
        <f aca="false">(A5008/(24*60*60))+DATE(1970,1,1)</f>
        <v>45189</v>
      </c>
      <c r="C5008" s="331" t="n">
        <f aca="false">YEAR(B5008)</f>
        <v>2023</v>
      </c>
      <c r="D5008" s="331" t="n">
        <f aca="false">MONTH(B5008)</f>
        <v>9</v>
      </c>
      <c r="E5008" s="331" t="n">
        <f aca="false">DAY(B5008)</f>
        <v>20</v>
      </c>
      <c r="F5008" s="132" t="n">
        <v>27227.53</v>
      </c>
      <c r="G5008" s="132" t="n">
        <v>27398.65</v>
      </c>
      <c r="H5008" s="132" t="n">
        <v>26820.42</v>
      </c>
      <c r="I5008" s="132" t="n">
        <v>27132.76</v>
      </c>
      <c r="J5008" s="132" t="n">
        <f aca="false">LARGE($G$1:G5008,1)</f>
        <v>68997.75</v>
      </c>
      <c r="K5008" s="192" t="n">
        <f aca="false">IF(J5008&gt;J5007,0,K5007+1)</f>
        <v>679</v>
      </c>
      <c r="L5008" s="134" t="n">
        <f aca="false">I5008/J5008-1</f>
        <v>-0.606758771119348</v>
      </c>
      <c r="O5008" s="131"/>
      <c r="P5008" s="330"/>
      <c r="Q5008" s="132"/>
      <c r="R5008" s="132"/>
      <c r="S5008" s="132"/>
      <c r="T5008" s="132"/>
    </row>
    <row r="5009" customFormat="false" ht="12.8" hidden="false" customHeight="false" outlineLevel="0" collapsed="false">
      <c r="A5009" s="131" t="n">
        <v>1695254400</v>
      </c>
      <c r="B5009" s="330" t="n">
        <f aca="false">(A5009/(24*60*60))+DATE(1970,1,1)</f>
        <v>45190</v>
      </c>
      <c r="C5009" s="331" t="n">
        <f aca="false">YEAR(B5009)</f>
        <v>2023</v>
      </c>
      <c r="D5009" s="331" t="n">
        <f aca="false">MONTH(B5009)</f>
        <v>9</v>
      </c>
      <c r="E5009" s="331" t="n">
        <f aca="false">DAY(B5009)</f>
        <v>21</v>
      </c>
      <c r="F5009" s="132" t="n">
        <v>27131.44</v>
      </c>
      <c r="G5009" s="132" t="n">
        <v>27164.37</v>
      </c>
      <c r="H5009" s="132" t="n">
        <v>26376.48</v>
      </c>
      <c r="I5009" s="132" t="n">
        <v>26572.29</v>
      </c>
      <c r="J5009" s="132" t="n">
        <f aca="false">LARGE($G$1:G5009,1)</f>
        <v>68997.75</v>
      </c>
      <c r="K5009" s="192" t="n">
        <f aca="false">IF(J5009&gt;J5008,0,K5008+1)</f>
        <v>680</v>
      </c>
      <c r="L5009" s="134" t="n">
        <f aca="false">I5009/J5009-1</f>
        <v>-0.614881789623575</v>
      </c>
      <c r="O5009" s="131"/>
      <c r="P5009" s="330"/>
      <c r="Q5009" s="132"/>
      <c r="R5009" s="132"/>
      <c r="S5009" s="132"/>
      <c r="T5009" s="132"/>
    </row>
    <row r="5010" customFormat="false" ht="12.8" hidden="false" customHeight="false" outlineLevel="0" collapsed="false">
      <c r="A5010" s="131" t="n">
        <v>1695340800</v>
      </c>
      <c r="B5010" s="330" t="n">
        <f aca="false">(A5010/(24*60*60))+DATE(1970,1,1)</f>
        <v>45191</v>
      </c>
      <c r="C5010" s="331" t="n">
        <f aca="false">YEAR(B5010)</f>
        <v>2023</v>
      </c>
      <c r="D5010" s="331" t="n">
        <f aca="false">MONTH(B5010)</f>
        <v>9</v>
      </c>
      <c r="E5010" s="331" t="n">
        <f aca="false">DAY(B5010)</f>
        <v>22</v>
      </c>
      <c r="F5010" s="132" t="n">
        <v>26573.54</v>
      </c>
      <c r="G5010" s="132" t="n">
        <v>26735.44</v>
      </c>
      <c r="H5010" s="132" t="n">
        <v>26490.49</v>
      </c>
      <c r="I5010" s="132" t="n">
        <v>26587.3</v>
      </c>
      <c r="J5010" s="132" t="n">
        <f aca="false">LARGE($G$1:G5010,1)</f>
        <v>68997.75</v>
      </c>
      <c r="K5010" s="192" t="n">
        <f aca="false">IF(J5010&gt;J5009,0,K5009+1)</f>
        <v>681</v>
      </c>
      <c r="L5010" s="134" t="n">
        <f aca="false">I5010/J5010-1</f>
        <v>-0.614664246297887</v>
      </c>
      <c r="O5010" s="131"/>
      <c r="P5010" s="330"/>
      <c r="Q5010" s="132"/>
      <c r="R5010" s="132"/>
      <c r="S5010" s="132"/>
      <c r="T5010" s="132"/>
    </row>
    <row r="5011" customFormat="false" ht="12.8" hidden="false" customHeight="false" outlineLevel="0" collapsed="false">
      <c r="A5011" s="131" t="n">
        <v>1695427200</v>
      </c>
      <c r="B5011" s="330" t="n">
        <f aca="false">(A5011/(24*60*60))+DATE(1970,1,1)</f>
        <v>45192</v>
      </c>
      <c r="C5011" s="331" t="n">
        <f aca="false">YEAR(B5011)</f>
        <v>2023</v>
      </c>
      <c r="D5011" s="331" t="n">
        <f aca="false">MONTH(B5011)</f>
        <v>9</v>
      </c>
      <c r="E5011" s="331" t="n">
        <f aca="false">DAY(B5011)</f>
        <v>23</v>
      </c>
      <c r="F5011" s="132" t="n">
        <v>26586.55</v>
      </c>
      <c r="G5011" s="132" t="n">
        <v>26678.15</v>
      </c>
      <c r="H5011" s="132" t="n">
        <v>26521.75</v>
      </c>
      <c r="I5011" s="132" t="n">
        <v>26588.1</v>
      </c>
      <c r="J5011" s="132" t="n">
        <f aca="false">LARGE($G$1:G5011,1)</f>
        <v>68997.75</v>
      </c>
      <c r="K5011" s="192" t="n">
        <f aca="false">IF(J5011&gt;J5010,0,K5010+1)</f>
        <v>682</v>
      </c>
      <c r="L5011" s="134" t="n">
        <f aca="false">I5011/J5011-1</f>
        <v>-0.614652651716904</v>
      </c>
      <c r="O5011" s="131"/>
      <c r="P5011" s="330"/>
      <c r="Q5011" s="132"/>
      <c r="R5011" s="132"/>
      <c r="S5011" s="132"/>
      <c r="T5011" s="132"/>
    </row>
    <row r="5012" customFormat="false" ht="12.8" hidden="false" customHeight="false" outlineLevel="0" collapsed="false">
      <c r="A5012" s="131" t="n">
        <v>1695513600</v>
      </c>
      <c r="B5012" s="330" t="n">
        <f aca="false">(A5012/(24*60*60))+DATE(1970,1,1)</f>
        <v>45193</v>
      </c>
      <c r="C5012" s="331" t="n">
        <f aca="false">YEAR(B5012)</f>
        <v>2023</v>
      </c>
      <c r="D5012" s="331" t="n">
        <f aca="false">MONTH(B5012)</f>
        <v>9</v>
      </c>
      <c r="E5012" s="331" t="n">
        <f aca="false">DAY(B5012)</f>
        <v>24</v>
      </c>
      <c r="F5012" s="132" t="n">
        <v>26587.6</v>
      </c>
      <c r="G5012" s="132" t="n">
        <v>26735.03</v>
      </c>
      <c r="H5012" s="132" t="n">
        <v>26153.72</v>
      </c>
      <c r="I5012" s="132" t="n">
        <v>26262.39</v>
      </c>
      <c r="J5012" s="132" t="n">
        <f aca="false">LARGE($G$1:G5012,1)</f>
        <v>68997.75</v>
      </c>
      <c r="K5012" s="192" t="n">
        <f aca="false">IF(J5012&gt;J5011,0,K5011+1)</f>
        <v>683</v>
      </c>
      <c r="L5012" s="134" t="n">
        <f aca="false">I5012/J5012-1</f>
        <v>-0.619373240431753</v>
      </c>
      <c r="O5012" s="131"/>
      <c r="P5012" s="330"/>
      <c r="Q5012" s="132"/>
      <c r="R5012" s="132"/>
      <c r="S5012" s="132"/>
      <c r="T5012" s="132"/>
    </row>
    <row r="5013" customFormat="false" ht="12.8" hidden="false" customHeight="false" outlineLevel="0" collapsed="false">
      <c r="A5013" s="131" t="n">
        <v>1695600000</v>
      </c>
      <c r="B5013" s="330" t="n">
        <f aca="false">(A5013/(24*60*60))+DATE(1970,1,1)</f>
        <v>45194</v>
      </c>
      <c r="C5013" s="331" t="n">
        <f aca="false">YEAR(B5013)</f>
        <v>2023</v>
      </c>
      <c r="D5013" s="331" t="n">
        <f aca="false">MONTH(B5013)</f>
        <v>9</v>
      </c>
      <c r="E5013" s="331" t="n">
        <f aca="false">DAY(B5013)</f>
        <v>25</v>
      </c>
      <c r="F5013" s="132" t="n">
        <v>26252.14</v>
      </c>
      <c r="G5013" s="132" t="n">
        <v>26441.74</v>
      </c>
      <c r="H5013" s="132" t="n">
        <v>26000.2</v>
      </c>
      <c r="I5013" s="132" t="n">
        <v>26303.22</v>
      </c>
      <c r="J5013" s="132" t="n">
        <f aca="false">LARGE($G$1:G5013,1)</f>
        <v>68997.75</v>
      </c>
      <c r="K5013" s="192" t="n">
        <f aca="false">IF(J5013&gt;J5012,0,K5012+1)</f>
        <v>684</v>
      </c>
      <c r="L5013" s="134" t="n">
        <f aca="false">I5013/J5013-1</f>
        <v>-0.618781482004848</v>
      </c>
      <c r="O5013" s="131"/>
      <c r="P5013" s="330"/>
      <c r="Q5013" s="132"/>
      <c r="R5013" s="132"/>
      <c r="S5013" s="132"/>
      <c r="T5013" s="132"/>
    </row>
    <row r="5014" customFormat="false" ht="12.8" hidden="false" customHeight="false" outlineLevel="0" collapsed="false">
      <c r="A5014" s="131" t="n">
        <v>1695686400</v>
      </c>
      <c r="B5014" s="330" t="n">
        <f aca="false">(A5014/(24*60*60))+DATE(1970,1,1)</f>
        <v>45195</v>
      </c>
      <c r="C5014" s="331" t="n">
        <f aca="false">YEAR(B5014)</f>
        <v>2023</v>
      </c>
      <c r="D5014" s="331" t="n">
        <f aca="false">MONTH(B5014)</f>
        <v>9</v>
      </c>
      <c r="E5014" s="331" t="n">
        <f aca="false">DAY(B5014)</f>
        <v>26</v>
      </c>
      <c r="F5014" s="132" t="n">
        <v>26303.72</v>
      </c>
      <c r="G5014" s="132" t="n">
        <v>26396.7</v>
      </c>
      <c r="H5014" s="132" t="n">
        <v>26097.08</v>
      </c>
      <c r="I5014" s="132" t="n">
        <v>26218.84</v>
      </c>
      <c r="J5014" s="132" t="n">
        <f aca="false">LARGE($G$1:G5014,1)</f>
        <v>68997.75</v>
      </c>
      <c r="K5014" s="192" t="n">
        <f aca="false">IF(J5014&gt;J5013,0,K5013+1)</f>
        <v>685</v>
      </c>
      <c r="L5014" s="134" t="n">
        <f aca="false">I5014/J5014-1</f>
        <v>-0.620004420434</v>
      </c>
      <c r="O5014" s="131"/>
      <c r="P5014" s="330"/>
      <c r="Q5014" s="132"/>
      <c r="R5014" s="132"/>
      <c r="S5014" s="132"/>
      <c r="T5014" s="132"/>
    </row>
    <row r="5015" customFormat="false" ht="12.8" hidden="false" customHeight="false" outlineLevel="0" collapsed="false">
      <c r="A5015" s="131" t="n">
        <v>1695772800</v>
      </c>
      <c r="B5015" s="330" t="n">
        <f aca="false">(A5015/(24*60*60))+DATE(1970,1,1)</f>
        <v>45196</v>
      </c>
      <c r="C5015" s="331" t="n">
        <f aca="false">YEAR(B5015)</f>
        <v>2023</v>
      </c>
      <c r="D5015" s="331" t="n">
        <f aca="false">MONTH(B5015)</f>
        <v>9</v>
      </c>
      <c r="E5015" s="331" t="n">
        <f aca="false">DAY(B5015)</f>
        <v>27</v>
      </c>
      <c r="F5015" s="132" t="n">
        <v>26219.08</v>
      </c>
      <c r="G5015" s="132" t="n">
        <v>26836.8</v>
      </c>
      <c r="H5015" s="132" t="n">
        <v>26107.62</v>
      </c>
      <c r="I5015" s="132" t="n">
        <v>26367.38</v>
      </c>
      <c r="J5015" s="132" t="n">
        <f aca="false">LARGE($G$1:G5015,1)</f>
        <v>68997.75</v>
      </c>
      <c r="K5015" s="192" t="n">
        <f aca="false">IF(J5015&gt;J5014,0,K5014+1)</f>
        <v>686</v>
      </c>
      <c r="L5015" s="134" t="n">
        <f aca="false">I5015/J5015-1</f>
        <v>-0.617851596610034</v>
      </c>
      <c r="O5015" s="131"/>
      <c r="P5015" s="330"/>
      <c r="Q5015" s="132"/>
      <c r="R5015" s="132"/>
      <c r="S5015" s="132"/>
      <c r="T5015" s="132"/>
    </row>
    <row r="5016" customFormat="false" ht="12.8" hidden="false" customHeight="false" outlineLevel="0" collapsed="false">
      <c r="A5016" s="131" t="n">
        <v>1695859200</v>
      </c>
      <c r="B5016" s="330" t="n">
        <f aca="false">(A5016/(24*60*60))+DATE(1970,1,1)</f>
        <v>45197</v>
      </c>
      <c r="C5016" s="331" t="n">
        <f aca="false">YEAR(B5016)</f>
        <v>2023</v>
      </c>
      <c r="D5016" s="331" t="n">
        <f aca="false">MONTH(B5016)</f>
        <v>9</v>
      </c>
      <c r="E5016" s="331" t="n">
        <f aca="false">DAY(B5016)</f>
        <v>28</v>
      </c>
      <c r="F5016" s="132" t="n">
        <v>26367.62</v>
      </c>
      <c r="G5016" s="132" t="n">
        <v>27314.69</v>
      </c>
      <c r="H5016" s="132" t="n">
        <v>26336.07</v>
      </c>
      <c r="I5016" s="132" t="n">
        <v>27031.49</v>
      </c>
      <c r="J5016" s="132" t="n">
        <f aca="false">LARGE($G$1:G5016,1)</f>
        <v>68997.75</v>
      </c>
      <c r="K5016" s="192" t="n">
        <f aca="false">IF(J5016&gt;J5015,0,K5015+1)</f>
        <v>687</v>
      </c>
      <c r="L5016" s="134" t="n">
        <f aca="false">I5016/J5016-1</f>
        <v>-0.608226500139497</v>
      </c>
      <c r="O5016" s="131"/>
      <c r="P5016" s="330"/>
      <c r="Q5016" s="132"/>
      <c r="R5016" s="132"/>
      <c r="S5016" s="132"/>
      <c r="T5016" s="132"/>
    </row>
    <row r="5017" customFormat="false" ht="12.8" hidden="false" customHeight="false" outlineLevel="0" collapsed="false">
      <c r="A5017" s="131" t="n">
        <v>1695945600</v>
      </c>
      <c r="B5017" s="330" t="n">
        <f aca="false">(A5017/(24*60*60))+DATE(1970,1,1)</f>
        <v>45198</v>
      </c>
      <c r="C5017" s="331" t="n">
        <f aca="false">YEAR(B5017)</f>
        <v>2023</v>
      </c>
      <c r="D5017" s="331" t="n">
        <f aca="false">MONTH(B5017)</f>
        <v>9</v>
      </c>
      <c r="E5017" s="331" t="n">
        <f aca="false">DAY(B5017)</f>
        <v>29</v>
      </c>
      <c r="F5017" s="132" t="n">
        <v>27036.19</v>
      </c>
      <c r="G5017" s="132" t="n">
        <v>27240.9</v>
      </c>
      <c r="H5017" s="132" t="n">
        <v>26685.93</v>
      </c>
      <c r="I5017" s="132" t="n">
        <v>26916.78</v>
      </c>
      <c r="J5017" s="132" t="n">
        <f aca="false">LARGE($G$1:G5017,1)</f>
        <v>68997.75</v>
      </c>
      <c r="K5017" s="192" t="n">
        <f aca="false">IF(J5017&gt;J5016,0,K5016+1)</f>
        <v>688</v>
      </c>
      <c r="L5017" s="134" t="n">
        <f aca="false">I5017/J5017-1</f>
        <v>-0.609889018120156</v>
      </c>
      <c r="O5017" s="131"/>
      <c r="P5017" s="330"/>
      <c r="Q5017" s="132"/>
      <c r="R5017" s="132"/>
      <c r="S5017" s="132"/>
      <c r="T5017" s="132"/>
    </row>
    <row r="5018" customFormat="false" ht="12.8" hidden="false" customHeight="false" outlineLevel="0" collapsed="false">
      <c r="A5018" s="131" t="n">
        <v>1696032000</v>
      </c>
      <c r="B5018" s="330" t="n">
        <f aca="false">(A5018/(24*60*60))+DATE(1970,1,1)</f>
        <v>45199</v>
      </c>
      <c r="C5018" s="331" t="n">
        <f aca="false">YEAR(B5018)</f>
        <v>2023</v>
      </c>
      <c r="D5018" s="331" t="n">
        <f aca="false">MONTH(B5018)</f>
        <v>9</v>
      </c>
      <c r="E5018" s="331" t="n">
        <f aca="false">DAY(B5018)</f>
        <v>30</v>
      </c>
      <c r="F5018" s="132" t="n">
        <v>26915.92</v>
      </c>
      <c r="G5018" s="132" t="n">
        <v>27099.06</v>
      </c>
      <c r="H5018" s="132" t="n">
        <v>26891.54</v>
      </c>
      <c r="I5018" s="132" t="n">
        <v>26969.98</v>
      </c>
      <c r="J5018" s="132" t="n">
        <f aca="false">LARGE($G$1:G5018,1)</f>
        <v>68997.75</v>
      </c>
      <c r="K5018" s="192" t="n">
        <f aca="false">IF(J5018&gt;J5017,0,K5017+1)</f>
        <v>689</v>
      </c>
      <c r="L5018" s="134" t="n">
        <f aca="false">I5018/J5018-1</f>
        <v>-0.609117978484806</v>
      </c>
      <c r="O5018" s="131"/>
      <c r="P5018" s="330"/>
      <c r="Q5018" s="132"/>
      <c r="R5018" s="132"/>
      <c r="S5018" s="132"/>
      <c r="T5018" s="132"/>
    </row>
    <row r="5019" customFormat="false" ht="12.8" hidden="false" customHeight="false" outlineLevel="0" collapsed="false">
      <c r="A5019" s="131" t="n">
        <v>1696118400</v>
      </c>
      <c r="B5019" s="330" t="n">
        <f aca="false">(A5019/(24*60*60))+DATE(1970,1,1)</f>
        <v>45200</v>
      </c>
      <c r="C5019" s="331" t="n">
        <f aca="false">YEAR(B5019)</f>
        <v>2023</v>
      </c>
      <c r="D5019" s="331" t="n">
        <f aca="false">MONTH(B5019)</f>
        <v>10</v>
      </c>
      <c r="E5019" s="331" t="n">
        <f aca="false">DAY(B5019)</f>
        <v>1</v>
      </c>
      <c r="F5019" s="132" t="n">
        <v>26968.53</v>
      </c>
      <c r="G5019" s="132" t="n">
        <v>28077.13</v>
      </c>
      <c r="H5019" s="132" t="n">
        <v>26963.24</v>
      </c>
      <c r="I5019" s="132" t="n">
        <v>27995.39</v>
      </c>
      <c r="J5019" s="132" t="n">
        <f aca="false">LARGE($G$1:G5019,1)</f>
        <v>68997.75</v>
      </c>
      <c r="K5019" s="192" t="n">
        <f aca="false">IF(J5019&gt;J5018,0,K5018+1)</f>
        <v>690</v>
      </c>
      <c r="L5019" s="134" t="n">
        <f aca="false">I5019/J5019-1</f>
        <v>-0.594256479377951</v>
      </c>
      <c r="O5019" s="131"/>
      <c r="P5019" s="330"/>
      <c r="Q5019" s="132"/>
      <c r="R5019" s="132"/>
      <c r="S5019" s="132"/>
      <c r="T5019" s="132"/>
    </row>
    <row r="5020" customFormat="false" ht="12.8" hidden="false" customHeight="false" outlineLevel="0" collapsed="false">
      <c r="A5020" s="131" t="n">
        <v>1696204800</v>
      </c>
      <c r="B5020" s="330" t="n">
        <f aca="false">(A5020/(24*60*60))+DATE(1970,1,1)</f>
        <v>45201</v>
      </c>
      <c r="C5020" s="331" t="n">
        <f aca="false">YEAR(B5020)</f>
        <v>2023</v>
      </c>
      <c r="D5020" s="331" t="n">
        <f aca="false">MONTH(B5020)</f>
        <v>10</v>
      </c>
      <c r="E5020" s="331" t="n">
        <f aca="false">DAY(B5020)</f>
        <v>2</v>
      </c>
      <c r="F5020" s="132" t="n">
        <v>27998.64</v>
      </c>
      <c r="G5020" s="132" t="n">
        <v>28597.22</v>
      </c>
      <c r="H5020" s="132" t="n">
        <v>27317.08</v>
      </c>
      <c r="I5020" s="132" t="n">
        <v>27510.99</v>
      </c>
      <c r="J5020" s="132" t="n">
        <f aca="false">LARGE($G$1:G5020,1)</f>
        <v>68997.75</v>
      </c>
      <c r="K5020" s="192" t="n">
        <f aca="false">IF(J5020&gt;J5019,0,K5019+1)</f>
        <v>691</v>
      </c>
      <c r="L5020" s="134" t="n">
        <f aca="false">I5020/J5020-1</f>
        <v>-0.601276998162984</v>
      </c>
      <c r="O5020" s="131"/>
      <c r="P5020" s="330"/>
      <c r="Q5020" s="132"/>
      <c r="R5020" s="132"/>
      <c r="S5020" s="132"/>
      <c r="T5020" s="132"/>
    </row>
    <row r="5021" customFormat="false" ht="12.8" hidden="false" customHeight="false" outlineLevel="0" collapsed="false">
      <c r="A5021" s="131" t="n">
        <v>1696291200</v>
      </c>
      <c r="B5021" s="330" t="n">
        <f aca="false">(A5021/(24*60*60))+DATE(1970,1,1)</f>
        <v>45202</v>
      </c>
      <c r="C5021" s="331" t="n">
        <f aca="false">YEAR(B5021)</f>
        <v>2023</v>
      </c>
      <c r="D5021" s="331" t="n">
        <f aca="false">MONTH(B5021)</f>
        <v>10</v>
      </c>
      <c r="E5021" s="331" t="n">
        <f aca="false">DAY(B5021)</f>
        <v>3</v>
      </c>
      <c r="F5021" s="132" t="n">
        <v>27511.48</v>
      </c>
      <c r="G5021" s="132" t="n">
        <v>27675.08</v>
      </c>
      <c r="H5021" s="132" t="n">
        <v>27173.87</v>
      </c>
      <c r="I5021" s="132" t="n">
        <v>27430.79</v>
      </c>
      <c r="J5021" s="132" t="n">
        <f aca="false">LARGE($G$1:G5021,1)</f>
        <v>68997.75</v>
      </c>
      <c r="K5021" s="192" t="n">
        <f aca="false">IF(J5021&gt;J5020,0,K5020+1)</f>
        <v>692</v>
      </c>
      <c r="L5021" s="134" t="n">
        <f aca="false">I5021/J5021-1</f>
        <v>-0.602439354906501</v>
      </c>
      <c r="O5021" s="131"/>
      <c r="P5021" s="330"/>
      <c r="Q5021" s="132"/>
      <c r="R5021" s="132"/>
      <c r="S5021" s="132"/>
      <c r="T5021" s="132"/>
    </row>
    <row r="5022" customFormat="false" ht="12.8" hidden="false" customHeight="false" outlineLevel="0" collapsed="false">
      <c r="A5022" s="131" t="n">
        <v>1696377600</v>
      </c>
      <c r="B5022" s="330" t="n">
        <f aca="false">(A5022/(24*60*60))+DATE(1970,1,1)</f>
        <v>45203</v>
      </c>
      <c r="C5022" s="331" t="n">
        <f aca="false">YEAR(B5022)</f>
        <v>2023</v>
      </c>
      <c r="D5022" s="331" t="n">
        <f aca="false">MONTH(B5022)</f>
        <v>10</v>
      </c>
      <c r="E5022" s="331" t="n">
        <f aca="false">DAY(B5022)</f>
        <v>4</v>
      </c>
      <c r="F5022" s="132" t="n">
        <v>27429.79</v>
      </c>
      <c r="G5022" s="132" t="n">
        <v>27836.42</v>
      </c>
      <c r="H5022" s="132" t="n">
        <v>27217.61</v>
      </c>
      <c r="I5022" s="132" t="n">
        <v>27797.44</v>
      </c>
      <c r="J5022" s="132" t="n">
        <f aca="false">LARGE($G$1:G5022,1)</f>
        <v>68997.75</v>
      </c>
      <c r="K5022" s="192" t="n">
        <f aca="false">IF(J5022&gt;J5021,0,K5021+1)</f>
        <v>693</v>
      </c>
      <c r="L5022" s="134" t="n">
        <f aca="false">I5022/J5022-1</f>
        <v>-0.597125413509861</v>
      </c>
      <c r="O5022" s="131"/>
      <c r="P5022" s="330"/>
      <c r="Q5022" s="132"/>
      <c r="R5022" s="132"/>
      <c r="S5022" s="132"/>
      <c r="T5022" s="132"/>
    </row>
    <row r="5023" customFormat="false" ht="12.8" hidden="false" customHeight="false" outlineLevel="0" collapsed="false">
      <c r="A5023" s="131" t="n">
        <v>1696464000</v>
      </c>
      <c r="B5023" s="330" t="n">
        <f aca="false">(A5023/(24*60*60))+DATE(1970,1,1)</f>
        <v>45204</v>
      </c>
      <c r="C5023" s="331" t="n">
        <f aca="false">YEAR(B5023)</f>
        <v>2023</v>
      </c>
      <c r="D5023" s="331" t="n">
        <f aca="false">MONTH(B5023)</f>
        <v>10</v>
      </c>
      <c r="E5023" s="331" t="n">
        <f aca="false">DAY(B5023)</f>
        <v>5</v>
      </c>
      <c r="F5023" s="132" t="n">
        <v>27797.03</v>
      </c>
      <c r="G5023" s="132" t="n">
        <v>28128.85</v>
      </c>
      <c r="H5023" s="132" t="n">
        <v>27365.54</v>
      </c>
      <c r="I5023" s="132" t="n">
        <v>27415.44</v>
      </c>
      <c r="J5023" s="132" t="n">
        <f aca="false">LARGE($G$1:G5023,1)</f>
        <v>68997.75</v>
      </c>
      <c r="K5023" s="192" t="n">
        <f aca="false">IF(J5023&gt;J5022,0,K5022+1)</f>
        <v>694</v>
      </c>
      <c r="L5023" s="134" t="n">
        <f aca="false">I5023/J5023-1</f>
        <v>-0.602661825929106</v>
      </c>
      <c r="O5023" s="131"/>
      <c r="P5023" s="330"/>
      <c r="Q5023" s="132"/>
      <c r="R5023" s="132"/>
      <c r="S5023" s="132"/>
      <c r="T5023" s="132"/>
    </row>
    <row r="5024" customFormat="false" ht="12.8" hidden="false" customHeight="false" outlineLevel="0" collapsed="false">
      <c r="A5024" s="131" t="n">
        <v>1696550400</v>
      </c>
      <c r="B5024" s="330" t="n">
        <f aca="false">(A5024/(24*60*60))+DATE(1970,1,1)</f>
        <v>45205</v>
      </c>
      <c r="C5024" s="331" t="n">
        <f aca="false">YEAR(B5024)</f>
        <v>2023</v>
      </c>
      <c r="D5024" s="331" t="n">
        <f aca="false">MONTH(B5024)</f>
        <v>10</v>
      </c>
      <c r="E5024" s="331" t="n">
        <f aca="false">DAY(B5024)</f>
        <v>6</v>
      </c>
      <c r="F5024" s="132" t="n">
        <v>27416.24</v>
      </c>
      <c r="G5024" s="132" t="n">
        <v>28292.95</v>
      </c>
      <c r="H5024" s="132" t="n">
        <v>27184.63</v>
      </c>
      <c r="I5024" s="132" t="n">
        <v>27945.74</v>
      </c>
      <c r="J5024" s="132" t="n">
        <f aca="false">LARGE($G$1:G5024,1)</f>
        <v>68997.75</v>
      </c>
      <c r="K5024" s="192" t="n">
        <f aca="false">IF(J5024&gt;J5023,0,K5023+1)</f>
        <v>695</v>
      </c>
      <c r="L5024" s="134" t="n">
        <f aca="false">I5024/J5024-1</f>
        <v>-0.59497606806019</v>
      </c>
      <c r="O5024" s="131"/>
      <c r="P5024" s="330"/>
      <c r="Q5024" s="132"/>
      <c r="R5024" s="132"/>
      <c r="S5024" s="132"/>
      <c r="T5024" s="132"/>
    </row>
    <row r="5025" customFormat="false" ht="12.8" hidden="false" customHeight="false" outlineLevel="0" collapsed="false">
      <c r="A5025" s="131" t="n">
        <v>1696636800</v>
      </c>
      <c r="B5025" s="330" t="n">
        <f aca="false">(A5025/(24*60*60))+DATE(1970,1,1)</f>
        <v>45206</v>
      </c>
      <c r="C5025" s="331" t="n">
        <f aca="false">YEAR(B5025)</f>
        <v>2023</v>
      </c>
      <c r="D5025" s="331" t="n">
        <f aca="false">MONTH(B5025)</f>
        <v>10</v>
      </c>
      <c r="E5025" s="331" t="n">
        <f aca="false">DAY(B5025)</f>
        <v>7</v>
      </c>
      <c r="F5025" s="132" t="n">
        <v>27941.24</v>
      </c>
      <c r="G5025" s="132" t="n">
        <v>28032.39</v>
      </c>
      <c r="H5025" s="132" t="n">
        <v>27857.73</v>
      </c>
      <c r="I5025" s="132" t="n">
        <v>27971.96</v>
      </c>
      <c r="J5025" s="132" t="n">
        <f aca="false">LARGE($G$1:G5025,1)</f>
        <v>68997.75</v>
      </c>
      <c r="K5025" s="192" t="n">
        <f aca="false">IF(J5025&gt;J5024,0,K5024+1)</f>
        <v>696</v>
      </c>
      <c r="L5025" s="134" t="n">
        <f aca="false">I5025/J5025-1</f>
        <v>-0.594596055668482</v>
      </c>
      <c r="O5025" s="131"/>
      <c r="P5025" s="330"/>
      <c r="Q5025" s="132"/>
      <c r="R5025" s="132"/>
      <c r="S5025" s="132"/>
      <c r="T5025" s="132"/>
    </row>
    <row r="5026" customFormat="false" ht="12.8" hidden="false" customHeight="false" outlineLevel="0" collapsed="false">
      <c r="A5026" s="131" t="n">
        <v>1696723200</v>
      </c>
      <c r="B5026" s="330" t="n">
        <f aca="false">(A5026/(24*60*60))+DATE(1970,1,1)</f>
        <v>45207</v>
      </c>
      <c r="C5026" s="331" t="n">
        <f aca="false">YEAR(B5026)</f>
        <v>2023</v>
      </c>
      <c r="D5026" s="331" t="n">
        <f aca="false">MONTH(B5026)</f>
        <v>10</v>
      </c>
      <c r="E5026" s="331" t="n">
        <f aca="false">DAY(B5026)</f>
        <v>8</v>
      </c>
      <c r="F5026" s="132" t="n">
        <v>27972.46</v>
      </c>
      <c r="G5026" s="132" t="n">
        <v>28103.54</v>
      </c>
      <c r="H5026" s="132" t="n">
        <v>27718.43</v>
      </c>
      <c r="I5026" s="132" t="n">
        <v>27932.56</v>
      </c>
      <c r="J5026" s="132" t="n">
        <f aca="false">LARGE($G$1:G5026,1)</f>
        <v>68997.75</v>
      </c>
      <c r="K5026" s="192" t="n">
        <f aca="false">IF(J5026&gt;J5025,0,K5025+1)</f>
        <v>697</v>
      </c>
      <c r="L5026" s="134" t="n">
        <f aca="false">I5026/J5026-1</f>
        <v>-0.595167088781881</v>
      </c>
      <c r="O5026" s="131"/>
      <c r="P5026" s="330"/>
      <c r="Q5026" s="132"/>
      <c r="R5026" s="132"/>
      <c r="S5026" s="132"/>
      <c r="T5026" s="132"/>
    </row>
    <row r="5027" customFormat="false" ht="12.8" hidden="false" customHeight="false" outlineLevel="0" collapsed="false">
      <c r="A5027" s="131" t="n">
        <v>1696809600</v>
      </c>
      <c r="B5027" s="330" t="n">
        <f aca="false">(A5027/(24*60*60))+DATE(1970,1,1)</f>
        <v>45208</v>
      </c>
      <c r="C5027" s="331" t="n">
        <f aca="false">YEAR(B5027)</f>
        <v>2023</v>
      </c>
      <c r="D5027" s="331" t="n">
        <f aca="false">MONTH(B5027)</f>
        <v>10</v>
      </c>
      <c r="E5027" s="331" t="n">
        <f aca="false">DAY(B5027)</f>
        <v>9</v>
      </c>
      <c r="F5027" s="132" t="n">
        <v>27931.31</v>
      </c>
      <c r="G5027" s="132" t="n">
        <v>27996.38</v>
      </c>
      <c r="H5027" s="132" t="n">
        <v>27288.66</v>
      </c>
      <c r="I5027" s="132" t="n">
        <v>27598.69</v>
      </c>
      <c r="J5027" s="132" t="n">
        <f aca="false">LARGE($G$1:G5027,1)</f>
        <v>68997.75</v>
      </c>
      <c r="K5027" s="192" t="n">
        <f aca="false">IF(J5027&gt;J5026,0,K5026+1)</f>
        <v>698</v>
      </c>
      <c r="L5027" s="134" t="n">
        <f aca="false">I5027/J5027-1</f>
        <v>-0.600005942222754</v>
      </c>
      <c r="O5027" s="131"/>
      <c r="P5027" s="330"/>
      <c r="Q5027" s="132"/>
      <c r="R5027" s="132"/>
      <c r="S5027" s="132"/>
      <c r="T5027" s="132"/>
    </row>
    <row r="5028" customFormat="false" ht="12.8" hidden="false" customHeight="false" outlineLevel="0" collapsed="false">
      <c r="A5028" s="131" t="n">
        <v>1696896000</v>
      </c>
      <c r="B5028" s="330" t="n">
        <f aca="false">(A5028/(24*60*60))+DATE(1970,1,1)</f>
        <v>45209</v>
      </c>
      <c r="C5028" s="331" t="n">
        <f aca="false">YEAR(B5028)</f>
        <v>2023</v>
      </c>
      <c r="D5028" s="331" t="n">
        <f aca="false">MONTH(B5028)</f>
        <v>10</v>
      </c>
      <c r="E5028" s="331" t="n">
        <f aca="false">DAY(B5028)</f>
        <v>10</v>
      </c>
      <c r="F5028" s="132" t="n">
        <v>27601.19</v>
      </c>
      <c r="G5028" s="132" t="n">
        <v>27734.64</v>
      </c>
      <c r="H5028" s="132" t="n">
        <v>27302.7</v>
      </c>
      <c r="I5028" s="132" t="n">
        <v>27399.9</v>
      </c>
      <c r="J5028" s="132" t="n">
        <f aca="false">LARGE($G$1:G5028,1)</f>
        <v>68997.75</v>
      </c>
      <c r="K5028" s="192" t="n">
        <f aca="false">IF(J5028&gt;J5027,0,K5027+1)</f>
        <v>699</v>
      </c>
      <c r="L5028" s="134" t="n">
        <f aca="false">I5028/J5028-1</f>
        <v>-0.602887050664696</v>
      </c>
      <c r="O5028" s="131"/>
      <c r="P5028" s="330"/>
      <c r="Q5028" s="132"/>
      <c r="R5028" s="132"/>
      <c r="S5028" s="132"/>
      <c r="T5028" s="132"/>
    </row>
    <row r="5029" customFormat="false" ht="12.8" hidden="false" customHeight="false" outlineLevel="0" collapsed="false">
      <c r="A5029" s="131" t="n">
        <v>1696982400</v>
      </c>
      <c r="B5029" s="330" t="n">
        <f aca="false">(A5029/(24*60*60))+DATE(1970,1,1)</f>
        <v>45210</v>
      </c>
      <c r="C5029" s="331" t="n">
        <f aca="false">YEAR(B5029)</f>
        <v>2023</v>
      </c>
      <c r="D5029" s="331" t="n">
        <f aca="false">MONTH(B5029)</f>
        <v>10</v>
      </c>
      <c r="E5029" s="331" t="n">
        <f aca="false">DAY(B5029)</f>
        <v>11</v>
      </c>
      <c r="F5029" s="132" t="n">
        <v>27402.4</v>
      </c>
      <c r="G5029" s="132" t="n">
        <v>27478.38</v>
      </c>
      <c r="H5029" s="132" t="n">
        <v>26541.83</v>
      </c>
      <c r="I5029" s="132" t="n">
        <v>26876.35</v>
      </c>
      <c r="J5029" s="132" t="n">
        <f aca="false">LARGE($G$1:G5029,1)</f>
        <v>68997.75</v>
      </c>
      <c r="K5029" s="192" t="n">
        <f aca="false">IF(J5029&gt;J5028,0,K5028+1)</f>
        <v>700</v>
      </c>
      <c r="L5029" s="134" t="n">
        <f aca="false">I5029/J5029-1</f>
        <v>-0.61047497925657</v>
      </c>
      <c r="O5029" s="131"/>
      <c r="P5029" s="330"/>
      <c r="Q5029" s="132"/>
      <c r="R5029" s="132"/>
      <c r="S5029" s="132"/>
      <c r="T5029" s="132"/>
    </row>
    <row r="5030" customFormat="false" ht="12.8" hidden="false" customHeight="false" outlineLevel="0" collapsed="false">
      <c r="A5030" s="131" t="n">
        <v>1697068800</v>
      </c>
      <c r="B5030" s="330" t="n">
        <f aca="false">(A5030/(24*60*60))+DATE(1970,1,1)</f>
        <v>45211</v>
      </c>
      <c r="C5030" s="331" t="n">
        <f aca="false">YEAR(B5030)</f>
        <v>2023</v>
      </c>
      <c r="D5030" s="331" t="n">
        <f aca="false">MONTH(B5030)</f>
        <v>10</v>
      </c>
      <c r="E5030" s="331" t="n">
        <f aca="false">DAY(B5030)</f>
        <v>12</v>
      </c>
      <c r="F5030" s="132" t="n">
        <v>26873.79</v>
      </c>
      <c r="G5030" s="132" t="n">
        <v>26940.39</v>
      </c>
      <c r="H5030" s="132" t="n">
        <v>26555.68</v>
      </c>
      <c r="I5030" s="132" t="n">
        <v>26765.6</v>
      </c>
      <c r="J5030" s="132" t="n">
        <f aca="false">LARGE($G$1:G5030,1)</f>
        <v>68997.75</v>
      </c>
      <c r="K5030" s="192" t="n">
        <f aca="false">IF(J5030&gt;J5029,0,K5029+1)</f>
        <v>701</v>
      </c>
      <c r="L5030" s="134" t="n">
        <f aca="false">I5030/J5030-1</f>
        <v>-0.612080104061364</v>
      </c>
      <c r="O5030" s="131"/>
      <c r="P5030" s="330"/>
      <c r="Q5030" s="132"/>
      <c r="R5030" s="132"/>
      <c r="S5030" s="132"/>
      <c r="T5030" s="132"/>
    </row>
    <row r="5031" customFormat="false" ht="12.8" hidden="false" customHeight="false" outlineLevel="0" collapsed="false">
      <c r="A5031" s="131" t="n">
        <v>1697155200</v>
      </c>
      <c r="B5031" s="330" t="n">
        <f aca="false">(A5031/(24*60*60))+DATE(1970,1,1)</f>
        <v>45212</v>
      </c>
      <c r="C5031" s="331" t="n">
        <f aca="false">YEAR(B5031)</f>
        <v>2023</v>
      </c>
      <c r="D5031" s="331" t="n">
        <f aca="false">MONTH(B5031)</f>
        <v>10</v>
      </c>
      <c r="E5031" s="331" t="n">
        <f aca="false">DAY(B5031)</f>
        <v>13</v>
      </c>
      <c r="F5031" s="132" t="n">
        <v>26762.74</v>
      </c>
      <c r="G5031" s="132" t="n">
        <v>27126.81</v>
      </c>
      <c r="H5031" s="132" t="n">
        <v>26677.91</v>
      </c>
      <c r="I5031" s="132" t="n">
        <v>26868.36</v>
      </c>
      <c r="J5031" s="132" t="n">
        <f aca="false">LARGE($G$1:G5031,1)</f>
        <v>68997.75</v>
      </c>
      <c r="K5031" s="192" t="n">
        <f aca="false">IF(J5031&gt;J5030,0,K5030+1)</f>
        <v>702</v>
      </c>
      <c r="L5031" s="134" t="n">
        <f aca="false">I5031/J5031-1</f>
        <v>-0.610590780134135</v>
      </c>
      <c r="O5031" s="131"/>
      <c r="P5031" s="330"/>
      <c r="Q5031" s="132"/>
      <c r="R5031" s="132"/>
      <c r="S5031" s="132"/>
      <c r="T5031" s="132"/>
    </row>
    <row r="5032" customFormat="false" ht="12.8" hidden="false" customHeight="false" outlineLevel="0" collapsed="false">
      <c r="A5032" s="131" t="n">
        <v>1697241600</v>
      </c>
      <c r="B5032" s="330" t="n">
        <f aca="false">(A5032/(24*60*60))+DATE(1970,1,1)</f>
        <v>45213</v>
      </c>
      <c r="C5032" s="331" t="n">
        <f aca="false">YEAR(B5032)</f>
        <v>2023</v>
      </c>
      <c r="D5032" s="331" t="n">
        <f aca="false">MONTH(B5032)</f>
        <v>10</v>
      </c>
      <c r="E5032" s="331" t="n">
        <f aca="false">DAY(B5032)</f>
        <v>14</v>
      </c>
      <c r="F5032" s="132" t="n">
        <v>26868.36</v>
      </c>
      <c r="G5032" s="132" t="n">
        <v>26985.16</v>
      </c>
      <c r="H5032" s="132" t="n">
        <v>26809.25</v>
      </c>
      <c r="I5032" s="132" t="n">
        <v>26858.75</v>
      </c>
      <c r="J5032" s="132" t="n">
        <f aca="false">LARGE($G$1:G5032,1)</f>
        <v>68997.75</v>
      </c>
      <c r="K5032" s="192" t="n">
        <f aca="false">IF(J5032&gt;J5031,0,K5031+1)</f>
        <v>703</v>
      </c>
      <c r="L5032" s="134" t="n">
        <f aca="false">I5032/J5032-1</f>
        <v>-0.61073006003819</v>
      </c>
      <c r="O5032" s="131"/>
      <c r="P5032" s="330"/>
      <c r="Q5032" s="132"/>
      <c r="R5032" s="132"/>
      <c r="S5032" s="132"/>
      <c r="T5032" s="132"/>
    </row>
    <row r="5033" customFormat="false" ht="12.8" hidden="false" customHeight="false" outlineLevel="0" collapsed="false">
      <c r="A5033" s="131" t="n">
        <v>1697328000</v>
      </c>
      <c r="B5033" s="330" t="n">
        <f aca="false">(A5033/(24*60*60))+DATE(1970,1,1)</f>
        <v>45214</v>
      </c>
      <c r="C5033" s="331" t="n">
        <f aca="false">YEAR(B5033)</f>
        <v>2023</v>
      </c>
      <c r="D5033" s="331" t="n">
        <f aca="false">MONTH(B5033)</f>
        <v>10</v>
      </c>
      <c r="E5033" s="331" t="n">
        <f aca="false">DAY(B5033)</f>
        <v>15</v>
      </c>
      <c r="F5033" s="132" t="n">
        <v>26859.25</v>
      </c>
      <c r="G5033" s="132" t="n">
        <v>27299.12</v>
      </c>
      <c r="H5033" s="132" t="n">
        <v>26818.04</v>
      </c>
      <c r="I5033" s="132" t="n">
        <v>27174.56</v>
      </c>
      <c r="J5033" s="132" t="n">
        <f aca="false">LARGE($G$1:G5033,1)</f>
        <v>68997.75</v>
      </c>
      <c r="K5033" s="192" t="n">
        <f aca="false">IF(J5033&gt;J5032,0,K5032+1)</f>
        <v>704</v>
      </c>
      <c r="L5033" s="134" t="n">
        <f aca="false">I5033/J5033-1</f>
        <v>-0.606152954263001</v>
      </c>
      <c r="O5033" s="131"/>
      <c r="P5033" s="330"/>
      <c r="Q5033" s="132"/>
      <c r="R5033" s="132"/>
      <c r="S5033" s="132"/>
      <c r="T5033" s="132"/>
    </row>
    <row r="5034" customFormat="false" ht="12.8" hidden="false" customHeight="false" outlineLevel="0" collapsed="false">
      <c r="A5034" s="131" t="n">
        <v>1697414400</v>
      </c>
      <c r="B5034" s="330" t="n">
        <f aca="false">(A5034/(24*60*60))+DATE(1970,1,1)</f>
        <v>45215</v>
      </c>
      <c r="C5034" s="331" t="n">
        <f aca="false">YEAR(B5034)</f>
        <v>2023</v>
      </c>
      <c r="D5034" s="331" t="n">
        <f aca="false">MONTH(B5034)</f>
        <v>10</v>
      </c>
      <c r="E5034" s="331" t="n">
        <f aca="false">DAY(B5034)</f>
        <v>16</v>
      </c>
      <c r="F5034" s="132" t="n">
        <v>27171.56</v>
      </c>
      <c r="G5034" s="132" t="n">
        <v>30027</v>
      </c>
      <c r="H5034" s="132" t="n">
        <v>27126.96</v>
      </c>
      <c r="I5034" s="132" t="n">
        <v>28519.76</v>
      </c>
      <c r="J5034" s="132" t="n">
        <f aca="false">LARGE($G$1:G5034,1)</f>
        <v>68997.75</v>
      </c>
      <c r="K5034" s="192" t="n">
        <f aca="false">IF(J5034&gt;J5033,0,K5033+1)</f>
        <v>705</v>
      </c>
      <c r="L5034" s="134" t="n">
        <f aca="false">I5034/J5034-1</f>
        <v>-0.586656666340569</v>
      </c>
      <c r="O5034" s="131"/>
      <c r="P5034" s="330"/>
      <c r="Q5034" s="132"/>
      <c r="R5034" s="132"/>
      <c r="S5034" s="132"/>
      <c r="T5034" s="132"/>
    </row>
    <row r="5035" customFormat="false" ht="12.8" hidden="false" customHeight="false" outlineLevel="0" collapsed="false">
      <c r="A5035" s="131" t="n">
        <v>1697500800</v>
      </c>
      <c r="B5035" s="330" t="n">
        <f aca="false">(A5035/(24*60*60))+DATE(1970,1,1)</f>
        <v>45216</v>
      </c>
      <c r="C5035" s="331" t="n">
        <f aca="false">YEAR(B5035)</f>
        <v>2023</v>
      </c>
      <c r="D5035" s="331" t="n">
        <f aca="false">MONTH(B5035)</f>
        <v>10</v>
      </c>
      <c r="E5035" s="331" t="n">
        <f aca="false">DAY(B5035)</f>
        <v>17</v>
      </c>
      <c r="F5035" s="132" t="n">
        <v>28520.76</v>
      </c>
      <c r="G5035" s="132" t="n">
        <v>28623.63</v>
      </c>
      <c r="H5035" s="132" t="n">
        <v>28090.8</v>
      </c>
      <c r="I5035" s="132" t="n">
        <v>28410.66</v>
      </c>
      <c r="J5035" s="132" t="n">
        <f aca="false">LARGE($G$1:G5035,1)</f>
        <v>68997.75</v>
      </c>
      <c r="K5035" s="192" t="n">
        <f aca="false">IF(J5035&gt;J5034,0,K5034+1)</f>
        <v>706</v>
      </c>
      <c r="L5035" s="134" t="n">
        <f aca="false">I5035/J5035-1</f>
        <v>-0.588237877322087</v>
      </c>
      <c r="O5035" s="131"/>
      <c r="P5035" s="330"/>
      <c r="Q5035" s="132"/>
      <c r="R5035" s="132"/>
      <c r="S5035" s="132"/>
      <c r="T5035" s="132"/>
    </row>
    <row r="5036" customFormat="false" ht="12.8" hidden="false" customHeight="false" outlineLevel="0" collapsed="false">
      <c r="A5036" s="131" t="n">
        <v>1697587200</v>
      </c>
      <c r="B5036" s="330" t="n">
        <f aca="false">(A5036/(24*60*60))+DATE(1970,1,1)</f>
        <v>45217</v>
      </c>
      <c r="C5036" s="331" t="n">
        <f aca="false">YEAR(B5036)</f>
        <v>2023</v>
      </c>
      <c r="D5036" s="331" t="n">
        <f aca="false">MONTH(B5036)</f>
        <v>10</v>
      </c>
      <c r="E5036" s="331" t="n">
        <f aca="false">DAY(B5036)</f>
        <v>18</v>
      </c>
      <c r="F5036" s="132" t="n">
        <v>28410.33</v>
      </c>
      <c r="G5036" s="132" t="n">
        <v>28988.64</v>
      </c>
      <c r="H5036" s="132" t="n">
        <v>28160.9</v>
      </c>
      <c r="I5036" s="132" t="n">
        <v>28330.4</v>
      </c>
      <c r="J5036" s="132" t="n">
        <f aca="false">LARGE($G$1:G5036,1)</f>
        <v>68997.75</v>
      </c>
      <c r="K5036" s="192" t="n">
        <f aca="false">IF(J5036&gt;J5035,0,K5035+1)</f>
        <v>707</v>
      </c>
      <c r="L5036" s="134" t="n">
        <f aca="false">I5036/J5036-1</f>
        <v>-0.589401103659177</v>
      </c>
      <c r="O5036" s="131"/>
      <c r="P5036" s="330"/>
      <c r="Q5036" s="132"/>
      <c r="R5036" s="132"/>
      <c r="S5036" s="132"/>
      <c r="T5036" s="132"/>
    </row>
    <row r="5037" customFormat="false" ht="12.8" hidden="false" customHeight="false" outlineLevel="0" collapsed="false">
      <c r="A5037" s="131" t="n">
        <v>1697673600</v>
      </c>
      <c r="B5037" s="330" t="n">
        <f aca="false">(A5037/(24*60*60))+DATE(1970,1,1)</f>
        <v>45218</v>
      </c>
      <c r="C5037" s="331" t="n">
        <f aca="false">YEAR(B5037)</f>
        <v>2023</v>
      </c>
      <c r="D5037" s="331" t="n">
        <f aca="false">MONTH(B5037)</f>
        <v>10</v>
      </c>
      <c r="E5037" s="331" t="n">
        <f aca="false">DAY(B5037)</f>
        <v>19</v>
      </c>
      <c r="F5037" s="132" t="n">
        <v>28328.84</v>
      </c>
      <c r="G5037" s="132" t="n">
        <v>28927.49</v>
      </c>
      <c r="H5037" s="132" t="n">
        <v>28139.52</v>
      </c>
      <c r="I5037" s="132" t="n">
        <v>28736.56</v>
      </c>
      <c r="J5037" s="132" t="n">
        <f aca="false">LARGE($G$1:G5037,1)</f>
        <v>68997.75</v>
      </c>
      <c r="K5037" s="192" t="n">
        <f aca="false">IF(J5037&gt;J5036,0,K5036+1)</f>
        <v>708</v>
      </c>
      <c r="L5037" s="134" t="n">
        <f aca="false">I5037/J5037-1</f>
        <v>-0.583514534894254</v>
      </c>
      <c r="O5037" s="131"/>
      <c r="P5037" s="330"/>
      <c r="Q5037" s="132"/>
      <c r="R5037" s="132"/>
      <c r="S5037" s="132"/>
      <c r="T5037" s="132"/>
    </row>
    <row r="5038" customFormat="false" ht="12.8" hidden="false" customHeight="false" outlineLevel="0" collapsed="false">
      <c r="A5038" s="131" t="n">
        <v>1697760000</v>
      </c>
      <c r="B5038" s="330" t="n">
        <f aca="false">(A5038/(24*60*60))+DATE(1970,1,1)</f>
        <v>45219</v>
      </c>
      <c r="C5038" s="331" t="n">
        <f aca="false">YEAR(B5038)</f>
        <v>2023</v>
      </c>
      <c r="D5038" s="331" t="n">
        <f aca="false">MONTH(B5038)</f>
        <v>10</v>
      </c>
      <c r="E5038" s="331" t="n">
        <f aca="false">DAY(B5038)</f>
        <v>20</v>
      </c>
      <c r="F5038" s="132" t="n">
        <v>28736.88</v>
      </c>
      <c r="G5038" s="132" t="n">
        <v>30239</v>
      </c>
      <c r="H5038" s="132" t="n">
        <v>28601.49</v>
      </c>
      <c r="I5038" s="132" t="n">
        <v>29685.66</v>
      </c>
      <c r="J5038" s="132" t="n">
        <f aca="false">LARGE($G$1:G5038,1)</f>
        <v>68997.75</v>
      </c>
      <c r="K5038" s="192" t="n">
        <f aca="false">IF(J5038&gt;J5037,0,K5037+1)</f>
        <v>709</v>
      </c>
      <c r="L5038" s="134" t="n">
        <f aca="false">I5038/J5038-1</f>
        <v>-0.569759013880888</v>
      </c>
      <c r="O5038" s="131"/>
      <c r="P5038" s="330"/>
      <c r="Q5038" s="132"/>
      <c r="R5038" s="132"/>
      <c r="S5038" s="132"/>
      <c r="T5038" s="132"/>
    </row>
    <row r="5039" customFormat="false" ht="12.8" hidden="false" customHeight="false" outlineLevel="0" collapsed="false">
      <c r="A5039" s="131" t="n">
        <v>1697846400</v>
      </c>
      <c r="B5039" s="330" t="n">
        <f aca="false">(A5039/(24*60*60))+DATE(1970,1,1)</f>
        <v>45220</v>
      </c>
      <c r="C5039" s="331" t="n">
        <f aca="false">YEAR(B5039)</f>
        <v>2023</v>
      </c>
      <c r="D5039" s="331" t="n">
        <f aca="false">MONTH(B5039)</f>
        <v>10</v>
      </c>
      <c r="E5039" s="331" t="n">
        <f aca="false">DAY(B5039)</f>
        <v>21</v>
      </c>
      <c r="F5039" s="132" t="n">
        <v>29683.91</v>
      </c>
      <c r="G5039" s="132" t="n">
        <v>30359.58</v>
      </c>
      <c r="H5039" s="132" t="n">
        <v>29479.89</v>
      </c>
      <c r="I5039" s="132" t="n">
        <v>29923.51</v>
      </c>
      <c r="J5039" s="132" t="n">
        <f aca="false">LARGE($G$1:G5039,1)</f>
        <v>68997.75</v>
      </c>
      <c r="K5039" s="192" t="n">
        <f aca="false">IF(J5039&gt;J5038,0,K5038+1)</f>
        <v>710</v>
      </c>
      <c r="L5039" s="134" t="n">
        <f aca="false">I5039/J5039-1</f>
        <v>-0.566311800022465</v>
      </c>
      <c r="O5039" s="131"/>
      <c r="P5039" s="330"/>
      <c r="Q5039" s="132"/>
      <c r="R5039" s="132"/>
      <c r="S5039" s="132"/>
      <c r="T5039" s="132"/>
    </row>
    <row r="5040" customFormat="false" ht="12.8" hidden="false" customHeight="false" outlineLevel="0" collapsed="false">
      <c r="A5040" s="131" t="n">
        <v>1697932800</v>
      </c>
      <c r="B5040" s="330" t="n">
        <f aca="false">(A5040/(24*60*60))+DATE(1970,1,1)</f>
        <v>45221</v>
      </c>
      <c r="C5040" s="331" t="n">
        <f aca="false">YEAR(B5040)</f>
        <v>2023</v>
      </c>
      <c r="D5040" s="331" t="n">
        <f aca="false">MONTH(B5040)</f>
        <v>10</v>
      </c>
      <c r="E5040" s="331" t="n">
        <f aca="false">DAY(B5040)</f>
        <v>22</v>
      </c>
      <c r="F5040" s="132" t="n">
        <v>29921.03</v>
      </c>
      <c r="G5040" s="132" t="n">
        <v>30246.43</v>
      </c>
      <c r="H5040" s="132" t="n">
        <v>29677.53</v>
      </c>
      <c r="I5040" s="132" t="n">
        <v>30004.11</v>
      </c>
      <c r="J5040" s="132" t="n">
        <f aca="false">LARGE($G$1:G5040,1)</f>
        <v>68997.75</v>
      </c>
      <c r="K5040" s="192" t="n">
        <f aca="false">IF(J5040&gt;J5039,0,K5039+1)</f>
        <v>711</v>
      </c>
      <c r="L5040" s="134" t="n">
        <f aca="false">I5040/J5040-1</f>
        <v>-0.565143645988456</v>
      </c>
      <c r="O5040" s="131"/>
      <c r="P5040" s="330"/>
      <c r="Q5040" s="132"/>
      <c r="R5040" s="132"/>
      <c r="S5040" s="132"/>
      <c r="T5040" s="132"/>
    </row>
    <row r="5041" customFormat="false" ht="12.8" hidden="false" customHeight="false" outlineLevel="0" collapsed="false">
      <c r="A5041" s="131" t="n">
        <v>1698019200</v>
      </c>
      <c r="B5041" s="330" t="n">
        <f aca="false">(A5041/(24*60*60))+DATE(1970,1,1)</f>
        <v>45222</v>
      </c>
      <c r="C5041" s="331" t="n">
        <f aca="false">YEAR(B5041)</f>
        <v>2023</v>
      </c>
      <c r="D5041" s="331" t="n">
        <f aca="false">MONTH(B5041)</f>
        <v>10</v>
      </c>
      <c r="E5041" s="331" t="n">
        <f aca="false">DAY(B5041)</f>
        <v>23</v>
      </c>
      <c r="F5041" s="132" t="n">
        <v>30005.36</v>
      </c>
      <c r="G5041" s="132" t="n">
        <v>34406.25</v>
      </c>
      <c r="H5041" s="132" t="n">
        <v>29906.47</v>
      </c>
      <c r="I5041" s="132" t="n">
        <v>33082.5</v>
      </c>
      <c r="J5041" s="132" t="n">
        <f aca="false">LARGE($G$1:G5041,1)</f>
        <v>68997.75</v>
      </c>
      <c r="K5041" s="192" t="n">
        <f aca="false">IF(J5041&gt;J5040,0,K5040+1)</f>
        <v>712</v>
      </c>
      <c r="L5041" s="134" t="n">
        <f aca="false">I5041/J5041-1</f>
        <v>-0.520527843299238</v>
      </c>
      <c r="O5041" s="131"/>
      <c r="P5041" s="330"/>
      <c r="Q5041" s="132"/>
      <c r="R5041" s="132"/>
      <c r="S5041" s="132"/>
      <c r="T5041" s="132"/>
    </row>
    <row r="5042" customFormat="false" ht="12.8" hidden="false" customHeight="false" outlineLevel="0" collapsed="false">
      <c r="A5042" s="131" t="n">
        <v>1698105600</v>
      </c>
      <c r="B5042" s="330" t="n">
        <f aca="false">(A5042/(24*60*60))+DATE(1970,1,1)</f>
        <v>45223</v>
      </c>
      <c r="C5042" s="331" t="n">
        <f aca="false">YEAR(B5042)</f>
        <v>2023</v>
      </c>
      <c r="D5042" s="331" t="n">
        <f aca="false">MONTH(B5042)</f>
        <v>10</v>
      </c>
      <c r="E5042" s="331" t="n">
        <f aca="false">DAY(B5042)</f>
        <v>24</v>
      </c>
      <c r="F5042" s="132" t="n">
        <v>33083.03</v>
      </c>
      <c r="G5042" s="132" t="n">
        <v>35194.81</v>
      </c>
      <c r="H5042" s="132" t="n">
        <v>32858.64</v>
      </c>
      <c r="I5042" s="132" t="n">
        <v>33927.73</v>
      </c>
      <c r="J5042" s="132" t="n">
        <f aca="false">LARGE($G$1:G5042,1)</f>
        <v>68997.75</v>
      </c>
      <c r="K5042" s="192" t="n">
        <f aca="false">IF(J5042&gt;J5041,0,K5041+1)</f>
        <v>713</v>
      </c>
      <c r="L5042" s="134" t="n">
        <f aca="false">I5042/J5042-1</f>
        <v>-0.508277733694215</v>
      </c>
      <c r="O5042" s="131"/>
      <c r="P5042" s="330"/>
      <c r="Q5042" s="132"/>
      <c r="R5042" s="132"/>
      <c r="S5042" s="132"/>
      <c r="T5042" s="132"/>
    </row>
    <row r="5043" customFormat="false" ht="12.8" hidden="false" customHeight="false" outlineLevel="0" collapsed="false">
      <c r="A5043" s="131" t="n">
        <v>1698192000</v>
      </c>
      <c r="B5043" s="330" t="n">
        <f aca="false">(A5043/(24*60*60))+DATE(1970,1,1)</f>
        <v>45224</v>
      </c>
      <c r="C5043" s="331" t="n">
        <f aca="false">YEAR(B5043)</f>
        <v>2023</v>
      </c>
      <c r="D5043" s="331" t="n">
        <f aca="false">MONTH(B5043)</f>
        <v>10</v>
      </c>
      <c r="E5043" s="331" t="n">
        <f aca="false">DAY(B5043)</f>
        <v>25</v>
      </c>
      <c r="F5043" s="132" t="n">
        <v>33931.07</v>
      </c>
      <c r="G5043" s="132" t="n">
        <v>35143.57</v>
      </c>
      <c r="H5043" s="132" t="n">
        <v>33700.75</v>
      </c>
      <c r="I5043" s="132" t="n">
        <v>34499.56</v>
      </c>
      <c r="J5043" s="132" t="n">
        <f aca="false">LARGE($G$1:G5043,1)</f>
        <v>68997.75</v>
      </c>
      <c r="K5043" s="192" t="n">
        <f aca="false">IF(J5043&gt;J5042,0,K5042+1)</f>
        <v>714</v>
      </c>
      <c r="L5043" s="134" t="n">
        <f aca="false">I5043/J5043-1</f>
        <v>-0.499990072140034</v>
      </c>
      <c r="O5043" s="131"/>
      <c r="P5043" s="330"/>
      <c r="Q5043" s="132"/>
      <c r="R5043" s="132"/>
      <c r="S5043" s="132"/>
      <c r="T5043" s="132"/>
    </row>
    <row r="5044" customFormat="false" ht="12.8" hidden="false" customHeight="false" outlineLevel="0" collapsed="false">
      <c r="A5044" s="131" t="n">
        <v>1698278400</v>
      </c>
      <c r="B5044" s="330" t="n">
        <f aca="false">(A5044/(24*60*60))+DATE(1970,1,1)</f>
        <v>45225</v>
      </c>
      <c r="C5044" s="331" t="n">
        <f aca="false">YEAR(B5044)</f>
        <v>2023</v>
      </c>
      <c r="D5044" s="331" t="n">
        <f aca="false">MONTH(B5044)</f>
        <v>10</v>
      </c>
      <c r="E5044" s="331" t="n">
        <f aca="false">DAY(B5044)</f>
        <v>26</v>
      </c>
      <c r="F5044" s="132" t="n">
        <v>34497.31</v>
      </c>
      <c r="G5044" s="132" t="n">
        <v>34836.26</v>
      </c>
      <c r="H5044" s="132" t="n">
        <v>33739.77</v>
      </c>
      <c r="I5044" s="132" t="n">
        <v>34164.73</v>
      </c>
      <c r="J5044" s="132" t="n">
        <f aca="false">LARGE($G$1:G5044,1)</f>
        <v>68997.75</v>
      </c>
      <c r="K5044" s="192" t="n">
        <f aca="false">IF(J5044&gt;J5043,0,K5043+1)</f>
        <v>715</v>
      </c>
      <c r="L5044" s="134" t="n">
        <f aca="false">I5044/J5044-1</f>
        <v>-0.504842839078086</v>
      </c>
      <c r="O5044" s="131"/>
      <c r="P5044" s="330"/>
      <c r="Q5044" s="132"/>
      <c r="R5044" s="132"/>
      <c r="S5044" s="132"/>
      <c r="T5044" s="132"/>
    </row>
    <row r="5045" customFormat="false" ht="12.8" hidden="false" customHeight="false" outlineLevel="0" collapsed="false">
      <c r="A5045" s="131" t="n">
        <v>1698364800</v>
      </c>
      <c r="B5045" s="330" t="n">
        <f aca="false">(A5045/(24*60*60))+DATE(1970,1,1)</f>
        <v>45226</v>
      </c>
      <c r="C5045" s="331" t="n">
        <f aca="false">YEAR(B5045)</f>
        <v>2023</v>
      </c>
      <c r="D5045" s="331" t="n">
        <f aca="false">MONTH(B5045)</f>
        <v>10</v>
      </c>
      <c r="E5045" s="331" t="n">
        <f aca="false">DAY(B5045)</f>
        <v>27</v>
      </c>
      <c r="F5045" s="132" t="n">
        <v>34160.14</v>
      </c>
      <c r="G5045" s="132" t="n">
        <v>34250.92</v>
      </c>
      <c r="H5045" s="132" t="n">
        <v>33388.4</v>
      </c>
      <c r="I5045" s="132" t="n">
        <v>33915.05</v>
      </c>
      <c r="J5045" s="132" t="n">
        <f aca="false">LARGE($G$1:G5045,1)</f>
        <v>68997.75</v>
      </c>
      <c r="K5045" s="192" t="n">
        <f aca="false">IF(J5045&gt;J5044,0,K5044+1)</f>
        <v>716</v>
      </c>
      <c r="L5045" s="134" t="n">
        <f aca="false">I5045/J5045-1</f>
        <v>-0.508461507802791</v>
      </c>
      <c r="O5045" s="131"/>
      <c r="P5045" s="330"/>
      <c r="Q5045" s="132"/>
      <c r="R5045" s="132"/>
      <c r="S5045" s="132"/>
      <c r="T5045" s="132"/>
    </row>
    <row r="5046" customFormat="false" ht="12.8" hidden="false" customHeight="false" outlineLevel="0" collapsed="false">
      <c r="A5046" s="131" t="n">
        <v>1698451200</v>
      </c>
      <c r="B5046" s="330" t="n">
        <f aca="false">(A5046/(24*60*60))+DATE(1970,1,1)</f>
        <v>45227</v>
      </c>
      <c r="C5046" s="331" t="n">
        <f aca="false">YEAR(B5046)</f>
        <v>2023</v>
      </c>
      <c r="D5046" s="331" t="n">
        <f aca="false">MONTH(B5046)</f>
        <v>10</v>
      </c>
      <c r="E5046" s="331" t="n">
        <f aca="false">DAY(B5046)</f>
        <v>28</v>
      </c>
      <c r="F5046" s="132" t="n">
        <v>33914.02</v>
      </c>
      <c r="G5046" s="132" t="n">
        <v>34500.18</v>
      </c>
      <c r="H5046" s="132" t="n">
        <v>33876.05</v>
      </c>
      <c r="I5046" s="132" t="n">
        <v>34093.13</v>
      </c>
      <c r="J5046" s="132" t="n">
        <f aca="false">LARGE($G$1:G5046,1)</f>
        <v>68997.75</v>
      </c>
      <c r="K5046" s="192" t="n">
        <f aca="false">IF(J5046&gt;J5045,0,K5045+1)</f>
        <v>717</v>
      </c>
      <c r="L5046" s="134" t="n">
        <f aca="false">I5046/J5046-1</f>
        <v>-0.505880554076039</v>
      </c>
      <c r="O5046" s="131"/>
      <c r="P5046" s="330"/>
      <c r="Q5046" s="132"/>
      <c r="R5046" s="132"/>
      <c r="S5046" s="132"/>
      <c r="T5046" s="132"/>
    </row>
    <row r="5047" customFormat="false" ht="12.8" hidden="false" customHeight="false" outlineLevel="0" collapsed="false">
      <c r="A5047" s="131" t="n">
        <v>1698537600</v>
      </c>
      <c r="B5047" s="330" t="n">
        <f aca="false">(A5047/(24*60*60))+DATE(1970,1,1)</f>
        <v>45228</v>
      </c>
      <c r="C5047" s="331" t="n">
        <f aca="false">YEAR(B5047)</f>
        <v>2023</v>
      </c>
      <c r="D5047" s="331" t="n">
        <f aca="false">MONTH(B5047)</f>
        <v>10</v>
      </c>
      <c r="E5047" s="331" t="n">
        <f aca="false">DAY(B5047)</f>
        <v>29</v>
      </c>
      <c r="F5047" s="132" t="n">
        <v>34092.6</v>
      </c>
      <c r="G5047" s="132" t="n">
        <v>34764.88</v>
      </c>
      <c r="H5047" s="132" t="n">
        <v>33952.85</v>
      </c>
      <c r="I5047" s="132" t="n">
        <v>34538.5</v>
      </c>
      <c r="J5047" s="132" t="n">
        <f aca="false">LARGE($G$1:G5047,1)</f>
        <v>68997.75</v>
      </c>
      <c r="K5047" s="192" t="n">
        <f aca="false">IF(J5047&gt;J5046,0,K5046+1)</f>
        <v>718</v>
      </c>
      <c r="L5047" s="134" t="n">
        <f aca="false">I5047/J5047-1</f>
        <v>-0.4994257059107</v>
      </c>
      <c r="O5047" s="131"/>
      <c r="P5047" s="330"/>
      <c r="Q5047" s="132"/>
      <c r="R5047" s="132"/>
      <c r="S5047" s="132"/>
      <c r="T5047" s="132"/>
    </row>
    <row r="5048" customFormat="false" ht="12.8" hidden="false" customHeight="false" outlineLevel="0" collapsed="false">
      <c r="A5048" s="131" t="n">
        <v>1698624000</v>
      </c>
      <c r="B5048" s="330" t="n">
        <f aca="false">(A5048/(24*60*60))+DATE(1970,1,1)</f>
        <v>45229</v>
      </c>
      <c r="C5048" s="331" t="n">
        <f aca="false">YEAR(B5048)</f>
        <v>2023</v>
      </c>
      <c r="D5048" s="331" t="n">
        <f aca="false">MONTH(B5048)</f>
        <v>10</v>
      </c>
      <c r="E5048" s="331" t="n">
        <f aca="false">DAY(B5048)</f>
        <v>30</v>
      </c>
      <c r="F5048" s="132" t="n">
        <v>34541.25</v>
      </c>
      <c r="G5048" s="132" t="n">
        <v>34890.1</v>
      </c>
      <c r="H5048" s="132" t="n">
        <v>34093.25</v>
      </c>
      <c r="I5048" s="132" t="n">
        <v>34496.72</v>
      </c>
      <c r="J5048" s="132" t="n">
        <f aca="false">LARGE($G$1:G5048,1)</f>
        <v>68997.75</v>
      </c>
      <c r="K5048" s="192" t="n">
        <f aca="false">IF(J5048&gt;J5047,0,K5047+1)</f>
        <v>719</v>
      </c>
      <c r="L5048" s="134" t="n">
        <f aca="false">I5048/J5048-1</f>
        <v>-0.500031232902522</v>
      </c>
      <c r="O5048" s="131"/>
      <c r="P5048" s="330"/>
      <c r="Q5048" s="132"/>
      <c r="R5048" s="132"/>
      <c r="S5048" s="132"/>
      <c r="T5048" s="132"/>
    </row>
    <row r="5049" customFormat="false" ht="12.8" hidden="false" customHeight="false" outlineLevel="0" collapsed="false">
      <c r="A5049" s="131" t="n">
        <v>1698710400</v>
      </c>
      <c r="B5049" s="330" t="n">
        <f aca="false">(A5049/(24*60*60))+DATE(1970,1,1)</f>
        <v>45230</v>
      </c>
      <c r="C5049" s="331" t="n">
        <f aca="false">YEAR(B5049)</f>
        <v>2023</v>
      </c>
      <c r="D5049" s="331" t="n">
        <f aca="false">MONTH(B5049)</f>
        <v>10</v>
      </c>
      <c r="E5049" s="331" t="n">
        <f aca="false">DAY(B5049)</f>
        <v>31</v>
      </c>
      <c r="F5049" s="132" t="n">
        <v>34495.65</v>
      </c>
      <c r="G5049" s="132" t="n">
        <v>34728.52</v>
      </c>
      <c r="H5049" s="132" t="n">
        <v>34067.72</v>
      </c>
      <c r="I5049" s="132" t="n">
        <v>34660.4</v>
      </c>
      <c r="J5049" s="132" t="n">
        <f aca="false">LARGE($G$1:G5049,1)</f>
        <v>68997.75</v>
      </c>
      <c r="K5049" s="192" t="n">
        <f aca="false">IF(J5049&gt;J5048,0,K5048+1)</f>
        <v>720</v>
      </c>
      <c r="L5049" s="134" t="n">
        <f aca="false">I5049/J5049-1</f>
        <v>-0.497658981633459</v>
      </c>
      <c r="O5049" s="131"/>
      <c r="P5049" s="330"/>
      <c r="Q5049" s="132"/>
      <c r="R5049" s="132"/>
      <c r="S5049" s="132"/>
      <c r="T5049" s="132"/>
    </row>
    <row r="5050" customFormat="false" ht="12.8" hidden="false" customHeight="false" outlineLevel="0" collapsed="false">
      <c r="A5050" s="131" t="n">
        <v>1698796800</v>
      </c>
      <c r="B5050" s="330" t="n">
        <f aca="false">(A5050/(24*60*60))+DATE(1970,1,1)</f>
        <v>45231</v>
      </c>
      <c r="C5050" s="331" t="n">
        <f aca="false">YEAR(B5050)</f>
        <v>2023</v>
      </c>
      <c r="D5050" s="331" t="n">
        <f aca="false">MONTH(B5050)</f>
        <v>11</v>
      </c>
      <c r="E5050" s="331" t="n">
        <f aca="false">DAY(B5050)</f>
        <v>1</v>
      </c>
      <c r="F5050" s="132" t="n">
        <v>34661.82</v>
      </c>
      <c r="G5050" s="132" t="n">
        <v>35623.42</v>
      </c>
      <c r="H5050" s="132" t="n">
        <v>34103.12</v>
      </c>
      <c r="I5050" s="132" t="n">
        <v>35442.2</v>
      </c>
      <c r="J5050" s="132" t="n">
        <f aca="false">LARGE($G$1:G5050,1)</f>
        <v>68997.75</v>
      </c>
      <c r="K5050" s="192" t="n">
        <f aca="false">IF(J5050&gt;J5049,0,K5049+1)</f>
        <v>721</v>
      </c>
      <c r="L5050" s="134" t="n">
        <f aca="false">I5050/J5050-1</f>
        <v>-0.486328177368103</v>
      </c>
      <c r="O5050" s="131"/>
      <c r="P5050" s="330"/>
      <c r="Q5050" s="132"/>
      <c r="R5050" s="132"/>
      <c r="S5050" s="132"/>
      <c r="T5050" s="132"/>
    </row>
    <row r="5051" customFormat="false" ht="12.8" hidden="false" customHeight="false" outlineLevel="0" collapsed="false">
      <c r="A5051" s="131" t="n">
        <v>1698883200</v>
      </c>
      <c r="B5051" s="330" t="n">
        <f aca="false">(A5051/(24*60*60))+DATE(1970,1,1)</f>
        <v>45232</v>
      </c>
      <c r="C5051" s="331" t="n">
        <f aca="false">YEAR(B5051)</f>
        <v>2023</v>
      </c>
      <c r="D5051" s="331" t="n">
        <f aca="false">MONTH(B5051)</f>
        <v>11</v>
      </c>
      <c r="E5051" s="331" t="n">
        <f aca="false">DAY(B5051)</f>
        <v>2</v>
      </c>
      <c r="F5051" s="132" t="n">
        <v>35442.2</v>
      </c>
      <c r="G5051" s="132" t="n">
        <v>35971.45</v>
      </c>
      <c r="H5051" s="132" t="n">
        <v>34328.68</v>
      </c>
      <c r="I5051" s="132" t="n">
        <v>34939.68</v>
      </c>
      <c r="J5051" s="132" t="n">
        <f aca="false">LARGE($G$1:G5051,1)</f>
        <v>68997.75</v>
      </c>
      <c r="K5051" s="192" t="n">
        <f aca="false">IF(J5051&gt;J5050,0,K5050+1)</f>
        <v>722</v>
      </c>
      <c r="L5051" s="134" t="n">
        <f aca="false">I5051/J5051-1</f>
        <v>-0.493611313412394</v>
      </c>
      <c r="O5051" s="131"/>
      <c r="P5051" s="330"/>
      <c r="Q5051" s="132"/>
      <c r="R5051" s="132"/>
      <c r="S5051" s="132"/>
      <c r="T5051" s="132"/>
    </row>
    <row r="5052" customFormat="false" ht="12.8" hidden="false" customHeight="false" outlineLevel="0" collapsed="false">
      <c r="A5052" s="131" t="n">
        <v>1698969600</v>
      </c>
      <c r="B5052" s="330" t="n">
        <f aca="false">(A5052/(24*60*60))+DATE(1970,1,1)</f>
        <v>45233</v>
      </c>
      <c r="C5052" s="331" t="n">
        <f aca="false">YEAR(B5052)</f>
        <v>2023</v>
      </c>
      <c r="D5052" s="331" t="n">
        <f aca="false">MONTH(B5052)</f>
        <v>11</v>
      </c>
      <c r="E5052" s="331" t="n">
        <f aca="false">DAY(B5052)</f>
        <v>3</v>
      </c>
      <c r="F5052" s="132" t="n">
        <v>34942.43</v>
      </c>
      <c r="G5052" s="132" t="n">
        <v>34945.85</v>
      </c>
      <c r="H5052" s="132" t="n">
        <v>34129.75</v>
      </c>
      <c r="I5052" s="132" t="n">
        <v>34737.62</v>
      </c>
      <c r="J5052" s="132" t="n">
        <f aca="false">LARGE($G$1:G5052,1)</f>
        <v>68997.75</v>
      </c>
      <c r="K5052" s="192" t="n">
        <f aca="false">IF(J5052&gt;J5051,0,K5051+1)</f>
        <v>723</v>
      </c>
      <c r="L5052" s="134" t="n">
        <f aca="false">I5052/J5052-1</f>
        <v>-0.496539814704103</v>
      </c>
      <c r="O5052" s="131"/>
      <c r="P5052" s="330"/>
      <c r="Q5052" s="132"/>
      <c r="R5052" s="132"/>
      <c r="S5052" s="132"/>
      <c r="T5052" s="132"/>
    </row>
    <row r="5053" customFormat="false" ht="12.8" hidden="false" customHeight="false" outlineLevel="0" collapsed="false">
      <c r="A5053" s="131" t="n">
        <v>1699056000</v>
      </c>
      <c r="B5053" s="330" t="n">
        <f aca="false">(A5053/(24*60*60))+DATE(1970,1,1)</f>
        <v>45234</v>
      </c>
      <c r="C5053" s="331" t="n">
        <f aca="false">YEAR(B5053)</f>
        <v>2023</v>
      </c>
      <c r="D5053" s="331" t="n">
        <f aca="false">MONTH(B5053)</f>
        <v>11</v>
      </c>
      <c r="E5053" s="331" t="n">
        <f aca="false">DAY(B5053)</f>
        <v>4</v>
      </c>
      <c r="F5053" s="132" t="n">
        <v>34740.63</v>
      </c>
      <c r="G5053" s="132" t="n">
        <v>35277.07</v>
      </c>
      <c r="H5053" s="132" t="n">
        <v>34617.56</v>
      </c>
      <c r="I5053" s="132" t="n">
        <v>35091.58</v>
      </c>
      <c r="J5053" s="132" t="n">
        <f aca="false">LARGE($G$1:G5053,1)</f>
        <v>68997.75</v>
      </c>
      <c r="K5053" s="192" t="n">
        <f aca="false">IF(J5053&gt;J5052,0,K5052+1)</f>
        <v>724</v>
      </c>
      <c r="L5053" s="134" t="n">
        <f aca="false">I5053/J5053-1</f>
        <v>-0.491409792348301</v>
      </c>
      <c r="O5053" s="131"/>
      <c r="P5053" s="330"/>
      <c r="Q5053" s="132"/>
      <c r="R5053" s="132"/>
      <c r="S5053" s="132"/>
      <c r="T5053" s="132"/>
    </row>
    <row r="5054" customFormat="false" ht="12.8" hidden="false" customHeight="false" outlineLevel="0" collapsed="false">
      <c r="A5054" s="131" t="n">
        <v>1699142400</v>
      </c>
      <c r="B5054" s="330" t="n">
        <f aca="false">(A5054/(24*60*60))+DATE(1970,1,1)</f>
        <v>45235</v>
      </c>
      <c r="C5054" s="331" t="n">
        <f aca="false">YEAR(B5054)</f>
        <v>2023</v>
      </c>
      <c r="D5054" s="331" t="n">
        <f aca="false">MONTH(B5054)</f>
        <v>11</v>
      </c>
      <c r="E5054" s="331" t="n">
        <f aca="false">DAY(B5054)</f>
        <v>5</v>
      </c>
      <c r="F5054" s="132" t="n">
        <v>35091.88</v>
      </c>
      <c r="G5054" s="132" t="n">
        <v>35406.78</v>
      </c>
      <c r="H5054" s="132" t="n">
        <v>34498.53</v>
      </c>
      <c r="I5054" s="132" t="n">
        <v>35051.1</v>
      </c>
      <c r="J5054" s="132" t="n">
        <f aca="false">LARGE($G$1:G5054,1)</f>
        <v>68997.75</v>
      </c>
      <c r="K5054" s="192" t="n">
        <f aca="false">IF(J5054&gt;J5053,0,K5053+1)</f>
        <v>725</v>
      </c>
      <c r="L5054" s="134" t="n">
        <f aca="false">I5054/J5054-1</f>
        <v>-0.491996478146027</v>
      </c>
      <c r="O5054" s="131"/>
      <c r="P5054" s="330"/>
      <c r="Q5054" s="132"/>
      <c r="R5054" s="132"/>
      <c r="S5054" s="132"/>
      <c r="T5054" s="132"/>
    </row>
    <row r="5055" customFormat="false" ht="12.8" hidden="false" customHeight="false" outlineLevel="0" collapsed="false">
      <c r="A5055" s="131" t="n">
        <v>1699228800</v>
      </c>
      <c r="B5055" s="330" t="n">
        <f aca="false">(A5055/(24*60*60))+DATE(1970,1,1)</f>
        <v>45236</v>
      </c>
      <c r="C5055" s="331" t="n">
        <f aca="false">YEAR(B5055)</f>
        <v>2023</v>
      </c>
      <c r="D5055" s="331" t="n">
        <f aca="false">MONTH(B5055)</f>
        <v>11</v>
      </c>
      <c r="E5055" s="331" t="n">
        <f aca="false">DAY(B5055)</f>
        <v>6</v>
      </c>
      <c r="F5055" s="132" t="n">
        <v>35047.72</v>
      </c>
      <c r="G5055" s="132" t="n">
        <v>35293.56</v>
      </c>
      <c r="H5055" s="132" t="n">
        <v>34771.24</v>
      </c>
      <c r="I5055" s="132" t="n">
        <v>35045.77</v>
      </c>
      <c r="J5055" s="132" t="n">
        <f aca="false">LARGE($G$1:G5055,1)</f>
        <v>68997.75</v>
      </c>
      <c r="K5055" s="192" t="n">
        <f aca="false">IF(J5055&gt;J5054,0,K5054+1)</f>
        <v>726</v>
      </c>
      <c r="L5055" s="134" t="n">
        <f aca="false">I5055/J5055-1</f>
        <v>-0.492073727041824</v>
      </c>
      <c r="O5055" s="131"/>
      <c r="P5055" s="330"/>
      <c r="Q5055" s="132"/>
      <c r="R5055" s="132"/>
      <c r="S5055" s="132"/>
      <c r="T5055" s="132"/>
    </row>
    <row r="5056" customFormat="false" ht="12.8" hidden="false" customHeight="false" outlineLevel="0" collapsed="false">
      <c r="A5056" s="131" t="n">
        <v>1699315200</v>
      </c>
      <c r="B5056" s="330" t="n">
        <f aca="false">(A5056/(24*60*60))+DATE(1970,1,1)</f>
        <v>45237</v>
      </c>
      <c r="C5056" s="331" t="n">
        <f aca="false">YEAR(B5056)</f>
        <v>2023</v>
      </c>
      <c r="D5056" s="331" t="n">
        <f aca="false">MONTH(B5056)</f>
        <v>11</v>
      </c>
      <c r="E5056" s="331" t="n">
        <f aca="false">DAY(B5056)</f>
        <v>7</v>
      </c>
      <c r="F5056" s="132" t="n">
        <v>35054.27</v>
      </c>
      <c r="G5056" s="132" t="n">
        <v>35921.03</v>
      </c>
      <c r="H5056" s="132" t="n">
        <v>34534.67</v>
      </c>
      <c r="I5056" s="132" t="n">
        <v>35433.57</v>
      </c>
      <c r="J5056" s="132" t="n">
        <f aca="false">LARGE($G$1:G5056,1)</f>
        <v>68997.75</v>
      </c>
      <c r="K5056" s="192" t="n">
        <f aca="false">IF(J5056&gt;J5055,0,K5055+1)</f>
        <v>727</v>
      </c>
      <c r="L5056" s="134" t="n">
        <f aca="false">I5056/J5056-1</f>
        <v>-0.486453253910454</v>
      </c>
      <c r="O5056" s="131"/>
      <c r="P5056" s="330"/>
      <c r="Q5056" s="132"/>
      <c r="R5056" s="132"/>
      <c r="S5056" s="132"/>
      <c r="T5056" s="132"/>
    </row>
    <row r="5057" customFormat="false" ht="12.8" hidden="false" customHeight="false" outlineLevel="0" collapsed="false">
      <c r="A5057" s="131" t="n">
        <v>1699401600</v>
      </c>
      <c r="B5057" s="330" t="n">
        <f aca="false">(A5057/(24*60*60))+DATE(1970,1,1)</f>
        <v>45238</v>
      </c>
      <c r="C5057" s="331" t="n">
        <f aca="false">YEAR(B5057)</f>
        <v>2023</v>
      </c>
      <c r="D5057" s="331" t="n">
        <f aca="false">MONTH(B5057)</f>
        <v>11</v>
      </c>
      <c r="E5057" s="331" t="n">
        <f aca="false">DAY(B5057)</f>
        <v>8</v>
      </c>
      <c r="F5057" s="132" t="n">
        <v>35430.43</v>
      </c>
      <c r="G5057" s="132" t="n">
        <v>36115.15</v>
      </c>
      <c r="H5057" s="132" t="n">
        <v>35105.04</v>
      </c>
      <c r="I5057" s="132" t="n">
        <v>35633.63</v>
      </c>
      <c r="J5057" s="132" t="n">
        <f aca="false">LARGE($G$1:G5057,1)</f>
        <v>68997.75</v>
      </c>
      <c r="K5057" s="192" t="n">
        <f aca="false">IF(J5057&gt;J5056,0,K5056+1)</f>
        <v>728</v>
      </c>
      <c r="L5057" s="134" t="n">
        <f aca="false">I5057/J5057-1</f>
        <v>-0.483553739071202</v>
      </c>
      <c r="O5057" s="131"/>
      <c r="P5057" s="330"/>
      <c r="Q5057" s="132"/>
      <c r="R5057" s="132"/>
      <c r="S5057" s="132"/>
      <c r="T5057" s="132"/>
    </row>
    <row r="5058" customFormat="false" ht="12.8" hidden="false" customHeight="false" outlineLevel="0" collapsed="false">
      <c r="A5058" s="131" t="n">
        <v>1699488000</v>
      </c>
      <c r="B5058" s="330" t="n">
        <f aca="false">(A5058/(24*60*60))+DATE(1970,1,1)</f>
        <v>45239</v>
      </c>
      <c r="C5058" s="331" t="n">
        <f aca="false">YEAR(B5058)</f>
        <v>2023</v>
      </c>
      <c r="D5058" s="331" t="n">
        <f aca="false">MONTH(B5058)</f>
        <v>11</v>
      </c>
      <c r="E5058" s="331" t="n">
        <f aca="false">DAY(B5058)</f>
        <v>9</v>
      </c>
      <c r="F5058" s="132" t="n">
        <v>35631.88</v>
      </c>
      <c r="G5058" s="132" t="n">
        <v>37980.5</v>
      </c>
      <c r="H5058" s="132" t="n">
        <v>35553.71</v>
      </c>
      <c r="I5058" s="132" t="n">
        <v>36698.15</v>
      </c>
      <c r="J5058" s="132" t="n">
        <f aca="false">LARGE($G$1:G5058,1)</f>
        <v>68997.75</v>
      </c>
      <c r="K5058" s="192" t="n">
        <f aca="false">IF(J5058&gt;J5057,0,K5057+1)</f>
        <v>729</v>
      </c>
      <c r="L5058" s="134" t="n">
        <f aca="false">I5058/J5058-1</f>
        <v>-0.468125409886554</v>
      </c>
      <c r="O5058" s="131"/>
      <c r="P5058" s="330"/>
      <c r="Q5058" s="132"/>
      <c r="R5058" s="132"/>
      <c r="S5058" s="132"/>
      <c r="T5058" s="132"/>
    </row>
    <row r="5059" customFormat="false" ht="12.8" hidden="false" customHeight="false" outlineLevel="0" collapsed="false">
      <c r="A5059" s="131" t="n">
        <v>1699574400</v>
      </c>
      <c r="B5059" s="330" t="n">
        <f aca="false">(A5059/(24*60*60))+DATE(1970,1,1)</f>
        <v>45240</v>
      </c>
      <c r="C5059" s="331" t="n">
        <f aca="false">YEAR(B5059)</f>
        <v>2023</v>
      </c>
      <c r="D5059" s="331" t="n">
        <f aca="false">MONTH(B5059)</f>
        <v>11</v>
      </c>
      <c r="E5059" s="331" t="n">
        <f aca="false">DAY(B5059)</f>
        <v>10</v>
      </c>
      <c r="F5059" s="132" t="n">
        <v>36703.63</v>
      </c>
      <c r="G5059" s="132" t="n">
        <v>37532.2</v>
      </c>
      <c r="H5059" s="132" t="n">
        <v>36341.89</v>
      </c>
      <c r="I5059" s="132" t="n">
        <v>37314.13</v>
      </c>
      <c r="J5059" s="132" t="n">
        <f aca="false">LARGE($G$1:G5059,1)</f>
        <v>68997.75</v>
      </c>
      <c r="K5059" s="192" t="n">
        <f aca="false">IF(J5059&gt;J5058,0,K5058+1)</f>
        <v>730</v>
      </c>
      <c r="L5059" s="134" t="n">
        <f aca="false">I5059/J5059-1</f>
        <v>-0.45919787239439</v>
      </c>
      <c r="O5059" s="131"/>
      <c r="P5059" s="330"/>
      <c r="Q5059" s="132"/>
      <c r="R5059" s="132"/>
      <c r="S5059" s="132"/>
      <c r="T5059" s="132"/>
    </row>
    <row r="5060" customFormat="false" ht="12.8" hidden="false" customHeight="false" outlineLevel="0" collapsed="false">
      <c r="A5060" s="131" t="n">
        <v>1699660800</v>
      </c>
      <c r="B5060" s="330" t="n">
        <f aca="false">(A5060/(24*60*60))+DATE(1970,1,1)</f>
        <v>45241</v>
      </c>
      <c r="C5060" s="331" t="n">
        <f aca="false">YEAR(B5060)</f>
        <v>2023</v>
      </c>
      <c r="D5060" s="331" t="n">
        <f aca="false">MONTH(B5060)</f>
        <v>11</v>
      </c>
      <c r="E5060" s="331" t="n">
        <f aca="false">DAY(B5060)</f>
        <v>11</v>
      </c>
      <c r="F5060" s="132" t="n">
        <v>37321.88</v>
      </c>
      <c r="G5060" s="132" t="n">
        <v>37415.68</v>
      </c>
      <c r="H5060" s="132" t="n">
        <v>36670.88</v>
      </c>
      <c r="I5060" s="132" t="n">
        <v>37142.98</v>
      </c>
      <c r="J5060" s="132" t="n">
        <f aca="false">LARGE($G$1:G5060,1)</f>
        <v>68997.75</v>
      </c>
      <c r="K5060" s="192" t="n">
        <f aca="false">IF(J5060&gt;J5059,0,K5059+1)</f>
        <v>731</v>
      </c>
      <c r="L5060" s="134" t="n">
        <f aca="false">I5060/J5060-1</f>
        <v>-0.461678388063379</v>
      </c>
      <c r="O5060" s="131"/>
      <c r="P5060" s="330"/>
      <c r="Q5060" s="132"/>
      <c r="R5060" s="132"/>
      <c r="S5060" s="132"/>
      <c r="T5060" s="132"/>
    </row>
    <row r="5061" customFormat="false" ht="12.8" hidden="false" customHeight="false" outlineLevel="0" collapsed="false">
      <c r="A5061" s="131" t="n">
        <v>1699747200</v>
      </c>
      <c r="B5061" s="330" t="n">
        <f aca="false">(A5061/(24*60*60))+DATE(1970,1,1)</f>
        <v>45242</v>
      </c>
      <c r="C5061" s="331" t="n">
        <f aca="false">YEAR(B5061)</f>
        <v>2023</v>
      </c>
      <c r="D5061" s="331" t="n">
        <f aca="false">MONTH(B5061)</f>
        <v>11</v>
      </c>
      <c r="E5061" s="331" t="n">
        <f aca="false">DAY(B5061)</f>
        <v>12</v>
      </c>
      <c r="F5061" s="132" t="n">
        <v>37137.21</v>
      </c>
      <c r="G5061" s="132" t="n">
        <v>37231.65</v>
      </c>
      <c r="H5061" s="132" t="n">
        <v>36744.3</v>
      </c>
      <c r="I5061" s="132" t="n">
        <v>37067.98</v>
      </c>
      <c r="J5061" s="132" t="n">
        <f aca="false">LARGE($G$1:G5061,1)</f>
        <v>68997.75</v>
      </c>
      <c r="K5061" s="192" t="n">
        <f aca="false">IF(J5061&gt;J5060,0,K5060+1)</f>
        <v>732</v>
      </c>
      <c r="L5061" s="134" t="n">
        <f aca="false">I5061/J5061-1</f>
        <v>-0.462765380030508</v>
      </c>
      <c r="O5061" s="131"/>
      <c r="P5061" s="330"/>
      <c r="Q5061" s="132"/>
      <c r="R5061" s="132"/>
      <c r="S5061" s="132"/>
      <c r="T5061" s="132"/>
    </row>
    <row r="5062" customFormat="false" ht="12.8" hidden="false" customHeight="false" outlineLevel="0" collapsed="false">
      <c r="A5062" s="131" t="n">
        <v>1699833600</v>
      </c>
      <c r="B5062" s="330" t="n">
        <f aca="false">(A5062/(24*60*60))+DATE(1970,1,1)</f>
        <v>45243</v>
      </c>
      <c r="C5062" s="331" t="n">
        <f aca="false">YEAR(B5062)</f>
        <v>2023</v>
      </c>
      <c r="D5062" s="331" t="n">
        <f aca="false">MONTH(B5062)</f>
        <v>11</v>
      </c>
      <c r="E5062" s="331" t="n">
        <f aca="false">DAY(B5062)</f>
        <v>13</v>
      </c>
      <c r="F5062" s="132" t="n">
        <v>37067.6</v>
      </c>
      <c r="G5062" s="132" t="n">
        <v>37432.62</v>
      </c>
      <c r="H5062" s="132" t="n">
        <v>36364</v>
      </c>
      <c r="I5062" s="132" t="n">
        <v>36489.44</v>
      </c>
      <c r="J5062" s="132" t="n">
        <f aca="false">LARGE($G$1:G5062,1)</f>
        <v>68997.75</v>
      </c>
      <c r="K5062" s="192" t="n">
        <f aca="false">IF(J5062&gt;J5061,0,K5061+1)</f>
        <v>733</v>
      </c>
      <c r="L5062" s="134" t="n">
        <f aca="false">I5062/J5062-1</f>
        <v>-0.471150291132682</v>
      </c>
      <c r="O5062" s="131"/>
      <c r="P5062" s="330"/>
      <c r="Q5062" s="132"/>
      <c r="R5062" s="132"/>
      <c r="S5062" s="132"/>
      <c r="T5062" s="132"/>
    </row>
    <row r="5063" customFormat="false" ht="12.8" hidden="false" customHeight="false" outlineLevel="0" collapsed="false">
      <c r="A5063" s="131" t="n">
        <v>1699920000</v>
      </c>
      <c r="B5063" s="330" t="n">
        <f aca="false">(A5063/(24*60*60))+DATE(1970,1,1)</f>
        <v>45244</v>
      </c>
      <c r="C5063" s="331" t="n">
        <f aca="false">YEAR(B5063)</f>
        <v>2023</v>
      </c>
      <c r="D5063" s="331" t="n">
        <f aca="false">MONTH(B5063)</f>
        <v>11</v>
      </c>
      <c r="E5063" s="331" t="n">
        <f aca="false">DAY(B5063)</f>
        <v>14</v>
      </c>
      <c r="F5063" s="132" t="n">
        <v>36485.95</v>
      </c>
      <c r="G5063" s="132" t="n">
        <v>36752.82</v>
      </c>
      <c r="H5063" s="132" t="n">
        <v>34801.41</v>
      </c>
      <c r="I5063" s="132" t="n">
        <v>35551.12</v>
      </c>
      <c r="J5063" s="132" t="n">
        <f aca="false">LARGE($G$1:G5063,1)</f>
        <v>68997.75</v>
      </c>
      <c r="K5063" s="192" t="n">
        <f aca="false">IF(J5063&gt;J5062,0,K5062+1)</f>
        <v>734</v>
      </c>
      <c r="L5063" s="134" t="n">
        <f aca="false">I5063/J5063-1</f>
        <v>-0.484749575167306</v>
      </c>
      <c r="O5063" s="131"/>
      <c r="P5063" s="330"/>
      <c r="Q5063" s="132"/>
      <c r="R5063" s="132"/>
      <c r="S5063" s="132"/>
      <c r="T5063" s="132"/>
    </row>
    <row r="5064" customFormat="false" ht="12.8" hidden="false" customHeight="false" outlineLevel="0" collapsed="false">
      <c r="A5064" s="131" t="n">
        <v>1700006400</v>
      </c>
      <c r="B5064" s="330" t="n">
        <f aca="false">(A5064/(24*60*60))+DATE(1970,1,1)</f>
        <v>45245</v>
      </c>
      <c r="C5064" s="331" t="n">
        <f aca="false">YEAR(B5064)</f>
        <v>2023</v>
      </c>
      <c r="D5064" s="331" t="n">
        <f aca="false">MONTH(B5064)</f>
        <v>11</v>
      </c>
      <c r="E5064" s="331" t="n">
        <f aca="false">DAY(B5064)</f>
        <v>15</v>
      </c>
      <c r="F5064" s="132" t="n">
        <v>35551.63</v>
      </c>
      <c r="G5064" s="132" t="n">
        <v>37965.5</v>
      </c>
      <c r="H5064" s="132" t="n">
        <v>35368.04</v>
      </c>
      <c r="I5064" s="132" t="n">
        <v>37881.01</v>
      </c>
      <c r="J5064" s="132" t="n">
        <f aca="false">LARGE($G$1:G5064,1)</f>
        <v>68997.75</v>
      </c>
      <c r="K5064" s="192" t="n">
        <f aca="false">IF(J5064&gt;J5063,0,K5063+1)</f>
        <v>735</v>
      </c>
      <c r="L5064" s="134" t="n">
        <f aca="false">I5064/J5064-1</f>
        <v>-0.450981952310039</v>
      </c>
      <c r="O5064" s="131"/>
      <c r="P5064" s="330"/>
      <c r="Q5064" s="132"/>
      <c r="R5064" s="132"/>
      <c r="S5064" s="132"/>
      <c r="T5064" s="132"/>
    </row>
    <row r="5065" customFormat="false" ht="12.8" hidden="false" customHeight="false" outlineLevel="0" collapsed="false">
      <c r="A5065" s="131" t="n">
        <v>1700092800</v>
      </c>
      <c r="B5065" s="330" t="n">
        <f aca="false">(A5065/(24*60*60))+DATE(1970,1,1)</f>
        <v>45246</v>
      </c>
      <c r="C5065" s="331" t="n">
        <f aca="false">YEAR(B5065)</f>
        <v>2023</v>
      </c>
      <c r="D5065" s="331" t="n">
        <f aca="false">MONTH(B5065)</f>
        <v>11</v>
      </c>
      <c r="E5065" s="331" t="n">
        <f aca="false">DAY(B5065)</f>
        <v>16</v>
      </c>
      <c r="F5065" s="132" t="n">
        <v>37881.01</v>
      </c>
      <c r="G5065" s="132" t="n">
        <v>37949.44</v>
      </c>
      <c r="H5065" s="132" t="n">
        <v>35521.08</v>
      </c>
      <c r="I5065" s="132" t="n">
        <v>36161.56</v>
      </c>
      <c r="J5065" s="132" t="n">
        <f aca="false">LARGE($G$1:G5065,1)</f>
        <v>68997.75</v>
      </c>
      <c r="K5065" s="192" t="n">
        <f aca="false">IF(J5065&gt;J5064,0,K5064+1)</f>
        <v>736</v>
      </c>
      <c r="L5065" s="134" t="n">
        <f aca="false">I5065/J5065-1</f>
        <v>-0.475902330148447</v>
      </c>
      <c r="O5065" s="131"/>
      <c r="P5065" s="330"/>
      <c r="Q5065" s="132"/>
      <c r="R5065" s="132"/>
      <c r="S5065" s="132"/>
      <c r="T5065" s="132"/>
    </row>
    <row r="5066" customFormat="false" ht="12.8" hidden="false" customHeight="false" outlineLevel="0" collapsed="false">
      <c r="A5066" s="131" t="n">
        <v>1700179200</v>
      </c>
      <c r="B5066" s="330" t="n">
        <f aca="false">(A5066/(24*60*60))+DATE(1970,1,1)</f>
        <v>45247</v>
      </c>
      <c r="C5066" s="331" t="n">
        <f aca="false">YEAR(B5066)</f>
        <v>2023</v>
      </c>
      <c r="D5066" s="331" t="n">
        <f aca="false">MONTH(B5066)</f>
        <v>11</v>
      </c>
      <c r="E5066" s="331" t="n">
        <f aca="false">DAY(B5066)</f>
        <v>17</v>
      </c>
      <c r="F5066" s="132" t="n">
        <v>36167.06</v>
      </c>
      <c r="G5066" s="132" t="n">
        <v>36841.5</v>
      </c>
      <c r="H5066" s="132" t="n">
        <v>35869.3</v>
      </c>
      <c r="I5066" s="132" t="n">
        <v>36627.85</v>
      </c>
      <c r="J5066" s="132" t="n">
        <f aca="false">LARGE($G$1:G5066,1)</f>
        <v>68997.75</v>
      </c>
      <c r="K5066" s="192" t="n">
        <f aca="false">IF(J5066&gt;J5065,0,K5065+1)</f>
        <v>737</v>
      </c>
      <c r="L5066" s="134" t="n">
        <f aca="false">I5066/J5066-1</f>
        <v>-0.46914428369041</v>
      </c>
      <c r="O5066" s="131"/>
      <c r="P5066" s="330"/>
      <c r="Q5066" s="132"/>
      <c r="R5066" s="132"/>
      <c r="S5066" s="132"/>
      <c r="T5066" s="132"/>
    </row>
    <row r="5067" customFormat="false" ht="12.8" hidden="false" customHeight="false" outlineLevel="0" collapsed="false">
      <c r="A5067" s="131" t="n">
        <v>1700265600</v>
      </c>
      <c r="B5067" s="330" t="n">
        <f aca="false">(A5067/(24*60*60))+DATE(1970,1,1)</f>
        <v>45248</v>
      </c>
      <c r="C5067" s="331" t="n">
        <f aca="false">YEAR(B5067)</f>
        <v>2023</v>
      </c>
      <c r="D5067" s="331" t="n">
        <f aca="false">MONTH(B5067)</f>
        <v>11</v>
      </c>
      <c r="E5067" s="331" t="n">
        <f aca="false">DAY(B5067)</f>
        <v>18</v>
      </c>
      <c r="F5067" s="132" t="n">
        <v>36628.39</v>
      </c>
      <c r="G5067" s="132" t="n">
        <v>36852.04</v>
      </c>
      <c r="H5067" s="132" t="n">
        <v>36214.97</v>
      </c>
      <c r="I5067" s="132" t="n">
        <v>36588</v>
      </c>
      <c r="J5067" s="132" t="n">
        <f aca="false">LARGE($G$1:G5067,1)</f>
        <v>68997.75</v>
      </c>
      <c r="K5067" s="192" t="n">
        <f aca="false">IF(J5067&gt;J5066,0,K5066+1)</f>
        <v>738</v>
      </c>
      <c r="L5067" s="134" t="n">
        <f aca="false">I5067/J5067-1</f>
        <v>-0.469721838755612</v>
      </c>
      <c r="O5067" s="131"/>
      <c r="P5067" s="330"/>
      <c r="Q5067" s="132"/>
      <c r="R5067" s="132"/>
      <c r="S5067" s="132"/>
      <c r="T5067" s="132"/>
    </row>
    <row r="5068" customFormat="false" ht="12.8" hidden="false" customHeight="false" outlineLevel="0" collapsed="false">
      <c r="A5068" s="131" t="n">
        <v>1700352000</v>
      </c>
      <c r="B5068" s="330" t="n">
        <f aca="false">(A5068/(24*60*60))+DATE(1970,1,1)</f>
        <v>45249</v>
      </c>
      <c r="C5068" s="331" t="n">
        <f aca="false">YEAR(B5068)</f>
        <v>2023</v>
      </c>
      <c r="D5068" s="331" t="n">
        <f aca="false">MONTH(B5068)</f>
        <v>11</v>
      </c>
      <c r="E5068" s="331" t="n">
        <f aca="false">DAY(B5068)</f>
        <v>19</v>
      </c>
      <c r="F5068" s="132" t="n">
        <v>36589.81</v>
      </c>
      <c r="G5068" s="132" t="n">
        <v>37526.88</v>
      </c>
      <c r="H5068" s="132" t="n">
        <v>36412.73</v>
      </c>
      <c r="I5068" s="132" t="n">
        <v>37390.02</v>
      </c>
      <c r="J5068" s="132" t="n">
        <f aca="false">LARGE($G$1:G5068,1)</f>
        <v>68997.75</v>
      </c>
      <c r="K5068" s="192" t="n">
        <f aca="false">IF(J5068&gt;J5067,0,K5067+1)</f>
        <v>739</v>
      </c>
      <c r="L5068" s="134" t="n">
        <f aca="false">I5068/J5068-1</f>
        <v>-0.458097981455917</v>
      </c>
      <c r="O5068" s="131"/>
      <c r="P5068" s="330"/>
      <c r="Q5068" s="132"/>
      <c r="R5068" s="132"/>
      <c r="S5068" s="132"/>
      <c r="T5068" s="132"/>
    </row>
    <row r="5069" customFormat="false" ht="12.8" hidden="false" customHeight="false" outlineLevel="0" collapsed="false">
      <c r="A5069" s="131" t="n">
        <v>1700438400</v>
      </c>
      <c r="B5069" s="330" t="n">
        <f aca="false">(A5069/(24*60*60))+DATE(1970,1,1)</f>
        <v>45250</v>
      </c>
      <c r="C5069" s="331" t="n">
        <f aca="false">YEAR(B5069)</f>
        <v>2023</v>
      </c>
      <c r="D5069" s="331" t="n">
        <f aca="false">MONTH(B5069)</f>
        <v>11</v>
      </c>
      <c r="E5069" s="331" t="n">
        <f aca="false">DAY(B5069)</f>
        <v>20</v>
      </c>
      <c r="F5069" s="132" t="n">
        <v>37394.49</v>
      </c>
      <c r="G5069" s="132" t="n">
        <v>37768.77</v>
      </c>
      <c r="H5069" s="132" t="n">
        <v>36692.75</v>
      </c>
      <c r="I5069" s="132" t="n">
        <v>37471.79</v>
      </c>
      <c r="J5069" s="132" t="n">
        <f aca="false">LARGE($G$1:G5069,1)</f>
        <v>68997.75</v>
      </c>
      <c r="K5069" s="192" t="n">
        <f aca="false">IF(J5069&gt;J5068,0,K5068+1)</f>
        <v>740</v>
      </c>
      <c r="L5069" s="134" t="n">
        <f aca="false">I5069/J5069-1</f>
        <v>-0.456912870347222</v>
      </c>
      <c r="O5069" s="131"/>
      <c r="P5069" s="330"/>
      <c r="Q5069" s="132"/>
      <c r="R5069" s="132"/>
      <c r="S5069" s="132"/>
      <c r="T5069" s="132"/>
    </row>
    <row r="5070" customFormat="false" ht="12.8" hidden="false" customHeight="false" outlineLevel="0" collapsed="false">
      <c r="A5070" s="131" t="n">
        <v>1700524800</v>
      </c>
      <c r="B5070" s="330" t="n">
        <f aca="false">(A5070/(24*60*60))+DATE(1970,1,1)</f>
        <v>45251</v>
      </c>
      <c r="C5070" s="331" t="n">
        <f aca="false">YEAR(B5070)</f>
        <v>2023</v>
      </c>
      <c r="D5070" s="331" t="n">
        <f aca="false">MONTH(B5070)</f>
        <v>11</v>
      </c>
      <c r="E5070" s="331" t="n">
        <f aca="false">DAY(B5070)</f>
        <v>21</v>
      </c>
      <c r="F5070" s="132" t="n">
        <v>37469.32</v>
      </c>
      <c r="G5070" s="132" t="n">
        <v>37660.14</v>
      </c>
      <c r="H5070" s="132" t="n">
        <v>35758.75</v>
      </c>
      <c r="I5070" s="132" t="n">
        <v>35760.5</v>
      </c>
      <c r="J5070" s="132" t="n">
        <f aca="false">LARGE($G$1:G5070,1)</f>
        <v>68997.75</v>
      </c>
      <c r="K5070" s="192" t="n">
        <f aca="false">IF(J5070&gt;J5069,0,K5069+1)</f>
        <v>741</v>
      </c>
      <c r="L5070" s="134" t="n">
        <f aca="false">I5070/J5070-1</f>
        <v>-0.481714983459606</v>
      </c>
      <c r="O5070" s="131"/>
      <c r="P5070" s="330"/>
      <c r="Q5070" s="132"/>
      <c r="R5070" s="132"/>
      <c r="S5070" s="132"/>
      <c r="T5070" s="132"/>
    </row>
    <row r="5071" customFormat="false" ht="12.8" hidden="false" customHeight="false" outlineLevel="0" collapsed="false">
      <c r="A5071" s="131" t="n">
        <v>1700611200</v>
      </c>
      <c r="B5071" s="330" t="n">
        <f aca="false">(A5071/(24*60*60))+DATE(1970,1,1)</f>
        <v>45252</v>
      </c>
      <c r="C5071" s="331" t="n">
        <f aca="false">YEAR(B5071)</f>
        <v>2023</v>
      </c>
      <c r="D5071" s="331" t="n">
        <f aca="false">MONTH(B5071)</f>
        <v>11</v>
      </c>
      <c r="E5071" s="331" t="n">
        <f aca="false">DAY(B5071)</f>
        <v>22</v>
      </c>
      <c r="F5071" s="132" t="n">
        <v>35762.61</v>
      </c>
      <c r="G5071" s="132" t="n">
        <v>37869</v>
      </c>
      <c r="H5071" s="132" t="n">
        <v>35647.25</v>
      </c>
      <c r="I5071" s="132" t="n">
        <v>37420.85</v>
      </c>
      <c r="J5071" s="132" t="n">
        <f aca="false">LARGE($G$1:G5071,1)</f>
        <v>68997.75</v>
      </c>
      <c r="K5071" s="192" t="n">
        <f aca="false">IF(J5071&gt;J5070,0,K5070+1)</f>
        <v>742</v>
      </c>
      <c r="L5071" s="134" t="n">
        <f aca="false">I5071/J5071-1</f>
        <v>-0.457651155291296</v>
      </c>
      <c r="O5071" s="131"/>
      <c r="P5071" s="330"/>
      <c r="Q5071" s="132"/>
      <c r="R5071" s="132"/>
      <c r="S5071" s="132"/>
      <c r="T5071" s="132"/>
    </row>
    <row r="5072" customFormat="false" ht="12.8" hidden="false" customHeight="false" outlineLevel="0" collapsed="false">
      <c r="A5072" s="131" t="n">
        <v>1700697600</v>
      </c>
      <c r="B5072" s="330" t="n">
        <f aca="false">(A5072/(24*60*60))+DATE(1970,1,1)</f>
        <v>45253</v>
      </c>
      <c r="C5072" s="331" t="n">
        <f aca="false">YEAR(B5072)</f>
        <v>2023</v>
      </c>
      <c r="D5072" s="331" t="n">
        <f aca="false">MONTH(B5072)</f>
        <v>11</v>
      </c>
      <c r="E5072" s="331" t="n">
        <f aca="false">DAY(B5072)</f>
        <v>23</v>
      </c>
      <c r="F5072" s="132" t="n">
        <v>37423.1</v>
      </c>
      <c r="G5072" s="132" t="n">
        <v>37642.92</v>
      </c>
      <c r="H5072" s="132" t="n">
        <v>36884.68</v>
      </c>
      <c r="I5072" s="132" t="n">
        <v>37296.49</v>
      </c>
      <c r="J5072" s="132" t="n">
        <f aca="false">LARGE($G$1:G5072,1)</f>
        <v>68997.75</v>
      </c>
      <c r="K5072" s="192" t="n">
        <f aca="false">IF(J5072&gt;J5071,0,K5071+1)</f>
        <v>743</v>
      </c>
      <c r="L5072" s="134" t="n">
        <f aca="false">I5072/J5072-1</f>
        <v>-0.459453532905059</v>
      </c>
      <c r="O5072" s="131"/>
      <c r="P5072" s="330"/>
      <c r="Q5072" s="132"/>
      <c r="R5072" s="132"/>
      <c r="S5072" s="132"/>
      <c r="T5072" s="132"/>
    </row>
    <row r="5073" customFormat="false" ht="12.8" hidden="false" customHeight="false" outlineLevel="0" collapsed="false">
      <c r="A5073" s="131" t="n">
        <v>1700784000</v>
      </c>
      <c r="B5073" s="330" t="n">
        <f aca="false">(A5073/(24*60*60))+DATE(1970,1,1)</f>
        <v>45254</v>
      </c>
      <c r="C5073" s="331" t="n">
        <f aca="false">YEAR(B5073)</f>
        <v>2023</v>
      </c>
      <c r="D5073" s="331" t="n">
        <f aca="false">MONTH(B5073)</f>
        <v>11</v>
      </c>
      <c r="E5073" s="331" t="n">
        <f aca="false">DAY(B5073)</f>
        <v>24</v>
      </c>
      <c r="F5073" s="132" t="n">
        <v>37301.74</v>
      </c>
      <c r="G5073" s="132" t="n">
        <v>38433.48</v>
      </c>
      <c r="H5073" s="132" t="n">
        <v>37262.19</v>
      </c>
      <c r="I5073" s="132" t="n">
        <v>37726.56</v>
      </c>
      <c r="J5073" s="132" t="n">
        <f aca="false">LARGE($G$1:G5073,1)</f>
        <v>68997.75</v>
      </c>
      <c r="K5073" s="192" t="n">
        <f aca="false">IF(J5073&gt;J5072,0,K5072+1)</f>
        <v>744</v>
      </c>
      <c r="L5073" s="134" t="n">
        <f aca="false">I5073/J5073-1</f>
        <v>-0.453220431101014</v>
      </c>
      <c r="O5073" s="131"/>
      <c r="P5073" s="330"/>
      <c r="Q5073" s="132"/>
      <c r="R5073" s="132"/>
      <c r="S5073" s="132"/>
      <c r="T5073" s="132"/>
    </row>
    <row r="5074" customFormat="false" ht="12.8" hidden="false" customHeight="false" outlineLevel="0" collapsed="false">
      <c r="A5074" s="131" t="n">
        <v>1700870400</v>
      </c>
      <c r="B5074" s="330" t="n">
        <f aca="false">(A5074/(24*60*60))+DATE(1970,1,1)</f>
        <v>45255</v>
      </c>
      <c r="C5074" s="331" t="n">
        <f aca="false">YEAR(B5074)</f>
        <v>2023</v>
      </c>
      <c r="D5074" s="331" t="n">
        <f aca="false">MONTH(B5074)</f>
        <v>11</v>
      </c>
      <c r="E5074" s="331" t="n">
        <f aca="false">DAY(B5074)</f>
        <v>25</v>
      </c>
      <c r="F5074" s="132" t="n">
        <v>37730.62</v>
      </c>
      <c r="G5074" s="132" t="n">
        <v>37905.32</v>
      </c>
      <c r="H5074" s="132" t="n">
        <v>37607.98</v>
      </c>
      <c r="I5074" s="132" t="n">
        <v>37799.05</v>
      </c>
      <c r="J5074" s="132" t="n">
        <f aca="false">LARGE($G$1:G5074,1)</f>
        <v>68997.75</v>
      </c>
      <c r="K5074" s="192" t="n">
        <f aca="false">IF(J5074&gt;J5073,0,K5073+1)</f>
        <v>745</v>
      </c>
      <c r="L5074" s="134" t="n">
        <f aca="false">I5074/J5074-1</f>
        <v>-0.452169817131718</v>
      </c>
      <c r="O5074" s="131"/>
      <c r="P5074" s="330"/>
      <c r="Q5074" s="132"/>
      <c r="R5074" s="132"/>
      <c r="S5074" s="132"/>
      <c r="T5074" s="132"/>
    </row>
    <row r="5075" customFormat="false" ht="12.8" hidden="false" customHeight="false" outlineLevel="0" collapsed="false">
      <c r="A5075" s="131" t="n">
        <v>1700956800</v>
      </c>
      <c r="B5075" s="330" t="n">
        <f aca="false">(A5075/(24*60*60))+DATE(1970,1,1)</f>
        <v>45256</v>
      </c>
      <c r="C5075" s="331" t="n">
        <f aca="false">YEAR(B5075)</f>
        <v>2023</v>
      </c>
      <c r="D5075" s="331" t="n">
        <f aca="false">MONTH(B5075)</f>
        <v>11</v>
      </c>
      <c r="E5075" s="331" t="n">
        <f aca="false">DAY(B5075)</f>
        <v>26</v>
      </c>
      <c r="F5075" s="132" t="n">
        <v>37799.76</v>
      </c>
      <c r="G5075" s="132" t="n">
        <v>37821.79</v>
      </c>
      <c r="H5075" s="132" t="n">
        <v>37149.46</v>
      </c>
      <c r="I5075" s="132" t="n">
        <v>37458.92</v>
      </c>
      <c r="J5075" s="132" t="n">
        <f aca="false">LARGE($G$1:G5075,1)</f>
        <v>68997.75</v>
      </c>
      <c r="K5075" s="192" t="n">
        <f aca="false">IF(J5075&gt;J5074,0,K5074+1)</f>
        <v>746</v>
      </c>
      <c r="L5075" s="134" t="n">
        <f aca="false">I5075/J5075-1</f>
        <v>-0.457099398168781</v>
      </c>
      <c r="O5075" s="131"/>
      <c r="P5075" s="330"/>
      <c r="Q5075" s="132"/>
      <c r="R5075" s="132"/>
      <c r="S5075" s="132"/>
      <c r="T5075" s="132"/>
    </row>
    <row r="5076" customFormat="false" ht="12.8" hidden="false" customHeight="false" outlineLevel="0" collapsed="false">
      <c r="A5076" s="131" t="n">
        <v>1701043200</v>
      </c>
      <c r="B5076" s="330" t="n">
        <f aca="false">(A5076/(24*60*60))+DATE(1970,1,1)</f>
        <v>45257</v>
      </c>
      <c r="C5076" s="331" t="n">
        <f aca="false">YEAR(B5076)</f>
        <v>2023</v>
      </c>
      <c r="D5076" s="331" t="n">
        <f aca="false">MONTH(B5076)</f>
        <v>11</v>
      </c>
      <c r="E5076" s="331" t="n">
        <f aca="false">DAY(B5076)</f>
        <v>27</v>
      </c>
      <c r="F5076" s="132" t="n">
        <v>37460.23</v>
      </c>
      <c r="G5076" s="132" t="n">
        <v>37566.25</v>
      </c>
      <c r="H5076" s="132" t="n">
        <v>36723.53</v>
      </c>
      <c r="I5076" s="132" t="n">
        <v>37249.68</v>
      </c>
      <c r="J5076" s="132" t="n">
        <f aca="false">LARGE($G$1:G5076,1)</f>
        <v>68997.75</v>
      </c>
      <c r="K5076" s="192" t="n">
        <f aca="false">IF(J5076&gt;J5075,0,K5075+1)</f>
        <v>747</v>
      </c>
      <c r="L5076" s="134" t="n">
        <f aca="false">I5076/J5076-1</f>
        <v>-0.460131960824809</v>
      </c>
      <c r="O5076" s="131"/>
      <c r="P5076" s="330"/>
      <c r="Q5076" s="132"/>
      <c r="R5076" s="132"/>
      <c r="S5076" s="132"/>
      <c r="T5076" s="132"/>
    </row>
    <row r="5077" customFormat="false" ht="12.8" hidden="false" customHeight="false" outlineLevel="0" collapsed="false">
      <c r="A5077" s="131" t="n">
        <v>1701129600</v>
      </c>
      <c r="B5077" s="330" t="n">
        <f aca="false">(A5077/(24*60*60))+DATE(1970,1,1)</f>
        <v>45258</v>
      </c>
      <c r="C5077" s="331" t="n">
        <f aca="false">YEAR(B5077)</f>
        <v>2023</v>
      </c>
      <c r="D5077" s="331" t="n">
        <f aca="false">MONTH(B5077)</f>
        <v>11</v>
      </c>
      <c r="E5077" s="331" t="n">
        <f aca="false">DAY(B5077)</f>
        <v>28</v>
      </c>
      <c r="F5077" s="132" t="n">
        <v>37251.19</v>
      </c>
      <c r="G5077" s="132" t="n">
        <v>38396.41</v>
      </c>
      <c r="H5077" s="132" t="n">
        <v>36887.14</v>
      </c>
      <c r="I5077" s="132" t="n">
        <v>37831.24</v>
      </c>
      <c r="J5077" s="132" t="n">
        <f aca="false">LARGE($G$1:G5077,1)</f>
        <v>68997.75</v>
      </c>
      <c r="K5077" s="192" t="n">
        <f aca="false">IF(J5077&gt;J5076,0,K5076+1)</f>
        <v>748</v>
      </c>
      <c r="L5077" s="134" t="n">
        <f aca="false">I5077/J5077-1</f>
        <v>-0.451703280179426</v>
      </c>
      <c r="O5077" s="131"/>
      <c r="P5077" s="330"/>
      <c r="Q5077" s="132"/>
      <c r="R5077" s="132"/>
      <c r="S5077" s="132"/>
      <c r="T5077" s="132"/>
    </row>
    <row r="5078" customFormat="false" ht="12.8" hidden="false" customHeight="false" outlineLevel="0" collapsed="false">
      <c r="A5078" s="131" t="n">
        <v>1701216000</v>
      </c>
      <c r="B5078" s="330" t="n">
        <f aca="false">(A5078/(24*60*60))+DATE(1970,1,1)</f>
        <v>45259</v>
      </c>
      <c r="C5078" s="331" t="n">
        <f aca="false">YEAR(B5078)</f>
        <v>2023</v>
      </c>
      <c r="D5078" s="331" t="n">
        <f aca="false">MONTH(B5078)</f>
        <v>11</v>
      </c>
      <c r="E5078" s="331" t="n">
        <f aca="false">DAY(B5078)</f>
        <v>29</v>
      </c>
      <c r="F5078" s="132" t="n">
        <v>37831.99</v>
      </c>
      <c r="G5078" s="132" t="n">
        <v>38439.5</v>
      </c>
      <c r="H5078" s="132" t="n">
        <v>37584.71</v>
      </c>
      <c r="I5078" s="132" t="n">
        <v>37857.71</v>
      </c>
      <c r="J5078" s="132" t="n">
        <f aca="false">LARGE($G$1:G5078,1)</f>
        <v>68997.75</v>
      </c>
      <c r="K5078" s="192" t="n">
        <f aca="false">IF(J5078&gt;J5077,0,K5077+1)</f>
        <v>749</v>
      </c>
      <c r="L5078" s="134" t="n">
        <f aca="false">I5078/J5078-1</f>
        <v>-0.451319644481161</v>
      </c>
      <c r="O5078" s="131"/>
      <c r="P5078" s="330"/>
      <c r="Q5078" s="132"/>
      <c r="R5078" s="132"/>
      <c r="S5078" s="132"/>
      <c r="T5078" s="132"/>
    </row>
    <row r="5079" customFormat="false" ht="12.8" hidden="false" customHeight="false" outlineLevel="0" collapsed="false">
      <c r="A5079" s="131" t="n">
        <v>1701302400</v>
      </c>
      <c r="B5079" s="330" t="n">
        <f aca="false">(A5079/(24*60*60))+DATE(1970,1,1)</f>
        <v>45260</v>
      </c>
      <c r="C5079" s="331" t="n">
        <f aca="false">YEAR(B5079)</f>
        <v>2023</v>
      </c>
      <c r="D5079" s="331" t="n">
        <f aca="false">MONTH(B5079)</f>
        <v>11</v>
      </c>
      <c r="E5079" s="331" t="n">
        <f aca="false">DAY(B5079)</f>
        <v>30</v>
      </c>
      <c r="F5079" s="132" t="n">
        <v>37859.7</v>
      </c>
      <c r="G5079" s="132" t="n">
        <v>38152.52</v>
      </c>
      <c r="H5079" s="132" t="n">
        <v>37500.25</v>
      </c>
      <c r="I5079" s="132" t="n">
        <v>37723.24</v>
      </c>
      <c r="J5079" s="132" t="n">
        <f aca="false">LARGE($G$1:G5079,1)</f>
        <v>68997.75</v>
      </c>
      <c r="K5079" s="192" t="n">
        <f aca="false">IF(J5079&gt;J5078,0,K5078+1)</f>
        <v>750</v>
      </c>
      <c r="L5079" s="134" t="n">
        <f aca="false">I5079/J5079-1</f>
        <v>-0.453268548612092</v>
      </c>
      <c r="O5079" s="131"/>
      <c r="P5079" s="330"/>
      <c r="Q5079" s="132"/>
      <c r="R5079" s="132"/>
      <c r="S5079" s="132"/>
      <c r="T5079" s="132"/>
    </row>
    <row r="5080" customFormat="false" ht="12.8" hidden="false" customHeight="false" outlineLevel="0" collapsed="false">
      <c r="A5080" s="131" t="n">
        <v>1701388800</v>
      </c>
      <c r="B5080" s="330" t="n">
        <f aca="false">(A5080/(24*60*60))+DATE(1970,1,1)</f>
        <v>45261</v>
      </c>
      <c r="C5080" s="331" t="n">
        <f aca="false">YEAR(B5080)</f>
        <v>2023</v>
      </c>
      <c r="D5080" s="331" t="n">
        <f aca="false">MONTH(B5080)</f>
        <v>12</v>
      </c>
      <c r="E5080" s="331" t="n">
        <f aca="false">DAY(B5080)</f>
        <v>1</v>
      </c>
      <c r="F5080" s="132" t="n">
        <v>37728.57</v>
      </c>
      <c r="G5080" s="132" t="n">
        <v>38975.85</v>
      </c>
      <c r="H5080" s="132" t="n">
        <v>37623.49</v>
      </c>
      <c r="I5080" s="132" t="n">
        <v>38694.14</v>
      </c>
      <c r="J5080" s="132" t="n">
        <f aca="false">LARGE($G$1:G5080,1)</f>
        <v>68997.75</v>
      </c>
      <c r="K5080" s="192" t="n">
        <f aca="false">IF(J5080&gt;J5079,0,K5079+1)</f>
        <v>751</v>
      </c>
      <c r="L5080" s="134" t="n">
        <f aca="false">I5080/J5080-1</f>
        <v>-0.439197075266947</v>
      </c>
      <c r="O5080" s="131"/>
      <c r="P5080" s="330"/>
      <c r="Q5080" s="132"/>
      <c r="R5080" s="132"/>
      <c r="S5080" s="132"/>
      <c r="T5080" s="132"/>
    </row>
    <row r="5081" customFormat="false" ht="12.8" hidden="false" customHeight="false" outlineLevel="0" collapsed="false">
      <c r="A5081" s="131" t="n">
        <v>1701475200</v>
      </c>
      <c r="B5081" s="330" t="n">
        <f aca="false">(A5081/(24*60*60))+DATE(1970,1,1)</f>
        <v>45262</v>
      </c>
      <c r="C5081" s="331" t="n">
        <f aca="false">YEAR(B5081)</f>
        <v>2023</v>
      </c>
      <c r="D5081" s="331" t="n">
        <f aca="false">MONTH(B5081)</f>
        <v>12</v>
      </c>
      <c r="E5081" s="331" t="n">
        <f aca="false">DAY(B5081)</f>
        <v>2</v>
      </c>
      <c r="F5081" s="132" t="n">
        <v>38694.89</v>
      </c>
      <c r="G5081" s="132" t="n">
        <v>39710.75</v>
      </c>
      <c r="H5081" s="132" t="n">
        <v>38653.53</v>
      </c>
      <c r="I5081" s="132" t="n">
        <v>39467.01</v>
      </c>
      <c r="J5081" s="132" t="n">
        <f aca="false">LARGE($G$1:G5081,1)</f>
        <v>68997.75</v>
      </c>
      <c r="K5081" s="192" t="n">
        <f aca="false">IF(J5081&gt;J5080,0,K5080+1)</f>
        <v>752</v>
      </c>
      <c r="L5081" s="134" t="n">
        <f aca="false">I5081/J5081-1</f>
        <v>-0.42799569551181</v>
      </c>
      <c r="O5081" s="131"/>
      <c r="P5081" s="330"/>
      <c r="Q5081" s="132"/>
      <c r="R5081" s="132"/>
      <c r="S5081" s="132"/>
      <c r="T5081" s="132"/>
    </row>
    <row r="5082" customFormat="false" ht="12.8" hidden="false" customHeight="false" outlineLevel="0" collapsed="false">
      <c r="A5082" s="131" t="n">
        <v>1701561600</v>
      </c>
      <c r="B5082" s="330" t="n">
        <f aca="false">(A5082/(24*60*60))+DATE(1970,1,1)</f>
        <v>45263</v>
      </c>
      <c r="C5082" s="331" t="n">
        <f aca="false">YEAR(B5082)</f>
        <v>2023</v>
      </c>
      <c r="D5082" s="331" t="n">
        <f aca="false">MONTH(B5082)</f>
        <v>12</v>
      </c>
      <c r="E5082" s="331" t="n">
        <f aca="false">DAY(B5082)</f>
        <v>3</v>
      </c>
      <c r="F5082" s="132" t="n">
        <v>39462.38</v>
      </c>
      <c r="G5082" s="132" t="n">
        <v>40179.6</v>
      </c>
      <c r="H5082" s="132" t="n">
        <v>39287.25</v>
      </c>
      <c r="I5082" s="132" t="n">
        <v>39972.23</v>
      </c>
      <c r="J5082" s="132" t="n">
        <f aca="false">LARGE($G$1:G5082,1)</f>
        <v>68997.75</v>
      </c>
      <c r="K5082" s="192" t="n">
        <f aca="false">IF(J5082&gt;J5081,0,K5081+1)</f>
        <v>753</v>
      </c>
      <c r="L5082" s="134" t="n">
        <f aca="false">I5082/J5082-1</f>
        <v>-0.420673427756702</v>
      </c>
      <c r="O5082" s="131"/>
      <c r="P5082" s="330"/>
      <c r="Q5082" s="132"/>
      <c r="R5082" s="132"/>
      <c r="S5082" s="132"/>
      <c r="T5082" s="132"/>
    </row>
    <row r="5083" customFormat="false" ht="12.8" hidden="false" customHeight="false" outlineLevel="0" collapsed="false">
      <c r="A5083" s="131" t="n">
        <v>1701648000</v>
      </c>
      <c r="B5083" s="330" t="n">
        <f aca="false">(A5083/(24*60*60))+DATE(1970,1,1)</f>
        <v>45264</v>
      </c>
      <c r="C5083" s="331" t="n">
        <f aca="false">YEAR(B5083)</f>
        <v>2023</v>
      </c>
      <c r="D5083" s="331" t="n">
        <f aca="false">MONTH(B5083)</f>
        <v>12</v>
      </c>
      <c r="E5083" s="331" t="n">
        <f aca="false">DAY(B5083)</f>
        <v>4</v>
      </c>
      <c r="F5083" s="132" t="n">
        <v>39976.73</v>
      </c>
      <c r="G5083" s="132" t="n">
        <v>42391.49</v>
      </c>
      <c r="H5083" s="132" t="n">
        <v>39851.65</v>
      </c>
      <c r="I5083" s="132" t="n">
        <v>41974.74</v>
      </c>
      <c r="J5083" s="132" t="n">
        <f aca="false">LARGE($G$1:G5083,1)</f>
        <v>68997.75</v>
      </c>
      <c r="K5083" s="192" t="n">
        <f aca="false">IF(J5083&gt;J5082,0,K5082+1)</f>
        <v>754</v>
      </c>
      <c r="L5083" s="134" t="n">
        <f aca="false">I5083/J5083-1</f>
        <v>-0.391650597302086</v>
      </c>
      <c r="O5083" s="131"/>
      <c r="P5083" s="330"/>
      <c r="Q5083" s="132"/>
      <c r="R5083" s="132"/>
      <c r="S5083" s="132"/>
      <c r="T5083" s="132"/>
    </row>
    <row r="5084" customFormat="false" ht="12.8" hidden="false" customHeight="false" outlineLevel="0" collapsed="false">
      <c r="A5084" s="131" t="n">
        <v>1701734400</v>
      </c>
      <c r="B5084" s="330" t="n">
        <f aca="false">(A5084/(24*60*60))+DATE(1970,1,1)</f>
        <v>45265</v>
      </c>
      <c r="C5084" s="331" t="n">
        <f aca="false">YEAR(B5084)</f>
        <v>2023</v>
      </c>
      <c r="D5084" s="331" t="n">
        <f aca="false">MONTH(B5084)</f>
        <v>12</v>
      </c>
      <c r="E5084" s="331" t="n">
        <f aca="false">DAY(B5084)</f>
        <v>5</v>
      </c>
      <c r="F5084" s="132" t="n">
        <v>41963.13</v>
      </c>
      <c r="G5084" s="132" t="n">
        <v>44610.75</v>
      </c>
      <c r="H5084" s="132" t="n">
        <v>41268.78</v>
      </c>
      <c r="I5084" s="132" t="n">
        <v>44088.05</v>
      </c>
      <c r="J5084" s="132" t="n">
        <f aca="false">LARGE($G$1:G5084,1)</f>
        <v>68997.75</v>
      </c>
      <c r="K5084" s="192" t="n">
        <f aca="false">IF(J5084&gt;J5083,0,K5083+1)</f>
        <v>755</v>
      </c>
      <c r="L5084" s="134" t="n">
        <f aca="false">I5084/J5084-1</f>
        <v>-0.361021917381364</v>
      </c>
      <c r="O5084" s="131"/>
      <c r="P5084" s="330"/>
      <c r="Q5084" s="132"/>
      <c r="R5084" s="132"/>
      <c r="S5084" s="132"/>
      <c r="T5084" s="132"/>
    </row>
    <row r="5085" customFormat="false" ht="12.8" hidden="false" customHeight="false" outlineLevel="0" collapsed="false">
      <c r="A5085" s="131" t="n">
        <v>1701820800</v>
      </c>
      <c r="B5085" s="330" t="n">
        <f aca="false">(A5085/(24*60*60))+DATE(1970,1,1)</f>
        <v>45266</v>
      </c>
      <c r="C5085" s="331" t="n">
        <f aca="false">YEAR(B5085)</f>
        <v>2023</v>
      </c>
      <c r="D5085" s="331" t="n">
        <f aca="false">MONTH(B5085)</f>
        <v>12</v>
      </c>
      <c r="E5085" s="331" t="n">
        <f aca="false">DAY(B5085)</f>
        <v>6</v>
      </c>
      <c r="F5085" s="132" t="n">
        <v>44091.78</v>
      </c>
      <c r="G5085" s="132" t="n">
        <v>44286.64</v>
      </c>
      <c r="H5085" s="132" t="n">
        <v>43391.88</v>
      </c>
      <c r="I5085" s="132" t="n">
        <v>43775.94</v>
      </c>
      <c r="J5085" s="132" t="n">
        <f aca="false">LARGE($G$1:G5085,1)</f>
        <v>68997.75</v>
      </c>
      <c r="K5085" s="192" t="n">
        <f aca="false">IF(J5085&gt;J5084,0,K5084+1)</f>
        <v>756</v>
      </c>
      <c r="L5085" s="134" t="n">
        <f aca="false">I5085/J5085-1</f>
        <v>-0.365545398219507</v>
      </c>
      <c r="O5085" s="131"/>
      <c r="P5085" s="330"/>
      <c r="Q5085" s="132"/>
      <c r="R5085" s="132"/>
      <c r="S5085" s="132"/>
      <c r="T5085" s="132"/>
    </row>
    <row r="5086" customFormat="false" ht="12.8" hidden="false" customHeight="false" outlineLevel="0" collapsed="false">
      <c r="A5086" s="131" t="n">
        <v>1701907200</v>
      </c>
      <c r="B5086" s="330" t="n">
        <f aca="false">(A5086/(24*60*60))+DATE(1970,1,1)</f>
        <v>45267</v>
      </c>
      <c r="C5086" s="331" t="n">
        <f aca="false">YEAR(B5086)</f>
        <v>2023</v>
      </c>
      <c r="D5086" s="331" t="n">
        <f aca="false">MONTH(B5086)</f>
        <v>12</v>
      </c>
      <c r="E5086" s="331" t="n">
        <f aca="false">DAY(B5086)</f>
        <v>7</v>
      </c>
      <c r="F5086" s="132" t="n">
        <v>43775.28</v>
      </c>
      <c r="G5086" s="132" t="n">
        <v>44058.41</v>
      </c>
      <c r="H5086" s="132" t="n">
        <v>42860.63</v>
      </c>
      <c r="I5086" s="132" t="n">
        <v>43288.41</v>
      </c>
      <c r="J5086" s="132" t="n">
        <f aca="false">LARGE($G$1:G5086,1)</f>
        <v>68997.75</v>
      </c>
      <c r="K5086" s="192" t="n">
        <f aca="false">IF(J5086&gt;J5085,0,K5085+1)</f>
        <v>757</v>
      </c>
      <c r="L5086" s="134" t="n">
        <f aca="false">I5086/J5086-1</f>
        <v>-0.372611280802635</v>
      </c>
      <c r="O5086" s="131"/>
      <c r="P5086" s="330"/>
      <c r="Q5086" s="132"/>
      <c r="R5086" s="132"/>
      <c r="S5086" s="132"/>
      <c r="T5086" s="132"/>
    </row>
    <row r="5087" customFormat="false" ht="12.8" hidden="false" customHeight="false" outlineLevel="0" collapsed="false">
      <c r="A5087" s="131" t="n">
        <v>1701993600</v>
      </c>
      <c r="B5087" s="330" t="n">
        <f aca="false">(A5087/(24*60*60))+DATE(1970,1,1)</f>
        <v>45268</v>
      </c>
      <c r="C5087" s="331" t="n">
        <f aca="false">YEAR(B5087)</f>
        <v>2023</v>
      </c>
      <c r="D5087" s="331" t="n">
        <f aca="false">MONTH(B5087)</f>
        <v>12</v>
      </c>
      <c r="E5087" s="331" t="n">
        <f aca="false">DAY(B5087)</f>
        <v>8</v>
      </c>
      <c r="F5087" s="132" t="n">
        <v>43287.3</v>
      </c>
      <c r="G5087" s="132" t="n">
        <v>44720.5</v>
      </c>
      <c r="H5087" s="132" t="n">
        <v>43092.82</v>
      </c>
      <c r="I5087" s="132" t="n">
        <v>44184.59</v>
      </c>
      <c r="J5087" s="132" t="n">
        <f aca="false">LARGE($G$1:G5087,1)</f>
        <v>68997.75</v>
      </c>
      <c r="K5087" s="192" t="n">
        <f aca="false">IF(J5087&gt;J5086,0,K5086+1)</f>
        <v>758</v>
      </c>
      <c r="L5087" s="134" t="n">
        <f aca="false">I5087/J5087-1</f>
        <v>-0.359622741321275</v>
      </c>
      <c r="O5087" s="131"/>
      <c r="P5087" s="330"/>
      <c r="Q5087" s="132"/>
      <c r="R5087" s="132"/>
      <c r="S5087" s="132"/>
      <c r="T5087" s="132"/>
    </row>
    <row r="5088" customFormat="false" ht="12.8" hidden="false" customHeight="false" outlineLevel="0" collapsed="false">
      <c r="A5088" s="131" t="n">
        <v>1702080000</v>
      </c>
      <c r="B5088" s="330" t="n">
        <f aca="false">(A5088/(24*60*60))+DATE(1970,1,1)</f>
        <v>45269</v>
      </c>
      <c r="C5088" s="331" t="n">
        <f aca="false">YEAR(B5088)</f>
        <v>2023</v>
      </c>
      <c r="D5088" s="331" t="n">
        <f aca="false">MONTH(B5088)</f>
        <v>12</v>
      </c>
      <c r="E5088" s="331" t="n">
        <f aca="false">DAY(B5088)</f>
        <v>9</v>
      </c>
      <c r="F5088" s="132" t="n">
        <v>44190.12</v>
      </c>
      <c r="G5088" s="132" t="n">
        <v>44370.4</v>
      </c>
      <c r="H5088" s="132" t="n">
        <v>43605.04</v>
      </c>
      <c r="I5088" s="132" t="n">
        <v>43723.46</v>
      </c>
      <c r="J5088" s="132" t="n">
        <f aca="false">LARGE($G$1:G5088,1)</f>
        <v>68997.75</v>
      </c>
      <c r="K5088" s="192" t="n">
        <f aca="false">IF(J5088&gt;J5087,0,K5087+1)</f>
        <v>759</v>
      </c>
      <c r="L5088" s="134" t="n">
        <f aca="false">I5088/J5088-1</f>
        <v>-0.366306002731973</v>
      </c>
      <c r="O5088" s="131"/>
      <c r="P5088" s="330"/>
      <c r="Q5088" s="132"/>
      <c r="R5088" s="132"/>
      <c r="S5088" s="132"/>
      <c r="T5088" s="132"/>
    </row>
    <row r="5089" customFormat="false" ht="12.8" hidden="false" customHeight="false" outlineLevel="0" collapsed="false">
      <c r="A5089" s="131" t="n">
        <v>1702166400</v>
      </c>
      <c r="B5089" s="330" t="n">
        <f aca="false">(A5089/(24*60*60))+DATE(1970,1,1)</f>
        <v>45270</v>
      </c>
      <c r="C5089" s="331" t="n">
        <f aca="false">YEAR(B5089)</f>
        <v>2023</v>
      </c>
      <c r="D5089" s="331" t="n">
        <f aca="false">MONTH(B5089)</f>
        <v>12</v>
      </c>
      <c r="E5089" s="331" t="n">
        <f aca="false">DAY(B5089)</f>
        <v>10</v>
      </c>
      <c r="F5089" s="132" t="n">
        <v>43721.88</v>
      </c>
      <c r="G5089" s="132" t="n">
        <v>44048.4</v>
      </c>
      <c r="H5089" s="132" t="n">
        <v>43588.67</v>
      </c>
      <c r="I5089" s="132" t="n">
        <v>43794.17</v>
      </c>
      <c r="J5089" s="132" t="n">
        <f aca="false">LARGE($G$1:G5089,1)</f>
        <v>68997.75</v>
      </c>
      <c r="K5089" s="192" t="n">
        <f aca="false">IF(J5089&gt;J5088,0,K5088+1)</f>
        <v>760</v>
      </c>
      <c r="L5089" s="134" t="n">
        <f aca="false">I5089/J5089-1</f>
        <v>-0.365281186705364</v>
      </c>
      <c r="O5089" s="131"/>
      <c r="P5089" s="330"/>
      <c r="Q5089" s="132"/>
      <c r="R5089" s="132"/>
      <c r="S5089" s="132"/>
      <c r="T5089" s="132"/>
    </row>
    <row r="5090" customFormat="false" ht="12.8" hidden="false" customHeight="false" outlineLevel="0" collapsed="false">
      <c r="A5090" s="131" t="n">
        <v>1702252800</v>
      </c>
      <c r="B5090" s="330" t="n">
        <f aca="false">(A5090/(24*60*60))+DATE(1970,1,1)</f>
        <v>45271</v>
      </c>
      <c r="C5090" s="331" t="n">
        <f aca="false">YEAR(B5090)</f>
        <v>2023</v>
      </c>
      <c r="D5090" s="331" t="n">
        <f aca="false">MONTH(B5090)</f>
        <v>12</v>
      </c>
      <c r="E5090" s="331" t="n">
        <f aca="false">DAY(B5090)</f>
        <v>11</v>
      </c>
      <c r="F5090" s="132" t="n">
        <v>43796.42</v>
      </c>
      <c r="G5090" s="132" t="n">
        <v>43815.8</v>
      </c>
      <c r="H5090" s="132" t="n">
        <v>40132</v>
      </c>
      <c r="I5090" s="132" t="n">
        <v>41248.85</v>
      </c>
      <c r="J5090" s="132" t="n">
        <f aca="false">LARGE($G$1:G5090,1)</f>
        <v>68997.75</v>
      </c>
      <c r="K5090" s="192" t="n">
        <f aca="false">IF(J5090&gt;J5089,0,K5089+1)</f>
        <v>761</v>
      </c>
      <c r="L5090" s="134" t="n">
        <f aca="false">I5090/J5090-1</f>
        <v>-0.402171085289013</v>
      </c>
      <c r="O5090" s="131"/>
      <c r="P5090" s="330"/>
      <c r="Q5090" s="132"/>
      <c r="R5090" s="132"/>
      <c r="S5090" s="132"/>
      <c r="T5090" s="132"/>
    </row>
    <row r="5091" customFormat="false" ht="12.8" hidden="false" customHeight="false" outlineLevel="0" collapsed="false">
      <c r="A5091" s="131" t="n">
        <v>1702339200</v>
      </c>
      <c r="B5091" s="330" t="n">
        <f aca="false">(A5091/(24*60*60))+DATE(1970,1,1)</f>
        <v>45272</v>
      </c>
      <c r="C5091" s="331" t="n">
        <f aca="false">YEAR(B5091)</f>
        <v>2023</v>
      </c>
      <c r="D5091" s="331" t="n">
        <f aca="false">MONTH(B5091)</f>
        <v>12</v>
      </c>
      <c r="E5091" s="331" t="n">
        <f aca="false">DAY(B5091)</f>
        <v>12</v>
      </c>
      <c r="F5091" s="132" t="n">
        <v>41246.13</v>
      </c>
      <c r="G5091" s="132" t="n">
        <v>42143.64</v>
      </c>
      <c r="H5091" s="132" t="n">
        <v>40660.73</v>
      </c>
      <c r="I5091" s="132" t="n">
        <v>41476.57</v>
      </c>
      <c r="J5091" s="132" t="n">
        <f aca="false">LARGE($G$1:G5091,1)</f>
        <v>68997.75</v>
      </c>
      <c r="K5091" s="192" t="n">
        <f aca="false">IF(J5091&gt;J5090,0,K5090+1)</f>
        <v>762</v>
      </c>
      <c r="L5091" s="134" t="n">
        <f aca="false">I5091/J5091-1</f>
        <v>-0.398870687812284</v>
      </c>
      <c r="O5091" s="131"/>
      <c r="P5091" s="330"/>
      <c r="Q5091" s="132"/>
      <c r="R5091" s="132"/>
      <c r="S5091" s="132"/>
      <c r="T5091" s="132"/>
    </row>
    <row r="5092" customFormat="false" ht="12.8" hidden="false" customHeight="false" outlineLevel="0" collapsed="false">
      <c r="A5092" s="131" t="n">
        <v>1702425600</v>
      </c>
      <c r="B5092" s="330" t="n">
        <f aca="false">(A5092/(24*60*60))+DATE(1970,1,1)</f>
        <v>45273</v>
      </c>
      <c r="C5092" s="331" t="n">
        <f aca="false">YEAR(B5092)</f>
        <v>2023</v>
      </c>
      <c r="D5092" s="331" t="n">
        <f aca="false">MONTH(B5092)</f>
        <v>12</v>
      </c>
      <c r="E5092" s="331" t="n">
        <f aca="false">DAY(B5092)</f>
        <v>13</v>
      </c>
      <c r="F5092" s="132" t="n">
        <v>41487.15</v>
      </c>
      <c r="G5092" s="132" t="n">
        <v>43449.38</v>
      </c>
      <c r="H5092" s="132" t="n">
        <v>40603.69</v>
      </c>
      <c r="I5092" s="132" t="n">
        <v>42888.41</v>
      </c>
      <c r="J5092" s="132" t="n">
        <f aca="false">LARGE($G$1:G5092,1)</f>
        <v>68997.75</v>
      </c>
      <c r="K5092" s="192" t="n">
        <f aca="false">IF(J5092&gt;J5091,0,K5091+1)</f>
        <v>763</v>
      </c>
      <c r="L5092" s="134" t="n">
        <f aca="false">I5092/J5092-1</f>
        <v>-0.378408571293991</v>
      </c>
      <c r="O5092" s="131"/>
      <c r="P5092" s="330"/>
      <c r="Q5092" s="132"/>
      <c r="R5092" s="132"/>
      <c r="S5092" s="132"/>
      <c r="T5092" s="132"/>
    </row>
    <row r="5093" customFormat="false" ht="12.8" hidden="false" customHeight="false" outlineLevel="0" collapsed="false">
      <c r="A5093" s="131" t="n">
        <v>1702512000</v>
      </c>
      <c r="B5093" s="330" t="n">
        <f aca="false">(A5093/(24*60*60))+DATE(1970,1,1)</f>
        <v>45274</v>
      </c>
      <c r="C5093" s="331" t="n">
        <f aca="false">YEAR(B5093)</f>
        <v>2023</v>
      </c>
      <c r="D5093" s="331" t="n">
        <f aca="false">MONTH(B5093)</f>
        <v>12</v>
      </c>
      <c r="E5093" s="331" t="n">
        <f aca="false">DAY(B5093)</f>
        <v>14</v>
      </c>
      <c r="F5093" s="132" t="n">
        <v>42894.37</v>
      </c>
      <c r="G5093" s="132" t="n">
        <v>43425.31</v>
      </c>
      <c r="H5093" s="132" t="n">
        <v>41442.44</v>
      </c>
      <c r="I5093" s="132" t="n">
        <v>43034.72</v>
      </c>
      <c r="J5093" s="132" t="n">
        <f aca="false">LARGE($G$1:G5093,1)</f>
        <v>68997.75</v>
      </c>
      <c r="K5093" s="192" t="n">
        <f aca="false">IF(J5093&gt;J5092,0,K5092+1)</f>
        <v>764</v>
      </c>
      <c r="L5093" s="134" t="n">
        <f aca="false">I5093/J5093-1</f>
        <v>-0.376288067364516</v>
      </c>
      <c r="O5093" s="131"/>
      <c r="P5093" s="330"/>
      <c r="Q5093" s="132"/>
      <c r="R5093" s="132"/>
      <c r="S5093" s="132"/>
      <c r="T5093" s="132"/>
    </row>
    <row r="5094" customFormat="false" ht="12.8" hidden="false" customHeight="false" outlineLevel="0" collapsed="false">
      <c r="A5094" s="131" t="n">
        <v>1702598400</v>
      </c>
      <c r="B5094" s="330" t="n">
        <f aca="false">(A5094/(24*60*60))+DATE(1970,1,1)</f>
        <v>45275</v>
      </c>
      <c r="C5094" s="331" t="n">
        <f aca="false">YEAR(B5094)</f>
        <v>2023</v>
      </c>
      <c r="D5094" s="331" t="n">
        <f aca="false">MONTH(B5094)</f>
        <v>12</v>
      </c>
      <c r="E5094" s="331" t="n">
        <f aca="false">DAY(B5094)</f>
        <v>15</v>
      </c>
      <c r="F5094" s="132" t="n">
        <v>43037.97</v>
      </c>
      <c r="G5094" s="132" t="n">
        <v>43093.65</v>
      </c>
      <c r="H5094" s="132" t="n">
        <v>41681.25</v>
      </c>
      <c r="I5094" s="132" t="n">
        <v>41944.05</v>
      </c>
      <c r="J5094" s="132" t="n">
        <f aca="false">LARGE($G$1:G5094,1)</f>
        <v>68997.75</v>
      </c>
      <c r="K5094" s="192" t="n">
        <f aca="false">IF(J5094&gt;J5093,0,K5093+1)</f>
        <v>765</v>
      </c>
      <c r="L5094" s="134" t="n">
        <f aca="false">I5094/J5094-1</f>
        <v>-0.392095394415035</v>
      </c>
      <c r="O5094" s="131"/>
      <c r="P5094" s="330"/>
      <c r="Q5094" s="132"/>
      <c r="R5094" s="132"/>
      <c r="S5094" s="132"/>
      <c r="T5094" s="132"/>
    </row>
    <row r="5095" customFormat="false" ht="12.8" hidden="false" customHeight="false" outlineLevel="0" collapsed="false">
      <c r="A5095" s="131" t="n">
        <v>1702684800</v>
      </c>
      <c r="B5095" s="330" t="n">
        <f aca="false">(A5095/(24*60*60))+DATE(1970,1,1)</f>
        <v>45276</v>
      </c>
      <c r="C5095" s="331" t="n">
        <f aca="false">YEAR(B5095)</f>
        <v>2023</v>
      </c>
      <c r="D5095" s="331" t="n">
        <f aca="false">MONTH(B5095)</f>
        <v>12</v>
      </c>
      <c r="E5095" s="331" t="n">
        <f aca="false">DAY(B5095)</f>
        <v>16</v>
      </c>
      <c r="F5095" s="132" t="n">
        <v>41945.04</v>
      </c>
      <c r="G5095" s="132" t="n">
        <v>42691.6</v>
      </c>
      <c r="H5095" s="132" t="n">
        <v>41651.87</v>
      </c>
      <c r="I5095" s="132" t="n">
        <v>42260.7</v>
      </c>
      <c r="J5095" s="132" t="n">
        <f aca="false">LARGE($G$1:G5095,1)</f>
        <v>68997.75</v>
      </c>
      <c r="K5095" s="192" t="n">
        <f aca="false">IF(J5095&gt;J5094,0,K5094+1)</f>
        <v>766</v>
      </c>
      <c r="L5095" s="134" t="n">
        <f aca="false">I5095/J5095-1</f>
        <v>-0.387506114329815</v>
      </c>
      <c r="O5095" s="131"/>
      <c r="P5095" s="330"/>
      <c r="Q5095" s="132"/>
      <c r="R5095" s="132"/>
      <c r="S5095" s="132"/>
      <c r="T5095" s="132"/>
    </row>
    <row r="5096" customFormat="false" ht="12.8" hidden="false" customHeight="false" outlineLevel="0" collapsed="false">
      <c r="A5096" s="131" t="n">
        <v>1702771200</v>
      </c>
      <c r="B5096" s="330" t="n">
        <f aca="false">(A5096/(24*60*60))+DATE(1970,1,1)</f>
        <v>45277</v>
      </c>
      <c r="C5096" s="331" t="n">
        <f aca="false">YEAR(B5096)</f>
        <v>2023</v>
      </c>
      <c r="D5096" s="331" t="n">
        <f aca="false">MONTH(B5096)</f>
        <v>12</v>
      </c>
      <c r="E5096" s="331" t="n">
        <f aca="false">DAY(B5096)</f>
        <v>17</v>
      </c>
      <c r="F5096" s="132" t="n">
        <v>42253.93</v>
      </c>
      <c r="G5096" s="132" t="n">
        <v>42382.46</v>
      </c>
      <c r="H5096" s="132" t="n">
        <v>41253</v>
      </c>
      <c r="I5096" s="132" t="n">
        <v>41362.47</v>
      </c>
      <c r="J5096" s="132" t="n">
        <f aca="false">LARGE($G$1:G5096,1)</f>
        <v>68997.75</v>
      </c>
      <c r="K5096" s="192" t="n">
        <f aca="false">IF(J5096&gt;J5095,0,K5095+1)</f>
        <v>767</v>
      </c>
      <c r="L5096" s="134" t="n">
        <f aca="false">I5096/J5096-1</f>
        <v>-0.400524364924943</v>
      </c>
      <c r="O5096" s="131"/>
      <c r="P5096" s="330"/>
      <c r="Q5096" s="132"/>
      <c r="R5096" s="132"/>
      <c r="S5096" s="132"/>
      <c r="T5096" s="132"/>
    </row>
    <row r="5097" customFormat="false" ht="12.8" hidden="false" customHeight="false" outlineLevel="0" collapsed="false">
      <c r="A5097" s="131" t="n">
        <v>1702857600</v>
      </c>
      <c r="B5097" s="330" t="n">
        <f aca="false">(A5097/(24*60*60))+DATE(1970,1,1)</f>
        <v>45278</v>
      </c>
      <c r="C5097" s="331" t="n">
        <f aca="false">YEAR(B5097)</f>
        <v>2023</v>
      </c>
      <c r="D5097" s="331" t="n">
        <f aca="false">MONTH(B5097)</f>
        <v>12</v>
      </c>
      <c r="E5097" s="331" t="n">
        <f aca="false">DAY(B5097)</f>
        <v>18</v>
      </c>
      <c r="F5097" s="132" t="n">
        <v>41360.25</v>
      </c>
      <c r="G5097" s="132" t="n">
        <v>42742.3</v>
      </c>
      <c r="H5097" s="132" t="n">
        <v>40511.23</v>
      </c>
      <c r="I5097" s="132" t="n">
        <v>42654.53</v>
      </c>
      <c r="J5097" s="132" t="n">
        <f aca="false">LARGE($G$1:G5097,1)</f>
        <v>68997.75</v>
      </c>
      <c r="K5097" s="192" t="n">
        <f aca="false">IF(J5097&gt;J5096,0,K5096+1)</f>
        <v>768</v>
      </c>
      <c r="L5097" s="134" t="n">
        <f aca="false">I5097/J5097-1</f>
        <v>-0.381798247044288</v>
      </c>
      <c r="O5097" s="131"/>
      <c r="P5097" s="330"/>
      <c r="Q5097" s="132"/>
      <c r="R5097" s="132"/>
      <c r="S5097" s="132"/>
      <c r="T5097" s="132"/>
    </row>
    <row r="5098" customFormat="false" ht="12.8" hidden="false" customHeight="false" outlineLevel="0" collapsed="false">
      <c r="A5098" s="131" t="n">
        <v>1702944000</v>
      </c>
      <c r="B5098" s="330" t="n">
        <f aca="false">(A5098/(24*60*60))+DATE(1970,1,1)</f>
        <v>45279</v>
      </c>
      <c r="C5098" s="331" t="n">
        <f aca="false">YEAR(B5098)</f>
        <v>2023</v>
      </c>
      <c r="D5098" s="331" t="n">
        <f aca="false">MONTH(B5098)</f>
        <v>12</v>
      </c>
      <c r="E5098" s="331" t="n">
        <f aca="false">DAY(B5098)</f>
        <v>19</v>
      </c>
      <c r="F5098" s="132" t="n">
        <v>42660.68</v>
      </c>
      <c r="G5098" s="132" t="n">
        <v>43467.39</v>
      </c>
      <c r="H5098" s="132" t="n">
        <v>41811</v>
      </c>
      <c r="I5098" s="132" t="n">
        <v>42276.81</v>
      </c>
      <c r="J5098" s="132" t="n">
        <f aca="false">LARGE($G$1:G5098,1)</f>
        <v>68997.75</v>
      </c>
      <c r="K5098" s="192" t="n">
        <f aca="false">IF(J5098&gt;J5097,0,K5097+1)</f>
        <v>769</v>
      </c>
      <c r="L5098" s="134" t="n">
        <f aca="false">I5098/J5098-1</f>
        <v>-0.387272628455276</v>
      </c>
      <c r="O5098" s="131"/>
      <c r="P5098" s="330"/>
      <c r="Q5098" s="132"/>
      <c r="R5098" s="132"/>
      <c r="S5098" s="132"/>
      <c r="T5098" s="132"/>
    </row>
    <row r="5099" customFormat="false" ht="12.8" hidden="false" customHeight="false" outlineLevel="0" collapsed="false">
      <c r="A5099" s="131" t="n">
        <v>1703030400</v>
      </c>
      <c r="B5099" s="330" t="n">
        <f aca="false">(A5099/(24*60*60))+DATE(1970,1,1)</f>
        <v>45280</v>
      </c>
      <c r="C5099" s="331" t="n">
        <f aca="false">YEAR(B5099)</f>
        <v>2023</v>
      </c>
      <c r="D5099" s="331" t="n">
        <f aca="false">MONTH(B5099)</f>
        <v>12</v>
      </c>
      <c r="E5099" s="331" t="n">
        <f aca="false">DAY(B5099)</f>
        <v>20</v>
      </c>
      <c r="F5099" s="132" t="n">
        <v>42274.84</v>
      </c>
      <c r="G5099" s="132" t="n">
        <v>44319.72</v>
      </c>
      <c r="H5099" s="132" t="n">
        <v>42216.67</v>
      </c>
      <c r="I5099" s="132" t="n">
        <v>43664.69</v>
      </c>
      <c r="J5099" s="132" t="n">
        <f aca="false">LARGE($G$1:G5099,1)</f>
        <v>68997.75</v>
      </c>
      <c r="K5099" s="192" t="n">
        <f aca="false">IF(J5099&gt;J5098,0,K5098+1)</f>
        <v>770</v>
      </c>
      <c r="L5099" s="134" t="n">
        <f aca="false">I5099/J5099-1</f>
        <v>-0.367157769637416</v>
      </c>
      <c r="O5099" s="131"/>
      <c r="P5099" s="330"/>
      <c r="Q5099" s="132"/>
      <c r="R5099" s="132"/>
      <c r="S5099" s="132"/>
      <c r="T5099" s="132"/>
    </row>
    <row r="5100" customFormat="false" ht="12.8" hidden="false" customHeight="false" outlineLevel="0" collapsed="false">
      <c r="A5100" s="131" t="n">
        <v>1703116800</v>
      </c>
      <c r="B5100" s="330" t="n">
        <f aca="false">(A5100/(24*60*60))+DATE(1970,1,1)</f>
        <v>45281</v>
      </c>
      <c r="C5100" s="331" t="n">
        <f aca="false">YEAR(B5100)</f>
        <v>2023</v>
      </c>
      <c r="D5100" s="331" t="n">
        <f aca="false">MONTH(B5100)</f>
        <v>12</v>
      </c>
      <c r="E5100" s="331" t="n">
        <f aca="false">DAY(B5100)</f>
        <v>21</v>
      </c>
      <c r="F5100" s="132" t="n">
        <v>43666.78</v>
      </c>
      <c r="G5100" s="132" t="n">
        <v>44244.23</v>
      </c>
      <c r="H5100" s="132" t="n">
        <v>43323.1</v>
      </c>
      <c r="I5100" s="132" t="n">
        <v>43876.91</v>
      </c>
      <c r="J5100" s="132" t="n">
        <f aca="false">LARGE($G$1:G5100,1)</f>
        <v>68997.75</v>
      </c>
      <c r="K5100" s="192" t="n">
        <f aca="false">IF(J5100&gt;J5099,0,K5099+1)</f>
        <v>771</v>
      </c>
      <c r="L5100" s="134" t="n">
        <f aca="false">I5100/J5100-1</f>
        <v>-0.364082017167226</v>
      </c>
      <c r="O5100" s="131"/>
      <c r="P5100" s="330"/>
      <c r="Q5100" s="132"/>
      <c r="R5100" s="132"/>
      <c r="S5100" s="132"/>
      <c r="T5100" s="132"/>
    </row>
    <row r="5101" customFormat="false" ht="12.8" hidden="false" customHeight="false" outlineLevel="0" collapsed="false">
      <c r="A5101" s="131" t="n">
        <v>1703203200</v>
      </c>
      <c r="B5101" s="330" t="n">
        <f aca="false">(A5101/(24*60*60))+DATE(1970,1,1)</f>
        <v>45282</v>
      </c>
      <c r="C5101" s="331" t="n">
        <f aca="false">YEAR(B5101)</f>
        <v>2023</v>
      </c>
      <c r="D5101" s="331" t="n">
        <f aca="false">MONTH(B5101)</f>
        <v>12</v>
      </c>
      <c r="E5101" s="331" t="n">
        <f aca="false">DAY(B5101)</f>
        <v>22</v>
      </c>
      <c r="F5101" s="132" t="n">
        <v>43876.49</v>
      </c>
      <c r="G5101" s="132" t="n">
        <v>44426.69</v>
      </c>
      <c r="H5101" s="132" t="n">
        <v>43443.23</v>
      </c>
      <c r="I5101" s="132" t="n">
        <v>44012.68</v>
      </c>
      <c r="J5101" s="132" t="n">
        <f aca="false">LARGE($G$1:G5101,1)</f>
        <v>68997.75</v>
      </c>
      <c r="K5101" s="192" t="n">
        <f aca="false">IF(J5101&gt;J5100,0,K5100+1)</f>
        <v>772</v>
      </c>
      <c r="L5101" s="134" t="n">
        <f aca="false">I5101/J5101-1</f>
        <v>-0.362114271842198</v>
      </c>
      <c r="O5101" s="131"/>
      <c r="P5101" s="330"/>
      <c r="Q5101" s="132"/>
      <c r="R5101" s="132"/>
      <c r="S5101" s="132"/>
      <c r="T5101" s="132"/>
    </row>
    <row r="5102" customFormat="false" ht="12.8" hidden="false" customHeight="false" outlineLevel="0" collapsed="false">
      <c r="A5102" s="131" t="n">
        <v>1703289600</v>
      </c>
      <c r="B5102" s="330" t="n">
        <f aca="false">(A5102/(24*60*60))+DATE(1970,1,1)</f>
        <v>45283</v>
      </c>
      <c r="C5102" s="331" t="n">
        <f aca="false">YEAR(B5102)</f>
        <v>2023</v>
      </c>
      <c r="D5102" s="331" t="n">
        <f aca="false">MONTH(B5102)</f>
        <v>12</v>
      </c>
      <c r="E5102" s="331" t="n">
        <f aca="false">DAY(B5102)</f>
        <v>23</v>
      </c>
      <c r="F5102" s="132" t="n">
        <v>44019.91</v>
      </c>
      <c r="G5102" s="132" t="n">
        <v>44031.96</v>
      </c>
      <c r="H5102" s="132" t="n">
        <v>43331.59</v>
      </c>
      <c r="I5102" s="132" t="n">
        <v>43752.61</v>
      </c>
      <c r="J5102" s="132" t="n">
        <f aca="false">LARGE($G$1:G5102,1)</f>
        <v>68997.75</v>
      </c>
      <c r="K5102" s="192" t="n">
        <f aca="false">IF(J5102&gt;J5101,0,K5101+1)</f>
        <v>773</v>
      </c>
      <c r="L5102" s="134" t="n">
        <f aca="false">I5102/J5102-1</f>
        <v>-0.365883525187416</v>
      </c>
      <c r="O5102" s="131"/>
      <c r="P5102" s="330"/>
      <c r="Q5102" s="132"/>
      <c r="R5102" s="132"/>
      <c r="S5102" s="132"/>
      <c r="T5102" s="132"/>
    </row>
    <row r="5103" customFormat="false" ht="12.8" hidden="false" customHeight="false" outlineLevel="0" collapsed="false">
      <c r="A5103" s="131" t="n">
        <v>1703376000</v>
      </c>
      <c r="B5103" s="330" t="n">
        <f aca="false">(A5103/(24*60*60))+DATE(1970,1,1)</f>
        <v>45284</v>
      </c>
      <c r="C5103" s="331" t="n">
        <f aca="false">YEAR(B5103)</f>
        <v>2023</v>
      </c>
      <c r="D5103" s="331" t="n">
        <f aca="false">MONTH(B5103)</f>
        <v>12</v>
      </c>
      <c r="E5103" s="331" t="n">
        <f aca="false">DAY(B5103)</f>
        <v>24</v>
      </c>
      <c r="F5103" s="132" t="n">
        <v>43752.37</v>
      </c>
      <c r="G5103" s="132" t="n">
        <v>43962.69</v>
      </c>
      <c r="H5103" s="132" t="n">
        <v>42673.54</v>
      </c>
      <c r="I5103" s="132" t="n">
        <v>43028.98</v>
      </c>
      <c r="J5103" s="132" t="n">
        <f aca="false">LARGE($G$1:G5103,1)</f>
        <v>68997.75</v>
      </c>
      <c r="K5103" s="192" t="n">
        <f aca="false">IF(J5103&gt;J5102,0,K5102+1)</f>
        <v>774</v>
      </c>
      <c r="L5103" s="134" t="n">
        <f aca="false">I5103/J5103-1</f>
        <v>-0.376371258483066</v>
      </c>
      <c r="O5103" s="131"/>
      <c r="P5103" s="330"/>
      <c r="Q5103" s="132"/>
      <c r="R5103" s="132"/>
      <c r="S5103" s="132"/>
      <c r="T5103" s="132"/>
    </row>
    <row r="5104" customFormat="false" ht="12.8" hidden="false" customHeight="false" outlineLevel="0" collapsed="false">
      <c r="A5104" s="131" t="n">
        <v>1703462400</v>
      </c>
      <c r="B5104" s="330" t="n">
        <f aca="false">(A5104/(24*60*60))+DATE(1970,1,1)</f>
        <v>45285</v>
      </c>
      <c r="C5104" s="331" t="n">
        <f aca="false">YEAR(B5104)</f>
        <v>2023</v>
      </c>
      <c r="D5104" s="331" t="n">
        <f aca="false">MONTH(B5104)</f>
        <v>12</v>
      </c>
      <c r="E5104" s="331" t="n">
        <f aca="false">DAY(B5104)</f>
        <v>25</v>
      </c>
      <c r="F5104" s="132" t="n">
        <v>43023.73</v>
      </c>
      <c r="G5104" s="132" t="n">
        <v>43821.05</v>
      </c>
      <c r="H5104" s="132" t="n">
        <v>42768.84</v>
      </c>
      <c r="I5104" s="132" t="n">
        <v>43606.44</v>
      </c>
      <c r="J5104" s="132" t="n">
        <f aca="false">LARGE($G$1:G5104,1)</f>
        <v>68997.75</v>
      </c>
      <c r="K5104" s="192" t="n">
        <f aca="false">IF(J5104&gt;J5103,0,K5103+1)</f>
        <v>775</v>
      </c>
      <c r="L5104" s="134" t="n">
        <f aca="false">I5104/J5104-1</f>
        <v>-0.368002000065219</v>
      </c>
      <c r="O5104" s="131"/>
      <c r="P5104" s="330"/>
      <c r="Q5104" s="132"/>
      <c r="R5104" s="132"/>
      <c r="S5104" s="132"/>
      <c r="T5104" s="132"/>
    </row>
    <row r="5105" customFormat="false" ht="12.8" hidden="false" customHeight="false" outlineLevel="0" collapsed="false">
      <c r="A5105" s="131" t="n">
        <v>1703548800</v>
      </c>
      <c r="B5105" s="330" t="n">
        <f aca="false">(A5105/(24*60*60))+DATE(1970,1,1)</f>
        <v>45286</v>
      </c>
      <c r="C5105" s="331" t="n">
        <f aca="false">YEAR(B5105)</f>
        <v>2023</v>
      </c>
      <c r="D5105" s="331" t="n">
        <f aca="false">MONTH(B5105)</f>
        <v>12</v>
      </c>
      <c r="E5105" s="331" t="n">
        <f aca="false">DAY(B5105)</f>
        <v>26</v>
      </c>
      <c r="F5105" s="132" t="n">
        <v>43605.19</v>
      </c>
      <c r="G5105" s="132" t="n">
        <v>43615.78</v>
      </c>
      <c r="H5105" s="132" t="n">
        <v>41623.19</v>
      </c>
      <c r="I5105" s="132" t="n">
        <v>42528.16</v>
      </c>
      <c r="J5105" s="132" t="n">
        <f aca="false">LARGE($G$1:G5105,1)</f>
        <v>68997.75</v>
      </c>
      <c r="K5105" s="192" t="n">
        <f aca="false">IF(J5105&gt;J5104,0,K5104+1)</f>
        <v>776</v>
      </c>
      <c r="L5105" s="134" t="n">
        <f aca="false">I5105/J5105-1</f>
        <v>-0.38362975604277</v>
      </c>
      <c r="O5105" s="131"/>
      <c r="P5105" s="330"/>
      <c r="Q5105" s="132"/>
      <c r="R5105" s="132"/>
      <c r="S5105" s="132"/>
      <c r="T5105" s="132"/>
    </row>
    <row r="5106" customFormat="false" ht="12.8" hidden="false" customHeight="false" outlineLevel="0" collapsed="false">
      <c r="A5106" s="131" t="n">
        <v>1703635200</v>
      </c>
      <c r="B5106" s="330" t="n">
        <f aca="false">(A5106/(24*60*60))+DATE(1970,1,1)</f>
        <v>45287</v>
      </c>
      <c r="C5106" s="331" t="n">
        <f aca="false">YEAR(B5106)</f>
        <v>2023</v>
      </c>
      <c r="D5106" s="331" t="n">
        <f aca="false">MONTH(B5106)</f>
        <v>12</v>
      </c>
      <c r="E5106" s="331" t="n">
        <f aca="false">DAY(B5106)</f>
        <v>27</v>
      </c>
      <c r="F5106" s="132" t="n">
        <v>42530.08</v>
      </c>
      <c r="G5106" s="132" t="n">
        <v>43681</v>
      </c>
      <c r="H5106" s="132" t="n">
        <v>42138.42</v>
      </c>
      <c r="I5106" s="132" t="n">
        <v>43473.63</v>
      </c>
      <c r="J5106" s="132" t="n">
        <f aca="false">LARGE($G$1:G5106,1)</f>
        <v>68997.75</v>
      </c>
      <c r="K5106" s="192" t="n">
        <f aca="false">IF(J5106&gt;J5105,0,K5105+1)</f>
        <v>777</v>
      </c>
      <c r="L5106" s="134" t="n">
        <f aca="false">I5106/J5106-1</f>
        <v>-0.369926845440612</v>
      </c>
      <c r="O5106" s="131"/>
      <c r="P5106" s="330"/>
      <c r="Q5106" s="132"/>
      <c r="R5106" s="132"/>
      <c r="S5106" s="132"/>
      <c r="T5106" s="132"/>
    </row>
    <row r="5107" customFormat="false" ht="12.8" hidden="false" customHeight="false" outlineLevel="0" collapsed="false">
      <c r="A5107" s="131" t="n">
        <v>1703721600</v>
      </c>
      <c r="B5107" s="330" t="n">
        <f aca="false">(A5107/(24*60*60))+DATE(1970,1,1)</f>
        <v>45288</v>
      </c>
      <c r="C5107" s="331" t="n">
        <f aca="false">YEAR(B5107)</f>
        <v>2023</v>
      </c>
      <c r="D5107" s="331" t="n">
        <f aca="false">MONTH(B5107)</f>
        <v>12</v>
      </c>
      <c r="E5107" s="331" t="n">
        <f aca="false">DAY(B5107)</f>
        <v>28</v>
      </c>
      <c r="F5107" s="132" t="n">
        <v>43469.82</v>
      </c>
      <c r="G5107" s="132" t="n">
        <v>43806.91</v>
      </c>
      <c r="H5107" s="132" t="n">
        <v>42312.07</v>
      </c>
      <c r="I5107" s="132" t="n">
        <v>42599.41</v>
      </c>
      <c r="J5107" s="132" t="n">
        <f aca="false">LARGE($G$1:G5107,1)</f>
        <v>68997.75</v>
      </c>
      <c r="K5107" s="192" t="n">
        <f aca="false">IF(J5107&gt;J5106,0,K5106+1)</f>
        <v>778</v>
      </c>
      <c r="L5107" s="134" t="n">
        <f aca="false">I5107/J5107-1</f>
        <v>-0.382597113673997</v>
      </c>
      <c r="O5107" s="131"/>
      <c r="P5107" s="330"/>
      <c r="Q5107" s="132"/>
      <c r="R5107" s="132"/>
      <c r="S5107" s="132"/>
      <c r="T5107" s="132"/>
    </row>
    <row r="5108" customFormat="false" ht="12.8" hidden="false" customHeight="false" outlineLevel="0" collapsed="false">
      <c r="A5108" s="131" t="n">
        <v>1703808000</v>
      </c>
      <c r="B5108" s="330" t="n">
        <f aca="false">(A5108/(24*60*60))+DATE(1970,1,1)</f>
        <v>45289</v>
      </c>
      <c r="C5108" s="331" t="n">
        <f aca="false">YEAR(B5108)</f>
        <v>2023</v>
      </c>
      <c r="D5108" s="331" t="n">
        <f aca="false">MONTH(B5108)</f>
        <v>12</v>
      </c>
      <c r="E5108" s="331" t="n">
        <f aca="false">DAY(B5108)</f>
        <v>29</v>
      </c>
      <c r="F5108" s="132" t="n">
        <v>42610.91</v>
      </c>
      <c r="G5108" s="132" t="n">
        <v>43143.98</v>
      </c>
      <c r="H5108" s="132" t="n">
        <v>41302.65</v>
      </c>
      <c r="I5108" s="132" t="n">
        <v>42093.09</v>
      </c>
      <c r="J5108" s="132" t="n">
        <f aca="false">LARGE($G$1:G5108,1)</f>
        <v>68997.75</v>
      </c>
      <c r="K5108" s="192" t="n">
        <f aca="false">IF(J5108&gt;J5107,0,K5107+1)</f>
        <v>779</v>
      </c>
      <c r="L5108" s="134" t="n">
        <f aca="false">I5108/J5108-1</f>
        <v>-0.389935323977956</v>
      </c>
      <c r="O5108" s="131"/>
      <c r="P5108" s="330"/>
      <c r="Q5108" s="132"/>
      <c r="R5108" s="132"/>
      <c r="S5108" s="132"/>
      <c r="T5108" s="132"/>
    </row>
    <row r="5109" customFormat="false" ht="12.8" hidden="false" customHeight="false" outlineLevel="0" collapsed="false">
      <c r="A5109" s="131" t="n">
        <v>1703894400</v>
      </c>
      <c r="B5109" s="330" t="n">
        <f aca="false">(A5109/(24*60*60))+DATE(1970,1,1)</f>
        <v>45290</v>
      </c>
      <c r="C5109" s="331" t="n">
        <f aca="false">YEAR(B5109)</f>
        <v>2023</v>
      </c>
      <c r="D5109" s="331" t="n">
        <f aca="false">MONTH(B5109)</f>
        <v>12</v>
      </c>
      <c r="E5109" s="331" t="n">
        <f aca="false">DAY(B5109)</f>
        <v>30</v>
      </c>
      <c r="F5109" s="132" t="n">
        <v>42088.53</v>
      </c>
      <c r="G5109" s="132" t="n">
        <v>42608.73</v>
      </c>
      <c r="H5109" s="132" t="n">
        <v>41546</v>
      </c>
      <c r="I5109" s="132" t="n">
        <v>42159.51</v>
      </c>
      <c r="J5109" s="132" t="n">
        <f aca="false">LARGE($G$1:G5109,1)</f>
        <v>68997.75</v>
      </c>
      <c r="K5109" s="192" t="n">
        <f aca="false">IF(J5109&gt;J5108,0,K5108+1)</f>
        <v>780</v>
      </c>
      <c r="L5109" s="134" t="n">
        <f aca="false">I5109/J5109-1</f>
        <v>-0.388972683891866</v>
      </c>
      <c r="O5109" s="131"/>
      <c r="P5109" s="330"/>
      <c r="Q5109" s="132"/>
      <c r="R5109" s="132"/>
      <c r="S5109" s="132"/>
      <c r="T5109" s="132"/>
    </row>
    <row r="5110" customFormat="false" ht="12.8" hidden="false" customHeight="false" outlineLevel="0" collapsed="false">
      <c r="A5110" s="131" t="n">
        <v>1703980800</v>
      </c>
      <c r="B5110" s="330" t="n">
        <f aca="false">(A5110/(24*60*60))+DATE(1970,1,1)</f>
        <v>45291</v>
      </c>
      <c r="C5110" s="331" t="n">
        <f aca="false">YEAR(B5110)</f>
        <v>2023</v>
      </c>
      <c r="D5110" s="331" t="n">
        <f aca="false">MONTH(B5110)</f>
        <v>12</v>
      </c>
      <c r="E5110" s="331" t="n">
        <f aca="false">DAY(B5110)</f>
        <v>31</v>
      </c>
      <c r="F5110" s="132" t="n">
        <v>42158.86</v>
      </c>
      <c r="G5110" s="132" t="n">
        <v>42882.6</v>
      </c>
      <c r="H5110" s="132" t="n">
        <v>41988.7</v>
      </c>
      <c r="I5110" s="132" t="n">
        <v>42278.29</v>
      </c>
      <c r="J5110" s="132" t="n">
        <f aca="false">LARGE($G$1:G5110,1)</f>
        <v>68997.75</v>
      </c>
      <c r="K5110" s="192" t="n">
        <f aca="false">IF(J5110&gt;J5109,0,K5109+1)</f>
        <v>781</v>
      </c>
      <c r="L5110" s="134" t="n">
        <f aca="false">I5110/J5110-1</f>
        <v>-0.387251178480458</v>
      </c>
      <c r="O5110" s="131"/>
      <c r="P5110" s="330"/>
      <c r="Q5110" s="132"/>
      <c r="R5110" s="132"/>
      <c r="S5110" s="132"/>
      <c r="T5110" s="132"/>
    </row>
    <row r="5111" customFormat="false" ht="12.8" hidden="false" customHeight="false" outlineLevel="0" collapsed="false">
      <c r="A5111" s="131" t="n">
        <v>1704067200</v>
      </c>
      <c r="B5111" s="330" t="n">
        <f aca="false">(A5111/(24*60*60))+DATE(1970,1,1)</f>
        <v>45292</v>
      </c>
      <c r="C5111" s="331" t="n">
        <f aca="false">YEAR(B5111)</f>
        <v>2024</v>
      </c>
      <c r="D5111" s="331" t="n">
        <f aca="false">MONTH(B5111)</f>
        <v>1</v>
      </c>
      <c r="E5111" s="331" t="n">
        <f aca="false">DAY(B5111)</f>
        <v>1</v>
      </c>
      <c r="F5111" s="132" t="n">
        <v>42279.67</v>
      </c>
      <c r="G5111" s="132" t="n">
        <v>44202.58</v>
      </c>
      <c r="H5111" s="132" t="n">
        <v>42202.84</v>
      </c>
      <c r="I5111" s="132" t="n">
        <v>44190.9</v>
      </c>
      <c r="J5111" s="132" t="n">
        <f aca="false">LARGE($G$1:G5111,1)</f>
        <v>68997.75</v>
      </c>
      <c r="K5111" s="192" t="n">
        <f aca="false">IF(J5111&gt;J5110,0,K5110+1)</f>
        <v>782</v>
      </c>
      <c r="L5111" s="134" t="n">
        <f aca="false">I5111/J5111-1</f>
        <v>-0.359531289063774</v>
      </c>
      <c r="O5111" s="131"/>
      <c r="P5111" s="330"/>
      <c r="Q5111" s="132"/>
      <c r="R5111" s="132"/>
      <c r="S5111" s="132"/>
      <c r="T5111" s="132"/>
    </row>
    <row r="5112" customFormat="false" ht="12.8" hidden="false" customHeight="false" outlineLevel="0" collapsed="false">
      <c r="A5112" s="131" t="n">
        <v>1704153600</v>
      </c>
      <c r="B5112" s="330" t="n">
        <f aca="false">(A5112/(24*60*60))+DATE(1970,1,1)</f>
        <v>45293</v>
      </c>
      <c r="C5112" s="331" t="n">
        <f aca="false">YEAR(B5112)</f>
        <v>2024</v>
      </c>
      <c r="D5112" s="331" t="n">
        <f aca="false">MONTH(B5112)</f>
        <v>1</v>
      </c>
      <c r="E5112" s="331" t="n">
        <f aca="false">DAY(B5112)</f>
        <v>2</v>
      </c>
      <c r="F5112" s="132" t="n">
        <v>44192.15</v>
      </c>
      <c r="G5112" s="132" t="n">
        <v>45920.31</v>
      </c>
      <c r="H5112" s="132" t="n">
        <v>44162.58</v>
      </c>
      <c r="I5112" s="132" t="n">
        <v>44977.2</v>
      </c>
      <c r="J5112" s="132" t="n">
        <f aca="false">LARGE($G$1:G5112,1)</f>
        <v>68997.75</v>
      </c>
      <c r="K5112" s="192" t="n">
        <f aca="false">IF(J5112&gt;J5111,0,K5111+1)</f>
        <v>783</v>
      </c>
      <c r="L5112" s="134" t="n">
        <f aca="false">I5112/J5112-1</f>
        <v>-0.34813526528039</v>
      </c>
      <c r="O5112" s="131"/>
      <c r="P5112" s="330"/>
      <c r="Q5112" s="132"/>
      <c r="R5112" s="132"/>
      <c r="S5112" s="132"/>
      <c r="T5112" s="132"/>
    </row>
    <row r="5113" customFormat="false" ht="12.8" hidden="false" customHeight="false" outlineLevel="0" collapsed="false">
      <c r="A5113" s="131" t="n">
        <v>1704240000</v>
      </c>
      <c r="B5113" s="330" t="n">
        <f aca="false">(A5113/(24*60*60))+DATE(1970,1,1)</f>
        <v>45294</v>
      </c>
      <c r="C5113" s="331" t="n">
        <f aca="false">YEAR(B5113)</f>
        <v>2024</v>
      </c>
      <c r="D5113" s="331" t="n">
        <f aca="false">MONTH(B5113)</f>
        <v>1</v>
      </c>
      <c r="E5113" s="331" t="n">
        <f aca="false">DAY(B5113)</f>
        <v>3</v>
      </c>
      <c r="F5113" s="132" t="n">
        <v>44980.8</v>
      </c>
      <c r="G5113" s="132" t="n">
        <v>45524.41</v>
      </c>
      <c r="H5113" s="132" t="n">
        <v>40490.92</v>
      </c>
      <c r="I5113" s="132" t="n">
        <v>42861.49</v>
      </c>
      <c r="J5113" s="132" t="n">
        <f aca="false">LARGE($G$1:G5113,1)</f>
        <v>68997.75</v>
      </c>
      <c r="K5113" s="192" t="n">
        <f aca="false">IF(J5113&gt;J5112,0,K5112+1)</f>
        <v>784</v>
      </c>
      <c r="L5113" s="134" t="n">
        <f aca="false">I5113/J5113-1</f>
        <v>-0.37879872894406</v>
      </c>
      <c r="O5113" s="131"/>
      <c r="P5113" s="330"/>
      <c r="Q5113" s="132"/>
      <c r="R5113" s="132"/>
      <c r="S5113" s="132"/>
      <c r="T5113" s="132"/>
    </row>
    <row r="5114" customFormat="false" ht="12.8" hidden="false" customHeight="false" outlineLevel="0" collapsed="false">
      <c r="A5114" s="131" t="n">
        <v>1704326400</v>
      </c>
      <c r="B5114" s="330" t="n">
        <f aca="false">(A5114/(24*60*60))+DATE(1970,1,1)</f>
        <v>45295</v>
      </c>
      <c r="C5114" s="331" t="n">
        <f aca="false">YEAR(B5114)</f>
        <v>2024</v>
      </c>
      <c r="D5114" s="331" t="n">
        <f aca="false">MONTH(B5114)</f>
        <v>1</v>
      </c>
      <c r="E5114" s="331" t="n">
        <f aca="false">DAY(B5114)</f>
        <v>4</v>
      </c>
      <c r="F5114" s="132" t="n">
        <v>42861.77</v>
      </c>
      <c r="G5114" s="132" t="n">
        <v>44797.48</v>
      </c>
      <c r="H5114" s="132" t="n">
        <v>42665.25</v>
      </c>
      <c r="I5114" s="132" t="n">
        <v>44203.8</v>
      </c>
      <c r="J5114" s="132" t="n">
        <f aca="false">LARGE($G$1:G5114,1)</f>
        <v>68997.75</v>
      </c>
      <c r="K5114" s="192" t="n">
        <f aca="false">IF(J5114&gt;J5113,0,K5113+1)</f>
        <v>785</v>
      </c>
      <c r="L5114" s="134" t="n">
        <f aca="false">I5114/J5114-1</f>
        <v>-0.359344326445428</v>
      </c>
      <c r="O5114" s="131"/>
      <c r="P5114" s="330"/>
      <c r="Q5114" s="132"/>
      <c r="R5114" s="132"/>
      <c r="S5114" s="132"/>
      <c r="T5114" s="132"/>
    </row>
    <row r="5115" customFormat="false" ht="12.8" hidden="false" customHeight="false" outlineLevel="0" collapsed="false">
      <c r="A5115" s="131" t="n">
        <v>1704412800</v>
      </c>
      <c r="B5115" s="330" t="n">
        <f aca="false">(A5115/(24*60*60))+DATE(1970,1,1)</f>
        <v>45296</v>
      </c>
      <c r="C5115" s="331" t="n">
        <f aca="false">YEAR(B5115)</f>
        <v>2024</v>
      </c>
      <c r="D5115" s="331" t="n">
        <f aca="false">MONTH(B5115)</f>
        <v>1</v>
      </c>
      <c r="E5115" s="331" t="n">
        <f aca="false">DAY(B5115)</f>
        <v>5</v>
      </c>
      <c r="F5115" s="132" t="n">
        <v>44204.84</v>
      </c>
      <c r="G5115" s="132" t="n">
        <v>44405.84</v>
      </c>
      <c r="H5115" s="132" t="n">
        <v>42460.75</v>
      </c>
      <c r="I5115" s="132" t="n">
        <v>44185.37</v>
      </c>
      <c r="J5115" s="132" t="n">
        <f aca="false">LARGE($G$1:G5115,1)</f>
        <v>68997.75</v>
      </c>
      <c r="K5115" s="192" t="n">
        <f aca="false">IF(J5115&gt;J5114,0,K5114+1)</f>
        <v>786</v>
      </c>
      <c r="L5115" s="134" t="n">
        <f aca="false">I5115/J5115-1</f>
        <v>-0.359611436604817</v>
      </c>
      <c r="O5115" s="131"/>
      <c r="P5115" s="330"/>
      <c r="Q5115" s="132"/>
      <c r="R5115" s="132"/>
      <c r="S5115" s="132"/>
      <c r="T5115" s="132"/>
    </row>
    <row r="5116" customFormat="false" ht="12.8" hidden="false" customHeight="false" outlineLevel="0" collapsed="false">
      <c r="A5116" s="131" t="n">
        <v>1704499200</v>
      </c>
      <c r="B5116" s="330" t="n">
        <f aca="false">(A5116/(24*60*60))+DATE(1970,1,1)</f>
        <v>45297</v>
      </c>
      <c r="C5116" s="331" t="n">
        <f aca="false">YEAR(B5116)</f>
        <v>2024</v>
      </c>
      <c r="D5116" s="331" t="n">
        <f aca="false">MONTH(B5116)</f>
        <v>1</v>
      </c>
      <c r="E5116" s="331" t="n">
        <f aca="false">DAY(B5116)</f>
        <v>6</v>
      </c>
      <c r="F5116" s="132" t="n">
        <v>44187.17</v>
      </c>
      <c r="G5116" s="132" t="n">
        <v>44254.69</v>
      </c>
      <c r="H5116" s="132" t="n">
        <v>43445.13</v>
      </c>
      <c r="I5116" s="132" t="n">
        <v>43992.36</v>
      </c>
      <c r="J5116" s="132" t="n">
        <f aca="false">LARGE($G$1:G5116,1)</f>
        <v>68997.75</v>
      </c>
      <c r="K5116" s="192" t="n">
        <f aca="false">IF(J5116&gt;J5115,0,K5115+1)</f>
        <v>787</v>
      </c>
      <c r="L5116" s="134" t="n">
        <f aca="false">I5116/J5116-1</f>
        <v>-0.362408774199159</v>
      </c>
      <c r="O5116" s="131"/>
      <c r="P5116" s="330"/>
      <c r="Q5116" s="132"/>
      <c r="R5116" s="132"/>
      <c r="S5116" s="132"/>
      <c r="T5116" s="132"/>
    </row>
    <row r="5117" customFormat="false" ht="12.8" hidden="false" customHeight="false" outlineLevel="0" collapsed="false">
      <c r="A5117" s="131" t="n">
        <v>1704585600</v>
      </c>
      <c r="B5117" s="330" t="n">
        <f aca="false">(A5117/(24*60*60))+DATE(1970,1,1)</f>
        <v>45298</v>
      </c>
      <c r="C5117" s="331" t="n">
        <f aca="false">YEAR(B5117)</f>
        <v>2024</v>
      </c>
      <c r="D5117" s="331" t="n">
        <f aca="false">MONTH(B5117)</f>
        <v>1</v>
      </c>
      <c r="E5117" s="331" t="n">
        <f aca="false">DAY(B5117)</f>
        <v>7</v>
      </c>
      <c r="F5117" s="132" t="n">
        <v>43987.95</v>
      </c>
      <c r="G5117" s="132" t="n">
        <v>44498.48</v>
      </c>
      <c r="H5117" s="132" t="n">
        <v>43635.2</v>
      </c>
      <c r="I5117" s="132" t="n">
        <v>43942.3</v>
      </c>
      <c r="J5117" s="132" t="n">
        <f aca="false">LARGE($G$1:G5117,1)</f>
        <v>68997.75</v>
      </c>
      <c r="K5117" s="192" t="n">
        <f aca="false">IF(J5117&gt;J5116,0,K5116+1)</f>
        <v>788</v>
      </c>
      <c r="L5117" s="134" t="n">
        <f aca="false">I5117/J5117-1</f>
        <v>-0.363134305104152</v>
      </c>
      <c r="O5117" s="131"/>
      <c r="P5117" s="330"/>
      <c r="Q5117" s="132"/>
      <c r="R5117" s="132"/>
      <c r="S5117" s="132"/>
      <c r="T5117" s="132"/>
    </row>
    <row r="5118" customFormat="false" ht="12.8" hidden="false" customHeight="false" outlineLevel="0" collapsed="false">
      <c r="A5118" s="131" t="n">
        <v>1704672000</v>
      </c>
      <c r="B5118" s="330" t="n">
        <f aca="false">(A5118/(24*60*60))+DATE(1970,1,1)</f>
        <v>45299</v>
      </c>
      <c r="C5118" s="331" t="n">
        <f aca="false">YEAR(B5118)</f>
        <v>2024</v>
      </c>
      <c r="D5118" s="331" t="n">
        <f aca="false">MONTH(B5118)</f>
        <v>1</v>
      </c>
      <c r="E5118" s="331" t="n">
        <f aca="false">DAY(B5118)</f>
        <v>8</v>
      </c>
      <c r="F5118" s="132" t="n">
        <v>43941.36</v>
      </c>
      <c r="G5118" s="132" t="n">
        <v>47285.4</v>
      </c>
      <c r="H5118" s="132" t="n">
        <v>43215.74</v>
      </c>
      <c r="I5118" s="132" t="n">
        <v>46981.38</v>
      </c>
      <c r="J5118" s="132" t="n">
        <f aca="false">LARGE($G$1:G5118,1)</f>
        <v>68997.75</v>
      </c>
      <c r="K5118" s="192" t="n">
        <f aca="false">IF(J5118&gt;J5117,0,K5117+1)</f>
        <v>789</v>
      </c>
      <c r="L5118" s="134" t="n">
        <f aca="false">I5118/J5118-1</f>
        <v>-0.319088231137972</v>
      </c>
      <c r="O5118" s="131"/>
      <c r="P5118" s="330"/>
      <c r="Q5118" s="132"/>
      <c r="R5118" s="132"/>
      <c r="S5118" s="132"/>
      <c r="T5118" s="132"/>
    </row>
    <row r="5119" customFormat="false" ht="12.8" hidden="false" customHeight="false" outlineLevel="0" collapsed="false">
      <c r="A5119" s="131" t="n">
        <v>1704758400</v>
      </c>
      <c r="B5119" s="330" t="n">
        <f aca="false">(A5119/(24*60*60))+DATE(1970,1,1)</f>
        <v>45300</v>
      </c>
      <c r="C5119" s="331" t="n">
        <f aca="false">YEAR(B5119)</f>
        <v>2024</v>
      </c>
      <c r="D5119" s="331" t="n">
        <f aca="false">MONTH(B5119)</f>
        <v>1</v>
      </c>
      <c r="E5119" s="331" t="n">
        <f aca="false">DAY(B5119)</f>
        <v>9</v>
      </c>
      <c r="F5119" s="132" t="n">
        <v>46985.65</v>
      </c>
      <c r="G5119" s="132" t="n">
        <v>47910.75</v>
      </c>
      <c r="H5119" s="132" t="n">
        <v>44662.39</v>
      </c>
      <c r="I5119" s="132" t="n">
        <v>46122.45</v>
      </c>
      <c r="J5119" s="132" t="n">
        <f aca="false">LARGE($G$1:G5119,1)</f>
        <v>68997.75</v>
      </c>
      <c r="K5119" s="192" t="n">
        <f aca="false">IF(J5119&gt;J5118,0,K5118+1)</f>
        <v>790</v>
      </c>
      <c r="L5119" s="134" t="n">
        <f aca="false">I5119/J5119-1</f>
        <v>-0.331536897942324</v>
      </c>
      <c r="O5119" s="131"/>
      <c r="P5119" s="330"/>
      <c r="Q5119" s="132"/>
      <c r="R5119" s="132"/>
      <c r="S5119" s="132"/>
      <c r="T5119" s="132"/>
    </row>
    <row r="5120" customFormat="false" ht="12.8" hidden="false" customHeight="false" outlineLevel="0" collapsed="false">
      <c r="A5120" s="131" t="n">
        <v>1704844800</v>
      </c>
      <c r="B5120" s="330" t="n">
        <f aca="false">(A5120/(24*60*60))+DATE(1970,1,1)</f>
        <v>45301</v>
      </c>
      <c r="C5120" s="331" t="n">
        <f aca="false">YEAR(B5120)</f>
        <v>2024</v>
      </c>
      <c r="D5120" s="331" t="n">
        <f aca="false">MONTH(B5120)</f>
        <v>1</v>
      </c>
      <c r="E5120" s="331" t="n">
        <f aca="false">DAY(B5120)</f>
        <v>10</v>
      </c>
      <c r="F5120" s="132" t="n">
        <v>46113.12</v>
      </c>
      <c r="G5120" s="132" t="n">
        <v>47691.28</v>
      </c>
      <c r="H5120" s="132" t="n">
        <v>44305.95</v>
      </c>
      <c r="I5120" s="132" t="n">
        <v>46666.23</v>
      </c>
      <c r="J5120" s="132" t="n">
        <f aca="false">LARGE($G$1:G5120,1)</f>
        <v>68997.75</v>
      </c>
      <c r="K5120" s="192" t="n">
        <f aca="false">IF(J5120&gt;J5119,0,K5119+1)</f>
        <v>791</v>
      </c>
      <c r="L5120" s="134" t="n">
        <f aca="false">I5120/J5120-1</f>
        <v>-0.323655771383849</v>
      </c>
      <c r="O5120" s="131"/>
      <c r="P5120" s="330"/>
      <c r="Q5120" s="132"/>
      <c r="R5120" s="132"/>
      <c r="S5120" s="132"/>
      <c r="T5120" s="132"/>
    </row>
    <row r="5121" customFormat="false" ht="12.8" hidden="false" customHeight="false" outlineLevel="0" collapsed="false">
      <c r="A5121" s="131" t="n">
        <v>1704931200</v>
      </c>
      <c r="B5121" s="330" t="n">
        <f aca="false">(A5121/(24*60*60))+DATE(1970,1,1)</f>
        <v>45302</v>
      </c>
      <c r="C5121" s="331" t="n">
        <f aca="false">YEAR(B5121)</f>
        <v>2024</v>
      </c>
      <c r="D5121" s="331" t="n">
        <f aca="false">MONTH(B5121)</f>
        <v>1</v>
      </c>
      <c r="E5121" s="331" t="n">
        <f aca="false">DAY(B5121)</f>
        <v>11</v>
      </c>
      <c r="F5121" s="132" t="n">
        <v>46672.16</v>
      </c>
      <c r="G5121" s="132" t="n">
        <v>48975.07</v>
      </c>
      <c r="H5121" s="132" t="n">
        <v>45588.91</v>
      </c>
      <c r="I5121" s="132" t="n">
        <v>46346.52</v>
      </c>
      <c r="J5121" s="132" t="n">
        <f aca="false">LARGE($G$1:G5121,1)</f>
        <v>68997.75</v>
      </c>
      <c r="K5121" s="192" t="n">
        <f aca="false">IF(J5121&gt;J5120,0,K5120+1)</f>
        <v>792</v>
      </c>
      <c r="L5121" s="134" t="n">
        <f aca="false">I5121/J5121-1</f>
        <v>-0.328289400741329</v>
      </c>
      <c r="O5121" s="131"/>
      <c r="P5121" s="330"/>
      <c r="Q5121" s="132"/>
      <c r="R5121" s="132"/>
      <c r="S5121" s="132"/>
      <c r="T5121" s="132"/>
    </row>
    <row r="5122" customFormat="false" ht="12.8" hidden="false" customHeight="false" outlineLevel="0" collapsed="false">
      <c r="A5122" s="131" t="n">
        <v>1705017600</v>
      </c>
      <c r="B5122" s="330" t="n">
        <f aca="false">(A5122/(24*60*60))+DATE(1970,1,1)</f>
        <v>45303</v>
      </c>
      <c r="C5122" s="331" t="n">
        <f aca="false">YEAR(B5122)</f>
        <v>2024</v>
      </c>
      <c r="D5122" s="331" t="n">
        <f aca="false">MONTH(B5122)</f>
        <v>1</v>
      </c>
      <c r="E5122" s="331" t="n">
        <f aca="false">DAY(B5122)</f>
        <v>12</v>
      </c>
      <c r="F5122" s="132" t="n">
        <v>46343.09</v>
      </c>
      <c r="G5122" s="132" t="n">
        <v>46511.55</v>
      </c>
      <c r="H5122" s="132" t="n">
        <v>41482.49</v>
      </c>
      <c r="I5122" s="132" t="n">
        <v>42790.03</v>
      </c>
      <c r="J5122" s="132" t="n">
        <f aca="false">LARGE($G$1:G5122,1)</f>
        <v>68997.75</v>
      </c>
      <c r="K5122" s="192" t="n">
        <f aca="false">IF(J5122&gt;J5121,0,K5121+1)</f>
        <v>793</v>
      </c>
      <c r="L5122" s="134" t="n">
        <f aca="false">I5122/J5122-1</f>
        <v>-0.379834414890341</v>
      </c>
      <c r="O5122" s="131"/>
      <c r="P5122" s="330"/>
      <c r="Q5122" s="132"/>
      <c r="R5122" s="132"/>
      <c r="S5122" s="132"/>
      <c r="T5122" s="132"/>
    </row>
    <row r="5123" customFormat="false" ht="12.8" hidden="false" customHeight="false" outlineLevel="0" collapsed="false">
      <c r="A5123" s="131" t="n">
        <v>1705104000</v>
      </c>
      <c r="B5123" s="330" t="n">
        <f aca="false">(A5123/(24*60*60))+DATE(1970,1,1)</f>
        <v>45304</v>
      </c>
      <c r="C5123" s="331" t="n">
        <f aca="false">YEAR(B5123)</f>
        <v>2024</v>
      </c>
      <c r="D5123" s="331" t="n">
        <f aca="false">MONTH(B5123)</f>
        <v>1</v>
      </c>
      <c r="E5123" s="331" t="n">
        <f aca="false">DAY(B5123)</f>
        <v>13</v>
      </c>
      <c r="F5123" s="132" t="n">
        <v>42795.05</v>
      </c>
      <c r="G5123" s="132" t="n">
        <v>43244</v>
      </c>
      <c r="H5123" s="132" t="n">
        <v>42441.95</v>
      </c>
      <c r="I5123" s="132" t="n">
        <v>42839.31</v>
      </c>
      <c r="J5123" s="132" t="n">
        <f aca="false">LARGE($G$1:G5123,1)</f>
        <v>68997.75</v>
      </c>
      <c r="K5123" s="192" t="n">
        <f aca="false">IF(J5123&gt;J5122,0,K5122+1)</f>
        <v>794</v>
      </c>
      <c r="L5123" s="134" t="n">
        <f aca="false">I5123/J5123-1</f>
        <v>-0.379120188701806</v>
      </c>
      <c r="O5123" s="131"/>
      <c r="P5123" s="330"/>
      <c r="Q5123" s="132"/>
      <c r="R5123" s="132"/>
      <c r="S5123" s="132"/>
      <c r="T5123" s="132"/>
    </row>
    <row r="5124" customFormat="false" ht="12.8" hidden="false" customHeight="false" outlineLevel="0" collapsed="false">
      <c r="A5124" s="131" t="n">
        <v>1705190400</v>
      </c>
      <c r="B5124" s="330" t="n">
        <f aca="false">(A5124/(24*60*60))+DATE(1970,1,1)</f>
        <v>45305</v>
      </c>
      <c r="C5124" s="331" t="n">
        <f aca="false">YEAR(B5124)</f>
        <v>2024</v>
      </c>
      <c r="D5124" s="331" t="n">
        <f aca="false">MONTH(B5124)</f>
        <v>1</v>
      </c>
      <c r="E5124" s="331" t="n">
        <f aca="false">DAY(B5124)</f>
        <v>14</v>
      </c>
      <c r="F5124" s="132" t="n">
        <v>42831.56</v>
      </c>
      <c r="G5124" s="132" t="n">
        <v>43063.53</v>
      </c>
      <c r="H5124" s="132" t="n">
        <v>41704.18</v>
      </c>
      <c r="I5124" s="132" t="n">
        <v>41715.61</v>
      </c>
      <c r="J5124" s="132" t="n">
        <f aca="false">LARGE($G$1:G5124,1)</f>
        <v>68997.75</v>
      </c>
      <c r="K5124" s="192" t="n">
        <f aca="false">IF(J5124&gt;J5123,0,K5123+1)</f>
        <v>795</v>
      </c>
      <c r="L5124" s="134" t="n">
        <f aca="false">I5124/J5124-1</f>
        <v>-0.395406227014649</v>
      </c>
      <c r="O5124" s="131"/>
      <c r="P5124" s="330"/>
      <c r="Q5124" s="132"/>
      <c r="R5124" s="132"/>
      <c r="S5124" s="132"/>
      <c r="T5124" s="132"/>
    </row>
    <row r="5125" customFormat="false" ht="12.8" hidden="false" customHeight="false" outlineLevel="0" collapsed="false">
      <c r="A5125" s="131" t="n">
        <v>1705276800</v>
      </c>
      <c r="B5125" s="330" t="n">
        <f aca="false">(A5125/(24*60*60))+DATE(1970,1,1)</f>
        <v>45306</v>
      </c>
      <c r="C5125" s="331" t="n">
        <f aca="false">YEAR(B5125)</f>
        <v>2024</v>
      </c>
      <c r="D5125" s="331" t="n">
        <f aca="false">MONTH(B5125)</f>
        <v>1</v>
      </c>
      <c r="E5125" s="331" t="n">
        <f aca="false">DAY(B5125)</f>
        <v>15</v>
      </c>
      <c r="F5125" s="132" t="n">
        <v>41709.56</v>
      </c>
      <c r="G5125" s="132" t="n">
        <v>43335.73</v>
      </c>
      <c r="H5125" s="132" t="n">
        <v>41690</v>
      </c>
      <c r="I5125" s="132" t="n">
        <v>42502.39</v>
      </c>
      <c r="J5125" s="132" t="n">
        <f aca="false">LARGE($G$1:G5125,1)</f>
        <v>68997.75</v>
      </c>
      <c r="K5125" s="192" t="n">
        <f aca="false">IF(J5125&gt;J5124,0,K5124+1)</f>
        <v>796</v>
      </c>
      <c r="L5125" s="134" t="n">
        <f aca="false">I5125/J5125-1</f>
        <v>-0.384003246482675</v>
      </c>
      <c r="O5125" s="131"/>
      <c r="P5125" s="330"/>
      <c r="Q5125" s="132"/>
      <c r="R5125" s="132"/>
      <c r="S5125" s="132"/>
      <c r="T5125" s="132"/>
    </row>
    <row r="5126" customFormat="false" ht="12.8" hidden="false" customHeight="false" outlineLevel="0" collapsed="false">
      <c r="A5126" s="131" t="n">
        <v>1705363200</v>
      </c>
      <c r="B5126" s="330" t="n">
        <f aca="false">(A5126/(24*60*60))+DATE(1970,1,1)</f>
        <v>45307</v>
      </c>
      <c r="C5126" s="331" t="n">
        <f aca="false">YEAR(B5126)</f>
        <v>2024</v>
      </c>
      <c r="D5126" s="331" t="n">
        <f aca="false">MONTH(B5126)</f>
        <v>1</v>
      </c>
      <c r="E5126" s="331" t="n">
        <f aca="false">DAY(B5126)</f>
        <v>16</v>
      </c>
      <c r="F5126" s="132" t="n">
        <v>42496.25</v>
      </c>
      <c r="G5126" s="132" t="n">
        <v>43572.88</v>
      </c>
      <c r="H5126" s="132" t="n">
        <v>42048.78</v>
      </c>
      <c r="I5126" s="132" t="n">
        <v>43139.79</v>
      </c>
      <c r="J5126" s="132" t="n">
        <f aca="false">LARGE($G$1:G5126,1)</f>
        <v>68997.75</v>
      </c>
      <c r="K5126" s="192" t="n">
        <f aca="false">IF(J5126&gt;J5125,0,K5125+1)</f>
        <v>797</v>
      </c>
      <c r="L5126" s="134" t="n">
        <f aca="false">I5126/J5126-1</f>
        <v>-0.374765264084698</v>
      </c>
      <c r="O5126" s="131"/>
      <c r="P5126" s="330"/>
      <c r="Q5126" s="132"/>
      <c r="R5126" s="132"/>
      <c r="S5126" s="132"/>
      <c r="T5126" s="132"/>
    </row>
    <row r="5127" customFormat="false" ht="12.8" hidden="false" customHeight="false" outlineLevel="0" collapsed="false">
      <c r="A5127" s="131" t="n">
        <v>1705449600</v>
      </c>
      <c r="B5127" s="330" t="n">
        <f aca="false">(A5127/(24*60*60))+DATE(1970,1,1)</f>
        <v>45308</v>
      </c>
      <c r="C5127" s="331" t="n">
        <f aca="false">YEAR(B5127)</f>
        <v>2024</v>
      </c>
      <c r="D5127" s="331" t="n">
        <f aca="false">MONTH(B5127)</f>
        <v>1</v>
      </c>
      <c r="E5127" s="331" t="n">
        <f aca="false">DAY(B5127)</f>
        <v>17</v>
      </c>
      <c r="F5127" s="132" t="n">
        <v>43142.01</v>
      </c>
      <c r="G5127" s="132" t="n">
        <v>43188.12</v>
      </c>
      <c r="H5127" s="132" t="n">
        <v>42184.55</v>
      </c>
      <c r="I5127" s="132" t="n">
        <v>42750.82</v>
      </c>
      <c r="J5127" s="132" t="n">
        <f aca="false">LARGE($G$1:G5127,1)</f>
        <v>68997.75</v>
      </c>
      <c r="K5127" s="192" t="n">
        <f aca="false">IF(J5127&gt;J5126,0,K5126+1)</f>
        <v>798</v>
      </c>
      <c r="L5127" s="134" t="n">
        <f aca="false">I5127/J5127-1</f>
        <v>-0.380402694290756</v>
      </c>
      <c r="O5127" s="131"/>
      <c r="P5127" s="330"/>
      <c r="Q5127" s="132"/>
      <c r="R5127" s="132"/>
      <c r="S5127" s="132"/>
      <c r="T5127" s="132"/>
    </row>
    <row r="5128" customFormat="false" ht="12.8" hidden="false" customHeight="false" outlineLevel="0" collapsed="false">
      <c r="A5128" s="131" t="n">
        <v>1705536000</v>
      </c>
      <c r="B5128" s="330" t="n">
        <f aca="false">(A5128/(24*60*60))+DATE(1970,1,1)</f>
        <v>45309</v>
      </c>
      <c r="C5128" s="331" t="n">
        <f aca="false">YEAR(B5128)</f>
        <v>2024</v>
      </c>
      <c r="D5128" s="331" t="n">
        <f aca="false">MONTH(B5128)</f>
        <v>1</v>
      </c>
      <c r="E5128" s="331" t="n">
        <f aca="false">DAY(B5128)</f>
        <v>18</v>
      </c>
      <c r="F5128" s="132" t="n">
        <v>42751.45</v>
      </c>
      <c r="G5128" s="132" t="n">
        <v>42889.31</v>
      </c>
      <c r="H5128" s="132" t="n">
        <v>40632.26</v>
      </c>
      <c r="I5128" s="132" t="n">
        <v>41294.55</v>
      </c>
      <c r="J5128" s="132" t="n">
        <f aca="false">LARGE($G$1:G5128,1)</f>
        <v>68997.75</v>
      </c>
      <c r="K5128" s="192" t="n">
        <f aca="false">IF(J5128&gt;J5127,0,K5127+1)</f>
        <v>799</v>
      </c>
      <c r="L5128" s="134" t="n">
        <f aca="false">I5128/J5128-1</f>
        <v>-0.401508744850375</v>
      </c>
      <c r="O5128" s="131"/>
      <c r="P5128" s="330"/>
      <c r="Q5128" s="132"/>
      <c r="R5128" s="132"/>
      <c r="S5128" s="132"/>
      <c r="T5128" s="132"/>
    </row>
    <row r="5129" customFormat="false" ht="12.8" hidden="false" customHeight="false" outlineLevel="0" collapsed="false">
      <c r="A5129" s="131" t="n">
        <v>1705622400</v>
      </c>
      <c r="B5129" s="330" t="n">
        <f aca="false">(A5129/(24*60*60))+DATE(1970,1,1)</f>
        <v>45310</v>
      </c>
      <c r="C5129" s="331" t="n">
        <f aca="false">YEAR(B5129)</f>
        <v>2024</v>
      </c>
      <c r="D5129" s="331" t="n">
        <f aca="false">MONTH(B5129)</f>
        <v>1</v>
      </c>
      <c r="E5129" s="331" t="n">
        <f aca="false">DAY(B5129)</f>
        <v>19</v>
      </c>
      <c r="F5129" s="132" t="n">
        <v>41290.84</v>
      </c>
      <c r="G5129" s="132" t="n">
        <v>42165.96</v>
      </c>
      <c r="H5129" s="132" t="n">
        <v>40276.87</v>
      </c>
      <c r="I5129" s="132" t="n">
        <v>41644.74</v>
      </c>
      <c r="J5129" s="132" t="n">
        <f aca="false">LARGE($G$1:G5129,1)</f>
        <v>68997.75</v>
      </c>
      <c r="K5129" s="192" t="n">
        <f aca="false">IF(J5129&gt;J5128,0,K5128+1)</f>
        <v>800</v>
      </c>
      <c r="L5129" s="134" t="n">
        <f aca="false">I5129/J5129-1</f>
        <v>-0.396433361957455</v>
      </c>
      <c r="O5129" s="131"/>
      <c r="P5129" s="330"/>
      <c r="Q5129" s="132"/>
      <c r="R5129" s="132"/>
      <c r="S5129" s="132"/>
      <c r="T5129" s="132"/>
    </row>
    <row r="5130" customFormat="false" ht="12.8" hidden="false" customHeight="false" outlineLevel="0" collapsed="false">
      <c r="A5130" s="131" t="n">
        <v>1705708800</v>
      </c>
      <c r="B5130" s="330" t="n">
        <f aca="false">(A5130/(24*60*60))+DATE(1970,1,1)</f>
        <v>45311</v>
      </c>
      <c r="C5130" s="331" t="n">
        <f aca="false">YEAR(B5130)</f>
        <v>2024</v>
      </c>
      <c r="D5130" s="331" t="n">
        <f aca="false">MONTH(B5130)</f>
        <v>1</v>
      </c>
      <c r="E5130" s="331" t="n">
        <f aca="false">DAY(B5130)</f>
        <v>20</v>
      </c>
      <c r="F5130" s="132" t="n">
        <v>41646.21</v>
      </c>
      <c r="G5130" s="132" t="n">
        <v>41861.04</v>
      </c>
      <c r="H5130" s="132" t="n">
        <v>41091.14</v>
      </c>
      <c r="I5130" s="132" t="n">
        <v>41691.92</v>
      </c>
      <c r="J5130" s="132" t="n">
        <f aca="false">LARGE($G$1:G5130,1)</f>
        <v>68997.75</v>
      </c>
      <c r="K5130" s="192" t="n">
        <f aca="false">IF(J5130&gt;J5129,0,K5129+1)</f>
        <v>801</v>
      </c>
      <c r="L5130" s="134" t="n">
        <f aca="false">I5130/J5130-1</f>
        <v>-0.395749571544</v>
      </c>
      <c r="O5130" s="131"/>
      <c r="P5130" s="330"/>
      <c r="Q5130" s="132"/>
      <c r="R5130" s="132"/>
      <c r="S5130" s="132"/>
      <c r="T5130" s="132"/>
    </row>
    <row r="5131" customFormat="false" ht="12.8" hidden="false" customHeight="false" outlineLevel="0" collapsed="false">
      <c r="A5131" s="131" t="n">
        <v>1705795200</v>
      </c>
      <c r="B5131" s="330" t="n">
        <f aca="false">(A5131/(24*60*60))+DATE(1970,1,1)</f>
        <v>45312</v>
      </c>
      <c r="C5131" s="331" t="n">
        <f aca="false">YEAR(B5131)</f>
        <v>2024</v>
      </c>
      <c r="D5131" s="331" t="n">
        <f aca="false">MONTH(B5131)</f>
        <v>1</v>
      </c>
      <c r="E5131" s="331" t="n">
        <f aca="false">DAY(B5131)</f>
        <v>21</v>
      </c>
      <c r="F5131" s="132" t="n">
        <v>41687.89</v>
      </c>
      <c r="G5131" s="132" t="n">
        <v>41978.4</v>
      </c>
      <c r="H5131" s="132" t="n">
        <v>41507.07</v>
      </c>
      <c r="I5131" s="132" t="n">
        <v>41586.94</v>
      </c>
      <c r="J5131" s="132" t="n">
        <f aca="false">LARGE($G$1:G5131,1)</f>
        <v>68997.75</v>
      </c>
      <c r="K5131" s="192" t="n">
        <f aca="false">IF(J5131&gt;J5130,0,K5130+1)</f>
        <v>802</v>
      </c>
      <c r="L5131" s="134" t="n">
        <f aca="false">I5131/J5131-1</f>
        <v>-0.397271070433456</v>
      </c>
      <c r="O5131" s="131"/>
      <c r="P5131" s="330"/>
      <c r="Q5131" s="132"/>
      <c r="R5131" s="132"/>
      <c r="S5131" s="132"/>
      <c r="T5131" s="132"/>
    </row>
    <row r="5132" customFormat="false" ht="12.8" hidden="false" customHeight="false" outlineLevel="0" collapsed="false">
      <c r="A5132" s="131" t="n">
        <v>1705881600</v>
      </c>
      <c r="B5132" s="330" t="n">
        <f aca="false">(A5132/(24*60*60))+DATE(1970,1,1)</f>
        <v>45313</v>
      </c>
      <c r="C5132" s="331" t="n">
        <f aca="false">YEAR(B5132)</f>
        <v>2024</v>
      </c>
      <c r="D5132" s="331" t="n">
        <f aca="false">MONTH(B5132)</f>
        <v>1</v>
      </c>
      <c r="E5132" s="331" t="n">
        <f aca="false">DAY(B5132)</f>
        <v>22</v>
      </c>
      <c r="F5132" s="132" t="n">
        <v>41583.43</v>
      </c>
      <c r="G5132" s="132" t="n">
        <v>41684.05</v>
      </c>
      <c r="H5132" s="132" t="n">
        <v>39419.06</v>
      </c>
      <c r="I5132" s="132" t="n">
        <v>39540.57</v>
      </c>
      <c r="J5132" s="132" t="n">
        <f aca="false">LARGE($G$1:G5132,1)</f>
        <v>68997.75</v>
      </c>
      <c r="K5132" s="192" t="n">
        <f aca="false">IF(J5132&gt;J5131,0,K5131+1)</f>
        <v>803</v>
      </c>
      <c r="L5132" s="134" t="n">
        <f aca="false">I5132/J5132-1</f>
        <v>-0.42692957379045</v>
      </c>
      <c r="O5132" s="131"/>
      <c r="P5132" s="330"/>
      <c r="Q5132" s="132"/>
      <c r="R5132" s="132"/>
      <c r="S5132" s="132"/>
      <c r="T5132" s="132"/>
    </row>
    <row r="5133" customFormat="false" ht="12.8" hidden="false" customHeight="false" outlineLevel="0" collapsed="false">
      <c r="A5133" s="131" t="n">
        <v>1705968000</v>
      </c>
      <c r="B5133" s="330" t="n">
        <f aca="false">(A5133/(24*60*60))+DATE(1970,1,1)</f>
        <v>45314</v>
      </c>
      <c r="C5133" s="331" t="n">
        <f aca="false">YEAR(B5133)</f>
        <v>2024</v>
      </c>
      <c r="D5133" s="331" t="n">
        <f aca="false">MONTH(B5133)</f>
        <v>1</v>
      </c>
      <c r="E5133" s="331" t="n">
        <f aca="false">DAY(B5133)</f>
        <v>23</v>
      </c>
      <c r="F5133" s="132" t="n">
        <v>39537.32</v>
      </c>
      <c r="G5133" s="132" t="n">
        <v>40148.12</v>
      </c>
      <c r="H5133" s="132" t="n">
        <v>38524</v>
      </c>
      <c r="I5133" s="132" t="n">
        <v>39882.07</v>
      </c>
      <c r="J5133" s="132" t="n">
        <f aca="false">LARGE($G$1:G5133,1)</f>
        <v>68997.75</v>
      </c>
      <c r="K5133" s="192" t="n">
        <f aca="false">IF(J5133&gt;J5132,0,K5132+1)</f>
        <v>804</v>
      </c>
      <c r="L5133" s="134" t="n">
        <f aca="false">I5133/J5133-1</f>
        <v>-0.421980137033454</v>
      </c>
      <c r="O5133" s="131"/>
      <c r="P5133" s="330"/>
      <c r="Q5133" s="132"/>
      <c r="R5133" s="132"/>
      <c r="S5133" s="132"/>
      <c r="T5133" s="132"/>
    </row>
    <row r="5134" customFormat="false" ht="12.8" hidden="false" customHeight="false" outlineLevel="0" collapsed="false">
      <c r="A5134" s="131" t="n">
        <v>1706054400</v>
      </c>
      <c r="B5134" s="330" t="n">
        <f aca="false">(A5134/(24*60*60))+DATE(1970,1,1)</f>
        <v>45315</v>
      </c>
      <c r="C5134" s="331" t="n">
        <f aca="false">YEAR(B5134)</f>
        <v>2024</v>
      </c>
      <c r="D5134" s="331" t="n">
        <f aca="false">MONTH(B5134)</f>
        <v>1</v>
      </c>
      <c r="E5134" s="331" t="n">
        <f aca="false">DAY(B5134)</f>
        <v>24</v>
      </c>
      <c r="F5134" s="132" t="n">
        <v>39877.07</v>
      </c>
      <c r="G5134" s="132" t="n">
        <v>40533.39</v>
      </c>
      <c r="H5134" s="132" t="n">
        <v>39455.06</v>
      </c>
      <c r="I5134" s="132" t="n">
        <v>40090.15</v>
      </c>
      <c r="J5134" s="132" t="n">
        <f aca="false">LARGE($G$1:G5134,1)</f>
        <v>68997.75</v>
      </c>
      <c r="K5134" s="192" t="n">
        <f aca="false">IF(J5134&gt;J5133,0,K5133+1)</f>
        <v>805</v>
      </c>
      <c r="L5134" s="134" t="n">
        <f aca="false">I5134/J5134-1</f>
        <v>-0.41896438651985</v>
      </c>
      <c r="O5134" s="131"/>
      <c r="P5134" s="330"/>
      <c r="Q5134" s="132"/>
      <c r="R5134" s="132"/>
      <c r="S5134" s="132"/>
      <c r="T5134" s="132"/>
    </row>
    <row r="5135" customFormat="false" ht="12.8" hidden="false" customHeight="false" outlineLevel="0" collapsed="false">
      <c r="A5135" s="131" t="n">
        <v>1706140800</v>
      </c>
      <c r="B5135" s="330" t="n">
        <f aca="false">(A5135/(24*60*60))+DATE(1970,1,1)</f>
        <v>45316</v>
      </c>
      <c r="C5135" s="331" t="n">
        <f aca="false">YEAR(B5135)</f>
        <v>2024</v>
      </c>
      <c r="D5135" s="331" t="n">
        <f aca="false">MONTH(B5135)</f>
        <v>1</v>
      </c>
      <c r="E5135" s="331" t="n">
        <f aca="false">DAY(B5135)</f>
        <v>25</v>
      </c>
      <c r="F5135" s="132" t="n">
        <v>40090.67</v>
      </c>
      <c r="G5135" s="132" t="n">
        <v>40288.89</v>
      </c>
      <c r="H5135" s="132" t="n">
        <v>39536.05</v>
      </c>
      <c r="I5135" s="132" t="n">
        <v>39945.87</v>
      </c>
      <c r="J5135" s="132" t="n">
        <f aca="false">LARGE($G$1:G5135,1)</f>
        <v>68997.75</v>
      </c>
      <c r="K5135" s="192" t="n">
        <f aca="false">IF(J5135&gt;J5134,0,K5134+1)</f>
        <v>806</v>
      </c>
      <c r="L5135" s="134" t="n">
        <f aca="false">I5135/J5135-1</f>
        <v>-0.421055469200083</v>
      </c>
      <c r="O5135" s="131"/>
      <c r="P5135" s="330"/>
      <c r="Q5135" s="132"/>
      <c r="R5135" s="132"/>
      <c r="S5135" s="132"/>
      <c r="T5135" s="132"/>
    </row>
    <row r="5136" customFormat="false" ht="12.8" hidden="false" customHeight="false" outlineLevel="0" collapsed="false">
      <c r="A5136" s="131" t="n">
        <v>1706227200</v>
      </c>
      <c r="B5136" s="330" t="n">
        <f aca="false">(A5136/(24*60*60))+DATE(1970,1,1)</f>
        <v>45317</v>
      </c>
      <c r="C5136" s="331" t="n">
        <f aca="false">YEAR(B5136)</f>
        <v>2024</v>
      </c>
      <c r="D5136" s="331" t="n">
        <f aca="false">MONTH(B5136)</f>
        <v>1</v>
      </c>
      <c r="E5136" s="331" t="n">
        <f aca="false">DAY(B5136)</f>
        <v>26</v>
      </c>
      <c r="F5136" s="132" t="n">
        <v>39945.37</v>
      </c>
      <c r="G5136" s="132" t="n">
        <v>42220.44</v>
      </c>
      <c r="H5136" s="132" t="n">
        <v>39825.09</v>
      </c>
      <c r="I5136" s="132" t="n">
        <v>41817</v>
      </c>
      <c r="J5136" s="132" t="n">
        <f aca="false">LARGE($G$1:G5136,1)</f>
        <v>68997.75</v>
      </c>
      <c r="K5136" s="192" t="n">
        <f aca="false">IF(J5136&gt;J5135,0,K5135+1)</f>
        <v>807</v>
      </c>
      <c r="L5136" s="134" t="n">
        <f aca="false">I5136/J5136-1</f>
        <v>-0.393936758807352</v>
      </c>
      <c r="O5136" s="131"/>
      <c r="P5136" s="330"/>
      <c r="Q5136" s="132"/>
      <c r="R5136" s="132"/>
      <c r="S5136" s="132"/>
      <c r="T5136" s="132"/>
    </row>
    <row r="5137" customFormat="false" ht="12.8" hidden="false" customHeight="false" outlineLevel="0" collapsed="false">
      <c r="A5137" s="131" t="n">
        <v>1706313600</v>
      </c>
      <c r="B5137" s="330" t="n">
        <f aca="false">(A5137/(24*60*60))+DATE(1970,1,1)</f>
        <v>45318</v>
      </c>
      <c r="C5137" s="331" t="n">
        <f aca="false">YEAR(B5137)</f>
        <v>2024</v>
      </c>
      <c r="D5137" s="331" t="n">
        <f aca="false">MONTH(B5137)</f>
        <v>1</v>
      </c>
      <c r="E5137" s="331" t="n">
        <f aca="false">DAY(B5137)</f>
        <v>27</v>
      </c>
      <c r="F5137" s="132" t="n">
        <v>41818.32</v>
      </c>
      <c r="G5137" s="132" t="n">
        <v>42196.32</v>
      </c>
      <c r="H5137" s="132" t="n">
        <v>41396.21</v>
      </c>
      <c r="I5137" s="132" t="n">
        <v>42126.46</v>
      </c>
      <c r="J5137" s="132" t="n">
        <f aca="false">LARGE($G$1:G5137,1)</f>
        <v>68997.75</v>
      </c>
      <c r="K5137" s="192" t="n">
        <f aca="false">IF(J5137&gt;J5136,0,K5136+1)</f>
        <v>808</v>
      </c>
      <c r="L5137" s="134" t="n">
        <f aca="false">I5137/J5137-1</f>
        <v>-0.389451685018714</v>
      </c>
      <c r="O5137" s="131"/>
      <c r="P5137" s="330"/>
      <c r="Q5137" s="132"/>
      <c r="R5137" s="132"/>
      <c r="S5137" s="132"/>
      <c r="T5137" s="132"/>
    </row>
    <row r="5138" customFormat="false" ht="12.8" hidden="false" customHeight="false" outlineLevel="0" collapsed="false">
      <c r="A5138" s="131" t="n">
        <v>1706400000</v>
      </c>
      <c r="B5138" s="330" t="n">
        <f aca="false">(A5138/(24*60*60))+DATE(1970,1,1)</f>
        <v>45319</v>
      </c>
      <c r="C5138" s="331" t="n">
        <f aca="false">YEAR(B5138)</f>
        <v>2024</v>
      </c>
      <c r="D5138" s="331" t="n">
        <f aca="false">MONTH(B5138)</f>
        <v>1</v>
      </c>
      <c r="E5138" s="331" t="n">
        <f aca="false">DAY(B5138)</f>
        <v>28</v>
      </c>
      <c r="F5138" s="132" t="n">
        <v>42126.96</v>
      </c>
      <c r="G5138" s="132" t="n">
        <v>42819.52</v>
      </c>
      <c r="H5138" s="132" t="n">
        <v>41630.18</v>
      </c>
      <c r="I5138" s="132" t="n">
        <v>42032.37</v>
      </c>
      <c r="J5138" s="132" t="n">
        <f aca="false">LARGE($G$1:G5138,1)</f>
        <v>68997.75</v>
      </c>
      <c r="K5138" s="192" t="n">
        <f aca="false">IF(J5138&gt;J5137,0,K5137+1)</f>
        <v>809</v>
      </c>
      <c r="L5138" s="134" t="n">
        <f aca="false">I5138/J5138-1</f>
        <v>-0.390815352674544</v>
      </c>
      <c r="O5138" s="131"/>
      <c r="P5138" s="330"/>
      <c r="Q5138" s="132"/>
      <c r="R5138" s="132"/>
      <c r="S5138" s="132"/>
      <c r="T5138" s="132"/>
    </row>
    <row r="5139" customFormat="false" ht="12.8" hidden="false" customHeight="false" outlineLevel="0" collapsed="false">
      <c r="A5139" s="131" t="n">
        <v>1706486400</v>
      </c>
      <c r="B5139" s="330" t="n">
        <f aca="false">(A5139/(24*60*60))+DATE(1970,1,1)</f>
        <v>45320</v>
      </c>
      <c r="C5139" s="331" t="n">
        <f aca="false">YEAR(B5139)</f>
        <v>2024</v>
      </c>
      <c r="D5139" s="331" t="n">
        <f aca="false">MONTH(B5139)</f>
        <v>1</v>
      </c>
      <c r="E5139" s="331" t="n">
        <f aca="false">DAY(B5139)</f>
        <v>29</v>
      </c>
      <c r="F5139" s="132" t="n">
        <v>42032.89</v>
      </c>
      <c r="G5139" s="132" t="n">
        <v>43324.19</v>
      </c>
      <c r="H5139" s="132" t="n">
        <v>41807.54</v>
      </c>
      <c r="I5139" s="132" t="n">
        <v>43297.42</v>
      </c>
      <c r="J5139" s="132" t="n">
        <f aca="false">LARGE($G$1:G5139,1)</f>
        <v>68997.75</v>
      </c>
      <c r="K5139" s="192" t="n">
        <f aca="false">IF(J5139&gt;J5138,0,K5138+1)</f>
        <v>810</v>
      </c>
      <c r="L5139" s="134" t="n">
        <f aca="false">I5139/J5139-1</f>
        <v>-0.372480696834317</v>
      </c>
      <c r="O5139" s="131"/>
      <c r="P5139" s="330"/>
      <c r="Q5139" s="132"/>
      <c r="R5139" s="132"/>
      <c r="S5139" s="132"/>
      <c r="T5139" s="132"/>
    </row>
    <row r="5140" customFormat="false" ht="12.8" hidden="false" customHeight="false" outlineLevel="0" collapsed="false">
      <c r="A5140" s="131" t="n">
        <v>1706572800</v>
      </c>
      <c r="B5140" s="330" t="n">
        <f aca="false">(A5140/(24*60*60))+DATE(1970,1,1)</f>
        <v>45321</v>
      </c>
      <c r="C5140" s="331" t="n">
        <f aca="false">YEAR(B5140)</f>
        <v>2024</v>
      </c>
      <c r="D5140" s="331" t="n">
        <f aca="false">MONTH(B5140)</f>
        <v>1</v>
      </c>
      <c r="E5140" s="331" t="n">
        <f aca="false">DAY(B5140)</f>
        <v>30</v>
      </c>
      <c r="F5140" s="132" t="n">
        <v>43296.75</v>
      </c>
      <c r="G5140" s="132" t="n">
        <v>43862.55</v>
      </c>
      <c r="H5140" s="132" t="n">
        <v>42697.05</v>
      </c>
      <c r="I5140" s="132" t="n">
        <v>42950.2</v>
      </c>
      <c r="J5140" s="132" t="n">
        <f aca="false">LARGE($G$1:G5140,1)</f>
        <v>68997.75</v>
      </c>
      <c r="K5140" s="192" t="n">
        <f aca="false">IF(J5140&gt;J5139,0,K5139+1)</f>
        <v>811</v>
      </c>
      <c r="L5140" s="134" t="n">
        <f aca="false">I5140/J5140-1</f>
        <v>-0.377513034845339</v>
      </c>
      <c r="O5140" s="131"/>
      <c r="P5140" s="330"/>
      <c r="Q5140" s="132"/>
      <c r="R5140" s="132"/>
      <c r="S5140" s="132"/>
      <c r="T5140" s="132"/>
    </row>
    <row r="5141" customFormat="false" ht="12.8" hidden="false" customHeight="false" outlineLevel="0" collapsed="false">
      <c r="A5141" s="131" t="n">
        <v>1706659200</v>
      </c>
      <c r="B5141" s="330" t="n">
        <f aca="false">(A5141/(24*60*60))+DATE(1970,1,1)</f>
        <v>45322</v>
      </c>
      <c r="C5141" s="331" t="n">
        <f aca="false">YEAR(B5141)</f>
        <v>2024</v>
      </c>
      <c r="D5141" s="331" t="n">
        <f aca="false">MONTH(B5141)</f>
        <v>1</v>
      </c>
      <c r="E5141" s="331" t="n">
        <f aca="false">DAY(B5141)</f>
        <v>31</v>
      </c>
      <c r="F5141" s="132" t="n">
        <v>42948.43</v>
      </c>
      <c r="G5141" s="132" t="n">
        <v>43736.06</v>
      </c>
      <c r="H5141" s="132" t="n">
        <v>42283.47</v>
      </c>
      <c r="I5141" s="132" t="n">
        <v>42562.95</v>
      </c>
      <c r="J5141" s="132" t="n">
        <f aca="false">LARGE($G$1:G5141,1)</f>
        <v>68997.75</v>
      </c>
      <c r="K5141" s="192" t="n">
        <f aca="false">IF(J5141&gt;J5140,0,K5140+1)</f>
        <v>812</v>
      </c>
      <c r="L5141" s="134" t="n">
        <f aca="false">I5141/J5141-1</f>
        <v>-0.383125536702284</v>
      </c>
      <c r="O5141" s="131"/>
      <c r="P5141" s="330"/>
      <c r="Q5141" s="132"/>
      <c r="R5141" s="132"/>
      <c r="S5141" s="132"/>
      <c r="T5141" s="132"/>
    </row>
    <row r="5142" customFormat="false" ht="12.8" hidden="false" customHeight="false" outlineLevel="0" collapsed="false">
      <c r="A5142" s="131" t="n">
        <v>1706745600</v>
      </c>
      <c r="B5142" s="330" t="n">
        <f aca="false">(A5142/(24*60*60))+DATE(1970,1,1)</f>
        <v>45323</v>
      </c>
      <c r="C5142" s="331" t="n">
        <f aca="false">YEAR(B5142)</f>
        <v>2024</v>
      </c>
      <c r="D5142" s="331" t="n">
        <f aca="false">MONTH(B5142)</f>
        <v>2</v>
      </c>
      <c r="E5142" s="331" t="n">
        <f aca="false">DAY(B5142)</f>
        <v>1</v>
      </c>
      <c r="F5142" s="132" t="n">
        <v>42559.54</v>
      </c>
      <c r="G5142" s="132" t="n">
        <v>43265.55</v>
      </c>
      <c r="H5142" s="132" t="n">
        <v>41866.89</v>
      </c>
      <c r="I5142" s="132" t="n">
        <v>43078.25</v>
      </c>
      <c r="J5142" s="132" t="n">
        <f aca="false">LARGE($G$1:G5142,1)</f>
        <v>68997.75</v>
      </c>
      <c r="K5142" s="192" t="n">
        <f aca="false">IF(J5142&gt;J5141,0,K5141+1)</f>
        <v>813</v>
      </c>
      <c r="L5142" s="134" t="n">
        <f aca="false">I5142/J5142-1</f>
        <v>-0.375657177226794</v>
      </c>
      <c r="O5142" s="131"/>
      <c r="P5142" s="330"/>
      <c r="Q5142" s="132"/>
      <c r="R5142" s="132"/>
      <c r="S5142" s="132"/>
      <c r="T5142" s="132"/>
    </row>
    <row r="5143" customFormat="false" ht="12.8" hidden="false" customHeight="false" outlineLevel="0" collapsed="false">
      <c r="A5143" s="131" t="n">
        <v>1706832000</v>
      </c>
      <c r="B5143" s="330" t="n">
        <f aca="false">(A5143/(24*60*60))+DATE(1970,1,1)</f>
        <v>45324</v>
      </c>
      <c r="C5143" s="331" t="n">
        <f aca="false">YEAR(B5143)</f>
        <v>2024</v>
      </c>
      <c r="D5143" s="331" t="n">
        <f aca="false">MONTH(B5143)</f>
        <v>2</v>
      </c>
      <c r="E5143" s="331" t="n">
        <f aca="false">DAY(B5143)</f>
        <v>2</v>
      </c>
      <c r="F5143" s="132" t="n">
        <v>43082.67</v>
      </c>
      <c r="G5143" s="132" t="n">
        <v>43515.88</v>
      </c>
      <c r="H5143" s="132" t="n">
        <v>42541.55</v>
      </c>
      <c r="I5143" s="132" t="n">
        <v>43187.89</v>
      </c>
      <c r="J5143" s="132" t="n">
        <f aca="false">LARGE($G$1:G5143,1)</f>
        <v>68997.75</v>
      </c>
      <c r="K5143" s="192" t="n">
        <f aca="false">IF(J5143&gt;J5142,0,K5142+1)</f>
        <v>814</v>
      </c>
      <c r="L5143" s="134" t="n">
        <f aca="false">I5143/J5143-1</f>
        <v>-0.374068139903113</v>
      </c>
      <c r="O5143" s="131"/>
      <c r="P5143" s="330"/>
      <c r="Q5143" s="132"/>
      <c r="R5143" s="132"/>
      <c r="S5143" s="132"/>
      <c r="T5143" s="132"/>
    </row>
    <row r="5144" customFormat="false" ht="12.8" hidden="false" customHeight="false" outlineLevel="0" collapsed="false">
      <c r="A5144" s="131" t="n">
        <v>1706918400</v>
      </c>
      <c r="B5144" s="330" t="n">
        <f aca="false">(A5144/(24*60*60))+DATE(1970,1,1)</f>
        <v>45325</v>
      </c>
      <c r="C5144" s="331" t="n">
        <f aca="false">YEAR(B5144)</f>
        <v>2024</v>
      </c>
      <c r="D5144" s="331" t="n">
        <f aca="false">MONTH(B5144)</f>
        <v>2</v>
      </c>
      <c r="E5144" s="331" t="n">
        <f aca="false">DAY(B5144)</f>
        <v>3</v>
      </c>
      <c r="F5144" s="132" t="n">
        <v>43188.38</v>
      </c>
      <c r="G5144" s="132" t="n">
        <v>43355.33</v>
      </c>
      <c r="H5144" s="132" t="n">
        <v>42881.92</v>
      </c>
      <c r="I5144" s="132" t="n">
        <v>42997.87</v>
      </c>
      <c r="J5144" s="132" t="n">
        <f aca="false">LARGE($G$1:G5144,1)</f>
        <v>68997.75</v>
      </c>
      <c r="K5144" s="192" t="n">
        <f aca="false">IF(J5144&gt;J5143,0,K5143+1)</f>
        <v>815</v>
      </c>
      <c r="L5144" s="134" t="n">
        <f aca="false">I5144/J5144-1</f>
        <v>-0.376822142751032</v>
      </c>
      <c r="O5144" s="131"/>
      <c r="P5144" s="330"/>
      <c r="Q5144" s="132"/>
      <c r="R5144" s="132"/>
      <c r="S5144" s="132"/>
      <c r="T5144" s="132"/>
    </row>
    <row r="5145" customFormat="false" ht="12.8" hidden="false" customHeight="false" outlineLevel="0" collapsed="false">
      <c r="A5145" s="131" t="n">
        <v>1707004800</v>
      </c>
      <c r="B5145" s="330" t="n">
        <f aca="false">(A5145/(24*60*60))+DATE(1970,1,1)</f>
        <v>45326</v>
      </c>
      <c r="C5145" s="331" t="n">
        <f aca="false">YEAR(B5145)</f>
        <v>2024</v>
      </c>
      <c r="D5145" s="331" t="n">
        <f aca="false">MONTH(B5145)</f>
        <v>2</v>
      </c>
      <c r="E5145" s="331" t="n">
        <f aca="false">DAY(B5145)</f>
        <v>4</v>
      </c>
      <c r="F5145" s="132" t="n">
        <v>42996.41</v>
      </c>
      <c r="G5145" s="132" t="n">
        <v>43099.28</v>
      </c>
      <c r="H5145" s="132" t="n">
        <v>42235.95</v>
      </c>
      <c r="I5145" s="132" t="n">
        <v>42578.24</v>
      </c>
      <c r="J5145" s="132" t="n">
        <f aca="false">LARGE($G$1:G5145,1)</f>
        <v>68997.75</v>
      </c>
      <c r="K5145" s="192" t="n">
        <f aca="false">IF(J5145&gt;J5144,0,K5144+1)</f>
        <v>816</v>
      </c>
      <c r="L5145" s="134" t="n">
        <f aca="false">I5145/J5145-1</f>
        <v>-0.382903935273252</v>
      </c>
      <c r="O5145" s="131"/>
      <c r="P5145" s="330"/>
      <c r="Q5145" s="132"/>
      <c r="R5145" s="132"/>
      <c r="S5145" s="132"/>
      <c r="T5145" s="132"/>
    </row>
    <row r="5146" customFormat="false" ht="12.8" hidden="false" customHeight="false" outlineLevel="0" collapsed="false">
      <c r="A5146" s="131" t="n">
        <v>1707091200</v>
      </c>
      <c r="B5146" s="330" t="n">
        <f aca="false">(A5146/(24*60*60))+DATE(1970,1,1)</f>
        <v>45327</v>
      </c>
      <c r="C5146" s="331" t="n">
        <f aca="false">YEAR(B5146)</f>
        <v>2024</v>
      </c>
      <c r="D5146" s="331" t="n">
        <f aca="false">MONTH(B5146)</f>
        <v>2</v>
      </c>
      <c r="E5146" s="331" t="n">
        <f aca="false">DAY(B5146)</f>
        <v>5</v>
      </c>
      <c r="F5146" s="132" t="n">
        <v>42578.8</v>
      </c>
      <c r="G5146" s="132" t="n">
        <v>43516</v>
      </c>
      <c r="H5146" s="132" t="n">
        <v>42244.23</v>
      </c>
      <c r="I5146" s="132" t="n">
        <v>42668.42</v>
      </c>
      <c r="J5146" s="132" t="n">
        <f aca="false">LARGE($G$1:G5146,1)</f>
        <v>68997.75</v>
      </c>
      <c r="K5146" s="192" t="n">
        <f aca="false">IF(J5146&gt;J5145,0,K5145+1)</f>
        <v>817</v>
      </c>
      <c r="L5146" s="134" t="n">
        <f aca="false">I5146/J5146-1</f>
        <v>-0.381596936131975</v>
      </c>
      <c r="O5146" s="131"/>
      <c r="P5146" s="330"/>
      <c r="Q5146" s="132"/>
      <c r="R5146" s="132"/>
      <c r="S5146" s="132"/>
      <c r="T5146" s="132"/>
    </row>
    <row r="5147" customFormat="false" ht="12.8" hidden="false" customHeight="false" outlineLevel="0" collapsed="false">
      <c r="A5147" s="131" t="n">
        <v>1707177600</v>
      </c>
      <c r="B5147" s="330" t="n">
        <f aca="false">(A5147/(24*60*60))+DATE(1970,1,1)</f>
        <v>45328</v>
      </c>
      <c r="C5147" s="331" t="n">
        <f aca="false">YEAR(B5147)</f>
        <v>2024</v>
      </c>
      <c r="D5147" s="331" t="n">
        <f aca="false">MONTH(B5147)</f>
        <v>2</v>
      </c>
      <c r="E5147" s="331" t="n">
        <f aca="false">DAY(B5147)</f>
        <v>6</v>
      </c>
      <c r="F5147" s="132" t="n">
        <v>42668.08</v>
      </c>
      <c r="G5147" s="132" t="n">
        <v>43366.37</v>
      </c>
      <c r="H5147" s="132" t="n">
        <v>42535.34</v>
      </c>
      <c r="I5147" s="132" t="n">
        <v>43093.45</v>
      </c>
      <c r="J5147" s="132" t="n">
        <f aca="false">LARGE($G$1:G5147,1)</f>
        <v>68997.75</v>
      </c>
      <c r="K5147" s="192" t="n">
        <f aca="false">IF(J5147&gt;J5146,0,K5146+1)</f>
        <v>818</v>
      </c>
      <c r="L5147" s="134" t="n">
        <f aca="false">I5147/J5147-1</f>
        <v>-0.375436880188122</v>
      </c>
      <c r="O5147" s="131"/>
      <c r="P5147" s="330"/>
      <c r="Q5147" s="132"/>
      <c r="R5147" s="132"/>
      <c r="S5147" s="132"/>
      <c r="T5147" s="132"/>
    </row>
    <row r="5148" customFormat="false" ht="12.8" hidden="false" customHeight="false" outlineLevel="0" collapsed="false">
      <c r="A5148" s="131" t="n">
        <v>1707264000</v>
      </c>
      <c r="B5148" s="330" t="n">
        <f aca="false">(A5148/(24*60*60))+DATE(1970,1,1)</f>
        <v>45329</v>
      </c>
      <c r="C5148" s="331" t="n">
        <f aca="false">YEAR(B5148)</f>
        <v>2024</v>
      </c>
      <c r="D5148" s="331" t="n">
        <f aca="false">MONTH(B5148)</f>
        <v>2</v>
      </c>
      <c r="E5148" s="331" t="n">
        <f aca="false">DAY(B5148)</f>
        <v>7</v>
      </c>
      <c r="F5148" s="132" t="n">
        <v>43089.79</v>
      </c>
      <c r="G5148" s="132" t="n">
        <v>44383.75</v>
      </c>
      <c r="H5148" s="132" t="n">
        <v>42769.04</v>
      </c>
      <c r="I5148" s="132" t="n">
        <v>44337.8</v>
      </c>
      <c r="J5148" s="132" t="n">
        <f aca="false">LARGE($G$1:G5148,1)</f>
        <v>68997.75</v>
      </c>
      <c r="K5148" s="192" t="n">
        <f aca="false">IF(J5148&gt;J5147,0,K5147+1)</f>
        <v>819</v>
      </c>
      <c r="L5148" s="134" t="n">
        <f aca="false">I5148/J5148-1</f>
        <v>-0.357402234130823</v>
      </c>
      <c r="O5148" s="131"/>
      <c r="P5148" s="330"/>
      <c r="Q5148" s="132"/>
      <c r="R5148" s="132"/>
      <c r="S5148" s="132"/>
      <c r="T5148" s="132"/>
    </row>
    <row r="5149" customFormat="false" ht="12.8" hidden="false" customHeight="false" outlineLevel="0" collapsed="false">
      <c r="A5149" s="131" t="n">
        <v>1707350400</v>
      </c>
      <c r="B5149" s="330" t="n">
        <f aca="false">(A5149/(24*60*60))+DATE(1970,1,1)</f>
        <v>45330</v>
      </c>
      <c r="C5149" s="331" t="n">
        <f aca="false">YEAR(B5149)</f>
        <v>2024</v>
      </c>
      <c r="D5149" s="331" t="n">
        <f aca="false">MONTH(B5149)</f>
        <v>2</v>
      </c>
      <c r="E5149" s="331" t="n">
        <f aca="false">DAY(B5149)</f>
        <v>8</v>
      </c>
      <c r="F5149" s="132" t="n">
        <v>44337.91</v>
      </c>
      <c r="G5149" s="132" t="n">
        <v>45598.4</v>
      </c>
      <c r="H5149" s="132" t="n">
        <v>44329.18</v>
      </c>
      <c r="I5149" s="132" t="n">
        <v>45303.45</v>
      </c>
      <c r="J5149" s="132" t="n">
        <f aca="false">LARGE($G$1:G5149,1)</f>
        <v>68997.75</v>
      </c>
      <c r="K5149" s="192" t="n">
        <f aca="false">IF(J5149&gt;J5148,0,K5148+1)</f>
        <v>820</v>
      </c>
      <c r="L5149" s="134" t="n">
        <f aca="false">I5149/J5149-1</f>
        <v>-0.343406850223377</v>
      </c>
      <c r="O5149" s="131"/>
      <c r="P5149" s="330"/>
      <c r="Q5149" s="132"/>
      <c r="R5149" s="132"/>
      <c r="S5149" s="132"/>
      <c r="T5149" s="132"/>
    </row>
    <row r="5150" customFormat="false" ht="12.8" hidden="false" customHeight="false" outlineLevel="0" collapsed="false">
      <c r="A5150" s="131" t="n">
        <v>1707436800</v>
      </c>
      <c r="B5150" s="330" t="n">
        <f aca="false">(A5150/(24*60*60))+DATE(1970,1,1)</f>
        <v>45331</v>
      </c>
      <c r="C5150" s="331" t="n">
        <f aca="false">YEAR(B5150)</f>
        <v>2024</v>
      </c>
      <c r="D5150" s="331" t="n">
        <f aca="false">MONTH(B5150)</f>
        <v>2</v>
      </c>
      <c r="E5150" s="331" t="n">
        <f aca="false">DAY(B5150)</f>
        <v>9</v>
      </c>
      <c r="F5150" s="132" t="n">
        <v>45303.36</v>
      </c>
      <c r="G5150" s="132" t="n">
        <v>48202.38</v>
      </c>
      <c r="H5150" s="132" t="n">
        <v>45252.43</v>
      </c>
      <c r="I5150" s="132" t="n">
        <v>47149.6</v>
      </c>
      <c r="J5150" s="132" t="n">
        <f aca="false">LARGE($G$1:G5150,1)</f>
        <v>68997.75</v>
      </c>
      <c r="K5150" s="192" t="n">
        <f aca="false">IF(J5150&gt;J5149,0,K5149+1)</f>
        <v>821</v>
      </c>
      <c r="L5150" s="134" t="n">
        <f aca="false">I5150/J5150-1</f>
        <v>-0.316650180621832</v>
      </c>
      <c r="O5150" s="131"/>
      <c r="P5150" s="330"/>
      <c r="Q5150" s="132"/>
      <c r="R5150" s="132"/>
      <c r="S5150" s="132"/>
      <c r="T5150" s="132"/>
    </row>
    <row r="5151" customFormat="false" ht="12.8" hidden="false" customHeight="false" outlineLevel="0" collapsed="false">
      <c r="A5151" s="131" t="n">
        <v>1707523200</v>
      </c>
      <c r="B5151" s="330" t="n">
        <f aca="false">(A5151/(24*60*60))+DATE(1970,1,1)</f>
        <v>45332</v>
      </c>
      <c r="C5151" s="331" t="n">
        <f aca="false">YEAR(B5151)</f>
        <v>2024</v>
      </c>
      <c r="D5151" s="331" t="n">
        <f aca="false">MONTH(B5151)</f>
        <v>2</v>
      </c>
      <c r="E5151" s="331" t="n">
        <f aca="false">DAY(B5151)</f>
        <v>10</v>
      </c>
      <c r="F5151" s="132" t="n">
        <v>47147.53</v>
      </c>
      <c r="G5151" s="132" t="n">
        <v>48177.36</v>
      </c>
      <c r="H5151" s="132" t="n">
        <v>46895.88</v>
      </c>
      <c r="I5151" s="132" t="n">
        <v>47776.32</v>
      </c>
      <c r="J5151" s="132" t="n">
        <f aca="false">LARGE($G$1:G5151,1)</f>
        <v>68997.75</v>
      </c>
      <c r="K5151" s="192" t="n">
        <f aca="false">IF(J5151&gt;J5150,0,K5150+1)</f>
        <v>822</v>
      </c>
      <c r="L5151" s="134" t="n">
        <f aca="false">I5151/J5151-1</f>
        <v>-0.307566985879974</v>
      </c>
      <c r="O5151" s="131"/>
      <c r="P5151" s="330"/>
      <c r="Q5151" s="132"/>
      <c r="R5151" s="132"/>
      <c r="S5151" s="132"/>
      <c r="T5151" s="132"/>
    </row>
    <row r="5152" customFormat="false" ht="12.8" hidden="false" customHeight="false" outlineLevel="0" collapsed="false">
      <c r="A5152" s="131" t="n">
        <v>1707609600</v>
      </c>
      <c r="B5152" s="330" t="n">
        <f aca="false">(A5152/(24*60*60))+DATE(1970,1,1)</f>
        <v>45333</v>
      </c>
      <c r="C5152" s="331" t="n">
        <f aca="false">YEAR(B5152)</f>
        <v>2024</v>
      </c>
      <c r="D5152" s="331" t="n">
        <f aca="false">MONTH(B5152)</f>
        <v>2</v>
      </c>
      <c r="E5152" s="331" t="n">
        <f aca="false">DAY(B5152)</f>
        <v>11</v>
      </c>
      <c r="F5152" s="132" t="n">
        <v>47776.07</v>
      </c>
      <c r="G5152" s="132" t="n">
        <v>48576.25</v>
      </c>
      <c r="H5152" s="132" t="n">
        <v>47593.3</v>
      </c>
      <c r="I5152" s="132" t="n">
        <v>48311.33</v>
      </c>
      <c r="J5152" s="132" t="n">
        <f aca="false">LARGE($G$1:G5152,1)</f>
        <v>68997.75</v>
      </c>
      <c r="K5152" s="192" t="n">
        <f aca="false">IF(J5152&gt;J5151,0,K5151+1)</f>
        <v>823</v>
      </c>
      <c r="L5152" s="134" t="n">
        <f aca="false">I5152/J5152-1</f>
        <v>-0.299812964915523</v>
      </c>
      <c r="O5152" s="131"/>
      <c r="P5152" s="330"/>
      <c r="Q5152" s="132"/>
      <c r="R5152" s="132"/>
      <c r="S5152" s="132"/>
      <c r="T5152" s="132"/>
    </row>
    <row r="5153" customFormat="false" ht="12.8" hidden="false" customHeight="false" outlineLevel="0" collapsed="false">
      <c r="A5153" s="131" t="n">
        <v>1707696000</v>
      </c>
      <c r="B5153" s="330" t="n">
        <f aca="false">(A5153/(24*60*60))+DATE(1970,1,1)</f>
        <v>45334</v>
      </c>
      <c r="C5153" s="331" t="n">
        <f aca="false">YEAR(B5153)</f>
        <v>2024</v>
      </c>
      <c r="D5153" s="331" t="n">
        <f aca="false">MONTH(B5153)</f>
        <v>2</v>
      </c>
      <c r="E5153" s="331" t="n">
        <f aca="false">DAY(B5153)</f>
        <v>12</v>
      </c>
      <c r="F5153" s="132" t="n">
        <v>48317.79</v>
      </c>
      <c r="G5153" s="132" t="n">
        <v>50329.73</v>
      </c>
      <c r="H5153" s="132" t="n">
        <v>47694.17</v>
      </c>
      <c r="I5153" s="132" t="n">
        <v>49942.38</v>
      </c>
      <c r="J5153" s="132" t="n">
        <f aca="false">LARGE($G$1:G5153,1)</f>
        <v>68997.75</v>
      </c>
      <c r="K5153" s="192" t="n">
        <f aca="false">IF(J5153&gt;J5152,0,K5152+1)</f>
        <v>824</v>
      </c>
      <c r="L5153" s="134" t="n">
        <f aca="false">I5153/J5153-1</f>
        <v>-0.276173788275705</v>
      </c>
      <c r="O5153" s="131"/>
      <c r="P5153" s="330"/>
      <c r="Q5153" s="132"/>
      <c r="R5153" s="132"/>
      <c r="S5153" s="132"/>
      <c r="T5153" s="132"/>
    </row>
    <row r="5154" customFormat="false" ht="12.8" hidden="false" customHeight="false" outlineLevel="0" collapsed="false">
      <c r="A5154" s="131" t="n">
        <v>1707782400</v>
      </c>
      <c r="B5154" s="330" t="n">
        <f aca="false">(A5154/(24*60*60))+DATE(1970,1,1)</f>
        <v>45335</v>
      </c>
      <c r="C5154" s="331" t="n">
        <f aca="false">YEAR(B5154)</f>
        <v>2024</v>
      </c>
      <c r="D5154" s="331" t="n">
        <f aca="false">MONTH(B5154)</f>
        <v>2</v>
      </c>
      <c r="E5154" s="331" t="n">
        <f aca="false">DAY(B5154)</f>
        <v>13</v>
      </c>
      <c r="F5154" s="132" t="n">
        <v>49940.41</v>
      </c>
      <c r="G5154" s="132" t="n">
        <v>50386.91</v>
      </c>
      <c r="H5154" s="132" t="n">
        <v>48303.7</v>
      </c>
      <c r="I5154" s="132" t="n">
        <v>49744.44</v>
      </c>
      <c r="J5154" s="132" t="n">
        <f aca="false">LARGE($G$1:G5154,1)</f>
        <v>68997.75</v>
      </c>
      <c r="K5154" s="192" t="n">
        <f aca="false">IF(J5154&gt;J5153,0,K5153+1)</f>
        <v>825</v>
      </c>
      <c r="L5154" s="134" t="n">
        <f aca="false">I5154/J5154-1</f>
        <v>-0.279042577475352</v>
      </c>
      <c r="O5154" s="131"/>
      <c r="P5154" s="330"/>
      <c r="Q5154" s="132"/>
      <c r="R5154" s="132"/>
      <c r="S5154" s="132"/>
      <c r="T5154" s="132"/>
    </row>
    <row r="5155" customFormat="false" ht="12.8" hidden="false" customHeight="false" outlineLevel="0" collapsed="false">
      <c r="A5155" s="131" t="n">
        <v>1707868800</v>
      </c>
      <c r="B5155" s="330" t="n">
        <f aca="false">(A5155/(24*60*60))+DATE(1970,1,1)</f>
        <v>45336</v>
      </c>
      <c r="C5155" s="331" t="n">
        <f aca="false">YEAR(B5155)</f>
        <v>2024</v>
      </c>
      <c r="D5155" s="331" t="n">
        <f aca="false">MONTH(B5155)</f>
        <v>2</v>
      </c>
      <c r="E5155" s="331" t="n">
        <f aca="false">DAY(B5155)</f>
        <v>14</v>
      </c>
      <c r="F5155" s="132" t="n">
        <v>49744.16</v>
      </c>
      <c r="G5155" s="132" t="n">
        <v>52086.45</v>
      </c>
      <c r="H5155" s="132" t="n">
        <v>49268.53</v>
      </c>
      <c r="I5155" s="132" t="n">
        <v>51829.17</v>
      </c>
      <c r="J5155" s="132" t="n">
        <f aca="false">LARGE($G$1:G5155,1)</f>
        <v>68997.75</v>
      </c>
      <c r="K5155" s="192" t="n">
        <f aca="false">IF(J5155&gt;J5154,0,K5154+1)</f>
        <v>826</v>
      </c>
      <c r="L5155" s="134" t="n">
        <f aca="false">I5155/J5155-1</f>
        <v>-0.248828113960238</v>
      </c>
      <c r="O5155" s="131"/>
      <c r="P5155" s="330"/>
      <c r="Q5155" s="132"/>
      <c r="R5155" s="132"/>
      <c r="S5155" s="132"/>
      <c r="T5155" s="132"/>
    </row>
    <row r="5156" customFormat="false" ht="12.8" hidden="false" customHeight="false" outlineLevel="0" collapsed="false">
      <c r="A5156" s="131" t="n">
        <v>1707955200</v>
      </c>
      <c r="B5156" s="330" t="n">
        <f aca="false">(A5156/(24*60*60))+DATE(1970,1,1)</f>
        <v>45337</v>
      </c>
      <c r="C5156" s="331" t="n">
        <f aca="false">YEAR(B5156)</f>
        <v>2024</v>
      </c>
      <c r="D5156" s="331" t="n">
        <f aca="false">MONTH(B5156)</f>
        <v>2</v>
      </c>
      <c r="E5156" s="331" t="n">
        <f aca="false">DAY(B5156)</f>
        <v>15</v>
      </c>
      <c r="F5156" s="132" t="n">
        <v>51830.68</v>
      </c>
      <c r="G5156" s="132" t="n">
        <v>52829.25</v>
      </c>
      <c r="H5156" s="132" t="n">
        <v>51333.17</v>
      </c>
      <c r="I5156" s="132" t="n">
        <v>51929.1</v>
      </c>
      <c r="J5156" s="132" t="n">
        <f aca="false">LARGE($G$1:G5156,1)</f>
        <v>68997.75</v>
      </c>
      <c r="K5156" s="192" t="n">
        <f aca="false">IF(J5156&gt;J5155,0,K5155+1)</f>
        <v>827</v>
      </c>
      <c r="L5156" s="134" t="n">
        <f aca="false">I5156/J5156-1</f>
        <v>-0.247379805863235</v>
      </c>
      <c r="O5156" s="131"/>
      <c r="P5156" s="330"/>
      <c r="Q5156" s="132"/>
      <c r="R5156" s="132"/>
      <c r="S5156" s="132"/>
      <c r="T5156" s="132"/>
    </row>
    <row r="5157" customFormat="false" ht="12.8" hidden="false" customHeight="false" outlineLevel="0" collapsed="false">
      <c r="A5157" s="131" t="n">
        <v>1708041600</v>
      </c>
      <c r="B5157" s="330" t="n">
        <f aca="false">(A5157/(24*60*60))+DATE(1970,1,1)</f>
        <v>45338</v>
      </c>
      <c r="C5157" s="331" t="n">
        <f aca="false">YEAR(B5157)</f>
        <v>2024</v>
      </c>
      <c r="D5157" s="331" t="n">
        <f aca="false">MONTH(B5157)</f>
        <v>2</v>
      </c>
      <c r="E5157" s="331" t="n">
        <f aca="false">DAY(B5157)</f>
        <v>16</v>
      </c>
      <c r="F5157" s="132" t="n">
        <v>51926.83</v>
      </c>
      <c r="G5157" s="132" t="n">
        <v>52590.6</v>
      </c>
      <c r="H5157" s="132" t="n">
        <v>51604.47</v>
      </c>
      <c r="I5157" s="132" t="n">
        <v>52160.74</v>
      </c>
      <c r="J5157" s="132" t="n">
        <f aca="false">LARGE($G$1:G5157,1)</f>
        <v>68997.75</v>
      </c>
      <c r="K5157" s="192" t="n">
        <f aca="false">IF(J5157&gt;J5156,0,K5156+1)</f>
        <v>828</v>
      </c>
      <c r="L5157" s="134" t="n">
        <f aca="false">I5157/J5157-1</f>
        <v>-0.24402259493969</v>
      </c>
      <c r="O5157" s="131"/>
      <c r="P5157" s="330"/>
      <c r="Q5157" s="132"/>
      <c r="R5157" s="132"/>
      <c r="S5157" s="132"/>
      <c r="T5157" s="132"/>
    </row>
    <row r="5158" customFormat="false" ht="12.8" hidden="false" customHeight="false" outlineLevel="0" collapsed="false">
      <c r="A5158" s="131" t="n">
        <v>1708128000</v>
      </c>
      <c r="B5158" s="330" t="n">
        <f aca="false">(A5158/(24*60*60))+DATE(1970,1,1)</f>
        <v>45339</v>
      </c>
      <c r="C5158" s="331" t="n">
        <f aca="false">YEAR(B5158)</f>
        <v>2024</v>
      </c>
      <c r="D5158" s="331" t="n">
        <f aca="false">MONTH(B5158)</f>
        <v>2</v>
      </c>
      <c r="E5158" s="331" t="n">
        <f aca="false">DAY(B5158)</f>
        <v>17</v>
      </c>
      <c r="F5158" s="132" t="n">
        <v>52163.49</v>
      </c>
      <c r="G5158" s="132" t="n">
        <v>52193.01</v>
      </c>
      <c r="H5158" s="132" t="n">
        <v>50500.14</v>
      </c>
      <c r="I5158" s="132" t="n">
        <v>51666.81</v>
      </c>
      <c r="J5158" s="132" t="n">
        <f aca="false">LARGE($G$1:G5158,1)</f>
        <v>68997.75</v>
      </c>
      <c r="K5158" s="192" t="n">
        <f aca="false">IF(J5158&gt;J5157,0,K5157+1)</f>
        <v>829</v>
      </c>
      <c r="L5158" s="134" t="n">
        <f aca="false">I5158/J5158-1</f>
        <v>-0.25118123417068</v>
      </c>
      <c r="O5158" s="131"/>
      <c r="P5158" s="330"/>
      <c r="Q5158" s="132"/>
      <c r="R5158" s="132"/>
      <c r="S5158" s="132"/>
      <c r="T5158" s="132"/>
    </row>
    <row r="5159" customFormat="false" ht="12.8" hidden="false" customHeight="false" outlineLevel="0" collapsed="false">
      <c r="A5159" s="131" t="n">
        <v>1708214400</v>
      </c>
      <c r="B5159" s="330" t="n">
        <f aca="false">(A5159/(24*60*60))+DATE(1970,1,1)</f>
        <v>45340</v>
      </c>
      <c r="C5159" s="331" t="n">
        <f aca="false">YEAR(B5159)</f>
        <v>2024</v>
      </c>
      <c r="D5159" s="331" t="n">
        <f aca="false">MONTH(B5159)</f>
        <v>2</v>
      </c>
      <c r="E5159" s="331" t="n">
        <f aca="false">DAY(B5159)</f>
        <v>18</v>
      </c>
      <c r="F5159" s="132" t="n">
        <v>51665.83</v>
      </c>
      <c r="G5159" s="132" t="n">
        <v>52409.03</v>
      </c>
      <c r="H5159" s="132" t="n">
        <v>51191.62</v>
      </c>
      <c r="I5159" s="132" t="n">
        <v>52127.48</v>
      </c>
      <c r="J5159" s="132" t="n">
        <f aca="false">LARGE($G$1:G5159,1)</f>
        <v>68997.75</v>
      </c>
      <c r="K5159" s="192" t="n">
        <f aca="false">IF(J5159&gt;J5158,0,K5158+1)</f>
        <v>830</v>
      </c>
      <c r="L5159" s="134" t="n">
        <f aca="false">I5159/J5159-1</f>
        <v>-0.244504639644046</v>
      </c>
      <c r="O5159" s="131"/>
      <c r="P5159" s="330"/>
      <c r="Q5159" s="132"/>
      <c r="R5159" s="132"/>
      <c r="S5159" s="132"/>
      <c r="T5159" s="132"/>
    </row>
    <row r="5160" customFormat="false" ht="12.8" hidden="false" customHeight="false" outlineLevel="0" collapsed="false">
      <c r="A5160" s="131" t="n">
        <v>1708300800</v>
      </c>
      <c r="B5160" s="330" t="n">
        <f aca="false">(A5160/(24*60*60))+DATE(1970,1,1)</f>
        <v>45341</v>
      </c>
      <c r="C5160" s="331" t="n">
        <f aca="false">YEAR(B5160)</f>
        <v>2024</v>
      </c>
      <c r="D5160" s="331" t="n">
        <f aca="false">MONTH(B5160)</f>
        <v>2</v>
      </c>
      <c r="E5160" s="331" t="n">
        <f aca="false">DAY(B5160)</f>
        <v>19</v>
      </c>
      <c r="F5160" s="132" t="n">
        <v>52135.18</v>
      </c>
      <c r="G5160" s="132" t="n">
        <v>52484.65</v>
      </c>
      <c r="H5160" s="132" t="n">
        <v>51683.7</v>
      </c>
      <c r="I5160" s="132" t="n">
        <v>51769.54</v>
      </c>
      <c r="J5160" s="132" t="n">
        <f aca="false">LARGE($G$1:G5160,1)</f>
        <v>68997.75</v>
      </c>
      <c r="K5160" s="192" t="n">
        <f aca="false">IF(J5160&gt;J5159,0,K5159+1)</f>
        <v>831</v>
      </c>
      <c r="L5160" s="134" t="n">
        <f aca="false">I5160/J5160-1</f>
        <v>-0.249692345040237</v>
      </c>
      <c r="O5160" s="131"/>
      <c r="P5160" s="330"/>
      <c r="Q5160" s="132"/>
      <c r="R5160" s="132"/>
      <c r="S5160" s="132"/>
      <c r="T5160" s="132"/>
    </row>
    <row r="5161" customFormat="false" ht="12.8" hidden="false" customHeight="false" outlineLevel="0" collapsed="false">
      <c r="A5161" s="131" t="n">
        <v>1708387200</v>
      </c>
      <c r="B5161" s="330" t="n">
        <f aca="false">(A5161/(24*60*60))+DATE(1970,1,1)</f>
        <v>45342</v>
      </c>
      <c r="C5161" s="331" t="n">
        <f aca="false">YEAR(B5161)</f>
        <v>2024</v>
      </c>
      <c r="D5161" s="331" t="n">
        <f aca="false">MONTH(B5161)</f>
        <v>2</v>
      </c>
      <c r="E5161" s="331" t="n">
        <f aca="false">DAY(B5161)</f>
        <v>20</v>
      </c>
      <c r="F5161" s="132" t="n">
        <v>51766.56</v>
      </c>
      <c r="G5161" s="132" t="n">
        <v>52971.7</v>
      </c>
      <c r="H5161" s="132" t="n">
        <v>50695.43</v>
      </c>
      <c r="I5161" s="132" t="n">
        <v>52247.41</v>
      </c>
      <c r="J5161" s="132" t="n">
        <f aca="false">LARGE($G$1:G5161,1)</f>
        <v>68997.75</v>
      </c>
      <c r="K5161" s="192" t="n">
        <f aca="false">IF(J5161&gt;J5160,0,K5160+1)</f>
        <v>832</v>
      </c>
      <c r="L5161" s="134" t="n">
        <f aca="false">I5161/J5161-1</f>
        <v>-0.242766467022475</v>
      </c>
      <c r="O5161" s="131"/>
      <c r="P5161" s="330"/>
      <c r="Q5161" s="132"/>
      <c r="R5161" s="132"/>
      <c r="S5161" s="132"/>
      <c r="T5161" s="132"/>
    </row>
    <row r="5162" customFormat="false" ht="12.8" hidden="false" customHeight="false" outlineLevel="0" collapsed="false">
      <c r="A5162" s="131" t="n">
        <v>1708473600</v>
      </c>
      <c r="B5162" s="330" t="n">
        <f aca="false">(A5162/(24*60*60))+DATE(1970,1,1)</f>
        <v>45343</v>
      </c>
      <c r="C5162" s="331" t="n">
        <f aca="false">YEAR(B5162)</f>
        <v>2024</v>
      </c>
      <c r="D5162" s="331" t="n">
        <f aca="false">MONTH(B5162)</f>
        <v>2</v>
      </c>
      <c r="E5162" s="331" t="n">
        <f aca="false">DAY(B5162)</f>
        <v>21</v>
      </c>
      <c r="F5162" s="132" t="n">
        <v>52246.66</v>
      </c>
      <c r="G5162" s="132" t="n">
        <v>52357.7</v>
      </c>
      <c r="H5162" s="132" t="n">
        <v>50578.75</v>
      </c>
      <c r="I5162" s="132" t="n">
        <v>51855.14</v>
      </c>
      <c r="J5162" s="132" t="n">
        <f aca="false">LARGE($G$1:G5162,1)</f>
        <v>68997.75</v>
      </c>
      <c r="K5162" s="192" t="n">
        <f aca="false">IF(J5162&gt;J5161,0,K5161+1)</f>
        <v>833</v>
      </c>
      <c r="L5162" s="134" t="n">
        <f aca="false">I5162/J5162-1</f>
        <v>-0.248451724875087</v>
      </c>
      <c r="O5162" s="131"/>
      <c r="P5162" s="330"/>
      <c r="Q5162" s="132"/>
      <c r="R5162" s="132"/>
      <c r="S5162" s="132"/>
      <c r="T5162" s="132"/>
    </row>
    <row r="5163" customFormat="false" ht="12.8" hidden="false" customHeight="false" outlineLevel="0" collapsed="false">
      <c r="A5163" s="131" t="n">
        <v>1708560000</v>
      </c>
      <c r="B5163" s="330" t="n">
        <f aca="false">(A5163/(24*60*60))+DATE(1970,1,1)</f>
        <v>45344</v>
      </c>
      <c r="C5163" s="331" t="n">
        <f aca="false">YEAR(B5163)</f>
        <v>2024</v>
      </c>
      <c r="D5163" s="331" t="n">
        <f aca="false">MONTH(B5163)</f>
        <v>2</v>
      </c>
      <c r="E5163" s="331" t="n">
        <f aca="false">DAY(B5163)</f>
        <v>22</v>
      </c>
      <c r="F5163" s="132" t="n">
        <v>51858.34</v>
      </c>
      <c r="G5163" s="132" t="n">
        <v>52065</v>
      </c>
      <c r="H5163" s="132" t="n">
        <v>50904.71</v>
      </c>
      <c r="I5163" s="132" t="n">
        <v>51272.95</v>
      </c>
      <c r="J5163" s="132" t="n">
        <f aca="false">LARGE($G$1:G5163,1)</f>
        <v>68997.75</v>
      </c>
      <c r="K5163" s="192" t="n">
        <f aca="false">IF(J5163&gt;J5162,0,K5162+1)</f>
        <v>834</v>
      </c>
      <c r="L5163" s="134" t="n">
        <f aca="false">I5163/J5163-1</f>
        <v>-0.256889536252994</v>
      </c>
      <c r="O5163" s="131"/>
      <c r="P5163" s="330"/>
      <c r="Q5163" s="132"/>
      <c r="R5163" s="132"/>
      <c r="S5163" s="132"/>
      <c r="T5163" s="132"/>
    </row>
    <row r="5164" customFormat="false" ht="12.8" hidden="false" customHeight="false" outlineLevel="0" collapsed="false">
      <c r="A5164" s="131" t="n">
        <v>1708646400</v>
      </c>
      <c r="B5164" s="330" t="n">
        <f aca="false">(A5164/(24*60*60))+DATE(1970,1,1)</f>
        <v>45345</v>
      </c>
      <c r="C5164" s="331" t="n">
        <f aca="false">YEAR(B5164)</f>
        <v>2024</v>
      </c>
      <c r="D5164" s="331" t="n">
        <f aca="false">MONTH(B5164)</f>
        <v>2</v>
      </c>
      <c r="E5164" s="331" t="n">
        <f aca="false">DAY(B5164)</f>
        <v>23</v>
      </c>
      <c r="F5164" s="132" t="n">
        <v>51273.1</v>
      </c>
      <c r="G5164" s="132" t="n">
        <v>51507.27</v>
      </c>
      <c r="H5164" s="132" t="n">
        <v>50428.75</v>
      </c>
      <c r="I5164" s="132" t="n">
        <v>50741.61</v>
      </c>
      <c r="J5164" s="132" t="n">
        <f aca="false">LARGE($G$1:G5164,1)</f>
        <v>68997.75</v>
      </c>
      <c r="K5164" s="192" t="n">
        <f aca="false">IF(J5164&gt;J5163,0,K5163+1)</f>
        <v>835</v>
      </c>
      <c r="L5164" s="134" t="n">
        <f aca="false">I5164/J5164-1</f>
        <v>-0.264590367077187</v>
      </c>
      <c r="O5164" s="131"/>
      <c r="P5164" s="330"/>
      <c r="Q5164" s="132"/>
      <c r="R5164" s="132"/>
      <c r="S5164" s="132"/>
      <c r="T5164" s="132"/>
    </row>
    <row r="5165" customFormat="false" ht="12.8" hidden="false" customHeight="false" outlineLevel="0" collapsed="false">
      <c r="A5165" s="131" t="n">
        <v>1708732800</v>
      </c>
      <c r="B5165" s="330" t="n">
        <f aca="false">(A5165/(24*60*60))+DATE(1970,1,1)</f>
        <v>45346</v>
      </c>
      <c r="C5165" s="331" t="n">
        <f aca="false">YEAR(B5165)</f>
        <v>2024</v>
      </c>
      <c r="D5165" s="331" t="n">
        <f aca="false">MONTH(B5165)</f>
        <v>2</v>
      </c>
      <c r="E5165" s="331" t="n">
        <f aca="false">DAY(B5165)</f>
        <v>24</v>
      </c>
      <c r="F5165" s="132" t="n">
        <v>50740.35</v>
      </c>
      <c r="G5165" s="132" t="n">
        <v>51691.3</v>
      </c>
      <c r="H5165" s="132" t="n">
        <v>50584.06</v>
      </c>
      <c r="I5165" s="132" t="n">
        <v>51579.29</v>
      </c>
      <c r="J5165" s="132" t="n">
        <f aca="false">LARGE($G$1:G5165,1)</f>
        <v>68997.75</v>
      </c>
      <c r="K5165" s="192" t="n">
        <f aca="false">IF(J5165&gt;J5164,0,K5164+1)</f>
        <v>836</v>
      </c>
      <c r="L5165" s="134" t="n">
        <f aca="false">I5165/J5165-1</f>
        <v>-0.252449681330188</v>
      </c>
      <c r="O5165" s="131"/>
      <c r="P5165" s="330"/>
      <c r="Q5165" s="132"/>
      <c r="R5165" s="132"/>
      <c r="S5165" s="132"/>
      <c r="T5165" s="132"/>
    </row>
    <row r="5166" customFormat="false" ht="12.8" hidden="false" customHeight="false" outlineLevel="0" collapsed="false">
      <c r="A5166" s="131" t="n">
        <v>1708819200</v>
      </c>
      <c r="B5166" s="330" t="n">
        <f aca="false">(A5166/(24*60*60))+DATE(1970,1,1)</f>
        <v>45347</v>
      </c>
      <c r="C5166" s="331" t="n">
        <f aca="false">YEAR(B5166)</f>
        <v>2024</v>
      </c>
      <c r="D5166" s="331" t="n">
        <f aca="false">MONTH(B5166)</f>
        <v>2</v>
      </c>
      <c r="E5166" s="331" t="n">
        <f aca="false">DAY(B5166)</f>
        <v>25</v>
      </c>
      <c r="F5166" s="132" t="n">
        <v>51579.03</v>
      </c>
      <c r="G5166" s="132" t="n">
        <v>51956.38</v>
      </c>
      <c r="H5166" s="132" t="n">
        <v>51291</v>
      </c>
      <c r="I5166" s="132" t="n">
        <v>51725.45</v>
      </c>
      <c r="J5166" s="132" t="n">
        <f aca="false">LARGE($G$1:G5166,1)</f>
        <v>68997.75</v>
      </c>
      <c r="K5166" s="192" t="n">
        <f aca="false">IF(J5166&gt;J5165,0,K5165+1)</f>
        <v>837</v>
      </c>
      <c r="L5166" s="134" t="n">
        <f aca="false">I5166/J5166-1</f>
        <v>-0.250331351384647</v>
      </c>
      <c r="O5166" s="131"/>
      <c r="P5166" s="330"/>
      <c r="Q5166" s="132"/>
      <c r="R5166" s="132"/>
      <c r="S5166" s="132"/>
      <c r="T5166" s="132"/>
    </row>
    <row r="5167" customFormat="false" ht="12.8" hidden="false" customHeight="false" outlineLevel="0" collapsed="false">
      <c r="A5167" s="131" t="n">
        <v>1708905600</v>
      </c>
      <c r="B5167" s="330" t="n">
        <f aca="false">(A5167/(24*60*60))+DATE(1970,1,1)</f>
        <v>45348</v>
      </c>
      <c r="C5167" s="331" t="n">
        <f aca="false">YEAR(B5167)</f>
        <v>2024</v>
      </c>
      <c r="D5167" s="331" t="n">
        <f aca="false">MONTH(B5167)</f>
        <v>2</v>
      </c>
      <c r="E5167" s="331" t="n">
        <f aca="false">DAY(B5167)</f>
        <v>26</v>
      </c>
      <c r="F5167" s="132" t="n">
        <v>51731.94</v>
      </c>
      <c r="G5167" s="132" t="n">
        <v>54897.25</v>
      </c>
      <c r="H5167" s="132" t="n">
        <v>50907.81</v>
      </c>
      <c r="I5167" s="132" t="n">
        <v>54496.22</v>
      </c>
      <c r="J5167" s="132" t="n">
        <f aca="false">LARGE($G$1:G5167,1)</f>
        <v>68997.75</v>
      </c>
      <c r="K5167" s="192" t="n">
        <f aca="false">IF(J5167&gt;J5166,0,K5166+1)</f>
        <v>838</v>
      </c>
      <c r="L5167" s="134" t="n">
        <f aca="false">I5167/J5167-1</f>
        <v>-0.210173954947806</v>
      </c>
      <c r="O5167" s="131"/>
      <c r="P5167" s="330"/>
      <c r="Q5167" s="132"/>
      <c r="R5167" s="132"/>
      <c r="S5167" s="132"/>
      <c r="T5167" s="132"/>
    </row>
    <row r="5168" customFormat="false" ht="12.8" hidden="false" customHeight="false" outlineLevel="0" collapsed="false">
      <c r="A5168" s="131" t="n">
        <v>1708992000</v>
      </c>
      <c r="B5168" s="330" t="n">
        <f aca="false">(A5168/(24*60*60))+DATE(1970,1,1)</f>
        <v>45349</v>
      </c>
      <c r="C5168" s="331" t="n">
        <f aca="false">YEAR(B5168)</f>
        <v>2024</v>
      </c>
      <c r="D5168" s="331" t="n">
        <f aca="false">MONTH(B5168)</f>
        <v>2</v>
      </c>
      <c r="E5168" s="331" t="n">
        <f aca="false">DAY(B5168)</f>
        <v>27</v>
      </c>
      <c r="F5168" s="132" t="n">
        <v>54497.93</v>
      </c>
      <c r="G5168" s="132" t="n">
        <v>57592.85</v>
      </c>
      <c r="H5168" s="132" t="n">
        <v>54463.4</v>
      </c>
      <c r="I5168" s="132" t="n">
        <v>57054.17</v>
      </c>
      <c r="J5168" s="132" t="n">
        <f aca="false">LARGE($G$1:G5168,1)</f>
        <v>68997.75</v>
      </c>
      <c r="K5168" s="192" t="n">
        <f aca="false">IF(J5168&gt;J5167,0,K5167+1)</f>
        <v>839</v>
      </c>
      <c r="L5168" s="134" t="n">
        <f aca="false">I5168/J5168-1</f>
        <v>-0.173101006916892</v>
      </c>
      <c r="O5168" s="131"/>
      <c r="P5168" s="330"/>
      <c r="Q5168" s="132"/>
      <c r="R5168" s="132"/>
      <c r="S5168" s="132"/>
      <c r="T5168" s="132"/>
    </row>
    <row r="5169" customFormat="false" ht="12.8" hidden="false" customHeight="false" outlineLevel="0" collapsed="false">
      <c r="A5169" s="131" t="n">
        <v>1709078400</v>
      </c>
      <c r="B5169" s="330" t="n">
        <f aca="false">(A5169/(24*60*60))+DATE(1970,1,1)</f>
        <v>45350</v>
      </c>
      <c r="C5169" s="331" t="n">
        <f aca="false">YEAR(B5169)</f>
        <v>2024</v>
      </c>
      <c r="D5169" s="331" t="n">
        <f aca="false">MONTH(B5169)</f>
        <v>2</v>
      </c>
      <c r="E5169" s="331" t="n">
        <f aca="false">DAY(B5169)</f>
        <v>28</v>
      </c>
      <c r="F5169" s="132" t="n">
        <v>57055.32</v>
      </c>
      <c r="G5169" s="132" t="n">
        <v>64005.2</v>
      </c>
      <c r="H5169" s="132" t="n">
        <v>56528.97</v>
      </c>
      <c r="I5169" s="132" t="n">
        <v>62472.68</v>
      </c>
      <c r="J5169" s="132" t="n">
        <f aca="false">LARGE($G$1:G5169,1)</f>
        <v>68997.75</v>
      </c>
      <c r="K5169" s="192" t="n">
        <f aca="false">IF(J5169&gt;J5168,0,K5168+1)</f>
        <v>840</v>
      </c>
      <c r="L5169" s="134" t="n">
        <f aca="false">I5169/J5169-1</f>
        <v>-0.0945693156660905</v>
      </c>
      <c r="O5169" s="131"/>
      <c r="P5169" s="330"/>
      <c r="Q5169" s="132"/>
      <c r="R5169" s="132"/>
      <c r="S5169" s="132"/>
      <c r="T5169" s="132"/>
    </row>
    <row r="5170" customFormat="false" ht="12.8" hidden="false" customHeight="false" outlineLevel="0" collapsed="false">
      <c r="A5170" s="131" t="n">
        <v>1709164800</v>
      </c>
      <c r="B5170" s="330" t="n">
        <f aca="false">(A5170/(24*60*60))+DATE(1970,1,1)</f>
        <v>45351</v>
      </c>
      <c r="C5170" s="331" t="n">
        <f aca="false">YEAR(B5170)</f>
        <v>2024</v>
      </c>
      <c r="D5170" s="331" t="n">
        <f aca="false">MONTH(B5170)</f>
        <v>2</v>
      </c>
      <c r="E5170" s="331" t="n">
        <f aca="false">DAY(B5170)</f>
        <v>29</v>
      </c>
      <c r="F5170" s="132" t="n">
        <v>62473.97</v>
      </c>
      <c r="G5170" s="132" t="n">
        <v>63630.25</v>
      </c>
      <c r="H5170" s="132" t="n">
        <v>60257.6</v>
      </c>
      <c r="I5170" s="132" t="n">
        <v>61165.98</v>
      </c>
      <c r="J5170" s="132" t="n">
        <f aca="false">LARGE($G$1:G5170,1)</f>
        <v>68997.75</v>
      </c>
      <c r="K5170" s="192" t="n">
        <f aca="false">IF(J5170&gt;J5169,0,K5169+1)</f>
        <v>841</v>
      </c>
      <c r="L5170" s="134" t="n">
        <f aca="false">I5170/J5170-1</f>
        <v>-0.11350761437873</v>
      </c>
      <c r="O5170" s="131"/>
      <c r="P5170" s="330"/>
      <c r="Q5170" s="132"/>
      <c r="R5170" s="132"/>
      <c r="S5170" s="132"/>
      <c r="T5170" s="132"/>
    </row>
    <row r="5171" customFormat="false" ht="12.8" hidden="false" customHeight="false" outlineLevel="0" collapsed="false">
      <c r="A5171" s="131" t="n">
        <v>1709251200</v>
      </c>
      <c r="B5171" s="330" t="n">
        <f aca="false">(A5171/(24*60*60))+DATE(1970,1,1)</f>
        <v>45352</v>
      </c>
      <c r="C5171" s="331" t="n">
        <f aca="false">YEAR(B5171)</f>
        <v>2024</v>
      </c>
      <c r="D5171" s="331" t="n">
        <f aca="false">MONTH(B5171)</f>
        <v>3</v>
      </c>
      <c r="E5171" s="331" t="n">
        <f aca="false">DAY(B5171)</f>
        <v>1</v>
      </c>
      <c r="F5171" s="132" t="n">
        <v>61161.73</v>
      </c>
      <c r="G5171" s="132" t="n">
        <v>63177.55</v>
      </c>
      <c r="H5171" s="132" t="n">
        <v>60722.36</v>
      </c>
      <c r="I5171" s="132" t="n">
        <v>62415.76</v>
      </c>
      <c r="J5171" s="132" t="n">
        <f aca="false">LARGE($G$1:G5171,1)</f>
        <v>68997.75</v>
      </c>
      <c r="K5171" s="192" t="n">
        <f aca="false">IF(J5171&gt;J5170,0,K5170+1)</f>
        <v>842</v>
      </c>
      <c r="L5171" s="134" t="n">
        <f aca="false">I5171/J5171-1</f>
        <v>-0.0953942701030106</v>
      </c>
      <c r="O5171" s="131"/>
      <c r="P5171" s="330"/>
      <c r="Q5171" s="132"/>
      <c r="R5171" s="132"/>
      <c r="S5171" s="132"/>
      <c r="T5171" s="132"/>
    </row>
    <row r="5172" customFormat="false" ht="12.8" hidden="false" customHeight="false" outlineLevel="0" collapsed="false">
      <c r="A5172" s="131" t="n">
        <v>1709337600</v>
      </c>
      <c r="B5172" s="330" t="n">
        <f aca="false">(A5172/(24*60*60))+DATE(1970,1,1)</f>
        <v>45353</v>
      </c>
      <c r="C5172" s="331" t="n">
        <f aca="false">YEAR(B5172)</f>
        <v>2024</v>
      </c>
      <c r="D5172" s="331" t="n">
        <f aca="false">MONTH(B5172)</f>
        <v>3</v>
      </c>
      <c r="E5172" s="331" t="n">
        <f aca="false">DAY(B5172)</f>
        <v>2</v>
      </c>
      <c r="F5172" s="132" t="n">
        <v>62409.26</v>
      </c>
      <c r="G5172" s="132" t="n">
        <v>62473.5</v>
      </c>
      <c r="H5172" s="132" t="n">
        <v>61628.92</v>
      </c>
      <c r="I5172" s="132" t="n">
        <v>62020.87</v>
      </c>
      <c r="J5172" s="132" t="n">
        <f aca="false">LARGE($G$1:G5172,1)</f>
        <v>68997.75</v>
      </c>
      <c r="K5172" s="192" t="n">
        <f aca="false">IF(J5172&gt;J5171,0,K5171+1)</f>
        <v>843</v>
      </c>
      <c r="L5172" s="134" t="n">
        <f aca="false">I5172/J5172-1</f>
        <v>-0.10111750020834</v>
      </c>
      <c r="O5172" s="131"/>
      <c r="P5172" s="330"/>
      <c r="Q5172" s="132"/>
      <c r="R5172" s="132"/>
      <c r="S5172" s="132"/>
      <c r="T5172" s="132"/>
    </row>
    <row r="5173" customFormat="false" ht="12.8" hidden="false" customHeight="false" outlineLevel="0" collapsed="false">
      <c r="A5173" s="131" t="n">
        <v>1709424000</v>
      </c>
      <c r="B5173" s="330" t="n">
        <f aca="false">(A5173/(24*60*60))+DATE(1970,1,1)</f>
        <v>45354</v>
      </c>
      <c r="C5173" s="331" t="n">
        <f aca="false">YEAR(B5173)</f>
        <v>2024</v>
      </c>
      <c r="D5173" s="331" t="n">
        <f aca="false">MONTH(B5173)</f>
        <v>3</v>
      </c>
      <c r="E5173" s="331" t="n">
        <f aca="false">DAY(B5173)</f>
        <v>3</v>
      </c>
      <c r="F5173" s="132" t="n">
        <v>62020.1</v>
      </c>
      <c r="G5173" s="132" t="n">
        <v>63253</v>
      </c>
      <c r="H5173" s="132" t="n">
        <v>61385</v>
      </c>
      <c r="I5173" s="132" t="n">
        <v>63148.92</v>
      </c>
      <c r="J5173" s="132" t="n">
        <f aca="false">LARGE($G$1:G5173,1)</f>
        <v>68997.75</v>
      </c>
      <c r="K5173" s="192" t="n">
        <f aca="false">IF(J5173&gt;J5172,0,K5172+1)</f>
        <v>844</v>
      </c>
      <c r="L5173" s="134" t="n">
        <f aca="false">I5173/J5173-1</f>
        <v>-0.0847684163614031</v>
      </c>
      <c r="O5173" s="131"/>
      <c r="P5173" s="330"/>
      <c r="Q5173" s="132"/>
      <c r="R5173" s="132"/>
      <c r="S5173" s="132"/>
      <c r="T5173" s="132"/>
    </row>
    <row r="5174" customFormat="false" ht="12.8" hidden="false" customHeight="false" outlineLevel="0" collapsed="false">
      <c r="A5174" s="131" t="n">
        <v>1709510400</v>
      </c>
      <c r="B5174" s="330" t="n">
        <f aca="false">(A5174/(24*60*60))+DATE(1970,1,1)</f>
        <v>45355</v>
      </c>
      <c r="C5174" s="331" t="n">
        <f aca="false">YEAR(B5174)</f>
        <v>2024</v>
      </c>
      <c r="D5174" s="331" t="n">
        <f aca="false">MONTH(B5174)</f>
        <v>3</v>
      </c>
      <c r="E5174" s="331" t="n">
        <f aca="false">DAY(B5174)</f>
        <v>4</v>
      </c>
      <c r="F5174" s="132" t="n">
        <v>63146.76</v>
      </c>
      <c r="G5174" s="132" t="n">
        <v>68465.5</v>
      </c>
      <c r="H5174" s="132" t="n">
        <v>62288.5</v>
      </c>
      <c r="I5174" s="132" t="n">
        <v>68285.06</v>
      </c>
      <c r="J5174" s="132" t="n">
        <f aca="false">LARGE($G$1:G5174,1)</f>
        <v>68997.75</v>
      </c>
      <c r="K5174" s="192" t="n">
        <f aca="false">IF(J5174&gt;J5173,0,K5173+1)</f>
        <v>845</v>
      </c>
      <c r="L5174" s="134" t="n">
        <f aca="false">I5174/J5174-1</f>
        <v>-0.0103291774007124</v>
      </c>
      <c r="O5174" s="131"/>
      <c r="P5174" s="330"/>
      <c r="Q5174" s="132"/>
      <c r="R5174" s="132"/>
      <c r="S5174" s="132"/>
      <c r="T5174" s="132"/>
    </row>
    <row r="5175" customFormat="false" ht="12.8" hidden="false" customHeight="false" outlineLevel="0" collapsed="false">
      <c r="A5175" s="131" t="n">
        <v>1709596800</v>
      </c>
      <c r="B5175" s="330" t="n">
        <f aca="false">(A5175/(24*60*60))+DATE(1970,1,1)</f>
        <v>45356</v>
      </c>
      <c r="C5175" s="331" t="n">
        <f aca="false">YEAR(B5175)</f>
        <v>2024</v>
      </c>
      <c r="D5175" s="331" t="n">
        <f aca="false">MONTH(B5175)</f>
        <v>3</v>
      </c>
      <c r="E5175" s="331" t="n">
        <f aca="false">DAY(B5175)</f>
        <v>5</v>
      </c>
      <c r="F5175" s="132" t="n">
        <v>68288.08</v>
      </c>
      <c r="G5175" s="132" t="n">
        <v>69156.65</v>
      </c>
      <c r="H5175" s="132" t="n">
        <v>59173.92</v>
      </c>
      <c r="I5175" s="132" t="n">
        <v>63792.77</v>
      </c>
      <c r="J5175" s="132" t="n">
        <f aca="false">LARGE($G$1:G5175,1)</f>
        <v>69156.65</v>
      </c>
      <c r="K5175" s="192" t="n">
        <f aca="false">IF(J5175&gt;J5174,0,K5174+1)</f>
        <v>0</v>
      </c>
      <c r="L5175" s="134" t="n">
        <f aca="false">I5175/J5175-1</f>
        <v>-0.0775613046612292</v>
      </c>
      <c r="O5175" s="131"/>
      <c r="P5175" s="330"/>
      <c r="Q5175" s="132"/>
      <c r="R5175" s="132"/>
      <c r="S5175" s="132"/>
      <c r="T5175" s="132"/>
    </row>
    <row r="5176" customFormat="false" ht="12.8" hidden="false" customHeight="false" outlineLevel="0" collapsed="false">
      <c r="A5176" s="131" t="n">
        <v>1709683200</v>
      </c>
      <c r="B5176" s="330" t="n">
        <f aca="false">(A5176/(24*60*60))+DATE(1970,1,1)</f>
        <v>45357</v>
      </c>
      <c r="C5176" s="331" t="n">
        <f aca="false">YEAR(B5176)</f>
        <v>2024</v>
      </c>
      <c r="D5176" s="331" t="n">
        <f aca="false">MONTH(B5176)</f>
        <v>3</v>
      </c>
      <c r="E5176" s="331" t="n">
        <f aca="false">DAY(B5176)</f>
        <v>6</v>
      </c>
      <c r="F5176" s="132" t="n">
        <v>63798.34</v>
      </c>
      <c r="G5176" s="132" t="n">
        <v>67653.84</v>
      </c>
      <c r="H5176" s="132" t="n">
        <v>62833.75</v>
      </c>
      <c r="I5176" s="132" t="n">
        <v>66103.55</v>
      </c>
      <c r="J5176" s="132" t="n">
        <f aca="false">LARGE($G$1:G5176,1)</f>
        <v>69156.65</v>
      </c>
      <c r="K5176" s="192" t="n">
        <f aca="false">IF(J5176&gt;J5175,0,K5175+1)</f>
        <v>1</v>
      </c>
      <c r="L5176" s="134" t="n">
        <f aca="false">I5176/J5176-1</f>
        <v>-0.0441475982425406</v>
      </c>
      <c r="O5176" s="131"/>
      <c r="P5176" s="330"/>
      <c r="Q5176" s="132"/>
      <c r="R5176" s="132"/>
      <c r="S5176" s="132"/>
      <c r="T5176" s="132"/>
    </row>
    <row r="5177" customFormat="false" ht="12.8" hidden="false" customHeight="false" outlineLevel="0" collapsed="false">
      <c r="A5177" s="131" t="n">
        <v>1709769600</v>
      </c>
      <c r="B5177" s="330" t="n">
        <f aca="false">(A5177/(24*60*60))+DATE(1970,1,1)</f>
        <v>45358</v>
      </c>
      <c r="C5177" s="331" t="n">
        <f aca="false">YEAR(B5177)</f>
        <v>2024</v>
      </c>
      <c r="D5177" s="331" t="n">
        <f aca="false">MONTH(B5177)</f>
        <v>3</v>
      </c>
      <c r="E5177" s="331" t="n">
        <f aca="false">DAY(B5177)</f>
        <v>7</v>
      </c>
      <c r="F5177" s="132" t="n">
        <v>66102.85</v>
      </c>
      <c r="G5177" s="132" t="n">
        <v>68042.77</v>
      </c>
      <c r="H5177" s="132" t="n">
        <v>65621.41</v>
      </c>
      <c r="I5177" s="132" t="n">
        <v>66885.68</v>
      </c>
      <c r="J5177" s="132" t="n">
        <f aca="false">LARGE($G$1:G5177,1)</f>
        <v>69156.65</v>
      </c>
      <c r="K5177" s="192" t="n">
        <f aca="false">IF(J5177&gt;J5176,0,K5176+1)</f>
        <v>2</v>
      </c>
      <c r="L5177" s="134" t="n">
        <f aca="false">I5177/J5177-1</f>
        <v>-0.0328380567884651</v>
      </c>
      <c r="O5177" s="131"/>
      <c r="P5177" s="330"/>
      <c r="Q5177" s="132"/>
      <c r="R5177" s="132"/>
      <c r="S5177" s="132"/>
      <c r="T5177" s="132"/>
    </row>
    <row r="5178" customFormat="false" ht="12.8" hidden="false" customHeight="false" outlineLevel="0" collapsed="false">
      <c r="A5178" s="131" t="n">
        <v>1709856000</v>
      </c>
      <c r="B5178" s="330" t="n">
        <f aca="false">(A5178/(24*60*60))+DATE(1970,1,1)</f>
        <v>45359</v>
      </c>
      <c r="C5178" s="331" t="n">
        <f aca="false">YEAR(B5178)</f>
        <v>2024</v>
      </c>
      <c r="D5178" s="331" t="n">
        <f aca="false">MONTH(B5178)</f>
        <v>3</v>
      </c>
      <c r="E5178" s="331" t="n">
        <f aca="false">DAY(B5178)</f>
        <v>8</v>
      </c>
      <c r="F5178" s="132" t="n">
        <v>66884.48</v>
      </c>
      <c r="G5178" s="132" t="n">
        <v>70055.5</v>
      </c>
      <c r="H5178" s="132" t="n">
        <v>65914.27</v>
      </c>
      <c r="I5178" s="132" t="n">
        <v>68227.79</v>
      </c>
      <c r="J5178" s="132" t="n">
        <f aca="false">LARGE($G$1:G5178,1)</f>
        <v>70055.5</v>
      </c>
      <c r="K5178" s="192" t="n">
        <f aca="false">IF(J5178&gt;J5177,0,K5177+1)</f>
        <v>0</v>
      </c>
      <c r="L5178" s="134" t="n">
        <f aca="false">I5178/J5178-1</f>
        <v>-0.0260894576442964</v>
      </c>
      <c r="O5178" s="131"/>
      <c r="P5178" s="330"/>
      <c r="Q5178" s="132"/>
      <c r="R5178" s="132"/>
      <c r="S5178" s="132"/>
      <c r="T5178" s="132"/>
    </row>
    <row r="5179" customFormat="false" ht="12.8" hidden="false" customHeight="false" outlineLevel="0" collapsed="false">
      <c r="A5179" s="131" t="n">
        <v>1709942400</v>
      </c>
      <c r="B5179" s="330" t="n">
        <f aca="false">(A5179/(24*60*60))+DATE(1970,1,1)</f>
        <v>45360</v>
      </c>
      <c r="C5179" s="331" t="n">
        <f aca="false">YEAR(B5179)</f>
        <v>2024</v>
      </c>
      <c r="D5179" s="331" t="n">
        <f aca="false">MONTH(B5179)</f>
        <v>3</v>
      </c>
      <c r="E5179" s="331" t="n">
        <f aca="false">DAY(B5179)</f>
        <v>9</v>
      </c>
      <c r="F5179" s="132" t="n">
        <v>68229.29</v>
      </c>
      <c r="G5179" s="132" t="n">
        <v>68644.2</v>
      </c>
      <c r="H5179" s="132" t="n">
        <v>67966.86</v>
      </c>
      <c r="I5179" s="132" t="n">
        <v>68401.77</v>
      </c>
      <c r="J5179" s="132" t="n">
        <f aca="false">LARGE($G$1:G5179,1)</f>
        <v>70055.5</v>
      </c>
      <c r="K5179" s="192" t="n">
        <f aca="false">IF(J5179&gt;J5178,0,K5178+1)</f>
        <v>1</v>
      </c>
      <c r="L5179" s="134" t="n">
        <f aca="false">I5179/J5179-1</f>
        <v>-0.0236059981015052</v>
      </c>
      <c r="O5179" s="131"/>
      <c r="P5179" s="330"/>
      <c r="Q5179" s="132"/>
      <c r="R5179" s="132"/>
      <c r="S5179" s="132"/>
      <c r="T5179" s="132"/>
    </row>
    <row r="5180" customFormat="false" ht="12.8" hidden="false" customHeight="false" outlineLevel="0" collapsed="false">
      <c r="A5180" s="131" t="n">
        <v>1710028800</v>
      </c>
      <c r="B5180" s="330" t="n">
        <f aca="false">(A5180/(24*60*60))+DATE(1970,1,1)</f>
        <v>45361</v>
      </c>
      <c r="C5180" s="331" t="n">
        <f aca="false">YEAR(B5180)</f>
        <v>2024</v>
      </c>
      <c r="D5180" s="331" t="n">
        <f aca="false">MONTH(B5180)</f>
        <v>3</v>
      </c>
      <c r="E5180" s="331" t="n">
        <f aca="false">DAY(B5180)</f>
        <v>10</v>
      </c>
      <c r="F5180" s="132" t="n">
        <v>68402.03</v>
      </c>
      <c r="G5180" s="132" t="n">
        <v>69960.25</v>
      </c>
      <c r="H5180" s="132" t="n">
        <v>68179.76</v>
      </c>
      <c r="I5180" s="132" t="n">
        <v>69012.3</v>
      </c>
      <c r="J5180" s="132" t="n">
        <f aca="false">LARGE($G$1:G5180,1)</f>
        <v>70055.5</v>
      </c>
      <c r="K5180" s="192" t="n">
        <f aca="false">IF(J5180&gt;J5179,0,K5179+1)</f>
        <v>2</v>
      </c>
      <c r="L5180" s="134" t="n">
        <f aca="false">I5180/J5180-1</f>
        <v>-0.0148910506669712</v>
      </c>
      <c r="O5180" s="131"/>
      <c r="P5180" s="330"/>
      <c r="Q5180" s="132"/>
      <c r="R5180" s="132"/>
      <c r="S5180" s="132"/>
      <c r="T5180" s="132"/>
    </row>
    <row r="5181" customFormat="false" ht="12.8" hidden="false" customHeight="false" outlineLevel="0" collapsed="false">
      <c r="A5181" s="131" t="n">
        <v>1710115200</v>
      </c>
      <c r="B5181" s="330" t="n">
        <f aca="false">(A5181/(24*60*60))+DATE(1970,1,1)</f>
        <v>45362</v>
      </c>
      <c r="C5181" s="331" t="n">
        <f aca="false">YEAR(B5181)</f>
        <v>2024</v>
      </c>
      <c r="D5181" s="331" t="n">
        <f aca="false">MONTH(B5181)</f>
        <v>3</v>
      </c>
      <c r="E5181" s="331" t="n">
        <f aca="false">DAY(B5181)</f>
        <v>11</v>
      </c>
      <c r="F5181" s="132" t="n">
        <v>69008.98</v>
      </c>
      <c r="G5181" s="132" t="n">
        <v>72831.6</v>
      </c>
      <c r="H5181" s="132" t="n">
        <v>67104.88</v>
      </c>
      <c r="I5181" s="132" t="n">
        <v>72066.5</v>
      </c>
      <c r="J5181" s="132" t="n">
        <f aca="false">LARGE($G$1:G5181,1)</f>
        <v>72831.6</v>
      </c>
      <c r="K5181" s="192" t="n">
        <f aca="false">IF(J5181&gt;J5180,0,K5180+1)</f>
        <v>0</v>
      </c>
      <c r="L5181" s="134" t="n">
        <f aca="false">I5181/J5181-1</f>
        <v>-0.0105050554978884</v>
      </c>
      <c r="O5181" s="131"/>
      <c r="P5181" s="330"/>
      <c r="Q5181" s="132"/>
      <c r="R5181" s="132"/>
      <c r="S5181" s="132"/>
      <c r="T5181" s="132"/>
    </row>
    <row r="5182" customFormat="false" ht="12.8" hidden="false" customHeight="false" outlineLevel="0" collapsed="false">
      <c r="A5182" s="131" t="n">
        <v>1710201600</v>
      </c>
      <c r="B5182" s="330" t="n">
        <f aca="false">(A5182/(24*60*60))+DATE(1970,1,1)</f>
        <v>45363</v>
      </c>
      <c r="C5182" s="331" t="n">
        <f aca="false">YEAR(B5182)</f>
        <v>2024</v>
      </c>
      <c r="D5182" s="331" t="n">
        <f aca="false">MONTH(B5182)</f>
        <v>3</v>
      </c>
      <c r="E5182" s="331" t="n">
        <f aca="false">DAY(B5182)</f>
        <v>12</v>
      </c>
      <c r="F5182" s="132" t="n">
        <v>72064.52</v>
      </c>
      <c r="G5182" s="132" t="n">
        <v>72960.41</v>
      </c>
      <c r="H5182" s="132" t="n">
        <v>68564.05</v>
      </c>
      <c r="I5182" s="132" t="n">
        <v>71413.66</v>
      </c>
      <c r="J5182" s="132" t="n">
        <f aca="false">LARGE($G$1:G5182,1)</f>
        <v>72960.41</v>
      </c>
      <c r="K5182" s="192" t="n">
        <f aca="false">IF(J5182&gt;J5181,0,K5181+1)</f>
        <v>0</v>
      </c>
      <c r="L5182" s="134" t="n">
        <f aca="false">I5182/J5182-1</f>
        <v>-0.0211998534547709</v>
      </c>
      <c r="O5182" s="131"/>
      <c r="P5182" s="330"/>
      <c r="Q5182" s="132"/>
      <c r="R5182" s="132"/>
      <c r="S5182" s="132"/>
      <c r="T5182" s="132"/>
    </row>
    <row r="5183" customFormat="false" ht="12.8" hidden="false" customHeight="false" outlineLevel="0" collapsed="false">
      <c r="A5183" s="131" t="n">
        <v>1710288000</v>
      </c>
      <c r="B5183" s="330" t="n">
        <f aca="false">(A5183/(24*60*60))+DATE(1970,1,1)</f>
        <v>45364</v>
      </c>
      <c r="C5183" s="331" t="n">
        <f aca="false">YEAR(B5183)</f>
        <v>2024</v>
      </c>
      <c r="D5183" s="331" t="n">
        <f aca="false">MONTH(B5183)</f>
        <v>3</v>
      </c>
      <c r="E5183" s="331" t="n">
        <f aca="false">DAY(B5183)</f>
        <v>13</v>
      </c>
      <c r="F5183" s="132" t="n">
        <v>71414.81</v>
      </c>
      <c r="G5183" s="132" t="n">
        <v>73660.87</v>
      </c>
      <c r="H5183" s="132" t="n">
        <v>71247.35</v>
      </c>
      <c r="I5183" s="132" t="n">
        <v>73084.11</v>
      </c>
      <c r="J5183" s="132" t="n">
        <f aca="false">LARGE($G$1:G5183,1)</f>
        <v>73660.87</v>
      </c>
      <c r="K5183" s="192" t="n">
        <f aca="false">IF(J5183&gt;J5182,0,K5182+1)</f>
        <v>0</v>
      </c>
      <c r="L5183" s="134" t="n">
        <f aca="false">I5183/J5183-1</f>
        <v>-0.0078299373873808</v>
      </c>
      <c r="O5183" s="131"/>
      <c r="P5183" s="330"/>
      <c r="Q5183" s="132"/>
      <c r="R5183" s="132"/>
      <c r="S5183" s="132"/>
      <c r="T5183" s="132"/>
    </row>
    <row r="5184" customFormat="false" ht="12.8" hidden="false" customHeight="false" outlineLevel="0" collapsed="false">
      <c r="A5184" s="131" t="n">
        <v>1710374400</v>
      </c>
      <c r="B5184" s="330" t="n">
        <f aca="false">(A5184/(24*60*60))+DATE(1970,1,1)</f>
        <v>45365</v>
      </c>
      <c r="C5184" s="331" t="n">
        <f aca="false">YEAR(B5184)</f>
        <v>2024</v>
      </c>
      <c r="D5184" s="331" t="n">
        <f aca="false">MONTH(B5184)</f>
        <v>3</v>
      </c>
      <c r="E5184" s="331" t="n">
        <f aca="false">DAY(B5184)</f>
        <v>14</v>
      </c>
      <c r="F5184" s="132" t="n">
        <v>73086.44</v>
      </c>
      <c r="G5184" s="132" t="n">
        <v>73757.39</v>
      </c>
      <c r="H5184" s="132" t="n">
        <v>68523.59</v>
      </c>
      <c r="I5184" s="132" t="n">
        <v>71364.95</v>
      </c>
      <c r="J5184" s="132" t="n">
        <f aca="false">LARGE($G$1:G5184,1)</f>
        <v>73757.39</v>
      </c>
      <c r="K5184" s="192" t="n">
        <f aca="false">IF(J5184&gt;J5183,0,K5183+1)</f>
        <v>0</v>
      </c>
      <c r="L5184" s="134" t="n">
        <f aca="false">I5184/J5184-1</f>
        <v>-0.0324366141480874</v>
      </c>
      <c r="O5184" s="131"/>
      <c r="P5184" s="330"/>
      <c r="Q5184" s="132"/>
      <c r="R5184" s="132"/>
      <c r="S5184" s="132"/>
      <c r="T5184" s="132"/>
    </row>
    <row r="5185" customFormat="false" ht="12.8" hidden="false" customHeight="false" outlineLevel="0" collapsed="false">
      <c r="A5185" s="131" t="n">
        <v>1710460800</v>
      </c>
      <c r="B5185" s="330" t="n">
        <f aca="false">(A5185/(24*60*60))+DATE(1970,1,1)</f>
        <v>45366</v>
      </c>
      <c r="C5185" s="331" t="n">
        <f aca="false">YEAR(B5185)</f>
        <v>2024</v>
      </c>
      <c r="D5185" s="331" t="n">
        <f aca="false">MONTH(B5185)</f>
        <v>3</v>
      </c>
      <c r="E5185" s="331" t="n">
        <f aca="false">DAY(B5185)</f>
        <v>15</v>
      </c>
      <c r="F5185" s="132" t="n">
        <v>71368.47</v>
      </c>
      <c r="G5185" s="132" t="n">
        <v>72435.74</v>
      </c>
      <c r="H5185" s="132" t="n">
        <v>65548.68</v>
      </c>
      <c r="I5185" s="132" t="n">
        <v>69507.92</v>
      </c>
      <c r="J5185" s="132" t="n">
        <f aca="false">LARGE($G$1:G5185,1)</f>
        <v>73757.39</v>
      </c>
      <c r="K5185" s="192" t="n">
        <f aca="false">IF(J5185&gt;J5184,0,K5184+1)</f>
        <v>1</v>
      </c>
      <c r="L5185" s="134" t="n">
        <f aca="false">I5185/J5185-1</f>
        <v>-0.0576141590693489</v>
      </c>
      <c r="O5185" s="131"/>
      <c r="P5185" s="330"/>
      <c r="Q5185" s="132"/>
      <c r="R5185" s="132"/>
      <c r="S5185" s="132"/>
      <c r="T5185" s="132"/>
    </row>
    <row r="5186" customFormat="false" ht="12.8" hidden="false" customHeight="false" outlineLevel="0" collapsed="false">
      <c r="A5186" s="131" t="n">
        <v>1710547200</v>
      </c>
      <c r="B5186" s="330" t="n">
        <f aca="false">(A5186/(24*60*60))+DATE(1970,1,1)</f>
        <v>45367</v>
      </c>
      <c r="C5186" s="331" t="n">
        <f aca="false">YEAR(B5186)</f>
        <v>2024</v>
      </c>
      <c r="D5186" s="331" t="n">
        <f aca="false">MONTH(B5186)</f>
        <v>3</v>
      </c>
      <c r="E5186" s="331" t="n">
        <f aca="false">DAY(B5186)</f>
        <v>16</v>
      </c>
      <c r="F5186" s="132" t="n">
        <v>69507.19</v>
      </c>
      <c r="G5186" s="132" t="n">
        <v>70047.25</v>
      </c>
      <c r="H5186" s="132" t="n">
        <v>64805.91</v>
      </c>
      <c r="I5186" s="132" t="n">
        <v>65263.96</v>
      </c>
      <c r="J5186" s="132" t="n">
        <f aca="false">LARGE($G$1:G5186,1)</f>
        <v>73757.39</v>
      </c>
      <c r="K5186" s="192" t="n">
        <f aca="false">IF(J5186&gt;J5185,0,K5185+1)</f>
        <v>2</v>
      </c>
      <c r="L5186" s="134" t="n">
        <f aca="false">I5186/J5186-1</f>
        <v>-0.115153613759923</v>
      </c>
      <c r="O5186" s="131"/>
      <c r="P5186" s="330"/>
      <c r="Q5186" s="132"/>
      <c r="R5186" s="132"/>
      <c r="S5186" s="132"/>
      <c r="T5186" s="132"/>
    </row>
    <row r="5187" customFormat="false" ht="12.8" hidden="false" customHeight="false" outlineLevel="0" collapsed="false">
      <c r="A5187" s="131" t="n">
        <v>1710633600</v>
      </c>
      <c r="B5187" s="330" t="n">
        <f aca="false">(A5187/(24*60*60))+DATE(1970,1,1)</f>
        <v>45368</v>
      </c>
      <c r="C5187" s="331" t="n">
        <f aca="false">YEAR(B5187)</f>
        <v>2024</v>
      </c>
      <c r="D5187" s="331" t="n">
        <f aca="false">MONTH(B5187)</f>
        <v>3</v>
      </c>
      <c r="E5187" s="331" t="n">
        <f aca="false">DAY(B5187)</f>
        <v>17</v>
      </c>
      <c r="F5187" s="132" t="n">
        <v>65253.21</v>
      </c>
      <c r="G5187" s="132" t="n">
        <v>68871.86</v>
      </c>
      <c r="H5187" s="132" t="n">
        <v>64543.75</v>
      </c>
      <c r="I5187" s="132" t="n">
        <v>68376.06</v>
      </c>
      <c r="J5187" s="132" t="n">
        <f aca="false">LARGE($G$1:G5187,1)</f>
        <v>73757.39</v>
      </c>
      <c r="K5187" s="192" t="n">
        <f aca="false">IF(J5187&gt;J5186,0,K5186+1)</f>
        <v>3</v>
      </c>
      <c r="L5187" s="134" t="n">
        <f aca="false">I5187/J5187-1</f>
        <v>-0.0729598756138199</v>
      </c>
      <c r="O5187" s="131"/>
      <c r="P5187" s="330"/>
      <c r="Q5187" s="132"/>
      <c r="R5187" s="132"/>
      <c r="S5187" s="132"/>
      <c r="T5187" s="132"/>
    </row>
    <row r="5188" customFormat="false" ht="12.8" hidden="false" customHeight="false" outlineLevel="0" collapsed="false">
      <c r="A5188" s="131" t="n">
        <v>1710720000</v>
      </c>
      <c r="B5188" s="330" t="n">
        <f aca="false">(A5188/(24*60*60))+DATE(1970,1,1)</f>
        <v>45369</v>
      </c>
      <c r="C5188" s="331" t="n">
        <f aca="false">YEAR(B5188)</f>
        <v>2024</v>
      </c>
      <c r="D5188" s="331" t="n">
        <f aca="false">MONTH(B5188)</f>
        <v>3</v>
      </c>
      <c r="E5188" s="331" t="n">
        <f aca="false">DAY(B5188)</f>
        <v>18</v>
      </c>
      <c r="F5188" s="132" t="n">
        <v>68375.97</v>
      </c>
      <c r="G5188" s="132" t="n">
        <v>68918.5</v>
      </c>
      <c r="H5188" s="132" t="n">
        <v>66587.51</v>
      </c>
      <c r="I5188" s="132" t="n">
        <v>67608.76</v>
      </c>
      <c r="J5188" s="132" t="n">
        <f aca="false">LARGE($G$1:G5188,1)</f>
        <v>73757.39</v>
      </c>
      <c r="K5188" s="192" t="n">
        <f aca="false">IF(J5188&gt;J5187,0,K5187+1)</f>
        <v>4</v>
      </c>
      <c r="L5188" s="134" t="n">
        <f aca="false">I5188/J5188-1</f>
        <v>-0.0833629009920227</v>
      </c>
      <c r="O5188" s="131"/>
      <c r="P5188" s="330"/>
      <c r="Q5188" s="132"/>
      <c r="R5188" s="132"/>
      <c r="S5188" s="132"/>
      <c r="T5188" s="132"/>
    </row>
    <row r="5189" customFormat="false" ht="12.8" hidden="false" customHeight="false" outlineLevel="0" collapsed="false">
      <c r="A5189" s="131" t="n">
        <v>1710806400</v>
      </c>
      <c r="B5189" s="330" t="n">
        <f aca="false">(A5189/(24*60*60))+DATE(1970,1,1)</f>
        <v>45370</v>
      </c>
      <c r="C5189" s="331" t="n">
        <f aca="false">YEAR(B5189)</f>
        <v>2024</v>
      </c>
      <c r="D5189" s="331" t="n">
        <f aca="false">MONTH(B5189)</f>
        <v>3</v>
      </c>
      <c r="E5189" s="331" t="n">
        <f aca="false">DAY(B5189)</f>
        <v>19</v>
      </c>
      <c r="F5189" s="132" t="n">
        <v>67604.6</v>
      </c>
      <c r="G5189" s="132" t="n">
        <v>68117.6</v>
      </c>
      <c r="H5189" s="132" t="n">
        <v>61544.88</v>
      </c>
      <c r="I5189" s="132" t="n">
        <v>61935.42</v>
      </c>
      <c r="J5189" s="132" t="n">
        <f aca="false">LARGE($G$1:G5189,1)</f>
        <v>73757.39</v>
      </c>
      <c r="K5189" s="192" t="n">
        <f aca="false">IF(J5189&gt;J5188,0,K5188+1)</f>
        <v>5</v>
      </c>
      <c r="L5189" s="134" t="n">
        <f aca="false">I5189/J5189-1</f>
        <v>-0.160281837521637</v>
      </c>
      <c r="O5189" s="131"/>
      <c r="P5189" s="330"/>
      <c r="Q5189" s="132"/>
      <c r="R5189" s="132"/>
      <c r="S5189" s="132"/>
      <c r="T5189" s="132"/>
    </row>
    <row r="5190" customFormat="false" ht="12.8" hidden="false" customHeight="false" outlineLevel="0" collapsed="false">
      <c r="A5190" s="131" t="n">
        <v>1710892800</v>
      </c>
      <c r="B5190" s="330" t="n">
        <f aca="false">(A5190/(24*60*60))+DATE(1970,1,1)</f>
        <v>45371</v>
      </c>
      <c r="C5190" s="331" t="n">
        <f aca="false">YEAR(B5190)</f>
        <v>2024</v>
      </c>
      <c r="D5190" s="331" t="n">
        <f aca="false">MONTH(B5190)</f>
        <v>3</v>
      </c>
      <c r="E5190" s="331" t="n">
        <f aca="false">DAY(B5190)</f>
        <v>20</v>
      </c>
      <c r="F5190" s="132" t="n">
        <v>61937.22</v>
      </c>
      <c r="G5190" s="132" t="n">
        <v>68164.33</v>
      </c>
      <c r="H5190" s="132" t="n">
        <v>60794.84</v>
      </c>
      <c r="I5190" s="132" t="n">
        <v>67877.2</v>
      </c>
      <c r="J5190" s="132" t="n">
        <f aca="false">LARGE($G$1:G5190,1)</f>
        <v>73757.39</v>
      </c>
      <c r="K5190" s="192" t="n">
        <f aca="false">IF(J5190&gt;J5189,0,K5189+1)</f>
        <v>6</v>
      </c>
      <c r="L5190" s="134" t="n">
        <f aca="false">I5190/J5190-1</f>
        <v>-0.0797234012754519</v>
      </c>
      <c r="O5190" s="131"/>
      <c r="P5190" s="330"/>
      <c r="Q5190" s="132"/>
      <c r="R5190" s="132"/>
      <c r="S5190" s="132"/>
      <c r="T5190" s="132"/>
    </row>
    <row r="5191" customFormat="false" ht="12.8" hidden="false" customHeight="false" outlineLevel="0" collapsed="false">
      <c r="A5191" s="131" t="n">
        <v>1710979200</v>
      </c>
      <c r="B5191" s="330" t="n">
        <f aca="false">(A5191/(24*60*60))+DATE(1970,1,1)</f>
        <v>45372</v>
      </c>
      <c r="C5191" s="331" t="n">
        <f aca="false">YEAR(B5191)</f>
        <v>2024</v>
      </c>
      <c r="D5191" s="331" t="n">
        <f aca="false">MONTH(B5191)</f>
        <v>3</v>
      </c>
      <c r="E5191" s="331" t="n">
        <f aca="false">DAY(B5191)</f>
        <v>21</v>
      </c>
      <c r="F5191" s="132" t="n">
        <v>67871.75</v>
      </c>
      <c r="G5191" s="132" t="n">
        <v>68250.39</v>
      </c>
      <c r="H5191" s="132" t="n">
        <v>64562.35</v>
      </c>
      <c r="I5191" s="132" t="n">
        <v>65511.65</v>
      </c>
      <c r="J5191" s="132" t="n">
        <f aca="false">LARGE($G$1:G5191,1)</f>
        <v>73757.39</v>
      </c>
      <c r="K5191" s="192" t="n">
        <f aca="false">IF(J5191&gt;J5190,0,K5190+1)</f>
        <v>7</v>
      </c>
      <c r="L5191" s="134" t="n">
        <f aca="false">I5191/J5191-1</f>
        <v>-0.111795441785562</v>
      </c>
      <c r="O5191" s="131"/>
      <c r="P5191" s="330"/>
      <c r="Q5191" s="132"/>
      <c r="R5191" s="132"/>
      <c r="S5191" s="132"/>
      <c r="T5191" s="132"/>
    </row>
    <row r="5192" customFormat="false" ht="12.8" hidden="false" customHeight="false" outlineLevel="0" collapsed="false">
      <c r="A5192" s="131" t="n">
        <v>1711065600</v>
      </c>
      <c r="B5192" s="330" t="n">
        <f aca="false">(A5192/(24*60*60))+DATE(1970,1,1)</f>
        <v>45373</v>
      </c>
      <c r="C5192" s="331" t="n">
        <f aca="false">YEAR(B5192)</f>
        <v>2024</v>
      </c>
      <c r="D5192" s="331" t="n">
        <f aca="false">MONTH(B5192)</f>
        <v>3</v>
      </c>
      <c r="E5192" s="331" t="n">
        <f aca="false">DAY(B5192)</f>
        <v>22</v>
      </c>
      <c r="F5192" s="132" t="n">
        <v>65508.25</v>
      </c>
      <c r="G5192" s="132" t="n">
        <v>66652.23</v>
      </c>
      <c r="H5192" s="132" t="n">
        <v>62248.87</v>
      </c>
      <c r="I5192" s="132" t="n">
        <v>63814.92</v>
      </c>
      <c r="J5192" s="132" t="n">
        <f aca="false">LARGE($G$1:G5192,1)</f>
        <v>73757.39</v>
      </c>
      <c r="K5192" s="192" t="n">
        <f aca="false">IF(J5192&gt;J5191,0,K5191+1)</f>
        <v>8</v>
      </c>
      <c r="L5192" s="134" t="n">
        <f aca="false">I5192/J5192-1</f>
        <v>-0.13479964516098</v>
      </c>
      <c r="O5192" s="131"/>
      <c r="P5192" s="330"/>
      <c r="Q5192" s="132"/>
      <c r="R5192" s="132"/>
      <c r="S5192" s="132"/>
      <c r="T5192" s="132"/>
    </row>
    <row r="5193" customFormat="false" ht="12.8" hidden="false" customHeight="false" outlineLevel="0" collapsed="false">
      <c r="A5193" s="131" t="n">
        <v>1711152000</v>
      </c>
      <c r="B5193" s="330" t="n">
        <f aca="false">(A5193/(24*60*60))+DATE(1970,1,1)</f>
        <v>45374</v>
      </c>
      <c r="C5193" s="331" t="n">
        <f aca="false">YEAR(B5193)</f>
        <v>2024</v>
      </c>
      <c r="D5193" s="331" t="n">
        <f aca="false">MONTH(B5193)</f>
        <v>3</v>
      </c>
      <c r="E5193" s="331" t="n">
        <f aca="false">DAY(B5193)</f>
        <v>23</v>
      </c>
      <c r="F5193" s="132" t="n">
        <v>63815.64</v>
      </c>
      <c r="G5193" s="132" t="n">
        <v>65999.77</v>
      </c>
      <c r="H5193" s="132" t="n">
        <v>63034.65</v>
      </c>
      <c r="I5193" s="132" t="n">
        <v>64017.09</v>
      </c>
      <c r="J5193" s="132" t="n">
        <f aca="false">LARGE($G$1:G5193,1)</f>
        <v>73757.39</v>
      </c>
      <c r="K5193" s="192" t="n">
        <f aca="false">IF(J5193&gt;J5192,0,K5192+1)</f>
        <v>9</v>
      </c>
      <c r="L5193" s="134" t="n">
        <f aca="false">I5193/J5193-1</f>
        <v>-0.132058631684229</v>
      </c>
      <c r="O5193" s="131"/>
      <c r="P5193" s="330"/>
      <c r="Q5193" s="132"/>
      <c r="R5193" s="132"/>
      <c r="S5193" s="132"/>
      <c r="T5193" s="132"/>
    </row>
    <row r="5194" customFormat="false" ht="12.8" hidden="false" customHeight="false" outlineLevel="0" collapsed="false">
      <c r="A5194" s="131" t="n">
        <v>1711238400</v>
      </c>
      <c r="B5194" s="330" t="n">
        <f aca="false">(A5194/(24*60*60))+DATE(1970,1,1)</f>
        <v>45375</v>
      </c>
      <c r="C5194" s="331" t="n">
        <f aca="false">YEAR(B5194)</f>
        <v>2024</v>
      </c>
      <c r="D5194" s="331" t="n">
        <f aca="false">MONTH(B5194)</f>
        <v>3</v>
      </c>
      <c r="E5194" s="331" t="n">
        <f aca="false">DAY(B5194)</f>
        <v>24</v>
      </c>
      <c r="F5194" s="132" t="n">
        <v>64017.07</v>
      </c>
      <c r="G5194" s="132" t="n">
        <v>67703.6</v>
      </c>
      <c r="H5194" s="132" t="n">
        <v>63810.89</v>
      </c>
      <c r="I5194" s="132" t="n">
        <v>67216.71</v>
      </c>
      <c r="J5194" s="132" t="n">
        <f aca="false">LARGE($G$1:G5194,1)</f>
        <v>73757.39</v>
      </c>
      <c r="K5194" s="192" t="n">
        <f aca="false">IF(J5194&gt;J5193,0,K5193+1)</f>
        <v>10</v>
      </c>
      <c r="L5194" s="134" t="n">
        <f aca="false">I5194/J5194-1</f>
        <v>-0.0886783005743559</v>
      </c>
      <c r="O5194" s="131"/>
      <c r="P5194" s="330"/>
      <c r="Q5194" s="132"/>
      <c r="R5194" s="132"/>
      <c r="S5194" s="132"/>
      <c r="T5194" s="132"/>
    </row>
    <row r="5195" customFormat="false" ht="12.8" hidden="false" customHeight="false" outlineLevel="0" collapsed="false">
      <c r="A5195" s="131" t="n">
        <v>1711324800</v>
      </c>
      <c r="B5195" s="330" t="n">
        <f aca="false">(A5195/(24*60*60))+DATE(1970,1,1)</f>
        <v>45376</v>
      </c>
      <c r="C5195" s="331" t="n">
        <f aca="false">YEAR(B5195)</f>
        <v>2024</v>
      </c>
      <c r="D5195" s="331" t="n">
        <f aca="false">MONTH(B5195)</f>
        <v>3</v>
      </c>
      <c r="E5195" s="331" t="n">
        <f aca="false">DAY(B5195)</f>
        <v>25</v>
      </c>
      <c r="F5195" s="132" t="n">
        <v>67225.2</v>
      </c>
      <c r="G5195" s="132" t="n">
        <v>71170.76</v>
      </c>
      <c r="H5195" s="132" t="n">
        <v>66406.06</v>
      </c>
      <c r="I5195" s="132" t="n">
        <v>69890.57</v>
      </c>
      <c r="J5195" s="132" t="n">
        <f aca="false">LARGE($G$1:G5195,1)</f>
        <v>73757.39</v>
      </c>
      <c r="K5195" s="192" t="n">
        <f aca="false">IF(J5195&gt;J5194,0,K5194+1)</f>
        <v>11</v>
      </c>
      <c r="L5195" s="134" t="n">
        <f aca="false">I5195/J5195-1</f>
        <v>-0.0524262043437274</v>
      </c>
      <c r="O5195" s="131"/>
      <c r="P5195" s="330"/>
      <c r="Q5195" s="132"/>
      <c r="R5195" s="132"/>
      <c r="S5195" s="132"/>
      <c r="T5195" s="132"/>
    </row>
    <row r="5196" customFormat="false" ht="12.8" hidden="false" customHeight="false" outlineLevel="0" collapsed="false">
      <c r="A5196" s="131" t="n">
        <v>1711411200</v>
      </c>
      <c r="B5196" s="330" t="n">
        <f aca="false">(A5196/(24*60*60))+DATE(1970,1,1)</f>
        <v>45377</v>
      </c>
      <c r="C5196" s="331" t="n">
        <f aca="false">YEAR(B5196)</f>
        <v>2024</v>
      </c>
      <c r="D5196" s="331" t="n">
        <f aca="false">MONTH(B5196)</f>
        <v>3</v>
      </c>
      <c r="E5196" s="331" t="n">
        <f aca="false">DAY(B5196)</f>
        <v>26</v>
      </c>
      <c r="F5196" s="132" t="n">
        <v>69889.43</v>
      </c>
      <c r="G5196" s="132" t="n">
        <v>71539.17</v>
      </c>
      <c r="H5196" s="132" t="n">
        <v>69242.62</v>
      </c>
      <c r="I5196" s="132" t="n">
        <v>69993.63</v>
      </c>
      <c r="J5196" s="132" t="n">
        <f aca="false">LARGE($G$1:G5196,1)</f>
        <v>73757.39</v>
      </c>
      <c r="K5196" s="192" t="n">
        <f aca="false">IF(J5196&gt;J5195,0,K5195+1)</f>
        <v>12</v>
      </c>
      <c r="L5196" s="134" t="n">
        <f aca="false">I5196/J5196-1</f>
        <v>-0.0510289206274788</v>
      </c>
      <c r="O5196" s="131"/>
      <c r="P5196" s="330"/>
      <c r="Q5196" s="132"/>
      <c r="R5196" s="132"/>
      <c r="S5196" s="132"/>
      <c r="T5196" s="132"/>
    </row>
    <row r="5197" customFormat="false" ht="12.8" hidden="false" customHeight="false" outlineLevel="0" collapsed="false">
      <c r="A5197" s="131" t="n">
        <v>1711497600</v>
      </c>
      <c r="B5197" s="330" t="n">
        <f aca="false">(A5197/(24*60*60))+DATE(1970,1,1)</f>
        <v>45378</v>
      </c>
      <c r="C5197" s="331" t="n">
        <f aca="false">YEAR(B5197)</f>
        <v>2024</v>
      </c>
      <c r="D5197" s="331" t="n">
        <f aca="false">MONTH(B5197)</f>
        <v>3</v>
      </c>
      <c r="E5197" s="331" t="n">
        <f aca="false">DAY(B5197)</f>
        <v>27</v>
      </c>
      <c r="F5197" s="132" t="n">
        <v>69997.5</v>
      </c>
      <c r="G5197" s="132" t="n">
        <v>71725.44</v>
      </c>
      <c r="H5197" s="132" t="n">
        <v>68337.28</v>
      </c>
      <c r="I5197" s="132" t="n">
        <v>69440.32</v>
      </c>
      <c r="J5197" s="132" t="n">
        <f aca="false">LARGE($G$1:G5197,1)</f>
        <v>73757.39</v>
      </c>
      <c r="K5197" s="192" t="n">
        <f aca="false">IF(J5197&gt;J5196,0,K5196+1)</f>
        <v>13</v>
      </c>
      <c r="L5197" s="134" t="n">
        <f aca="false">I5197/J5197-1</f>
        <v>-0.0585306774005966</v>
      </c>
      <c r="O5197" s="131"/>
      <c r="P5197" s="330"/>
      <c r="Q5197" s="132"/>
      <c r="R5197" s="132"/>
      <c r="S5197" s="132"/>
      <c r="T5197" s="132"/>
    </row>
    <row r="5198" customFormat="false" ht="12.8" hidden="false" customHeight="false" outlineLevel="0" collapsed="false">
      <c r="A5198" s="131" t="n">
        <v>1711584000</v>
      </c>
      <c r="B5198" s="330" t="n">
        <f aca="false">(A5198/(24*60*60))+DATE(1970,1,1)</f>
        <v>45379</v>
      </c>
      <c r="C5198" s="331" t="n">
        <f aca="false">YEAR(B5198)</f>
        <v>2024</v>
      </c>
      <c r="D5198" s="331" t="n">
        <f aca="false">MONTH(B5198)</f>
        <v>3</v>
      </c>
      <c r="E5198" s="331" t="n">
        <f aca="false">DAY(B5198)</f>
        <v>28</v>
      </c>
      <c r="F5198" s="132" t="n">
        <v>69439.09</v>
      </c>
      <c r="G5198" s="132" t="n">
        <v>71581.57</v>
      </c>
      <c r="H5198" s="132" t="n">
        <v>68858</v>
      </c>
      <c r="I5198" s="132" t="n">
        <v>70780.6</v>
      </c>
      <c r="J5198" s="132" t="n">
        <f aca="false">LARGE($G$1:G5198,1)</f>
        <v>73757.39</v>
      </c>
      <c r="K5198" s="192" t="n">
        <f aca="false">IF(J5198&gt;J5197,0,K5197+1)</f>
        <v>14</v>
      </c>
      <c r="L5198" s="134" t="n">
        <f aca="false">I5198/J5198-1</f>
        <v>-0.0403592101076243</v>
      </c>
      <c r="O5198" s="131"/>
      <c r="P5198" s="330"/>
      <c r="Q5198" s="132"/>
      <c r="R5198" s="132"/>
      <c r="S5198" s="132"/>
      <c r="T5198" s="132"/>
    </row>
    <row r="5199" customFormat="false" ht="12.8" hidden="false" customHeight="false" outlineLevel="0" collapsed="false">
      <c r="A5199" s="131" t="n">
        <v>1711670400</v>
      </c>
      <c r="B5199" s="330" t="n">
        <f aca="false">(A5199/(24*60*60))+DATE(1970,1,1)</f>
        <v>45380</v>
      </c>
      <c r="C5199" s="331" t="n">
        <f aca="false">YEAR(B5199)</f>
        <v>2024</v>
      </c>
      <c r="D5199" s="331" t="n">
        <f aca="false">MONTH(B5199)</f>
        <v>3</v>
      </c>
      <c r="E5199" s="331" t="n">
        <f aca="false">DAY(B5199)</f>
        <v>29</v>
      </c>
      <c r="F5199" s="132" t="n">
        <v>70775.32</v>
      </c>
      <c r="G5199" s="132" t="n">
        <v>70918.77</v>
      </c>
      <c r="H5199" s="132" t="n">
        <v>69063.41</v>
      </c>
      <c r="I5199" s="132" t="n">
        <v>69896.46</v>
      </c>
      <c r="J5199" s="132" t="n">
        <f aca="false">LARGE($G$1:G5199,1)</f>
        <v>73757.39</v>
      </c>
      <c r="K5199" s="192" t="n">
        <f aca="false">IF(J5199&gt;J5198,0,K5198+1)</f>
        <v>15</v>
      </c>
      <c r="L5199" s="134" t="n">
        <f aca="false">I5199/J5199-1</f>
        <v>-0.0523463479388302</v>
      </c>
      <c r="O5199" s="131"/>
      <c r="P5199" s="330"/>
      <c r="Q5199" s="132"/>
      <c r="R5199" s="132"/>
      <c r="S5199" s="132"/>
      <c r="T5199" s="132"/>
    </row>
    <row r="5200" customFormat="false" ht="12.8" hidden="false" customHeight="false" outlineLevel="0" collapsed="false">
      <c r="A5200" s="131" t="n">
        <v>1711756800</v>
      </c>
      <c r="B5200" s="330" t="n">
        <f aca="false">(A5200/(24*60*60))+DATE(1970,1,1)</f>
        <v>45381</v>
      </c>
      <c r="C5200" s="331" t="n">
        <f aca="false">YEAR(B5200)</f>
        <v>2024</v>
      </c>
      <c r="D5200" s="331" t="n">
        <f aca="false">MONTH(B5200)</f>
        <v>3</v>
      </c>
      <c r="E5200" s="331" t="n">
        <f aca="false">DAY(B5200)</f>
        <v>30</v>
      </c>
      <c r="F5200" s="132" t="n">
        <v>69904.44</v>
      </c>
      <c r="G5200" s="132" t="n">
        <v>70340.66</v>
      </c>
      <c r="H5200" s="132" t="n">
        <v>69598.41</v>
      </c>
      <c r="I5200" s="132" t="n">
        <v>69640.22</v>
      </c>
      <c r="J5200" s="132" t="n">
        <f aca="false">LARGE($G$1:G5200,1)</f>
        <v>73757.39</v>
      </c>
      <c r="K5200" s="192" t="n">
        <f aca="false">IF(J5200&gt;J5199,0,K5199+1)</f>
        <v>16</v>
      </c>
      <c r="L5200" s="134" t="n">
        <f aca="false">I5200/J5200-1</f>
        <v>-0.055820440500945</v>
      </c>
      <c r="O5200" s="131"/>
      <c r="P5200" s="330"/>
      <c r="Q5200" s="132"/>
      <c r="R5200" s="132"/>
      <c r="S5200" s="132"/>
      <c r="T5200" s="132"/>
    </row>
    <row r="5201" customFormat="false" ht="12.8" hidden="false" customHeight="false" outlineLevel="0" collapsed="false">
      <c r="A5201" s="131" t="n">
        <v>1711843200</v>
      </c>
      <c r="B5201" s="330" t="n">
        <f aca="false">(A5201/(24*60*60))+DATE(1970,1,1)</f>
        <v>45382</v>
      </c>
      <c r="C5201" s="331" t="n">
        <f aca="false">YEAR(B5201)</f>
        <v>2024</v>
      </c>
      <c r="D5201" s="331" t="n">
        <f aca="false">MONTH(B5201)</f>
        <v>3</v>
      </c>
      <c r="E5201" s="331" t="n">
        <f aca="false">DAY(B5201)</f>
        <v>31</v>
      </c>
      <c r="F5201" s="132" t="n">
        <v>69635.97</v>
      </c>
      <c r="G5201" s="132" t="n">
        <v>71389.7</v>
      </c>
      <c r="H5201" s="132" t="n">
        <v>69608.47</v>
      </c>
      <c r="I5201" s="132" t="n">
        <v>71320.68</v>
      </c>
      <c r="J5201" s="132" t="n">
        <f aca="false">LARGE($G$1:G5201,1)</f>
        <v>73757.39</v>
      </c>
      <c r="K5201" s="192" t="n">
        <f aca="false">IF(J5201&gt;J5200,0,K5200+1)</f>
        <v>17</v>
      </c>
      <c r="L5201" s="134" t="n">
        <f aca="false">I5201/J5201-1</f>
        <v>-0.033036825191347</v>
      </c>
      <c r="O5201" s="131"/>
      <c r="P5201" s="330"/>
      <c r="Q5201" s="132"/>
      <c r="R5201" s="132"/>
      <c r="S5201" s="132"/>
      <c r="T5201" s="132"/>
    </row>
    <row r="5202" customFormat="false" ht="12.8" hidden="false" customHeight="false" outlineLevel="0" collapsed="false">
      <c r="A5202" s="131" t="n">
        <v>1711929600</v>
      </c>
      <c r="B5202" s="330" t="n">
        <f aca="false">(A5202/(24*60*60))+DATE(1970,1,1)</f>
        <v>45383</v>
      </c>
      <c r="C5202" s="331" t="n">
        <f aca="false">YEAR(B5202)</f>
        <v>2024</v>
      </c>
      <c r="D5202" s="331" t="n">
        <f aca="false">MONTH(B5202)</f>
        <v>4</v>
      </c>
      <c r="E5202" s="331" t="n">
        <f aca="false">DAY(B5202)</f>
        <v>1</v>
      </c>
      <c r="F5202" s="132" t="n">
        <v>71316.8</v>
      </c>
      <c r="G5202" s="132" t="n">
        <v>71322.4</v>
      </c>
      <c r="H5202" s="132" t="n">
        <v>68082.04</v>
      </c>
      <c r="I5202" s="132" t="n">
        <v>69688.23</v>
      </c>
      <c r="J5202" s="132" t="n">
        <f aca="false">LARGE($G$1:G5202,1)</f>
        <v>73757.39</v>
      </c>
      <c r="K5202" s="192" t="n">
        <f aca="false">IF(J5202&gt;J5201,0,K5201+1)</f>
        <v>18</v>
      </c>
      <c r="L5202" s="134" t="n">
        <f aca="false">I5202/J5202-1</f>
        <v>-0.0551695226742703</v>
      </c>
      <c r="O5202" s="131"/>
      <c r="P5202" s="330"/>
      <c r="Q5202" s="132"/>
      <c r="R5202" s="132"/>
      <c r="S5202" s="132"/>
      <c r="T5202" s="132"/>
    </row>
    <row r="5203" customFormat="false" ht="12.8" hidden="false" customHeight="false" outlineLevel="0" collapsed="false">
      <c r="A5203" s="131" t="n">
        <v>1712016000</v>
      </c>
      <c r="B5203" s="330" t="n">
        <f aca="false">(A5203/(24*60*60))+DATE(1970,1,1)</f>
        <v>45384</v>
      </c>
      <c r="C5203" s="331" t="n">
        <f aca="false">YEAR(B5203)</f>
        <v>2024</v>
      </c>
      <c r="D5203" s="331" t="n">
        <f aca="false">MONTH(B5203)</f>
        <v>4</v>
      </c>
      <c r="E5203" s="331" t="n">
        <f aca="false">DAY(B5203)</f>
        <v>2</v>
      </c>
      <c r="F5203" s="132" t="n">
        <v>69686.99</v>
      </c>
      <c r="G5203" s="132" t="n">
        <v>69701.98</v>
      </c>
      <c r="H5203" s="132" t="n">
        <v>64457.83</v>
      </c>
      <c r="I5203" s="132" t="n">
        <v>65471.44</v>
      </c>
      <c r="J5203" s="132" t="n">
        <f aca="false">LARGE($G$1:G5203,1)</f>
        <v>73757.39</v>
      </c>
      <c r="K5203" s="192" t="n">
        <f aca="false">IF(J5203&gt;J5202,0,K5202+1)</f>
        <v>19</v>
      </c>
      <c r="L5203" s="134" t="n">
        <f aca="false">I5203/J5203-1</f>
        <v>-0.112340607497093</v>
      </c>
      <c r="O5203" s="131"/>
      <c r="P5203" s="330"/>
      <c r="Q5203" s="132"/>
      <c r="R5203" s="132"/>
      <c r="S5203" s="132"/>
      <c r="T5203" s="132"/>
    </row>
    <row r="5204" customFormat="false" ht="12.8" hidden="false" customHeight="false" outlineLevel="0" collapsed="false">
      <c r="A5204" s="131" t="n">
        <v>1712102400</v>
      </c>
      <c r="B5204" s="330" t="n">
        <f aca="false">(A5204/(24*60*60))+DATE(1970,1,1)</f>
        <v>45385</v>
      </c>
      <c r="C5204" s="331" t="n">
        <f aca="false">YEAR(B5204)</f>
        <v>2024</v>
      </c>
      <c r="D5204" s="331" t="n">
        <f aca="false">MONTH(B5204)</f>
        <v>4</v>
      </c>
      <c r="E5204" s="331" t="n">
        <f aca="false">DAY(B5204)</f>
        <v>3</v>
      </c>
      <c r="F5204" s="132" t="n">
        <v>65473.65</v>
      </c>
      <c r="G5204" s="132" t="n">
        <v>66929.77</v>
      </c>
      <c r="H5204" s="132" t="n">
        <v>64534.8</v>
      </c>
      <c r="I5204" s="132" t="n">
        <v>65983.36</v>
      </c>
      <c r="J5204" s="132" t="n">
        <f aca="false">LARGE($G$1:G5204,1)</f>
        <v>73757.39</v>
      </c>
      <c r="K5204" s="192" t="n">
        <f aca="false">IF(J5204&gt;J5203,0,K5203+1)</f>
        <v>20</v>
      </c>
      <c r="L5204" s="134" t="n">
        <f aca="false">I5204/J5204-1</f>
        <v>-0.105400014832412</v>
      </c>
      <c r="O5204" s="131"/>
      <c r="P5204" s="330"/>
      <c r="Q5204" s="132"/>
      <c r="R5204" s="132"/>
      <c r="S5204" s="132"/>
      <c r="T5204" s="132"/>
    </row>
    <row r="5205" customFormat="false" ht="12.8" hidden="false" customHeight="false" outlineLevel="0" collapsed="false">
      <c r="A5205" s="131" t="n">
        <v>1712188800</v>
      </c>
      <c r="B5205" s="330" t="n">
        <f aca="false">(A5205/(24*60*60))+DATE(1970,1,1)</f>
        <v>45386</v>
      </c>
      <c r="C5205" s="331" t="n">
        <f aca="false">YEAR(B5205)</f>
        <v>2024</v>
      </c>
      <c r="D5205" s="331" t="n">
        <f aca="false">MONTH(B5205)</f>
        <v>4</v>
      </c>
      <c r="E5205" s="331" t="n">
        <f aca="false">DAY(B5205)</f>
        <v>4</v>
      </c>
      <c r="F5205" s="132" t="n">
        <v>65979.89</v>
      </c>
      <c r="G5205" s="132" t="n">
        <v>69420.97</v>
      </c>
      <c r="H5205" s="132" t="n">
        <v>65084.51</v>
      </c>
      <c r="I5205" s="132" t="n">
        <v>68523.16</v>
      </c>
      <c r="J5205" s="132" t="n">
        <f aca="false">LARGE($G$1:G5205,1)</f>
        <v>73757.39</v>
      </c>
      <c r="K5205" s="192" t="n">
        <f aca="false">IF(J5205&gt;J5204,0,K5204+1)</f>
        <v>21</v>
      </c>
      <c r="L5205" s="134" t="n">
        <f aca="false">I5205/J5205-1</f>
        <v>-0.070965499185912</v>
      </c>
      <c r="O5205" s="131"/>
      <c r="P5205" s="330"/>
      <c r="Q5205" s="132"/>
      <c r="R5205" s="132"/>
      <c r="S5205" s="132"/>
      <c r="T5205" s="132"/>
    </row>
    <row r="5206" customFormat="false" ht="12.8" hidden="false" customHeight="false" outlineLevel="0" collapsed="false">
      <c r="A5206" s="131" t="n">
        <v>1712275200</v>
      </c>
      <c r="B5206" s="330" t="n">
        <f aca="false">(A5206/(24*60*60))+DATE(1970,1,1)</f>
        <v>45387</v>
      </c>
      <c r="C5206" s="331" t="n">
        <f aca="false">YEAR(B5206)</f>
        <v>2024</v>
      </c>
      <c r="D5206" s="331" t="n">
        <f aca="false">MONTH(B5206)</f>
        <v>4</v>
      </c>
      <c r="E5206" s="331" t="n">
        <f aca="false">DAY(B5206)</f>
        <v>5</v>
      </c>
      <c r="F5206" s="132" t="n">
        <v>68520.02</v>
      </c>
      <c r="G5206" s="132" t="n">
        <v>68759.5</v>
      </c>
      <c r="H5206" s="132" t="n">
        <v>65990.63</v>
      </c>
      <c r="I5206" s="132" t="n">
        <v>67847.25</v>
      </c>
      <c r="J5206" s="132" t="n">
        <f aca="false">LARGE($G$1:G5206,1)</f>
        <v>73757.39</v>
      </c>
      <c r="K5206" s="192" t="n">
        <f aca="false">IF(J5206&gt;J5205,0,K5205+1)</f>
        <v>22</v>
      </c>
      <c r="L5206" s="134" t="n">
        <f aca="false">I5206/J5206-1</f>
        <v>-0.0801294622816778</v>
      </c>
      <c r="O5206" s="131"/>
      <c r="P5206" s="330"/>
      <c r="Q5206" s="132"/>
      <c r="R5206" s="132"/>
      <c r="S5206" s="132"/>
      <c r="T5206" s="132"/>
    </row>
    <row r="5207" customFormat="false" ht="12.8" hidden="false" customHeight="false" outlineLevel="0" collapsed="false">
      <c r="A5207" s="131" t="n">
        <v>1712361600</v>
      </c>
      <c r="B5207" s="330" t="n">
        <f aca="false">(A5207/(24*60*60))+DATE(1970,1,1)</f>
        <v>45388</v>
      </c>
      <c r="C5207" s="331" t="n">
        <f aca="false">YEAR(B5207)</f>
        <v>2024</v>
      </c>
      <c r="D5207" s="331" t="n">
        <f aca="false">MONTH(B5207)</f>
        <v>4</v>
      </c>
      <c r="E5207" s="331" t="n">
        <f aca="false">DAY(B5207)</f>
        <v>6</v>
      </c>
      <c r="F5207" s="132" t="n">
        <v>67849.25</v>
      </c>
      <c r="G5207" s="132" t="n">
        <v>69686.27</v>
      </c>
      <c r="H5207" s="132" t="n">
        <v>67459.47</v>
      </c>
      <c r="I5207" s="132" t="n">
        <v>68906.37</v>
      </c>
      <c r="J5207" s="132" t="n">
        <f aca="false">LARGE($G$1:G5207,1)</f>
        <v>73757.39</v>
      </c>
      <c r="K5207" s="192" t="n">
        <f aca="false">IF(J5207&gt;J5206,0,K5206+1)</f>
        <v>23</v>
      </c>
      <c r="L5207" s="134" t="n">
        <f aca="false">I5207/J5207-1</f>
        <v>-0.065769952000742</v>
      </c>
      <c r="O5207" s="131"/>
      <c r="P5207" s="330"/>
      <c r="Q5207" s="132"/>
      <c r="R5207" s="132"/>
      <c r="S5207" s="132"/>
      <c r="T5207" s="132"/>
    </row>
    <row r="5208" customFormat="false" ht="12.8" hidden="false" customHeight="false" outlineLevel="0" collapsed="false">
      <c r="A5208" s="131" t="n">
        <v>1712448000</v>
      </c>
      <c r="B5208" s="330" t="n">
        <f aca="false">(A5208/(24*60*60))+DATE(1970,1,1)</f>
        <v>45389</v>
      </c>
      <c r="C5208" s="331" t="n">
        <f aca="false">YEAR(B5208)</f>
        <v>2024</v>
      </c>
      <c r="D5208" s="331" t="n">
        <f aca="false">MONTH(B5208)</f>
        <v>4</v>
      </c>
      <c r="E5208" s="331" t="n">
        <f aca="false">DAY(B5208)</f>
        <v>7</v>
      </c>
      <c r="F5208" s="132" t="n">
        <v>68906.04</v>
      </c>
      <c r="G5208" s="132" t="n">
        <v>70286</v>
      </c>
      <c r="H5208" s="132" t="n">
        <v>68853.06</v>
      </c>
      <c r="I5208" s="132" t="n">
        <v>69359.11</v>
      </c>
      <c r="J5208" s="132" t="n">
        <f aca="false">LARGE($G$1:G5208,1)</f>
        <v>73757.39</v>
      </c>
      <c r="K5208" s="192" t="n">
        <f aca="false">IF(J5208&gt;J5207,0,K5207+1)</f>
        <v>24</v>
      </c>
      <c r="L5208" s="134" t="n">
        <f aca="false">I5208/J5208-1</f>
        <v>-0.0596317196148074</v>
      </c>
      <c r="O5208" s="131"/>
      <c r="P5208" s="330"/>
      <c r="Q5208" s="132"/>
      <c r="R5208" s="132"/>
      <c r="S5208" s="132"/>
      <c r="T5208" s="132"/>
    </row>
    <row r="5209" customFormat="false" ht="12.8" hidden="false" customHeight="false" outlineLevel="0" collapsed="false">
      <c r="A5209" s="131" t="n">
        <v>1712534400</v>
      </c>
      <c r="B5209" s="330" t="n">
        <f aca="false">(A5209/(24*60*60))+DATE(1970,1,1)</f>
        <v>45390</v>
      </c>
      <c r="C5209" s="331" t="n">
        <f aca="false">YEAR(B5209)</f>
        <v>2024</v>
      </c>
      <c r="D5209" s="331" t="n">
        <f aca="false">MONTH(B5209)</f>
        <v>4</v>
      </c>
      <c r="E5209" s="331" t="n">
        <f aca="false">DAY(B5209)</f>
        <v>8</v>
      </c>
      <c r="F5209" s="132" t="n">
        <v>69353.84</v>
      </c>
      <c r="G5209" s="132" t="n">
        <v>72756.63</v>
      </c>
      <c r="H5209" s="132" t="n">
        <v>69065.21</v>
      </c>
      <c r="I5209" s="132" t="n">
        <v>71640.13</v>
      </c>
      <c r="J5209" s="132" t="n">
        <f aca="false">LARGE($G$1:G5209,1)</f>
        <v>73757.39</v>
      </c>
      <c r="K5209" s="192" t="n">
        <f aca="false">IF(J5209&gt;J5208,0,K5208+1)</f>
        <v>25</v>
      </c>
      <c r="L5209" s="134" t="n">
        <f aca="false">I5209/J5209-1</f>
        <v>-0.0287057337576614</v>
      </c>
      <c r="O5209" s="131"/>
      <c r="P5209" s="330"/>
      <c r="Q5209" s="132"/>
      <c r="R5209" s="132"/>
      <c r="S5209" s="132"/>
      <c r="T5209" s="132"/>
    </row>
    <row r="5210" customFormat="false" ht="12.8" hidden="false" customHeight="false" outlineLevel="0" collapsed="false">
      <c r="A5210" s="131" t="n">
        <v>1712620800</v>
      </c>
      <c r="B5210" s="330" t="n">
        <f aca="false">(A5210/(24*60*60))+DATE(1970,1,1)</f>
        <v>45391</v>
      </c>
      <c r="C5210" s="331" t="n">
        <f aca="false">YEAR(B5210)</f>
        <v>2024</v>
      </c>
      <c r="D5210" s="331" t="n">
        <f aca="false">MONTH(B5210)</f>
        <v>4</v>
      </c>
      <c r="E5210" s="331" t="n">
        <f aca="false">DAY(B5210)</f>
        <v>9</v>
      </c>
      <c r="F5210" s="132" t="n">
        <v>71640.85</v>
      </c>
      <c r="G5210" s="132" t="n">
        <v>71749.59</v>
      </c>
      <c r="H5210" s="132" t="n">
        <v>68229.55</v>
      </c>
      <c r="I5210" s="132" t="n">
        <v>69144.23</v>
      </c>
      <c r="J5210" s="132" t="n">
        <f aca="false">LARGE($G$1:G5210,1)</f>
        <v>73757.39</v>
      </c>
      <c r="K5210" s="192" t="n">
        <f aca="false">IF(J5210&gt;J5209,0,K5209+1)</f>
        <v>26</v>
      </c>
      <c r="L5210" s="134" t="n">
        <f aca="false">I5210/J5210-1</f>
        <v>-0.0625450548073895</v>
      </c>
      <c r="O5210" s="131"/>
      <c r="P5210" s="330"/>
      <c r="Q5210" s="132"/>
      <c r="R5210" s="132"/>
      <c r="S5210" s="132"/>
      <c r="T5210" s="132"/>
    </row>
    <row r="5211" customFormat="false" ht="12.8" hidden="false" customHeight="false" outlineLevel="0" collapsed="false">
      <c r="A5211" s="131" t="n">
        <v>1712707200</v>
      </c>
      <c r="B5211" s="330" t="n">
        <f aca="false">(A5211/(24*60*60))+DATE(1970,1,1)</f>
        <v>45392</v>
      </c>
      <c r="C5211" s="331" t="n">
        <f aca="false">YEAR(B5211)</f>
        <v>2024</v>
      </c>
      <c r="D5211" s="331" t="n">
        <f aca="false">MONTH(B5211)</f>
        <v>4</v>
      </c>
      <c r="E5211" s="331" t="n">
        <f aca="false">DAY(B5211)</f>
        <v>10</v>
      </c>
      <c r="F5211" s="132" t="n">
        <v>69134.67</v>
      </c>
      <c r="G5211" s="132" t="n">
        <v>71187.68</v>
      </c>
      <c r="H5211" s="132" t="n">
        <v>67501.02</v>
      </c>
      <c r="I5211" s="132" t="n">
        <v>70641.06</v>
      </c>
      <c r="J5211" s="132" t="n">
        <f aca="false">LARGE($G$1:G5211,1)</f>
        <v>73757.39</v>
      </c>
      <c r="K5211" s="192" t="n">
        <f aca="false">IF(J5211&gt;J5210,0,K5210+1)</f>
        <v>27</v>
      </c>
      <c r="L5211" s="134" t="n">
        <f aca="false">I5211/J5211-1</f>
        <v>-0.0422510883316235</v>
      </c>
      <c r="O5211" s="131"/>
      <c r="P5211" s="330"/>
      <c r="Q5211" s="132"/>
      <c r="R5211" s="132"/>
      <c r="S5211" s="132"/>
      <c r="T5211" s="132"/>
    </row>
    <row r="5212" customFormat="false" ht="12.8" hidden="false" customHeight="false" outlineLevel="0" collapsed="false">
      <c r="A5212" s="131" t="n">
        <v>1712793600</v>
      </c>
      <c r="B5212" s="330" t="n">
        <f aca="false">(A5212/(24*60*60))+DATE(1970,1,1)</f>
        <v>45393</v>
      </c>
      <c r="C5212" s="331" t="n">
        <f aca="false">YEAR(B5212)</f>
        <v>2024</v>
      </c>
      <c r="D5212" s="331" t="n">
        <f aca="false">MONTH(B5212)</f>
        <v>4</v>
      </c>
      <c r="E5212" s="331" t="n">
        <f aca="false">DAY(B5212)</f>
        <v>11</v>
      </c>
      <c r="F5212" s="132" t="n">
        <v>70655.43</v>
      </c>
      <c r="G5212" s="132" t="n">
        <v>71321.94</v>
      </c>
      <c r="H5212" s="132" t="n">
        <v>69583.77</v>
      </c>
      <c r="I5212" s="132" t="n">
        <v>70046.53</v>
      </c>
      <c r="J5212" s="132" t="n">
        <f aca="false">LARGE($G$1:G5212,1)</f>
        <v>73757.39</v>
      </c>
      <c r="K5212" s="192" t="n">
        <f aca="false">IF(J5212&gt;J5211,0,K5211+1)</f>
        <v>28</v>
      </c>
      <c r="L5212" s="134" t="n">
        <f aca="false">I5212/J5212-1</f>
        <v>-0.0503117043593869</v>
      </c>
      <c r="O5212" s="131"/>
      <c r="P5212" s="330"/>
      <c r="Q5212" s="132"/>
      <c r="R5212" s="132"/>
      <c r="S5212" s="132"/>
      <c r="T5212" s="132"/>
    </row>
    <row r="5213" customFormat="false" ht="12.8" hidden="false" customHeight="false" outlineLevel="0" collapsed="false">
      <c r="A5213" s="131" t="n">
        <v>1712880000</v>
      </c>
      <c r="B5213" s="330" t="n">
        <f aca="false">(A5213/(24*60*60))+DATE(1970,1,1)</f>
        <v>45394</v>
      </c>
      <c r="C5213" s="331" t="n">
        <f aca="false">YEAR(B5213)</f>
        <v>2024</v>
      </c>
      <c r="D5213" s="331" t="n">
        <f aca="false">MONTH(B5213)</f>
        <v>4</v>
      </c>
      <c r="E5213" s="331" t="n">
        <f aca="false">DAY(B5213)</f>
        <v>12</v>
      </c>
      <c r="F5213" s="132" t="n">
        <v>70047.28</v>
      </c>
      <c r="G5213" s="132" t="n">
        <v>71248.19</v>
      </c>
      <c r="H5213" s="132" t="n">
        <v>65140.33</v>
      </c>
      <c r="I5213" s="132" t="n">
        <v>67141.2</v>
      </c>
      <c r="J5213" s="132" t="n">
        <f aca="false">LARGE($G$1:G5213,1)</f>
        <v>73757.39</v>
      </c>
      <c r="K5213" s="192" t="n">
        <f aca="false">IF(J5213&gt;J5212,0,K5212+1)</f>
        <v>29</v>
      </c>
      <c r="L5213" s="134" t="n">
        <f aca="false">I5213/J5213-1</f>
        <v>-0.0897020623967307</v>
      </c>
      <c r="O5213" s="131"/>
      <c r="P5213" s="330"/>
      <c r="Q5213" s="132"/>
      <c r="R5213" s="132"/>
      <c r="S5213" s="132"/>
      <c r="T5213" s="132"/>
    </row>
    <row r="5214" customFormat="false" ht="12.8" hidden="false" customHeight="false" outlineLevel="0" collapsed="false">
      <c r="A5214" s="131" t="n">
        <v>1712966400</v>
      </c>
      <c r="B5214" s="330" t="n">
        <f aca="false">(A5214/(24*60*60))+DATE(1970,1,1)</f>
        <v>45395</v>
      </c>
      <c r="C5214" s="331" t="n">
        <f aca="false">YEAR(B5214)</f>
        <v>2024</v>
      </c>
      <c r="D5214" s="331" t="n">
        <f aca="false">MONTH(B5214)</f>
        <v>4</v>
      </c>
      <c r="E5214" s="331" t="n">
        <f aca="false">DAY(B5214)</f>
        <v>13</v>
      </c>
      <c r="F5214" s="132" t="n">
        <v>67138.11</v>
      </c>
      <c r="G5214" s="132" t="n">
        <v>68213.52</v>
      </c>
      <c r="H5214" s="132" t="n">
        <v>61054.5</v>
      </c>
      <c r="I5214" s="132" t="n">
        <v>64031.79</v>
      </c>
      <c r="J5214" s="132" t="n">
        <f aca="false">LARGE($G$1:G5214,1)</f>
        <v>73757.39</v>
      </c>
      <c r="K5214" s="192" t="n">
        <f aca="false">IF(J5214&gt;J5213,0,K5213+1)</f>
        <v>30</v>
      </c>
      <c r="L5214" s="134" t="n">
        <f aca="false">I5214/J5214-1</f>
        <v>-0.131859329621073</v>
      </c>
      <c r="O5214" s="131"/>
      <c r="P5214" s="330"/>
      <c r="Q5214" s="132"/>
      <c r="R5214" s="132"/>
      <c r="S5214" s="132"/>
      <c r="T5214" s="132"/>
    </row>
    <row r="5215" customFormat="false" ht="12.8" hidden="false" customHeight="false" outlineLevel="0" collapsed="false">
      <c r="A5215" s="131" t="n">
        <v>1713052800</v>
      </c>
      <c r="B5215" s="330" t="n">
        <f aca="false">(A5215/(24*60*60))+DATE(1970,1,1)</f>
        <v>45396</v>
      </c>
      <c r="C5215" s="331" t="n">
        <f aca="false">YEAR(B5215)</f>
        <v>2024</v>
      </c>
      <c r="D5215" s="331" t="n">
        <f aca="false">MONTH(B5215)</f>
        <v>4</v>
      </c>
      <c r="E5215" s="331" t="n">
        <f aca="false">DAY(B5215)</f>
        <v>14</v>
      </c>
      <c r="F5215" s="132" t="n">
        <v>64015.99</v>
      </c>
      <c r="G5215" s="132" t="n">
        <v>65873.5</v>
      </c>
      <c r="H5215" s="132" t="n">
        <v>62291.93</v>
      </c>
      <c r="I5215" s="132" t="n">
        <v>65754.76</v>
      </c>
      <c r="J5215" s="132" t="n">
        <f aca="false">LARGE($G$1:G5215,1)</f>
        <v>73757.39</v>
      </c>
      <c r="K5215" s="192" t="n">
        <f aca="false">IF(J5215&gt;J5214,0,K5214+1)</f>
        <v>31</v>
      </c>
      <c r="L5215" s="134" t="n">
        <f aca="false">I5215/J5215-1</f>
        <v>-0.10849936528394</v>
      </c>
      <c r="O5215" s="131"/>
      <c r="P5215" s="330"/>
      <c r="Q5215" s="132"/>
      <c r="R5215" s="132"/>
      <c r="S5215" s="132"/>
      <c r="T5215" s="132"/>
    </row>
    <row r="5216" customFormat="false" ht="12.8" hidden="false" customHeight="false" outlineLevel="0" collapsed="false">
      <c r="A5216" s="131" t="n">
        <v>1713139200</v>
      </c>
      <c r="B5216" s="330" t="n">
        <f aca="false">(A5216/(24*60*60))+DATE(1970,1,1)</f>
        <v>45397</v>
      </c>
      <c r="C5216" s="331" t="n">
        <f aca="false">YEAR(B5216)</f>
        <v>2024</v>
      </c>
      <c r="D5216" s="331" t="n">
        <f aca="false">MONTH(B5216)</f>
        <v>4</v>
      </c>
      <c r="E5216" s="331" t="n">
        <f aca="false">DAY(B5216)</f>
        <v>15</v>
      </c>
      <c r="F5216" s="132" t="n">
        <v>65745.64</v>
      </c>
      <c r="G5216" s="132" t="n">
        <v>66903.88</v>
      </c>
      <c r="H5216" s="132" t="n">
        <v>62333.5</v>
      </c>
      <c r="I5216" s="132" t="n">
        <v>63446.65</v>
      </c>
      <c r="J5216" s="132" t="n">
        <f aca="false">LARGE($G$1:G5216,1)</f>
        <v>73757.39</v>
      </c>
      <c r="K5216" s="192" t="n">
        <f aca="false">IF(J5216&gt;J5215,0,K5215+1)</f>
        <v>32</v>
      </c>
      <c r="L5216" s="134" t="n">
        <f aca="false">I5216/J5216-1</f>
        <v>-0.139792636371759</v>
      </c>
      <c r="O5216" s="131"/>
      <c r="P5216" s="330"/>
      <c r="Q5216" s="132"/>
      <c r="R5216" s="132"/>
      <c r="S5216" s="132"/>
      <c r="T5216" s="132"/>
    </row>
    <row r="5217" customFormat="false" ht="12.8" hidden="false" customHeight="false" outlineLevel="0" collapsed="false">
      <c r="A5217" s="131" t="n">
        <v>1713225600</v>
      </c>
      <c r="B5217" s="330" t="n">
        <f aca="false">(A5217/(24*60*60))+DATE(1970,1,1)</f>
        <v>45398</v>
      </c>
      <c r="C5217" s="331" t="n">
        <f aca="false">YEAR(B5217)</f>
        <v>2024</v>
      </c>
      <c r="D5217" s="331" t="n">
        <f aca="false">MONTH(B5217)</f>
        <v>4</v>
      </c>
      <c r="E5217" s="331" t="n">
        <f aca="false">DAY(B5217)</f>
        <v>16</v>
      </c>
      <c r="F5217" s="132" t="n">
        <v>63468</v>
      </c>
      <c r="G5217" s="132" t="n">
        <v>64383.23</v>
      </c>
      <c r="H5217" s="132" t="n">
        <v>61645.02</v>
      </c>
      <c r="I5217" s="132" t="n">
        <v>63837.89</v>
      </c>
      <c r="J5217" s="132" t="n">
        <f aca="false">LARGE($G$1:G5217,1)</f>
        <v>73757.39</v>
      </c>
      <c r="K5217" s="192" t="n">
        <f aca="false">IF(J5217&gt;J5216,0,K5216+1)</f>
        <v>33</v>
      </c>
      <c r="L5217" s="134" t="n">
        <f aca="false">I5217/J5217-1</f>
        <v>-0.134488218739844</v>
      </c>
      <c r="O5217" s="131"/>
      <c r="P5217" s="330"/>
      <c r="Q5217" s="132"/>
      <c r="R5217" s="132"/>
      <c r="S5217" s="132"/>
      <c r="T5217" s="132"/>
    </row>
    <row r="5218" customFormat="false" ht="12.8" hidden="false" customHeight="false" outlineLevel="0" collapsed="false">
      <c r="A5218" s="131" t="n">
        <v>1713312000</v>
      </c>
      <c r="B5218" s="330" t="n">
        <f aca="false">(A5218/(24*60*60))+DATE(1970,1,1)</f>
        <v>45399</v>
      </c>
      <c r="C5218" s="331" t="n">
        <f aca="false">YEAR(B5218)</f>
        <v>2024</v>
      </c>
      <c r="D5218" s="331" t="n">
        <f aca="false">MONTH(B5218)</f>
        <v>4</v>
      </c>
      <c r="E5218" s="331" t="n">
        <f aca="false">DAY(B5218)</f>
        <v>17</v>
      </c>
      <c r="F5218" s="132" t="n">
        <v>63838.14</v>
      </c>
      <c r="G5218" s="132" t="n">
        <v>64534.54</v>
      </c>
      <c r="H5218" s="132" t="n">
        <v>59707.58</v>
      </c>
      <c r="I5218" s="132" t="n">
        <v>61304.19</v>
      </c>
      <c r="J5218" s="132" t="n">
        <f aca="false">LARGE($G$1:G5218,1)</f>
        <v>73757.39</v>
      </c>
      <c r="K5218" s="192" t="n">
        <f aca="false">IF(J5218&gt;J5217,0,K5217+1)</f>
        <v>34</v>
      </c>
      <c r="L5218" s="134" t="n">
        <f aca="false">I5218/J5218-1</f>
        <v>-0.168840030809116</v>
      </c>
      <c r="O5218" s="131"/>
      <c r="P5218" s="330"/>
      <c r="Q5218" s="132"/>
      <c r="R5218" s="132"/>
      <c r="S5218" s="132"/>
      <c r="T5218" s="132"/>
    </row>
    <row r="5219" customFormat="false" ht="12.8" hidden="false" customHeight="false" outlineLevel="0" collapsed="false">
      <c r="A5219" s="131" t="n">
        <v>1713398400</v>
      </c>
      <c r="B5219" s="330" t="n">
        <f aca="false">(A5219/(24*60*60))+DATE(1970,1,1)</f>
        <v>45400</v>
      </c>
      <c r="C5219" s="331" t="n">
        <f aca="false">YEAR(B5219)</f>
        <v>2024</v>
      </c>
      <c r="D5219" s="331" t="n">
        <f aca="false">MONTH(B5219)</f>
        <v>4</v>
      </c>
      <c r="E5219" s="331" t="n">
        <f aca="false">DAY(B5219)</f>
        <v>18</v>
      </c>
      <c r="F5219" s="132" t="n">
        <v>61291.78</v>
      </c>
      <c r="G5219" s="132" t="n">
        <v>64182.18</v>
      </c>
      <c r="H5219" s="132" t="n">
        <v>60854.42</v>
      </c>
      <c r="I5219" s="132" t="n">
        <v>63516.74</v>
      </c>
      <c r="J5219" s="132" t="n">
        <f aca="false">LARGE($G$1:G5219,1)</f>
        <v>73757.39</v>
      </c>
      <c r="K5219" s="192" t="n">
        <f aca="false">IF(J5219&gt;J5218,0,K5218+1)</f>
        <v>35</v>
      </c>
      <c r="L5219" s="134" t="n">
        <f aca="false">I5219/J5219-1</f>
        <v>-0.138842358711446</v>
      </c>
      <c r="O5219" s="131"/>
      <c r="P5219" s="330"/>
      <c r="Q5219" s="132"/>
      <c r="R5219" s="132"/>
      <c r="S5219" s="132"/>
      <c r="T5219" s="132"/>
    </row>
    <row r="5220" customFormat="false" ht="12.8" hidden="false" customHeight="false" outlineLevel="0" collapsed="false">
      <c r="A5220" s="131" t="n">
        <v>1713484800</v>
      </c>
      <c r="B5220" s="330" t="n">
        <f aca="false">(A5220/(24*60*60))+DATE(1970,1,1)</f>
        <v>45401</v>
      </c>
      <c r="C5220" s="331" t="n">
        <f aca="false">YEAR(B5220)</f>
        <v>2024</v>
      </c>
      <c r="D5220" s="331" t="n">
        <f aca="false">MONTH(B5220)</f>
        <v>4</v>
      </c>
      <c r="E5220" s="331" t="n">
        <f aca="false">DAY(B5220)</f>
        <v>19</v>
      </c>
      <c r="F5220" s="132" t="n">
        <v>63513.59</v>
      </c>
      <c r="G5220" s="132" t="n">
        <v>65501.47</v>
      </c>
      <c r="H5220" s="132" t="n">
        <v>59635.83</v>
      </c>
      <c r="I5220" s="132" t="n">
        <v>63846.37</v>
      </c>
      <c r="J5220" s="132" t="n">
        <f aca="false">LARGE($G$1:G5220,1)</f>
        <v>73757.39</v>
      </c>
      <c r="K5220" s="192" t="n">
        <f aca="false">IF(J5220&gt;J5219,0,K5219+1)</f>
        <v>36</v>
      </c>
      <c r="L5220" s="134" t="n">
        <f aca="false">I5220/J5220-1</f>
        <v>-0.134373247209534</v>
      </c>
      <c r="O5220" s="131"/>
      <c r="P5220" s="330"/>
      <c r="Q5220" s="132"/>
      <c r="R5220" s="132"/>
      <c r="S5220" s="132"/>
      <c r="T5220" s="132"/>
    </row>
    <row r="5221" customFormat="false" ht="12.8" hidden="false" customHeight="false" outlineLevel="0" collapsed="false">
      <c r="A5221" s="131" t="n">
        <v>1713571200</v>
      </c>
      <c r="B5221" s="330" t="n">
        <f aca="false">(A5221/(24*60*60))+DATE(1970,1,1)</f>
        <v>45402</v>
      </c>
      <c r="C5221" s="331" t="n">
        <f aca="false">YEAR(B5221)</f>
        <v>2024</v>
      </c>
      <c r="D5221" s="331" t="n">
        <f aca="false">MONTH(B5221)</f>
        <v>4</v>
      </c>
      <c r="E5221" s="331" t="n">
        <f aca="false">DAY(B5221)</f>
        <v>20</v>
      </c>
      <c r="F5221" s="132" t="n">
        <v>63856.24</v>
      </c>
      <c r="G5221" s="132" t="n">
        <v>65450.55</v>
      </c>
      <c r="H5221" s="132" t="n">
        <v>63148.79</v>
      </c>
      <c r="I5221" s="132" t="n">
        <v>64999.39</v>
      </c>
      <c r="J5221" s="132" t="n">
        <f aca="false">LARGE($G$1:G5221,1)</f>
        <v>73757.39</v>
      </c>
      <c r="K5221" s="192" t="n">
        <f aca="false">IF(J5221&gt;J5220,0,K5220+1)</f>
        <v>37</v>
      </c>
      <c r="L5221" s="134" t="n">
        <f aca="false">I5221/J5221-1</f>
        <v>-0.118740644157826</v>
      </c>
      <c r="O5221" s="131"/>
      <c r="P5221" s="330"/>
      <c r="Q5221" s="132"/>
      <c r="R5221" s="132"/>
      <c r="S5221" s="132"/>
      <c r="T5221" s="132"/>
    </row>
    <row r="5222" customFormat="false" ht="12.8" hidden="false" customHeight="false" outlineLevel="0" collapsed="false">
      <c r="A5222" s="131" t="n">
        <v>1713657600</v>
      </c>
      <c r="B5222" s="330" t="n">
        <f aca="false">(A5222/(24*60*60))+DATE(1970,1,1)</f>
        <v>45403</v>
      </c>
      <c r="C5222" s="331" t="n">
        <f aca="false">YEAR(B5222)</f>
        <v>2024</v>
      </c>
      <c r="D5222" s="331" t="n">
        <f aca="false">MONTH(B5222)</f>
        <v>4</v>
      </c>
      <c r="E5222" s="331" t="n">
        <f aca="false">DAY(B5222)</f>
        <v>21</v>
      </c>
      <c r="F5222" s="132" t="n">
        <v>64986.91</v>
      </c>
      <c r="G5222" s="132" t="n">
        <v>65726.78</v>
      </c>
      <c r="H5222" s="132" t="n">
        <v>64269.75</v>
      </c>
      <c r="I5222" s="132" t="n">
        <v>64966.88</v>
      </c>
      <c r="J5222" s="132" t="n">
        <f aca="false">LARGE($G$1:G5222,1)</f>
        <v>73757.39</v>
      </c>
      <c r="K5222" s="192" t="n">
        <f aca="false">IF(J5222&gt;J5221,0,K5221+1)</f>
        <v>38</v>
      </c>
      <c r="L5222" s="134" t="n">
        <f aca="false">I5222/J5222-1</f>
        <v>-0.119181413550561</v>
      </c>
      <c r="O5222" s="131"/>
      <c r="P5222" s="330"/>
      <c r="Q5222" s="132"/>
      <c r="R5222" s="132"/>
      <c r="S5222" s="132"/>
      <c r="T5222" s="132"/>
    </row>
    <row r="5223" customFormat="false" ht="12.8" hidden="false" customHeight="false" outlineLevel="0" collapsed="false">
      <c r="A5223" s="131" t="n">
        <v>1713744000</v>
      </c>
      <c r="B5223" s="330" t="n">
        <f aca="false">(A5223/(24*60*60))+DATE(1970,1,1)</f>
        <v>45404</v>
      </c>
      <c r="C5223" s="331" t="n">
        <f aca="false">YEAR(B5223)</f>
        <v>2024</v>
      </c>
      <c r="D5223" s="331" t="n">
        <f aca="false">MONTH(B5223)</f>
        <v>4</v>
      </c>
      <c r="E5223" s="331" t="n">
        <f aca="false">DAY(B5223)</f>
        <v>22</v>
      </c>
      <c r="F5223" s="132" t="n">
        <v>64966.98</v>
      </c>
      <c r="G5223" s="132" t="n">
        <v>67467.93</v>
      </c>
      <c r="H5223" s="132" t="n">
        <v>64547.28</v>
      </c>
      <c r="I5223" s="132" t="n">
        <v>66859.89</v>
      </c>
      <c r="J5223" s="132" t="n">
        <f aca="false">LARGE($G$1:G5223,1)</f>
        <v>73757.39</v>
      </c>
      <c r="K5223" s="192" t="n">
        <f aca="false">IF(J5223&gt;J5222,0,K5222+1)</f>
        <v>39</v>
      </c>
      <c r="L5223" s="134" t="n">
        <f aca="false">I5223/J5223-1</f>
        <v>-0.093516053103289</v>
      </c>
      <c r="O5223" s="131"/>
      <c r="P5223" s="330"/>
      <c r="Q5223" s="132"/>
      <c r="R5223" s="132"/>
      <c r="S5223" s="132"/>
      <c r="T5223" s="132"/>
    </row>
    <row r="5224" customFormat="false" ht="12.8" hidden="false" customHeight="false" outlineLevel="0" collapsed="false">
      <c r="A5224" s="131" t="n">
        <v>1713830400</v>
      </c>
      <c r="B5224" s="330" t="n">
        <f aca="false">(A5224/(24*60*60))+DATE(1970,1,1)</f>
        <v>45405</v>
      </c>
      <c r="C5224" s="331" t="n">
        <f aca="false">YEAR(B5224)</f>
        <v>2024</v>
      </c>
      <c r="D5224" s="331" t="n">
        <f aca="false">MONTH(B5224)</f>
        <v>4</v>
      </c>
      <c r="E5224" s="331" t="n">
        <f aca="false">DAY(B5224)</f>
        <v>23</v>
      </c>
      <c r="F5224" s="132" t="n">
        <v>66859.62</v>
      </c>
      <c r="G5224" s="132" t="n">
        <v>67217.42</v>
      </c>
      <c r="H5224" s="132" t="n">
        <v>65830.37</v>
      </c>
      <c r="I5224" s="132" t="n">
        <v>66428.24</v>
      </c>
      <c r="J5224" s="132" t="n">
        <f aca="false">LARGE($G$1:G5224,1)</f>
        <v>73757.39</v>
      </c>
      <c r="K5224" s="192" t="n">
        <f aca="false">IF(J5224&gt;J5223,0,K5223+1)</f>
        <v>40</v>
      </c>
      <c r="L5224" s="134" t="n">
        <f aca="false">I5224/J5224-1</f>
        <v>-0.0993683480394303</v>
      </c>
      <c r="O5224" s="131"/>
      <c r="P5224" s="330"/>
      <c r="Q5224" s="132"/>
      <c r="R5224" s="132"/>
      <c r="S5224" s="132"/>
      <c r="T5224" s="132"/>
    </row>
    <row r="5225" customFormat="false" ht="12.8" hidden="false" customHeight="false" outlineLevel="0" collapsed="false">
      <c r="A5225" s="131" t="n">
        <v>1713916800</v>
      </c>
      <c r="B5225" s="330" t="n">
        <f aca="false">(A5225/(24*60*60))+DATE(1970,1,1)</f>
        <v>45406</v>
      </c>
      <c r="C5225" s="331" t="n">
        <f aca="false">YEAR(B5225)</f>
        <v>2024</v>
      </c>
      <c r="D5225" s="331" t="n">
        <f aca="false">MONTH(B5225)</f>
        <v>4</v>
      </c>
      <c r="E5225" s="331" t="n">
        <f aca="false">DAY(B5225)</f>
        <v>24</v>
      </c>
      <c r="F5225" s="132" t="n">
        <v>66432.45</v>
      </c>
      <c r="G5225" s="132" t="n">
        <v>67071.99</v>
      </c>
      <c r="H5225" s="132" t="n">
        <v>63586.49</v>
      </c>
      <c r="I5225" s="132" t="n">
        <v>64287.77</v>
      </c>
      <c r="J5225" s="132" t="n">
        <f aca="false">LARGE($G$1:G5225,1)</f>
        <v>73757.39</v>
      </c>
      <c r="K5225" s="192" t="n">
        <f aca="false">IF(J5225&gt;J5224,0,K5224+1)</f>
        <v>41</v>
      </c>
      <c r="L5225" s="134" t="n">
        <f aca="false">I5225/J5225-1</f>
        <v>-0.128388762129463</v>
      </c>
      <c r="O5225" s="131"/>
      <c r="P5225" s="330"/>
      <c r="Q5225" s="132"/>
      <c r="R5225" s="132"/>
      <c r="S5225" s="132"/>
      <c r="T5225" s="132"/>
    </row>
    <row r="5226" customFormat="false" ht="12.8" hidden="false" customHeight="false" outlineLevel="0" collapsed="false">
      <c r="A5226" s="131" t="n">
        <v>1714003200</v>
      </c>
      <c r="B5226" s="330" t="n">
        <f aca="false">(A5226/(24*60*60))+DATE(1970,1,1)</f>
        <v>45407</v>
      </c>
      <c r="C5226" s="331" t="n">
        <f aca="false">YEAR(B5226)</f>
        <v>2024</v>
      </c>
      <c r="D5226" s="331" t="n">
        <f aca="false">MONTH(B5226)</f>
        <v>4</v>
      </c>
      <c r="E5226" s="331" t="n">
        <f aca="false">DAY(B5226)</f>
        <v>25</v>
      </c>
      <c r="F5226" s="132" t="n">
        <v>64283.02</v>
      </c>
      <c r="G5226" s="132" t="n">
        <v>65313.67</v>
      </c>
      <c r="H5226" s="132" t="n">
        <v>62773.42</v>
      </c>
      <c r="I5226" s="132" t="n">
        <v>64505.39</v>
      </c>
      <c r="J5226" s="132" t="n">
        <f aca="false">LARGE($G$1:G5226,1)</f>
        <v>73757.39</v>
      </c>
      <c r="K5226" s="192" t="n">
        <f aca="false">IF(J5226&gt;J5225,0,K5225+1)</f>
        <v>42</v>
      </c>
      <c r="L5226" s="134" t="n">
        <f aca="false">I5226/J5226-1</f>
        <v>-0.125438278116945</v>
      </c>
      <c r="O5226" s="131"/>
      <c r="P5226" s="330"/>
      <c r="Q5226" s="132"/>
      <c r="R5226" s="132"/>
      <c r="S5226" s="132"/>
      <c r="T5226" s="132"/>
    </row>
    <row r="5227" customFormat="false" ht="12.8" hidden="false" customHeight="false" outlineLevel="0" collapsed="false">
      <c r="A5227" s="131" t="n">
        <v>1714089600</v>
      </c>
      <c r="B5227" s="330" t="n">
        <f aca="false">(A5227/(24*60*60))+DATE(1970,1,1)</f>
        <v>45408</v>
      </c>
      <c r="C5227" s="331" t="n">
        <f aca="false">YEAR(B5227)</f>
        <v>2024</v>
      </c>
      <c r="D5227" s="331" t="n">
        <f aca="false">MONTH(B5227)</f>
        <v>4</v>
      </c>
      <c r="E5227" s="331" t="n">
        <f aca="false">DAY(B5227)</f>
        <v>26</v>
      </c>
      <c r="F5227" s="132" t="n">
        <v>64504.64</v>
      </c>
      <c r="G5227" s="132" t="n">
        <v>64800.7</v>
      </c>
      <c r="H5227" s="132" t="n">
        <v>63326.54</v>
      </c>
      <c r="I5227" s="132" t="n">
        <v>63778.3</v>
      </c>
      <c r="J5227" s="132" t="n">
        <f aca="false">LARGE($G$1:G5227,1)</f>
        <v>73757.39</v>
      </c>
      <c r="K5227" s="192" t="n">
        <f aca="false">IF(J5227&gt;J5226,0,K5226+1)</f>
        <v>43</v>
      </c>
      <c r="L5227" s="134" t="n">
        <f aca="false">I5227/J5227-1</f>
        <v>-0.135296137783617</v>
      </c>
      <c r="O5227" s="131"/>
      <c r="P5227" s="330"/>
      <c r="Q5227" s="132"/>
      <c r="R5227" s="132"/>
      <c r="S5227" s="132"/>
      <c r="T5227" s="132"/>
    </row>
    <row r="5228" customFormat="false" ht="12.8" hidden="false" customHeight="false" outlineLevel="0" collapsed="false">
      <c r="A5228" s="131" t="n">
        <v>1714176000</v>
      </c>
      <c r="B5228" s="330" t="n">
        <f aca="false">(A5228/(24*60*60))+DATE(1970,1,1)</f>
        <v>45409</v>
      </c>
      <c r="C5228" s="331" t="n">
        <f aca="false">YEAR(B5228)</f>
        <v>2024</v>
      </c>
      <c r="D5228" s="331" t="n">
        <f aca="false">MONTH(B5228)</f>
        <v>4</v>
      </c>
      <c r="E5228" s="331" t="n">
        <f aca="false">DAY(B5228)</f>
        <v>27</v>
      </c>
      <c r="F5228" s="132" t="n">
        <v>63777.8</v>
      </c>
      <c r="G5228" s="132" t="n">
        <v>63931.25</v>
      </c>
      <c r="H5228" s="132" t="n">
        <v>62398.9</v>
      </c>
      <c r="I5228" s="132" t="n">
        <v>63462.5</v>
      </c>
      <c r="J5228" s="132" t="n">
        <f aca="false">LARGE($G$1:G5228,1)</f>
        <v>73757.39</v>
      </c>
      <c r="K5228" s="192" t="n">
        <f aca="false">IF(J5228&gt;J5227,0,K5227+1)</f>
        <v>44</v>
      </c>
      <c r="L5228" s="134" t="n">
        <f aca="false">I5228/J5228-1</f>
        <v>-0.139577742650601</v>
      </c>
      <c r="O5228" s="131"/>
      <c r="P5228" s="330"/>
      <c r="Q5228" s="132"/>
      <c r="R5228" s="132"/>
      <c r="S5228" s="132"/>
      <c r="T5228" s="132"/>
    </row>
    <row r="5229" customFormat="false" ht="12.8" hidden="false" customHeight="false" outlineLevel="0" collapsed="false">
      <c r="A5229" s="131" t="n">
        <v>1714262400</v>
      </c>
      <c r="B5229" s="330" t="n">
        <f aca="false">(A5229/(24*60*60))+DATE(1970,1,1)</f>
        <v>45410</v>
      </c>
      <c r="C5229" s="331" t="n">
        <f aca="false">YEAR(B5229)</f>
        <v>2024</v>
      </c>
      <c r="D5229" s="331" t="n">
        <f aca="false">MONTH(B5229)</f>
        <v>4</v>
      </c>
      <c r="E5229" s="331" t="n">
        <f aca="false">DAY(B5229)</f>
        <v>28</v>
      </c>
      <c r="F5229" s="132" t="n">
        <v>63460.36</v>
      </c>
      <c r="G5229" s="132" t="n">
        <v>64353.58</v>
      </c>
      <c r="H5229" s="132" t="n">
        <v>62813.4</v>
      </c>
      <c r="I5229" s="132" t="n">
        <v>63134.46</v>
      </c>
      <c r="J5229" s="132" t="n">
        <f aca="false">LARGE($G$1:G5229,1)</f>
        <v>73757.39</v>
      </c>
      <c r="K5229" s="192" t="n">
        <f aca="false">IF(J5229&gt;J5228,0,K5228+1)</f>
        <v>45</v>
      </c>
      <c r="L5229" s="134" t="n">
        <f aca="false">I5229/J5229-1</f>
        <v>-0.14402529699058</v>
      </c>
      <c r="O5229" s="131"/>
      <c r="P5229" s="330"/>
      <c r="Q5229" s="132"/>
      <c r="R5229" s="132"/>
      <c r="S5229" s="132"/>
      <c r="T5229" s="132"/>
    </row>
    <row r="5230" customFormat="false" ht="12.8" hidden="false" customHeight="false" outlineLevel="0" collapsed="false">
      <c r="A5230" s="131" t="n">
        <v>1714348800</v>
      </c>
      <c r="B5230" s="330" t="n">
        <f aca="false">(A5230/(24*60*60))+DATE(1970,1,1)</f>
        <v>45411</v>
      </c>
      <c r="C5230" s="331" t="n">
        <f aca="false">YEAR(B5230)</f>
        <v>2024</v>
      </c>
      <c r="D5230" s="331" t="n">
        <f aca="false">MONTH(B5230)</f>
        <v>4</v>
      </c>
      <c r="E5230" s="331" t="n">
        <f aca="false">DAY(B5230)</f>
        <v>29</v>
      </c>
      <c r="F5230" s="132" t="n">
        <v>63136.72</v>
      </c>
      <c r="G5230" s="132" t="n">
        <v>64202.5</v>
      </c>
      <c r="H5230" s="132" t="n">
        <v>61795.65</v>
      </c>
      <c r="I5230" s="132" t="n">
        <v>63864.74</v>
      </c>
      <c r="J5230" s="132" t="n">
        <f aca="false">LARGE($G$1:G5230,1)</f>
        <v>73757.39</v>
      </c>
      <c r="K5230" s="192" t="n">
        <f aca="false">IF(J5230&gt;J5229,0,K5229+1)</f>
        <v>46</v>
      </c>
      <c r="L5230" s="134" t="n">
        <f aca="false">I5230/J5230-1</f>
        <v>-0.134124187420406</v>
      </c>
      <c r="O5230" s="131"/>
      <c r="P5230" s="330"/>
      <c r="Q5230" s="132"/>
      <c r="R5230" s="132"/>
      <c r="S5230" s="132"/>
      <c r="T5230" s="132"/>
    </row>
    <row r="5231" customFormat="false" ht="12.8" hidden="false" customHeight="false" outlineLevel="0" collapsed="false">
      <c r="A5231" s="131" t="n">
        <v>1714435200</v>
      </c>
      <c r="B5231" s="330" t="n">
        <f aca="false">(A5231/(24*60*60))+DATE(1970,1,1)</f>
        <v>45412</v>
      </c>
      <c r="C5231" s="331" t="n">
        <f aca="false">YEAR(B5231)</f>
        <v>2024</v>
      </c>
      <c r="D5231" s="331" t="n">
        <f aca="false">MONTH(B5231)</f>
        <v>4</v>
      </c>
      <c r="E5231" s="331" t="n">
        <f aca="false">DAY(B5231)</f>
        <v>30</v>
      </c>
      <c r="F5231" s="132" t="n">
        <v>63865.03</v>
      </c>
      <c r="G5231" s="132" t="n">
        <v>64745.03</v>
      </c>
      <c r="H5231" s="132" t="n">
        <v>59144.58</v>
      </c>
      <c r="I5231" s="132" t="n">
        <v>60675.03</v>
      </c>
      <c r="J5231" s="132" t="n">
        <f aca="false">LARGE($G$1:G5231,1)</f>
        <v>73757.39</v>
      </c>
      <c r="K5231" s="192" t="n">
        <f aca="false">IF(J5231&gt;J5230,0,K5230+1)</f>
        <v>47</v>
      </c>
      <c r="L5231" s="134" t="n">
        <f aca="false">I5231/J5231-1</f>
        <v>-0.177370159112192</v>
      </c>
      <c r="O5231" s="131"/>
      <c r="P5231" s="330"/>
      <c r="Q5231" s="132"/>
      <c r="R5231" s="132"/>
      <c r="S5231" s="132"/>
      <c r="T5231" s="132"/>
    </row>
    <row r="5232" customFormat="false" ht="12.8" hidden="false" customHeight="false" outlineLevel="0" collapsed="false">
      <c r="A5232" s="131" t="n">
        <v>1714521600</v>
      </c>
      <c r="B5232" s="330" t="n">
        <f aca="false">(A5232/(24*60*60))+DATE(1970,1,1)</f>
        <v>45413</v>
      </c>
      <c r="C5232" s="331" t="n">
        <f aca="false">YEAR(B5232)</f>
        <v>2024</v>
      </c>
      <c r="D5232" s="331" t="n">
        <f aca="false">MONTH(B5232)</f>
        <v>5</v>
      </c>
      <c r="E5232" s="331" t="n">
        <f aca="false">DAY(B5232)</f>
        <v>1</v>
      </c>
      <c r="F5232" s="132" t="n">
        <v>60671.8</v>
      </c>
      <c r="G5232" s="132" t="n">
        <v>60834.37</v>
      </c>
      <c r="H5232" s="132" t="n">
        <v>56522.25</v>
      </c>
      <c r="I5232" s="132" t="n">
        <v>58308.7</v>
      </c>
      <c r="J5232" s="132" t="n">
        <f aca="false">LARGE($G$1:G5232,1)</f>
        <v>73757.39</v>
      </c>
      <c r="K5232" s="192" t="n">
        <f aca="false">IF(J5232&gt;J5231,0,K5231+1)</f>
        <v>48</v>
      </c>
      <c r="L5232" s="134" t="n">
        <f aca="false">I5232/J5232-1</f>
        <v>-0.209452774833817</v>
      </c>
      <c r="O5232" s="131"/>
      <c r="P5232" s="330"/>
      <c r="Q5232" s="132"/>
      <c r="R5232" s="132"/>
      <c r="S5232" s="132"/>
      <c r="T5232" s="132"/>
    </row>
    <row r="5233" customFormat="false" ht="12.8" hidden="false" customHeight="false" outlineLevel="0" collapsed="false">
      <c r="A5233" s="131" t="n">
        <v>1714608000</v>
      </c>
      <c r="B5233" s="330" t="n">
        <f aca="false">(A5233/(24*60*60))+DATE(1970,1,1)</f>
        <v>45414</v>
      </c>
      <c r="C5233" s="331" t="n">
        <f aca="false">YEAR(B5233)</f>
        <v>2024</v>
      </c>
      <c r="D5233" s="331" t="n">
        <f aca="false">MONTH(B5233)</f>
        <v>5</v>
      </c>
      <c r="E5233" s="331" t="n">
        <f aca="false">DAY(B5233)</f>
        <v>2</v>
      </c>
      <c r="F5233" s="132" t="n">
        <v>58316.78</v>
      </c>
      <c r="G5233" s="132" t="n">
        <v>59658.28</v>
      </c>
      <c r="H5233" s="132" t="n">
        <v>56959.42</v>
      </c>
      <c r="I5233" s="132" t="n">
        <v>59122.5</v>
      </c>
      <c r="J5233" s="132" t="n">
        <f aca="false">LARGE($G$1:G5233,1)</f>
        <v>73757.39</v>
      </c>
      <c r="K5233" s="192" t="n">
        <f aca="false">IF(J5233&gt;J5232,0,K5232+1)</f>
        <v>49</v>
      </c>
      <c r="L5233" s="134" t="n">
        <f aca="false">I5233/J5233-1</f>
        <v>-0.198419304153794</v>
      </c>
      <c r="O5233" s="131"/>
      <c r="P5233" s="330"/>
      <c r="Q5233" s="132"/>
      <c r="R5233" s="132"/>
      <c r="S5233" s="132"/>
      <c r="T5233" s="132"/>
    </row>
    <row r="5234" customFormat="false" ht="12.8" hidden="false" customHeight="false" outlineLevel="0" collapsed="false">
      <c r="A5234" s="131" t="n">
        <v>1714694400</v>
      </c>
      <c r="B5234" s="330" t="n">
        <f aca="false">(A5234/(24*60*60))+DATE(1970,1,1)</f>
        <v>45415</v>
      </c>
      <c r="C5234" s="331" t="n">
        <f aca="false">YEAR(B5234)</f>
        <v>2024</v>
      </c>
      <c r="D5234" s="331" t="n">
        <f aca="false">MONTH(B5234)</f>
        <v>5</v>
      </c>
      <c r="E5234" s="331" t="n">
        <f aca="false">DAY(B5234)</f>
        <v>3</v>
      </c>
      <c r="F5234" s="132" t="n">
        <v>59113.63</v>
      </c>
      <c r="G5234" s="132" t="n">
        <v>63358.43</v>
      </c>
      <c r="H5234" s="132" t="n">
        <v>58853.19</v>
      </c>
      <c r="I5234" s="132" t="n">
        <v>62932.96</v>
      </c>
      <c r="J5234" s="132" t="n">
        <f aca="false">LARGE($G$1:G5234,1)</f>
        <v>73757.39</v>
      </c>
      <c r="K5234" s="192" t="n">
        <f aca="false">IF(J5234&gt;J5233,0,K5233+1)</f>
        <v>50</v>
      </c>
      <c r="L5234" s="134" t="n">
        <f aca="false">I5234/J5234-1</f>
        <v>-0.146757226631799</v>
      </c>
      <c r="O5234" s="131"/>
      <c r="P5234" s="330"/>
      <c r="Q5234" s="132"/>
      <c r="R5234" s="132"/>
      <c r="S5234" s="132"/>
      <c r="T5234" s="132"/>
    </row>
    <row r="5235" customFormat="false" ht="12.8" hidden="false" customHeight="false" outlineLevel="0" collapsed="false">
      <c r="A5235" s="131" t="n">
        <v>1714780800</v>
      </c>
      <c r="B5235" s="330" t="n">
        <f aca="false">(A5235/(24*60*60))+DATE(1970,1,1)</f>
        <v>45416</v>
      </c>
      <c r="C5235" s="331" t="n">
        <f aca="false">YEAR(B5235)</f>
        <v>2024</v>
      </c>
      <c r="D5235" s="331" t="n">
        <f aca="false">MONTH(B5235)</f>
        <v>5</v>
      </c>
      <c r="E5235" s="331" t="n">
        <f aca="false">DAY(B5235)</f>
        <v>4</v>
      </c>
      <c r="F5235" s="132" t="n">
        <v>62930.96</v>
      </c>
      <c r="G5235" s="132" t="n">
        <v>64553</v>
      </c>
      <c r="H5235" s="132" t="n">
        <v>62597.81</v>
      </c>
      <c r="I5235" s="132" t="n">
        <v>63920.05</v>
      </c>
      <c r="J5235" s="132" t="n">
        <f aca="false">LARGE($G$1:G5235,1)</f>
        <v>73757.39</v>
      </c>
      <c r="K5235" s="192" t="n">
        <f aca="false">IF(J5235&gt;J5234,0,K5234+1)</f>
        <v>51</v>
      </c>
      <c r="L5235" s="134" t="n">
        <f aca="false">I5235/J5235-1</f>
        <v>-0.133374296460328</v>
      </c>
      <c r="O5235" s="131"/>
      <c r="P5235" s="330"/>
      <c r="Q5235" s="132"/>
      <c r="R5235" s="132"/>
      <c r="S5235" s="132"/>
      <c r="T5235" s="132"/>
    </row>
    <row r="5236" customFormat="false" ht="12.8" hidden="false" customHeight="false" outlineLevel="0" collapsed="false">
      <c r="A5236" s="131" t="n">
        <v>1714867200</v>
      </c>
      <c r="B5236" s="330" t="n">
        <f aca="false">(A5236/(24*60*60))+DATE(1970,1,1)</f>
        <v>45417</v>
      </c>
      <c r="C5236" s="331" t="n">
        <f aca="false">YEAR(B5236)</f>
        <v>2024</v>
      </c>
      <c r="D5236" s="331" t="n">
        <f aca="false">MONTH(B5236)</f>
        <v>5</v>
      </c>
      <c r="E5236" s="331" t="n">
        <f aca="false">DAY(B5236)</f>
        <v>5</v>
      </c>
      <c r="F5236" s="132" t="n">
        <v>63920.97</v>
      </c>
      <c r="G5236" s="132" t="n">
        <v>64677.36</v>
      </c>
      <c r="H5236" s="132" t="n">
        <v>62956.34</v>
      </c>
      <c r="I5236" s="132" t="n">
        <v>64072.99</v>
      </c>
      <c r="J5236" s="132" t="n">
        <f aca="false">LARGE($G$1:G5236,1)</f>
        <v>73757.39</v>
      </c>
      <c r="K5236" s="192" t="n">
        <f aca="false">IF(J5236&gt;J5235,0,K5235+1)</f>
        <v>52</v>
      </c>
      <c r="L5236" s="134" t="n">
        <f aca="false">I5236/J5236-1</f>
        <v>-0.131300741525697</v>
      </c>
      <c r="O5236" s="131"/>
      <c r="P5236" s="330"/>
      <c r="Q5236" s="132"/>
      <c r="R5236" s="132"/>
      <c r="S5236" s="132"/>
      <c r="T5236" s="132"/>
    </row>
    <row r="5237" customFormat="false" ht="12.8" hidden="false" customHeight="false" outlineLevel="0" collapsed="false">
      <c r="A5237" s="131" t="n">
        <v>1714953600</v>
      </c>
      <c r="B5237" s="330" t="n">
        <f aca="false">(A5237/(24*60*60))+DATE(1970,1,1)</f>
        <v>45418</v>
      </c>
      <c r="C5237" s="331" t="n">
        <f aca="false">YEAR(B5237)</f>
        <v>2024</v>
      </c>
      <c r="D5237" s="331" t="n">
        <f aca="false">MONTH(B5237)</f>
        <v>5</v>
      </c>
      <c r="E5237" s="331" t="n">
        <f aca="false">DAY(B5237)</f>
        <v>6</v>
      </c>
      <c r="F5237" s="132" t="n">
        <v>64081.74</v>
      </c>
      <c r="G5237" s="132" t="n">
        <v>65541.11</v>
      </c>
      <c r="H5237" s="132" t="n">
        <v>62739.17</v>
      </c>
      <c r="I5237" s="132" t="n">
        <v>63191.99</v>
      </c>
      <c r="J5237" s="132" t="n">
        <f aca="false">LARGE($G$1:G5237,1)</f>
        <v>73757.39</v>
      </c>
      <c r="K5237" s="192" t="n">
        <f aca="false">IF(J5237&gt;J5236,0,K5236+1)</f>
        <v>53</v>
      </c>
      <c r="L5237" s="134" t="n">
        <f aca="false">I5237/J5237-1</f>
        <v>-0.143245307351575</v>
      </c>
      <c r="O5237" s="131"/>
      <c r="P5237" s="330"/>
      <c r="Q5237" s="132"/>
      <c r="R5237" s="132"/>
      <c r="S5237" s="132"/>
      <c r="T5237" s="132"/>
    </row>
    <row r="5238" customFormat="false" ht="12.8" hidden="false" customHeight="false" outlineLevel="0" collapsed="false">
      <c r="A5238" s="131" t="n">
        <v>1715040000</v>
      </c>
      <c r="B5238" s="330" t="n">
        <f aca="false">(A5238/(24*60*60))+DATE(1970,1,1)</f>
        <v>45419</v>
      </c>
      <c r="C5238" s="331" t="n">
        <f aca="false">YEAR(B5238)</f>
        <v>2024</v>
      </c>
      <c r="D5238" s="331" t="n">
        <f aca="false">MONTH(B5238)</f>
        <v>5</v>
      </c>
      <c r="E5238" s="331" t="n">
        <f aca="false">DAY(B5238)</f>
        <v>7</v>
      </c>
      <c r="F5238" s="132" t="n">
        <v>63191.01</v>
      </c>
      <c r="G5238" s="132" t="n">
        <v>64404.24</v>
      </c>
      <c r="H5238" s="132" t="n">
        <v>62301.91</v>
      </c>
      <c r="I5238" s="132" t="n">
        <v>62348.69</v>
      </c>
      <c r="J5238" s="132" t="n">
        <f aca="false">LARGE($G$1:G5238,1)</f>
        <v>73757.39</v>
      </c>
      <c r="K5238" s="192" t="n">
        <f aca="false">IF(J5238&gt;J5237,0,K5237+1)</f>
        <v>54</v>
      </c>
      <c r="L5238" s="134" t="n">
        <f aca="false">I5238/J5238-1</f>
        <v>-0.154678737954258</v>
      </c>
      <c r="O5238" s="131"/>
      <c r="P5238" s="330"/>
      <c r="Q5238" s="132"/>
      <c r="R5238" s="132"/>
      <c r="S5238" s="132"/>
      <c r="T5238" s="132"/>
    </row>
    <row r="5239" customFormat="false" ht="12.8" hidden="false" customHeight="false" outlineLevel="0" collapsed="false">
      <c r="A5239" s="131" t="n">
        <v>1715126400</v>
      </c>
      <c r="B5239" s="330" t="n">
        <f aca="false">(A5239/(24*60*60))+DATE(1970,1,1)</f>
        <v>45420</v>
      </c>
      <c r="C5239" s="331" t="n">
        <f aca="false">YEAR(B5239)</f>
        <v>2024</v>
      </c>
      <c r="D5239" s="331" t="n">
        <f aca="false">MONTH(B5239)</f>
        <v>5</v>
      </c>
      <c r="E5239" s="331" t="n">
        <f aca="false">DAY(B5239)</f>
        <v>8</v>
      </c>
      <c r="F5239" s="132" t="n">
        <v>62346.19</v>
      </c>
      <c r="G5239" s="132" t="n">
        <v>63021.81</v>
      </c>
      <c r="H5239" s="132" t="n">
        <v>60908.24</v>
      </c>
      <c r="I5239" s="132" t="n">
        <v>61210.41</v>
      </c>
      <c r="J5239" s="132" t="n">
        <f aca="false">LARGE($G$1:G5239,1)</f>
        <v>73757.39</v>
      </c>
      <c r="K5239" s="192" t="n">
        <f aca="false">IF(J5239&gt;J5238,0,K5238+1)</f>
        <v>55</v>
      </c>
      <c r="L5239" s="134" t="n">
        <f aca="false">I5239/J5239-1</f>
        <v>-0.17011149662427</v>
      </c>
      <c r="O5239" s="131"/>
      <c r="P5239" s="330"/>
      <c r="Q5239" s="132"/>
      <c r="R5239" s="132"/>
      <c r="S5239" s="132"/>
      <c r="T5239" s="132"/>
    </row>
    <row r="5240" customFormat="false" ht="12.8" hidden="false" customHeight="false" outlineLevel="0" collapsed="false">
      <c r="A5240" s="131" t="n">
        <v>1715212800</v>
      </c>
      <c r="B5240" s="330" t="n">
        <f aca="false">(A5240/(24*60*60))+DATE(1970,1,1)</f>
        <v>45421</v>
      </c>
      <c r="C5240" s="331" t="n">
        <f aca="false">YEAR(B5240)</f>
        <v>2024</v>
      </c>
      <c r="D5240" s="331" t="n">
        <f aca="false">MONTH(B5240)</f>
        <v>5</v>
      </c>
      <c r="E5240" s="331" t="n">
        <f aca="false">DAY(B5240)</f>
        <v>9</v>
      </c>
      <c r="F5240" s="132" t="n">
        <v>61199.16</v>
      </c>
      <c r="G5240" s="132" t="n">
        <v>63445.16</v>
      </c>
      <c r="H5240" s="132" t="n">
        <v>60657.08</v>
      </c>
      <c r="I5240" s="132" t="n">
        <v>63102.37</v>
      </c>
      <c r="J5240" s="132" t="n">
        <f aca="false">LARGE($G$1:G5240,1)</f>
        <v>73757.39</v>
      </c>
      <c r="K5240" s="192" t="n">
        <f aca="false">IF(J5240&gt;J5239,0,K5239+1)</f>
        <v>56</v>
      </c>
      <c r="L5240" s="134" t="n">
        <f aca="false">I5240/J5240-1</f>
        <v>-0.144460372038653</v>
      </c>
      <c r="O5240" s="131"/>
      <c r="P5240" s="330"/>
      <c r="Q5240" s="132"/>
      <c r="R5240" s="132"/>
      <c r="S5240" s="132"/>
      <c r="T5240" s="132"/>
    </row>
    <row r="5241" customFormat="false" ht="12.8" hidden="false" customHeight="false" outlineLevel="0" collapsed="false">
      <c r="A5241" s="131" t="n">
        <v>1715299200</v>
      </c>
      <c r="B5241" s="330" t="n">
        <f aca="false">(A5241/(24*60*60))+DATE(1970,1,1)</f>
        <v>45422</v>
      </c>
      <c r="C5241" s="331" t="n">
        <f aca="false">YEAR(B5241)</f>
        <v>2024</v>
      </c>
      <c r="D5241" s="331" t="n">
        <f aca="false">MONTH(B5241)</f>
        <v>5</v>
      </c>
      <c r="E5241" s="331" t="n">
        <f aca="false">DAY(B5241)</f>
        <v>10</v>
      </c>
      <c r="F5241" s="132" t="n">
        <v>63101.39</v>
      </c>
      <c r="G5241" s="132" t="n">
        <v>63619.78</v>
      </c>
      <c r="H5241" s="132" t="n">
        <v>60182.55</v>
      </c>
      <c r="I5241" s="132" t="n">
        <v>60795.52</v>
      </c>
      <c r="J5241" s="132" t="n">
        <f aca="false">LARGE($G$1:G5241,1)</f>
        <v>73757.39</v>
      </c>
      <c r="K5241" s="192" t="n">
        <f aca="false">IF(J5241&gt;J5240,0,K5240+1)</f>
        <v>57</v>
      </c>
      <c r="L5241" s="134" t="n">
        <f aca="false">I5241/J5241-1</f>
        <v>-0.175736560092487</v>
      </c>
      <c r="O5241" s="131"/>
      <c r="P5241" s="330"/>
      <c r="Q5241" s="132"/>
      <c r="R5241" s="132"/>
      <c r="S5241" s="132"/>
      <c r="T5241" s="132"/>
    </row>
    <row r="5242" customFormat="false" ht="12.8" hidden="false" customHeight="false" outlineLevel="0" collapsed="false">
      <c r="A5242" s="131" t="n">
        <v>1715385600</v>
      </c>
      <c r="B5242" s="330" t="n">
        <f aca="false">(A5242/(24*60*60))+DATE(1970,1,1)</f>
        <v>45423</v>
      </c>
      <c r="C5242" s="331" t="n">
        <f aca="false">YEAR(B5242)</f>
        <v>2024</v>
      </c>
      <c r="D5242" s="331" t="n">
        <f aca="false">MONTH(B5242)</f>
        <v>5</v>
      </c>
      <c r="E5242" s="331" t="n">
        <f aca="false">DAY(B5242)</f>
        <v>11</v>
      </c>
      <c r="F5242" s="132" t="n">
        <v>60796.2</v>
      </c>
      <c r="G5242" s="132" t="n">
        <v>61490.3</v>
      </c>
      <c r="H5242" s="132" t="n">
        <v>60493.28</v>
      </c>
      <c r="I5242" s="132" t="n">
        <v>60841.16</v>
      </c>
      <c r="J5242" s="132" t="n">
        <f aca="false">LARGE($G$1:G5242,1)</f>
        <v>73757.39</v>
      </c>
      <c r="K5242" s="192" t="n">
        <f aca="false">IF(J5242&gt;J5241,0,K5241+1)</f>
        <v>58</v>
      </c>
      <c r="L5242" s="134" t="n">
        <f aca="false">I5242/J5242-1</f>
        <v>-0.17511777463926</v>
      </c>
      <c r="O5242" s="131"/>
      <c r="P5242" s="330"/>
      <c r="Q5242" s="132"/>
      <c r="R5242" s="132"/>
      <c r="S5242" s="132"/>
      <c r="T5242" s="132"/>
    </row>
    <row r="5243" customFormat="false" ht="12.8" hidden="false" customHeight="false" outlineLevel="0" collapsed="false">
      <c r="A5243" s="131" t="n">
        <v>1715472000</v>
      </c>
      <c r="B5243" s="330" t="n">
        <f aca="false">(A5243/(24*60*60))+DATE(1970,1,1)</f>
        <v>45424</v>
      </c>
      <c r="C5243" s="331" t="n">
        <f aca="false">YEAR(B5243)</f>
        <v>2024</v>
      </c>
      <c r="D5243" s="331" t="n">
        <f aca="false">MONTH(B5243)</f>
        <v>5</v>
      </c>
      <c r="E5243" s="331" t="n">
        <f aca="false">DAY(B5243)</f>
        <v>12</v>
      </c>
      <c r="F5243" s="132" t="n">
        <v>60837.66</v>
      </c>
      <c r="G5243" s="132" t="n">
        <v>61863.36</v>
      </c>
      <c r="H5243" s="132" t="n">
        <v>60634.24</v>
      </c>
      <c r="I5243" s="132" t="n">
        <v>61492.91</v>
      </c>
      <c r="J5243" s="132" t="n">
        <f aca="false">LARGE($G$1:G5243,1)</f>
        <v>73757.39</v>
      </c>
      <c r="K5243" s="192" t="n">
        <f aca="false">IF(J5243&gt;J5242,0,K5242+1)</f>
        <v>59</v>
      </c>
      <c r="L5243" s="134" t="n">
        <f aca="false">I5243/J5243-1</f>
        <v>-0.166281371941171</v>
      </c>
      <c r="O5243" s="131"/>
      <c r="P5243" s="330"/>
      <c r="Q5243" s="132"/>
      <c r="R5243" s="132"/>
      <c r="S5243" s="132"/>
      <c r="T5243" s="132"/>
    </row>
    <row r="5244" customFormat="false" ht="12.8" hidden="false" customHeight="false" outlineLevel="0" collapsed="false">
      <c r="A5244" s="131" t="n">
        <v>1715558400</v>
      </c>
      <c r="B5244" s="330" t="n">
        <f aca="false">(A5244/(24*60*60))+DATE(1970,1,1)</f>
        <v>45425</v>
      </c>
      <c r="C5244" s="331" t="n">
        <f aca="false">YEAR(B5244)</f>
        <v>2024</v>
      </c>
      <c r="D5244" s="331" t="n">
        <f aca="false">MONTH(B5244)</f>
        <v>5</v>
      </c>
      <c r="E5244" s="331" t="n">
        <f aca="false">DAY(B5244)</f>
        <v>13</v>
      </c>
      <c r="F5244" s="132" t="n">
        <v>61502.9</v>
      </c>
      <c r="G5244" s="132" t="n">
        <v>63460.05</v>
      </c>
      <c r="H5244" s="132" t="n">
        <v>60783.93</v>
      </c>
      <c r="I5244" s="132" t="n">
        <v>62949.09</v>
      </c>
      <c r="J5244" s="132" t="n">
        <f aca="false">LARGE($G$1:G5244,1)</f>
        <v>73757.39</v>
      </c>
      <c r="K5244" s="192" t="n">
        <f aca="false">IF(J5244&gt;J5243,0,K5243+1)</f>
        <v>60</v>
      </c>
      <c r="L5244" s="134" t="n">
        <f aca="false">I5244/J5244-1</f>
        <v>-0.146538536680867</v>
      </c>
      <c r="O5244" s="131"/>
      <c r="P5244" s="330"/>
      <c r="Q5244" s="132"/>
      <c r="R5244" s="132"/>
      <c r="S5244" s="132"/>
      <c r="T5244" s="132"/>
    </row>
    <row r="5245" customFormat="false" ht="12.8" hidden="false" customHeight="false" outlineLevel="0" collapsed="false">
      <c r="A5245" s="131" t="n">
        <v>1715644800</v>
      </c>
      <c r="B5245" s="330" t="n">
        <f aca="false">(A5245/(24*60*60))+DATE(1970,1,1)</f>
        <v>45426</v>
      </c>
      <c r="C5245" s="331" t="n">
        <f aca="false">YEAR(B5245)</f>
        <v>2024</v>
      </c>
      <c r="D5245" s="331" t="n">
        <f aca="false">MONTH(B5245)</f>
        <v>5</v>
      </c>
      <c r="E5245" s="331" t="n">
        <f aca="false">DAY(B5245)</f>
        <v>14</v>
      </c>
      <c r="F5245" s="132" t="n">
        <v>62938.86</v>
      </c>
      <c r="G5245" s="132" t="n">
        <v>63107.01</v>
      </c>
      <c r="H5245" s="132" t="n">
        <v>61092.63</v>
      </c>
      <c r="I5245" s="132" t="n">
        <v>61579.86</v>
      </c>
      <c r="J5245" s="132" t="n">
        <f aca="false">LARGE($G$1:G5245,1)</f>
        <v>73757.39</v>
      </c>
      <c r="K5245" s="192" t="n">
        <f aca="false">IF(J5245&gt;J5244,0,K5244+1)</f>
        <v>61</v>
      </c>
      <c r="L5245" s="134" t="n">
        <f aca="false">I5245/J5245-1</f>
        <v>-0.165102507016585</v>
      </c>
      <c r="O5245" s="131"/>
      <c r="P5245" s="330"/>
      <c r="Q5245" s="132"/>
      <c r="R5245" s="132"/>
      <c r="S5245" s="132"/>
      <c r="T5245" s="132"/>
    </row>
    <row r="5246" customFormat="false" ht="12.8" hidden="false" customHeight="false" outlineLevel="0" collapsed="false">
      <c r="A5246" s="131" t="n">
        <v>1715731200</v>
      </c>
      <c r="B5246" s="330" t="n">
        <f aca="false">(A5246/(24*60*60))+DATE(1970,1,1)</f>
        <v>45427</v>
      </c>
      <c r="C5246" s="331" t="n">
        <f aca="false">YEAR(B5246)</f>
        <v>2024</v>
      </c>
      <c r="D5246" s="331" t="n">
        <f aca="false">MONTH(B5246)</f>
        <v>5</v>
      </c>
      <c r="E5246" s="331" t="n">
        <f aca="false">DAY(B5246)</f>
        <v>15</v>
      </c>
      <c r="F5246" s="132" t="n">
        <v>61578.83</v>
      </c>
      <c r="G5246" s="132" t="n">
        <v>66475.25</v>
      </c>
      <c r="H5246" s="132" t="n">
        <v>61345.74</v>
      </c>
      <c r="I5246" s="132" t="n">
        <v>66259.92</v>
      </c>
      <c r="J5246" s="132" t="n">
        <f aca="false">LARGE($G$1:G5246,1)</f>
        <v>73757.39</v>
      </c>
      <c r="K5246" s="192" t="n">
        <f aca="false">IF(J5246&gt;J5245,0,K5245+1)</f>
        <v>62</v>
      </c>
      <c r="L5246" s="134" t="n">
        <f aca="false">I5246/J5246-1</f>
        <v>-0.101650424452384</v>
      </c>
      <c r="O5246" s="131"/>
      <c r="P5246" s="330"/>
      <c r="Q5246" s="132"/>
      <c r="R5246" s="132"/>
      <c r="S5246" s="132"/>
      <c r="T5246" s="132"/>
    </row>
    <row r="5247" customFormat="false" ht="12.8" hidden="false" customHeight="false" outlineLevel="0" collapsed="false">
      <c r="A5247" s="131" t="n">
        <v>1715817600</v>
      </c>
      <c r="B5247" s="330" t="n">
        <f aca="false">(A5247/(24*60*60))+DATE(1970,1,1)</f>
        <v>45428</v>
      </c>
      <c r="C5247" s="331" t="n">
        <f aca="false">YEAR(B5247)</f>
        <v>2024</v>
      </c>
      <c r="D5247" s="331" t="n">
        <f aca="false">MONTH(B5247)</f>
        <v>5</v>
      </c>
      <c r="E5247" s="331" t="n">
        <f aca="false">DAY(B5247)</f>
        <v>16</v>
      </c>
      <c r="F5247" s="132" t="n">
        <v>66272.2</v>
      </c>
      <c r="G5247" s="132" t="n">
        <v>66759.46</v>
      </c>
      <c r="H5247" s="132" t="n">
        <v>64614.63</v>
      </c>
      <c r="I5247" s="132" t="n">
        <v>65261.65</v>
      </c>
      <c r="J5247" s="132" t="n">
        <f aca="false">LARGE($G$1:G5247,1)</f>
        <v>73757.39</v>
      </c>
      <c r="K5247" s="192" t="n">
        <f aca="false">IF(J5247&gt;J5246,0,K5246+1)</f>
        <v>63</v>
      </c>
      <c r="L5247" s="134" t="n">
        <f aca="false">I5247/J5247-1</f>
        <v>-0.115184932655562</v>
      </c>
      <c r="O5247" s="131"/>
      <c r="P5247" s="330"/>
      <c r="Q5247" s="132"/>
      <c r="R5247" s="132"/>
      <c r="S5247" s="132"/>
      <c r="T5247" s="132"/>
    </row>
    <row r="5248" customFormat="false" ht="12.8" hidden="false" customHeight="false" outlineLevel="0" collapsed="false">
      <c r="A5248" s="131" t="n">
        <v>1715904000</v>
      </c>
      <c r="B5248" s="330" t="n">
        <f aca="false">(A5248/(24*60*60))+DATE(1970,1,1)</f>
        <v>45429</v>
      </c>
      <c r="C5248" s="331" t="n">
        <f aca="false">YEAR(B5248)</f>
        <v>2024</v>
      </c>
      <c r="D5248" s="331" t="n">
        <f aca="false">MONTH(B5248)</f>
        <v>5</v>
      </c>
      <c r="E5248" s="331" t="n">
        <f aca="false">DAY(B5248)</f>
        <v>17</v>
      </c>
      <c r="F5248" s="132" t="n">
        <v>65264.39</v>
      </c>
      <c r="G5248" s="132" t="n">
        <v>67510.75</v>
      </c>
      <c r="H5248" s="132" t="n">
        <v>65145.89</v>
      </c>
      <c r="I5248" s="132" t="n">
        <v>67081.21</v>
      </c>
      <c r="J5248" s="132" t="n">
        <f aca="false">LARGE($G$1:G5248,1)</f>
        <v>73757.39</v>
      </c>
      <c r="K5248" s="192" t="n">
        <f aca="false">IF(J5248&gt;J5247,0,K5247+1)</f>
        <v>64</v>
      </c>
      <c r="L5248" s="134" t="n">
        <f aca="false">I5248/J5248-1</f>
        <v>-0.0905154046258957</v>
      </c>
      <c r="O5248" s="131"/>
      <c r="P5248" s="330"/>
      <c r="Q5248" s="132"/>
      <c r="R5248" s="132"/>
      <c r="S5248" s="132"/>
      <c r="T5248" s="132"/>
    </row>
    <row r="5249" customFormat="false" ht="12.8" hidden="false" customHeight="false" outlineLevel="0" collapsed="false">
      <c r="A5249" s="131" t="n">
        <v>1715990400</v>
      </c>
      <c r="B5249" s="330" t="n">
        <f aca="false">(A5249/(24*60*60))+DATE(1970,1,1)</f>
        <v>45430</v>
      </c>
      <c r="C5249" s="331" t="n">
        <f aca="false">YEAR(B5249)</f>
        <v>2024</v>
      </c>
      <c r="D5249" s="331" t="n">
        <f aca="false">MONTH(B5249)</f>
        <v>5</v>
      </c>
      <c r="E5249" s="331" t="n">
        <f aca="false">DAY(B5249)</f>
        <v>18</v>
      </c>
      <c r="F5249" s="132" t="n">
        <v>67085.49</v>
      </c>
      <c r="G5249" s="132" t="n">
        <v>67408.67</v>
      </c>
      <c r="H5249" s="132" t="n">
        <v>66626.36</v>
      </c>
      <c r="I5249" s="132" t="n">
        <v>66942.22</v>
      </c>
      <c r="J5249" s="132" t="n">
        <f aca="false">LARGE($G$1:G5249,1)</f>
        <v>73757.39</v>
      </c>
      <c r="K5249" s="192" t="n">
        <f aca="false">IF(J5249&gt;J5248,0,K5248+1)</f>
        <v>65</v>
      </c>
      <c r="L5249" s="134" t="n">
        <f aca="false">I5249/J5249-1</f>
        <v>-0.0923998259699808</v>
      </c>
      <c r="O5249" s="131"/>
      <c r="P5249" s="330"/>
      <c r="Q5249" s="132"/>
      <c r="R5249" s="132"/>
      <c r="S5249" s="132"/>
      <c r="T5249" s="132"/>
    </row>
    <row r="5250" customFormat="false" ht="12.8" hidden="false" customHeight="false" outlineLevel="0" collapsed="false">
      <c r="A5250" s="131" t="n">
        <v>1716076800</v>
      </c>
      <c r="B5250" s="330" t="n">
        <f aca="false">(A5250/(24*60*60))+DATE(1970,1,1)</f>
        <v>45431</v>
      </c>
      <c r="C5250" s="331" t="n">
        <f aca="false">YEAR(B5250)</f>
        <v>2024</v>
      </c>
      <c r="D5250" s="331" t="n">
        <f aca="false">MONTH(B5250)</f>
        <v>5</v>
      </c>
      <c r="E5250" s="331" t="n">
        <f aca="false">DAY(B5250)</f>
        <v>19</v>
      </c>
      <c r="F5250" s="132" t="n">
        <v>66940.49</v>
      </c>
      <c r="G5250" s="132" t="n">
        <v>67785.23</v>
      </c>
      <c r="H5250" s="132" t="n">
        <v>65907.51</v>
      </c>
      <c r="I5250" s="132" t="n">
        <v>66284.51</v>
      </c>
      <c r="J5250" s="132" t="n">
        <f aca="false">LARGE($G$1:G5250,1)</f>
        <v>73757.39</v>
      </c>
      <c r="K5250" s="192" t="n">
        <f aca="false">IF(J5250&gt;J5249,0,K5249+1)</f>
        <v>66</v>
      </c>
      <c r="L5250" s="134" t="n">
        <f aca="false">I5250/J5250-1</f>
        <v>-0.101317034130411</v>
      </c>
      <c r="O5250" s="131"/>
      <c r="P5250" s="330"/>
      <c r="Q5250" s="132"/>
      <c r="R5250" s="132"/>
      <c r="S5250" s="132"/>
      <c r="T5250" s="132"/>
    </row>
    <row r="5251" customFormat="false" ht="12.8" hidden="false" customHeight="false" outlineLevel="0" collapsed="false">
      <c r="A5251" s="131" t="n">
        <v>1716163200</v>
      </c>
      <c r="B5251" s="330" t="n">
        <f aca="false">(A5251/(24*60*60))+DATE(1970,1,1)</f>
        <v>45432</v>
      </c>
      <c r="C5251" s="331" t="n">
        <f aca="false">YEAR(B5251)</f>
        <v>2024</v>
      </c>
      <c r="D5251" s="331" t="n">
        <f aca="false">MONTH(B5251)</f>
        <v>5</v>
      </c>
      <c r="E5251" s="331" t="n">
        <f aca="false">DAY(B5251)</f>
        <v>20</v>
      </c>
      <c r="F5251" s="132" t="n">
        <v>66278.88</v>
      </c>
      <c r="G5251" s="132" t="n">
        <v>71506.45</v>
      </c>
      <c r="H5251" s="132" t="n">
        <v>66102.01</v>
      </c>
      <c r="I5251" s="132" t="n">
        <v>71417.32</v>
      </c>
      <c r="J5251" s="132" t="n">
        <f aca="false">LARGE($G$1:G5251,1)</f>
        <v>73757.39</v>
      </c>
      <c r="K5251" s="192" t="n">
        <f aca="false">IF(J5251&gt;J5250,0,K5250+1)</f>
        <v>67</v>
      </c>
      <c r="L5251" s="134" t="n">
        <f aca="false">I5251/J5251-1</f>
        <v>-0.0317265836006397</v>
      </c>
      <c r="O5251" s="131"/>
      <c r="P5251" s="330"/>
      <c r="Q5251" s="132"/>
      <c r="R5251" s="132"/>
      <c r="S5251" s="132"/>
      <c r="T5251" s="132"/>
    </row>
    <row r="5252" customFormat="false" ht="12.8" hidden="false" customHeight="false" outlineLevel="0" collapsed="false">
      <c r="A5252" s="131" t="n">
        <v>1716249600</v>
      </c>
      <c r="B5252" s="330" t="n">
        <f aca="false">(A5252/(24*60*60))+DATE(1970,1,1)</f>
        <v>45433</v>
      </c>
      <c r="C5252" s="331" t="n">
        <f aca="false">YEAR(B5252)</f>
        <v>2024</v>
      </c>
      <c r="D5252" s="331" t="n">
        <f aca="false">MONTH(B5252)</f>
        <v>5</v>
      </c>
      <c r="E5252" s="331" t="n">
        <f aca="false">DAY(B5252)</f>
        <v>21</v>
      </c>
      <c r="F5252" s="132" t="n">
        <v>71429.54</v>
      </c>
      <c r="G5252" s="132" t="n">
        <v>71939.1</v>
      </c>
      <c r="H5252" s="132" t="n">
        <v>69178.5</v>
      </c>
      <c r="I5252" s="132" t="n">
        <v>70142.99</v>
      </c>
      <c r="J5252" s="132" t="n">
        <f aca="false">LARGE($G$1:G5252,1)</f>
        <v>73757.39</v>
      </c>
      <c r="K5252" s="192" t="n">
        <f aca="false">IF(J5252&gt;J5251,0,K5251+1)</f>
        <v>68</v>
      </c>
      <c r="L5252" s="134" t="n">
        <f aca="false">I5252/J5252-1</f>
        <v>-0.0490039032021061</v>
      </c>
      <c r="O5252" s="131"/>
      <c r="P5252" s="330"/>
      <c r="Q5252" s="132"/>
      <c r="R5252" s="132"/>
      <c r="S5252" s="132"/>
      <c r="T5252" s="132"/>
    </row>
    <row r="5253" customFormat="false" ht="12.8" hidden="false" customHeight="false" outlineLevel="0" collapsed="false">
      <c r="A5253" s="131" t="n">
        <v>1716336000</v>
      </c>
      <c r="B5253" s="330" t="n">
        <f aca="false">(A5253/(24*60*60))+DATE(1970,1,1)</f>
        <v>45434</v>
      </c>
      <c r="C5253" s="331" t="n">
        <f aca="false">YEAR(B5253)</f>
        <v>2024</v>
      </c>
      <c r="D5253" s="331" t="n">
        <f aca="false">MONTH(B5253)</f>
        <v>5</v>
      </c>
      <c r="E5253" s="331" t="n">
        <f aca="false">DAY(B5253)</f>
        <v>22</v>
      </c>
      <c r="F5253" s="132" t="n">
        <v>70152</v>
      </c>
      <c r="G5253" s="132" t="n">
        <v>70642.8</v>
      </c>
      <c r="H5253" s="132" t="n">
        <v>68872.93</v>
      </c>
      <c r="I5253" s="132" t="n">
        <v>69140.73</v>
      </c>
      <c r="J5253" s="132" t="n">
        <f aca="false">LARGE($G$1:G5253,1)</f>
        <v>73757.39</v>
      </c>
      <c r="K5253" s="192" t="n">
        <f aca="false">IF(J5253&gt;J5252,0,K5252+1)</f>
        <v>69</v>
      </c>
      <c r="L5253" s="134" t="n">
        <f aca="false">I5253/J5253-1</f>
        <v>-0.0625925076795695</v>
      </c>
      <c r="O5253" s="131"/>
      <c r="P5253" s="330"/>
      <c r="Q5253" s="132"/>
      <c r="R5253" s="132"/>
      <c r="S5253" s="132"/>
      <c r="T5253" s="132"/>
    </row>
    <row r="5254" customFormat="false" ht="12.8" hidden="false" customHeight="false" outlineLevel="0" collapsed="false">
      <c r="A5254" s="131" t="n">
        <v>1716422400</v>
      </c>
      <c r="B5254" s="330" t="n">
        <f aca="false">(A5254/(24*60*60))+DATE(1970,1,1)</f>
        <v>45435</v>
      </c>
      <c r="C5254" s="331" t="n">
        <f aca="false">YEAR(B5254)</f>
        <v>2024</v>
      </c>
      <c r="D5254" s="331" t="n">
        <f aca="false">MONTH(B5254)</f>
        <v>5</v>
      </c>
      <c r="E5254" s="331" t="n">
        <f aca="false">DAY(B5254)</f>
        <v>23</v>
      </c>
      <c r="F5254" s="132" t="n">
        <v>69149.26</v>
      </c>
      <c r="G5254" s="132" t="n">
        <v>70171.49</v>
      </c>
      <c r="H5254" s="132" t="n">
        <v>66317.75</v>
      </c>
      <c r="I5254" s="132" t="n">
        <v>67971.06</v>
      </c>
      <c r="J5254" s="132" t="n">
        <f aca="false">LARGE($G$1:G5254,1)</f>
        <v>73757.39</v>
      </c>
      <c r="K5254" s="192" t="n">
        <f aca="false">IF(J5254&gt;J5253,0,K5253+1)</f>
        <v>70</v>
      </c>
      <c r="L5254" s="134" t="n">
        <f aca="false">I5254/J5254-1</f>
        <v>-0.0784508508232192</v>
      </c>
      <c r="O5254" s="131"/>
      <c r="P5254" s="330"/>
      <c r="Q5254" s="132"/>
      <c r="R5254" s="132"/>
      <c r="S5254" s="132"/>
      <c r="T5254" s="132"/>
    </row>
    <row r="5255" customFormat="false" ht="12.8" hidden="false" customHeight="false" outlineLevel="0" collapsed="false">
      <c r="A5255" s="131" t="n">
        <v>1716508800</v>
      </c>
      <c r="B5255" s="330" t="n">
        <f aca="false">(A5255/(24*60*60))+DATE(1970,1,1)</f>
        <v>45436</v>
      </c>
      <c r="C5255" s="331" t="n">
        <f aca="false">YEAR(B5255)</f>
        <v>2024</v>
      </c>
      <c r="D5255" s="331" t="n">
        <f aca="false">MONTH(B5255)</f>
        <v>5</v>
      </c>
      <c r="E5255" s="331" t="n">
        <f aca="false">DAY(B5255)</f>
        <v>24</v>
      </c>
      <c r="F5255" s="132" t="n">
        <v>67957.45</v>
      </c>
      <c r="G5255" s="132" t="n">
        <v>69281.51</v>
      </c>
      <c r="H5255" s="132" t="n">
        <v>66649.08</v>
      </c>
      <c r="I5255" s="132" t="n">
        <v>68559.73</v>
      </c>
      <c r="J5255" s="132" t="n">
        <f aca="false">LARGE($G$1:G5255,1)</f>
        <v>73757.39</v>
      </c>
      <c r="K5255" s="192" t="n">
        <f aca="false">IF(J5255&gt;J5254,0,K5254+1)</f>
        <v>71</v>
      </c>
      <c r="L5255" s="134" t="n">
        <f aca="false">I5255/J5255-1</f>
        <v>-0.0704696844614486</v>
      </c>
      <c r="O5255" s="131"/>
      <c r="P5255" s="330"/>
      <c r="Q5255" s="132"/>
      <c r="R5255" s="132"/>
      <c r="S5255" s="132"/>
      <c r="T5255" s="132"/>
    </row>
    <row r="5256" customFormat="false" ht="12.8" hidden="false" customHeight="false" outlineLevel="0" collapsed="false">
      <c r="A5256" s="131" t="n">
        <v>1716595200</v>
      </c>
      <c r="B5256" s="330" t="n">
        <f aca="false">(A5256/(24*60*60))+DATE(1970,1,1)</f>
        <v>45437</v>
      </c>
      <c r="C5256" s="331" t="n">
        <f aca="false">YEAR(B5256)</f>
        <v>2024</v>
      </c>
      <c r="D5256" s="331" t="n">
        <f aca="false">MONTH(B5256)</f>
        <v>5</v>
      </c>
      <c r="E5256" s="331" t="n">
        <f aca="false">DAY(B5256)</f>
        <v>25</v>
      </c>
      <c r="F5256" s="132" t="n">
        <v>68559.88</v>
      </c>
      <c r="G5256" s="132" t="n">
        <v>69607.08</v>
      </c>
      <c r="H5256" s="132" t="n">
        <v>68530.01</v>
      </c>
      <c r="I5256" s="132" t="n">
        <v>69296.34</v>
      </c>
      <c r="J5256" s="132" t="n">
        <f aca="false">LARGE($G$1:G5256,1)</f>
        <v>73757.39</v>
      </c>
      <c r="K5256" s="192" t="n">
        <f aca="false">IF(J5256&gt;J5255,0,K5255+1)</f>
        <v>72</v>
      </c>
      <c r="L5256" s="134" t="n">
        <f aca="false">I5256/J5256-1</f>
        <v>-0.060482752982447</v>
      </c>
      <c r="O5256" s="131"/>
      <c r="P5256" s="330"/>
      <c r="Q5256" s="132"/>
      <c r="R5256" s="132"/>
      <c r="S5256" s="132"/>
      <c r="T5256" s="132"/>
    </row>
    <row r="5257" customFormat="false" ht="12.8" hidden="false" customHeight="false" outlineLevel="0" collapsed="false">
      <c r="A5257" s="131" t="n">
        <v>1716681600</v>
      </c>
      <c r="B5257" s="330" t="n">
        <f aca="false">(A5257/(24*60*60))+DATE(1970,1,1)</f>
        <v>45438</v>
      </c>
      <c r="C5257" s="331" t="n">
        <f aca="false">YEAR(B5257)</f>
        <v>2024</v>
      </c>
      <c r="D5257" s="331" t="n">
        <f aca="false">MONTH(B5257)</f>
        <v>5</v>
      </c>
      <c r="E5257" s="331" t="n">
        <f aca="false">DAY(B5257)</f>
        <v>26</v>
      </c>
      <c r="F5257" s="132" t="n">
        <v>69307.6</v>
      </c>
      <c r="G5257" s="132" t="n">
        <v>69517.8</v>
      </c>
      <c r="H5257" s="132" t="n">
        <v>68103.12</v>
      </c>
      <c r="I5257" s="132" t="n">
        <v>68506.03</v>
      </c>
      <c r="J5257" s="132" t="n">
        <f aca="false">LARGE($G$1:G5257,1)</f>
        <v>73757.39</v>
      </c>
      <c r="K5257" s="192" t="n">
        <f aca="false">IF(J5257&gt;J5256,0,K5256+1)</f>
        <v>73</v>
      </c>
      <c r="L5257" s="134" t="n">
        <f aca="false">I5257/J5257-1</f>
        <v>-0.0711977471003245</v>
      </c>
      <c r="O5257" s="131"/>
      <c r="P5257" s="330"/>
      <c r="Q5257" s="132"/>
      <c r="R5257" s="132"/>
      <c r="S5257" s="132"/>
      <c r="T5257" s="132"/>
    </row>
    <row r="5258" customFormat="false" ht="12.8" hidden="false" customHeight="false" outlineLevel="0" collapsed="false">
      <c r="A5258" s="131" t="n">
        <v>1716768000</v>
      </c>
      <c r="B5258" s="330" t="n">
        <f aca="false">(A5258/(24*60*60))+DATE(1970,1,1)</f>
        <v>45439</v>
      </c>
      <c r="C5258" s="331" t="n">
        <f aca="false">YEAR(B5258)</f>
        <v>2024</v>
      </c>
      <c r="D5258" s="331" t="n">
        <f aca="false">MONTH(B5258)</f>
        <v>5</v>
      </c>
      <c r="E5258" s="331" t="n">
        <f aca="false">DAY(B5258)</f>
        <v>27</v>
      </c>
      <c r="F5258" s="132" t="n">
        <v>68490.05</v>
      </c>
      <c r="G5258" s="132" t="n">
        <v>70623.35</v>
      </c>
      <c r="H5258" s="132" t="n">
        <v>68253.68</v>
      </c>
      <c r="I5258" s="132" t="n">
        <v>69407.63</v>
      </c>
      <c r="J5258" s="132" t="n">
        <f aca="false">LARGE($G$1:G5258,1)</f>
        <v>73757.39</v>
      </c>
      <c r="K5258" s="192" t="n">
        <f aca="false">IF(J5258&gt;J5257,0,K5257+1)</f>
        <v>74</v>
      </c>
      <c r="L5258" s="134" t="n">
        <f aca="false">I5258/J5258-1</f>
        <v>-0.0589738872267578</v>
      </c>
      <c r="O5258" s="131"/>
      <c r="P5258" s="330"/>
      <c r="Q5258" s="132"/>
      <c r="R5258" s="132"/>
      <c r="S5258" s="132"/>
      <c r="T5258" s="132"/>
    </row>
    <row r="5259" customFormat="false" ht="12.8" hidden="false" customHeight="false" outlineLevel="0" collapsed="false">
      <c r="A5259" s="131" t="n">
        <v>1716854400</v>
      </c>
      <c r="B5259" s="330" t="n">
        <f aca="false">(A5259/(24*60*60))+DATE(1970,1,1)</f>
        <v>45440</v>
      </c>
      <c r="C5259" s="331" t="n">
        <f aca="false">YEAR(B5259)</f>
        <v>2024</v>
      </c>
      <c r="D5259" s="331" t="n">
        <f aca="false">MONTH(B5259)</f>
        <v>5</v>
      </c>
      <c r="E5259" s="331" t="n">
        <f aca="false">DAY(B5259)</f>
        <v>28</v>
      </c>
      <c r="F5259" s="132" t="n">
        <v>69394.28</v>
      </c>
      <c r="G5259" s="132" t="n">
        <v>69538.39</v>
      </c>
      <c r="H5259" s="132" t="n">
        <v>67247.92</v>
      </c>
      <c r="I5259" s="132" t="n">
        <v>68351.97</v>
      </c>
      <c r="J5259" s="132" t="n">
        <f aca="false">LARGE($G$1:G5259,1)</f>
        <v>73757.39</v>
      </c>
      <c r="K5259" s="192" t="n">
        <f aca="false">IF(J5259&gt;J5258,0,K5258+1)</f>
        <v>75</v>
      </c>
      <c r="L5259" s="134" t="n">
        <f aca="false">I5259/J5259-1</f>
        <v>-0.073286486954053</v>
      </c>
      <c r="O5259" s="131"/>
      <c r="P5259" s="330"/>
      <c r="Q5259" s="132"/>
      <c r="R5259" s="132"/>
      <c r="S5259" s="132"/>
      <c r="T5259" s="132"/>
    </row>
    <row r="5260" customFormat="false" ht="12.8" hidden="false" customHeight="false" outlineLevel="0" collapsed="false">
      <c r="A5260" s="131" t="n">
        <v>1716940800</v>
      </c>
      <c r="B5260" s="330" t="n">
        <f aca="false">(A5260/(24*60*60))+DATE(1970,1,1)</f>
        <v>45441</v>
      </c>
      <c r="C5260" s="331" t="n">
        <f aca="false">YEAR(B5260)</f>
        <v>2024</v>
      </c>
      <c r="D5260" s="331" t="n">
        <f aca="false">MONTH(B5260)</f>
        <v>5</v>
      </c>
      <c r="E5260" s="331" t="n">
        <f aca="false">DAY(B5260)</f>
        <v>29</v>
      </c>
      <c r="F5260" s="132" t="n">
        <v>68370.25</v>
      </c>
      <c r="G5260" s="132" t="n">
        <v>68882.6</v>
      </c>
      <c r="H5260" s="132" t="n">
        <v>67125.67</v>
      </c>
      <c r="I5260" s="132" t="n">
        <v>67607.21</v>
      </c>
      <c r="J5260" s="132" t="n">
        <f aca="false">LARGE($G$1:G5260,1)</f>
        <v>73757.39</v>
      </c>
      <c r="K5260" s="192" t="n">
        <f aca="false">IF(J5260&gt;J5259,0,K5259+1)</f>
        <v>76</v>
      </c>
      <c r="L5260" s="134" t="n">
        <f aca="false">I5260/J5260-1</f>
        <v>-0.0833839158354165</v>
      </c>
      <c r="O5260" s="131"/>
      <c r="P5260" s="330"/>
      <c r="Q5260" s="132"/>
      <c r="R5260" s="132"/>
      <c r="S5260" s="132"/>
      <c r="T5260" s="132"/>
    </row>
    <row r="5261" customFormat="false" ht="12.8" hidden="false" customHeight="false" outlineLevel="0" collapsed="false">
      <c r="A5261" s="131" t="n">
        <v>1717027200</v>
      </c>
      <c r="B5261" s="330" t="n">
        <f aca="false">(A5261/(24*60*60))+DATE(1970,1,1)</f>
        <v>45442</v>
      </c>
      <c r="C5261" s="331" t="n">
        <f aca="false">YEAR(B5261)</f>
        <v>2024</v>
      </c>
      <c r="D5261" s="331" t="n">
        <f aca="false">MONTH(B5261)</f>
        <v>5</v>
      </c>
      <c r="E5261" s="331" t="n">
        <f aca="false">DAY(B5261)</f>
        <v>30</v>
      </c>
      <c r="F5261" s="132" t="n">
        <v>67610.71</v>
      </c>
      <c r="G5261" s="132" t="n">
        <v>69533.47</v>
      </c>
      <c r="H5261" s="132" t="n">
        <v>67119.45</v>
      </c>
      <c r="I5261" s="132" t="n">
        <v>68363.65</v>
      </c>
      <c r="J5261" s="132" t="n">
        <f aca="false">LARGE($G$1:G5261,1)</f>
        <v>73757.39</v>
      </c>
      <c r="K5261" s="192" t="n">
        <f aca="false">IF(J5261&gt;J5260,0,K5260+1)</f>
        <v>77</v>
      </c>
      <c r="L5261" s="134" t="n">
        <f aca="false">I5261/J5261-1</f>
        <v>-0.0731281299406067</v>
      </c>
      <c r="O5261" s="131"/>
      <c r="P5261" s="330"/>
      <c r="Q5261" s="132"/>
      <c r="R5261" s="132"/>
      <c r="S5261" s="132"/>
      <c r="T5261" s="132"/>
    </row>
    <row r="5262" customFormat="false" ht="12.8" hidden="false" customHeight="false" outlineLevel="0" collapsed="false">
      <c r="A5262" s="131" t="n">
        <v>1717113600</v>
      </c>
      <c r="B5262" s="330" t="n">
        <f aca="false">(A5262/(24*60*60))+DATE(1970,1,1)</f>
        <v>45443</v>
      </c>
      <c r="C5262" s="331" t="n">
        <f aca="false">YEAR(B5262)</f>
        <v>2024</v>
      </c>
      <c r="D5262" s="331" t="n">
        <f aca="false">MONTH(B5262)</f>
        <v>5</v>
      </c>
      <c r="E5262" s="331" t="n">
        <f aca="false">DAY(B5262)</f>
        <v>31</v>
      </c>
      <c r="F5262" s="132" t="n">
        <v>68360.9</v>
      </c>
      <c r="G5262" s="132" t="n">
        <v>69015.68</v>
      </c>
      <c r="H5262" s="132" t="n">
        <v>66635.22</v>
      </c>
      <c r="I5262" s="132" t="n">
        <v>67507.38</v>
      </c>
      <c r="J5262" s="132" t="n">
        <f aca="false">LARGE($G$1:G5262,1)</f>
        <v>73757.39</v>
      </c>
      <c r="K5262" s="192" t="n">
        <f aca="false">IF(J5262&gt;J5261,0,K5261+1)</f>
        <v>78</v>
      </c>
      <c r="L5262" s="134" t="n">
        <f aca="false">I5262/J5262-1</f>
        <v>-0.0847374073296248</v>
      </c>
      <c r="O5262" s="131"/>
      <c r="P5262" s="330"/>
      <c r="Q5262" s="132"/>
      <c r="R5262" s="132"/>
      <c r="S5262" s="132"/>
      <c r="T5262" s="132"/>
    </row>
    <row r="5263" customFormat="false" ht="12.8" hidden="false" customHeight="false" outlineLevel="0" collapsed="false">
      <c r="A5263" s="131" t="n">
        <v>1717200000</v>
      </c>
      <c r="B5263" s="330" t="n">
        <f aca="false">(A5263/(24*60*60))+DATE(1970,1,1)</f>
        <v>45444</v>
      </c>
      <c r="C5263" s="331" t="n">
        <f aca="false">YEAR(B5263)</f>
        <v>2024</v>
      </c>
      <c r="D5263" s="331" t="n">
        <f aca="false">MONTH(B5263)</f>
        <v>6</v>
      </c>
      <c r="E5263" s="331" t="n">
        <f aca="false">DAY(B5263)</f>
        <v>1</v>
      </c>
      <c r="F5263" s="132" t="n">
        <v>67514.29</v>
      </c>
      <c r="G5263" s="132" t="n">
        <v>67838.81</v>
      </c>
      <c r="H5263" s="132" t="n">
        <v>67401.15</v>
      </c>
      <c r="I5263" s="132" t="n">
        <v>67729.62</v>
      </c>
      <c r="J5263" s="132" t="n">
        <f aca="false">LARGE($G$1:G5263,1)</f>
        <v>73757.39</v>
      </c>
      <c r="K5263" s="192" t="n">
        <f aca="false">IF(J5263&gt;J5262,0,K5262+1)</f>
        <v>79</v>
      </c>
      <c r="L5263" s="134" t="n">
        <f aca="false">I5263/J5263-1</f>
        <v>-0.0817242855258301</v>
      </c>
      <c r="O5263" s="131"/>
      <c r="P5263" s="330"/>
      <c r="Q5263" s="132"/>
      <c r="R5263" s="132"/>
      <c r="S5263" s="132"/>
      <c r="T5263" s="132"/>
    </row>
    <row r="5264" customFormat="false" ht="12.8" hidden="false" customHeight="false" outlineLevel="0" collapsed="false">
      <c r="A5264" s="131" t="n">
        <v>1717286400</v>
      </c>
      <c r="B5264" s="330" t="n">
        <f aca="false">(A5264/(24*60*60))+DATE(1970,1,1)</f>
        <v>45445</v>
      </c>
      <c r="C5264" s="331" t="n">
        <f aca="false">YEAR(B5264)</f>
        <v>2024</v>
      </c>
      <c r="D5264" s="331" t="n">
        <f aca="false">MONTH(B5264)</f>
        <v>6</v>
      </c>
      <c r="E5264" s="331" t="n">
        <f aca="false">DAY(B5264)</f>
        <v>2</v>
      </c>
      <c r="F5264" s="132" t="n">
        <v>67732.37</v>
      </c>
      <c r="G5264" s="132" t="n">
        <v>68409.98</v>
      </c>
      <c r="H5264" s="132" t="n">
        <v>67291</v>
      </c>
      <c r="I5264" s="132" t="n">
        <v>67758.16</v>
      </c>
      <c r="J5264" s="132" t="n">
        <f aca="false">LARGE($G$1:G5264,1)</f>
        <v>73757.39</v>
      </c>
      <c r="K5264" s="192" t="n">
        <f aca="false">IF(J5264&gt;J5263,0,K5263+1)</f>
        <v>80</v>
      </c>
      <c r="L5264" s="134" t="n">
        <f aca="false">I5264/J5264-1</f>
        <v>-0.0813373412481108</v>
      </c>
      <c r="O5264" s="131"/>
      <c r="P5264" s="330"/>
      <c r="Q5264" s="132"/>
      <c r="R5264" s="132"/>
      <c r="S5264" s="132"/>
      <c r="T5264" s="132"/>
    </row>
    <row r="5265" customFormat="false" ht="12.8" hidden="false" customHeight="false" outlineLevel="0" collapsed="false">
      <c r="A5265" s="131" t="n">
        <v>1717372800</v>
      </c>
      <c r="B5265" s="330" t="n">
        <f aca="false">(A5265/(24*60*60))+DATE(1970,1,1)</f>
        <v>45446</v>
      </c>
      <c r="C5265" s="331" t="n">
        <f aca="false">YEAR(B5265)</f>
        <v>2024</v>
      </c>
      <c r="D5265" s="331" t="n">
        <f aca="false">MONTH(B5265)</f>
        <v>6</v>
      </c>
      <c r="E5265" s="331" t="n">
        <f aca="false">DAY(B5265)</f>
        <v>3</v>
      </c>
      <c r="F5265" s="132" t="n">
        <v>67754.09</v>
      </c>
      <c r="G5265" s="132" t="n">
        <v>70277.8</v>
      </c>
      <c r="H5265" s="132" t="n">
        <v>67604.98</v>
      </c>
      <c r="I5265" s="132" t="n">
        <v>68812.75</v>
      </c>
      <c r="J5265" s="132" t="n">
        <f aca="false">LARGE($G$1:G5265,1)</f>
        <v>73757.39</v>
      </c>
      <c r="K5265" s="192" t="n">
        <f aca="false">IF(J5265&gt;J5264,0,K5264+1)</f>
        <v>81</v>
      </c>
      <c r="L5265" s="134" t="n">
        <f aca="false">I5265/J5265-1</f>
        <v>-0.0670392485417394</v>
      </c>
      <c r="O5265" s="131"/>
      <c r="P5265" s="330"/>
      <c r="Q5265" s="132"/>
      <c r="R5265" s="132"/>
      <c r="S5265" s="132"/>
      <c r="T5265" s="132"/>
    </row>
    <row r="5266" customFormat="false" ht="12.8" hidden="false" customHeight="false" outlineLevel="0" collapsed="false">
      <c r="A5266" s="131" t="n">
        <v>1717459200</v>
      </c>
      <c r="B5266" s="330" t="n">
        <f aca="false">(A5266/(24*60*60))+DATE(1970,1,1)</f>
        <v>45447</v>
      </c>
      <c r="C5266" s="331" t="n">
        <f aca="false">YEAR(B5266)</f>
        <v>2024</v>
      </c>
      <c r="D5266" s="331" t="n">
        <f aca="false">MONTH(B5266)</f>
        <v>6</v>
      </c>
      <c r="E5266" s="331" t="n">
        <f aca="false">DAY(B5266)</f>
        <v>4</v>
      </c>
      <c r="F5266" s="132" t="n">
        <v>68810.26</v>
      </c>
      <c r="G5266" s="132" t="n">
        <v>71075.98</v>
      </c>
      <c r="H5266" s="132" t="n">
        <v>68575.62</v>
      </c>
      <c r="I5266" s="132" t="n">
        <v>70567.23</v>
      </c>
      <c r="J5266" s="132" t="n">
        <f aca="false">LARGE($G$1:G5266,1)</f>
        <v>73757.39</v>
      </c>
      <c r="K5266" s="192" t="n">
        <f aca="false">IF(J5266&gt;J5265,0,K5265+1)</f>
        <v>82</v>
      </c>
      <c r="L5266" s="134" t="n">
        <f aca="false">I5266/J5266-1</f>
        <v>-0.0432520727753518</v>
      </c>
      <c r="O5266" s="131"/>
      <c r="P5266" s="330"/>
      <c r="Q5266" s="132"/>
      <c r="R5266" s="132"/>
      <c r="S5266" s="132"/>
      <c r="T5266" s="132"/>
    </row>
    <row r="5267" customFormat="false" ht="12.8" hidden="false" customHeight="false" outlineLevel="0" collapsed="false">
      <c r="A5267" s="131" t="n">
        <v>1717545600</v>
      </c>
      <c r="B5267" s="330" t="n">
        <f aca="false">(A5267/(24*60*60))+DATE(1970,1,1)</f>
        <v>45448</v>
      </c>
      <c r="C5267" s="331" t="n">
        <f aca="false">YEAR(B5267)</f>
        <v>2024</v>
      </c>
      <c r="D5267" s="331" t="n">
        <f aca="false">MONTH(B5267)</f>
        <v>6</v>
      </c>
      <c r="E5267" s="331" t="n">
        <f aca="false">DAY(B5267)</f>
        <v>5</v>
      </c>
      <c r="F5267" s="132" t="n">
        <v>70560.1</v>
      </c>
      <c r="G5267" s="132" t="n">
        <v>71747.28</v>
      </c>
      <c r="H5267" s="132" t="n">
        <v>70186.1</v>
      </c>
      <c r="I5267" s="132" t="n">
        <v>71111.18</v>
      </c>
      <c r="J5267" s="132" t="n">
        <f aca="false">LARGE($G$1:G5267,1)</f>
        <v>73757.39</v>
      </c>
      <c r="K5267" s="192" t="n">
        <f aca="false">IF(J5267&gt;J5266,0,K5266+1)</f>
        <v>83</v>
      </c>
      <c r="L5267" s="134" t="n">
        <f aca="false">I5267/J5267-1</f>
        <v>-0.0358772185404067</v>
      </c>
      <c r="O5267" s="131"/>
      <c r="P5267" s="330"/>
      <c r="Q5267" s="132"/>
      <c r="R5267" s="132"/>
      <c r="S5267" s="132"/>
      <c r="T5267" s="132"/>
    </row>
    <row r="5268" customFormat="false" ht="12.8" hidden="false" customHeight="false" outlineLevel="0" collapsed="false">
      <c r="A5268" s="131" t="n">
        <v>1717632000</v>
      </c>
      <c r="B5268" s="330" t="n">
        <f aca="false">(A5268/(24*60*60))+DATE(1970,1,1)</f>
        <v>45449</v>
      </c>
      <c r="C5268" s="331" t="n">
        <f aca="false">YEAR(B5268)</f>
        <v>2024</v>
      </c>
      <c r="D5268" s="331" t="n">
        <f aca="false">MONTH(B5268)</f>
        <v>6</v>
      </c>
      <c r="E5268" s="331" t="n">
        <f aca="false">DAY(B5268)</f>
        <v>6</v>
      </c>
      <c r="F5268" s="132" t="n">
        <v>71112.99</v>
      </c>
      <c r="G5268" s="132" t="n">
        <v>71631.77</v>
      </c>
      <c r="H5268" s="132" t="n">
        <v>70116.25</v>
      </c>
      <c r="I5268" s="132" t="n">
        <v>70784.19</v>
      </c>
      <c r="J5268" s="132" t="n">
        <f aca="false">LARGE($G$1:G5268,1)</f>
        <v>73757.39</v>
      </c>
      <c r="K5268" s="192" t="n">
        <f aca="false">IF(J5268&gt;J5267,0,K5267+1)</f>
        <v>84</v>
      </c>
      <c r="L5268" s="134" t="n">
        <f aca="false">I5268/J5268-1</f>
        <v>-0.0403105370187312</v>
      </c>
      <c r="O5268" s="131"/>
      <c r="P5268" s="330"/>
      <c r="Q5268" s="132"/>
      <c r="R5268" s="132"/>
      <c r="S5268" s="132"/>
      <c r="T5268" s="132"/>
    </row>
    <row r="5269" customFormat="false" ht="12.8" hidden="false" customHeight="false" outlineLevel="0" collapsed="false">
      <c r="A5269" s="131" t="n">
        <v>1717718400</v>
      </c>
      <c r="B5269" s="330" t="n">
        <f aca="false">(A5269/(24*60*60))+DATE(1970,1,1)</f>
        <v>45450</v>
      </c>
      <c r="C5269" s="331" t="n">
        <f aca="false">YEAR(B5269)</f>
        <v>2024</v>
      </c>
      <c r="D5269" s="331" t="n">
        <f aca="false">MONTH(B5269)</f>
        <v>6</v>
      </c>
      <c r="E5269" s="331" t="n">
        <f aca="false">DAY(B5269)</f>
        <v>7</v>
      </c>
      <c r="F5269" s="132" t="n">
        <v>70782.93</v>
      </c>
      <c r="G5269" s="132" t="n">
        <v>71943.26</v>
      </c>
      <c r="H5269" s="132" t="n">
        <v>68405.39</v>
      </c>
      <c r="I5269" s="132" t="n">
        <v>69340.38</v>
      </c>
      <c r="J5269" s="132" t="n">
        <f aca="false">LARGE($G$1:G5269,1)</f>
        <v>73757.39</v>
      </c>
      <c r="K5269" s="192" t="n">
        <f aca="false">IF(J5269&gt;J5268,0,K5268+1)</f>
        <v>85</v>
      </c>
      <c r="L5269" s="134" t="n">
        <f aca="false">I5269/J5269-1</f>
        <v>-0.0598856602707877</v>
      </c>
      <c r="O5269" s="131"/>
      <c r="P5269" s="330"/>
      <c r="Q5269" s="132"/>
      <c r="R5269" s="132"/>
      <c r="S5269" s="132"/>
      <c r="T5269" s="132"/>
    </row>
    <row r="5270" customFormat="false" ht="12.8" hidden="false" customHeight="false" outlineLevel="0" collapsed="false">
      <c r="A5270" s="131" t="n">
        <v>1717804800</v>
      </c>
      <c r="B5270" s="330" t="n">
        <f aca="false">(A5270/(24*60*60))+DATE(1970,1,1)</f>
        <v>45451</v>
      </c>
      <c r="C5270" s="331" t="n">
        <f aca="false">YEAR(B5270)</f>
        <v>2024</v>
      </c>
      <c r="D5270" s="331" t="n">
        <f aca="false">MONTH(B5270)</f>
        <v>6</v>
      </c>
      <c r="E5270" s="331" t="n">
        <f aca="false">DAY(B5270)</f>
        <v>8</v>
      </c>
      <c r="F5270" s="132" t="n">
        <v>69339.45</v>
      </c>
      <c r="G5270" s="132" t="n">
        <v>69553.45</v>
      </c>
      <c r="H5270" s="132" t="n">
        <v>69154.55</v>
      </c>
      <c r="I5270" s="132" t="n">
        <v>69309.89</v>
      </c>
      <c r="J5270" s="132" t="n">
        <f aca="false">LARGE($G$1:G5270,1)</f>
        <v>73757.39</v>
      </c>
      <c r="K5270" s="192" t="n">
        <f aca="false">IF(J5270&gt;J5269,0,K5269+1)</f>
        <v>86</v>
      </c>
      <c r="L5270" s="134" t="n">
        <f aca="false">I5270/J5270-1</f>
        <v>-0.0602990425772929</v>
      </c>
      <c r="O5270" s="131"/>
      <c r="P5270" s="330"/>
      <c r="Q5270" s="132"/>
      <c r="R5270" s="132"/>
      <c r="S5270" s="132"/>
      <c r="T5270" s="132"/>
    </row>
    <row r="5271" customFormat="false" ht="12.8" hidden="false" customHeight="false" outlineLevel="0" collapsed="false">
      <c r="A5271" s="131" t="n">
        <v>1717891200</v>
      </c>
      <c r="B5271" s="330" t="n">
        <f aca="false">(A5271/(24*60*60))+DATE(1970,1,1)</f>
        <v>45452</v>
      </c>
      <c r="C5271" s="331" t="n">
        <f aca="false">YEAR(B5271)</f>
        <v>2024</v>
      </c>
      <c r="D5271" s="331" t="n">
        <f aca="false">MONTH(B5271)</f>
        <v>6</v>
      </c>
      <c r="E5271" s="331" t="n">
        <f aca="false">DAY(B5271)</f>
        <v>9</v>
      </c>
      <c r="F5271" s="132" t="n">
        <v>69309.58</v>
      </c>
      <c r="G5271" s="132" t="n">
        <v>69824.19</v>
      </c>
      <c r="H5271" s="132" t="n">
        <v>69127.82</v>
      </c>
      <c r="I5271" s="132" t="n">
        <v>69643.44</v>
      </c>
      <c r="J5271" s="132" t="n">
        <f aca="false">LARGE($G$1:G5271,1)</f>
        <v>73757.39</v>
      </c>
      <c r="K5271" s="192" t="n">
        <f aca="false">IF(J5271&gt;J5270,0,K5270+1)</f>
        <v>87</v>
      </c>
      <c r="L5271" s="134" t="n">
        <f aca="false">I5271/J5271-1</f>
        <v>-0.0557767838585395</v>
      </c>
      <c r="O5271" s="131"/>
      <c r="P5271" s="330"/>
      <c r="Q5271" s="132"/>
      <c r="R5271" s="132"/>
      <c r="S5271" s="132"/>
      <c r="T5271" s="132"/>
    </row>
    <row r="5272" customFormat="false" ht="12.8" hidden="false" customHeight="false" outlineLevel="0" collapsed="false">
      <c r="A5272" s="131" t="n">
        <v>1717977600</v>
      </c>
      <c r="B5272" s="330" t="n">
        <f aca="false">(A5272/(24*60*60))+DATE(1970,1,1)</f>
        <v>45453</v>
      </c>
      <c r="C5272" s="331" t="n">
        <f aca="false">YEAR(B5272)</f>
        <v>2024</v>
      </c>
      <c r="D5272" s="331" t="n">
        <f aca="false">MONTH(B5272)</f>
        <v>6</v>
      </c>
      <c r="E5272" s="331" t="n">
        <f aca="false">DAY(B5272)</f>
        <v>10</v>
      </c>
      <c r="F5272" s="132" t="n">
        <v>69646.25</v>
      </c>
      <c r="G5272" s="132" t="n">
        <v>70161.76</v>
      </c>
      <c r="H5272" s="132" t="n">
        <v>69167.8</v>
      </c>
      <c r="I5272" s="132" t="n">
        <v>69512.71</v>
      </c>
      <c r="J5272" s="132" t="n">
        <f aca="false">LARGE($G$1:G5272,1)</f>
        <v>73757.39</v>
      </c>
      <c r="K5272" s="192" t="n">
        <f aca="false">IF(J5272&gt;J5271,0,K5271+1)</f>
        <v>88</v>
      </c>
      <c r="L5272" s="134" t="n">
        <f aca="false">I5272/J5272-1</f>
        <v>-0.0575492164242796</v>
      </c>
      <c r="O5272" s="131"/>
      <c r="P5272" s="330"/>
      <c r="Q5272" s="132"/>
      <c r="R5272" s="132"/>
      <c r="S5272" s="132"/>
      <c r="T5272" s="132"/>
    </row>
    <row r="5273" customFormat="false" ht="12.8" hidden="false" customHeight="false" outlineLevel="0" collapsed="false">
      <c r="A5273" s="131" t="n">
        <v>1718064000</v>
      </c>
      <c r="B5273" s="330" t="n">
        <f aca="false">(A5273/(24*60*60))+DATE(1970,1,1)</f>
        <v>45454</v>
      </c>
      <c r="C5273" s="331" t="n">
        <f aca="false">YEAR(B5273)</f>
        <v>2024</v>
      </c>
      <c r="D5273" s="331" t="n">
        <f aca="false">MONTH(B5273)</f>
        <v>6</v>
      </c>
      <c r="E5273" s="331" t="n">
        <f aca="false">DAY(B5273)</f>
        <v>11</v>
      </c>
      <c r="F5273" s="132" t="n">
        <v>69513.54</v>
      </c>
      <c r="G5273" s="132" t="n">
        <v>69551.63</v>
      </c>
      <c r="H5273" s="132" t="n">
        <v>66059.75</v>
      </c>
      <c r="I5273" s="132" t="n">
        <v>67325.53</v>
      </c>
      <c r="J5273" s="132" t="n">
        <f aca="false">LARGE($G$1:G5273,1)</f>
        <v>73757.39</v>
      </c>
      <c r="K5273" s="192" t="n">
        <f aca="false">IF(J5273&gt;J5272,0,K5272+1)</f>
        <v>89</v>
      </c>
      <c r="L5273" s="134" t="n">
        <f aca="false">I5273/J5273-1</f>
        <v>-0.0872029229884626</v>
      </c>
      <c r="O5273" s="131"/>
      <c r="P5273" s="330"/>
      <c r="Q5273" s="132"/>
      <c r="R5273" s="132"/>
      <c r="S5273" s="132"/>
      <c r="T5273" s="132"/>
    </row>
    <row r="5274" customFormat="false" ht="12.8" hidden="false" customHeight="false" outlineLevel="0" collapsed="false">
      <c r="A5274" s="131" t="n">
        <v>1718150400</v>
      </c>
      <c r="B5274" s="330" t="n">
        <f aca="false">(A5274/(24*60*60))+DATE(1970,1,1)</f>
        <v>45455</v>
      </c>
      <c r="C5274" s="331" t="n">
        <f aca="false">YEAR(B5274)</f>
        <v>2024</v>
      </c>
      <c r="D5274" s="331" t="n">
        <f aca="false">MONTH(B5274)</f>
        <v>6</v>
      </c>
      <c r="E5274" s="331" t="n">
        <f aca="false">DAY(B5274)</f>
        <v>12</v>
      </c>
      <c r="F5274" s="132" t="n">
        <v>67325.28</v>
      </c>
      <c r="G5274" s="132" t="n">
        <v>70011.25</v>
      </c>
      <c r="H5274" s="132" t="n">
        <v>66909.08</v>
      </c>
      <c r="I5274" s="132" t="n">
        <v>68247.83</v>
      </c>
      <c r="J5274" s="132" t="n">
        <f aca="false">LARGE($G$1:G5274,1)</f>
        <v>73757.39</v>
      </c>
      <c r="K5274" s="192" t="n">
        <f aca="false">IF(J5274&gt;J5273,0,K5273+1)</f>
        <v>90</v>
      </c>
      <c r="L5274" s="134" t="n">
        <f aca="false">I5274/J5274-1</f>
        <v>-0.07469841327086</v>
      </c>
      <c r="O5274" s="131"/>
      <c r="P5274" s="330"/>
      <c r="Q5274" s="132"/>
      <c r="R5274" s="132"/>
      <c r="S5274" s="132"/>
      <c r="T5274" s="132"/>
    </row>
    <row r="5275" customFormat="false" ht="12.8" hidden="false" customHeight="false" outlineLevel="0" collapsed="false">
      <c r="A5275" s="131" t="n">
        <v>1718236800</v>
      </c>
      <c r="B5275" s="330" t="n">
        <f aca="false">(A5275/(24*60*60))+DATE(1970,1,1)</f>
        <v>45456</v>
      </c>
      <c r="C5275" s="331" t="n">
        <f aca="false">YEAR(B5275)</f>
        <v>2024</v>
      </c>
      <c r="D5275" s="331" t="n">
        <f aca="false">MONTH(B5275)</f>
        <v>6</v>
      </c>
      <c r="E5275" s="331" t="n">
        <f aca="false">DAY(B5275)</f>
        <v>13</v>
      </c>
      <c r="F5275" s="132" t="n">
        <v>68247.07</v>
      </c>
      <c r="G5275" s="132" t="n">
        <v>68440.87</v>
      </c>
      <c r="H5275" s="132" t="n">
        <v>66239.48</v>
      </c>
      <c r="I5275" s="132" t="n">
        <v>66751.09</v>
      </c>
      <c r="J5275" s="132" t="n">
        <f aca="false">LARGE($G$1:G5275,1)</f>
        <v>73757.39</v>
      </c>
      <c r="K5275" s="192" t="n">
        <f aca="false">IF(J5275&gt;J5274,0,K5274+1)</f>
        <v>91</v>
      </c>
      <c r="L5275" s="134" t="n">
        <f aca="false">I5275/J5275-1</f>
        <v>-0.0949911595299129</v>
      </c>
      <c r="O5275" s="131"/>
      <c r="P5275" s="330"/>
      <c r="Q5275" s="132"/>
      <c r="R5275" s="132"/>
      <c r="S5275" s="132"/>
      <c r="T5275" s="132"/>
    </row>
    <row r="5276" customFormat="false" ht="12.8" hidden="false" customHeight="false" outlineLevel="0" collapsed="false">
      <c r="A5276" s="131" t="n">
        <v>1718323200</v>
      </c>
      <c r="B5276" s="330" t="n">
        <f aca="false">(A5276/(24*60*60))+DATE(1970,1,1)</f>
        <v>45457</v>
      </c>
      <c r="C5276" s="331" t="n">
        <f aca="false">YEAR(B5276)</f>
        <v>2024</v>
      </c>
      <c r="D5276" s="331" t="n">
        <f aca="false">MONTH(B5276)</f>
        <v>6</v>
      </c>
      <c r="E5276" s="331" t="n">
        <f aca="false">DAY(B5276)</f>
        <v>14</v>
      </c>
      <c r="F5276" s="132" t="n">
        <v>66760.97</v>
      </c>
      <c r="G5276" s="132" t="n">
        <v>67320.61</v>
      </c>
      <c r="H5276" s="132" t="n">
        <v>65026</v>
      </c>
      <c r="I5276" s="132" t="n">
        <v>66007.62</v>
      </c>
      <c r="J5276" s="132" t="n">
        <f aca="false">LARGE($G$1:G5276,1)</f>
        <v>73757.39</v>
      </c>
      <c r="K5276" s="192" t="n">
        <f aca="false">IF(J5276&gt;J5275,0,K5275+1)</f>
        <v>92</v>
      </c>
      <c r="L5276" s="134" t="n">
        <f aca="false">I5276/J5276-1</f>
        <v>-0.105071098638387</v>
      </c>
      <c r="O5276" s="131"/>
      <c r="P5276" s="330"/>
      <c r="Q5276" s="132"/>
      <c r="R5276" s="132"/>
      <c r="S5276" s="132"/>
      <c r="T5276" s="132"/>
    </row>
    <row r="5277" customFormat="false" ht="12.8" hidden="false" customHeight="false" outlineLevel="0" collapsed="false">
      <c r="A5277" s="131" t="n">
        <v>1718409600</v>
      </c>
      <c r="B5277" s="330" t="n">
        <f aca="false">(A5277/(24*60*60))+DATE(1970,1,1)</f>
        <v>45458</v>
      </c>
      <c r="C5277" s="331" t="n">
        <f aca="false">YEAR(B5277)</f>
        <v>2024</v>
      </c>
      <c r="D5277" s="331" t="n">
        <f aca="false">MONTH(B5277)</f>
        <v>6</v>
      </c>
      <c r="E5277" s="331" t="n">
        <f aca="false">DAY(B5277)</f>
        <v>15</v>
      </c>
      <c r="F5277" s="132" t="n">
        <v>66007.61</v>
      </c>
      <c r="G5277" s="132" t="n">
        <v>66422.72</v>
      </c>
      <c r="H5277" s="132" t="n">
        <v>65827.39</v>
      </c>
      <c r="I5277" s="132" t="n">
        <v>66200.27</v>
      </c>
      <c r="J5277" s="132" t="n">
        <f aca="false">LARGE($G$1:G5277,1)</f>
        <v>73757.39</v>
      </c>
      <c r="K5277" s="192" t="n">
        <f aca="false">IF(J5277&gt;J5276,0,K5276+1)</f>
        <v>93</v>
      </c>
      <c r="L5277" s="134" t="n">
        <f aca="false">I5277/J5277-1</f>
        <v>-0.102459156973966</v>
      </c>
      <c r="O5277" s="131"/>
      <c r="P5277" s="330"/>
      <c r="Q5277" s="132"/>
      <c r="R5277" s="132"/>
      <c r="S5277" s="132"/>
      <c r="T5277" s="132"/>
    </row>
    <row r="5278" customFormat="false" ht="12.8" hidden="false" customHeight="false" outlineLevel="0" collapsed="false">
      <c r="A5278" s="131" t="n">
        <v>1718496000</v>
      </c>
      <c r="B5278" s="330" t="n">
        <f aca="false">(A5278/(24*60*60))+DATE(1970,1,1)</f>
        <v>45459</v>
      </c>
      <c r="C5278" s="331" t="n">
        <f aca="false">YEAR(B5278)</f>
        <v>2024</v>
      </c>
      <c r="D5278" s="331" t="n">
        <f aca="false">MONTH(B5278)</f>
        <v>6</v>
      </c>
      <c r="E5278" s="331" t="n">
        <f aca="false">DAY(B5278)</f>
        <v>16</v>
      </c>
      <c r="F5278" s="132" t="n">
        <v>66200.02</v>
      </c>
      <c r="G5278" s="132" t="n">
        <v>66915.22</v>
      </c>
      <c r="H5278" s="132" t="n">
        <v>66020.75</v>
      </c>
      <c r="I5278" s="132" t="n">
        <v>66640.79</v>
      </c>
      <c r="J5278" s="132" t="n">
        <f aca="false">LARGE($G$1:G5278,1)</f>
        <v>73757.39</v>
      </c>
      <c r="K5278" s="192" t="n">
        <f aca="false">IF(J5278&gt;J5277,0,K5277+1)</f>
        <v>94</v>
      </c>
      <c r="L5278" s="134" t="n">
        <f aca="false">I5278/J5278-1</f>
        <v>-0.0964866029017568</v>
      </c>
      <c r="O5278" s="131"/>
      <c r="P5278" s="330"/>
      <c r="Q5278" s="132"/>
      <c r="R5278" s="132"/>
      <c r="S5278" s="132"/>
      <c r="T5278" s="132"/>
    </row>
    <row r="5279" customFormat="false" ht="12.8" hidden="false" customHeight="false" outlineLevel="0" collapsed="false">
      <c r="A5279" s="131" t="n">
        <v>1718582400</v>
      </c>
      <c r="B5279" s="330" t="n">
        <f aca="false">(A5279/(24*60*60))+DATE(1970,1,1)</f>
        <v>45460</v>
      </c>
      <c r="C5279" s="331" t="n">
        <f aca="false">YEAR(B5279)</f>
        <v>2024</v>
      </c>
      <c r="D5279" s="331" t="n">
        <f aca="false">MONTH(B5279)</f>
        <v>6</v>
      </c>
      <c r="E5279" s="331" t="n">
        <f aca="false">DAY(B5279)</f>
        <v>17</v>
      </c>
      <c r="F5279" s="132" t="n">
        <v>66639.6</v>
      </c>
      <c r="G5279" s="132" t="n">
        <v>67275.99</v>
      </c>
      <c r="H5279" s="132" t="n">
        <v>65093.25</v>
      </c>
      <c r="I5279" s="132" t="n">
        <v>66503.35</v>
      </c>
      <c r="J5279" s="132" t="n">
        <f aca="false">LARGE($G$1:G5279,1)</f>
        <v>73757.39</v>
      </c>
      <c r="K5279" s="192" t="n">
        <f aca="false">IF(J5279&gt;J5278,0,K5278+1)</f>
        <v>95</v>
      </c>
      <c r="L5279" s="134" t="n">
        <f aca="false">I5279/J5279-1</f>
        <v>-0.0983500094024475</v>
      </c>
      <c r="O5279" s="131"/>
      <c r="P5279" s="330"/>
      <c r="Q5279" s="132"/>
      <c r="R5279" s="132"/>
      <c r="S5279" s="132"/>
      <c r="T5279" s="132"/>
    </row>
    <row r="5280" customFormat="false" ht="12.8" hidden="false" customHeight="false" outlineLevel="0" collapsed="false">
      <c r="A5280" s="131" t="n">
        <v>1718668800</v>
      </c>
      <c r="B5280" s="330" t="n">
        <f aca="false">(A5280/(24*60*60))+DATE(1970,1,1)</f>
        <v>45461</v>
      </c>
      <c r="C5280" s="331" t="n">
        <f aca="false">YEAR(B5280)</f>
        <v>2024</v>
      </c>
      <c r="D5280" s="331" t="n">
        <f aca="false">MONTH(B5280)</f>
        <v>6</v>
      </c>
      <c r="E5280" s="331" t="n">
        <f aca="false">DAY(B5280)</f>
        <v>18</v>
      </c>
      <c r="F5280" s="132" t="n">
        <v>66503.38</v>
      </c>
      <c r="G5280" s="132" t="n">
        <v>66578.21</v>
      </c>
      <c r="H5280" s="132" t="n">
        <v>64067.75</v>
      </c>
      <c r="I5280" s="132" t="n">
        <v>65180.13</v>
      </c>
      <c r="J5280" s="132" t="n">
        <f aca="false">LARGE($G$1:G5280,1)</f>
        <v>73757.39</v>
      </c>
      <c r="K5280" s="192" t="n">
        <f aca="false">IF(J5280&gt;J5279,0,K5279+1)</f>
        <v>96</v>
      </c>
      <c r="L5280" s="134" t="n">
        <f aca="false">I5280/J5280-1</f>
        <v>-0.116290177838451</v>
      </c>
      <c r="O5280" s="131"/>
      <c r="P5280" s="330"/>
      <c r="Q5280" s="132"/>
      <c r="R5280" s="132"/>
      <c r="S5280" s="132"/>
      <c r="T5280" s="132"/>
    </row>
    <row r="5281" customFormat="false" ht="12.8" hidden="false" customHeight="false" outlineLevel="0" collapsed="false">
      <c r="A5281" s="131" t="n">
        <v>1718755200</v>
      </c>
      <c r="B5281" s="330" t="n">
        <f aca="false">(A5281/(24*60*60))+DATE(1970,1,1)</f>
        <v>45462</v>
      </c>
      <c r="C5281" s="331" t="n">
        <f aca="false">YEAR(B5281)</f>
        <v>2024</v>
      </c>
      <c r="D5281" s="331" t="n">
        <f aca="false">MONTH(B5281)</f>
        <v>6</v>
      </c>
      <c r="E5281" s="331" t="n">
        <f aca="false">DAY(B5281)</f>
        <v>19</v>
      </c>
      <c r="F5281" s="132" t="n">
        <v>65179.65</v>
      </c>
      <c r="G5281" s="132" t="n">
        <v>65722.84</v>
      </c>
      <c r="H5281" s="132" t="n">
        <v>64695.87</v>
      </c>
      <c r="I5281" s="132" t="n">
        <v>64977.45</v>
      </c>
      <c r="J5281" s="132" t="n">
        <f aca="false">LARGE($G$1:G5281,1)</f>
        <v>73757.39</v>
      </c>
      <c r="K5281" s="192" t="n">
        <f aca="false">IF(J5281&gt;J5280,0,K5280+1)</f>
        <v>97</v>
      </c>
      <c r="L5281" s="134" t="n">
        <f aca="false">I5281/J5281-1</f>
        <v>-0.119038105876577</v>
      </c>
      <c r="O5281" s="131"/>
      <c r="P5281" s="330"/>
      <c r="Q5281" s="132"/>
      <c r="R5281" s="132"/>
      <c r="S5281" s="132"/>
      <c r="T5281" s="132"/>
    </row>
    <row r="5282" customFormat="false" ht="12.8" hidden="false" customHeight="false" outlineLevel="0" collapsed="false">
      <c r="A5282" s="131" t="n">
        <v>1718841600</v>
      </c>
      <c r="B5282" s="330" t="n">
        <f aca="false">(A5282/(24*60*60))+DATE(1970,1,1)</f>
        <v>45463</v>
      </c>
      <c r="C5282" s="331" t="n">
        <f aca="false">YEAR(B5282)</f>
        <v>2024</v>
      </c>
      <c r="D5282" s="331" t="n">
        <f aca="false">MONTH(B5282)</f>
        <v>6</v>
      </c>
      <c r="E5282" s="331" t="n">
        <f aca="false">DAY(B5282)</f>
        <v>20</v>
      </c>
      <c r="F5282" s="132" t="n">
        <v>64978.19</v>
      </c>
      <c r="G5282" s="132" t="n">
        <v>66485.06</v>
      </c>
      <c r="H5282" s="132" t="n">
        <v>64555</v>
      </c>
      <c r="I5282" s="132" t="n">
        <v>64881.55</v>
      </c>
      <c r="J5282" s="132" t="n">
        <f aca="false">LARGE($G$1:G5282,1)</f>
        <v>73757.39</v>
      </c>
      <c r="K5282" s="192" t="n">
        <f aca="false">IF(J5282&gt;J5281,0,K5281+1)</f>
        <v>98</v>
      </c>
      <c r="L5282" s="134" t="n">
        <f aca="false">I5282/J5282-1</f>
        <v>-0.120338314574309</v>
      </c>
      <c r="O5282" s="131"/>
      <c r="P5282" s="330"/>
      <c r="Q5282" s="132"/>
      <c r="R5282" s="132"/>
      <c r="S5282" s="132"/>
      <c r="T5282" s="132"/>
    </row>
    <row r="5283" customFormat="false" ht="12.8" hidden="false" customHeight="false" outlineLevel="0" collapsed="false">
      <c r="A5283" s="131" t="n">
        <v>1718928000</v>
      </c>
      <c r="B5283" s="330" t="n">
        <f aca="false">(A5283/(24*60*60))+DATE(1970,1,1)</f>
        <v>45464</v>
      </c>
      <c r="C5283" s="331" t="n">
        <f aca="false">YEAR(B5283)</f>
        <v>2024</v>
      </c>
      <c r="D5283" s="331" t="n">
        <f aca="false">MONTH(B5283)</f>
        <v>6</v>
      </c>
      <c r="E5283" s="331" t="n">
        <f aca="false">DAY(B5283)</f>
        <v>21</v>
      </c>
      <c r="F5283" s="132" t="n">
        <v>64880.8</v>
      </c>
      <c r="G5283" s="132" t="n">
        <v>65054.25</v>
      </c>
      <c r="H5283" s="132" t="n">
        <v>63373.13</v>
      </c>
      <c r="I5283" s="132" t="n">
        <v>64136.8</v>
      </c>
      <c r="J5283" s="132" t="n">
        <f aca="false">LARGE($G$1:G5283,1)</f>
        <v>73757.39</v>
      </c>
      <c r="K5283" s="192" t="n">
        <f aca="false">IF(J5283&gt;J5282,0,K5282+1)</f>
        <v>99</v>
      </c>
      <c r="L5283" s="134" t="n">
        <f aca="false">I5283/J5283-1</f>
        <v>-0.130435607876038</v>
      </c>
      <c r="O5283" s="131"/>
      <c r="P5283" s="330"/>
      <c r="Q5283" s="132"/>
      <c r="R5283" s="132"/>
      <c r="S5283" s="132"/>
      <c r="T5283" s="132"/>
    </row>
    <row r="5284" customFormat="false" ht="12.8" hidden="false" customHeight="false" outlineLevel="0" collapsed="false">
      <c r="A5284" s="131" t="n">
        <v>1719014400</v>
      </c>
      <c r="B5284" s="330" t="n">
        <f aca="false">(A5284/(24*60*60))+DATE(1970,1,1)</f>
        <v>45465</v>
      </c>
      <c r="C5284" s="331" t="n">
        <f aca="false">YEAR(B5284)</f>
        <v>2024</v>
      </c>
      <c r="D5284" s="331" t="n">
        <f aca="false">MONTH(B5284)</f>
        <v>6</v>
      </c>
      <c r="E5284" s="331" t="n">
        <f aca="false">DAY(B5284)</f>
        <v>22</v>
      </c>
      <c r="F5284" s="132" t="n">
        <v>64141.07</v>
      </c>
      <c r="G5284" s="132" t="n">
        <v>64517.6</v>
      </c>
      <c r="H5284" s="132" t="n">
        <v>63955.3</v>
      </c>
      <c r="I5284" s="132" t="n">
        <v>64272.75</v>
      </c>
      <c r="J5284" s="132" t="n">
        <f aca="false">LARGE($G$1:G5284,1)</f>
        <v>73757.39</v>
      </c>
      <c r="K5284" s="192" t="n">
        <f aca="false">IF(J5284&gt;J5283,0,K5283+1)</f>
        <v>100</v>
      </c>
      <c r="L5284" s="134" t="n">
        <f aca="false">I5284/J5284-1</f>
        <v>-0.128592402740932</v>
      </c>
      <c r="O5284" s="131"/>
      <c r="P5284" s="330"/>
      <c r="Q5284" s="132"/>
      <c r="R5284" s="132"/>
      <c r="S5284" s="132"/>
      <c r="T5284" s="132"/>
    </row>
    <row r="5285" customFormat="false" ht="12.8" hidden="false" customHeight="false" outlineLevel="0" collapsed="false">
      <c r="A5285" s="131" t="n">
        <v>1719100800</v>
      </c>
      <c r="B5285" s="330" t="n">
        <f aca="false">(A5285/(24*60*60))+DATE(1970,1,1)</f>
        <v>45466</v>
      </c>
      <c r="C5285" s="331" t="n">
        <f aca="false">YEAR(B5285)</f>
        <v>2024</v>
      </c>
      <c r="D5285" s="331" t="n">
        <f aca="false">MONTH(B5285)</f>
        <v>6</v>
      </c>
      <c r="E5285" s="331" t="n">
        <f aca="false">DAY(B5285)</f>
        <v>23</v>
      </c>
      <c r="F5285" s="132" t="n">
        <v>64275.5</v>
      </c>
      <c r="G5285" s="132" t="n">
        <v>64526.14</v>
      </c>
      <c r="H5285" s="132" t="n">
        <v>63181.94</v>
      </c>
      <c r="I5285" s="132" t="n">
        <v>63198.38</v>
      </c>
      <c r="J5285" s="132" t="n">
        <f aca="false">LARGE($G$1:G5285,1)</f>
        <v>73757.39</v>
      </c>
      <c r="K5285" s="192" t="n">
        <f aca="false">IF(J5285&gt;J5284,0,K5284+1)</f>
        <v>101</v>
      </c>
      <c r="L5285" s="134" t="n">
        <f aca="false">I5285/J5285-1</f>
        <v>-0.143158671964938</v>
      </c>
      <c r="O5285" s="131"/>
      <c r="P5285" s="330"/>
      <c r="Q5285" s="132"/>
      <c r="R5285" s="132"/>
      <c r="S5285" s="132"/>
      <c r="T5285" s="132"/>
    </row>
    <row r="5286" customFormat="false" ht="12.8" hidden="false" customHeight="false" outlineLevel="0" collapsed="false">
      <c r="A5286" s="131" t="n">
        <v>1719187200</v>
      </c>
      <c r="B5286" s="330" t="n">
        <f aca="false">(A5286/(24*60*60))+DATE(1970,1,1)</f>
        <v>45467</v>
      </c>
      <c r="C5286" s="331" t="n">
        <f aca="false">YEAR(B5286)</f>
        <v>2024</v>
      </c>
      <c r="D5286" s="331" t="n">
        <f aca="false">MONTH(B5286)</f>
        <v>6</v>
      </c>
      <c r="E5286" s="331" t="n">
        <f aca="false">DAY(B5286)</f>
        <v>24</v>
      </c>
      <c r="F5286" s="132" t="n">
        <v>63197.37</v>
      </c>
      <c r="G5286" s="132" t="n">
        <v>63346.18</v>
      </c>
      <c r="H5286" s="132" t="n">
        <v>58468.32</v>
      </c>
      <c r="I5286" s="132" t="n">
        <v>60296</v>
      </c>
      <c r="J5286" s="132" t="n">
        <f aca="false">LARGE($G$1:G5286,1)</f>
        <v>73757.39</v>
      </c>
      <c r="K5286" s="192" t="n">
        <f aca="false">IF(J5286&gt;J5285,0,K5285+1)</f>
        <v>102</v>
      </c>
      <c r="L5286" s="134" t="n">
        <f aca="false">I5286/J5286-1</f>
        <v>-0.182509034010016</v>
      </c>
      <c r="O5286" s="131"/>
      <c r="P5286" s="330"/>
      <c r="Q5286" s="132"/>
      <c r="R5286" s="132"/>
      <c r="S5286" s="132"/>
      <c r="T5286" s="132"/>
    </row>
    <row r="5287" customFormat="false" ht="12.8" hidden="false" customHeight="false" outlineLevel="0" collapsed="false">
      <c r="A5287" s="131" t="n">
        <v>1719273600</v>
      </c>
      <c r="B5287" s="330" t="n">
        <f aca="false">(A5287/(24*60*60))+DATE(1970,1,1)</f>
        <v>45468</v>
      </c>
      <c r="C5287" s="331" t="n">
        <f aca="false">YEAR(B5287)</f>
        <v>2024</v>
      </c>
      <c r="D5287" s="331" t="n">
        <f aca="false">MONTH(B5287)</f>
        <v>6</v>
      </c>
      <c r="E5287" s="331" t="n">
        <f aca="false">DAY(B5287)</f>
        <v>25</v>
      </c>
      <c r="F5287" s="132" t="n">
        <v>60295.07</v>
      </c>
      <c r="G5287" s="132" t="n">
        <v>62407.45</v>
      </c>
      <c r="H5287" s="132" t="n">
        <v>60256.34</v>
      </c>
      <c r="I5287" s="132" t="n">
        <v>61812.68</v>
      </c>
      <c r="J5287" s="132" t="n">
        <f aca="false">LARGE($G$1:G5287,1)</f>
        <v>73757.39</v>
      </c>
      <c r="K5287" s="192" t="n">
        <f aca="false">IF(J5287&gt;J5286,0,K5286+1)</f>
        <v>103</v>
      </c>
      <c r="L5287" s="134" t="n">
        <f aca="false">I5287/J5287-1</f>
        <v>-0.161945941959172</v>
      </c>
      <c r="O5287" s="131"/>
      <c r="P5287" s="330"/>
      <c r="Q5287" s="132"/>
      <c r="R5287" s="132"/>
      <c r="S5287" s="132"/>
      <c r="T5287" s="132"/>
    </row>
    <row r="5288" customFormat="false" ht="12.8" hidden="false" customHeight="false" outlineLevel="0" collapsed="false">
      <c r="A5288" s="131" t="n">
        <v>1719360000</v>
      </c>
      <c r="B5288" s="330" t="n">
        <f aca="false">(A5288/(24*60*60))+DATE(1970,1,1)</f>
        <v>45469</v>
      </c>
      <c r="C5288" s="331" t="n">
        <f aca="false">YEAR(B5288)</f>
        <v>2024</v>
      </c>
      <c r="D5288" s="331" t="n">
        <f aca="false">MONTH(B5288)</f>
        <v>6</v>
      </c>
      <c r="E5288" s="331" t="n">
        <f aca="false">DAY(B5288)</f>
        <v>26</v>
      </c>
      <c r="F5288" s="132" t="n">
        <v>61816.14</v>
      </c>
      <c r="G5288" s="132" t="n">
        <v>62485.1</v>
      </c>
      <c r="H5288" s="132" t="n">
        <v>60702.68</v>
      </c>
      <c r="I5288" s="132" t="n">
        <v>60840.45</v>
      </c>
      <c r="J5288" s="132" t="n">
        <f aca="false">LARGE($G$1:G5288,1)</f>
        <v>73757.39</v>
      </c>
      <c r="K5288" s="192" t="n">
        <f aca="false">IF(J5288&gt;J5287,0,K5287+1)</f>
        <v>104</v>
      </c>
      <c r="L5288" s="134" t="n">
        <f aca="false">I5288/J5288-1</f>
        <v>-0.175127400793331</v>
      </c>
      <c r="O5288" s="131"/>
      <c r="P5288" s="330"/>
      <c r="Q5288" s="132"/>
      <c r="R5288" s="132"/>
      <c r="S5288" s="132"/>
      <c r="T5288" s="132"/>
    </row>
    <row r="5289" customFormat="false" ht="12.8" hidden="false" customHeight="false" outlineLevel="0" collapsed="false">
      <c r="A5289" s="131" t="n">
        <v>1719446400</v>
      </c>
      <c r="B5289" s="330" t="n">
        <f aca="false">(A5289/(24*60*60))+DATE(1970,1,1)</f>
        <v>45470</v>
      </c>
      <c r="C5289" s="331" t="n">
        <f aca="false">YEAR(B5289)</f>
        <v>2024</v>
      </c>
      <c r="D5289" s="331" t="n">
        <f aca="false">MONTH(B5289)</f>
        <v>6</v>
      </c>
      <c r="E5289" s="331" t="n">
        <f aca="false">DAY(B5289)</f>
        <v>27</v>
      </c>
      <c r="F5289" s="132" t="n">
        <v>60846.02</v>
      </c>
      <c r="G5289" s="132" t="n">
        <v>62366.49</v>
      </c>
      <c r="H5289" s="132" t="n">
        <v>60599.16</v>
      </c>
      <c r="I5289" s="132" t="n">
        <v>61669.87</v>
      </c>
      <c r="J5289" s="132" t="n">
        <f aca="false">LARGE($G$1:G5289,1)</f>
        <v>73757.39</v>
      </c>
      <c r="K5289" s="192" t="n">
        <f aca="false">IF(J5289&gt;J5288,0,K5288+1)</f>
        <v>105</v>
      </c>
      <c r="L5289" s="134" t="n">
        <f aca="false">I5289/J5289-1</f>
        <v>-0.16388215472375</v>
      </c>
      <c r="O5289" s="131"/>
      <c r="P5289" s="330"/>
      <c r="Q5289" s="132"/>
      <c r="R5289" s="132"/>
      <c r="S5289" s="132"/>
      <c r="T5289" s="132"/>
    </row>
    <row r="5290" customFormat="false" ht="12.8" hidden="false" customHeight="false" outlineLevel="0" collapsed="false">
      <c r="A5290" s="131" t="n">
        <v>1719532800</v>
      </c>
      <c r="B5290" s="330" t="n">
        <f aca="false">(A5290/(24*60*60))+DATE(1970,1,1)</f>
        <v>45471</v>
      </c>
      <c r="C5290" s="331" t="n">
        <f aca="false">YEAR(B5290)</f>
        <v>2024</v>
      </c>
      <c r="D5290" s="331" t="n">
        <f aca="false">MONTH(B5290)</f>
        <v>6</v>
      </c>
      <c r="E5290" s="331" t="n">
        <f aca="false">DAY(B5290)</f>
        <v>28</v>
      </c>
      <c r="F5290" s="132" t="n">
        <v>61660.38</v>
      </c>
      <c r="G5290" s="132" t="n">
        <v>62179.16</v>
      </c>
      <c r="H5290" s="132" t="n">
        <v>59971.18</v>
      </c>
      <c r="I5290" s="132" t="n">
        <v>60373.74</v>
      </c>
      <c r="J5290" s="132" t="n">
        <f aca="false">LARGE($G$1:G5290,1)</f>
        <v>73757.39</v>
      </c>
      <c r="K5290" s="192" t="n">
        <f aca="false">IF(J5290&gt;J5289,0,K5289+1)</f>
        <v>106</v>
      </c>
      <c r="L5290" s="134" t="n">
        <f aca="false">I5290/J5290-1</f>
        <v>-0.181455037929081</v>
      </c>
      <c r="O5290" s="131"/>
      <c r="P5290" s="330"/>
      <c r="Q5290" s="132"/>
      <c r="R5290" s="132"/>
      <c r="S5290" s="132"/>
      <c r="T5290" s="132"/>
    </row>
    <row r="5291" customFormat="false" ht="12.8" hidden="false" customHeight="false" outlineLevel="0" collapsed="false">
      <c r="A5291" s="131" t="n">
        <v>1719619200</v>
      </c>
      <c r="B5291" s="330" t="n">
        <f aca="false">(A5291/(24*60*60))+DATE(1970,1,1)</f>
        <v>45472</v>
      </c>
      <c r="C5291" s="331" t="n">
        <f aca="false">YEAR(B5291)</f>
        <v>2024</v>
      </c>
      <c r="D5291" s="331" t="n">
        <f aca="false">MONTH(B5291)</f>
        <v>6</v>
      </c>
      <c r="E5291" s="331" t="n">
        <f aca="false">DAY(B5291)</f>
        <v>29</v>
      </c>
      <c r="F5291" s="132" t="n">
        <v>60372.49</v>
      </c>
      <c r="G5291" s="132" t="n">
        <v>61172.69</v>
      </c>
      <c r="H5291" s="132" t="n">
        <v>60347.63</v>
      </c>
      <c r="I5291" s="132" t="n">
        <v>60927.92</v>
      </c>
      <c r="J5291" s="132" t="n">
        <f aca="false">LARGE($G$1:G5291,1)</f>
        <v>73757.39</v>
      </c>
      <c r="K5291" s="192" t="n">
        <f aca="false">IF(J5291&gt;J5290,0,K5290+1)</f>
        <v>107</v>
      </c>
      <c r="L5291" s="134" t="n">
        <f aca="false">I5291/J5291-1</f>
        <v>-0.173941485727735</v>
      </c>
      <c r="O5291" s="131"/>
      <c r="P5291" s="330"/>
      <c r="Q5291" s="132"/>
      <c r="R5291" s="132"/>
      <c r="S5291" s="132"/>
      <c r="T5291" s="132"/>
    </row>
    <row r="5292" customFormat="false" ht="12.8" hidden="false" customHeight="false" outlineLevel="0" collapsed="false">
      <c r="A5292" s="131" t="n">
        <v>1719705600</v>
      </c>
      <c r="B5292" s="330" t="n">
        <f aca="false">(A5292/(24*60*60))+DATE(1970,1,1)</f>
        <v>45473</v>
      </c>
      <c r="C5292" s="331" t="n">
        <f aca="false">YEAR(B5292)</f>
        <v>2024</v>
      </c>
      <c r="D5292" s="331" t="n">
        <f aca="false">MONTH(B5292)</f>
        <v>6</v>
      </c>
      <c r="E5292" s="331" t="n">
        <f aca="false">DAY(B5292)</f>
        <v>30</v>
      </c>
      <c r="F5292" s="132" t="n">
        <v>60927.61</v>
      </c>
      <c r="G5292" s="132" t="n">
        <v>62980.24</v>
      </c>
      <c r="H5292" s="132" t="n">
        <v>60679.18</v>
      </c>
      <c r="I5292" s="132" t="n">
        <v>62722.89</v>
      </c>
      <c r="J5292" s="132" t="n">
        <f aca="false">LARGE($G$1:G5292,1)</f>
        <v>73757.39</v>
      </c>
      <c r="K5292" s="192" t="n">
        <f aca="false">IF(J5292&gt;J5291,0,K5291+1)</f>
        <v>108</v>
      </c>
      <c r="L5292" s="134" t="n">
        <f aca="false">I5292/J5292-1</f>
        <v>-0.149605348020042</v>
      </c>
      <c r="O5292" s="131"/>
      <c r="P5292" s="330"/>
      <c r="Q5292" s="132"/>
      <c r="R5292" s="132"/>
      <c r="S5292" s="132"/>
      <c r="T5292" s="132"/>
    </row>
    <row r="5293" customFormat="false" ht="12.8" hidden="false" customHeight="false" outlineLevel="0" collapsed="false">
      <c r="A5293" s="131" t="n">
        <v>1719792000</v>
      </c>
      <c r="B5293" s="330" t="n">
        <f aca="false">(A5293/(24*60*60))+DATE(1970,1,1)</f>
        <v>45474</v>
      </c>
      <c r="C5293" s="331" t="n">
        <f aca="false">YEAR(B5293)</f>
        <v>2024</v>
      </c>
      <c r="D5293" s="331" t="n">
        <f aca="false">MONTH(B5293)</f>
        <v>7</v>
      </c>
      <c r="E5293" s="331" t="n">
        <f aca="false">DAY(B5293)</f>
        <v>1</v>
      </c>
      <c r="F5293" s="132" t="n">
        <v>62723.14</v>
      </c>
      <c r="G5293" s="132" t="n">
        <v>63826.29</v>
      </c>
      <c r="H5293" s="132" t="n">
        <v>62507.84</v>
      </c>
      <c r="I5293" s="132" t="n">
        <v>62867.66</v>
      </c>
      <c r="J5293" s="132" t="n">
        <f aca="false">LARGE($G$1:G5293,1)</f>
        <v>73757.39</v>
      </c>
      <c r="K5293" s="192" t="n">
        <f aca="false">IF(J5293&gt;J5292,0,K5292+1)</f>
        <v>109</v>
      </c>
      <c r="L5293" s="134" t="n">
        <f aca="false">I5293/J5293-1</f>
        <v>-0.147642561647043</v>
      </c>
      <c r="O5293" s="131"/>
      <c r="P5293" s="330"/>
      <c r="Q5293" s="132"/>
      <c r="R5293" s="132"/>
      <c r="S5293" s="132"/>
      <c r="T5293" s="132"/>
    </row>
    <row r="5294" customFormat="false" ht="12.8" hidden="false" customHeight="false" outlineLevel="0" collapsed="false">
      <c r="A5294" s="131" t="n">
        <v>1719878400</v>
      </c>
      <c r="B5294" s="330" t="n">
        <f aca="false">(A5294/(24*60*60))+DATE(1970,1,1)</f>
        <v>45475</v>
      </c>
      <c r="C5294" s="331" t="n">
        <f aca="false">YEAR(B5294)</f>
        <v>2024</v>
      </c>
      <c r="D5294" s="331" t="n">
        <f aca="false">MONTH(B5294)</f>
        <v>7</v>
      </c>
      <c r="E5294" s="331" t="n">
        <f aca="false">DAY(B5294)</f>
        <v>2</v>
      </c>
      <c r="F5294" s="132" t="n">
        <v>62862.64</v>
      </c>
      <c r="G5294" s="132" t="n">
        <v>63233.54</v>
      </c>
      <c r="H5294" s="132" t="n">
        <v>61589</v>
      </c>
      <c r="I5294" s="132" t="n">
        <v>62078.03</v>
      </c>
      <c r="J5294" s="132" t="n">
        <f aca="false">LARGE($G$1:G5294,1)</f>
        <v>73757.39</v>
      </c>
      <c r="K5294" s="192" t="n">
        <f aca="false">IF(J5294&gt;J5293,0,K5293+1)</f>
        <v>110</v>
      </c>
      <c r="L5294" s="134" t="n">
        <f aca="false">I5294/J5294-1</f>
        <v>-0.158348336349754</v>
      </c>
      <c r="O5294" s="131"/>
      <c r="P5294" s="330"/>
      <c r="Q5294" s="132"/>
      <c r="R5294" s="132"/>
      <c r="S5294" s="132"/>
      <c r="T5294" s="132"/>
    </row>
    <row r="5295" customFormat="false" ht="12.8" hidden="false" customHeight="false" outlineLevel="0" collapsed="false">
      <c r="A5295" s="131" t="n">
        <v>1719964800</v>
      </c>
      <c r="B5295" s="330" t="n">
        <f aca="false">(A5295/(24*60*60))+DATE(1970,1,1)</f>
        <v>45476</v>
      </c>
      <c r="C5295" s="331" t="n">
        <f aca="false">YEAR(B5295)</f>
        <v>2024</v>
      </c>
      <c r="D5295" s="331" t="n">
        <f aca="false">MONTH(B5295)</f>
        <v>7</v>
      </c>
      <c r="E5295" s="331" t="n">
        <f aca="false">DAY(B5295)</f>
        <v>3</v>
      </c>
      <c r="F5295" s="132" t="n">
        <v>62080.61</v>
      </c>
      <c r="G5295" s="132" t="n">
        <v>62239.48</v>
      </c>
      <c r="H5295" s="132" t="n">
        <v>59371.09</v>
      </c>
      <c r="I5295" s="132" t="n">
        <v>60182.9</v>
      </c>
      <c r="J5295" s="132" t="n">
        <f aca="false">LARGE($G$1:G5295,1)</f>
        <v>73757.39</v>
      </c>
      <c r="K5295" s="192" t="n">
        <f aca="false">IF(J5295&gt;J5294,0,K5294+1)</f>
        <v>111</v>
      </c>
      <c r="L5295" s="134" t="n">
        <f aca="false">I5295/J5295-1</f>
        <v>-0.184042439679604</v>
      </c>
      <c r="O5295" s="131"/>
      <c r="P5295" s="330"/>
      <c r="Q5295" s="132"/>
      <c r="R5295" s="132"/>
      <c r="S5295" s="132"/>
      <c r="T5295" s="132"/>
    </row>
    <row r="5296" customFormat="false" ht="12.8" hidden="false" customHeight="false" outlineLevel="0" collapsed="false">
      <c r="A5296" s="131" t="n">
        <v>1720051200</v>
      </c>
      <c r="B5296" s="330" t="n">
        <f aca="false">(A5296/(24*60*60))+DATE(1970,1,1)</f>
        <v>45477</v>
      </c>
      <c r="C5296" s="331" t="n">
        <f aca="false">YEAR(B5296)</f>
        <v>2024</v>
      </c>
      <c r="D5296" s="331" t="n">
        <f aca="false">MONTH(B5296)</f>
        <v>7</v>
      </c>
      <c r="E5296" s="331" t="n">
        <f aca="false">DAY(B5296)</f>
        <v>4</v>
      </c>
      <c r="F5296" s="132" t="n">
        <v>60188.65</v>
      </c>
      <c r="G5296" s="132" t="n">
        <v>60452.14</v>
      </c>
      <c r="H5296" s="132" t="n">
        <v>56761.18</v>
      </c>
      <c r="I5296" s="132" t="n">
        <v>57056.56</v>
      </c>
      <c r="J5296" s="132" t="n">
        <f aca="false">LARGE($G$1:G5296,1)</f>
        <v>73757.39</v>
      </c>
      <c r="K5296" s="192" t="n">
        <f aca="false">IF(J5296&gt;J5295,0,K5295+1)</f>
        <v>112</v>
      </c>
      <c r="L5296" s="134" t="n">
        <f aca="false">I5296/J5296-1</f>
        <v>-0.226429243225662</v>
      </c>
      <c r="O5296" s="131"/>
      <c r="P5296" s="330"/>
      <c r="Q5296" s="132"/>
      <c r="R5296" s="132"/>
      <c r="S5296" s="132"/>
      <c r="T5296" s="132"/>
    </row>
    <row r="5297" customFormat="false" ht="12.8" hidden="false" customHeight="false" outlineLevel="0" collapsed="false">
      <c r="A5297" s="131" t="n">
        <v>1720137600</v>
      </c>
      <c r="B5297" s="330" t="n">
        <f aca="false">(A5297/(24*60*60))+DATE(1970,1,1)</f>
        <v>45478</v>
      </c>
      <c r="C5297" s="331" t="n">
        <f aca="false">YEAR(B5297)</f>
        <v>2024</v>
      </c>
      <c r="D5297" s="331" t="n">
        <f aca="false">MONTH(B5297)</f>
        <v>7</v>
      </c>
      <c r="E5297" s="331" t="n">
        <f aca="false">DAY(B5297)</f>
        <v>5</v>
      </c>
      <c r="F5297" s="132" t="n">
        <v>57053.96</v>
      </c>
      <c r="G5297" s="132" t="n">
        <v>57537.75</v>
      </c>
      <c r="H5297" s="132" t="n">
        <v>53458.05</v>
      </c>
      <c r="I5297" s="132" t="n">
        <v>56670.13</v>
      </c>
      <c r="J5297" s="132" t="n">
        <f aca="false">LARGE($G$1:G5297,1)</f>
        <v>73757.39</v>
      </c>
      <c r="K5297" s="192" t="n">
        <f aca="false">IF(J5297&gt;J5296,0,K5296+1)</f>
        <v>113</v>
      </c>
      <c r="L5297" s="134" t="n">
        <f aca="false">I5297/J5297-1</f>
        <v>-0.231668447053238</v>
      </c>
      <c r="O5297" s="131"/>
      <c r="P5297" s="330"/>
      <c r="Q5297" s="132"/>
      <c r="R5297" s="132"/>
      <c r="S5297" s="132"/>
      <c r="T5297" s="132"/>
    </row>
    <row r="5298" customFormat="false" ht="12.8" hidden="false" customHeight="false" outlineLevel="0" collapsed="false">
      <c r="A5298" s="131" t="n">
        <v>1720224000</v>
      </c>
      <c r="B5298" s="330" t="n">
        <f aca="false">(A5298/(24*60*60))+DATE(1970,1,1)</f>
        <v>45479</v>
      </c>
      <c r="C5298" s="331" t="n">
        <f aca="false">YEAR(B5298)</f>
        <v>2024</v>
      </c>
      <c r="D5298" s="331" t="n">
        <f aca="false">MONTH(B5298)</f>
        <v>7</v>
      </c>
      <c r="E5298" s="331" t="n">
        <f aca="false">DAY(B5298)</f>
        <v>6</v>
      </c>
      <c r="F5298" s="132" t="n">
        <v>56668.91</v>
      </c>
      <c r="G5298" s="132" t="n">
        <v>58493.99</v>
      </c>
      <c r="H5298" s="132" t="n">
        <v>56070.23</v>
      </c>
      <c r="I5298" s="132" t="n">
        <v>58264.16</v>
      </c>
      <c r="J5298" s="132" t="n">
        <f aca="false">LARGE($G$1:G5298,1)</f>
        <v>73757.39</v>
      </c>
      <c r="K5298" s="192" t="n">
        <f aca="false">IF(J5298&gt;J5297,0,K5297+1)</f>
        <v>114</v>
      </c>
      <c r="L5298" s="134" t="n">
        <f aca="false">I5298/J5298-1</f>
        <v>-0.210056646527216</v>
      </c>
      <c r="O5298" s="131"/>
      <c r="P5298" s="330"/>
      <c r="Q5298" s="132"/>
      <c r="R5298" s="132"/>
      <c r="S5298" s="132"/>
      <c r="T5298" s="132"/>
    </row>
    <row r="5299" customFormat="false" ht="12.8" hidden="false" customHeight="false" outlineLevel="0" collapsed="false">
      <c r="A5299" s="131" t="n">
        <v>1720310400</v>
      </c>
      <c r="B5299" s="330" t="n">
        <f aca="false">(A5299/(24*60*60))+DATE(1970,1,1)</f>
        <v>45480</v>
      </c>
      <c r="C5299" s="331" t="n">
        <f aca="false">YEAR(B5299)</f>
        <v>2024</v>
      </c>
      <c r="D5299" s="331" t="n">
        <f aca="false">MONTH(B5299)</f>
        <v>7</v>
      </c>
      <c r="E5299" s="331" t="n">
        <f aca="false">DAY(B5299)</f>
        <v>7</v>
      </c>
      <c r="F5299" s="132" t="n">
        <v>58263.56</v>
      </c>
      <c r="G5299" s="132" t="n">
        <v>58462.4</v>
      </c>
      <c r="H5299" s="132" t="n">
        <v>55775.73</v>
      </c>
      <c r="I5299" s="132" t="n">
        <v>55891.87</v>
      </c>
      <c r="J5299" s="132" t="n">
        <f aca="false">LARGE($G$1:G5299,1)</f>
        <v>73757.39</v>
      </c>
      <c r="K5299" s="192" t="n">
        <f aca="false">IF(J5299&gt;J5298,0,K5298+1)</f>
        <v>115</v>
      </c>
      <c r="L5299" s="134" t="n">
        <f aca="false">I5299/J5299-1</f>
        <v>-0.242220067711181</v>
      </c>
      <c r="O5299" s="131"/>
      <c r="P5299" s="330"/>
      <c r="Q5299" s="132"/>
      <c r="R5299" s="132"/>
      <c r="S5299" s="132"/>
      <c r="T5299" s="132"/>
    </row>
    <row r="5300" customFormat="false" ht="12.8" hidden="false" customHeight="false" outlineLevel="0" collapsed="false">
      <c r="A5300" s="131" t="n">
        <v>1720396800</v>
      </c>
      <c r="B5300" s="330" t="n">
        <f aca="false">(A5300/(24*60*60))+DATE(1970,1,1)</f>
        <v>45481</v>
      </c>
      <c r="C5300" s="331" t="n">
        <f aca="false">YEAR(B5300)</f>
        <v>2024</v>
      </c>
      <c r="D5300" s="331" t="n">
        <f aca="false">MONTH(B5300)</f>
        <v>7</v>
      </c>
      <c r="E5300" s="331" t="n">
        <f aca="false">DAY(B5300)</f>
        <v>8</v>
      </c>
      <c r="F5300" s="132" t="n">
        <v>55896.25</v>
      </c>
      <c r="G5300" s="132" t="n">
        <v>58219.95</v>
      </c>
      <c r="H5300" s="132" t="n">
        <v>54344.06</v>
      </c>
      <c r="I5300" s="132" t="n">
        <v>56745.43</v>
      </c>
      <c r="J5300" s="132" t="n">
        <f aca="false">LARGE($G$1:G5300,1)</f>
        <v>73757.39</v>
      </c>
      <c r="K5300" s="192" t="n">
        <f aca="false">IF(J5300&gt;J5299,0,K5299+1)</f>
        <v>116</v>
      </c>
      <c r="L5300" s="134" t="n">
        <f aca="false">I5300/J5300-1</f>
        <v>-0.230647532403194</v>
      </c>
      <c r="O5300" s="131"/>
      <c r="P5300" s="330"/>
      <c r="Q5300" s="132"/>
      <c r="R5300" s="132"/>
      <c r="S5300" s="132"/>
      <c r="T5300" s="132"/>
    </row>
    <row r="5301" customFormat="false" ht="12.8" hidden="false" customHeight="false" outlineLevel="0" collapsed="false">
      <c r="A5301" s="131" t="n">
        <v>1720483200</v>
      </c>
      <c r="B5301" s="330" t="n">
        <f aca="false">(A5301/(24*60*60))+DATE(1970,1,1)</f>
        <v>45482</v>
      </c>
      <c r="C5301" s="331" t="n">
        <f aca="false">YEAR(B5301)</f>
        <v>2024</v>
      </c>
      <c r="D5301" s="331" t="n">
        <f aca="false">MONTH(B5301)</f>
        <v>7</v>
      </c>
      <c r="E5301" s="331" t="n">
        <f aca="false">DAY(B5301)</f>
        <v>9</v>
      </c>
      <c r="F5301" s="132" t="n">
        <v>56742.62</v>
      </c>
      <c r="G5301" s="132" t="n">
        <v>58310.13</v>
      </c>
      <c r="H5301" s="132" t="n">
        <v>56340.89</v>
      </c>
      <c r="I5301" s="132" t="n">
        <v>58071.87</v>
      </c>
      <c r="J5301" s="132" t="n">
        <f aca="false">LARGE($G$1:G5301,1)</f>
        <v>73757.39</v>
      </c>
      <c r="K5301" s="192" t="n">
        <f aca="false">IF(J5301&gt;J5300,0,K5300+1)</f>
        <v>117</v>
      </c>
      <c r="L5301" s="134" t="n">
        <f aca="false">I5301/J5301-1</f>
        <v>-0.212663707324785</v>
      </c>
      <c r="O5301" s="131"/>
      <c r="P5301" s="330"/>
      <c r="Q5301" s="132"/>
      <c r="R5301" s="132"/>
      <c r="S5301" s="132"/>
      <c r="T5301" s="132"/>
    </row>
    <row r="5302" customFormat="false" ht="12.8" hidden="false" customHeight="false" outlineLevel="0" collapsed="false">
      <c r="A5302" s="131" t="n">
        <v>1720569600</v>
      </c>
      <c r="B5302" s="330" t="n">
        <f aca="false">(A5302/(24*60*60))+DATE(1970,1,1)</f>
        <v>45483</v>
      </c>
      <c r="C5302" s="331" t="n">
        <f aca="false">YEAR(B5302)</f>
        <v>2024</v>
      </c>
      <c r="D5302" s="331" t="n">
        <f aca="false">MONTH(B5302)</f>
        <v>7</v>
      </c>
      <c r="E5302" s="331" t="n">
        <f aca="false">DAY(B5302)</f>
        <v>10</v>
      </c>
      <c r="F5302" s="132" t="n">
        <v>58070.62</v>
      </c>
      <c r="G5302" s="132" t="n">
        <v>59505.26</v>
      </c>
      <c r="H5302" s="132" t="n">
        <v>57204.1</v>
      </c>
      <c r="I5302" s="132" t="n">
        <v>57774.17</v>
      </c>
      <c r="J5302" s="132" t="n">
        <f aca="false">LARGE($G$1:G5302,1)</f>
        <v>73757.39</v>
      </c>
      <c r="K5302" s="192" t="n">
        <f aca="false">IF(J5302&gt;J5301,0,K5301+1)</f>
        <v>118</v>
      </c>
      <c r="L5302" s="134" t="n">
        <f aca="false">I5302/J5302-1</f>
        <v>-0.21669991305278</v>
      </c>
      <c r="O5302" s="131"/>
      <c r="P5302" s="330"/>
      <c r="Q5302" s="132"/>
      <c r="R5302" s="132"/>
      <c r="S5302" s="132"/>
      <c r="T5302" s="132"/>
    </row>
    <row r="5303" customFormat="false" ht="12.8" hidden="false" customHeight="false" outlineLevel="0" collapsed="false">
      <c r="A5303" s="131" t="n">
        <v>1720656000</v>
      </c>
      <c r="B5303" s="330" t="n">
        <f aca="false">(A5303/(24*60*60))+DATE(1970,1,1)</f>
        <v>45484</v>
      </c>
      <c r="C5303" s="331" t="n">
        <f aca="false">YEAR(B5303)</f>
        <v>2024</v>
      </c>
      <c r="D5303" s="331" t="n">
        <f aca="false">MONTH(B5303)</f>
        <v>7</v>
      </c>
      <c r="E5303" s="331" t="n">
        <f aca="false">DAY(B5303)</f>
        <v>11</v>
      </c>
      <c r="F5303" s="132" t="n">
        <v>57766.13</v>
      </c>
      <c r="G5303" s="132" t="n">
        <v>59550.77</v>
      </c>
      <c r="H5303" s="132" t="n">
        <v>57105.23</v>
      </c>
      <c r="I5303" s="132" t="n">
        <v>57374.19</v>
      </c>
      <c r="J5303" s="132" t="n">
        <f aca="false">LARGE($G$1:G5303,1)</f>
        <v>73757.39</v>
      </c>
      <c r="K5303" s="192" t="n">
        <f aca="false">IF(J5303&gt;J5302,0,K5302+1)</f>
        <v>119</v>
      </c>
      <c r="L5303" s="134" t="n">
        <f aca="false">I5303/J5303-1</f>
        <v>-0.22212282728551</v>
      </c>
      <c r="O5303" s="131"/>
      <c r="P5303" s="330"/>
      <c r="Q5303" s="132"/>
      <c r="R5303" s="132"/>
      <c r="S5303" s="132"/>
      <c r="T5303" s="132"/>
    </row>
    <row r="5304" customFormat="false" ht="12.8" hidden="false" customHeight="false" outlineLevel="0" collapsed="false">
      <c r="A5304" s="131" t="n">
        <v>1720742400</v>
      </c>
      <c r="B5304" s="330" t="n">
        <f aca="false">(A5304/(24*60*60))+DATE(1970,1,1)</f>
        <v>45485</v>
      </c>
      <c r="C5304" s="331" t="n">
        <f aca="false">YEAR(B5304)</f>
        <v>2024</v>
      </c>
      <c r="D5304" s="331" t="n">
        <f aca="false">MONTH(B5304)</f>
        <v>7</v>
      </c>
      <c r="E5304" s="331" t="n">
        <f aca="false">DAY(B5304)</f>
        <v>12</v>
      </c>
      <c r="F5304" s="132" t="n">
        <v>57373.92</v>
      </c>
      <c r="G5304" s="132" t="n">
        <v>58559.23</v>
      </c>
      <c r="H5304" s="132" t="n">
        <v>56587.66</v>
      </c>
      <c r="I5304" s="132" t="n">
        <v>57940.86</v>
      </c>
      <c r="J5304" s="132" t="n">
        <f aca="false">LARGE($G$1:G5304,1)</f>
        <v>73757.39</v>
      </c>
      <c r="K5304" s="192" t="n">
        <f aca="false">IF(J5304&gt;J5303,0,K5303+1)</f>
        <v>120</v>
      </c>
      <c r="L5304" s="134" t="n">
        <f aca="false">I5304/J5304-1</f>
        <v>-0.214439936120299</v>
      </c>
      <c r="O5304" s="131"/>
      <c r="P5304" s="330"/>
      <c r="Q5304" s="132"/>
      <c r="R5304" s="132"/>
      <c r="S5304" s="132"/>
      <c r="T5304" s="132"/>
    </row>
    <row r="5305" customFormat="false" ht="12.8" hidden="false" customHeight="false" outlineLevel="0" collapsed="false">
      <c r="A5305" s="131" t="n">
        <v>1720828800</v>
      </c>
      <c r="B5305" s="330" t="n">
        <f aca="false">(A5305/(24*60*60))+DATE(1970,1,1)</f>
        <v>45486</v>
      </c>
      <c r="C5305" s="331" t="n">
        <f aca="false">YEAR(B5305)</f>
        <v>2024</v>
      </c>
      <c r="D5305" s="331" t="n">
        <f aca="false">MONTH(B5305)</f>
        <v>7</v>
      </c>
      <c r="E5305" s="331" t="n">
        <f aca="false">DAY(B5305)</f>
        <v>13</v>
      </c>
      <c r="F5305" s="132" t="n">
        <v>57945.53</v>
      </c>
      <c r="G5305" s="132" t="n">
        <v>59906.88</v>
      </c>
      <c r="H5305" s="132" t="n">
        <v>57817.51</v>
      </c>
      <c r="I5305" s="132" t="n">
        <v>59263.85</v>
      </c>
      <c r="J5305" s="132" t="n">
        <f aca="false">LARGE($G$1:G5305,1)</f>
        <v>73757.39</v>
      </c>
      <c r="K5305" s="192" t="n">
        <f aca="false">IF(J5305&gt;J5304,0,K5304+1)</f>
        <v>121</v>
      </c>
      <c r="L5305" s="134" t="n">
        <f aca="false">I5305/J5305-1</f>
        <v>-0.196502886015896</v>
      </c>
      <c r="O5305" s="131"/>
      <c r="P5305" s="330"/>
      <c r="Q5305" s="132"/>
      <c r="R5305" s="132"/>
      <c r="S5305" s="132"/>
      <c r="T5305" s="132"/>
    </row>
    <row r="5306" customFormat="false" ht="12.8" hidden="false" customHeight="false" outlineLevel="0" collapsed="false">
      <c r="A5306" s="131" t="n">
        <v>1720915200</v>
      </c>
      <c r="B5306" s="330" t="n">
        <f aca="false">(A5306/(24*60*60))+DATE(1970,1,1)</f>
        <v>45487</v>
      </c>
      <c r="C5306" s="331" t="n">
        <f aca="false">YEAR(B5306)</f>
        <v>2024</v>
      </c>
      <c r="D5306" s="331" t="n">
        <f aca="false">MONTH(B5306)</f>
        <v>7</v>
      </c>
      <c r="E5306" s="331" t="n">
        <f aca="false">DAY(B5306)</f>
        <v>14</v>
      </c>
      <c r="F5306" s="132" t="n">
        <v>59271.35</v>
      </c>
      <c r="G5306" s="132" t="n">
        <v>61440.29</v>
      </c>
      <c r="H5306" s="132" t="n">
        <v>59267</v>
      </c>
      <c r="I5306" s="132" t="n">
        <v>60846.86</v>
      </c>
      <c r="J5306" s="132" t="n">
        <f aca="false">LARGE($G$1:G5306,1)</f>
        <v>73757.39</v>
      </c>
      <c r="K5306" s="192" t="n">
        <f aca="false">IF(J5306&gt;J5305,0,K5305+1)</f>
        <v>122</v>
      </c>
      <c r="L5306" s="134" t="n">
        <f aca="false">I5306/J5306-1</f>
        <v>-0.175040494247424</v>
      </c>
      <c r="O5306" s="131"/>
      <c r="P5306" s="330"/>
      <c r="Q5306" s="132"/>
      <c r="R5306" s="132"/>
      <c r="S5306" s="132"/>
      <c r="T5306" s="132"/>
    </row>
    <row r="5307" customFormat="false" ht="12.8" hidden="false" customHeight="false" outlineLevel="0" collapsed="false">
      <c r="A5307" s="131" t="n">
        <v>1721001600</v>
      </c>
      <c r="B5307" s="330" t="n">
        <f aca="false">(A5307/(24*60*60))+DATE(1970,1,1)</f>
        <v>45488</v>
      </c>
      <c r="C5307" s="331" t="n">
        <f aca="false">YEAR(B5307)</f>
        <v>2024</v>
      </c>
      <c r="D5307" s="331" t="n">
        <f aca="false">MONTH(B5307)</f>
        <v>7</v>
      </c>
      <c r="E5307" s="331" t="n">
        <f aca="false">DAY(B5307)</f>
        <v>15</v>
      </c>
      <c r="F5307" s="132" t="n">
        <v>60843.74</v>
      </c>
      <c r="G5307" s="132" t="n">
        <v>64945.9</v>
      </c>
      <c r="H5307" s="132" t="n">
        <v>60724.02</v>
      </c>
      <c r="I5307" s="132" t="n">
        <v>64793.09</v>
      </c>
      <c r="J5307" s="132" t="n">
        <f aca="false">LARGE($G$1:G5307,1)</f>
        <v>73757.39</v>
      </c>
      <c r="K5307" s="192" t="n">
        <f aca="false">IF(J5307&gt;J5306,0,K5306+1)</f>
        <v>123</v>
      </c>
      <c r="L5307" s="134" t="n">
        <f aca="false">I5307/J5307-1</f>
        <v>-0.12153765202375</v>
      </c>
      <c r="O5307" s="131"/>
      <c r="P5307" s="330"/>
      <c r="Q5307" s="132"/>
      <c r="R5307" s="132"/>
      <c r="S5307" s="132"/>
      <c r="T5307" s="132"/>
    </row>
    <row r="5308" customFormat="false" ht="12.8" hidden="false" customHeight="false" outlineLevel="0" collapsed="false">
      <c r="A5308" s="131" t="n">
        <v>1721088000</v>
      </c>
      <c r="B5308" s="330" t="n">
        <f aca="false">(A5308/(24*60*60))+DATE(1970,1,1)</f>
        <v>45489</v>
      </c>
      <c r="C5308" s="331" t="n">
        <f aca="false">YEAR(B5308)</f>
        <v>2024</v>
      </c>
      <c r="D5308" s="331" t="n">
        <f aca="false">MONTH(B5308)</f>
        <v>7</v>
      </c>
      <c r="E5308" s="331" t="n">
        <f aca="false">DAY(B5308)</f>
        <v>16</v>
      </c>
      <c r="F5308" s="132" t="n">
        <v>64790.87</v>
      </c>
      <c r="G5308" s="132" t="n">
        <v>65428.3</v>
      </c>
      <c r="H5308" s="132" t="n">
        <v>62464.83</v>
      </c>
      <c r="I5308" s="132" t="n">
        <v>65111.67</v>
      </c>
      <c r="J5308" s="132" t="n">
        <f aca="false">LARGE($G$1:G5308,1)</f>
        <v>73757.39</v>
      </c>
      <c r="K5308" s="192" t="n">
        <f aca="false">IF(J5308&gt;J5307,0,K5307+1)</f>
        <v>124</v>
      </c>
      <c r="L5308" s="134" t="n">
        <f aca="false">I5308/J5308-1</f>
        <v>-0.117218356018292</v>
      </c>
      <c r="O5308" s="131"/>
      <c r="P5308" s="330"/>
      <c r="Q5308" s="132"/>
      <c r="R5308" s="132"/>
      <c r="S5308" s="132"/>
      <c r="T5308" s="132"/>
    </row>
    <row r="5309" customFormat="false" ht="12.8" hidden="false" customHeight="false" outlineLevel="0" collapsed="false">
      <c r="A5309" s="131" t="n">
        <v>1721174400</v>
      </c>
      <c r="B5309" s="330" t="n">
        <f aca="false">(A5309/(24*60*60))+DATE(1970,1,1)</f>
        <v>45490</v>
      </c>
      <c r="C5309" s="331" t="n">
        <f aca="false">YEAR(B5309)</f>
        <v>2024</v>
      </c>
      <c r="D5309" s="331" t="n">
        <f aca="false">MONTH(B5309)</f>
        <v>7</v>
      </c>
      <c r="E5309" s="331" t="n">
        <f aca="false">DAY(B5309)</f>
        <v>17</v>
      </c>
      <c r="F5309" s="132" t="n">
        <v>65106.16</v>
      </c>
      <c r="G5309" s="132" t="n">
        <v>66137.08</v>
      </c>
      <c r="H5309" s="132" t="n">
        <v>63888.77</v>
      </c>
      <c r="I5309" s="132" t="n">
        <v>64125.2</v>
      </c>
      <c r="J5309" s="132" t="n">
        <f aca="false">LARGE($G$1:G5309,1)</f>
        <v>73757.39</v>
      </c>
      <c r="K5309" s="192" t="n">
        <f aca="false">IF(J5309&gt;J5308,0,K5308+1)</f>
        <v>125</v>
      </c>
      <c r="L5309" s="134" t="n">
        <f aca="false">I5309/J5309-1</f>
        <v>-0.130592880252406</v>
      </c>
      <c r="O5309" s="131"/>
      <c r="P5309" s="330"/>
      <c r="Q5309" s="132"/>
      <c r="R5309" s="132"/>
      <c r="S5309" s="132"/>
      <c r="T5309" s="132"/>
    </row>
    <row r="5310" customFormat="false" ht="12.8" hidden="false" customHeight="false" outlineLevel="0" collapsed="false">
      <c r="A5310" s="131" t="n">
        <v>1721260800</v>
      </c>
      <c r="B5310" s="330" t="n">
        <f aca="false">(A5310/(24*60*60))+DATE(1970,1,1)</f>
        <v>45491</v>
      </c>
      <c r="C5310" s="331" t="n">
        <f aca="false">YEAR(B5310)</f>
        <v>2024</v>
      </c>
      <c r="D5310" s="331" t="n">
        <f aca="false">MONTH(B5310)</f>
        <v>7</v>
      </c>
      <c r="E5310" s="331" t="n">
        <f aca="false">DAY(B5310)</f>
        <v>18</v>
      </c>
      <c r="F5310" s="132" t="n">
        <v>64125.73</v>
      </c>
      <c r="G5310" s="132" t="n">
        <v>65134</v>
      </c>
      <c r="H5310" s="132" t="n">
        <v>63241.78</v>
      </c>
      <c r="I5310" s="132" t="n">
        <v>63988.89</v>
      </c>
      <c r="J5310" s="132" t="n">
        <f aca="false">LARGE($G$1:G5310,1)</f>
        <v>73757.39</v>
      </c>
      <c r="K5310" s="192" t="n">
        <f aca="false">IF(J5310&gt;J5309,0,K5309+1)</f>
        <v>126</v>
      </c>
      <c r="L5310" s="134" t="n">
        <f aca="false">I5310/J5310-1</f>
        <v>-0.132440966254365</v>
      </c>
      <c r="O5310" s="131"/>
      <c r="P5310" s="330"/>
      <c r="Q5310" s="132"/>
      <c r="R5310" s="132"/>
      <c r="S5310" s="132"/>
      <c r="T5310" s="132"/>
    </row>
    <row r="5311" customFormat="false" ht="12.8" hidden="false" customHeight="false" outlineLevel="0" collapsed="false">
      <c r="A5311" s="131" t="n">
        <v>1721347200</v>
      </c>
      <c r="B5311" s="330" t="n">
        <f aca="false">(A5311/(24*60*60))+DATE(1970,1,1)</f>
        <v>45492</v>
      </c>
      <c r="C5311" s="331" t="n">
        <f aca="false">YEAR(B5311)</f>
        <v>2024</v>
      </c>
      <c r="D5311" s="331" t="n">
        <f aca="false">MONTH(B5311)</f>
        <v>7</v>
      </c>
      <c r="E5311" s="331" t="n">
        <f aca="false">DAY(B5311)</f>
        <v>19</v>
      </c>
      <c r="F5311" s="132" t="n">
        <v>63990.59</v>
      </c>
      <c r="G5311" s="132" t="n">
        <v>67475.55</v>
      </c>
      <c r="H5311" s="132" t="n">
        <v>63339.04</v>
      </c>
      <c r="I5311" s="132" t="n">
        <v>66727.63</v>
      </c>
      <c r="J5311" s="132" t="n">
        <f aca="false">LARGE($G$1:G5311,1)</f>
        <v>73757.39</v>
      </c>
      <c r="K5311" s="192" t="n">
        <f aca="false">IF(J5311&gt;J5310,0,K5310+1)</f>
        <v>127</v>
      </c>
      <c r="L5311" s="134" t="n">
        <f aca="false">I5311/J5311-1</f>
        <v>-0.0953092293531536</v>
      </c>
      <c r="O5311" s="131"/>
      <c r="P5311" s="330"/>
      <c r="Q5311" s="132"/>
      <c r="R5311" s="132"/>
      <c r="S5311" s="132"/>
      <c r="T5311" s="132"/>
    </row>
    <row r="5312" customFormat="false" ht="12.8" hidden="false" customHeight="false" outlineLevel="0" collapsed="false">
      <c r="A5312" s="131" t="n">
        <v>1721433600</v>
      </c>
      <c r="B5312" s="330" t="n">
        <f aca="false">(A5312/(24*60*60))+DATE(1970,1,1)</f>
        <v>45493</v>
      </c>
      <c r="C5312" s="331" t="n">
        <f aca="false">YEAR(B5312)</f>
        <v>2024</v>
      </c>
      <c r="D5312" s="331" t="n">
        <f aca="false">MONTH(B5312)</f>
        <v>7</v>
      </c>
      <c r="E5312" s="331" t="n">
        <f aca="false">DAY(B5312)</f>
        <v>20</v>
      </c>
      <c r="F5312" s="132" t="n">
        <v>66726.88</v>
      </c>
      <c r="G5312" s="132" t="n">
        <v>67639.73</v>
      </c>
      <c r="H5312" s="132" t="n">
        <v>66306.1</v>
      </c>
      <c r="I5312" s="132" t="n">
        <v>67180.98</v>
      </c>
      <c r="J5312" s="132" t="n">
        <f aca="false">LARGE($G$1:G5312,1)</f>
        <v>73757.39</v>
      </c>
      <c r="K5312" s="192" t="n">
        <f aca="false">IF(J5312&gt;J5311,0,K5311+1)</f>
        <v>128</v>
      </c>
      <c r="L5312" s="134" t="n">
        <f aca="false">I5312/J5312-1</f>
        <v>-0.0891627266094964</v>
      </c>
      <c r="O5312" s="131"/>
      <c r="P5312" s="330"/>
      <c r="Q5312" s="132"/>
      <c r="R5312" s="132"/>
      <c r="S5312" s="132"/>
      <c r="T5312" s="132"/>
    </row>
    <row r="5313" customFormat="false" ht="12.8" hidden="false" customHeight="false" outlineLevel="0" collapsed="false">
      <c r="A5313" s="131" t="n">
        <v>1721520000</v>
      </c>
      <c r="B5313" s="330" t="n">
        <f aca="false">(A5313/(24*60*60))+DATE(1970,1,1)</f>
        <v>45494</v>
      </c>
      <c r="C5313" s="331" t="n">
        <f aca="false">YEAR(B5313)</f>
        <v>2024</v>
      </c>
      <c r="D5313" s="331" t="n">
        <f aca="false">MONTH(B5313)</f>
        <v>7</v>
      </c>
      <c r="E5313" s="331" t="n">
        <f aca="false">DAY(B5313)</f>
        <v>21</v>
      </c>
      <c r="F5313" s="132" t="n">
        <v>67183.23</v>
      </c>
      <c r="G5313" s="132" t="n">
        <v>68384</v>
      </c>
      <c r="H5313" s="132" t="n">
        <v>65863.55</v>
      </c>
      <c r="I5313" s="132" t="n">
        <v>68185.35</v>
      </c>
      <c r="J5313" s="132" t="n">
        <f aca="false">LARGE($G$1:G5313,1)</f>
        <v>73757.39</v>
      </c>
      <c r="K5313" s="192" t="n">
        <f aca="false">IF(J5313&gt;J5312,0,K5312+1)</f>
        <v>129</v>
      </c>
      <c r="L5313" s="134" t="n">
        <f aca="false">I5313/J5313-1</f>
        <v>-0.0755455148290902</v>
      </c>
      <c r="O5313" s="131"/>
      <c r="P5313" s="330"/>
      <c r="Q5313" s="132"/>
      <c r="R5313" s="132"/>
      <c r="S5313" s="132"/>
      <c r="T5313" s="132"/>
    </row>
    <row r="5314" customFormat="false" ht="12.8" hidden="false" customHeight="false" outlineLevel="0" collapsed="false">
      <c r="A5314" s="131" t="n">
        <v>1721606400</v>
      </c>
      <c r="B5314" s="330" t="n">
        <f aca="false">(A5314/(24*60*60))+DATE(1970,1,1)</f>
        <v>45495</v>
      </c>
      <c r="C5314" s="331" t="n">
        <f aca="false">YEAR(B5314)</f>
        <v>2024</v>
      </c>
      <c r="D5314" s="331" t="n">
        <f aca="false">MONTH(B5314)</f>
        <v>7</v>
      </c>
      <c r="E5314" s="331" t="n">
        <f aca="false">DAY(B5314)</f>
        <v>22</v>
      </c>
      <c r="F5314" s="132" t="n">
        <v>68189.34</v>
      </c>
      <c r="G5314" s="132" t="n">
        <v>68518.1</v>
      </c>
      <c r="H5314" s="132" t="n">
        <v>66616.86</v>
      </c>
      <c r="I5314" s="132" t="n">
        <v>67603.33</v>
      </c>
      <c r="J5314" s="132" t="n">
        <f aca="false">LARGE($G$1:G5314,1)</f>
        <v>73757.39</v>
      </c>
      <c r="K5314" s="192" t="n">
        <f aca="false">IF(J5314&gt;J5313,0,K5313+1)</f>
        <v>130</v>
      </c>
      <c r="L5314" s="134" t="n">
        <f aca="false">I5314/J5314-1</f>
        <v>-0.083436520733719</v>
      </c>
      <c r="O5314" s="131"/>
      <c r="P5314" s="330"/>
      <c r="Q5314" s="132"/>
      <c r="R5314" s="132"/>
      <c r="S5314" s="132"/>
      <c r="T5314" s="132"/>
    </row>
    <row r="5315" customFormat="false" ht="12.8" hidden="false" customHeight="false" outlineLevel="0" collapsed="false">
      <c r="A5315" s="131" t="n">
        <v>1721692800</v>
      </c>
      <c r="B5315" s="330" t="n">
        <f aca="false">(A5315/(24*60*60))+DATE(1970,1,1)</f>
        <v>45496</v>
      </c>
      <c r="C5315" s="331" t="n">
        <f aca="false">YEAR(B5315)</f>
        <v>2024</v>
      </c>
      <c r="D5315" s="331" t="n">
        <f aca="false">MONTH(B5315)</f>
        <v>7</v>
      </c>
      <c r="E5315" s="331" t="n">
        <f aca="false">DAY(B5315)</f>
        <v>23</v>
      </c>
      <c r="F5315" s="132" t="n">
        <v>67601.81</v>
      </c>
      <c r="G5315" s="132" t="n">
        <v>67807.49</v>
      </c>
      <c r="H5315" s="132" t="n">
        <v>65475.52</v>
      </c>
      <c r="I5315" s="132" t="n">
        <v>65971.26</v>
      </c>
      <c r="J5315" s="132" t="n">
        <f aca="false">LARGE($G$1:G5315,1)</f>
        <v>73757.39</v>
      </c>
      <c r="K5315" s="192" t="n">
        <f aca="false">IF(J5315&gt;J5314,0,K5314+1)</f>
        <v>131</v>
      </c>
      <c r="L5315" s="134" t="n">
        <f aca="false">I5315/J5315-1</f>
        <v>-0.10556406619052</v>
      </c>
      <c r="O5315" s="131"/>
      <c r="P5315" s="330"/>
      <c r="Q5315" s="132"/>
      <c r="R5315" s="132"/>
      <c r="S5315" s="132"/>
      <c r="T5315" s="132"/>
    </row>
    <row r="5316" customFormat="false" ht="12.8" hidden="false" customHeight="false" outlineLevel="0" collapsed="false">
      <c r="A5316" s="131" t="n">
        <v>1721779200</v>
      </c>
      <c r="B5316" s="330" t="n">
        <f aca="false">(A5316/(24*60*60))+DATE(1970,1,1)</f>
        <v>45497</v>
      </c>
      <c r="C5316" s="331" t="n">
        <f aca="false">YEAR(B5316)</f>
        <v>2024</v>
      </c>
      <c r="D5316" s="331" t="n">
        <f aca="false">MONTH(B5316)</f>
        <v>7</v>
      </c>
      <c r="E5316" s="331" t="n">
        <f aca="false">DAY(B5316)</f>
        <v>24</v>
      </c>
      <c r="F5316" s="132" t="n">
        <v>65971.01</v>
      </c>
      <c r="G5316" s="132" t="n">
        <v>67145.62</v>
      </c>
      <c r="H5316" s="132" t="n">
        <v>65142.75</v>
      </c>
      <c r="I5316" s="132" t="n">
        <v>65397.85</v>
      </c>
      <c r="J5316" s="132" t="n">
        <f aca="false">LARGE($G$1:G5316,1)</f>
        <v>73757.39</v>
      </c>
      <c r="K5316" s="192" t="n">
        <f aca="false">IF(J5316&gt;J5315,0,K5315+1)</f>
        <v>132</v>
      </c>
      <c r="L5316" s="134" t="n">
        <f aca="false">I5316/J5316-1</f>
        <v>-0.113338338029586</v>
      </c>
      <c r="O5316" s="131"/>
      <c r="P5316" s="330"/>
      <c r="Q5316" s="132"/>
      <c r="R5316" s="132"/>
      <c r="S5316" s="132"/>
      <c r="T5316" s="132"/>
    </row>
    <row r="5317" customFormat="false" ht="12.8" hidden="false" customHeight="false" outlineLevel="0" collapsed="false">
      <c r="A5317" s="131" t="n">
        <v>1721865600</v>
      </c>
      <c r="B5317" s="330" t="n">
        <f aca="false">(A5317/(24*60*60))+DATE(1970,1,1)</f>
        <v>45498</v>
      </c>
      <c r="C5317" s="331" t="n">
        <f aca="false">YEAR(B5317)</f>
        <v>2024</v>
      </c>
      <c r="D5317" s="331" t="n">
        <f aca="false">MONTH(B5317)</f>
        <v>7</v>
      </c>
      <c r="E5317" s="331" t="n">
        <f aca="false">DAY(B5317)</f>
        <v>25</v>
      </c>
      <c r="F5317" s="132" t="n">
        <v>65396.31</v>
      </c>
      <c r="G5317" s="132" t="n">
        <v>66157.22</v>
      </c>
      <c r="H5317" s="132" t="n">
        <v>63448.99</v>
      </c>
      <c r="I5317" s="132" t="n">
        <v>65808.95</v>
      </c>
      <c r="J5317" s="132" t="n">
        <f aca="false">LARGE($G$1:G5317,1)</f>
        <v>73757.39</v>
      </c>
      <c r="K5317" s="192" t="n">
        <f aca="false">IF(J5317&gt;J5316,0,K5316+1)</f>
        <v>133</v>
      </c>
      <c r="L5317" s="134" t="n">
        <f aca="false">I5317/J5317-1</f>
        <v>-0.107764659242959</v>
      </c>
      <c r="O5317" s="131"/>
      <c r="P5317" s="330"/>
      <c r="Q5317" s="132"/>
      <c r="R5317" s="132"/>
      <c r="S5317" s="132"/>
      <c r="T5317" s="132"/>
    </row>
    <row r="5318" customFormat="false" ht="12.8" hidden="false" customHeight="false" outlineLevel="0" collapsed="false">
      <c r="A5318" s="131" t="n">
        <v>1721952000</v>
      </c>
      <c r="B5318" s="330" t="n">
        <f aca="false">(A5318/(24*60*60))+DATE(1970,1,1)</f>
        <v>45499</v>
      </c>
      <c r="C5318" s="331" t="n">
        <f aca="false">YEAR(B5318)</f>
        <v>2024</v>
      </c>
      <c r="D5318" s="331" t="n">
        <f aca="false">MONTH(B5318)</f>
        <v>7</v>
      </c>
      <c r="E5318" s="331" t="n">
        <f aca="false">DAY(B5318)</f>
        <v>26</v>
      </c>
      <c r="F5318" s="132" t="n">
        <v>65812.68</v>
      </c>
      <c r="G5318" s="132" t="n">
        <v>68440.92</v>
      </c>
      <c r="H5318" s="132" t="n">
        <v>65755.8</v>
      </c>
      <c r="I5318" s="132" t="n">
        <v>67955.2</v>
      </c>
      <c r="J5318" s="132" t="n">
        <f aca="false">LARGE($G$1:G5318,1)</f>
        <v>73757.39</v>
      </c>
      <c r="K5318" s="192" t="n">
        <f aca="false">IF(J5318&gt;J5317,0,K5317+1)</f>
        <v>134</v>
      </c>
      <c r="L5318" s="134" t="n">
        <f aca="false">I5318/J5318-1</f>
        <v>-0.078665880124012</v>
      </c>
      <c r="O5318" s="131"/>
      <c r="P5318" s="330"/>
      <c r="Q5318" s="132"/>
      <c r="R5318" s="132"/>
      <c r="S5318" s="132"/>
      <c r="T5318" s="132"/>
    </row>
    <row r="5319" customFormat="false" ht="12.8" hidden="false" customHeight="false" outlineLevel="0" collapsed="false">
      <c r="A5319" s="131" t="n">
        <v>1722038400</v>
      </c>
      <c r="B5319" s="330" t="n">
        <f aca="false">(A5319/(24*60*60))+DATE(1970,1,1)</f>
        <v>45500</v>
      </c>
      <c r="C5319" s="331" t="n">
        <f aca="false">YEAR(B5319)</f>
        <v>2024</v>
      </c>
      <c r="D5319" s="331" t="n">
        <f aca="false">MONTH(B5319)</f>
        <v>7</v>
      </c>
      <c r="E5319" s="331" t="n">
        <f aca="false">DAY(B5319)</f>
        <v>27</v>
      </c>
      <c r="F5319" s="132" t="n">
        <v>67962.29</v>
      </c>
      <c r="G5319" s="132" t="n">
        <v>69437.36</v>
      </c>
      <c r="H5319" s="132" t="n">
        <v>66688.65</v>
      </c>
      <c r="I5319" s="132" t="n">
        <v>67928.8</v>
      </c>
      <c r="J5319" s="132" t="n">
        <f aca="false">LARGE($G$1:G5319,1)</f>
        <v>73757.39</v>
      </c>
      <c r="K5319" s="192" t="n">
        <f aca="false">IF(J5319&gt;J5318,0,K5318+1)</f>
        <v>135</v>
      </c>
      <c r="L5319" s="134" t="n">
        <f aca="false">I5319/J5319-1</f>
        <v>-0.0790238103598839</v>
      </c>
      <c r="O5319" s="131"/>
      <c r="P5319" s="330"/>
      <c r="Q5319" s="132"/>
      <c r="R5319" s="132"/>
      <c r="S5319" s="132"/>
      <c r="T5319" s="132"/>
    </row>
    <row r="5320" customFormat="false" ht="12.8" hidden="false" customHeight="false" outlineLevel="0" collapsed="false">
      <c r="A5320" s="131" t="n">
        <v>1722124800</v>
      </c>
      <c r="B5320" s="330" t="n">
        <f aca="false">(A5320/(24*60*60))+DATE(1970,1,1)</f>
        <v>45501</v>
      </c>
      <c r="C5320" s="331" t="n">
        <f aca="false">YEAR(B5320)</f>
        <v>2024</v>
      </c>
      <c r="D5320" s="331" t="n">
        <f aca="false">MONTH(B5320)</f>
        <v>7</v>
      </c>
      <c r="E5320" s="331" t="n">
        <f aca="false">DAY(B5320)</f>
        <v>28</v>
      </c>
      <c r="F5320" s="132" t="n">
        <v>67917.93</v>
      </c>
      <c r="G5320" s="132" t="n">
        <v>68332.96</v>
      </c>
      <c r="H5320" s="132" t="n">
        <v>67099.92</v>
      </c>
      <c r="I5320" s="132" t="n">
        <v>68294.33</v>
      </c>
      <c r="J5320" s="132" t="n">
        <f aca="false">LARGE($G$1:G5320,1)</f>
        <v>73757.39</v>
      </c>
      <c r="K5320" s="192" t="n">
        <f aca="false">IF(J5320&gt;J5319,0,K5319+1)</f>
        <v>136</v>
      </c>
      <c r="L5320" s="134" t="n">
        <f aca="false">I5320/J5320-1</f>
        <v>-0.0740679679690401</v>
      </c>
      <c r="O5320" s="131"/>
      <c r="P5320" s="330"/>
      <c r="Q5320" s="132"/>
      <c r="R5320" s="132"/>
      <c r="S5320" s="132"/>
      <c r="T5320" s="132"/>
    </row>
    <row r="5321" customFormat="false" ht="12.8" hidden="false" customHeight="false" outlineLevel="0" collapsed="false">
      <c r="A5321" s="131" t="n">
        <v>1722211200</v>
      </c>
      <c r="B5321" s="330" t="n">
        <f aca="false">(A5321/(24*60*60))+DATE(1970,1,1)</f>
        <v>45502</v>
      </c>
      <c r="C5321" s="331" t="n">
        <f aca="false">YEAR(B5321)</f>
        <v>2024</v>
      </c>
      <c r="D5321" s="331" t="n">
        <f aca="false">MONTH(B5321)</f>
        <v>7</v>
      </c>
      <c r="E5321" s="331" t="n">
        <f aca="false">DAY(B5321)</f>
        <v>29</v>
      </c>
      <c r="F5321" s="132" t="n">
        <v>68287.83</v>
      </c>
      <c r="G5321" s="132" t="n">
        <v>70040.75</v>
      </c>
      <c r="H5321" s="132" t="n">
        <v>66485.23</v>
      </c>
      <c r="I5321" s="132" t="n">
        <v>66809.94</v>
      </c>
      <c r="J5321" s="132" t="n">
        <f aca="false">LARGE($G$1:G5321,1)</f>
        <v>73757.39</v>
      </c>
      <c r="K5321" s="192" t="n">
        <f aca="false">IF(J5321&gt;J5320,0,K5320+1)</f>
        <v>137</v>
      </c>
      <c r="L5321" s="134" t="n">
        <f aca="false">I5321/J5321-1</f>
        <v>-0.0941932733791149</v>
      </c>
      <c r="O5321" s="131"/>
      <c r="P5321" s="330"/>
      <c r="Q5321" s="132"/>
      <c r="R5321" s="132"/>
      <c r="S5321" s="132"/>
      <c r="T5321" s="132"/>
    </row>
    <row r="5322" customFormat="false" ht="12.8" hidden="false" customHeight="false" outlineLevel="0" collapsed="false">
      <c r="A5322" s="131" t="n">
        <v>1722297600</v>
      </c>
      <c r="B5322" s="330" t="n">
        <f aca="false">(A5322/(24*60*60))+DATE(1970,1,1)</f>
        <v>45503</v>
      </c>
      <c r="C5322" s="331" t="n">
        <f aca="false">YEAR(B5322)</f>
        <v>2024</v>
      </c>
      <c r="D5322" s="331" t="n">
        <f aca="false">MONTH(B5322)</f>
        <v>7</v>
      </c>
      <c r="E5322" s="331" t="n">
        <f aca="false">DAY(B5322)</f>
        <v>30</v>
      </c>
      <c r="F5322" s="132" t="n">
        <v>66803.64</v>
      </c>
      <c r="G5322" s="132" t="n">
        <v>67032.46</v>
      </c>
      <c r="H5322" s="132" t="n">
        <v>65369.8</v>
      </c>
      <c r="I5322" s="132" t="n">
        <v>66216.2</v>
      </c>
      <c r="J5322" s="132" t="n">
        <f aca="false">LARGE($G$1:G5322,1)</f>
        <v>73757.39</v>
      </c>
      <c r="K5322" s="192" t="n">
        <f aca="false">IF(J5322&gt;J5321,0,K5321+1)</f>
        <v>138</v>
      </c>
      <c r="L5322" s="134" t="n">
        <f aca="false">I5322/J5322-1</f>
        <v>-0.102243178615729</v>
      </c>
      <c r="O5322" s="131"/>
      <c r="P5322" s="330"/>
      <c r="Q5322" s="132"/>
      <c r="R5322" s="132"/>
      <c r="S5322" s="132"/>
      <c r="T5322" s="132"/>
    </row>
    <row r="5323" customFormat="false" ht="12.8" hidden="false" customHeight="false" outlineLevel="0" collapsed="false">
      <c r="A5323" s="131" t="n">
        <v>1722384000</v>
      </c>
      <c r="B5323" s="330" t="n">
        <f aca="false">(A5323/(24*60*60))+DATE(1970,1,1)</f>
        <v>45504</v>
      </c>
      <c r="C5323" s="331" t="n">
        <f aca="false">YEAR(B5323)</f>
        <v>2024</v>
      </c>
      <c r="D5323" s="331" t="n">
        <f aca="false">MONTH(B5323)</f>
        <v>7</v>
      </c>
      <c r="E5323" s="331" t="n">
        <f aca="false">DAY(B5323)</f>
        <v>31</v>
      </c>
      <c r="F5323" s="132" t="n">
        <v>66215.7</v>
      </c>
      <c r="G5323" s="132" t="n">
        <v>66849.58</v>
      </c>
      <c r="H5323" s="132" t="n">
        <v>64540.4</v>
      </c>
      <c r="I5323" s="132" t="n">
        <v>64645.93</v>
      </c>
      <c r="J5323" s="132" t="n">
        <f aca="false">LARGE($G$1:G5323,1)</f>
        <v>73757.39</v>
      </c>
      <c r="K5323" s="192" t="n">
        <f aca="false">IF(J5323&gt;J5322,0,K5322+1)</f>
        <v>139</v>
      </c>
      <c r="L5323" s="134" t="n">
        <f aca="false">I5323/J5323-1</f>
        <v>-0.123532841929466</v>
      </c>
      <c r="O5323" s="131"/>
      <c r="P5323" s="330"/>
      <c r="Q5323" s="132"/>
      <c r="R5323" s="132"/>
      <c r="S5323" s="132"/>
      <c r="T5323" s="132"/>
    </row>
    <row r="5324" customFormat="false" ht="12.8" hidden="false" customHeight="false" outlineLevel="0" collapsed="false">
      <c r="A5324" s="131" t="n">
        <v>1722470400</v>
      </c>
      <c r="B5324" s="330" t="n">
        <f aca="false">(A5324/(24*60*60))+DATE(1970,1,1)</f>
        <v>45505</v>
      </c>
      <c r="C5324" s="331" t="n">
        <f aca="false">YEAR(B5324)</f>
        <v>2024</v>
      </c>
      <c r="D5324" s="331" t="n">
        <f aca="false">MONTH(B5324)</f>
        <v>8</v>
      </c>
      <c r="E5324" s="331" t="n">
        <f aca="false">DAY(B5324)</f>
        <v>1</v>
      </c>
      <c r="F5324" s="132" t="n">
        <v>64645.93</v>
      </c>
      <c r="G5324" s="132" t="n">
        <v>65607.89</v>
      </c>
      <c r="H5324" s="132" t="n">
        <v>62276.2</v>
      </c>
      <c r="I5324" s="132" t="n">
        <v>65336.55</v>
      </c>
      <c r="J5324" s="132" t="n">
        <f aca="false">LARGE($G$1:G5324,1)</f>
        <v>73757.39</v>
      </c>
      <c r="K5324" s="192" t="n">
        <f aca="false">IF(J5324&gt;J5323,0,K5323+1)</f>
        <v>140</v>
      </c>
      <c r="L5324" s="134" t="n">
        <f aca="false">I5324/J5324-1</f>
        <v>-0.11416944119091</v>
      </c>
      <c r="O5324" s="131"/>
      <c r="P5324" s="330"/>
      <c r="Q5324" s="132"/>
      <c r="R5324" s="132"/>
      <c r="S5324" s="132"/>
      <c r="T5324" s="132"/>
    </row>
    <row r="5325" customFormat="false" ht="12.8" hidden="false" customHeight="false" outlineLevel="0" collapsed="false">
      <c r="A5325" s="131" t="n">
        <v>1722556800</v>
      </c>
      <c r="B5325" s="330" t="n">
        <f aca="false">(A5325/(24*60*60))+DATE(1970,1,1)</f>
        <v>45506</v>
      </c>
      <c r="C5325" s="331" t="n">
        <f aca="false">YEAR(B5325)</f>
        <v>2024</v>
      </c>
      <c r="D5325" s="331" t="n">
        <f aca="false">MONTH(B5325)</f>
        <v>8</v>
      </c>
      <c r="E5325" s="331" t="n">
        <f aca="false">DAY(B5325)</f>
        <v>2</v>
      </c>
      <c r="F5325" s="132" t="n">
        <v>65337.15</v>
      </c>
      <c r="G5325" s="132" t="n">
        <v>65568.47</v>
      </c>
      <c r="H5325" s="132" t="n">
        <v>61203.75</v>
      </c>
      <c r="I5325" s="132" t="n">
        <v>61444.49</v>
      </c>
      <c r="J5325" s="132" t="n">
        <f aca="false">LARGE($G$1:G5325,1)</f>
        <v>73757.39</v>
      </c>
      <c r="K5325" s="192" t="n">
        <f aca="false">IF(J5325&gt;J5324,0,K5324+1)</f>
        <v>141</v>
      </c>
      <c r="L5325" s="134" t="n">
        <f aca="false">I5325/J5325-1</f>
        <v>-0.166937848532872</v>
      </c>
      <c r="O5325" s="131"/>
      <c r="P5325" s="330"/>
      <c r="Q5325" s="132"/>
      <c r="R5325" s="132"/>
      <c r="S5325" s="132"/>
      <c r="T5325" s="132"/>
    </row>
    <row r="5326" customFormat="false" ht="12.8" hidden="false" customHeight="false" outlineLevel="0" collapsed="false">
      <c r="A5326" s="131" t="n">
        <v>1722643200</v>
      </c>
      <c r="B5326" s="330" t="n">
        <f aca="false">(A5326/(24*60*60))+DATE(1970,1,1)</f>
        <v>45507</v>
      </c>
      <c r="C5326" s="331" t="n">
        <f aca="false">YEAR(B5326)</f>
        <v>2024</v>
      </c>
      <c r="D5326" s="331" t="n">
        <f aca="false">MONTH(B5326)</f>
        <v>8</v>
      </c>
      <c r="E5326" s="331" t="n">
        <f aca="false">DAY(B5326)</f>
        <v>3</v>
      </c>
      <c r="F5326" s="132" t="n">
        <v>61448.77</v>
      </c>
      <c r="G5326" s="132" t="n">
        <v>62177.32</v>
      </c>
      <c r="H5326" s="132" t="n">
        <v>59871.16</v>
      </c>
      <c r="I5326" s="132" t="n">
        <v>60715.11</v>
      </c>
      <c r="J5326" s="132" t="n">
        <f aca="false">LARGE($G$1:G5326,1)</f>
        <v>73757.39</v>
      </c>
      <c r="K5326" s="192" t="n">
        <f aca="false">IF(J5326&gt;J5325,0,K5325+1)</f>
        <v>142</v>
      </c>
      <c r="L5326" s="134" t="n">
        <f aca="false">I5326/J5326-1</f>
        <v>-0.176826755935914</v>
      </c>
      <c r="O5326" s="131"/>
      <c r="P5326" s="330"/>
      <c r="Q5326" s="132"/>
      <c r="R5326" s="132"/>
      <c r="S5326" s="132"/>
      <c r="T5326" s="132"/>
    </row>
    <row r="5327" customFormat="false" ht="12.8" hidden="false" customHeight="false" outlineLevel="0" collapsed="false">
      <c r="A5327" s="131" t="n">
        <v>1722729600</v>
      </c>
      <c r="B5327" s="330" t="n">
        <f aca="false">(A5327/(24*60*60))+DATE(1970,1,1)</f>
        <v>45508</v>
      </c>
      <c r="C5327" s="331" t="n">
        <f aca="false">YEAR(B5327)</f>
        <v>2024</v>
      </c>
      <c r="D5327" s="331" t="n">
        <f aca="false">MONTH(B5327)</f>
        <v>8</v>
      </c>
      <c r="E5327" s="331" t="n">
        <f aca="false">DAY(B5327)</f>
        <v>4</v>
      </c>
      <c r="F5327" s="132" t="n">
        <v>60713.38</v>
      </c>
      <c r="G5327" s="132" t="n">
        <v>61102.18</v>
      </c>
      <c r="H5327" s="132" t="n">
        <v>57188.58</v>
      </c>
      <c r="I5327" s="132" t="n">
        <v>58148.99</v>
      </c>
      <c r="J5327" s="132" t="n">
        <f aca="false">LARGE($G$1:G5327,1)</f>
        <v>73757.39</v>
      </c>
      <c r="K5327" s="192" t="n">
        <f aca="false">IF(J5327&gt;J5326,0,K5326+1)</f>
        <v>143</v>
      </c>
      <c r="L5327" s="134" t="n">
        <f aca="false">I5327/J5327-1</f>
        <v>-0.211618117181207</v>
      </c>
      <c r="O5327" s="131"/>
      <c r="P5327" s="330"/>
      <c r="Q5327" s="132"/>
      <c r="R5327" s="132"/>
      <c r="S5327" s="132"/>
      <c r="T5327" s="132"/>
    </row>
    <row r="5328" customFormat="false" ht="12.8" hidden="false" customHeight="false" outlineLevel="0" collapsed="false">
      <c r="A5328" s="131" t="n">
        <v>1722816000</v>
      </c>
      <c r="B5328" s="330" t="n">
        <f aca="false">(A5328/(24*60*60))+DATE(1970,1,1)</f>
        <v>45509</v>
      </c>
      <c r="C5328" s="331" t="n">
        <f aca="false">YEAR(B5328)</f>
        <v>2024</v>
      </c>
      <c r="D5328" s="331" t="n">
        <f aca="false">MONTH(B5328)</f>
        <v>8</v>
      </c>
      <c r="E5328" s="331" t="n">
        <f aca="false">DAY(B5328)</f>
        <v>5</v>
      </c>
      <c r="F5328" s="132" t="n">
        <v>58143.6</v>
      </c>
      <c r="G5328" s="132" t="n">
        <v>58294.28</v>
      </c>
      <c r="H5328" s="132" t="n">
        <v>49217</v>
      </c>
      <c r="I5328" s="132" t="n">
        <v>54051.91</v>
      </c>
      <c r="J5328" s="132" t="n">
        <f aca="false">LARGE($G$1:G5328,1)</f>
        <v>73757.39</v>
      </c>
      <c r="K5328" s="192" t="n">
        <f aca="false">IF(J5328&gt;J5327,0,K5327+1)</f>
        <v>144</v>
      </c>
      <c r="L5328" s="134" t="n">
        <f aca="false">I5328/J5328-1</f>
        <v>-0.267166178195839</v>
      </c>
      <c r="O5328" s="131"/>
      <c r="P5328" s="330"/>
      <c r="Q5328" s="132"/>
      <c r="R5328" s="132"/>
      <c r="S5328" s="132"/>
      <c r="T5328" s="132"/>
    </row>
    <row r="5329" customFormat="false" ht="12.8" hidden="false" customHeight="false" outlineLevel="0" collapsed="false">
      <c r="A5329" s="131" t="n">
        <v>1722902400</v>
      </c>
      <c r="B5329" s="330" t="n">
        <f aca="false">(A5329/(24*60*60))+DATE(1970,1,1)</f>
        <v>45510</v>
      </c>
      <c r="C5329" s="331" t="n">
        <f aca="false">YEAR(B5329)</f>
        <v>2024</v>
      </c>
      <c r="D5329" s="331" t="n">
        <f aca="false">MONTH(B5329)</f>
        <v>8</v>
      </c>
      <c r="E5329" s="331" t="n">
        <f aca="false">DAY(B5329)</f>
        <v>6</v>
      </c>
      <c r="F5329" s="132" t="n">
        <v>54067.33</v>
      </c>
      <c r="G5329" s="132" t="n">
        <v>57103.17</v>
      </c>
      <c r="H5329" s="132" t="n">
        <v>54015.79</v>
      </c>
      <c r="I5329" s="132" t="n">
        <v>56092.02</v>
      </c>
      <c r="J5329" s="132" t="n">
        <f aca="false">LARGE($G$1:G5329,1)</f>
        <v>73757.39</v>
      </c>
      <c r="K5329" s="192" t="n">
        <f aca="false">IF(J5329&gt;J5328,0,K5328+1)</f>
        <v>145</v>
      </c>
      <c r="L5329" s="134" t="n">
        <f aca="false">I5329/J5329-1</f>
        <v>-0.23950644132066</v>
      </c>
      <c r="O5329" s="131"/>
      <c r="P5329" s="330"/>
      <c r="Q5329" s="132"/>
      <c r="R5329" s="132"/>
      <c r="S5329" s="132"/>
      <c r="T5329" s="132"/>
    </row>
    <row r="5330" customFormat="false" ht="12.8" hidden="false" customHeight="false" outlineLevel="0" collapsed="false">
      <c r="A5330" s="131" t="n">
        <v>1722988800</v>
      </c>
      <c r="B5330" s="330" t="n">
        <f aca="false">(A5330/(24*60*60))+DATE(1970,1,1)</f>
        <v>45511</v>
      </c>
      <c r="C5330" s="331" t="n">
        <f aca="false">YEAR(B5330)</f>
        <v>2024</v>
      </c>
      <c r="D5330" s="331" t="n">
        <f aca="false">MONTH(B5330)</f>
        <v>8</v>
      </c>
      <c r="E5330" s="331" t="n">
        <f aca="false">DAY(B5330)</f>
        <v>7</v>
      </c>
      <c r="F5330" s="132" t="n">
        <v>56079.52</v>
      </c>
      <c r="G5330" s="132" t="n">
        <v>57761.99</v>
      </c>
      <c r="H5330" s="132" t="n">
        <v>54586.91</v>
      </c>
      <c r="I5330" s="132" t="n">
        <v>55138.53</v>
      </c>
      <c r="J5330" s="132" t="n">
        <f aca="false">LARGE($G$1:G5330,1)</f>
        <v>73757.39</v>
      </c>
      <c r="K5330" s="192" t="n">
        <f aca="false">IF(J5330&gt;J5329,0,K5329+1)</f>
        <v>146</v>
      </c>
      <c r="L5330" s="134" t="n">
        <f aca="false">I5330/J5330-1</f>
        <v>-0.252433823919203</v>
      </c>
      <c r="O5330" s="131"/>
      <c r="P5330" s="330"/>
      <c r="Q5330" s="132"/>
      <c r="R5330" s="132"/>
      <c r="S5330" s="132"/>
      <c r="T5330" s="132"/>
    </row>
    <row r="5331" customFormat="false" ht="12.8" hidden="false" customHeight="false" outlineLevel="0" collapsed="false">
      <c r="A5331" s="131" t="n">
        <v>1723075200</v>
      </c>
      <c r="B5331" s="330" t="n">
        <f aca="false">(A5331/(24*60*60))+DATE(1970,1,1)</f>
        <v>45512</v>
      </c>
      <c r="C5331" s="331" t="n">
        <f aca="false">YEAR(B5331)</f>
        <v>2024</v>
      </c>
      <c r="D5331" s="331" t="n">
        <f aca="false">MONTH(B5331)</f>
        <v>8</v>
      </c>
      <c r="E5331" s="331" t="n">
        <f aca="false">DAY(B5331)</f>
        <v>8</v>
      </c>
      <c r="F5331" s="132" t="n">
        <v>55152.31</v>
      </c>
      <c r="G5331" s="132" t="n">
        <v>62738.56</v>
      </c>
      <c r="H5331" s="132" t="n">
        <v>54773.16</v>
      </c>
      <c r="I5331" s="132" t="n">
        <v>61727.57</v>
      </c>
      <c r="J5331" s="132" t="n">
        <f aca="false">LARGE($G$1:G5331,1)</f>
        <v>73757.39</v>
      </c>
      <c r="K5331" s="192" t="n">
        <f aca="false">IF(J5331&gt;J5330,0,K5330+1)</f>
        <v>147</v>
      </c>
      <c r="L5331" s="134" t="n">
        <f aca="false">I5331/J5331-1</f>
        <v>-0.163099860230954</v>
      </c>
      <c r="O5331" s="131"/>
      <c r="P5331" s="330"/>
      <c r="Q5331" s="132"/>
      <c r="R5331" s="132"/>
      <c r="S5331" s="132"/>
      <c r="T5331" s="132"/>
    </row>
    <row r="5332" customFormat="false" ht="12.8" hidden="false" customHeight="false" outlineLevel="0" collapsed="false">
      <c r="A5332" s="131" t="n">
        <v>1723161600</v>
      </c>
      <c r="B5332" s="330" t="n">
        <f aca="false">(A5332/(24*60*60))+DATE(1970,1,1)</f>
        <v>45513</v>
      </c>
      <c r="C5332" s="331" t="n">
        <f aca="false">YEAR(B5332)</f>
        <v>2024</v>
      </c>
      <c r="D5332" s="331" t="n">
        <f aca="false">MONTH(B5332)</f>
        <v>8</v>
      </c>
      <c r="E5332" s="331" t="n">
        <f aca="false">DAY(B5332)</f>
        <v>9</v>
      </c>
      <c r="F5332" s="132" t="n">
        <v>61727.49</v>
      </c>
      <c r="G5332" s="132" t="n">
        <v>61761.4</v>
      </c>
      <c r="H5332" s="132" t="n">
        <v>59581.59</v>
      </c>
      <c r="I5332" s="132" t="n">
        <v>60881.01</v>
      </c>
      <c r="J5332" s="132" t="n">
        <f aca="false">LARGE($G$1:G5332,1)</f>
        <v>73757.39</v>
      </c>
      <c r="K5332" s="192" t="n">
        <f aca="false">IF(J5332&gt;J5331,0,K5331+1)</f>
        <v>148</v>
      </c>
      <c r="L5332" s="134" t="n">
        <f aca="false">I5332/J5332-1</f>
        <v>-0.174577489794582</v>
      </c>
      <c r="O5332" s="131"/>
      <c r="P5332" s="330"/>
      <c r="Q5332" s="132"/>
      <c r="R5332" s="132"/>
      <c r="S5332" s="132"/>
      <c r="T5332" s="132"/>
    </row>
    <row r="5333" customFormat="false" ht="12.8" hidden="false" customHeight="false" outlineLevel="0" collapsed="false">
      <c r="A5333" s="131" t="n">
        <v>1723248000</v>
      </c>
      <c r="B5333" s="330" t="n">
        <f aca="false">(A5333/(24*60*60))+DATE(1970,1,1)</f>
        <v>45514</v>
      </c>
      <c r="C5333" s="331" t="n">
        <f aca="false">YEAR(B5333)</f>
        <v>2024</v>
      </c>
      <c r="D5333" s="331" t="n">
        <f aca="false">MONTH(B5333)</f>
        <v>8</v>
      </c>
      <c r="E5333" s="331" t="n">
        <f aca="false">DAY(B5333)</f>
        <v>10</v>
      </c>
      <c r="F5333" s="132" t="n">
        <v>60873.15</v>
      </c>
      <c r="G5333" s="132" t="n">
        <v>61488.9</v>
      </c>
      <c r="H5333" s="132" t="n">
        <v>60287.98</v>
      </c>
      <c r="I5333" s="132" t="n">
        <v>60964.18</v>
      </c>
      <c r="J5333" s="132" t="n">
        <f aca="false">LARGE($G$1:G5333,1)</f>
        <v>73757.39</v>
      </c>
      <c r="K5333" s="192" t="n">
        <f aca="false">IF(J5333&gt;J5332,0,K5332+1)</f>
        <v>149</v>
      </c>
      <c r="L5333" s="134" t="n">
        <f aca="false">I5333/J5333-1</f>
        <v>-0.17344987397195</v>
      </c>
      <c r="O5333" s="131"/>
      <c r="P5333" s="330"/>
      <c r="Q5333" s="132"/>
      <c r="R5333" s="132"/>
      <c r="S5333" s="132"/>
      <c r="T5333" s="132"/>
    </row>
    <row r="5334" customFormat="false" ht="12.8" hidden="false" customHeight="false" outlineLevel="0" collapsed="false">
      <c r="A5334" s="131" t="n">
        <v>1723334400</v>
      </c>
      <c r="B5334" s="330" t="n">
        <f aca="false">(A5334/(24*60*60))+DATE(1970,1,1)</f>
        <v>45515</v>
      </c>
      <c r="C5334" s="331" t="n">
        <f aca="false">YEAR(B5334)</f>
        <v>2024</v>
      </c>
      <c r="D5334" s="331" t="n">
        <f aca="false">MONTH(B5334)</f>
        <v>8</v>
      </c>
      <c r="E5334" s="331" t="n">
        <f aca="false">DAY(B5334)</f>
        <v>11</v>
      </c>
      <c r="F5334" s="132" t="n">
        <v>60961.45</v>
      </c>
      <c r="G5334" s="132" t="n">
        <v>61863.17</v>
      </c>
      <c r="H5334" s="132" t="n">
        <v>58346.88</v>
      </c>
      <c r="I5334" s="132" t="n">
        <v>58745.55</v>
      </c>
      <c r="J5334" s="132" t="n">
        <f aca="false">LARGE($G$1:G5334,1)</f>
        <v>73757.39</v>
      </c>
      <c r="K5334" s="192" t="n">
        <f aca="false">IF(J5334&gt;J5333,0,K5333+1)</f>
        <v>150</v>
      </c>
      <c r="L5334" s="134" t="n">
        <f aca="false">I5334/J5334-1</f>
        <v>-0.203529978487579</v>
      </c>
      <c r="O5334" s="131"/>
      <c r="P5334" s="330"/>
      <c r="Q5334" s="132"/>
      <c r="R5334" s="132"/>
      <c r="S5334" s="132"/>
      <c r="T5334" s="132"/>
    </row>
    <row r="5335" customFormat="false" ht="12.8" hidden="false" customHeight="false" outlineLevel="0" collapsed="false">
      <c r="A5335" s="131" t="n">
        <v>1723420800</v>
      </c>
      <c r="B5335" s="330" t="n">
        <f aca="false">(A5335/(24*60*60))+DATE(1970,1,1)</f>
        <v>45516</v>
      </c>
      <c r="C5335" s="331" t="n">
        <f aca="false">YEAR(B5335)</f>
        <v>2024</v>
      </c>
      <c r="D5335" s="331" t="n">
        <f aca="false">MONTH(B5335)</f>
        <v>8</v>
      </c>
      <c r="E5335" s="331" t="n">
        <f aca="false">DAY(B5335)</f>
        <v>12</v>
      </c>
      <c r="F5335" s="132" t="n">
        <v>58742.29</v>
      </c>
      <c r="G5335" s="132" t="n">
        <v>60711.04</v>
      </c>
      <c r="H5335" s="132" t="n">
        <v>57686.08</v>
      </c>
      <c r="I5335" s="132" t="n">
        <v>59380.17</v>
      </c>
      <c r="J5335" s="132" t="n">
        <f aca="false">LARGE($G$1:G5335,1)</f>
        <v>73757.39</v>
      </c>
      <c r="K5335" s="192" t="n">
        <f aca="false">IF(J5335&gt;J5334,0,K5334+1)</f>
        <v>151</v>
      </c>
      <c r="L5335" s="134" t="n">
        <f aca="false">I5335/J5335-1</f>
        <v>-0.194925823703903</v>
      </c>
      <c r="O5335" s="131"/>
      <c r="P5335" s="330"/>
      <c r="Q5335" s="132"/>
      <c r="R5335" s="132"/>
      <c r="S5335" s="132"/>
      <c r="T5335" s="132"/>
    </row>
    <row r="5336" customFormat="false" ht="12.8" hidden="false" customHeight="false" outlineLevel="0" collapsed="false">
      <c r="A5336" s="131" t="n">
        <v>1723507200</v>
      </c>
      <c r="B5336" s="330" t="n">
        <f aca="false">(A5336/(24*60*60))+DATE(1970,1,1)</f>
        <v>45517</v>
      </c>
      <c r="C5336" s="331" t="n">
        <f aca="false">YEAR(B5336)</f>
        <v>2024</v>
      </c>
      <c r="D5336" s="331" t="n">
        <f aca="false">MONTH(B5336)</f>
        <v>8</v>
      </c>
      <c r="E5336" s="331" t="n">
        <f aca="false">DAY(B5336)</f>
        <v>13</v>
      </c>
      <c r="F5336" s="132" t="n">
        <v>59379.82</v>
      </c>
      <c r="G5336" s="132" t="n">
        <v>61601.36</v>
      </c>
      <c r="H5336" s="132" t="n">
        <v>58456.3</v>
      </c>
      <c r="I5336" s="132" t="n">
        <v>60622.3</v>
      </c>
      <c r="J5336" s="132" t="n">
        <f aca="false">LARGE($G$1:G5336,1)</f>
        <v>73757.39</v>
      </c>
      <c r="K5336" s="192" t="n">
        <f aca="false">IF(J5336&gt;J5335,0,K5335+1)</f>
        <v>152</v>
      </c>
      <c r="L5336" s="134" t="n">
        <f aca="false">I5336/J5336-1</f>
        <v>-0.178085070526492</v>
      </c>
      <c r="O5336" s="131"/>
      <c r="P5336" s="330"/>
      <c r="Q5336" s="132"/>
      <c r="R5336" s="132"/>
      <c r="S5336" s="132"/>
      <c r="T5336" s="132"/>
    </row>
    <row r="5337" customFormat="false" ht="12.8" hidden="false" customHeight="false" outlineLevel="0" collapsed="false">
      <c r="A5337" s="131" t="n">
        <v>1723593600</v>
      </c>
      <c r="B5337" s="330" t="n">
        <f aca="false">(A5337/(24*60*60))+DATE(1970,1,1)</f>
        <v>45518</v>
      </c>
      <c r="C5337" s="331" t="n">
        <f aca="false">YEAR(B5337)</f>
        <v>2024</v>
      </c>
      <c r="D5337" s="331" t="n">
        <f aca="false">MONTH(B5337)</f>
        <v>8</v>
      </c>
      <c r="E5337" s="331" t="n">
        <f aca="false">DAY(B5337)</f>
        <v>14</v>
      </c>
      <c r="F5337" s="132" t="n">
        <v>60619.07</v>
      </c>
      <c r="G5337" s="132" t="n">
        <v>61826.9</v>
      </c>
      <c r="H5337" s="132" t="n">
        <v>58491.89</v>
      </c>
      <c r="I5337" s="132" t="n">
        <v>58714.56</v>
      </c>
      <c r="J5337" s="132" t="n">
        <f aca="false">LARGE($G$1:G5337,1)</f>
        <v>73757.39</v>
      </c>
      <c r="K5337" s="192" t="n">
        <f aca="false">IF(J5337&gt;J5336,0,K5336+1)</f>
        <v>153</v>
      </c>
      <c r="L5337" s="134" t="n">
        <f aca="false">I5337/J5337-1</f>
        <v>-0.203950139775825</v>
      </c>
      <c r="O5337" s="131"/>
      <c r="P5337" s="330"/>
      <c r="Q5337" s="132"/>
      <c r="R5337" s="132"/>
      <c r="S5337" s="132"/>
      <c r="T5337" s="132"/>
    </row>
    <row r="5338" customFormat="false" ht="12.8" hidden="false" customHeight="false" outlineLevel="0" collapsed="false">
      <c r="A5338" s="131" t="n">
        <v>1723680000</v>
      </c>
      <c r="B5338" s="330" t="n">
        <f aca="false">(A5338/(24*60*60))+DATE(1970,1,1)</f>
        <v>45519</v>
      </c>
      <c r="C5338" s="331" t="n">
        <f aca="false">YEAR(B5338)</f>
        <v>2024</v>
      </c>
      <c r="D5338" s="331" t="n">
        <f aca="false">MONTH(B5338)</f>
        <v>8</v>
      </c>
      <c r="E5338" s="331" t="n">
        <f aca="false">DAY(B5338)</f>
        <v>15</v>
      </c>
      <c r="F5338" s="132" t="n">
        <v>58710.83</v>
      </c>
      <c r="G5338" s="132" t="n">
        <v>59882.22</v>
      </c>
      <c r="H5338" s="132" t="n">
        <v>56148.93</v>
      </c>
      <c r="I5338" s="132" t="n">
        <v>57562.38</v>
      </c>
      <c r="J5338" s="132" t="n">
        <f aca="false">LARGE($G$1:G5338,1)</f>
        <v>73757.39</v>
      </c>
      <c r="K5338" s="192" t="n">
        <f aca="false">IF(J5338&gt;J5337,0,K5337+1)</f>
        <v>154</v>
      </c>
      <c r="L5338" s="134" t="n">
        <f aca="false">I5338/J5338-1</f>
        <v>-0.219571354138209</v>
      </c>
      <c r="O5338" s="131"/>
      <c r="P5338" s="330"/>
      <c r="Q5338" s="132"/>
      <c r="R5338" s="132"/>
      <c r="S5338" s="132"/>
      <c r="T5338" s="132"/>
    </row>
    <row r="5339" customFormat="false" ht="12.8" hidden="false" customHeight="false" outlineLevel="0" collapsed="false">
      <c r="A5339" s="131" t="n">
        <v>1723766400</v>
      </c>
      <c r="B5339" s="330" t="n">
        <f aca="false">(A5339/(24*60*60))+DATE(1970,1,1)</f>
        <v>45520</v>
      </c>
      <c r="C5339" s="331" t="n">
        <f aca="false">YEAR(B5339)</f>
        <v>2024</v>
      </c>
      <c r="D5339" s="331" t="n">
        <f aca="false">MONTH(B5339)</f>
        <v>8</v>
      </c>
      <c r="E5339" s="331" t="n">
        <f aca="false">DAY(B5339)</f>
        <v>16</v>
      </c>
      <c r="F5339" s="132" t="n">
        <v>57562.14</v>
      </c>
      <c r="G5339" s="132" t="n">
        <v>59854.4</v>
      </c>
      <c r="H5339" s="132" t="n">
        <v>57118.12</v>
      </c>
      <c r="I5339" s="132" t="n">
        <v>58916.6</v>
      </c>
      <c r="J5339" s="132" t="n">
        <f aca="false">LARGE($G$1:G5339,1)</f>
        <v>73757.39</v>
      </c>
      <c r="K5339" s="192" t="n">
        <f aca="false">IF(J5339&gt;J5338,0,K5338+1)</f>
        <v>155</v>
      </c>
      <c r="L5339" s="134" t="n">
        <f aca="false">I5339/J5339-1</f>
        <v>-0.201210888834326</v>
      </c>
      <c r="O5339" s="131"/>
      <c r="P5339" s="330"/>
      <c r="Q5339" s="132"/>
      <c r="R5339" s="132"/>
      <c r="S5339" s="132"/>
      <c r="T5339" s="132"/>
    </row>
    <row r="5340" customFormat="false" ht="12.8" hidden="false" customHeight="false" outlineLevel="0" collapsed="false">
      <c r="A5340" s="131" t="n">
        <v>1723852800</v>
      </c>
      <c r="B5340" s="330" t="n">
        <f aca="false">(A5340/(24*60*60))+DATE(1970,1,1)</f>
        <v>45521</v>
      </c>
      <c r="C5340" s="331" t="n">
        <f aca="false">YEAR(B5340)</f>
        <v>2024</v>
      </c>
      <c r="D5340" s="331" t="n">
        <f aca="false">MONTH(B5340)</f>
        <v>8</v>
      </c>
      <c r="E5340" s="331" t="n">
        <f aca="false">DAY(B5340)</f>
        <v>17</v>
      </c>
      <c r="F5340" s="132" t="n">
        <v>58918.4</v>
      </c>
      <c r="G5340" s="132" t="n">
        <v>59724.3</v>
      </c>
      <c r="H5340" s="132" t="n">
        <v>58848.46</v>
      </c>
      <c r="I5340" s="132" t="n">
        <v>59511.7</v>
      </c>
      <c r="J5340" s="132" t="n">
        <f aca="false">LARGE($G$1:G5340,1)</f>
        <v>73757.39</v>
      </c>
      <c r="K5340" s="192" t="n">
        <f aca="false">IF(J5340&gt;J5339,0,K5339+1)</f>
        <v>156</v>
      </c>
      <c r="L5340" s="134" t="n">
        <f aca="false">I5340/J5340-1</f>
        <v>-0.193142544767379</v>
      </c>
      <c r="O5340" s="131"/>
      <c r="P5340" s="330"/>
      <c r="Q5340" s="132"/>
      <c r="R5340" s="132"/>
      <c r="S5340" s="132"/>
      <c r="T5340" s="132"/>
    </row>
    <row r="5341" customFormat="false" ht="12.8" hidden="false" customHeight="false" outlineLevel="0" collapsed="false">
      <c r="A5341" s="131" t="n">
        <v>1723939200</v>
      </c>
      <c r="B5341" s="330" t="n">
        <f aca="false">(A5341/(24*60*60))+DATE(1970,1,1)</f>
        <v>45522</v>
      </c>
      <c r="C5341" s="331" t="n">
        <f aca="false">YEAR(B5341)</f>
        <v>2024</v>
      </c>
      <c r="D5341" s="331" t="n">
        <f aca="false">MONTH(B5341)</f>
        <v>8</v>
      </c>
      <c r="E5341" s="331" t="n">
        <f aca="false">DAY(B5341)</f>
        <v>18</v>
      </c>
      <c r="F5341" s="132" t="n">
        <v>59512.72</v>
      </c>
      <c r="G5341" s="132" t="n">
        <v>60275.85</v>
      </c>
      <c r="H5341" s="132" t="n">
        <v>58455.15</v>
      </c>
      <c r="I5341" s="132" t="n">
        <v>58469.35</v>
      </c>
      <c r="J5341" s="132" t="n">
        <f aca="false">LARGE($G$1:G5341,1)</f>
        <v>73757.39</v>
      </c>
      <c r="K5341" s="192" t="n">
        <f aca="false">IF(J5341&gt;J5340,0,K5340+1)</f>
        <v>157</v>
      </c>
      <c r="L5341" s="134" t="n">
        <f aca="false">I5341/J5341-1</f>
        <v>-0.207274688000755</v>
      </c>
      <c r="O5341" s="131"/>
      <c r="P5341" s="330"/>
      <c r="Q5341" s="132"/>
      <c r="R5341" s="132"/>
      <c r="S5341" s="132"/>
      <c r="T5341" s="132"/>
    </row>
    <row r="5342" customFormat="false" ht="12.8" hidden="false" customHeight="false" outlineLevel="0" collapsed="false">
      <c r="A5342" s="131" t="n">
        <v>1724025600</v>
      </c>
      <c r="B5342" s="330" t="n">
        <f aca="false">(A5342/(24*60*60))+DATE(1970,1,1)</f>
        <v>45523</v>
      </c>
      <c r="C5342" s="331" t="n">
        <f aca="false">YEAR(B5342)</f>
        <v>2024</v>
      </c>
      <c r="D5342" s="331" t="n">
        <f aca="false">MONTH(B5342)</f>
        <v>8</v>
      </c>
      <c r="E5342" s="331" t="n">
        <f aca="false">DAY(B5342)</f>
        <v>19</v>
      </c>
      <c r="F5342" s="132" t="n">
        <v>58468.93</v>
      </c>
      <c r="G5342" s="132" t="n">
        <v>59640.95</v>
      </c>
      <c r="H5342" s="132" t="n">
        <v>57865.2</v>
      </c>
      <c r="I5342" s="132" t="n">
        <v>59507.84</v>
      </c>
      <c r="J5342" s="132" t="n">
        <f aca="false">LARGE($G$1:G5342,1)</f>
        <v>73757.39</v>
      </c>
      <c r="K5342" s="192" t="n">
        <f aca="false">IF(J5342&gt;J5341,0,K5341+1)</f>
        <v>158</v>
      </c>
      <c r="L5342" s="134" t="n">
        <f aca="false">I5342/J5342-1</f>
        <v>-0.193194878506411</v>
      </c>
      <c r="O5342" s="131"/>
      <c r="P5342" s="330"/>
      <c r="Q5342" s="132"/>
      <c r="R5342" s="132"/>
      <c r="S5342" s="132"/>
      <c r="T5342" s="132"/>
    </row>
    <row r="5343" customFormat="false" ht="12.8" hidden="false" customHeight="false" outlineLevel="0" collapsed="false">
      <c r="A5343" s="131" t="n">
        <v>1724112000</v>
      </c>
      <c r="B5343" s="330" t="n">
        <f aca="false">(A5343/(24*60*60))+DATE(1970,1,1)</f>
        <v>45524</v>
      </c>
      <c r="C5343" s="331" t="n">
        <f aca="false">YEAR(B5343)</f>
        <v>2024</v>
      </c>
      <c r="D5343" s="331" t="n">
        <f aca="false">MONTH(B5343)</f>
        <v>8</v>
      </c>
      <c r="E5343" s="331" t="n">
        <f aca="false">DAY(B5343)</f>
        <v>20</v>
      </c>
      <c r="F5343" s="132" t="n">
        <v>59497.38</v>
      </c>
      <c r="G5343" s="132" t="n">
        <v>61436.23</v>
      </c>
      <c r="H5343" s="132" t="n">
        <v>58603.91</v>
      </c>
      <c r="I5343" s="132" t="n">
        <v>59056.22</v>
      </c>
      <c r="J5343" s="132" t="n">
        <f aca="false">LARGE($G$1:G5343,1)</f>
        <v>73757.39</v>
      </c>
      <c r="K5343" s="192" t="n">
        <f aca="false">IF(J5343&gt;J5342,0,K5342+1)</f>
        <v>159</v>
      </c>
      <c r="L5343" s="134" t="n">
        <f aca="false">I5343/J5343-1</f>
        <v>-0.199317925973248</v>
      </c>
      <c r="O5343" s="131"/>
      <c r="P5343" s="330"/>
      <c r="Q5343" s="132"/>
      <c r="R5343" s="132"/>
      <c r="S5343" s="132"/>
      <c r="T5343" s="132"/>
    </row>
    <row r="5344" customFormat="false" ht="12.8" hidden="false" customHeight="false" outlineLevel="0" collapsed="false">
      <c r="A5344" s="131" t="n">
        <v>1724198400</v>
      </c>
      <c r="B5344" s="330" t="n">
        <f aca="false">(A5344/(24*60*60))+DATE(1970,1,1)</f>
        <v>45525</v>
      </c>
      <c r="C5344" s="331" t="n">
        <f aca="false">YEAR(B5344)</f>
        <v>2024</v>
      </c>
      <c r="D5344" s="331" t="n">
        <f aca="false">MONTH(B5344)</f>
        <v>8</v>
      </c>
      <c r="E5344" s="331" t="n">
        <f aca="false">DAY(B5344)</f>
        <v>21</v>
      </c>
      <c r="F5344" s="132" t="n">
        <v>59056.22</v>
      </c>
      <c r="G5344" s="132" t="n">
        <v>61846.5</v>
      </c>
      <c r="H5344" s="132" t="n">
        <v>58852.72</v>
      </c>
      <c r="I5344" s="132" t="n">
        <v>61188.5</v>
      </c>
      <c r="J5344" s="132" t="n">
        <f aca="false">LARGE($G$1:G5344,1)</f>
        <v>73757.39</v>
      </c>
      <c r="K5344" s="192" t="n">
        <f aca="false">IF(J5344&gt;J5343,0,K5343+1)</f>
        <v>160</v>
      </c>
      <c r="L5344" s="134" t="n">
        <f aca="false">I5344/J5344-1</f>
        <v>-0.170408551604117</v>
      </c>
      <c r="O5344" s="131"/>
      <c r="P5344" s="330"/>
      <c r="Q5344" s="132"/>
      <c r="R5344" s="132"/>
      <c r="S5344" s="132"/>
      <c r="T5344" s="132"/>
    </row>
    <row r="5345" customFormat="false" ht="12.8" hidden="false" customHeight="false" outlineLevel="0" collapsed="false">
      <c r="A5345" s="131" t="n">
        <v>1724284800</v>
      </c>
      <c r="B5345" s="330" t="n">
        <f aca="false">(A5345/(24*60*60))+DATE(1970,1,1)</f>
        <v>45526</v>
      </c>
      <c r="C5345" s="331" t="n">
        <f aca="false">YEAR(B5345)</f>
        <v>2024</v>
      </c>
      <c r="D5345" s="331" t="n">
        <f aca="false">MONTH(B5345)</f>
        <v>8</v>
      </c>
      <c r="E5345" s="331" t="n">
        <f aca="false">DAY(B5345)</f>
        <v>22</v>
      </c>
      <c r="F5345" s="132" t="n">
        <v>61192.34</v>
      </c>
      <c r="G5345" s="132" t="n">
        <v>61432.55</v>
      </c>
      <c r="H5345" s="132" t="n">
        <v>59792.93</v>
      </c>
      <c r="I5345" s="132" t="n">
        <v>60410.1</v>
      </c>
      <c r="J5345" s="132" t="n">
        <f aca="false">LARGE($G$1:G5345,1)</f>
        <v>73757.39</v>
      </c>
      <c r="K5345" s="192" t="n">
        <f aca="false">IF(J5345&gt;J5344,0,K5344+1)</f>
        <v>161</v>
      </c>
      <c r="L5345" s="134" t="n">
        <f aca="false">I5345/J5345-1</f>
        <v>-0.180962070376948</v>
      </c>
      <c r="O5345" s="131"/>
      <c r="P5345" s="330"/>
      <c r="Q5345" s="132"/>
      <c r="R5345" s="132"/>
      <c r="S5345" s="132"/>
      <c r="T5345" s="132"/>
    </row>
    <row r="5346" customFormat="false" ht="12.8" hidden="false" customHeight="false" outlineLevel="0" collapsed="false">
      <c r="A5346" s="131" t="n">
        <v>1724371200</v>
      </c>
      <c r="B5346" s="330" t="n">
        <f aca="false">(A5346/(24*60*60))+DATE(1970,1,1)</f>
        <v>45527</v>
      </c>
      <c r="C5346" s="331" t="n">
        <f aca="false">YEAR(B5346)</f>
        <v>2024</v>
      </c>
      <c r="D5346" s="331" t="n">
        <f aca="false">MONTH(B5346)</f>
        <v>8</v>
      </c>
      <c r="E5346" s="331" t="n">
        <f aca="false">DAY(B5346)</f>
        <v>23</v>
      </c>
      <c r="F5346" s="132" t="n">
        <v>60410.1</v>
      </c>
      <c r="G5346" s="132" t="n">
        <v>64999.98</v>
      </c>
      <c r="H5346" s="132" t="n">
        <v>60385.55</v>
      </c>
      <c r="I5346" s="132" t="n">
        <v>64102.53</v>
      </c>
      <c r="J5346" s="132" t="n">
        <f aca="false">LARGE($G$1:G5346,1)</f>
        <v>73757.39</v>
      </c>
      <c r="K5346" s="192" t="n">
        <f aca="false">IF(J5346&gt;J5345,0,K5345+1)</f>
        <v>162</v>
      </c>
      <c r="L5346" s="134" t="n">
        <f aca="false">I5346/J5346-1</f>
        <v>-0.130900239284497</v>
      </c>
      <c r="O5346" s="131"/>
      <c r="P5346" s="330"/>
      <c r="Q5346" s="132"/>
      <c r="R5346" s="132"/>
      <c r="S5346" s="132"/>
      <c r="T5346" s="132"/>
    </row>
    <row r="5347" customFormat="false" ht="12.8" hidden="false" customHeight="false" outlineLevel="0" collapsed="false">
      <c r="A5347" s="131" t="n">
        <v>1724457600</v>
      </c>
      <c r="B5347" s="330" t="n">
        <f aca="false">(A5347/(24*60*60))+DATE(1970,1,1)</f>
        <v>45528</v>
      </c>
      <c r="C5347" s="331" t="n">
        <f aca="false">YEAR(B5347)</f>
        <v>2024</v>
      </c>
      <c r="D5347" s="331" t="n">
        <f aca="false">MONTH(B5347)</f>
        <v>8</v>
      </c>
      <c r="E5347" s="331" t="n">
        <f aca="false">DAY(B5347)</f>
        <v>24</v>
      </c>
      <c r="F5347" s="132" t="n">
        <v>64103.53</v>
      </c>
      <c r="G5347" s="132" t="n">
        <v>64531.5</v>
      </c>
      <c r="H5347" s="132" t="n">
        <v>63616.56</v>
      </c>
      <c r="I5347" s="132" t="n">
        <v>64189.91</v>
      </c>
      <c r="J5347" s="132" t="n">
        <f aca="false">LARGE($G$1:G5347,1)</f>
        <v>73757.39</v>
      </c>
      <c r="K5347" s="192" t="n">
        <f aca="false">IF(J5347&gt;J5346,0,K5346+1)</f>
        <v>163</v>
      </c>
      <c r="L5347" s="134" t="n">
        <f aca="false">I5347/J5347-1</f>
        <v>-0.129715544435615</v>
      </c>
      <c r="O5347" s="131"/>
      <c r="P5347" s="330"/>
      <c r="Q5347" s="132"/>
      <c r="R5347" s="132"/>
      <c r="S5347" s="132"/>
      <c r="T5347" s="132"/>
    </row>
    <row r="5348" customFormat="false" ht="12.8" hidden="false" customHeight="false" outlineLevel="0" collapsed="false">
      <c r="A5348" s="131" t="n">
        <v>1724544000</v>
      </c>
      <c r="B5348" s="330" t="n">
        <f aca="false">(A5348/(24*60*60))+DATE(1970,1,1)</f>
        <v>45529</v>
      </c>
      <c r="C5348" s="331" t="n">
        <f aca="false">YEAR(B5348)</f>
        <v>2024</v>
      </c>
      <c r="D5348" s="331" t="n">
        <f aca="false">MONTH(B5348)</f>
        <v>8</v>
      </c>
      <c r="E5348" s="331" t="n">
        <f aca="false">DAY(B5348)</f>
        <v>25</v>
      </c>
      <c r="F5348" s="132" t="n">
        <v>64191.93</v>
      </c>
      <c r="G5348" s="132" t="n">
        <v>65105.95</v>
      </c>
      <c r="H5348" s="132" t="n">
        <v>63838.56</v>
      </c>
      <c r="I5348" s="132" t="n">
        <v>64290.76</v>
      </c>
      <c r="J5348" s="132" t="n">
        <f aca="false">LARGE($G$1:G5348,1)</f>
        <v>73757.39</v>
      </c>
      <c r="K5348" s="192" t="n">
        <f aca="false">IF(J5348&gt;J5347,0,K5347+1)</f>
        <v>164</v>
      </c>
      <c r="L5348" s="134" t="n">
        <f aca="false">I5348/J5348-1</f>
        <v>-0.128348223818657</v>
      </c>
      <c r="O5348" s="131"/>
      <c r="P5348" s="330"/>
      <c r="Q5348" s="132"/>
      <c r="R5348" s="132"/>
      <c r="S5348" s="132"/>
      <c r="T5348" s="132"/>
    </row>
    <row r="5349" customFormat="false" ht="12.8" hidden="false" customHeight="false" outlineLevel="0" collapsed="false">
      <c r="A5349" s="131" t="n">
        <v>1724630400</v>
      </c>
      <c r="B5349" s="330" t="n">
        <f aca="false">(A5349/(24*60*60))+DATE(1970,1,1)</f>
        <v>45530</v>
      </c>
      <c r="C5349" s="331" t="n">
        <f aca="false">YEAR(B5349)</f>
        <v>2024</v>
      </c>
      <c r="D5349" s="331" t="n">
        <f aca="false">MONTH(B5349)</f>
        <v>8</v>
      </c>
      <c r="E5349" s="331" t="n">
        <f aca="false">DAY(B5349)</f>
        <v>26</v>
      </c>
      <c r="F5349" s="132" t="n">
        <v>64287.03</v>
      </c>
      <c r="G5349" s="132" t="n">
        <v>64511.47</v>
      </c>
      <c r="H5349" s="132" t="n">
        <v>62854.45</v>
      </c>
      <c r="I5349" s="132" t="n">
        <v>62878.18</v>
      </c>
      <c r="J5349" s="132" t="n">
        <f aca="false">LARGE($G$1:G5349,1)</f>
        <v>73757.39</v>
      </c>
      <c r="K5349" s="192" t="n">
        <f aca="false">IF(J5349&gt;J5348,0,K5348+1)</f>
        <v>165</v>
      </c>
      <c r="L5349" s="134" t="n">
        <f aca="false">I5349/J5349-1</f>
        <v>-0.147499931871233</v>
      </c>
      <c r="O5349" s="131"/>
      <c r="P5349" s="330"/>
      <c r="Q5349" s="132"/>
      <c r="R5349" s="132"/>
      <c r="S5349" s="132"/>
      <c r="T5349" s="132"/>
    </row>
    <row r="5350" customFormat="false" ht="12.8" hidden="false" customHeight="false" outlineLevel="0" collapsed="false">
      <c r="A5350" s="131" t="n">
        <v>1724716800</v>
      </c>
      <c r="B5350" s="330" t="n">
        <f aca="false">(A5350/(24*60*60))+DATE(1970,1,1)</f>
        <v>45531</v>
      </c>
      <c r="C5350" s="331" t="n">
        <f aca="false">YEAR(B5350)</f>
        <v>2024</v>
      </c>
      <c r="D5350" s="331" t="n">
        <f aca="false">MONTH(B5350)</f>
        <v>8</v>
      </c>
      <c r="E5350" s="331" t="n">
        <f aca="false">DAY(B5350)</f>
        <v>27</v>
      </c>
      <c r="F5350" s="132" t="n">
        <v>62869.8</v>
      </c>
      <c r="G5350" s="132" t="n">
        <v>63242.32</v>
      </c>
      <c r="H5350" s="132" t="n">
        <v>58081.27</v>
      </c>
      <c r="I5350" s="132" t="n">
        <v>59467.41</v>
      </c>
      <c r="J5350" s="132" t="n">
        <f aca="false">LARGE($G$1:G5350,1)</f>
        <v>73757.39</v>
      </c>
      <c r="K5350" s="192" t="n">
        <f aca="false">IF(J5350&gt;J5349,0,K5349+1)</f>
        <v>166</v>
      </c>
      <c r="L5350" s="134" t="n">
        <f aca="false">I5350/J5350-1</f>
        <v>-0.193743026969908</v>
      </c>
      <c r="O5350" s="131"/>
      <c r="P5350" s="330"/>
      <c r="Q5350" s="132"/>
      <c r="R5350" s="132"/>
      <c r="S5350" s="132"/>
      <c r="T5350" s="132"/>
    </row>
    <row r="5351" customFormat="false" ht="12.8" hidden="false" customHeight="false" outlineLevel="0" collapsed="false">
      <c r="A5351" s="131" t="n">
        <v>1724803200</v>
      </c>
      <c r="B5351" s="330" t="n">
        <f aca="false">(A5351/(24*60*60))+DATE(1970,1,1)</f>
        <v>45532</v>
      </c>
      <c r="C5351" s="331" t="n">
        <f aca="false">YEAR(B5351)</f>
        <v>2024</v>
      </c>
      <c r="D5351" s="331" t="n">
        <f aca="false">MONTH(B5351)</f>
        <v>8</v>
      </c>
      <c r="E5351" s="331" t="n">
        <f aca="false">DAY(B5351)</f>
        <v>28</v>
      </c>
      <c r="F5351" s="132" t="n">
        <v>59467.17</v>
      </c>
      <c r="G5351" s="132" t="n">
        <v>60248.8</v>
      </c>
      <c r="H5351" s="132" t="n">
        <v>57918.36</v>
      </c>
      <c r="I5351" s="132" t="n">
        <v>59065.12</v>
      </c>
      <c r="J5351" s="132" t="n">
        <f aca="false">LARGE($G$1:G5351,1)</f>
        <v>73757.39</v>
      </c>
      <c r="K5351" s="192" t="n">
        <f aca="false">IF(J5351&gt;J5350,0,K5350+1)</f>
        <v>167</v>
      </c>
      <c r="L5351" s="134" t="n">
        <f aca="false">I5351/J5351-1</f>
        <v>-0.199197260098276</v>
      </c>
      <c r="O5351" s="131"/>
      <c r="P5351" s="330"/>
      <c r="Q5351" s="132"/>
      <c r="R5351" s="132"/>
      <c r="S5351" s="132"/>
      <c r="T5351" s="132"/>
    </row>
    <row r="5352" customFormat="false" ht="12.8" hidden="false" customHeight="false" outlineLevel="0" collapsed="false">
      <c r="A5352" s="131" t="n">
        <v>1724889600</v>
      </c>
      <c r="B5352" s="330" t="n">
        <f aca="false">(A5352/(24*60*60))+DATE(1970,1,1)</f>
        <v>45533</v>
      </c>
      <c r="C5352" s="331" t="n">
        <f aca="false">YEAR(B5352)</f>
        <v>2024</v>
      </c>
      <c r="D5352" s="331" t="n">
        <f aca="false">MONTH(B5352)</f>
        <v>8</v>
      </c>
      <c r="E5352" s="331" t="n">
        <f aca="false">DAY(B5352)</f>
        <v>29</v>
      </c>
      <c r="F5352" s="132" t="n">
        <v>59065.64</v>
      </c>
      <c r="G5352" s="132" t="n">
        <v>61202.3</v>
      </c>
      <c r="H5352" s="132" t="n">
        <v>58758.2</v>
      </c>
      <c r="I5352" s="132" t="n">
        <v>59406.74</v>
      </c>
      <c r="J5352" s="132" t="n">
        <f aca="false">LARGE($G$1:G5352,1)</f>
        <v>73757.39</v>
      </c>
      <c r="K5352" s="192" t="n">
        <f aca="false">IF(J5352&gt;J5351,0,K5351+1)</f>
        <v>168</v>
      </c>
      <c r="L5352" s="134" t="n">
        <f aca="false">I5352/J5352-1</f>
        <v>-0.194565588614239</v>
      </c>
      <c r="O5352" s="131"/>
      <c r="P5352" s="330"/>
      <c r="Q5352" s="132"/>
      <c r="R5352" s="132"/>
      <c r="S5352" s="132"/>
      <c r="T5352" s="132"/>
    </row>
    <row r="5353" customFormat="false" ht="12.8" hidden="false" customHeight="false" outlineLevel="0" collapsed="false">
      <c r="A5353" s="131" t="n">
        <v>1724976000</v>
      </c>
      <c r="B5353" s="330" t="n">
        <f aca="false">(A5353/(24*60*60))+DATE(1970,1,1)</f>
        <v>45534</v>
      </c>
      <c r="C5353" s="331" t="n">
        <f aca="false">YEAR(B5353)</f>
        <v>2024</v>
      </c>
      <c r="D5353" s="331" t="n">
        <f aca="false">MONTH(B5353)</f>
        <v>8</v>
      </c>
      <c r="E5353" s="331" t="n">
        <f aca="false">DAY(B5353)</f>
        <v>30</v>
      </c>
      <c r="F5353" s="132" t="n">
        <v>59403.41</v>
      </c>
      <c r="G5353" s="132" t="n">
        <v>59958.91</v>
      </c>
      <c r="H5353" s="132" t="n">
        <v>57763</v>
      </c>
      <c r="I5353" s="132" t="n">
        <v>59157.69</v>
      </c>
      <c r="J5353" s="132" t="n">
        <f aca="false">LARGE($G$1:G5353,1)</f>
        <v>73757.39</v>
      </c>
      <c r="K5353" s="192" t="n">
        <f aca="false">IF(J5353&gt;J5352,0,K5352+1)</f>
        <v>169</v>
      </c>
      <c r="L5353" s="134" t="n">
        <f aca="false">I5353/J5353-1</f>
        <v>-0.197942199418933</v>
      </c>
      <c r="O5353" s="131"/>
      <c r="P5353" s="330"/>
      <c r="Q5353" s="132"/>
      <c r="R5353" s="132"/>
      <c r="S5353" s="132"/>
      <c r="T5353" s="132"/>
    </row>
    <row r="5354" customFormat="false" ht="12.8" hidden="false" customHeight="false" outlineLevel="0" collapsed="false">
      <c r="A5354" s="131" t="n">
        <v>1725062400</v>
      </c>
      <c r="B5354" s="330" t="n">
        <f aca="false">(A5354/(24*60*60))+DATE(1970,1,1)</f>
        <v>45535</v>
      </c>
      <c r="C5354" s="331" t="n">
        <f aca="false">YEAR(B5354)</f>
        <v>2024</v>
      </c>
      <c r="D5354" s="331" t="n">
        <f aca="false">MONTH(B5354)</f>
        <v>8</v>
      </c>
      <c r="E5354" s="331" t="n">
        <f aca="false">DAY(B5354)</f>
        <v>31</v>
      </c>
      <c r="F5354" s="132" t="n">
        <v>59160.15</v>
      </c>
      <c r="G5354" s="132" t="n">
        <v>59485.75</v>
      </c>
      <c r="H5354" s="132" t="n">
        <v>58789.55</v>
      </c>
      <c r="I5354" s="132" t="n">
        <v>59015.67</v>
      </c>
      <c r="J5354" s="132" t="n">
        <f aca="false">LARGE($G$1:G5354,1)</f>
        <v>73757.39</v>
      </c>
      <c r="K5354" s="192" t="n">
        <f aca="false">IF(J5354&gt;J5353,0,K5353+1)</f>
        <v>170</v>
      </c>
      <c r="L5354" s="134" t="n">
        <f aca="false">I5354/J5354-1</f>
        <v>-0.199867701392362</v>
      </c>
      <c r="O5354" s="131"/>
      <c r="P5354" s="330"/>
      <c r="Q5354" s="132"/>
      <c r="R5354" s="132"/>
      <c r="S5354" s="132"/>
      <c r="T5354" s="132"/>
    </row>
    <row r="5355" customFormat="false" ht="12.8" hidden="false" customHeight="false" outlineLevel="0" collapsed="false">
      <c r="A5355" s="131" t="n">
        <v>1725148800</v>
      </c>
      <c r="B5355" s="330" t="n">
        <f aca="false">(A5355/(24*60*60))+DATE(1970,1,1)</f>
        <v>45536</v>
      </c>
      <c r="C5355" s="331" t="n">
        <f aca="false">YEAR(B5355)</f>
        <v>2024</v>
      </c>
      <c r="D5355" s="331" t="n">
        <f aca="false">MONTH(B5355)</f>
        <v>9</v>
      </c>
      <c r="E5355" s="331" t="n">
        <f aca="false">DAY(B5355)</f>
        <v>1</v>
      </c>
      <c r="F5355" s="132" t="n">
        <v>59015.67</v>
      </c>
      <c r="G5355" s="132" t="n">
        <v>59098.31</v>
      </c>
      <c r="H5355" s="132" t="n">
        <v>57237</v>
      </c>
      <c r="I5355" s="132" t="n">
        <v>57349.8</v>
      </c>
      <c r="J5355" s="132" t="n">
        <f aca="false">LARGE($G$1:G5355,1)</f>
        <v>73757.39</v>
      </c>
      <c r="K5355" s="192" t="n">
        <f aca="false">IF(J5355&gt;J5354,0,K5354+1)</f>
        <v>171</v>
      </c>
      <c r="L5355" s="134" t="n">
        <f aca="false">I5355/J5355-1</f>
        <v>-0.222453506014787</v>
      </c>
      <c r="O5355" s="131"/>
      <c r="P5355" s="330"/>
      <c r="Q5355" s="132"/>
      <c r="R5355" s="132"/>
      <c r="S5355" s="132"/>
      <c r="T5355" s="132"/>
    </row>
    <row r="5356" customFormat="false" ht="12.8" hidden="false" customHeight="false" outlineLevel="0" collapsed="false">
      <c r="A5356" s="131" t="n">
        <v>1725235200</v>
      </c>
      <c r="B5356" s="330" t="n">
        <f aca="false">(A5356/(24*60*60))+DATE(1970,1,1)</f>
        <v>45537</v>
      </c>
      <c r="C5356" s="331" t="n">
        <f aca="false">YEAR(B5356)</f>
        <v>2024</v>
      </c>
      <c r="D5356" s="331" t="n">
        <f aca="false">MONTH(B5356)</f>
        <v>9</v>
      </c>
      <c r="E5356" s="331" t="n">
        <f aca="false">DAY(B5356)</f>
        <v>2</v>
      </c>
      <c r="F5356" s="132" t="n">
        <v>57335.93</v>
      </c>
      <c r="G5356" s="132" t="n">
        <v>59452.5</v>
      </c>
      <c r="H5356" s="132" t="n">
        <v>57170.8</v>
      </c>
      <c r="I5356" s="132" t="n">
        <v>59177.36</v>
      </c>
      <c r="J5356" s="132" t="n">
        <f aca="false">LARGE($G$1:G5356,1)</f>
        <v>73757.39</v>
      </c>
      <c r="K5356" s="192" t="n">
        <f aca="false">IF(J5356&gt;J5355,0,K5355+1)</f>
        <v>172</v>
      </c>
      <c r="L5356" s="134" t="n">
        <f aca="false">I5356/J5356-1</f>
        <v>-0.197675514277281</v>
      </c>
      <c r="O5356" s="131"/>
      <c r="P5356" s="330"/>
      <c r="Q5356" s="132"/>
      <c r="R5356" s="132"/>
      <c r="S5356" s="132"/>
      <c r="T5356" s="132"/>
    </row>
    <row r="5357" customFormat="false" ht="12.8" hidden="false" customHeight="false" outlineLevel="0" collapsed="false">
      <c r="A5357" s="131" t="n">
        <v>1725321600</v>
      </c>
      <c r="B5357" s="330" t="n">
        <f aca="false">(A5357/(24*60*60))+DATE(1970,1,1)</f>
        <v>45538</v>
      </c>
      <c r="C5357" s="331" t="n">
        <f aca="false">YEAR(B5357)</f>
        <v>2024</v>
      </c>
      <c r="D5357" s="331" t="n">
        <f aca="false">MONTH(B5357)</f>
        <v>9</v>
      </c>
      <c r="E5357" s="331" t="n">
        <f aca="false">DAY(B5357)</f>
        <v>3</v>
      </c>
      <c r="F5357" s="132" t="n">
        <v>59173.9</v>
      </c>
      <c r="G5357" s="132" t="n">
        <v>59844.43</v>
      </c>
      <c r="H5357" s="132" t="n">
        <v>57452.97</v>
      </c>
      <c r="I5357" s="132" t="n">
        <v>57534.86</v>
      </c>
      <c r="J5357" s="132" t="n">
        <f aca="false">LARGE($G$1:G5357,1)</f>
        <v>73757.39</v>
      </c>
      <c r="K5357" s="192" t="n">
        <f aca="false">IF(J5357&gt;J5356,0,K5356+1)</f>
        <v>173</v>
      </c>
      <c r="L5357" s="134" t="n">
        <f aca="false">I5357/J5357-1</f>
        <v>-0.219944469293179</v>
      </c>
      <c r="O5357" s="131"/>
      <c r="P5357" s="330"/>
      <c r="Q5357" s="132"/>
      <c r="R5357" s="132"/>
      <c r="S5357" s="132"/>
      <c r="T5357" s="132"/>
    </row>
    <row r="5358" customFormat="false" ht="12.8" hidden="false" customHeight="false" outlineLevel="0" collapsed="false">
      <c r="A5358" s="131" t="n">
        <v>1725408000</v>
      </c>
      <c r="B5358" s="330" t="n">
        <f aca="false">(A5358/(24*60*60))+DATE(1970,1,1)</f>
        <v>45539</v>
      </c>
      <c r="C5358" s="331" t="n">
        <f aca="false">YEAR(B5358)</f>
        <v>2024</v>
      </c>
      <c r="D5358" s="331" t="n">
        <f aca="false">MONTH(B5358)</f>
        <v>9</v>
      </c>
      <c r="E5358" s="331" t="n">
        <f aca="false">DAY(B5358)</f>
        <v>4</v>
      </c>
      <c r="F5358" s="132" t="n">
        <v>57526.73</v>
      </c>
      <c r="G5358" s="132" t="n">
        <v>58547.31</v>
      </c>
      <c r="H5358" s="132" t="n">
        <v>55696.18</v>
      </c>
      <c r="I5358" s="132" t="n">
        <v>58003.25</v>
      </c>
      <c r="J5358" s="132" t="n">
        <f aca="false">LARGE($G$1:G5358,1)</f>
        <v>73757.39</v>
      </c>
      <c r="K5358" s="192" t="n">
        <f aca="false">IF(J5358&gt;J5357,0,K5357+1)</f>
        <v>174</v>
      </c>
      <c r="L5358" s="134" t="n">
        <f aca="false">I5358/J5358-1</f>
        <v>-0.213594054778782</v>
      </c>
      <c r="O5358" s="131"/>
      <c r="P5358" s="330"/>
      <c r="Q5358" s="132"/>
      <c r="R5358" s="132"/>
      <c r="S5358" s="132"/>
      <c r="T5358" s="132"/>
    </row>
    <row r="5359" customFormat="false" ht="12.8" hidden="false" customHeight="false" outlineLevel="0" collapsed="false">
      <c r="A5359" s="131" t="n">
        <v>1725494400</v>
      </c>
      <c r="B5359" s="330" t="n">
        <f aca="false">(A5359/(24*60*60))+DATE(1970,1,1)</f>
        <v>45540</v>
      </c>
      <c r="C5359" s="331" t="n">
        <f aca="false">YEAR(B5359)</f>
        <v>2024</v>
      </c>
      <c r="D5359" s="331" t="n">
        <f aca="false">MONTH(B5359)</f>
        <v>9</v>
      </c>
      <c r="E5359" s="331" t="n">
        <f aca="false">DAY(B5359)</f>
        <v>5</v>
      </c>
      <c r="F5359" s="132" t="n">
        <v>58007.03</v>
      </c>
      <c r="G5359" s="132" t="n">
        <v>58344.51</v>
      </c>
      <c r="H5359" s="132" t="n">
        <v>55663.64</v>
      </c>
      <c r="I5359" s="132" t="n">
        <v>56200.43</v>
      </c>
      <c r="J5359" s="132" t="n">
        <f aca="false">LARGE($G$1:G5359,1)</f>
        <v>73757.39</v>
      </c>
      <c r="K5359" s="192" t="n">
        <f aca="false">IF(J5359&gt;J5358,0,K5358+1)</f>
        <v>175</v>
      </c>
      <c r="L5359" s="134" t="n">
        <f aca="false">I5359/J5359-1</f>
        <v>-0.238036622499793</v>
      </c>
      <c r="O5359" s="131"/>
      <c r="P5359" s="330"/>
      <c r="Q5359" s="132"/>
      <c r="R5359" s="132"/>
      <c r="S5359" s="132"/>
      <c r="T5359" s="132"/>
    </row>
    <row r="5360" customFormat="false" ht="12.8" hidden="false" customHeight="false" outlineLevel="0" collapsed="false">
      <c r="A5360" s="131" t="n">
        <v>1725580800</v>
      </c>
      <c r="B5360" s="330" t="n">
        <f aca="false">(A5360/(24*60*60))+DATE(1970,1,1)</f>
        <v>45541</v>
      </c>
      <c r="C5360" s="331" t="n">
        <f aca="false">YEAR(B5360)</f>
        <v>2024</v>
      </c>
      <c r="D5360" s="331" t="n">
        <f aca="false">MONTH(B5360)</f>
        <v>9</v>
      </c>
      <c r="E5360" s="331" t="n">
        <f aca="false">DAY(B5360)</f>
        <v>6</v>
      </c>
      <c r="F5360" s="132" t="n">
        <v>56204.18</v>
      </c>
      <c r="G5360" s="132" t="n">
        <v>57016.53</v>
      </c>
      <c r="H5360" s="132" t="n">
        <v>52600.25</v>
      </c>
      <c r="I5360" s="132" t="n">
        <v>53997.33</v>
      </c>
      <c r="J5360" s="132" t="n">
        <f aca="false">LARGE($G$1:G5360,1)</f>
        <v>73757.39</v>
      </c>
      <c r="K5360" s="192" t="n">
        <f aca="false">IF(J5360&gt;J5359,0,K5359+1)</f>
        <v>176</v>
      </c>
      <c r="L5360" s="134" t="n">
        <f aca="false">I5360/J5360-1</f>
        <v>-0.267906171842577</v>
      </c>
      <c r="O5360" s="131"/>
      <c r="P5360" s="330"/>
      <c r="Q5360" s="132"/>
      <c r="R5360" s="132"/>
      <c r="S5360" s="132"/>
      <c r="T5360" s="132"/>
    </row>
    <row r="5361" customFormat="false" ht="12.8" hidden="false" customHeight="false" outlineLevel="0" collapsed="false">
      <c r="A5361" s="131" t="n">
        <v>1725667200</v>
      </c>
      <c r="B5361" s="330" t="n">
        <f aca="false">(A5361/(24*60*60))+DATE(1970,1,1)</f>
        <v>45542</v>
      </c>
      <c r="C5361" s="331" t="n">
        <f aca="false">YEAR(B5361)</f>
        <v>2024</v>
      </c>
      <c r="D5361" s="331" t="n">
        <f aca="false">MONTH(B5361)</f>
        <v>9</v>
      </c>
      <c r="E5361" s="331" t="n">
        <f aca="false">DAY(B5361)</f>
        <v>7</v>
      </c>
      <c r="F5361" s="132" t="n">
        <v>53993.58</v>
      </c>
      <c r="G5361" s="132" t="n">
        <v>54895.05</v>
      </c>
      <c r="H5361" s="132" t="n">
        <v>53783.53</v>
      </c>
      <c r="I5361" s="132" t="n">
        <v>54189.68</v>
      </c>
      <c r="J5361" s="132" t="n">
        <f aca="false">LARGE($G$1:G5361,1)</f>
        <v>73757.39</v>
      </c>
      <c r="K5361" s="192" t="n">
        <f aca="false">IF(J5361&gt;J5360,0,K5360+1)</f>
        <v>177</v>
      </c>
      <c r="L5361" s="134" t="n">
        <f aca="false">I5361/J5361-1</f>
        <v>-0.2652982975672</v>
      </c>
      <c r="O5361" s="131"/>
      <c r="P5361" s="330"/>
      <c r="Q5361" s="132"/>
      <c r="R5361" s="132"/>
      <c r="S5361" s="132"/>
      <c r="T5361" s="132"/>
    </row>
    <row r="5362" customFormat="false" ht="12.8" hidden="false" customHeight="false" outlineLevel="0" collapsed="false">
      <c r="A5362" s="131" t="n">
        <v>1725753600</v>
      </c>
      <c r="B5362" s="330" t="n">
        <f aca="false">(A5362/(24*60*60))+DATE(1970,1,1)</f>
        <v>45543</v>
      </c>
      <c r="C5362" s="331" t="n">
        <f aca="false">YEAR(B5362)</f>
        <v>2024</v>
      </c>
      <c r="D5362" s="331" t="n">
        <f aca="false">MONTH(B5362)</f>
        <v>9</v>
      </c>
      <c r="E5362" s="331" t="n">
        <f aca="false">DAY(B5362)</f>
        <v>8</v>
      </c>
      <c r="F5362" s="132" t="n">
        <v>54189.53</v>
      </c>
      <c r="G5362" s="132" t="n">
        <v>55346.89</v>
      </c>
      <c r="H5362" s="132" t="n">
        <v>53661.89</v>
      </c>
      <c r="I5362" s="132" t="n">
        <v>54903.73</v>
      </c>
      <c r="J5362" s="132" t="n">
        <f aca="false">LARGE($G$1:G5362,1)</f>
        <v>73757.39</v>
      </c>
      <c r="K5362" s="192" t="n">
        <f aca="false">IF(J5362&gt;J5361,0,K5361+1)</f>
        <v>178</v>
      </c>
      <c r="L5362" s="134" t="n">
        <f aca="false">I5362/J5362-1</f>
        <v>-0.255617233744307</v>
      </c>
      <c r="O5362" s="131"/>
      <c r="P5362" s="330"/>
      <c r="Q5362" s="132"/>
      <c r="R5362" s="132"/>
      <c r="S5362" s="132"/>
      <c r="T5362" s="132"/>
    </row>
    <row r="5363" customFormat="false" ht="12.8" hidden="false" customHeight="false" outlineLevel="0" collapsed="false">
      <c r="A5363" s="131" t="n">
        <v>1725840000</v>
      </c>
      <c r="B5363" s="330" t="n">
        <f aca="false">(A5363/(24*60*60))+DATE(1970,1,1)</f>
        <v>45544</v>
      </c>
      <c r="C5363" s="331" t="n">
        <f aca="false">YEAR(B5363)</f>
        <v>2024</v>
      </c>
      <c r="D5363" s="331" t="n">
        <f aca="false">MONTH(B5363)</f>
        <v>9</v>
      </c>
      <c r="E5363" s="331" t="n">
        <f aca="false">DAY(B5363)</f>
        <v>9</v>
      </c>
      <c r="F5363" s="132" t="n">
        <v>54908.25</v>
      </c>
      <c r="G5363" s="132" t="n">
        <v>58105.19</v>
      </c>
      <c r="H5363" s="132" t="n">
        <v>54620.72</v>
      </c>
      <c r="I5363" s="132" t="n">
        <v>57071.4</v>
      </c>
      <c r="J5363" s="132" t="n">
        <f aca="false">LARGE($G$1:G5363,1)</f>
        <v>73757.39</v>
      </c>
      <c r="K5363" s="192" t="n">
        <f aca="false">IF(J5363&gt;J5362,0,K5362+1)</f>
        <v>179</v>
      </c>
      <c r="L5363" s="134" t="n">
        <f aca="false">I5363/J5363-1</f>
        <v>-0.226228043047619</v>
      </c>
      <c r="O5363" s="131"/>
      <c r="P5363" s="330"/>
      <c r="Q5363" s="132"/>
      <c r="R5363" s="132"/>
      <c r="S5363" s="132"/>
      <c r="T5363" s="132"/>
    </row>
    <row r="5364" customFormat="false" ht="12.8" hidden="false" customHeight="false" outlineLevel="0" collapsed="false">
      <c r="A5364" s="131" t="n">
        <v>1725926400</v>
      </c>
      <c r="B5364" s="330" t="n">
        <f aca="false">(A5364/(24*60*60))+DATE(1970,1,1)</f>
        <v>45545</v>
      </c>
      <c r="C5364" s="331" t="n">
        <f aca="false">YEAR(B5364)</f>
        <v>2024</v>
      </c>
      <c r="D5364" s="331" t="n">
        <f aca="false">MONTH(B5364)</f>
        <v>9</v>
      </c>
      <c r="E5364" s="331" t="n">
        <f aca="false">DAY(B5364)</f>
        <v>10</v>
      </c>
      <c r="F5364" s="132" t="n">
        <v>57071.88</v>
      </c>
      <c r="G5364" s="132" t="n">
        <v>58057.09</v>
      </c>
      <c r="H5364" s="132" t="n">
        <v>56428.24</v>
      </c>
      <c r="I5364" s="132" t="n">
        <v>57673.15</v>
      </c>
      <c r="J5364" s="132" t="n">
        <f aca="false">LARGE($G$1:G5364,1)</f>
        <v>73757.39</v>
      </c>
      <c r="K5364" s="192" t="n">
        <f aca="false">IF(J5364&gt;J5363,0,K5363+1)</f>
        <v>180</v>
      </c>
      <c r="L5364" s="134" t="n">
        <f aca="false">I5364/J5364-1</f>
        <v>-0.21806953852353</v>
      </c>
      <c r="O5364" s="131"/>
      <c r="P5364" s="330"/>
      <c r="Q5364" s="132"/>
      <c r="R5364" s="132"/>
      <c r="S5364" s="132"/>
      <c r="T5364" s="132"/>
    </row>
    <row r="5365" customFormat="false" ht="12.8" hidden="false" customHeight="false" outlineLevel="0" collapsed="false">
      <c r="A5365" s="131" t="n">
        <v>1726012800</v>
      </c>
      <c r="B5365" s="330" t="n">
        <f aca="false">(A5365/(24*60*60))+DATE(1970,1,1)</f>
        <v>45546</v>
      </c>
      <c r="C5365" s="331" t="n">
        <f aca="false">YEAR(B5365)</f>
        <v>2024</v>
      </c>
      <c r="D5365" s="331" t="n">
        <f aca="false">MONTH(B5365)</f>
        <v>9</v>
      </c>
      <c r="E5365" s="331" t="n">
        <f aca="false">DAY(B5365)</f>
        <v>11</v>
      </c>
      <c r="F5365" s="132" t="n">
        <v>57669.04</v>
      </c>
      <c r="G5365" s="132" t="n">
        <v>58027.09</v>
      </c>
      <c r="H5365" s="132" t="n">
        <v>55592.13</v>
      </c>
      <c r="I5365" s="132" t="n">
        <v>57374.1</v>
      </c>
      <c r="J5365" s="132" t="n">
        <f aca="false">LARGE($G$1:G5365,1)</f>
        <v>73757.39</v>
      </c>
      <c r="K5365" s="192" t="n">
        <f aca="false">IF(J5365&gt;J5364,0,K5364+1)</f>
        <v>181</v>
      </c>
      <c r="L5365" s="134" t="n">
        <f aca="false">I5365/J5365-1</f>
        <v>-0.222124047502223</v>
      </c>
      <c r="O5365" s="131"/>
      <c r="P5365" s="330"/>
      <c r="Q5365" s="132"/>
      <c r="R5365" s="132"/>
      <c r="S5365" s="132"/>
      <c r="T5365" s="132"/>
    </row>
    <row r="5366" customFormat="false" ht="12.8" hidden="false" customHeight="false" outlineLevel="0" collapsed="false">
      <c r="A5366" s="131" t="n">
        <v>1726099200</v>
      </c>
      <c r="B5366" s="330" t="n">
        <f aca="false">(A5366/(24*60*60))+DATE(1970,1,1)</f>
        <v>45547</v>
      </c>
      <c r="C5366" s="331" t="n">
        <f aca="false">YEAR(B5366)</f>
        <v>2024</v>
      </c>
      <c r="D5366" s="331" t="n">
        <f aca="false">MONTH(B5366)</f>
        <v>9</v>
      </c>
      <c r="E5366" s="331" t="n">
        <f aca="false">DAY(B5366)</f>
        <v>12</v>
      </c>
      <c r="F5366" s="132" t="n">
        <v>57375.41</v>
      </c>
      <c r="G5366" s="132" t="n">
        <v>58589.6</v>
      </c>
      <c r="H5366" s="132" t="n">
        <v>57358.54</v>
      </c>
      <c r="I5366" s="132" t="n">
        <v>58174.16</v>
      </c>
      <c r="J5366" s="132" t="n">
        <f aca="false">LARGE($G$1:G5366,1)</f>
        <v>73757.39</v>
      </c>
      <c r="K5366" s="192" t="n">
        <f aca="false">IF(J5366&gt;J5365,0,K5365+1)</f>
        <v>182</v>
      </c>
      <c r="L5366" s="134" t="n">
        <f aca="false">I5366/J5366-1</f>
        <v>-0.211276863240416</v>
      </c>
      <c r="O5366" s="131"/>
      <c r="P5366" s="330"/>
      <c r="Q5366" s="132"/>
      <c r="R5366" s="132"/>
      <c r="S5366" s="132"/>
      <c r="T5366" s="132"/>
    </row>
    <row r="5367" customFormat="false" ht="12.8" hidden="false" customHeight="false" outlineLevel="0" collapsed="false">
      <c r="A5367" s="131" t="n">
        <v>1726185600</v>
      </c>
      <c r="B5367" s="330" t="n">
        <f aca="false">(A5367/(24*60*60))+DATE(1970,1,1)</f>
        <v>45548</v>
      </c>
      <c r="C5367" s="331" t="n">
        <f aca="false">YEAR(B5367)</f>
        <v>2024</v>
      </c>
      <c r="D5367" s="331" t="n">
        <f aca="false">MONTH(B5367)</f>
        <v>9</v>
      </c>
      <c r="E5367" s="331" t="n">
        <f aca="false">DAY(B5367)</f>
        <v>13</v>
      </c>
      <c r="F5367" s="132" t="n">
        <v>58174.43</v>
      </c>
      <c r="G5367" s="132" t="n">
        <v>60681.85</v>
      </c>
      <c r="H5367" s="132" t="n">
        <v>57671.83</v>
      </c>
      <c r="I5367" s="132" t="n">
        <v>60578.59</v>
      </c>
      <c r="J5367" s="132" t="n">
        <f aca="false">LARGE($G$1:G5367,1)</f>
        <v>73757.39</v>
      </c>
      <c r="K5367" s="192" t="n">
        <f aca="false">IF(J5367&gt;J5366,0,K5366+1)</f>
        <v>183</v>
      </c>
      <c r="L5367" s="134" t="n">
        <f aca="false">I5367/J5367-1</f>
        <v>-0.178677689110203</v>
      </c>
      <c r="O5367" s="131"/>
      <c r="P5367" s="330"/>
      <c r="Q5367" s="132"/>
      <c r="R5367" s="132"/>
      <c r="S5367" s="132"/>
      <c r="T5367" s="132"/>
    </row>
    <row r="5368" customFormat="false" ht="12.8" hidden="false" customHeight="false" outlineLevel="0" collapsed="false">
      <c r="A5368" s="131" t="n">
        <v>1726272000</v>
      </c>
      <c r="B5368" s="330" t="n">
        <f aca="false">(A5368/(24*60*60))+DATE(1970,1,1)</f>
        <v>45549</v>
      </c>
      <c r="C5368" s="331" t="n">
        <f aca="false">YEAR(B5368)</f>
        <v>2024</v>
      </c>
      <c r="D5368" s="331" t="n">
        <f aca="false">MONTH(B5368)</f>
        <v>9</v>
      </c>
      <c r="E5368" s="331" t="n">
        <f aca="false">DAY(B5368)</f>
        <v>14</v>
      </c>
      <c r="F5368" s="132" t="n">
        <v>60578.36</v>
      </c>
      <c r="G5368" s="132" t="n">
        <v>60669.5</v>
      </c>
      <c r="H5368" s="132" t="n">
        <v>59504.77</v>
      </c>
      <c r="I5368" s="132" t="n">
        <v>60040.86</v>
      </c>
      <c r="J5368" s="132" t="n">
        <f aca="false">LARGE($G$1:G5368,1)</f>
        <v>73757.39</v>
      </c>
      <c r="K5368" s="192" t="n">
        <f aca="false">IF(J5368&gt;J5367,0,K5367+1)</f>
        <v>184</v>
      </c>
      <c r="L5368" s="134" t="n">
        <f aca="false">I5368/J5368-1</f>
        <v>-0.185968212812303</v>
      </c>
      <c r="O5368" s="131"/>
      <c r="P5368" s="330"/>
      <c r="Q5368" s="132"/>
      <c r="R5368" s="132"/>
      <c r="S5368" s="132"/>
      <c r="T5368" s="132"/>
    </row>
    <row r="5369" customFormat="false" ht="12.8" hidden="false" customHeight="false" outlineLevel="0" collapsed="false">
      <c r="A5369" s="131" t="n">
        <v>1726358400</v>
      </c>
      <c r="B5369" s="330" t="n">
        <f aca="false">(A5369/(24*60*60))+DATE(1970,1,1)</f>
        <v>45550</v>
      </c>
      <c r="C5369" s="331" t="n">
        <f aca="false">YEAR(B5369)</f>
        <v>2024</v>
      </c>
      <c r="D5369" s="331" t="n">
        <f aca="false">MONTH(B5369)</f>
        <v>9</v>
      </c>
      <c r="E5369" s="331" t="n">
        <f aca="false">DAY(B5369)</f>
        <v>15</v>
      </c>
      <c r="F5369" s="132" t="n">
        <v>60040.88</v>
      </c>
      <c r="G5369" s="132" t="n">
        <v>60416.34</v>
      </c>
      <c r="H5369" s="132" t="n">
        <v>58735.21</v>
      </c>
      <c r="I5369" s="132" t="n">
        <v>59170.86</v>
      </c>
      <c r="J5369" s="132" t="n">
        <f aca="false">LARGE($G$1:G5369,1)</f>
        <v>73757.39</v>
      </c>
      <c r="K5369" s="192" t="n">
        <f aca="false">IF(J5369&gt;J5368,0,K5368+1)</f>
        <v>185</v>
      </c>
      <c r="L5369" s="134" t="n">
        <f aca="false">I5369/J5369-1</f>
        <v>-0.197763641039901</v>
      </c>
      <c r="O5369" s="131"/>
      <c r="P5369" s="330"/>
      <c r="Q5369" s="132"/>
      <c r="R5369" s="132"/>
      <c r="S5369" s="132"/>
      <c r="T5369" s="132"/>
    </row>
    <row r="5370" customFormat="false" ht="12.8" hidden="false" customHeight="false" outlineLevel="0" collapsed="false">
      <c r="A5370" s="131" t="n">
        <v>1726444800</v>
      </c>
      <c r="B5370" s="330" t="n">
        <f aca="false">(A5370/(24*60*60))+DATE(1970,1,1)</f>
        <v>45551</v>
      </c>
      <c r="C5370" s="331" t="n">
        <f aca="false">YEAR(B5370)</f>
        <v>2024</v>
      </c>
      <c r="D5370" s="331" t="n">
        <f aca="false">MONTH(B5370)</f>
        <v>9</v>
      </c>
      <c r="E5370" s="331" t="n">
        <f aca="false">DAY(B5370)</f>
        <v>16</v>
      </c>
      <c r="F5370" s="132" t="n">
        <v>59166.2</v>
      </c>
      <c r="G5370" s="132" t="n">
        <v>59233.96</v>
      </c>
      <c r="H5370" s="132" t="n">
        <v>57526.43</v>
      </c>
      <c r="I5370" s="132" t="n">
        <v>58239.99</v>
      </c>
      <c r="J5370" s="132" t="n">
        <f aca="false">LARGE($G$1:G5370,1)</f>
        <v>73757.39</v>
      </c>
      <c r="K5370" s="192" t="n">
        <f aca="false">IF(J5370&gt;J5369,0,K5369+1)</f>
        <v>186</v>
      </c>
      <c r="L5370" s="134" t="n">
        <f aca="false">I5370/J5370-1</f>
        <v>-0.210384342504527</v>
      </c>
      <c r="O5370" s="131"/>
      <c r="P5370" s="330"/>
      <c r="Q5370" s="132"/>
      <c r="R5370" s="132"/>
      <c r="S5370" s="132"/>
      <c r="T5370" s="132"/>
    </row>
    <row r="5371" customFormat="false" ht="12.8" hidden="false" customHeight="false" outlineLevel="0" collapsed="false">
      <c r="A5371" s="131" t="n">
        <v>1726531200</v>
      </c>
      <c r="B5371" s="330" t="n">
        <f aca="false">(A5371/(24*60*60))+DATE(1970,1,1)</f>
        <v>45552</v>
      </c>
      <c r="C5371" s="331" t="n">
        <f aca="false">YEAR(B5371)</f>
        <v>2024</v>
      </c>
      <c r="D5371" s="331" t="n">
        <f aca="false">MONTH(B5371)</f>
        <v>9</v>
      </c>
      <c r="E5371" s="331" t="n">
        <f aca="false">DAY(B5371)</f>
        <v>17</v>
      </c>
      <c r="F5371" s="132" t="n">
        <v>58239.27</v>
      </c>
      <c r="G5371" s="132" t="n">
        <v>61335.35</v>
      </c>
      <c r="H5371" s="132" t="n">
        <v>57660.04</v>
      </c>
      <c r="I5371" s="132" t="n">
        <v>60345.2</v>
      </c>
      <c r="J5371" s="132" t="n">
        <f aca="false">LARGE($G$1:G5371,1)</f>
        <v>73757.39</v>
      </c>
      <c r="K5371" s="192" t="n">
        <f aca="false">IF(J5371&gt;J5370,0,K5370+1)</f>
        <v>187</v>
      </c>
      <c r="L5371" s="134" t="n">
        <f aca="false">I5371/J5371-1</f>
        <v>-0.1818419822068</v>
      </c>
      <c r="O5371" s="131"/>
      <c r="P5371" s="330"/>
      <c r="Q5371" s="132"/>
      <c r="R5371" s="132"/>
      <c r="S5371" s="132"/>
      <c r="T5371" s="132"/>
    </row>
    <row r="5372" customFormat="false" ht="12.8" hidden="false" customHeight="false" outlineLevel="0" collapsed="false">
      <c r="A5372" s="131" t="n">
        <v>1726617600</v>
      </c>
      <c r="B5372" s="330" t="n">
        <f aca="false">(A5372/(24*60*60))+DATE(1970,1,1)</f>
        <v>45553</v>
      </c>
      <c r="C5372" s="331" t="n">
        <f aca="false">YEAR(B5372)</f>
        <v>2024</v>
      </c>
      <c r="D5372" s="331" t="n">
        <f aca="false">MONTH(B5372)</f>
        <v>9</v>
      </c>
      <c r="E5372" s="331" t="n">
        <f aca="false">DAY(B5372)</f>
        <v>18</v>
      </c>
      <c r="F5372" s="132" t="n">
        <v>60346.87</v>
      </c>
      <c r="G5372" s="132" t="n">
        <v>61809.93</v>
      </c>
      <c r="H5372" s="132" t="n">
        <v>59205.28</v>
      </c>
      <c r="I5372" s="132" t="n">
        <v>61789.22</v>
      </c>
      <c r="J5372" s="132" t="n">
        <f aca="false">LARGE($G$1:G5372,1)</f>
        <v>73757.39</v>
      </c>
      <c r="K5372" s="192" t="n">
        <f aca="false">IF(J5372&gt;J5371,0,K5371+1)</f>
        <v>188</v>
      </c>
      <c r="L5372" s="134" t="n">
        <f aca="false">I5372/J5372-1</f>
        <v>-0.162264011782413</v>
      </c>
      <c r="O5372" s="131"/>
      <c r="P5372" s="330"/>
      <c r="Q5372" s="132"/>
      <c r="R5372" s="132"/>
      <c r="S5372" s="132"/>
      <c r="T5372" s="132"/>
    </row>
    <row r="5373" customFormat="false" ht="12.8" hidden="false" customHeight="false" outlineLevel="0" collapsed="false">
      <c r="A5373" s="131" t="n">
        <v>1726704000</v>
      </c>
      <c r="B5373" s="330" t="n">
        <f aca="false">(A5373/(24*60*60))+DATE(1970,1,1)</f>
        <v>45554</v>
      </c>
      <c r="C5373" s="331" t="n">
        <f aca="false">YEAR(B5373)</f>
        <v>2024</v>
      </c>
      <c r="D5373" s="331" t="n">
        <f aca="false">MONTH(B5373)</f>
        <v>9</v>
      </c>
      <c r="E5373" s="331" t="n">
        <f aca="false">DAY(B5373)</f>
        <v>19</v>
      </c>
      <c r="F5373" s="132" t="n">
        <v>61791.52</v>
      </c>
      <c r="G5373" s="132" t="n">
        <v>63890.96</v>
      </c>
      <c r="H5373" s="132" t="n">
        <v>61613.59</v>
      </c>
      <c r="I5373" s="132" t="n">
        <v>62963.56</v>
      </c>
      <c r="J5373" s="132" t="n">
        <f aca="false">LARGE($G$1:G5373,1)</f>
        <v>73757.39</v>
      </c>
      <c r="K5373" s="192" t="n">
        <f aca="false">IF(J5373&gt;J5372,0,K5372+1)</f>
        <v>189</v>
      </c>
      <c r="L5373" s="134" t="n">
        <f aca="false">I5373/J5373-1</f>
        <v>-0.146342352949311</v>
      </c>
      <c r="O5373" s="131"/>
      <c r="P5373" s="330"/>
      <c r="Q5373" s="132"/>
      <c r="R5373" s="132"/>
      <c r="S5373" s="132"/>
      <c r="T5373" s="132"/>
    </row>
    <row r="5374" customFormat="false" ht="12.8" hidden="false" customHeight="false" outlineLevel="0" collapsed="false">
      <c r="A5374" s="131" t="n">
        <v>1726790400</v>
      </c>
      <c r="B5374" s="330" t="n">
        <f aca="false">(A5374/(24*60*60))+DATE(1970,1,1)</f>
        <v>45555</v>
      </c>
      <c r="C5374" s="331" t="n">
        <f aca="false">YEAR(B5374)</f>
        <v>2024</v>
      </c>
      <c r="D5374" s="331" t="n">
        <f aca="false">MONTH(B5374)</f>
        <v>9</v>
      </c>
      <c r="E5374" s="331" t="n">
        <f aca="false">DAY(B5374)</f>
        <v>20</v>
      </c>
      <c r="F5374" s="132" t="n">
        <v>62969.56</v>
      </c>
      <c r="G5374" s="132" t="n">
        <v>64137.17</v>
      </c>
      <c r="H5374" s="132" t="n">
        <v>62375.33</v>
      </c>
      <c r="I5374" s="132" t="n">
        <v>63209.22</v>
      </c>
      <c r="J5374" s="132" t="n">
        <f aca="false">LARGE($G$1:G5374,1)</f>
        <v>73757.39</v>
      </c>
      <c r="K5374" s="192" t="n">
        <f aca="false">IF(J5374&gt;J5373,0,K5373+1)</f>
        <v>190</v>
      </c>
      <c r="L5374" s="134" t="n">
        <f aca="false">I5374/J5374-1</f>
        <v>-0.143011703640815</v>
      </c>
      <c r="O5374" s="131"/>
      <c r="P5374" s="330"/>
      <c r="Q5374" s="132"/>
      <c r="R5374" s="132"/>
      <c r="S5374" s="132"/>
      <c r="T5374" s="132"/>
    </row>
    <row r="5375" customFormat="false" ht="12.8" hidden="false" customHeight="false" outlineLevel="0" collapsed="false">
      <c r="A5375" s="131" t="n">
        <v>1726876800</v>
      </c>
      <c r="B5375" s="330" t="n">
        <f aca="false">(A5375/(24*60*60))+DATE(1970,1,1)</f>
        <v>45556</v>
      </c>
      <c r="C5375" s="331" t="n">
        <f aca="false">YEAR(B5375)</f>
        <v>2024</v>
      </c>
      <c r="D5375" s="331" t="n">
        <f aca="false">MONTH(B5375)</f>
        <v>9</v>
      </c>
      <c r="E5375" s="331" t="n">
        <f aca="false">DAY(B5375)</f>
        <v>21</v>
      </c>
      <c r="F5375" s="132" t="n">
        <v>63203.81</v>
      </c>
      <c r="G5375" s="132" t="n">
        <v>63575.78</v>
      </c>
      <c r="H5375" s="132" t="n">
        <v>62780.25</v>
      </c>
      <c r="I5375" s="132" t="n">
        <v>63379.46</v>
      </c>
      <c r="J5375" s="132" t="n">
        <f aca="false">LARGE($G$1:G5375,1)</f>
        <v>73757.39</v>
      </c>
      <c r="K5375" s="192" t="n">
        <f aca="false">IF(J5375&gt;J5374,0,K5374+1)</f>
        <v>191</v>
      </c>
      <c r="L5375" s="134" t="n">
        <f aca="false">I5375/J5375-1</f>
        <v>-0.14070359593798</v>
      </c>
      <c r="O5375" s="131"/>
      <c r="P5375" s="330"/>
      <c r="Q5375" s="132"/>
      <c r="R5375" s="132"/>
      <c r="S5375" s="132"/>
      <c r="T5375" s="132"/>
    </row>
    <row r="5376" customFormat="false" ht="12.8" hidden="false" customHeight="false" outlineLevel="0" collapsed="false">
      <c r="A5376" s="131" t="n">
        <v>1726963200</v>
      </c>
      <c r="B5376" s="330" t="n">
        <f aca="false">(A5376/(24*60*60))+DATE(1970,1,1)</f>
        <v>45557</v>
      </c>
      <c r="C5376" s="331" t="n">
        <f aca="false">YEAR(B5376)</f>
        <v>2024</v>
      </c>
      <c r="D5376" s="331" t="n">
        <f aca="false">MONTH(B5376)</f>
        <v>9</v>
      </c>
      <c r="E5376" s="331" t="n">
        <f aca="false">DAY(B5376)</f>
        <v>22</v>
      </c>
      <c r="F5376" s="132" t="n">
        <v>63379.71</v>
      </c>
      <c r="G5376" s="132" t="n">
        <v>64020.75</v>
      </c>
      <c r="H5376" s="132" t="n">
        <v>62422.04</v>
      </c>
      <c r="I5376" s="132" t="n">
        <v>63604.72</v>
      </c>
      <c r="J5376" s="132" t="n">
        <f aca="false">LARGE($G$1:G5376,1)</f>
        <v>73757.39</v>
      </c>
      <c r="K5376" s="192" t="n">
        <f aca="false">IF(J5376&gt;J5375,0,K5375+1)</f>
        <v>192</v>
      </c>
      <c r="L5376" s="134" t="n">
        <f aca="false">I5376/J5376-1</f>
        <v>-0.137649529084475</v>
      </c>
      <c r="O5376" s="131"/>
      <c r="P5376" s="330"/>
      <c r="Q5376" s="132"/>
      <c r="R5376" s="132"/>
      <c r="S5376" s="132"/>
      <c r="T5376" s="132"/>
    </row>
    <row r="5377" customFormat="false" ht="12.8" hidden="false" customHeight="false" outlineLevel="0" collapsed="false">
      <c r="A5377" s="131" t="n">
        <v>1727049600</v>
      </c>
      <c r="B5377" s="330" t="n">
        <f aca="false">(A5377/(24*60*60))+DATE(1970,1,1)</f>
        <v>45558</v>
      </c>
      <c r="C5377" s="331" t="n">
        <f aca="false">YEAR(B5377)</f>
        <v>2024</v>
      </c>
      <c r="D5377" s="331" t="n">
        <f aca="false">MONTH(B5377)</f>
        <v>9</v>
      </c>
      <c r="E5377" s="331" t="n">
        <f aca="false">DAY(B5377)</f>
        <v>23</v>
      </c>
      <c r="F5377" s="132" t="n">
        <v>63608.9</v>
      </c>
      <c r="G5377" s="132" t="n">
        <v>64772.24</v>
      </c>
      <c r="H5377" s="132" t="n">
        <v>62620.32</v>
      </c>
      <c r="I5377" s="132" t="n">
        <v>63363.07</v>
      </c>
      <c r="J5377" s="132" t="n">
        <f aca="false">LARGE($G$1:G5377,1)</f>
        <v>73757.39</v>
      </c>
      <c r="K5377" s="192" t="n">
        <f aca="false">IF(J5377&gt;J5376,0,K5376+1)</f>
        <v>193</v>
      </c>
      <c r="L5377" s="134" t="n">
        <f aca="false">I5377/J5377-1</f>
        <v>-0.140925810959417</v>
      </c>
      <c r="O5377" s="131"/>
      <c r="P5377" s="330"/>
      <c r="Q5377" s="132"/>
      <c r="R5377" s="132"/>
      <c r="S5377" s="132"/>
      <c r="T5377" s="132"/>
    </row>
    <row r="5378" customFormat="false" ht="12.8" hidden="false" customHeight="false" outlineLevel="0" collapsed="false">
      <c r="A5378" s="131" t="n">
        <v>1727136000</v>
      </c>
      <c r="B5378" s="330" t="n">
        <f aca="false">(A5378/(24*60*60))+DATE(1970,1,1)</f>
        <v>45559</v>
      </c>
      <c r="C5378" s="331" t="n">
        <f aca="false">YEAR(B5378)</f>
        <v>2024</v>
      </c>
      <c r="D5378" s="331" t="n">
        <f aca="false">MONTH(B5378)</f>
        <v>9</v>
      </c>
      <c r="E5378" s="331" t="n">
        <f aca="false">DAY(B5378)</f>
        <v>24</v>
      </c>
      <c r="F5378" s="132" t="n">
        <v>63371.81</v>
      </c>
      <c r="G5378" s="132" t="n">
        <v>64708.25</v>
      </c>
      <c r="H5378" s="132" t="n">
        <v>62749.64</v>
      </c>
      <c r="I5378" s="132" t="n">
        <v>64296.43</v>
      </c>
      <c r="J5378" s="132" t="n">
        <f aca="false">LARGE($G$1:G5378,1)</f>
        <v>73757.39</v>
      </c>
      <c r="K5378" s="192" t="n">
        <f aca="false">IF(J5378&gt;J5377,0,K5377+1)</f>
        <v>194</v>
      </c>
      <c r="L5378" s="134" t="n">
        <f aca="false">I5378/J5378-1</f>
        <v>-0.128271350165726</v>
      </c>
      <c r="O5378" s="131"/>
      <c r="P5378" s="330"/>
      <c r="Q5378" s="132"/>
      <c r="R5378" s="132"/>
      <c r="S5378" s="132"/>
      <c r="T5378" s="132"/>
    </row>
    <row r="5379" customFormat="false" ht="12.8" hidden="false" customHeight="false" outlineLevel="0" collapsed="false">
      <c r="A5379" s="131" t="n">
        <v>1727222400</v>
      </c>
      <c r="B5379" s="330" t="n">
        <f aca="false">(A5379/(24*60*60))+DATE(1970,1,1)</f>
        <v>45560</v>
      </c>
      <c r="C5379" s="331" t="n">
        <f aca="false">YEAR(B5379)</f>
        <v>2024</v>
      </c>
      <c r="D5379" s="331" t="n">
        <f aca="false">MONTH(B5379)</f>
        <v>9</v>
      </c>
      <c r="E5379" s="331" t="n">
        <f aca="false">DAY(B5379)</f>
        <v>25</v>
      </c>
      <c r="F5379" s="132" t="n">
        <v>64305.46</v>
      </c>
      <c r="G5379" s="132" t="n">
        <v>64816</v>
      </c>
      <c r="H5379" s="132" t="n">
        <v>62967.05</v>
      </c>
      <c r="I5379" s="132" t="n">
        <v>63170.27</v>
      </c>
      <c r="J5379" s="132" t="n">
        <f aca="false">LARGE($G$1:G5379,1)</f>
        <v>73757.39</v>
      </c>
      <c r="K5379" s="192" t="n">
        <f aca="false">IF(J5379&gt;J5378,0,K5378+1)</f>
        <v>195</v>
      </c>
      <c r="L5379" s="134" t="n">
        <f aca="false">I5379/J5379-1</f>
        <v>-0.143539786318361</v>
      </c>
      <c r="O5379" s="131"/>
      <c r="P5379" s="330"/>
      <c r="Q5379" s="132"/>
      <c r="R5379" s="132"/>
      <c r="S5379" s="132"/>
      <c r="T5379" s="132"/>
    </row>
    <row r="5380" customFormat="false" ht="12.8" hidden="false" customHeight="false" outlineLevel="0" collapsed="false">
      <c r="A5380" s="131" t="n">
        <v>1727308800</v>
      </c>
      <c r="B5380" s="330" t="n">
        <f aca="false">(A5380/(24*60*60))+DATE(1970,1,1)</f>
        <v>45561</v>
      </c>
      <c r="C5380" s="331" t="n">
        <f aca="false">YEAR(B5380)</f>
        <v>2024</v>
      </c>
      <c r="D5380" s="331" t="n">
        <f aca="false">MONTH(B5380)</f>
        <v>9</v>
      </c>
      <c r="E5380" s="331" t="n">
        <f aca="false">DAY(B5380)</f>
        <v>26</v>
      </c>
      <c r="F5380" s="132" t="n">
        <v>63163.58</v>
      </c>
      <c r="G5380" s="132" t="n">
        <v>65842.23</v>
      </c>
      <c r="H5380" s="132" t="n">
        <v>62701.57</v>
      </c>
      <c r="I5380" s="132" t="n">
        <v>65210.68</v>
      </c>
      <c r="J5380" s="132" t="n">
        <f aca="false">LARGE($G$1:G5380,1)</f>
        <v>73757.39</v>
      </c>
      <c r="K5380" s="192" t="n">
        <f aca="false">IF(J5380&gt;J5379,0,K5379+1)</f>
        <v>196</v>
      </c>
      <c r="L5380" s="134" t="n">
        <f aca="false">I5380/J5380-1</f>
        <v>-0.115875982054137</v>
      </c>
      <c r="O5380" s="131"/>
      <c r="P5380" s="330"/>
      <c r="Q5380" s="132"/>
      <c r="R5380" s="132"/>
      <c r="S5380" s="132"/>
      <c r="T5380" s="132"/>
    </row>
    <row r="5381" customFormat="false" ht="12.8" hidden="false" customHeight="false" outlineLevel="0" collapsed="false">
      <c r="A5381" s="131" t="n">
        <v>1727395200</v>
      </c>
      <c r="B5381" s="330" t="n">
        <f aca="false">(A5381/(24*60*60))+DATE(1970,1,1)</f>
        <v>45562</v>
      </c>
      <c r="C5381" s="331" t="n">
        <f aca="false">YEAR(B5381)</f>
        <v>2024</v>
      </c>
      <c r="D5381" s="331" t="n">
        <f aca="false">MONTH(B5381)</f>
        <v>9</v>
      </c>
      <c r="E5381" s="331" t="n">
        <f aca="false">DAY(B5381)</f>
        <v>27</v>
      </c>
      <c r="F5381" s="132" t="n">
        <v>65208.67</v>
      </c>
      <c r="G5381" s="132" t="n">
        <v>66524.45</v>
      </c>
      <c r="H5381" s="132" t="n">
        <v>64874.01</v>
      </c>
      <c r="I5381" s="132" t="n">
        <v>65821.73</v>
      </c>
      <c r="J5381" s="132" t="n">
        <f aca="false">LARGE($G$1:G5381,1)</f>
        <v>73757.39</v>
      </c>
      <c r="K5381" s="192" t="n">
        <f aca="false">IF(J5381&gt;J5380,0,K5380+1)</f>
        <v>197</v>
      </c>
      <c r="L5381" s="134" t="n">
        <f aca="false">I5381/J5381-1</f>
        <v>-0.107591388469684</v>
      </c>
      <c r="O5381" s="131"/>
      <c r="P5381" s="330"/>
      <c r="Q5381" s="132"/>
      <c r="R5381" s="132"/>
      <c r="S5381" s="132"/>
      <c r="T5381" s="132"/>
    </row>
    <row r="5382" customFormat="false" ht="12.8" hidden="false" customHeight="false" outlineLevel="0" collapsed="false">
      <c r="A5382" s="131" t="n">
        <v>1727481600</v>
      </c>
      <c r="B5382" s="330" t="n">
        <f aca="false">(A5382/(24*60*60))+DATE(1970,1,1)</f>
        <v>45563</v>
      </c>
      <c r="C5382" s="331" t="n">
        <f aca="false">YEAR(B5382)</f>
        <v>2024</v>
      </c>
      <c r="D5382" s="331" t="n">
        <f aca="false">MONTH(B5382)</f>
        <v>9</v>
      </c>
      <c r="E5382" s="331" t="n">
        <f aca="false">DAY(B5382)</f>
        <v>28</v>
      </c>
      <c r="F5382" s="132" t="n">
        <v>65828.33</v>
      </c>
      <c r="G5382" s="132" t="n">
        <v>66287.52</v>
      </c>
      <c r="H5382" s="132" t="n">
        <v>65471.43</v>
      </c>
      <c r="I5382" s="132" t="n">
        <v>65906.85</v>
      </c>
      <c r="J5382" s="132" t="n">
        <f aca="false">LARGE($G$1:G5382,1)</f>
        <v>73757.39</v>
      </c>
      <c r="K5382" s="192" t="n">
        <f aca="false">IF(J5382&gt;J5381,0,K5381+1)</f>
        <v>198</v>
      </c>
      <c r="L5382" s="134" t="n">
        <f aca="false">I5382/J5382-1</f>
        <v>-0.106437334618267</v>
      </c>
      <c r="O5382" s="131"/>
      <c r="P5382" s="330"/>
      <c r="Q5382" s="132"/>
      <c r="R5382" s="132"/>
      <c r="S5382" s="132"/>
      <c r="T5382" s="132"/>
    </row>
    <row r="5383" customFormat="false" ht="12.8" hidden="false" customHeight="false" outlineLevel="0" collapsed="false">
      <c r="A5383" s="131" t="n">
        <v>1727568000</v>
      </c>
      <c r="B5383" s="330" t="n">
        <f aca="false">(A5383/(24*60*60))+DATE(1970,1,1)</f>
        <v>45564</v>
      </c>
      <c r="C5383" s="331" t="n">
        <f aca="false">YEAR(B5383)</f>
        <v>2024</v>
      </c>
      <c r="D5383" s="331" t="n">
        <f aca="false">MONTH(B5383)</f>
        <v>9</v>
      </c>
      <c r="E5383" s="331" t="n">
        <f aca="false">DAY(B5383)</f>
        <v>29</v>
      </c>
      <c r="F5383" s="132" t="n">
        <v>65898.51</v>
      </c>
      <c r="G5383" s="132" t="n">
        <v>66094.5</v>
      </c>
      <c r="H5383" s="132" t="n">
        <v>65482.92</v>
      </c>
      <c r="I5383" s="132" t="n">
        <v>65643.25</v>
      </c>
      <c r="J5383" s="132" t="n">
        <f aca="false">LARGE($G$1:G5383,1)</f>
        <v>73757.39</v>
      </c>
      <c r="K5383" s="192" t="n">
        <f aca="false">IF(J5383&gt;J5382,0,K5382+1)</f>
        <v>199</v>
      </c>
      <c r="L5383" s="134" t="n">
        <f aca="false">I5383/J5383-1</f>
        <v>-0.110011213791594</v>
      </c>
      <c r="O5383" s="131"/>
      <c r="P5383" s="330"/>
      <c r="Q5383" s="132"/>
      <c r="R5383" s="132"/>
      <c r="S5383" s="132"/>
      <c r="T5383" s="132"/>
    </row>
    <row r="5384" customFormat="false" ht="12.8" hidden="false" customHeight="false" outlineLevel="0" collapsed="false">
      <c r="A5384" s="131" t="n">
        <v>1727654400</v>
      </c>
      <c r="B5384" s="330" t="n">
        <f aca="false">(A5384/(24*60*60))+DATE(1970,1,1)</f>
        <v>45565</v>
      </c>
      <c r="C5384" s="331" t="n">
        <f aca="false">YEAR(B5384)</f>
        <v>2024</v>
      </c>
      <c r="D5384" s="331" t="n">
        <f aca="false">MONTH(B5384)</f>
        <v>9</v>
      </c>
      <c r="E5384" s="331" t="n">
        <f aca="false">DAY(B5384)</f>
        <v>30</v>
      </c>
      <c r="F5384" s="132" t="n">
        <v>65643.53</v>
      </c>
      <c r="G5384" s="132" t="n">
        <v>65657.01</v>
      </c>
      <c r="H5384" s="132" t="n">
        <v>62895.46</v>
      </c>
      <c r="I5384" s="132" t="n">
        <v>63352.44</v>
      </c>
      <c r="J5384" s="132" t="n">
        <f aca="false">LARGE($G$1:G5384,1)</f>
        <v>73757.39</v>
      </c>
      <c r="K5384" s="192" t="n">
        <f aca="false">IF(J5384&gt;J5383,0,K5383+1)</f>
        <v>200</v>
      </c>
      <c r="L5384" s="134" t="n">
        <f aca="false">I5384/J5384-1</f>
        <v>-0.141069932111209</v>
      </c>
      <c r="O5384" s="131"/>
      <c r="P5384" s="330"/>
      <c r="Q5384" s="132"/>
      <c r="R5384" s="132"/>
      <c r="S5384" s="132"/>
      <c r="T5384" s="132"/>
    </row>
    <row r="5385" customFormat="false" ht="12.8" hidden="false" customHeight="false" outlineLevel="0" collapsed="false">
      <c r="A5385" s="131" t="n">
        <v>1727740800</v>
      </c>
      <c r="B5385" s="330" t="n">
        <f aca="false">(A5385/(24*60*60))+DATE(1970,1,1)</f>
        <v>45566</v>
      </c>
      <c r="C5385" s="331" t="n">
        <f aca="false">YEAR(B5385)</f>
        <v>2024</v>
      </c>
      <c r="D5385" s="331" t="n">
        <f aca="false">MONTH(B5385)</f>
        <v>10</v>
      </c>
      <c r="E5385" s="331" t="n">
        <f aca="false">DAY(B5385)</f>
        <v>1</v>
      </c>
      <c r="F5385" s="132" t="n">
        <v>63357.38</v>
      </c>
      <c r="G5385" s="132" t="n">
        <v>64136.44</v>
      </c>
      <c r="H5385" s="132" t="n">
        <v>60207.82</v>
      </c>
      <c r="I5385" s="132" t="n">
        <v>60844.28</v>
      </c>
      <c r="J5385" s="132" t="n">
        <f aca="false">LARGE($G$1:G5385,1)</f>
        <v>73757.39</v>
      </c>
      <c r="K5385" s="192" t="n">
        <f aca="false">IF(J5385&gt;J5384,0,K5384+1)</f>
        <v>201</v>
      </c>
      <c r="L5385" s="134" t="n">
        <f aca="false">I5385/J5385-1</f>
        <v>-0.175075473793202</v>
      </c>
      <c r="O5385" s="131"/>
      <c r="P5385" s="330"/>
      <c r="Q5385" s="132"/>
      <c r="R5385" s="132"/>
      <c r="S5385" s="132"/>
      <c r="T5385" s="132"/>
    </row>
    <row r="5386" customFormat="false" ht="12.8" hidden="false" customHeight="false" outlineLevel="0" collapsed="false">
      <c r="A5386" s="131" t="n">
        <v>1727827200</v>
      </c>
      <c r="B5386" s="330" t="n">
        <f aca="false">(A5386/(24*60*60))+DATE(1970,1,1)</f>
        <v>45567</v>
      </c>
      <c r="C5386" s="331" t="n">
        <f aca="false">YEAR(B5386)</f>
        <v>2024</v>
      </c>
      <c r="D5386" s="331" t="n">
        <f aca="false">MONTH(B5386)</f>
        <v>10</v>
      </c>
      <c r="E5386" s="331" t="n">
        <f aca="false">DAY(B5386)</f>
        <v>2</v>
      </c>
      <c r="F5386" s="132" t="n">
        <v>60829.93</v>
      </c>
      <c r="G5386" s="132" t="n">
        <v>62390.09</v>
      </c>
      <c r="H5386" s="132" t="n">
        <v>60020.05</v>
      </c>
      <c r="I5386" s="132" t="n">
        <v>60672.17</v>
      </c>
      <c r="J5386" s="132" t="n">
        <f aca="false">LARGE($G$1:G5386,1)</f>
        <v>73757.39</v>
      </c>
      <c r="K5386" s="192" t="n">
        <f aca="false">IF(J5386&gt;J5385,0,K5385+1)</f>
        <v>202</v>
      </c>
      <c r="L5386" s="134" t="n">
        <f aca="false">I5386/J5386-1</f>
        <v>-0.177408934887745</v>
      </c>
      <c r="O5386" s="131"/>
      <c r="P5386" s="330"/>
      <c r="Q5386" s="132"/>
      <c r="R5386" s="132"/>
      <c r="S5386" s="132"/>
      <c r="T5386" s="132"/>
    </row>
    <row r="5387" customFormat="false" ht="12.8" hidden="false" customHeight="false" outlineLevel="0" collapsed="false">
      <c r="A5387" s="131" t="n">
        <v>1727913600</v>
      </c>
      <c r="B5387" s="330" t="n">
        <f aca="false">(A5387/(24*60*60))+DATE(1970,1,1)</f>
        <v>45568</v>
      </c>
      <c r="C5387" s="331" t="n">
        <f aca="false">YEAR(B5387)</f>
        <v>2024</v>
      </c>
      <c r="D5387" s="331" t="n">
        <f aca="false">MONTH(B5387)</f>
        <v>10</v>
      </c>
      <c r="E5387" s="331" t="n">
        <f aca="false">DAY(B5387)</f>
        <v>3</v>
      </c>
      <c r="F5387" s="132" t="n">
        <v>60671.81</v>
      </c>
      <c r="G5387" s="132" t="n">
        <v>61500.86</v>
      </c>
      <c r="H5387" s="132" t="n">
        <v>59884.72</v>
      </c>
      <c r="I5387" s="132" t="n">
        <v>60780.4</v>
      </c>
      <c r="J5387" s="132" t="n">
        <f aca="false">LARGE($G$1:G5387,1)</f>
        <v>73757.39</v>
      </c>
      <c r="K5387" s="192" t="n">
        <f aca="false">IF(J5387&gt;J5386,0,K5386+1)</f>
        <v>203</v>
      </c>
      <c r="L5387" s="134" t="n">
        <f aca="false">I5387/J5387-1</f>
        <v>-0.175941556500305</v>
      </c>
      <c r="O5387" s="131"/>
      <c r="P5387" s="330"/>
      <c r="Q5387" s="132"/>
      <c r="R5387" s="132"/>
      <c r="S5387" s="132"/>
      <c r="T5387" s="132"/>
    </row>
    <row r="5388" customFormat="false" ht="12.8" hidden="false" customHeight="false" outlineLevel="0" collapsed="false">
      <c r="A5388" s="131" t="n">
        <v>1728000000</v>
      </c>
      <c r="B5388" s="330" t="n">
        <f aca="false">(A5388/(24*60*60))+DATE(1970,1,1)</f>
        <v>45569</v>
      </c>
      <c r="C5388" s="331" t="n">
        <f aca="false">YEAR(B5388)</f>
        <v>2024</v>
      </c>
      <c r="D5388" s="331" t="n">
        <f aca="false">MONTH(B5388)</f>
        <v>10</v>
      </c>
      <c r="E5388" s="331" t="n">
        <f aca="false">DAY(B5388)</f>
        <v>4</v>
      </c>
      <c r="F5388" s="132" t="n">
        <v>60777.93</v>
      </c>
      <c r="G5388" s="132" t="n">
        <v>62499.75</v>
      </c>
      <c r="H5388" s="132" t="n">
        <v>60495.53</v>
      </c>
      <c r="I5388" s="132" t="n">
        <v>62114.43</v>
      </c>
      <c r="J5388" s="132" t="n">
        <f aca="false">LARGE($G$1:G5388,1)</f>
        <v>73757.39</v>
      </c>
      <c r="K5388" s="192" t="n">
        <f aca="false">IF(J5388&gt;J5387,0,K5387+1)</f>
        <v>204</v>
      </c>
      <c r="L5388" s="134" t="n">
        <f aca="false">I5388/J5388-1</f>
        <v>-0.157854826479082</v>
      </c>
      <c r="O5388" s="131"/>
      <c r="P5388" s="330"/>
      <c r="Q5388" s="132"/>
      <c r="R5388" s="132"/>
      <c r="S5388" s="132"/>
      <c r="T5388" s="132"/>
    </row>
    <row r="5389" customFormat="false" ht="12.8" hidden="false" customHeight="false" outlineLevel="0" collapsed="false">
      <c r="A5389" s="131" t="n">
        <v>1728086400</v>
      </c>
      <c r="B5389" s="330" t="n">
        <f aca="false">(A5389/(24*60*60))+DATE(1970,1,1)</f>
        <v>45570</v>
      </c>
      <c r="C5389" s="331" t="n">
        <f aca="false">YEAR(B5389)</f>
        <v>2024</v>
      </c>
      <c r="D5389" s="331" t="n">
        <f aca="false">MONTH(B5389)</f>
        <v>10</v>
      </c>
      <c r="E5389" s="331" t="n">
        <f aca="false">DAY(B5389)</f>
        <v>5</v>
      </c>
      <c r="F5389" s="132" t="n">
        <v>62114.93</v>
      </c>
      <c r="G5389" s="132" t="n">
        <v>62378.34</v>
      </c>
      <c r="H5389" s="132" t="n">
        <v>61713.09</v>
      </c>
      <c r="I5389" s="132" t="n">
        <v>62075.32</v>
      </c>
      <c r="J5389" s="132" t="n">
        <f aca="false">LARGE($G$1:G5389,1)</f>
        <v>73757.39</v>
      </c>
      <c r="K5389" s="192" t="n">
        <f aca="false">IF(J5389&gt;J5388,0,K5388+1)</f>
        <v>205</v>
      </c>
      <c r="L5389" s="134" t="n">
        <f aca="false">I5389/J5389-1</f>
        <v>-0.158385078430785</v>
      </c>
      <c r="O5389" s="131"/>
      <c r="P5389" s="330"/>
      <c r="Q5389" s="132"/>
      <c r="R5389" s="132"/>
      <c r="S5389" s="132"/>
      <c r="T5389" s="132"/>
    </row>
    <row r="5390" customFormat="false" ht="12.8" hidden="false" customHeight="false" outlineLevel="0" collapsed="false">
      <c r="A5390" s="131" t="n">
        <v>1728172800</v>
      </c>
      <c r="B5390" s="330" t="n">
        <f aca="false">(A5390/(24*60*60))+DATE(1970,1,1)</f>
        <v>45571</v>
      </c>
      <c r="C5390" s="331" t="n">
        <f aca="false">YEAR(B5390)</f>
        <v>2024</v>
      </c>
      <c r="D5390" s="331" t="n">
        <f aca="false">MONTH(B5390)</f>
        <v>10</v>
      </c>
      <c r="E5390" s="331" t="n">
        <f aca="false">DAY(B5390)</f>
        <v>6</v>
      </c>
      <c r="F5390" s="132" t="n">
        <v>62071.2</v>
      </c>
      <c r="G5390" s="132" t="n">
        <v>62973.69</v>
      </c>
      <c r="H5390" s="132" t="n">
        <v>61827.19</v>
      </c>
      <c r="I5390" s="132" t="n">
        <v>62832.04</v>
      </c>
      <c r="J5390" s="132" t="n">
        <f aca="false">LARGE($G$1:G5390,1)</f>
        <v>73757.39</v>
      </c>
      <c r="K5390" s="192" t="n">
        <f aca="false">IF(J5390&gt;J5389,0,K5389+1)</f>
        <v>206</v>
      </c>
      <c r="L5390" s="134" t="n">
        <f aca="false">I5390/J5390-1</f>
        <v>-0.148125496306201</v>
      </c>
      <c r="O5390" s="131"/>
      <c r="P5390" s="330"/>
      <c r="Q5390" s="132"/>
      <c r="R5390" s="132"/>
      <c r="S5390" s="132"/>
      <c r="T5390" s="132"/>
    </row>
    <row r="5391" customFormat="false" ht="12.8" hidden="false" customHeight="false" outlineLevel="0" collapsed="false">
      <c r="A5391" s="131" t="n">
        <v>1728259200</v>
      </c>
      <c r="B5391" s="330" t="n">
        <f aca="false">(A5391/(24*60*60))+DATE(1970,1,1)</f>
        <v>45572</v>
      </c>
      <c r="C5391" s="331" t="n">
        <f aca="false">YEAR(B5391)</f>
        <v>2024</v>
      </c>
      <c r="D5391" s="331" t="n">
        <f aca="false">MONTH(B5391)</f>
        <v>10</v>
      </c>
      <c r="E5391" s="331" t="n">
        <f aca="false">DAY(B5391)</f>
        <v>7</v>
      </c>
      <c r="F5391" s="132" t="n">
        <v>62836.58</v>
      </c>
      <c r="G5391" s="132" t="n">
        <v>64461.08</v>
      </c>
      <c r="H5391" s="132" t="n">
        <v>62147.77</v>
      </c>
      <c r="I5391" s="132" t="n">
        <v>62225.97</v>
      </c>
      <c r="J5391" s="132" t="n">
        <f aca="false">LARGE($G$1:G5391,1)</f>
        <v>73757.39</v>
      </c>
      <c r="K5391" s="192" t="n">
        <f aca="false">IF(J5391&gt;J5390,0,K5390+1)</f>
        <v>207</v>
      </c>
      <c r="L5391" s="134" t="n">
        <f aca="false">I5391/J5391-1</f>
        <v>-0.156342571232523</v>
      </c>
      <c r="O5391" s="131"/>
      <c r="P5391" s="330"/>
      <c r="Q5391" s="132"/>
      <c r="R5391" s="132"/>
      <c r="S5391" s="132"/>
      <c r="T5391" s="132"/>
    </row>
    <row r="5392" customFormat="false" ht="12.8" hidden="false" customHeight="false" outlineLevel="0" collapsed="false">
      <c r="A5392" s="131" t="n">
        <v>1728345600</v>
      </c>
      <c r="B5392" s="330" t="n">
        <f aca="false">(A5392/(24*60*60))+DATE(1970,1,1)</f>
        <v>45573</v>
      </c>
      <c r="C5392" s="331" t="n">
        <f aca="false">YEAR(B5392)</f>
        <v>2024</v>
      </c>
      <c r="D5392" s="331" t="n">
        <f aca="false">MONTH(B5392)</f>
        <v>10</v>
      </c>
      <c r="E5392" s="331" t="n">
        <f aca="false">DAY(B5392)</f>
        <v>8</v>
      </c>
      <c r="F5392" s="132" t="n">
        <v>62221.73</v>
      </c>
      <c r="G5392" s="132" t="n">
        <v>63197.81</v>
      </c>
      <c r="H5392" s="132" t="n">
        <v>61857.22</v>
      </c>
      <c r="I5392" s="132" t="n">
        <v>62150.73</v>
      </c>
      <c r="J5392" s="132" t="n">
        <f aca="false">LARGE($G$1:G5392,1)</f>
        <v>73757.39</v>
      </c>
      <c r="K5392" s="192" t="n">
        <f aca="false">IF(J5392&gt;J5391,0,K5391+1)</f>
        <v>208</v>
      </c>
      <c r="L5392" s="134" t="n">
        <f aca="false">I5392/J5392-1</f>
        <v>-0.157362672404758</v>
      </c>
      <c r="O5392" s="131"/>
      <c r="P5392" s="330"/>
      <c r="Q5392" s="132"/>
      <c r="R5392" s="132"/>
      <c r="S5392" s="132"/>
      <c r="T5392" s="132"/>
    </row>
    <row r="5393" customFormat="false" ht="12.8" hidden="false" customHeight="false" outlineLevel="0" collapsed="false">
      <c r="A5393" s="131" t="n">
        <v>1728432000</v>
      </c>
      <c r="B5393" s="330" t="n">
        <f aca="false">(A5393/(24*60*60))+DATE(1970,1,1)</f>
        <v>45574</v>
      </c>
      <c r="C5393" s="331" t="n">
        <f aca="false">YEAR(B5393)</f>
        <v>2024</v>
      </c>
      <c r="D5393" s="331" t="n">
        <f aca="false">MONTH(B5393)</f>
        <v>10</v>
      </c>
      <c r="E5393" s="331" t="n">
        <f aca="false">DAY(B5393)</f>
        <v>9</v>
      </c>
      <c r="F5393" s="132" t="n">
        <v>62144.01</v>
      </c>
      <c r="G5393" s="132" t="n">
        <v>62522.67</v>
      </c>
      <c r="H5393" s="132" t="n">
        <v>60292.25</v>
      </c>
      <c r="I5393" s="132" t="n">
        <v>60592.07</v>
      </c>
      <c r="J5393" s="132" t="n">
        <f aca="false">LARGE($G$1:G5393,1)</f>
        <v>73757.39</v>
      </c>
      <c r="K5393" s="192" t="n">
        <f aca="false">IF(J5393&gt;J5392,0,K5392+1)</f>
        <v>209</v>
      </c>
      <c r="L5393" s="134" t="n">
        <f aca="false">I5393/J5393-1</f>
        <v>-0.178494927762493</v>
      </c>
      <c r="O5393" s="131"/>
      <c r="P5393" s="330"/>
      <c r="Q5393" s="132"/>
      <c r="R5393" s="132"/>
      <c r="S5393" s="132"/>
      <c r="T5393" s="132"/>
    </row>
    <row r="5394" customFormat="false" ht="12.8" hidden="false" customHeight="false" outlineLevel="0" collapsed="false">
      <c r="A5394" s="131" t="n">
        <v>1728518400</v>
      </c>
      <c r="B5394" s="330" t="n">
        <f aca="false">(A5394/(24*60*60))+DATE(1970,1,1)</f>
        <v>45575</v>
      </c>
      <c r="C5394" s="331" t="n">
        <f aca="false">YEAR(B5394)</f>
        <v>2024</v>
      </c>
      <c r="D5394" s="331" t="n">
        <f aca="false">MONTH(B5394)</f>
        <v>10</v>
      </c>
      <c r="E5394" s="331" t="n">
        <f aca="false">DAY(B5394)</f>
        <v>10</v>
      </c>
      <c r="F5394" s="132" t="n">
        <v>60593.82</v>
      </c>
      <c r="G5394" s="132" t="n">
        <v>61279.75</v>
      </c>
      <c r="H5394" s="132" t="n">
        <v>58890.48</v>
      </c>
      <c r="I5394" s="132" t="n">
        <v>60293.51</v>
      </c>
      <c r="J5394" s="132" t="n">
        <f aca="false">LARGE($G$1:G5394,1)</f>
        <v>73757.39</v>
      </c>
      <c r="K5394" s="192" t="n">
        <f aca="false">IF(J5394&gt;J5393,0,K5393+1)</f>
        <v>210</v>
      </c>
      <c r="L5394" s="134" t="n">
        <f aca="false">I5394/J5394-1</f>
        <v>-0.182542793339081</v>
      </c>
      <c r="O5394" s="131"/>
      <c r="P5394" s="330"/>
      <c r="Q5394" s="132"/>
      <c r="R5394" s="132"/>
      <c r="S5394" s="132"/>
      <c r="T5394" s="132"/>
    </row>
    <row r="5395" customFormat="false" ht="12.8" hidden="false" customHeight="false" outlineLevel="0" collapsed="false">
      <c r="A5395" s="131" t="n">
        <v>1728604800</v>
      </c>
      <c r="B5395" s="330" t="n">
        <f aca="false">(A5395/(24*60*60))+DATE(1970,1,1)</f>
        <v>45576</v>
      </c>
      <c r="C5395" s="331" t="n">
        <f aca="false">YEAR(B5395)</f>
        <v>2024</v>
      </c>
      <c r="D5395" s="331" t="n">
        <f aca="false">MONTH(B5395)</f>
        <v>10</v>
      </c>
      <c r="E5395" s="331" t="n">
        <f aca="false">DAY(B5395)</f>
        <v>11</v>
      </c>
      <c r="F5395" s="132" t="n">
        <v>60292.61</v>
      </c>
      <c r="G5395" s="132" t="n">
        <v>63423.8</v>
      </c>
      <c r="H5395" s="132" t="n">
        <v>60059.6</v>
      </c>
      <c r="I5395" s="132" t="n">
        <v>62513.56</v>
      </c>
      <c r="J5395" s="132" t="n">
        <f aca="false">LARGE($G$1:G5395,1)</f>
        <v>73757.39</v>
      </c>
      <c r="K5395" s="192" t="n">
        <f aca="false">IF(J5395&gt;J5394,0,K5394+1)</f>
        <v>211</v>
      </c>
      <c r="L5395" s="134" t="n">
        <f aca="false">I5395/J5395-1</f>
        <v>-0.152443436515311</v>
      </c>
      <c r="O5395" s="131"/>
      <c r="P5395" s="330"/>
      <c r="Q5395" s="132"/>
      <c r="R5395" s="132"/>
      <c r="S5395" s="132"/>
      <c r="T5395" s="132"/>
    </row>
    <row r="5396" customFormat="false" ht="12.8" hidden="false" customHeight="false" outlineLevel="0" collapsed="false">
      <c r="A5396" s="131" t="n">
        <v>1728691200</v>
      </c>
      <c r="B5396" s="330" t="n">
        <f aca="false">(A5396/(24*60*60))+DATE(1970,1,1)</f>
        <v>45577</v>
      </c>
      <c r="C5396" s="331" t="n">
        <f aca="false">YEAR(B5396)</f>
        <v>2024</v>
      </c>
      <c r="D5396" s="331" t="n">
        <f aca="false">MONTH(B5396)</f>
        <v>10</v>
      </c>
      <c r="E5396" s="331" t="n">
        <f aca="false">DAY(B5396)</f>
        <v>12</v>
      </c>
      <c r="F5396" s="132" t="n">
        <v>62529.56</v>
      </c>
      <c r="G5396" s="132" t="n">
        <v>63491.06</v>
      </c>
      <c r="H5396" s="132" t="n">
        <v>62500.54</v>
      </c>
      <c r="I5396" s="132" t="n">
        <v>63225.12</v>
      </c>
      <c r="J5396" s="132" t="n">
        <f aca="false">LARGE($G$1:G5396,1)</f>
        <v>73757.39</v>
      </c>
      <c r="K5396" s="192" t="n">
        <f aca="false">IF(J5396&gt;J5395,0,K5395+1)</f>
        <v>212</v>
      </c>
      <c r="L5396" s="134" t="n">
        <f aca="false">I5396/J5396-1</f>
        <v>-0.142796132021483</v>
      </c>
      <c r="O5396" s="131"/>
      <c r="P5396" s="330"/>
      <c r="Q5396" s="132"/>
      <c r="R5396" s="132"/>
      <c r="S5396" s="132"/>
      <c r="T5396" s="132"/>
    </row>
    <row r="5397" customFormat="false" ht="12.8" hidden="false" customHeight="false" outlineLevel="0" collapsed="false">
      <c r="A5397" s="131" t="n">
        <v>1728777600</v>
      </c>
      <c r="B5397" s="330" t="n">
        <f aca="false">(A5397/(24*60*60))+DATE(1970,1,1)</f>
        <v>45578</v>
      </c>
      <c r="C5397" s="331" t="n">
        <f aca="false">YEAR(B5397)</f>
        <v>2024</v>
      </c>
      <c r="D5397" s="331" t="n">
        <f aca="false">MONTH(B5397)</f>
        <v>10</v>
      </c>
      <c r="E5397" s="331" t="n">
        <f aca="false">DAY(B5397)</f>
        <v>13</v>
      </c>
      <c r="F5397" s="132" t="n">
        <v>63224</v>
      </c>
      <c r="G5397" s="132" t="n">
        <v>63305.05</v>
      </c>
      <c r="H5397" s="132" t="n">
        <v>62076.48</v>
      </c>
      <c r="I5397" s="132" t="n">
        <v>62878.8</v>
      </c>
      <c r="J5397" s="132" t="n">
        <f aca="false">LARGE($G$1:G5397,1)</f>
        <v>73757.39</v>
      </c>
      <c r="K5397" s="192" t="n">
        <f aca="false">IF(J5397&gt;J5396,0,K5396+1)</f>
        <v>213</v>
      </c>
      <c r="L5397" s="134" t="n">
        <f aca="false">I5397/J5397-1</f>
        <v>-0.147491525933876</v>
      </c>
      <c r="O5397" s="131"/>
      <c r="P5397" s="330"/>
      <c r="Q5397" s="132"/>
      <c r="R5397" s="132"/>
      <c r="S5397" s="132"/>
      <c r="T5397" s="132"/>
    </row>
    <row r="5398" customFormat="false" ht="12.8" hidden="false" customHeight="false" outlineLevel="0" collapsed="false">
      <c r="A5398" s="131" t="n">
        <v>1728864000</v>
      </c>
      <c r="B5398" s="330" t="n">
        <f aca="false">(A5398/(24*60*60))+DATE(1970,1,1)</f>
        <v>45579</v>
      </c>
      <c r="C5398" s="331" t="n">
        <f aca="false">YEAR(B5398)</f>
        <v>2024</v>
      </c>
      <c r="D5398" s="331" t="n">
        <f aca="false">MONTH(B5398)</f>
        <v>10</v>
      </c>
      <c r="E5398" s="331" t="n">
        <f aca="false">DAY(B5398)</f>
        <v>14</v>
      </c>
      <c r="F5398" s="132" t="n">
        <v>62879.95</v>
      </c>
      <c r="G5398" s="132" t="n">
        <v>66483.5</v>
      </c>
      <c r="H5398" s="132" t="n">
        <v>62485.67</v>
      </c>
      <c r="I5398" s="132" t="n">
        <v>66085.04</v>
      </c>
      <c r="J5398" s="132" t="n">
        <f aca="false">LARGE($G$1:G5398,1)</f>
        <v>73757.39</v>
      </c>
      <c r="K5398" s="192" t="n">
        <f aca="false">IF(J5398&gt;J5397,0,K5397+1)</f>
        <v>214</v>
      </c>
      <c r="L5398" s="134" t="n">
        <f aca="false">I5398/J5398-1</f>
        <v>-0.104021441105766</v>
      </c>
      <c r="O5398" s="131"/>
      <c r="P5398" s="330"/>
      <c r="Q5398" s="132"/>
      <c r="R5398" s="132"/>
      <c r="S5398" s="132"/>
      <c r="T5398" s="132"/>
    </row>
    <row r="5399" customFormat="false" ht="12.8" hidden="false" customHeight="false" outlineLevel="0" collapsed="false">
      <c r="A5399" s="131" t="n">
        <v>1728950400</v>
      </c>
      <c r="B5399" s="330" t="n">
        <f aca="false">(A5399/(24*60*60))+DATE(1970,1,1)</f>
        <v>45580</v>
      </c>
      <c r="C5399" s="331" t="n">
        <f aca="false">YEAR(B5399)</f>
        <v>2024</v>
      </c>
      <c r="D5399" s="331" t="n">
        <f aca="false">MONTH(B5399)</f>
        <v>10</v>
      </c>
      <c r="E5399" s="331" t="n">
        <f aca="false">DAY(B5399)</f>
        <v>15</v>
      </c>
      <c r="F5399" s="132" t="n">
        <v>66085.06</v>
      </c>
      <c r="G5399" s="132" t="n">
        <v>67889.47</v>
      </c>
      <c r="H5399" s="132" t="n">
        <v>64773.89</v>
      </c>
      <c r="I5399" s="132" t="n">
        <v>67075.27</v>
      </c>
      <c r="J5399" s="132" t="n">
        <f aca="false">LARGE($G$1:G5399,1)</f>
        <v>73757.39</v>
      </c>
      <c r="K5399" s="192" t="n">
        <f aca="false">IF(J5399&gt;J5398,0,K5398+1)</f>
        <v>215</v>
      </c>
      <c r="L5399" s="134" t="n">
        <f aca="false">I5399/J5399-1</f>
        <v>-0.0905959389289669</v>
      </c>
      <c r="O5399" s="131"/>
      <c r="P5399" s="330"/>
      <c r="Q5399" s="132"/>
      <c r="R5399" s="132"/>
      <c r="S5399" s="132"/>
      <c r="T5399" s="132"/>
    </row>
    <row r="5400" customFormat="false" ht="12.8" hidden="false" customHeight="false" outlineLevel="0" collapsed="false">
      <c r="A5400" s="131" t="n">
        <v>1729036800</v>
      </c>
      <c r="B5400" s="330" t="n">
        <f aca="false">(A5400/(24*60*60))+DATE(1970,1,1)</f>
        <v>45581</v>
      </c>
      <c r="C5400" s="331" t="n">
        <f aca="false">YEAR(B5400)</f>
        <v>2024</v>
      </c>
      <c r="D5400" s="331" t="n">
        <f aca="false">MONTH(B5400)</f>
        <v>10</v>
      </c>
      <c r="E5400" s="331" t="n">
        <f aca="false">DAY(B5400)</f>
        <v>16</v>
      </c>
      <c r="F5400" s="132" t="n">
        <v>67076.41</v>
      </c>
      <c r="G5400" s="132" t="n">
        <v>68370.65</v>
      </c>
      <c r="H5400" s="132" t="n">
        <v>66774.88</v>
      </c>
      <c r="I5400" s="132" t="n">
        <v>67618.58</v>
      </c>
      <c r="J5400" s="132" t="n">
        <f aca="false">LARGE($G$1:G5400,1)</f>
        <v>73757.39</v>
      </c>
      <c r="K5400" s="192" t="n">
        <f aca="false">IF(J5400&gt;J5399,0,K5399+1)</f>
        <v>216</v>
      </c>
      <c r="L5400" s="134" t="n">
        <f aca="false">I5400/J5400-1</f>
        <v>-0.083229761790649</v>
      </c>
      <c r="O5400" s="131"/>
      <c r="P5400" s="330"/>
      <c r="Q5400" s="132"/>
      <c r="R5400" s="132"/>
      <c r="S5400" s="132"/>
      <c r="T5400" s="132"/>
    </row>
    <row r="5401" customFormat="false" ht="12.8" hidden="false" customHeight="false" outlineLevel="0" collapsed="false">
      <c r="A5401" s="131" t="n">
        <v>1729123200</v>
      </c>
      <c r="B5401" s="330" t="n">
        <f aca="false">(A5401/(24*60*60))+DATE(1970,1,1)</f>
        <v>45582</v>
      </c>
      <c r="C5401" s="331" t="n">
        <f aca="false">YEAR(B5401)</f>
        <v>2024</v>
      </c>
      <c r="D5401" s="331" t="n">
        <f aca="false">MONTH(B5401)</f>
        <v>10</v>
      </c>
      <c r="E5401" s="331" t="n">
        <f aca="false">DAY(B5401)</f>
        <v>17</v>
      </c>
      <c r="F5401" s="132" t="n">
        <v>67615.11</v>
      </c>
      <c r="G5401" s="132" t="n">
        <v>67925.72</v>
      </c>
      <c r="H5401" s="132" t="n">
        <v>66652.12</v>
      </c>
      <c r="I5401" s="132" t="n">
        <v>67414.03</v>
      </c>
      <c r="J5401" s="132" t="n">
        <f aca="false">LARGE($G$1:G5401,1)</f>
        <v>73757.39</v>
      </c>
      <c r="K5401" s="192" t="n">
        <f aca="false">IF(J5401&gt;J5400,0,K5400+1)</f>
        <v>217</v>
      </c>
      <c r="L5401" s="134" t="n">
        <f aca="false">I5401/J5401-1</f>
        <v>-0.0860030432204827</v>
      </c>
      <c r="O5401" s="131"/>
      <c r="P5401" s="330"/>
      <c r="Q5401" s="132"/>
      <c r="R5401" s="132"/>
      <c r="S5401" s="132"/>
      <c r="T5401" s="132"/>
    </row>
    <row r="5402" customFormat="false" ht="12.8" hidden="false" customHeight="false" outlineLevel="0" collapsed="false">
      <c r="A5402" s="131" t="n">
        <v>1729209600</v>
      </c>
      <c r="B5402" s="330" t="n">
        <f aca="false">(A5402/(24*60*60))+DATE(1970,1,1)</f>
        <v>45583</v>
      </c>
      <c r="C5402" s="331" t="n">
        <f aca="false">YEAR(B5402)</f>
        <v>2024</v>
      </c>
      <c r="D5402" s="331" t="n">
        <f aca="false">MONTH(B5402)</f>
        <v>10</v>
      </c>
      <c r="E5402" s="331" t="n">
        <f aca="false">DAY(B5402)</f>
        <v>18</v>
      </c>
      <c r="F5402" s="132" t="n">
        <v>67413.16</v>
      </c>
      <c r="G5402" s="132" t="n">
        <v>68966.23</v>
      </c>
      <c r="H5402" s="132" t="n">
        <v>67188.79</v>
      </c>
      <c r="I5402" s="132" t="n">
        <v>68413.6</v>
      </c>
      <c r="J5402" s="132" t="n">
        <f aca="false">LARGE($G$1:G5402,1)</f>
        <v>73757.39</v>
      </c>
      <c r="K5402" s="192" t="n">
        <f aca="false">IF(J5402&gt;J5401,0,K5401+1)</f>
        <v>218</v>
      </c>
      <c r="L5402" s="134" t="n">
        <f aca="false">I5402/J5402-1</f>
        <v>-0.0724509096647806</v>
      </c>
      <c r="O5402" s="131"/>
      <c r="P5402" s="330"/>
      <c r="Q5402" s="132"/>
      <c r="R5402" s="132"/>
      <c r="S5402" s="132"/>
      <c r="T5402" s="132"/>
    </row>
    <row r="5403" customFormat="false" ht="12.8" hidden="false" customHeight="false" outlineLevel="0" collapsed="false">
      <c r="A5403" s="131" t="n">
        <v>1729296000</v>
      </c>
      <c r="B5403" s="330" t="n">
        <f aca="false">(A5403/(24*60*60))+DATE(1970,1,1)</f>
        <v>45584</v>
      </c>
      <c r="C5403" s="331" t="n">
        <f aca="false">YEAR(B5403)</f>
        <v>2024</v>
      </c>
      <c r="D5403" s="331" t="n">
        <f aca="false">MONTH(B5403)</f>
        <v>10</v>
      </c>
      <c r="E5403" s="331" t="n">
        <f aca="false">DAY(B5403)</f>
        <v>19</v>
      </c>
      <c r="F5403" s="132" t="n">
        <v>68413.83</v>
      </c>
      <c r="G5403" s="132" t="n">
        <v>68657.75</v>
      </c>
      <c r="H5403" s="132" t="n">
        <v>68030.76</v>
      </c>
      <c r="I5403" s="132" t="n">
        <v>68364.41</v>
      </c>
      <c r="J5403" s="132" t="n">
        <f aca="false">LARGE($G$1:G5403,1)</f>
        <v>73757.39</v>
      </c>
      <c r="K5403" s="192" t="n">
        <f aca="false">IF(J5403&gt;J5402,0,K5402+1)</f>
        <v>219</v>
      </c>
      <c r="L5403" s="134" t="n">
        <f aca="false">I5403/J5403-1</f>
        <v>-0.0731178258883618</v>
      </c>
      <c r="O5403" s="131"/>
      <c r="P5403" s="330"/>
      <c r="Q5403" s="132"/>
      <c r="R5403" s="132"/>
      <c r="S5403" s="132"/>
      <c r="T5403" s="132"/>
    </row>
    <row r="5404" customFormat="false" ht="12.8" hidden="false" customHeight="false" outlineLevel="0" collapsed="false">
      <c r="A5404" s="131" t="n">
        <v>1729382400</v>
      </c>
      <c r="B5404" s="330" t="n">
        <f aca="false">(A5404/(24*60*60))+DATE(1970,1,1)</f>
        <v>45585</v>
      </c>
      <c r="C5404" s="331" t="n">
        <f aca="false">YEAR(B5404)</f>
        <v>2024</v>
      </c>
      <c r="D5404" s="331" t="n">
        <f aca="false">MONTH(B5404)</f>
        <v>10</v>
      </c>
      <c r="E5404" s="331" t="n">
        <f aca="false">DAY(B5404)</f>
        <v>20</v>
      </c>
      <c r="F5404" s="132" t="n">
        <v>68366.18</v>
      </c>
      <c r="G5404" s="132" t="n">
        <v>69365</v>
      </c>
      <c r="H5404" s="132" t="n">
        <v>68107.64</v>
      </c>
      <c r="I5404" s="132" t="n">
        <v>69020.34</v>
      </c>
      <c r="J5404" s="132" t="n">
        <f aca="false">LARGE($G$1:G5404,1)</f>
        <v>73757.39</v>
      </c>
      <c r="K5404" s="192" t="n">
        <f aca="false">IF(J5404&gt;J5403,0,K5403+1)</f>
        <v>220</v>
      </c>
      <c r="L5404" s="134" t="n">
        <f aca="false">I5404/J5404-1</f>
        <v>-0.0642247509029266</v>
      </c>
      <c r="O5404" s="131"/>
      <c r="P5404" s="330"/>
      <c r="Q5404" s="132"/>
      <c r="R5404" s="132"/>
      <c r="S5404" s="132"/>
      <c r="T5404" s="132"/>
    </row>
    <row r="5405" customFormat="false" ht="12.8" hidden="false" customHeight="false" outlineLevel="0" collapsed="false">
      <c r="A5405" s="131" t="n">
        <v>1729468800</v>
      </c>
      <c r="B5405" s="330" t="n">
        <f aca="false">(A5405/(24*60*60))+DATE(1970,1,1)</f>
        <v>45586</v>
      </c>
      <c r="C5405" s="331" t="n">
        <f aca="false">YEAR(B5405)</f>
        <v>2024</v>
      </c>
      <c r="D5405" s="331" t="n">
        <f aca="false">MONTH(B5405)</f>
        <v>10</v>
      </c>
      <c r="E5405" s="331" t="n">
        <f aca="false">DAY(B5405)</f>
        <v>21</v>
      </c>
      <c r="F5405" s="132" t="n">
        <v>69020.34</v>
      </c>
      <c r="G5405" s="132" t="n">
        <v>69504.7</v>
      </c>
      <c r="H5405" s="132" t="n">
        <v>66849.4</v>
      </c>
      <c r="I5405" s="132" t="n">
        <v>67374.06</v>
      </c>
      <c r="J5405" s="132" t="n">
        <f aca="false">LARGE($G$1:G5405,1)</f>
        <v>73757.39</v>
      </c>
      <c r="K5405" s="192" t="n">
        <f aca="false">IF(J5405&gt;J5404,0,K5404+1)</f>
        <v>221</v>
      </c>
      <c r="L5405" s="134" t="n">
        <f aca="false">I5405/J5405-1</f>
        <v>-0.0865449550207783</v>
      </c>
      <c r="O5405" s="131"/>
      <c r="P5405" s="330"/>
      <c r="Q5405" s="132"/>
      <c r="R5405" s="132"/>
      <c r="S5405" s="132"/>
      <c r="T5405" s="132"/>
    </row>
    <row r="5406" customFormat="false" ht="12.8" hidden="false" customHeight="false" outlineLevel="0" collapsed="false">
      <c r="A5406" s="131" t="n">
        <v>1729555200</v>
      </c>
      <c r="B5406" s="330" t="n">
        <f aca="false">(A5406/(24*60*60))+DATE(1970,1,1)</f>
        <v>45587</v>
      </c>
      <c r="C5406" s="331" t="n">
        <f aca="false">YEAR(B5406)</f>
        <v>2024</v>
      </c>
      <c r="D5406" s="331" t="n">
        <f aca="false">MONTH(B5406)</f>
        <v>10</v>
      </c>
      <c r="E5406" s="331" t="n">
        <f aca="false">DAY(B5406)</f>
        <v>22</v>
      </c>
      <c r="F5406" s="132" t="n">
        <v>67375.81</v>
      </c>
      <c r="G5406" s="132" t="n">
        <v>67789.5</v>
      </c>
      <c r="H5406" s="132" t="n">
        <v>66576.1</v>
      </c>
      <c r="I5406" s="132" t="n">
        <v>67388.67</v>
      </c>
      <c r="J5406" s="132" t="n">
        <f aca="false">LARGE($G$1:G5406,1)</f>
        <v>73757.39</v>
      </c>
      <c r="K5406" s="192" t="n">
        <f aca="false">IF(J5406&gt;J5405,0,K5405+1)</f>
        <v>222</v>
      </c>
      <c r="L5406" s="134" t="n">
        <f aca="false">I5406/J5406-1</f>
        <v>-0.0863468731743355</v>
      </c>
      <c r="O5406" s="131"/>
      <c r="P5406" s="330"/>
      <c r="Q5406" s="132"/>
      <c r="R5406" s="132"/>
      <c r="S5406" s="132"/>
      <c r="T5406" s="132"/>
    </row>
    <row r="5407" customFormat="false" ht="12.8" hidden="false" customHeight="false" outlineLevel="0" collapsed="false">
      <c r="A5407" s="131" t="n">
        <v>1729641600</v>
      </c>
      <c r="B5407" s="330" t="n">
        <f aca="false">(A5407/(24*60*60))+DATE(1970,1,1)</f>
        <v>45588</v>
      </c>
      <c r="C5407" s="331" t="n">
        <f aca="false">YEAR(B5407)</f>
        <v>2024</v>
      </c>
      <c r="D5407" s="331" t="n">
        <f aca="false">MONTH(B5407)</f>
        <v>10</v>
      </c>
      <c r="E5407" s="331" t="n">
        <f aca="false">DAY(B5407)</f>
        <v>23</v>
      </c>
      <c r="F5407" s="132" t="n">
        <v>67391.98</v>
      </c>
      <c r="G5407" s="132" t="n">
        <v>67417.04</v>
      </c>
      <c r="H5407" s="132" t="n">
        <v>65153.38</v>
      </c>
      <c r="I5407" s="132" t="n">
        <v>66632.63</v>
      </c>
      <c r="J5407" s="132" t="n">
        <f aca="false">LARGE($G$1:G5407,1)</f>
        <v>73757.39</v>
      </c>
      <c r="K5407" s="192" t="n">
        <f aca="false">IF(J5407&gt;J5406,0,K5406+1)</f>
        <v>223</v>
      </c>
      <c r="L5407" s="134" t="n">
        <f aca="false">I5407/J5407-1</f>
        <v>-0.0965972358837535</v>
      </c>
      <c r="O5407" s="131"/>
      <c r="P5407" s="330"/>
      <c r="Q5407" s="132"/>
      <c r="R5407" s="132"/>
      <c r="S5407" s="132"/>
      <c r="T5407" s="132"/>
    </row>
    <row r="5408" customFormat="false" ht="12.8" hidden="false" customHeight="false" outlineLevel="0" collapsed="false">
      <c r="A5408" s="131" t="n">
        <v>1729728000</v>
      </c>
      <c r="B5408" s="330" t="n">
        <f aca="false">(A5408/(24*60*60))+DATE(1970,1,1)</f>
        <v>45589</v>
      </c>
      <c r="C5408" s="331" t="n">
        <f aca="false">YEAR(B5408)</f>
        <v>2024</v>
      </c>
      <c r="D5408" s="331" t="n">
        <f aca="false">MONTH(B5408)</f>
        <v>10</v>
      </c>
      <c r="E5408" s="331" t="n">
        <f aca="false">DAY(B5408)</f>
        <v>24</v>
      </c>
      <c r="F5408" s="132" t="n">
        <v>66629.4</v>
      </c>
      <c r="G5408" s="132" t="n">
        <v>68810.05</v>
      </c>
      <c r="H5408" s="132" t="n">
        <v>66469.88</v>
      </c>
      <c r="I5408" s="132" t="n">
        <v>68167.49</v>
      </c>
      <c r="J5408" s="132" t="n">
        <f aca="false">LARGE($G$1:G5408,1)</f>
        <v>73757.39</v>
      </c>
      <c r="K5408" s="192" t="n">
        <f aca="false">IF(J5408&gt;J5407,0,K5407+1)</f>
        <v>224</v>
      </c>
      <c r="L5408" s="134" t="n">
        <f aca="false">I5408/J5408-1</f>
        <v>-0.075787660056843</v>
      </c>
      <c r="O5408" s="131"/>
      <c r="P5408" s="330"/>
      <c r="Q5408" s="132"/>
      <c r="R5408" s="132"/>
      <c r="S5408" s="132"/>
      <c r="T5408" s="132"/>
    </row>
    <row r="5409" customFormat="false" ht="12.8" hidden="false" customHeight="false" outlineLevel="0" collapsed="false">
      <c r="A5409" s="131" t="n">
        <v>1729814400</v>
      </c>
      <c r="B5409" s="330" t="n">
        <f aca="false">(A5409/(24*60*60))+DATE(1970,1,1)</f>
        <v>45590</v>
      </c>
      <c r="C5409" s="331" t="n">
        <f aca="false">YEAR(B5409)</f>
        <v>2024</v>
      </c>
      <c r="D5409" s="331" t="n">
        <f aca="false">MONTH(B5409)</f>
        <v>10</v>
      </c>
      <c r="E5409" s="331" t="n">
        <f aca="false">DAY(B5409)</f>
        <v>25</v>
      </c>
      <c r="F5409" s="132" t="n">
        <v>68167.74</v>
      </c>
      <c r="G5409" s="132" t="n">
        <v>68729.35</v>
      </c>
      <c r="H5409" s="132" t="n">
        <v>65538.5</v>
      </c>
      <c r="I5409" s="132" t="n">
        <v>66620.83</v>
      </c>
      <c r="J5409" s="132" t="n">
        <f aca="false">LARGE($G$1:G5409,1)</f>
        <v>73757.39</v>
      </c>
      <c r="K5409" s="192" t="n">
        <f aca="false">IF(J5409&gt;J5408,0,K5408+1)</f>
        <v>225</v>
      </c>
      <c r="L5409" s="134" t="n">
        <f aca="false">I5409/J5409-1</f>
        <v>-0.0967572198528174</v>
      </c>
      <c r="O5409" s="131"/>
      <c r="P5409" s="330"/>
      <c r="Q5409" s="132"/>
      <c r="R5409" s="132"/>
      <c r="S5409" s="132"/>
      <c r="T5409" s="132"/>
    </row>
    <row r="5410" customFormat="false" ht="12.8" hidden="false" customHeight="false" outlineLevel="0" collapsed="false">
      <c r="A5410" s="131" t="n">
        <v>1729900800</v>
      </c>
      <c r="B5410" s="330" t="n">
        <f aca="false">(A5410/(24*60*60))+DATE(1970,1,1)</f>
        <v>45591</v>
      </c>
      <c r="C5410" s="331" t="n">
        <f aca="false">YEAR(B5410)</f>
        <v>2024</v>
      </c>
      <c r="D5410" s="331" t="n">
        <f aca="false">MONTH(B5410)</f>
        <v>10</v>
      </c>
      <c r="E5410" s="331" t="n">
        <f aca="false">DAY(B5410)</f>
        <v>26</v>
      </c>
      <c r="F5410" s="132" t="n">
        <v>66613.83</v>
      </c>
      <c r="G5410" s="132" t="n">
        <v>67377.89</v>
      </c>
      <c r="H5410" s="132" t="n">
        <v>66373.99</v>
      </c>
      <c r="I5410" s="132" t="n">
        <v>67030.64</v>
      </c>
      <c r="J5410" s="132" t="n">
        <f aca="false">LARGE($G$1:G5410,1)</f>
        <v>73757.39</v>
      </c>
      <c r="K5410" s="192" t="n">
        <f aca="false">IF(J5410&gt;J5409,0,K5409+1)</f>
        <v>226</v>
      </c>
      <c r="L5410" s="134" t="n">
        <f aca="false">I5410/J5410-1</f>
        <v>-0.0912010308390793</v>
      </c>
      <c r="O5410" s="131"/>
      <c r="P5410" s="330"/>
      <c r="Q5410" s="132"/>
      <c r="R5410" s="132"/>
      <c r="S5410" s="132"/>
      <c r="T5410" s="132"/>
    </row>
    <row r="5411" customFormat="false" ht="12.8" hidden="false" customHeight="false" outlineLevel="0" collapsed="false">
      <c r="A5411" s="131" t="n">
        <v>1729987200</v>
      </c>
      <c r="B5411" s="330" t="n">
        <f aca="false">(A5411/(24*60*60))+DATE(1970,1,1)</f>
        <v>45592</v>
      </c>
      <c r="C5411" s="331" t="n">
        <f aca="false">YEAR(B5411)</f>
        <v>2024</v>
      </c>
      <c r="D5411" s="331" t="n">
        <f aca="false">MONTH(B5411)</f>
        <v>10</v>
      </c>
      <c r="E5411" s="331" t="n">
        <f aca="false">DAY(B5411)</f>
        <v>27</v>
      </c>
      <c r="F5411" s="132" t="n">
        <v>67031.06</v>
      </c>
      <c r="G5411" s="132" t="n">
        <v>68254.34</v>
      </c>
      <c r="H5411" s="132" t="n">
        <v>66865.8</v>
      </c>
      <c r="I5411" s="132" t="n">
        <v>67964.35</v>
      </c>
      <c r="J5411" s="132" t="n">
        <f aca="false">LARGE($G$1:G5411,1)</f>
        <v>73757.39</v>
      </c>
      <c r="K5411" s="192" t="n">
        <f aca="false">IF(J5411&gt;J5410,0,K5410+1)</f>
        <v>227</v>
      </c>
      <c r="L5411" s="134" t="n">
        <f aca="false">I5411/J5411-1</f>
        <v>-0.07854182475817</v>
      </c>
      <c r="O5411" s="131"/>
      <c r="P5411" s="330"/>
      <c r="Q5411" s="132"/>
      <c r="R5411" s="132"/>
      <c r="S5411" s="132"/>
      <c r="T5411" s="132"/>
    </row>
    <row r="5412" customFormat="false" ht="12.8" hidden="false" customHeight="false" outlineLevel="0" collapsed="false">
      <c r="A5412" s="131" t="n">
        <v>1730073600</v>
      </c>
      <c r="B5412" s="330" t="n">
        <f aca="false">(A5412/(24*60*60))+DATE(1970,1,1)</f>
        <v>45593</v>
      </c>
      <c r="C5412" s="331" t="n">
        <f aca="false">YEAR(B5412)</f>
        <v>2024</v>
      </c>
      <c r="D5412" s="331" t="n">
        <f aca="false">MONTH(B5412)</f>
        <v>10</v>
      </c>
      <c r="E5412" s="331" t="n">
        <f aca="false">DAY(B5412)</f>
        <v>28</v>
      </c>
      <c r="F5412" s="132" t="n">
        <v>67964.12</v>
      </c>
      <c r="G5412" s="132" t="n">
        <v>70235.25</v>
      </c>
      <c r="H5412" s="132" t="n">
        <v>67567.12</v>
      </c>
      <c r="I5412" s="132" t="n">
        <v>69935.85</v>
      </c>
      <c r="J5412" s="132" t="n">
        <f aca="false">LARGE($G$1:G5412,1)</f>
        <v>73757.39</v>
      </c>
      <c r="K5412" s="192" t="n">
        <f aca="false">IF(J5412&gt;J5411,0,K5411+1)</f>
        <v>228</v>
      </c>
      <c r="L5412" s="134" t="n">
        <f aca="false">I5412/J5412-1</f>
        <v>-0.051812299757353</v>
      </c>
      <c r="O5412" s="131"/>
      <c r="P5412" s="330"/>
      <c r="Q5412" s="132"/>
      <c r="R5412" s="132"/>
      <c r="S5412" s="132"/>
      <c r="T5412" s="132"/>
    </row>
    <row r="5413" customFormat="false" ht="12.8" hidden="false" customHeight="false" outlineLevel="0" collapsed="false">
      <c r="A5413" s="131" t="n">
        <v>1730160000</v>
      </c>
      <c r="B5413" s="330" t="n">
        <f aca="false">(A5413/(24*60*60))+DATE(1970,1,1)</f>
        <v>45594</v>
      </c>
      <c r="C5413" s="331" t="n">
        <f aca="false">YEAR(B5413)</f>
        <v>2024</v>
      </c>
      <c r="D5413" s="331" t="n">
        <f aca="false">MONTH(B5413)</f>
        <v>10</v>
      </c>
      <c r="E5413" s="331" t="n">
        <f aca="false">DAY(B5413)</f>
        <v>29</v>
      </c>
      <c r="F5413" s="132" t="n">
        <v>69936.62</v>
      </c>
      <c r="G5413" s="132" t="n">
        <v>73581.22</v>
      </c>
      <c r="H5413" s="132" t="n">
        <v>69738.47</v>
      </c>
      <c r="I5413" s="132" t="n">
        <v>72700.59</v>
      </c>
      <c r="J5413" s="132" t="n">
        <f aca="false">LARGE($G$1:G5413,1)</f>
        <v>73757.39</v>
      </c>
      <c r="K5413" s="192" t="n">
        <f aca="false">IF(J5413&gt;J5412,0,K5412+1)</f>
        <v>229</v>
      </c>
      <c r="L5413" s="134" t="n">
        <f aca="false">I5413/J5413-1</f>
        <v>-0.0143280558056623</v>
      </c>
      <c r="O5413" s="131"/>
      <c r="P5413" s="330"/>
      <c r="Q5413" s="132"/>
      <c r="R5413" s="132"/>
      <c r="S5413" s="132"/>
      <c r="T5413" s="132"/>
    </row>
    <row r="5414" customFormat="false" ht="12.8" hidden="false" customHeight="false" outlineLevel="0" collapsed="false">
      <c r="A5414" s="131" t="n">
        <v>1730246400</v>
      </c>
      <c r="B5414" s="330" t="n">
        <f aca="false">(A5414/(24*60*60))+DATE(1970,1,1)</f>
        <v>45595</v>
      </c>
      <c r="C5414" s="331" t="n">
        <f aca="false">YEAR(B5414)</f>
        <v>2024</v>
      </c>
      <c r="D5414" s="331" t="n">
        <f aca="false">MONTH(B5414)</f>
        <v>10</v>
      </c>
      <c r="E5414" s="331" t="n">
        <f aca="false">DAY(B5414)</f>
        <v>30</v>
      </c>
      <c r="F5414" s="132" t="n">
        <v>72704.34</v>
      </c>
      <c r="G5414" s="132" t="n">
        <v>72956.13</v>
      </c>
      <c r="H5414" s="132" t="n">
        <v>71405.75</v>
      </c>
      <c r="I5414" s="132" t="n">
        <v>72359</v>
      </c>
      <c r="J5414" s="132" t="n">
        <f aca="false">LARGE($G$1:G5414,1)</f>
        <v>73757.39</v>
      </c>
      <c r="K5414" s="192" t="n">
        <f aca="false">IF(J5414&gt;J5413,0,K5413+1)</f>
        <v>230</v>
      </c>
      <c r="L5414" s="134" t="n">
        <f aca="false">I5414/J5414-1</f>
        <v>-0.018959320550795</v>
      </c>
      <c r="O5414" s="131"/>
      <c r="P5414" s="330"/>
      <c r="Q5414" s="132"/>
      <c r="R5414" s="132"/>
      <c r="S5414" s="132"/>
      <c r="T5414" s="132"/>
    </row>
    <row r="5415" customFormat="false" ht="12.8" hidden="false" customHeight="false" outlineLevel="0" collapsed="false">
      <c r="A5415" s="131" t="n">
        <v>1730332800</v>
      </c>
      <c r="B5415" s="330" t="n">
        <f aca="false">(A5415/(24*60*60))+DATE(1970,1,1)</f>
        <v>45596</v>
      </c>
      <c r="C5415" s="331" t="n">
        <f aca="false">YEAR(B5415)</f>
        <v>2024</v>
      </c>
      <c r="D5415" s="331" t="n">
        <f aca="false">MONTH(B5415)</f>
        <v>10</v>
      </c>
      <c r="E5415" s="331" t="n">
        <f aca="false">DAY(B5415)</f>
        <v>31</v>
      </c>
      <c r="F5415" s="132" t="n">
        <v>72358.75</v>
      </c>
      <c r="G5415" s="132" t="n">
        <v>72669.01</v>
      </c>
      <c r="H5415" s="132" t="n">
        <v>69606.58</v>
      </c>
      <c r="I5415" s="132" t="n">
        <v>70244.48</v>
      </c>
      <c r="J5415" s="132" t="n">
        <f aca="false">LARGE($G$1:G5415,1)</f>
        <v>73757.39</v>
      </c>
      <c r="K5415" s="192" t="n">
        <f aca="false">IF(J5415&gt;J5414,0,K5414+1)</f>
        <v>231</v>
      </c>
      <c r="L5415" s="134" t="n">
        <f aca="false">I5415/J5415-1</f>
        <v>-0.0476279054885213</v>
      </c>
      <c r="O5415" s="131"/>
      <c r="P5415" s="330"/>
      <c r="Q5415" s="132"/>
      <c r="R5415" s="132"/>
      <c r="S5415" s="132"/>
      <c r="T5415" s="132"/>
    </row>
    <row r="5416" customFormat="false" ht="12.8" hidden="false" customHeight="false" outlineLevel="0" collapsed="false">
      <c r="A5416" s="131" t="n">
        <v>1730419200</v>
      </c>
      <c r="B5416" s="330" t="n">
        <f aca="false">(A5416/(24*60*60))+DATE(1970,1,1)</f>
        <v>45597</v>
      </c>
      <c r="C5416" s="331" t="n">
        <f aca="false">YEAR(B5416)</f>
        <v>2024</v>
      </c>
      <c r="D5416" s="331" t="n">
        <f aca="false">MONTH(B5416)</f>
        <v>11</v>
      </c>
      <c r="E5416" s="331" t="n">
        <f aca="false">DAY(B5416)</f>
        <v>1</v>
      </c>
      <c r="F5416" s="132" t="n">
        <v>70236.03</v>
      </c>
      <c r="G5416" s="132" t="n">
        <v>71611.25</v>
      </c>
      <c r="H5416" s="132" t="n">
        <v>68796.5</v>
      </c>
      <c r="I5416" s="132" t="n">
        <v>69509.1</v>
      </c>
      <c r="J5416" s="132" t="n">
        <f aca="false">LARGE($G$1:G5416,1)</f>
        <v>73757.39</v>
      </c>
      <c r="K5416" s="192" t="n">
        <f aca="false">IF(J5416&gt;J5415,0,K5415+1)</f>
        <v>232</v>
      </c>
      <c r="L5416" s="134" t="n">
        <f aca="false">I5416/J5416-1</f>
        <v>-0.0575981606724424</v>
      </c>
      <c r="O5416" s="131"/>
      <c r="P5416" s="330"/>
      <c r="Q5416" s="132"/>
      <c r="R5416" s="132"/>
      <c r="S5416" s="132"/>
      <c r="T5416" s="132"/>
    </row>
    <row r="5417" customFormat="false" ht="12.8" hidden="false" customHeight="false" outlineLevel="0" collapsed="false">
      <c r="A5417" s="131" t="n">
        <v>1730505600</v>
      </c>
      <c r="B5417" s="330" t="n">
        <f aca="false">(A5417/(24*60*60))+DATE(1970,1,1)</f>
        <v>45598</v>
      </c>
      <c r="C5417" s="331" t="n">
        <f aca="false">YEAR(B5417)</f>
        <v>2024</v>
      </c>
      <c r="D5417" s="331" t="n">
        <f aca="false">MONTH(B5417)</f>
        <v>11</v>
      </c>
      <c r="E5417" s="331" t="n">
        <f aca="false">DAY(B5417)</f>
        <v>2</v>
      </c>
      <c r="F5417" s="132" t="n">
        <v>69502.94</v>
      </c>
      <c r="G5417" s="132" t="n">
        <v>69894.18</v>
      </c>
      <c r="H5417" s="132" t="n">
        <v>69025.75</v>
      </c>
      <c r="I5417" s="132" t="n">
        <v>69327.49</v>
      </c>
      <c r="J5417" s="132" t="n">
        <f aca="false">LARGE($G$1:G5417,1)</f>
        <v>73757.39</v>
      </c>
      <c r="K5417" s="192" t="n">
        <f aca="false">IF(J5417&gt;J5416,0,K5416+1)</f>
        <v>233</v>
      </c>
      <c r="L5417" s="134" t="n">
        <f aca="false">I5417/J5417-1</f>
        <v>-0.0600604224200448</v>
      </c>
      <c r="O5417" s="131"/>
      <c r="P5417" s="330"/>
      <c r="Q5417" s="132"/>
      <c r="R5417" s="132"/>
      <c r="S5417" s="132"/>
      <c r="T5417" s="132"/>
    </row>
    <row r="5418" customFormat="false" ht="12.8" hidden="false" customHeight="false" outlineLevel="0" collapsed="false">
      <c r="A5418" s="131" t="n">
        <v>1730592000</v>
      </c>
      <c r="B5418" s="330" t="n">
        <f aca="false">(A5418/(24*60*60))+DATE(1970,1,1)</f>
        <v>45599</v>
      </c>
      <c r="C5418" s="331" t="n">
        <f aca="false">YEAR(B5418)</f>
        <v>2024</v>
      </c>
      <c r="D5418" s="331" t="n">
        <f aca="false">MONTH(B5418)</f>
        <v>11</v>
      </c>
      <c r="E5418" s="331" t="n">
        <f aca="false">DAY(B5418)</f>
        <v>3</v>
      </c>
      <c r="F5418" s="132" t="n">
        <v>69333.21</v>
      </c>
      <c r="G5418" s="132" t="n">
        <v>69372.74</v>
      </c>
      <c r="H5418" s="132" t="n">
        <v>67479.18</v>
      </c>
      <c r="I5418" s="132" t="n">
        <v>68757.97</v>
      </c>
      <c r="J5418" s="132" t="n">
        <f aca="false">LARGE($G$1:G5418,1)</f>
        <v>73757.39</v>
      </c>
      <c r="K5418" s="192" t="n">
        <f aca="false">IF(J5418&gt;J5417,0,K5417+1)</f>
        <v>234</v>
      </c>
      <c r="L5418" s="134" t="n">
        <f aca="false">I5418/J5418-1</f>
        <v>-0.0677819537811737</v>
      </c>
      <c r="O5418" s="131"/>
      <c r="P5418" s="330"/>
      <c r="Q5418" s="132"/>
      <c r="R5418" s="132"/>
      <c r="S5418" s="132"/>
      <c r="T5418" s="132"/>
    </row>
    <row r="5419" customFormat="false" ht="12.8" hidden="false" customHeight="false" outlineLevel="0" collapsed="false">
      <c r="A5419" s="131" t="n">
        <v>1730678400</v>
      </c>
      <c r="B5419" s="330" t="n">
        <f aca="false">(A5419/(24*60*60))+DATE(1970,1,1)</f>
        <v>45600</v>
      </c>
      <c r="C5419" s="331" t="n">
        <f aca="false">YEAR(B5419)</f>
        <v>2024</v>
      </c>
      <c r="D5419" s="331" t="n">
        <f aca="false">MONTH(B5419)</f>
        <v>11</v>
      </c>
      <c r="E5419" s="331" t="n">
        <f aca="false">DAY(B5419)</f>
        <v>4</v>
      </c>
      <c r="F5419" s="132" t="n">
        <v>68757.27</v>
      </c>
      <c r="G5419" s="132" t="n">
        <v>69458.39</v>
      </c>
      <c r="H5419" s="132" t="n">
        <v>66824.44</v>
      </c>
      <c r="I5419" s="132" t="n">
        <v>67816.69</v>
      </c>
      <c r="J5419" s="132" t="n">
        <f aca="false">LARGE($G$1:G5419,1)</f>
        <v>73757.39</v>
      </c>
      <c r="K5419" s="192" t="n">
        <f aca="false">IF(J5419&gt;J5418,0,K5418+1)</f>
        <v>235</v>
      </c>
      <c r="L5419" s="134" t="n">
        <f aca="false">I5419/J5419-1</f>
        <v>-0.0805437936456265</v>
      </c>
      <c r="O5419" s="131"/>
      <c r="P5419" s="330"/>
      <c r="Q5419" s="132"/>
      <c r="R5419" s="132"/>
      <c r="S5419" s="132"/>
      <c r="T5419" s="132"/>
    </row>
    <row r="5420" customFormat="false" ht="12.8" hidden="false" customHeight="false" outlineLevel="0" collapsed="false">
      <c r="A5420" s="131" t="n">
        <v>1730764800</v>
      </c>
      <c r="B5420" s="330" t="n">
        <f aca="false">(A5420/(24*60*60))+DATE(1970,1,1)</f>
        <v>45601</v>
      </c>
      <c r="C5420" s="331" t="n">
        <f aca="false">YEAR(B5420)</f>
        <v>2024</v>
      </c>
      <c r="D5420" s="331" t="n">
        <f aca="false">MONTH(B5420)</f>
        <v>11</v>
      </c>
      <c r="E5420" s="331" t="n">
        <f aca="false">DAY(B5420)</f>
        <v>5</v>
      </c>
      <c r="F5420" s="132" t="n">
        <v>67823.49</v>
      </c>
      <c r="G5420" s="132" t="n">
        <v>70544.17</v>
      </c>
      <c r="H5420" s="132" t="n">
        <v>67473.23</v>
      </c>
      <c r="I5420" s="132" t="n">
        <v>69399.86</v>
      </c>
      <c r="J5420" s="132" t="n">
        <f aca="false">LARGE($G$1:G5420,1)</f>
        <v>73757.39</v>
      </c>
      <c r="K5420" s="192" t="n">
        <f aca="false">IF(J5420&gt;J5419,0,K5419+1)</f>
        <v>236</v>
      </c>
      <c r="L5420" s="134" t="n">
        <f aca="false">I5420/J5420-1</f>
        <v>-0.0590792326029974</v>
      </c>
      <c r="O5420" s="131"/>
      <c r="P5420" s="330"/>
      <c r="Q5420" s="132"/>
      <c r="R5420" s="132"/>
      <c r="S5420" s="132"/>
      <c r="T5420" s="132"/>
    </row>
    <row r="5421" customFormat="false" ht="12.8" hidden="false" customHeight="false" outlineLevel="0" collapsed="false">
      <c r="A5421" s="131" t="n">
        <v>1730851200</v>
      </c>
      <c r="B5421" s="330" t="n">
        <f aca="false">(A5421/(24*60*60))+DATE(1970,1,1)</f>
        <v>45602</v>
      </c>
      <c r="C5421" s="331" t="n">
        <f aca="false">YEAR(B5421)</f>
        <v>2024</v>
      </c>
      <c r="D5421" s="331" t="n">
        <f aca="false">MONTH(B5421)</f>
        <v>11</v>
      </c>
      <c r="E5421" s="331" t="n">
        <f aca="false">DAY(B5421)</f>
        <v>6</v>
      </c>
      <c r="F5421" s="132" t="n">
        <v>69404.34</v>
      </c>
      <c r="G5421" s="132" t="n">
        <v>76406.79</v>
      </c>
      <c r="H5421" s="132" t="n">
        <v>69326.71</v>
      </c>
      <c r="I5421" s="132" t="n">
        <v>75626.39</v>
      </c>
      <c r="J5421" s="132" t="n">
        <f aca="false">LARGE($G$1:G5421,1)</f>
        <v>76406.79</v>
      </c>
      <c r="K5421" s="192" t="n">
        <f aca="false">IF(J5421&gt;J5420,0,K5420+1)</f>
        <v>0</v>
      </c>
      <c r="L5421" s="134" t="n">
        <f aca="false">I5421/J5421-1</f>
        <v>-0.010213751945344</v>
      </c>
      <c r="O5421" s="131"/>
      <c r="P5421" s="330"/>
      <c r="Q5421" s="132"/>
      <c r="R5421" s="132"/>
      <c r="S5421" s="132"/>
      <c r="T5421" s="132"/>
    </row>
    <row r="5422" customFormat="false" ht="12.8" hidden="false" customHeight="false" outlineLevel="0" collapsed="false">
      <c r="A5422" s="131" t="n">
        <v>1730937600</v>
      </c>
      <c r="B5422" s="330" t="n">
        <f aca="false">(A5422/(24*60*60))+DATE(1970,1,1)</f>
        <v>45603</v>
      </c>
      <c r="C5422" s="331" t="n">
        <f aca="false">YEAR(B5422)</f>
        <v>2024</v>
      </c>
      <c r="D5422" s="331" t="n">
        <f aca="false">MONTH(B5422)</f>
        <v>11</v>
      </c>
      <c r="E5422" s="331" t="n">
        <f aca="false">DAY(B5422)</f>
        <v>7</v>
      </c>
      <c r="F5422" s="132" t="n">
        <v>75626.16</v>
      </c>
      <c r="G5422" s="132" t="n">
        <v>76895.38</v>
      </c>
      <c r="H5422" s="132" t="n">
        <v>74459.99</v>
      </c>
      <c r="I5422" s="132" t="n">
        <v>75913.55</v>
      </c>
      <c r="J5422" s="132" t="n">
        <f aca="false">LARGE($G$1:G5422,1)</f>
        <v>76895.38</v>
      </c>
      <c r="K5422" s="192" t="n">
        <f aca="false">IF(J5422&gt;J5421,0,K5421+1)</f>
        <v>0</v>
      </c>
      <c r="L5422" s="134" t="n">
        <f aca="false">I5422/J5422-1</f>
        <v>-0.0127683873855621</v>
      </c>
      <c r="O5422" s="131"/>
      <c r="P5422" s="330"/>
      <c r="Q5422" s="132"/>
      <c r="R5422" s="132"/>
      <c r="S5422" s="132"/>
      <c r="T5422" s="132"/>
    </row>
    <row r="5423" customFormat="false" ht="12.8" hidden="false" customHeight="false" outlineLevel="0" collapsed="false">
      <c r="A5423" s="131" t="n">
        <v>1731024000</v>
      </c>
      <c r="B5423" s="330" t="n">
        <f aca="false">(A5423/(24*60*60))+DATE(1970,1,1)</f>
        <v>45604</v>
      </c>
      <c r="C5423" s="331" t="n">
        <f aca="false">YEAR(B5423)</f>
        <v>2024</v>
      </c>
      <c r="D5423" s="331" t="n">
        <f aca="false">MONTH(B5423)</f>
        <v>11</v>
      </c>
      <c r="E5423" s="331" t="n">
        <f aca="false">DAY(B5423)</f>
        <v>8</v>
      </c>
      <c r="F5423" s="132" t="n">
        <v>75914.08</v>
      </c>
      <c r="G5423" s="132" t="n">
        <v>77218.3</v>
      </c>
      <c r="H5423" s="132" t="n">
        <v>75660.07</v>
      </c>
      <c r="I5423" s="132" t="n">
        <v>76543.53</v>
      </c>
      <c r="J5423" s="132" t="n">
        <f aca="false">LARGE($G$1:G5423,1)</f>
        <v>77218.3</v>
      </c>
      <c r="K5423" s="192" t="n">
        <f aca="false">IF(J5423&gt;J5422,0,K5422+1)</f>
        <v>0</v>
      </c>
      <c r="L5423" s="134" t="n">
        <f aca="false">I5423/J5423-1</f>
        <v>-0.00873847261594729</v>
      </c>
      <c r="O5423" s="131"/>
      <c r="P5423" s="330"/>
      <c r="Q5423" s="132"/>
      <c r="R5423" s="132"/>
      <c r="S5423" s="132"/>
      <c r="T5423" s="132"/>
    </row>
    <row r="5424" customFormat="false" ht="12.8" hidden="false" customHeight="false" outlineLevel="0" collapsed="false">
      <c r="A5424" s="131" t="n">
        <v>1731110400</v>
      </c>
      <c r="B5424" s="330" t="n">
        <f aca="false">(A5424/(24*60*60))+DATE(1970,1,1)</f>
        <v>45605</v>
      </c>
      <c r="C5424" s="331" t="n">
        <f aca="false">YEAR(B5424)</f>
        <v>2024</v>
      </c>
      <c r="D5424" s="331" t="n">
        <f aca="false">MONTH(B5424)</f>
        <v>11</v>
      </c>
      <c r="E5424" s="331" t="n">
        <f aca="false">DAY(B5424)</f>
        <v>9</v>
      </c>
      <c r="F5424" s="132" t="n">
        <v>76543.55</v>
      </c>
      <c r="G5424" s="132" t="n">
        <v>76923.17</v>
      </c>
      <c r="H5424" s="132" t="n">
        <v>75734.45</v>
      </c>
      <c r="I5424" s="132" t="n">
        <v>76717.34</v>
      </c>
      <c r="J5424" s="132" t="n">
        <f aca="false">LARGE($G$1:G5424,1)</f>
        <v>77218.3</v>
      </c>
      <c r="K5424" s="192" t="n">
        <f aca="false">IF(J5424&gt;J5423,0,K5423+1)</f>
        <v>1</v>
      </c>
      <c r="L5424" s="134" t="n">
        <f aca="false">I5424/J5424-1</f>
        <v>-0.00648758131168392</v>
      </c>
      <c r="O5424" s="131"/>
      <c r="P5424" s="330"/>
      <c r="Q5424" s="132"/>
      <c r="R5424" s="132"/>
      <c r="S5424" s="132"/>
      <c r="T5424" s="132"/>
    </row>
    <row r="5425" customFormat="false" ht="12.8" hidden="false" customHeight="false" outlineLevel="0" collapsed="false">
      <c r="A5425" s="131" t="n">
        <v>1731196800</v>
      </c>
      <c r="B5425" s="330" t="n">
        <f aca="false">(A5425/(24*60*60))+DATE(1970,1,1)</f>
        <v>45606</v>
      </c>
      <c r="C5425" s="331" t="n">
        <f aca="false">YEAR(B5425)</f>
        <v>2024</v>
      </c>
      <c r="D5425" s="331" t="n">
        <f aca="false">MONTH(B5425)</f>
        <v>11</v>
      </c>
      <c r="E5425" s="331" t="n">
        <f aca="false">DAY(B5425)</f>
        <v>10</v>
      </c>
      <c r="F5425" s="132" t="n">
        <v>76714.09</v>
      </c>
      <c r="G5425" s="132" t="n">
        <v>81499.25</v>
      </c>
      <c r="H5425" s="132" t="n">
        <v>76547.56</v>
      </c>
      <c r="I5425" s="132" t="n">
        <v>80410.55</v>
      </c>
      <c r="J5425" s="132" t="n">
        <f aca="false">LARGE($G$1:G5425,1)</f>
        <v>81499.25</v>
      </c>
      <c r="K5425" s="192" t="n">
        <f aca="false">IF(J5425&gt;J5424,0,K5424+1)</f>
        <v>0</v>
      </c>
      <c r="L5425" s="134" t="n">
        <f aca="false">I5425/J5425-1</f>
        <v>-0.0133584051386976</v>
      </c>
      <c r="O5425" s="131"/>
      <c r="P5425" s="330"/>
      <c r="Q5425" s="132"/>
      <c r="R5425" s="132"/>
      <c r="S5425" s="132"/>
      <c r="T5425" s="132"/>
    </row>
    <row r="5426" customFormat="false" ht="12.8" hidden="false" customHeight="false" outlineLevel="0" collapsed="false">
      <c r="A5426" s="131" t="n">
        <v>1731283200</v>
      </c>
      <c r="B5426" s="330" t="n">
        <f aca="false">(A5426/(24*60*60))+DATE(1970,1,1)</f>
        <v>45607</v>
      </c>
      <c r="C5426" s="331" t="n">
        <f aca="false">YEAR(B5426)</f>
        <v>2024</v>
      </c>
      <c r="D5426" s="331" t="n">
        <f aca="false">MONTH(B5426)</f>
        <v>11</v>
      </c>
      <c r="E5426" s="331" t="n">
        <f aca="false">DAY(B5426)</f>
        <v>11</v>
      </c>
      <c r="F5426" s="132" t="n">
        <v>80410.75</v>
      </c>
      <c r="G5426" s="132" t="n">
        <v>89609.5</v>
      </c>
      <c r="H5426" s="132" t="n">
        <v>80275.31</v>
      </c>
      <c r="I5426" s="132" t="n">
        <v>88711.08</v>
      </c>
      <c r="J5426" s="132" t="n">
        <f aca="false">LARGE($G$1:G5426,1)</f>
        <v>89609.5</v>
      </c>
      <c r="K5426" s="192" t="n">
        <f aca="false">IF(J5426&gt;J5425,0,K5425+1)</f>
        <v>0</v>
      </c>
      <c r="L5426" s="134" t="n">
        <f aca="false">I5426/J5426-1</f>
        <v>-0.0100259459097528</v>
      </c>
      <c r="O5426" s="131"/>
      <c r="P5426" s="330"/>
      <c r="Q5426" s="132"/>
      <c r="R5426" s="132"/>
      <c r="S5426" s="132"/>
      <c r="T5426" s="132"/>
    </row>
    <row r="5427" customFormat="false" ht="12.8" hidden="false" customHeight="false" outlineLevel="0" collapsed="false">
      <c r="A5427" s="131" t="n">
        <v>1731369600</v>
      </c>
      <c r="B5427" s="330" t="n">
        <f aca="false">(A5427/(24*60*60))+DATE(1970,1,1)</f>
        <v>45608</v>
      </c>
      <c r="C5427" s="331" t="n">
        <f aca="false">YEAR(B5427)</f>
        <v>2024</v>
      </c>
      <c r="D5427" s="331" t="n">
        <f aca="false">MONTH(B5427)</f>
        <v>11</v>
      </c>
      <c r="E5427" s="331" t="n">
        <f aca="false">DAY(B5427)</f>
        <v>12</v>
      </c>
      <c r="F5427" s="132" t="n">
        <v>88714.06</v>
      </c>
      <c r="G5427" s="132" t="n">
        <v>90049</v>
      </c>
      <c r="H5427" s="132" t="n">
        <v>85098.75</v>
      </c>
      <c r="I5427" s="132" t="n">
        <v>88021.43</v>
      </c>
      <c r="J5427" s="132" t="n">
        <f aca="false">LARGE($G$1:G5427,1)</f>
        <v>90049</v>
      </c>
      <c r="K5427" s="192" t="n">
        <f aca="false">IF(J5427&gt;J5426,0,K5426+1)</f>
        <v>0</v>
      </c>
      <c r="L5427" s="134" t="n">
        <f aca="false">I5427/J5427-1</f>
        <v>-0.0225162966829171</v>
      </c>
      <c r="O5427" s="131"/>
      <c r="P5427" s="330"/>
      <c r="Q5427" s="132"/>
      <c r="R5427" s="132"/>
      <c r="S5427" s="132"/>
      <c r="T5427" s="132"/>
    </row>
    <row r="5428" customFormat="false" ht="12.8" hidden="false" customHeight="false" outlineLevel="0" collapsed="false">
      <c r="A5428" s="131" t="n">
        <v>1731456000</v>
      </c>
      <c r="B5428" s="330" t="n">
        <f aca="false">(A5428/(24*60*60))+DATE(1970,1,1)</f>
        <v>45609</v>
      </c>
      <c r="C5428" s="331" t="n">
        <f aca="false">YEAR(B5428)</f>
        <v>2024</v>
      </c>
      <c r="D5428" s="331" t="n">
        <f aca="false">MONTH(B5428)</f>
        <v>11</v>
      </c>
      <c r="E5428" s="331" t="n">
        <f aca="false">DAY(B5428)</f>
        <v>13</v>
      </c>
      <c r="F5428" s="132" t="n">
        <v>88023.18</v>
      </c>
      <c r="G5428" s="132" t="n">
        <v>93432.75</v>
      </c>
      <c r="H5428" s="132" t="n">
        <v>86219.63</v>
      </c>
      <c r="I5428" s="132" t="n">
        <v>90489.68</v>
      </c>
      <c r="J5428" s="132" t="n">
        <f aca="false">LARGE($G$1:G5428,1)</f>
        <v>93432.75</v>
      </c>
      <c r="K5428" s="192" t="n">
        <f aca="false">IF(J5428&gt;J5427,0,K5427+1)</f>
        <v>0</v>
      </c>
      <c r="L5428" s="134" t="n">
        <f aca="false">I5428/J5428-1</f>
        <v>-0.0314993404346977</v>
      </c>
      <c r="O5428" s="131"/>
      <c r="P5428" s="330"/>
      <c r="Q5428" s="132"/>
      <c r="R5428" s="132"/>
      <c r="S5428" s="132"/>
      <c r="T5428" s="132"/>
    </row>
    <row r="5429" customFormat="false" ht="12.8" hidden="false" customHeight="false" outlineLevel="0" collapsed="false">
      <c r="A5429" s="131" t="n">
        <v>1731542400</v>
      </c>
      <c r="B5429" s="330" t="n">
        <f aca="false">(A5429/(24*60*60))+DATE(1970,1,1)</f>
        <v>45610</v>
      </c>
      <c r="C5429" s="331" t="n">
        <f aca="false">YEAR(B5429)</f>
        <v>2024</v>
      </c>
      <c r="D5429" s="331" t="n">
        <f aca="false">MONTH(B5429)</f>
        <v>11</v>
      </c>
      <c r="E5429" s="331" t="n">
        <f aca="false">DAY(B5429)</f>
        <v>14</v>
      </c>
      <c r="F5429" s="132" t="n">
        <v>90485.05</v>
      </c>
      <c r="G5429" s="132" t="n">
        <v>91797.81</v>
      </c>
      <c r="H5429" s="132" t="n">
        <v>86667.99</v>
      </c>
      <c r="I5429" s="132" t="n">
        <v>87326.4</v>
      </c>
      <c r="J5429" s="132" t="n">
        <f aca="false">LARGE($G$1:G5429,1)</f>
        <v>93432.75</v>
      </c>
      <c r="K5429" s="192" t="n">
        <f aca="false">IF(J5429&gt;J5428,0,K5428+1)</f>
        <v>1</v>
      </c>
      <c r="L5429" s="134" t="n">
        <f aca="false">I5429/J5429-1</f>
        <v>-0.0653555632259567</v>
      </c>
      <c r="O5429" s="131"/>
      <c r="P5429" s="330"/>
      <c r="Q5429" s="132"/>
      <c r="R5429" s="132"/>
      <c r="S5429" s="132"/>
      <c r="T5429" s="132"/>
    </row>
    <row r="5430" customFormat="false" ht="12.8" hidden="false" customHeight="false" outlineLevel="0" collapsed="false">
      <c r="A5430" s="131" t="n">
        <v>1731628800</v>
      </c>
      <c r="B5430" s="330" t="n">
        <f aca="false">(A5430/(24*60*60))+DATE(1970,1,1)</f>
        <v>45611</v>
      </c>
      <c r="C5430" s="331" t="n">
        <f aca="false">YEAR(B5430)</f>
        <v>2024</v>
      </c>
      <c r="D5430" s="331" t="n">
        <f aca="false">MONTH(B5430)</f>
        <v>11</v>
      </c>
      <c r="E5430" s="331" t="n">
        <f aca="false">DAY(B5430)</f>
        <v>15</v>
      </c>
      <c r="F5430" s="132" t="n">
        <v>87318.84</v>
      </c>
      <c r="G5430" s="132" t="n">
        <v>91888.16</v>
      </c>
      <c r="H5430" s="132" t="n">
        <v>87117.21</v>
      </c>
      <c r="I5430" s="132" t="n">
        <v>91053.34</v>
      </c>
      <c r="J5430" s="132" t="n">
        <f aca="false">LARGE($G$1:G5430,1)</f>
        <v>93432.75</v>
      </c>
      <c r="K5430" s="192" t="n">
        <f aca="false">IF(J5430&gt;J5429,0,K5429+1)</f>
        <v>2</v>
      </c>
      <c r="L5430" s="134" t="n">
        <f aca="false">I5430/J5430-1</f>
        <v>-0.0254665521457947</v>
      </c>
      <c r="O5430" s="131"/>
      <c r="P5430" s="330"/>
      <c r="Q5430" s="132"/>
      <c r="R5430" s="132"/>
      <c r="S5430" s="132"/>
      <c r="T5430" s="132"/>
    </row>
    <row r="5431" customFormat="false" ht="12.8" hidden="false" customHeight="false" outlineLevel="0" collapsed="false">
      <c r="A5431" s="131" t="n">
        <v>1731715200</v>
      </c>
      <c r="B5431" s="330" t="n">
        <f aca="false">(A5431/(24*60*60))+DATE(1970,1,1)</f>
        <v>45612</v>
      </c>
      <c r="C5431" s="331" t="n">
        <f aca="false">YEAR(B5431)</f>
        <v>2024</v>
      </c>
      <c r="D5431" s="331" t="n">
        <f aca="false">MONTH(B5431)</f>
        <v>11</v>
      </c>
      <c r="E5431" s="331" t="n">
        <f aca="false">DAY(B5431)</f>
        <v>16</v>
      </c>
      <c r="F5431" s="132" t="n">
        <v>91051.09</v>
      </c>
      <c r="G5431" s="132" t="n">
        <v>91772.93</v>
      </c>
      <c r="H5431" s="132" t="n">
        <v>90101.05</v>
      </c>
      <c r="I5431" s="132" t="n">
        <v>90588.34</v>
      </c>
      <c r="J5431" s="132" t="n">
        <f aca="false">LARGE($G$1:G5431,1)</f>
        <v>93432.75</v>
      </c>
      <c r="K5431" s="192" t="n">
        <f aca="false">IF(J5431&gt;J5430,0,K5430+1)</f>
        <v>3</v>
      </c>
      <c r="L5431" s="134" t="n">
        <f aca="false">I5431/J5431-1</f>
        <v>-0.0304433937778777</v>
      </c>
      <c r="O5431" s="131"/>
      <c r="P5431" s="330"/>
      <c r="Q5431" s="132"/>
      <c r="R5431" s="132"/>
      <c r="S5431" s="132"/>
      <c r="T5431" s="132"/>
    </row>
    <row r="5432" customFormat="false" ht="12.8" hidden="false" customHeight="false" outlineLevel="0" collapsed="false">
      <c r="A5432" s="131" t="n">
        <v>1731801600</v>
      </c>
      <c r="B5432" s="330" t="n">
        <f aca="false">(A5432/(24*60*60))+DATE(1970,1,1)</f>
        <v>45613</v>
      </c>
      <c r="C5432" s="331" t="n">
        <f aca="false">YEAR(B5432)</f>
        <v>2024</v>
      </c>
      <c r="D5432" s="331" t="n">
        <f aca="false">MONTH(B5432)</f>
        <v>11</v>
      </c>
      <c r="E5432" s="331" t="n">
        <f aca="false">DAY(B5432)</f>
        <v>17</v>
      </c>
      <c r="F5432" s="132" t="n">
        <v>90601.06</v>
      </c>
      <c r="G5432" s="132" t="n">
        <v>91422.71</v>
      </c>
      <c r="H5432" s="132" t="n">
        <v>88727.31</v>
      </c>
      <c r="I5432" s="132" t="n">
        <v>89860.17</v>
      </c>
      <c r="J5432" s="132" t="n">
        <f aca="false">LARGE($G$1:G5432,1)</f>
        <v>93432.75</v>
      </c>
      <c r="K5432" s="192" t="n">
        <f aca="false">IF(J5432&gt;J5431,0,K5431+1)</f>
        <v>4</v>
      </c>
      <c r="L5432" s="134" t="n">
        <f aca="false">I5432/J5432-1</f>
        <v>-0.038236913716015</v>
      </c>
      <c r="O5432" s="131"/>
      <c r="P5432" s="330"/>
      <c r="Q5432" s="132"/>
      <c r="R5432" s="132"/>
      <c r="S5432" s="132"/>
      <c r="T5432" s="132"/>
    </row>
    <row r="5433" customFormat="false" ht="12.8" hidden="false" customHeight="false" outlineLevel="0" collapsed="false">
      <c r="A5433" s="131" t="n">
        <v>1731888000</v>
      </c>
      <c r="B5433" s="330" t="n">
        <f aca="false">(A5433/(24*60*60))+DATE(1970,1,1)</f>
        <v>45614</v>
      </c>
      <c r="C5433" s="331" t="n">
        <f aca="false">YEAR(B5433)</f>
        <v>2024</v>
      </c>
      <c r="D5433" s="331" t="n">
        <f aca="false">MONTH(B5433)</f>
        <v>11</v>
      </c>
      <c r="E5433" s="331" t="n">
        <f aca="false">DAY(B5433)</f>
        <v>18</v>
      </c>
      <c r="F5433" s="132" t="n">
        <v>89859.03</v>
      </c>
      <c r="G5433" s="132" t="n">
        <v>92610.5</v>
      </c>
      <c r="H5433" s="132" t="n">
        <v>89416.16</v>
      </c>
      <c r="I5433" s="132" t="n">
        <v>90518.8</v>
      </c>
      <c r="J5433" s="132" t="n">
        <f aca="false">LARGE($G$1:G5433,1)</f>
        <v>93432.75</v>
      </c>
      <c r="K5433" s="192" t="n">
        <f aca="false">IF(J5433&gt;J5432,0,K5432+1)</f>
        <v>5</v>
      </c>
      <c r="L5433" s="134" t="n">
        <f aca="false">I5433/J5433-1</f>
        <v>-0.0311876724167918</v>
      </c>
      <c r="O5433" s="131"/>
      <c r="P5433" s="330"/>
      <c r="Q5433" s="132"/>
      <c r="R5433" s="132"/>
      <c r="S5433" s="132"/>
      <c r="T5433" s="132"/>
    </row>
    <row r="5434" customFormat="false" ht="12.8" hidden="false" customHeight="false" outlineLevel="0" collapsed="false">
      <c r="A5434" s="131" t="n">
        <v>1731974400</v>
      </c>
      <c r="B5434" s="330" t="n">
        <f aca="false">(A5434/(24*60*60))+DATE(1970,1,1)</f>
        <v>45615</v>
      </c>
      <c r="C5434" s="331" t="n">
        <f aca="false">YEAR(B5434)</f>
        <v>2024</v>
      </c>
      <c r="D5434" s="331" t="n">
        <f aca="false">MONTH(B5434)</f>
        <v>11</v>
      </c>
      <c r="E5434" s="331" t="n">
        <f aca="false">DAY(B5434)</f>
        <v>19</v>
      </c>
      <c r="F5434" s="132" t="n">
        <v>90519.58</v>
      </c>
      <c r="G5434" s="132" t="n">
        <v>93978.46</v>
      </c>
      <c r="H5434" s="132" t="n">
        <v>90415.46</v>
      </c>
      <c r="I5434" s="132" t="n">
        <v>92370.75</v>
      </c>
      <c r="J5434" s="132" t="n">
        <f aca="false">LARGE($G$1:G5434,1)</f>
        <v>93978.46</v>
      </c>
      <c r="K5434" s="192" t="n">
        <f aca="false">IF(J5434&gt;J5433,0,K5433+1)</f>
        <v>0</v>
      </c>
      <c r="L5434" s="134" t="n">
        <f aca="false">I5434/J5434-1</f>
        <v>-0.0171072179731399</v>
      </c>
      <c r="O5434" s="131"/>
      <c r="P5434" s="330"/>
      <c r="Q5434" s="132"/>
      <c r="R5434" s="132"/>
      <c r="S5434" s="132"/>
      <c r="T5434" s="132"/>
    </row>
    <row r="5435" customFormat="false" ht="12.8" hidden="false" customHeight="false" outlineLevel="0" collapsed="false">
      <c r="A5435" s="131" t="n">
        <v>1732060800</v>
      </c>
      <c r="B5435" s="330" t="n">
        <f aca="false">(A5435/(24*60*60))+DATE(1970,1,1)</f>
        <v>45616</v>
      </c>
      <c r="C5435" s="331" t="n">
        <f aca="false">YEAR(B5435)</f>
        <v>2024</v>
      </c>
      <c r="D5435" s="331" t="n">
        <f aca="false">MONTH(B5435)</f>
        <v>11</v>
      </c>
      <c r="E5435" s="331" t="n">
        <f aca="false">DAY(B5435)</f>
        <v>20</v>
      </c>
      <c r="F5435" s="132" t="n">
        <v>92375.54</v>
      </c>
      <c r="G5435" s="132" t="n">
        <v>94878.75</v>
      </c>
      <c r="H5435" s="132" t="n">
        <v>91511.78</v>
      </c>
      <c r="I5435" s="132" t="n">
        <v>94343.41</v>
      </c>
      <c r="J5435" s="132" t="n">
        <f aca="false">LARGE($G$1:G5435,1)</f>
        <v>94878.75</v>
      </c>
      <c r="K5435" s="192" t="n">
        <f aca="false">IF(J5435&gt;J5434,0,K5434+1)</f>
        <v>0</v>
      </c>
      <c r="L5435" s="134" t="n">
        <f aca="false">I5435/J5435-1</f>
        <v>-0.00564235932703583</v>
      </c>
      <c r="O5435" s="131"/>
      <c r="P5435" s="330"/>
      <c r="Q5435" s="132"/>
      <c r="R5435" s="132"/>
      <c r="S5435" s="132"/>
      <c r="T5435" s="132"/>
    </row>
    <row r="5436" customFormat="false" ht="12.8" hidden="false" customHeight="false" outlineLevel="0" collapsed="false">
      <c r="A5436" s="131" t="n">
        <v>1732147200</v>
      </c>
      <c r="B5436" s="330" t="n">
        <f aca="false">(A5436/(24*60*60))+DATE(1970,1,1)</f>
        <v>45617</v>
      </c>
      <c r="C5436" s="331" t="n">
        <f aca="false">YEAR(B5436)</f>
        <v>2024</v>
      </c>
      <c r="D5436" s="331" t="n">
        <f aca="false">MONTH(B5436)</f>
        <v>11</v>
      </c>
      <c r="E5436" s="331" t="n">
        <f aca="false">DAY(B5436)</f>
        <v>21</v>
      </c>
      <c r="F5436" s="132" t="n">
        <v>94339.74</v>
      </c>
      <c r="G5436" s="132" t="n">
        <v>98973.38</v>
      </c>
      <c r="H5436" s="132" t="n">
        <v>94088.55</v>
      </c>
      <c r="I5436" s="132" t="n">
        <v>98422.77</v>
      </c>
      <c r="J5436" s="132" t="n">
        <f aca="false">LARGE($G$1:G5436,1)</f>
        <v>98973.38</v>
      </c>
      <c r="K5436" s="192" t="n">
        <f aca="false">IF(J5436&gt;J5435,0,K5435+1)</f>
        <v>0</v>
      </c>
      <c r="L5436" s="134" t="n">
        <f aca="false">I5436/J5436-1</f>
        <v>-0.00556321305789498</v>
      </c>
      <c r="O5436" s="131"/>
      <c r="P5436" s="330"/>
      <c r="Q5436" s="132"/>
      <c r="R5436" s="132"/>
      <c r="S5436" s="132"/>
      <c r="T5436" s="132"/>
    </row>
    <row r="5437" customFormat="false" ht="12.8" hidden="false" customHeight="false" outlineLevel="0" collapsed="false">
      <c r="A5437" s="131" t="n">
        <v>1732233600</v>
      </c>
      <c r="B5437" s="330" t="n">
        <f aca="false">(A5437/(24*60*60))+DATE(1970,1,1)</f>
        <v>45618</v>
      </c>
      <c r="C5437" s="331" t="n">
        <f aca="false">YEAR(B5437)</f>
        <v>2024</v>
      </c>
      <c r="D5437" s="331" t="n">
        <f aca="false">MONTH(B5437)</f>
        <v>11</v>
      </c>
      <c r="E5437" s="331" t="n">
        <f aca="false">DAY(B5437)</f>
        <v>22</v>
      </c>
      <c r="F5437" s="132" t="n">
        <v>98429.28</v>
      </c>
      <c r="G5437" s="132" t="n">
        <v>99661</v>
      </c>
      <c r="H5437" s="132" t="n">
        <v>97168.46</v>
      </c>
      <c r="I5437" s="132" t="n">
        <v>98931.26</v>
      </c>
      <c r="J5437" s="132" t="n">
        <f aca="false">LARGE($G$1:G5437,1)</f>
        <v>99661</v>
      </c>
      <c r="K5437" s="192" t="n">
        <f aca="false">IF(J5437&gt;J5436,0,K5436+1)</f>
        <v>0</v>
      </c>
      <c r="L5437" s="134" t="n">
        <f aca="false">I5437/J5437-1</f>
        <v>-0.00732222233371138</v>
      </c>
      <c r="O5437" s="131"/>
      <c r="P5437" s="330"/>
      <c r="Q5437" s="132"/>
      <c r="R5437" s="132"/>
      <c r="S5437" s="132"/>
      <c r="T5437" s="132"/>
    </row>
    <row r="5438" customFormat="false" ht="12.8" hidden="false" customHeight="false" outlineLevel="0" collapsed="false">
      <c r="A5438" s="131" t="n">
        <v>1732320000</v>
      </c>
      <c r="B5438" s="330" t="n">
        <f aca="false">(A5438/(24*60*60))+DATE(1970,1,1)</f>
        <v>45619</v>
      </c>
      <c r="C5438" s="331" t="n">
        <f aca="false">YEAR(B5438)</f>
        <v>2024</v>
      </c>
      <c r="D5438" s="331" t="n">
        <f aca="false">MONTH(B5438)</f>
        <v>11</v>
      </c>
      <c r="E5438" s="331" t="n">
        <f aca="false">DAY(B5438)</f>
        <v>23</v>
      </c>
      <c r="F5438" s="132" t="n">
        <v>98937.01</v>
      </c>
      <c r="G5438" s="132" t="n">
        <v>98951.03</v>
      </c>
      <c r="H5438" s="132" t="n">
        <v>97199.05</v>
      </c>
      <c r="I5438" s="132" t="n">
        <v>97712.72</v>
      </c>
      <c r="J5438" s="132" t="n">
        <f aca="false">LARGE($G$1:G5438,1)</f>
        <v>99661</v>
      </c>
      <c r="K5438" s="192" t="n">
        <f aca="false">IF(J5438&gt;J5437,0,K5437+1)</f>
        <v>1</v>
      </c>
      <c r="L5438" s="134" t="n">
        <f aca="false">I5438/J5438-1</f>
        <v>-0.0195490713518829</v>
      </c>
      <c r="O5438" s="131"/>
      <c r="P5438" s="330"/>
      <c r="Q5438" s="132"/>
      <c r="R5438" s="132"/>
      <c r="S5438" s="132"/>
      <c r="T5438" s="132"/>
    </row>
    <row r="5439" customFormat="false" ht="12.8" hidden="false" customHeight="false" outlineLevel="0" collapsed="false">
      <c r="A5439" s="131" t="n">
        <v>1732406400</v>
      </c>
      <c r="B5439" s="330" t="n">
        <f aca="false">(A5439/(24*60*60))+DATE(1970,1,1)</f>
        <v>45620</v>
      </c>
      <c r="C5439" s="331" t="n">
        <f aca="false">YEAR(B5439)</f>
        <v>2024</v>
      </c>
      <c r="D5439" s="331" t="n">
        <f aca="false">MONTH(B5439)</f>
        <v>11</v>
      </c>
      <c r="E5439" s="331" t="n">
        <f aca="false">DAY(B5439)</f>
        <v>24</v>
      </c>
      <c r="F5439" s="132" t="n">
        <v>97709.47</v>
      </c>
      <c r="G5439" s="132" t="n">
        <v>98587.1</v>
      </c>
      <c r="H5439" s="132" t="n">
        <v>95734.74</v>
      </c>
      <c r="I5439" s="132" t="n">
        <v>97964.32</v>
      </c>
      <c r="J5439" s="132" t="n">
        <f aca="false">LARGE($G$1:G5439,1)</f>
        <v>99661</v>
      </c>
      <c r="K5439" s="192" t="n">
        <f aca="false">IF(J5439&gt;J5438,0,K5438+1)</f>
        <v>2</v>
      </c>
      <c r="L5439" s="134" t="n">
        <f aca="false">I5439/J5439-1</f>
        <v>-0.0170245130994069</v>
      </c>
      <c r="O5439" s="131"/>
      <c r="P5439" s="330"/>
      <c r="Q5439" s="132"/>
      <c r="R5439" s="132"/>
      <c r="S5439" s="132"/>
      <c r="T5439" s="132"/>
    </row>
    <row r="5440" customFormat="false" ht="12.8" hidden="false" customHeight="false" outlineLevel="0" collapsed="false">
      <c r="A5440" s="131" t="n">
        <v>1732492800</v>
      </c>
      <c r="B5440" s="330" t="n">
        <f aca="false">(A5440/(24*60*60))+DATE(1970,1,1)</f>
        <v>45621</v>
      </c>
      <c r="C5440" s="331" t="n">
        <f aca="false">YEAR(B5440)</f>
        <v>2024</v>
      </c>
      <c r="D5440" s="331" t="n">
        <f aca="false">MONTH(B5440)</f>
        <v>11</v>
      </c>
      <c r="E5440" s="331" t="n">
        <f aca="false">DAY(B5440)</f>
        <v>25</v>
      </c>
      <c r="F5440" s="132" t="n">
        <v>97962.29</v>
      </c>
      <c r="G5440" s="132" t="n">
        <v>98883.75</v>
      </c>
      <c r="H5440" s="132" t="n">
        <v>92618.73</v>
      </c>
      <c r="I5440" s="132" t="n">
        <v>93048.75</v>
      </c>
      <c r="J5440" s="132" t="n">
        <f aca="false">LARGE($G$1:G5440,1)</f>
        <v>99661</v>
      </c>
      <c r="K5440" s="192" t="n">
        <f aca="false">IF(J5440&gt;J5439,0,K5439+1)</f>
        <v>3</v>
      </c>
      <c r="L5440" s="134" t="n">
        <f aca="false">I5440/J5440-1</f>
        <v>-0.0663474177461595</v>
      </c>
      <c r="O5440" s="131"/>
      <c r="P5440" s="330"/>
      <c r="Q5440" s="132"/>
      <c r="R5440" s="132"/>
      <c r="S5440" s="132"/>
      <c r="T5440" s="132"/>
    </row>
    <row r="5441" customFormat="false" ht="12.8" hidden="false" customHeight="false" outlineLevel="0" collapsed="false">
      <c r="A5441" s="131" t="n">
        <v>1732579200</v>
      </c>
      <c r="B5441" s="330" t="n">
        <f aca="false">(A5441/(24*60*60))+DATE(1970,1,1)</f>
        <v>45622</v>
      </c>
      <c r="C5441" s="331" t="n">
        <f aca="false">YEAR(B5441)</f>
        <v>2024</v>
      </c>
      <c r="D5441" s="331" t="n">
        <f aca="false">MONTH(B5441)</f>
        <v>11</v>
      </c>
      <c r="E5441" s="331" t="n">
        <f aca="false">DAY(B5441)</f>
        <v>26</v>
      </c>
      <c r="F5441" s="132" t="n">
        <v>93035.64</v>
      </c>
      <c r="G5441" s="132" t="n">
        <v>95022.23</v>
      </c>
      <c r="H5441" s="132" t="n">
        <v>90767.9</v>
      </c>
      <c r="I5441" s="132" t="n">
        <v>91968.26</v>
      </c>
      <c r="J5441" s="132" t="n">
        <f aca="false">LARGE($G$1:G5441,1)</f>
        <v>99661</v>
      </c>
      <c r="K5441" s="192" t="n">
        <f aca="false">IF(J5441&gt;J5440,0,K5440+1)</f>
        <v>4</v>
      </c>
      <c r="L5441" s="134" t="n">
        <f aca="false">I5441/J5441-1</f>
        <v>-0.0771890709505223</v>
      </c>
      <c r="O5441" s="131"/>
      <c r="P5441" s="330"/>
      <c r="Q5441" s="132"/>
      <c r="R5441" s="132"/>
      <c r="S5441" s="132"/>
      <c r="T5441" s="132"/>
    </row>
    <row r="5442" customFormat="false" ht="12.8" hidden="false" customHeight="false" outlineLevel="0" collapsed="false">
      <c r="A5442" s="131" t="n">
        <v>1732665600</v>
      </c>
      <c r="B5442" s="330" t="n">
        <f aca="false">(A5442/(24*60*60))+DATE(1970,1,1)</f>
        <v>45623</v>
      </c>
      <c r="C5442" s="331" t="n">
        <f aca="false">YEAR(B5442)</f>
        <v>2024</v>
      </c>
      <c r="D5442" s="331" t="n">
        <f aca="false">MONTH(B5442)</f>
        <v>11</v>
      </c>
      <c r="E5442" s="331" t="n">
        <f aca="false">DAY(B5442)</f>
        <v>27</v>
      </c>
      <c r="F5442" s="132" t="n">
        <v>91965.03</v>
      </c>
      <c r="G5442" s="132" t="n">
        <v>97344.49</v>
      </c>
      <c r="H5442" s="132" t="n">
        <v>91807.44</v>
      </c>
      <c r="I5442" s="132" t="n">
        <v>95958.77</v>
      </c>
      <c r="J5442" s="132" t="n">
        <f aca="false">LARGE($G$1:G5442,1)</f>
        <v>99661</v>
      </c>
      <c r="K5442" s="192" t="n">
        <f aca="false">IF(J5442&gt;J5441,0,K5441+1)</f>
        <v>5</v>
      </c>
      <c r="L5442" s="134" t="n">
        <f aca="false">I5442/J5442-1</f>
        <v>-0.0371482325082028</v>
      </c>
      <c r="O5442" s="131"/>
      <c r="P5442" s="330"/>
      <c r="Q5442" s="132"/>
      <c r="R5442" s="132"/>
      <c r="S5442" s="132"/>
      <c r="T5442" s="132"/>
    </row>
    <row r="5443" customFormat="false" ht="12.8" hidden="false" customHeight="false" outlineLevel="0" collapsed="false">
      <c r="A5443" s="131" t="n">
        <v>1732752000</v>
      </c>
      <c r="B5443" s="330" t="n">
        <f aca="false">(A5443/(24*60*60))+DATE(1970,1,1)</f>
        <v>45624</v>
      </c>
      <c r="C5443" s="331" t="n">
        <f aca="false">YEAR(B5443)</f>
        <v>2024</v>
      </c>
      <c r="D5443" s="331" t="n">
        <f aca="false">MONTH(B5443)</f>
        <v>11</v>
      </c>
      <c r="E5443" s="331" t="n">
        <f aca="false">DAY(B5443)</f>
        <v>28</v>
      </c>
      <c r="F5443" s="132" t="n">
        <v>95947.75</v>
      </c>
      <c r="G5443" s="132" t="n">
        <v>96653.83</v>
      </c>
      <c r="H5443" s="132" t="n">
        <v>94686.3</v>
      </c>
      <c r="I5443" s="132" t="n">
        <v>95681.33</v>
      </c>
      <c r="J5443" s="132" t="n">
        <f aca="false">LARGE($G$1:G5443,1)</f>
        <v>99661</v>
      </c>
      <c r="K5443" s="192" t="n">
        <f aca="false">IF(J5443&gt;J5442,0,K5442+1)</f>
        <v>6</v>
      </c>
      <c r="L5443" s="134" t="n">
        <f aca="false">I5443/J5443-1</f>
        <v>-0.0399320697163383</v>
      </c>
      <c r="O5443" s="131"/>
      <c r="P5443" s="330"/>
      <c r="Q5443" s="132"/>
      <c r="R5443" s="132"/>
      <c r="S5443" s="132"/>
      <c r="T5443" s="132"/>
    </row>
    <row r="5444" customFormat="false" ht="12.8" hidden="false" customHeight="false" outlineLevel="0" collapsed="false">
      <c r="A5444" s="131" t="n">
        <v>1732838400</v>
      </c>
      <c r="B5444" s="330" t="n">
        <f aca="false">(A5444/(24*60*60))+DATE(1970,1,1)</f>
        <v>45625</v>
      </c>
      <c r="C5444" s="331" t="n">
        <f aca="false">YEAR(B5444)</f>
        <v>2024</v>
      </c>
      <c r="D5444" s="331" t="n">
        <f aca="false">MONTH(B5444)</f>
        <v>11</v>
      </c>
      <c r="E5444" s="331" t="n">
        <f aca="false">DAY(B5444)</f>
        <v>29</v>
      </c>
      <c r="F5444" s="132" t="n">
        <v>95683.58</v>
      </c>
      <c r="G5444" s="132" t="n">
        <v>98711.78</v>
      </c>
      <c r="H5444" s="132" t="n">
        <v>95422.54</v>
      </c>
      <c r="I5444" s="132" t="n">
        <v>97515.07</v>
      </c>
      <c r="J5444" s="132" t="n">
        <f aca="false">LARGE($G$1:G5444,1)</f>
        <v>99661</v>
      </c>
      <c r="K5444" s="192" t="n">
        <f aca="false">IF(J5444&gt;J5443,0,K5443+1)</f>
        <v>7</v>
      </c>
      <c r="L5444" s="134" t="n">
        <f aca="false">I5444/J5444-1</f>
        <v>-0.0215322944782813</v>
      </c>
      <c r="O5444" s="131"/>
      <c r="P5444" s="330"/>
      <c r="Q5444" s="132"/>
      <c r="R5444" s="132"/>
      <c r="S5444" s="132"/>
      <c r="T5444" s="132"/>
    </row>
    <row r="5445" customFormat="false" ht="12.8" hidden="false" customHeight="false" outlineLevel="0" collapsed="false">
      <c r="A5445" s="131" t="n">
        <v>1732924800</v>
      </c>
      <c r="B5445" s="330" t="n">
        <f aca="false">(A5445/(24*60*60))+DATE(1970,1,1)</f>
        <v>45626</v>
      </c>
      <c r="C5445" s="331" t="n">
        <f aca="false">YEAR(B5445)</f>
        <v>2024</v>
      </c>
      <c r="D5445" s="331" t="n">
        <f aca="false">MONTH(B5445)</f>
        <v>11</v>
      </c>
      <c r="E5445" s="331" t="n">
        <f aca="false">DAY(B5445)</f>
        <v>30</v>
      </c>
      <c r="F5445" s="132" t="n">
        <v>97514.63</v>
      </c>
      <c r="G5445" s="132" t="n">
        <v>97522.7</v>
      </c>
      <c r="H5445" s="132" t="n">
        <v>96162.18</v>
      </c>
      <c r="I5445" s="132" t="n">
        <v>96466.91</v>
      </c>
      <c r="J5445" s="132" t="n">
        <f aca="false">LARGE($G$1:G5445,1)</f>
        <v>99661</v>
      </c>
      <c r="K5445" s="192" t="n">
        <f aca="false">IF(J5445&gt;J5444,0,K5444+1)</f>
        <v>8</v>
      </c>
      <c r="L5445" s="134" t="n">
        <f aca="false">I5445/J5445-1</f>
        <v>-0.0320495479676102</v>
      </c>
      <c r="O5445" s="131"/>
      <c r="P5445" s="330"/>
      <c r="Q5445" s="132"/>
      <c r="R5445" s="132"/>
      <c r="S5445" s="132"/>
      <c r="T5445" s="132"/>
    </row>
    <row r="5446" customFormat="false" ht="12.8" hidden="false" customHeight="false" outlineLevel="0" collapsed="false">
      <c r="A5446" s="131" t="n">
        <v>1733011200</v>
      </c>
      <c r="B5446" s="330" t="n">
        <f aca="false">(A5446/(24*60*60))+DATE(1970,1,1)</f>
        <v>45627</v>
      </c>
      <c r="C5446" s="331" t="n">
        <f aca="false">YEAR(B5446)</f>
        <v>2024</v>
      </c>
      <c r="D5446" s="331" t="n">
        <f aca="false">MONTH(B5446)</f>
        <v>12</v>
      </c>
      <c r="E5446" s="331" t="n">
        <f aca="false">DAY(B5446)</f>
        <v>1</v>
      </c>
      <c r="F5446" s="132" t="n">
        <v>96474.56</v>
      </c>
      <c r="G5446" s="132" t="n">
        <v>97903.48</v>
      </c>
      <c r="H5446" s="132" t="n">
        <v>95775.45</v>
      </c>
      <c r="I5446" s="132" t="n">
        <v>97290.95</v>
      </c>
      <c r="J5446" s="132" t="n">
        <f aca="false">LARGE($G$1:G5446,1)</f>
        <v>99661</v>
      </c>
      <c r="K5446" s="192" t="n">
        <f aca="false">IF(J5446&gt;J5445,0,K5445+1)</f>
        <v>9</v>
      </c>
      <c r="L5446" s="134" t="n">
        <f aca="false">I5446/J5446-1</f>
        <v>-0.0237811179899861</v>
      </c>
      <c r="O5446" s="131"/>
      <c r="P5446" s="330"/>
      <c r="Q5446" s="132"/>
      <c r="R5446" s="132"/>
      <c r="S5446" s="132"/>
      <c r="T5446" s="132"/>
    </row>
    <row r="5447" customFormat="false" ht="12.8" hidden="false" customHeight="false" outlineLevel="0" collapsed="false">
      <c r="A5447" s="131" t="n">
        <v>1733097600</v>
      </c>
      <c r="B5447" s="330" t="n">
        <f aca="false">(A5447/(24*60*60))+DATE(1970,1,1)</f>
        <v>45628</v>
      </c>
      <c r="C5447" s="331" t="n">
        <f aca="false">YEAR(B5447)</f>
        <v>2024</v>
      </c>
      <c r="D5447" s="331" t="n">
        <f aca="false">MONTH(B5447)</f>
        <v>12</v>
      </c>
      <c r="E5447" s="331" t="n">
        <f aca="false">DAY(B5447)</f>
        <v>2</v>
      </c>
      <c r="F5447" s="132" t="n">
        <v>97282.54</v>
      </c>
      <c r="G5447" s="132" t="n">
        <v>98193.83</v>
      </c>
      <c r="H5447" s="132" t="n">
        <v>94483.16</v>
      </c>
      <c r="I5447" s="132" t="n">
        <v>95871.8</v>
      </c>
      <c r="J5447" s="132" t="n">
        <f aca="false">LARGE($G$1:G5447,1)</f>
        <v>99661</v>
      </c>
      <c r="K5447" s="192" t="n">
        <f aca="false">IF(J5447&gt;J5446,0,K5446+1)</f>
        <v>10</v>
      </c>
      <c r="L5447" s="134" t="n">
        <f aca="false">I5447/J5447-1</f>
        <v>-0.0380208908198794</v>
      </c>
      <c r="O5447" s="131"/>
      <c r="P5447" s="330"/>
      <c r="Q5447" s="132"/>
      <c r="R5447" s="132"/>
      <c r="S5447" s="132"/>
      <c r="T5447" s="132"/>
    </row>
    <row r="5448" customFormat="false" ht="12.8" hidden="false" customHeight="false" outlineLevel="0" collapsed="false">
      <c r="A5448" s="131" t="n">
        <v>1733184000</v>
      </c>
      <c r="B5448" s="330" t="n">
        <f aca="false">(A5448/(24*60*60))+DATE(1970,1,1)</f>
        <v>45629</v>
      </c>
      <c r="C5448" s="331" t="n">
        <f aca="false">YEAR(B5448)</f>
        <v>2024</v>
      </c>
      <c r="D5448" s="331" t="n">
        <f aca="false">MONTH(B5448)</f>
        <v>12</v>
      </c>
      <c r="E5448" s="331" t="n">
        <f aca="false">DAY(B5448)</f>
        <v>3</v>
      </c>
      <c r="F5448" s="132" t="n">
        <v>95874.55</v>
      </c>
      <c r="G5448" s="132" t="n">
        <v>96320.08</v>
      </c>
      <c r="H5448" s="132" t="n">
        <v>93626.6</v>
      </c>
      <c r="I5448" s="132" t="n">
        <v>95953.01</v>
      </c>
      <c r="J5448" s="132" t="n">
        <f aca="false">LARGE($G$1:G5448,1)</f>
        <v>99661</v>
      </c>
      <c r="K5448" s="192" t="n">
        <f aca="false">IF(J5448&gt;J5447,0,K5447+1)</f>
        <v>11</v>
      </c>
      <c r="L5448" s="134" t="n">
        <f aca="false">I5448/J5448-1</f>
        <v>-0.0372060284363994</v>
      </c>
      <c r="O5448" s="131"/>
      <c r="P5448" s="330"/>
      <c r="Q5448" s="132"/>
      <c r="R5448" s="132"/>
      <c r="S5448" s="132"/>
      <c r="T5448" s="132"/>
    </row>
    <row r="5449" customFormat="false" ht="12.8" hidden="false" customHeight="false" outlineLevel="0" collapsed="false">
      <c r="A5449" s="131" t="n">
        <v>1733270400</v>
      </c>
      <c r="B5449" s="330" t="n">
        <f aca="false">(A5449/(24*60*60))+DATE(1970,1,1)</f>
        <v>45630</v>
      </c>
      <c r="C5449" s="331" t="n">
        <f aca="false">YEAR(B5449)</f>
        <v>2024</v>
      </c>
      <c r="D5449" s="331" t="n">
        <f aca="false">MONTH(B5449)</f>
        <v>12</v>
      </c>
      <c r="E5449" s="331" t="n">
        <f aca="false">DAY(B5449)</f>
        <v>4</v>
      </c>
      <c r="F5449" s="132" t="n">
        <v>95953.09</v>
      </c>
      <c r="G5449" s="132" t="n">
        <v>99223.53</v>
      </c>
      <c r="H5449" s="132" t="n">
        <v>94671.94</v>
      </c>
      <c r="I5449" s="132" t="n">
        <v>98743.34</v>
      </c>
      <c r="J5449" s="132" t="n">
        <f aca="false">LARGE($G$1:G5449,1)</f>
        <v>99661</v>
      </c>
      <c r="K5449" s="192" t="n">
        <f aca="false">IF(J5449&gt;J5448,0,K5448+1)</f>
        <v>12</v>
      </c>
      <c r="L5449" s="134" t="n">
        <f aca="false">I5449/J5449-1</f>
        <v>-0.00920781449112496</v>
      </c>
      <c r="O5449" s="131"/>
      <c r="P5449" s="330"/>
      <c r="Q5449" s="132"/>
      <c r="R5449" s="132"/>
      <c r="S5449" s="132"/>
      <c r="T5449" s="132"/>
    </row>
    <row r="5450" customFormat="false" ht="12.8" hidden="false" customHeight="false" outlineLevel="0" collapsed="false">
      <c r="A5450" s="131" t="n">
        <v>1733356800</v>
      </c>
      <c r="B5450" s="330" t="n">
        <f aca="false">(A5450/(24*60*60))+DATE(1970,1,1)</f>
        <v>45631</v>
      </c>
      <c r="C5450" s="331" t="n">
        <f aca="false">YEAR(B5450)</f>
        <v>2024</v>
      </c>
      <c r="D5450" s="331" t="n">
        <f aca="false">MONTH(B5450)</f>
        <v>12</v>
      </c>
      <c r="E5450" s="331" t="n">
        <f aca="false">DAY(B5450)</f>
        <v>5</v>
      </c>
      <c r="F5450" s="132" t="n">
        <v>98741.09</v>
      </c>
      <c r="G5450" s="132" t="n">
        <v>103915.63</v>
      </c>
      <c r="H5450" s="132" t="n">
        <v>91186.97</v>
      </c>
      <c r="I5450" s="132" t="n">
        <v>97011.13</v>
      </c>
      <c r="J5450" s="132" t="n">
        <f aca="false">LARGE($G$1:G5450,1)</f>
        <v>103915.63</v>
      </c>
      <c r="K5450" s="192" t="n">
        <f aca="false">IF(J5450&gt;J5449,0,K5449+1)</f>
        <v>0</v>
      </c>
      <c r="L5450" s="134" t="n">
        <f aca="false">I5450/J5450-1</f>
        <v>-0.0664433252245115</v>
      </c>
      <c r="O5450" s="131"/>
      <c r="P5450" s="330"/>
      <c r="Q5450" s="132"/>
      <c r="R5450" s="132"/>
      <c r="S5450" s="132"/>
      <c r="T5450" s="132"/>
    </row>
    <row r="5451" customFormat="false" ht="12.8" hidden="false" customHeight="false" outlineLevel="0" collapsed="false">
      <c r="A5451" s="131" t="n">
        <v>1733443200</v>
      </c>
      <c r="B5451" s="330" t="n">
        <f aca="false">(A5451/(24*60*60))+DATE(1970,1,1)</f>
        <v>45632</v>
      </c>
      <c r="C5451" s="331" t="n">
        <f aca="false">YEAR(B5451)</f>
        <v>2024</v>
      </c>
      <c r="D5451" s="331" t="n">
        <f aca="false">MONTH(B5451)</f>
        <v>12</v>
      </c>
      <c r="E5451" s="331" t="n">
        <f aca="false">DAY(B5451)</f>
        <v>6</v>
      </c>
      <c r="F5451" s="132" t="n">
        <v>96983.69</v>
      </c>
      <c r="G5451" s="132" t="n">
        <v>102024.28</v>
      </c>
      <c r="H5451" s="132" t="n">
        <v>96401.88</v>
      </c>
      <c r="I5451" s="132" t="n">
        <v>99862.81</v>
      </c>
      <c r="J5451" s="132" t="n">
        <f aca="false">LARGE($G$1:G5451,1)</f>
        <v>103915.63</v>
      </c>
      <c r="K5451" s="192" t="n">
        <f aca="false">IF(J5451&gt;J5450,0,K5450+1)</f>
        <v>1</v>
      </c>
      <c r="L5451" s="134" t="n">
        <f aca="false">I5451/J5451-1</f>
        <v>-0.0390010626890296</v>
      </c>
      <c r="O5451" s="131"/>
      <c r="P5451" s="330"/>
      <c r="Q5451" s="132"/>
      <c r="R5451" s="132"/>
      <c r="S5451" s="132"/>
      <c r="T5451" s="132"/>
    </row>
    <row r="5452" customFormat="false" ht="12.8" hidden="false" customHeight="false" outlineLevel="0" collapsed="false">
      <c r="A5452" s="131" t="n">
        <v>1733529600</v>
      </c>
      <c r="B5452" s="330" t="n">
        <f aca="false">(A5452/(24*60*60))+DATE(1970,1,1)</f>
        <v>45633</v>
      </c>
      <c r="C5452" s="331" t="n">
        <f aca="false">YEAR(B5452)</f>
        <v>2024</v>
      </c>
      <c r="D5452" s="331" t="n">
        <f aca="false">MONTH(B5452)</f>
        <v>12</v>
      </c>
      <c r="E5452" s="331" t="n">
        <f aca="false">DAY(B5452)</f>
        <v>7</v>
      </c>
      <c r="F5452" s="132" t="n">
        <v>99859.09</v>
      </c>
      <c r="G5452" s="132" t="n">
        <v>100547.42</v>
      </c>
      <c r="H5452" s="132" t="n">
        <v>98980.43</v>
      </c>
      <c r="I5452" s="132" t="n">
        <v>99923.56</v>
      </c>
      <c r="J5452" s="132" t="n">
        <f aca="false">LARGE($G$1:G5452,1)</f>
        <v>103915.63</v>
      </c>
      <c r="K5452" s="192" t="n">
        <f aca="false">IF(J5452&gt;J5451,0,K5451+1)</f>
        <v>2</v>
      </c>
      <c r="L5452" s="134" t="n">
        <f aca="false">I5452/J5452-1</f>
        <v>-0.0384164538096916</v>
      </c>
      <c r="O5452" s="131"/>
      <c r="P5452" s="330"/>
      <c r="Q5452" s="132"/>
      <c r="R5452" s="132"/>
      <c r="S5452" s="132"/>
      <c r="T5452" s="132"/>
    </row>
    <row r="5453" customFormat="false" ht="12.8" hidden="false" customHeight="false" outlineLevel="0" collapsed="false">
      <c r="A5453" s="131" t="n">
        <v>1733616000</v>
      </c>
      <c r="B5453" s="330" t="n">
        <f aca="false">(A5453/(24*60*60))+DATE(1970,1,1)</f>
        <v>45634</v>
      </c>
      <c r="C5453" s="331" t="n">
        <f aca="false">YEAR(B5453)</f>
        <v>2024</v>
      </c>
      <c r="D5453" s="331" t="n">
        <f aca="false">MONTH(B5453)</f>
        <v>12</v>
      </c>
      <c r="E5453" s="331" t="n">
        <f aca="false">DAY(B5453)</f>
        <v>8</v>
      </c>
      <c r="F5453" s="132" t="n">
        <v>99931.05</v>
      </c>
      <c r="G5453" s="132" t="n">
        <v>101430.51</v>
      </c>
      <c r="H5453" s="132" t="n">
        <v>98746.09</v>
      </c>
      <c r="I5453" s="132" t="n">
        <v>101197.25</v>
      </c>
      <c r="J5453" s="132" t="n">
        <f aca="false">LARGE($G$1:G5453,1)</f>
        <v>103915.63</v>
      </c>
      <c r="K5453" s="192" t="n">
        <f aca="false">IF(J5453&gt;J5452,0,K5452+1)</f>
        <v>3</v>
      </c>
      <c r="L5453" s="134" t="n">
        <f aca="false">I5453/J5453-1</f>
        <v>-0.0261594911179387</v>
      </c>
      <c r="O5453" s="131"/>
      <c r="P5453" s="330"/>
      <c r="Q5453" s="132"/>
      <c r="R5453" s="132"/>
      <c r="S5453" s="132"/>
      <c r="T5453" s="132"/>
    </row>
    <row r="5454" customFormat="false" ht="12.8" hidden="false" customHeight="false" outlineLevel="0" collapsed="false">
      <c r="A5454" s="131" t="n">
        <v>1733702400</v>
      </c>
      <c r="B5454" s="330" t="n">
        <f aca="false">(A5454/(24*60*60))+DATE(1970,1,1)</f>
        <v>45635</v>
      </c>
      <c r="C5454" s="331" t="n">
        <f aca="false">YEAR(B5454)</f>
        <v>2024</v>
      </c>
      <c r="D5454" s="331" t="n">
        <f aca="false">MONTH(B5454)</f>
        <v>12</v>
      </c>
      <c r="E5454" s="331" t="n">
        <f aca="false">DAY(B5454)</f>
        <v>9</v>
      </c>
      <c r="F5454" s="132" t="n">
        <v>101193.25</v>
      </c>
      <c r="G5454" s="132" t="n">
        <v>101269.01</v>
      </c>
      <c r="H5454" s="132" t="n">
        <v>94208.17</v>
      </c>
      <c r="I5454" s="132" t="n">
        <v>97400.68</v>
      </c>
      <c r="J5454" s="132" t="n">
        <f aca="false">LARGE($G$1:G5454,1)</f>
        <v>103915.63</v>
      </c>
      <c r="K5454" s="192" t="n">
        <f aca="false">IF(J5454&gt;J5453,0,K5453+1)</f>
        <v>4</v>
      </c>
      <c r="L5454" s="134" t="n">
        <f aca="false">I5454/J5454-1</f>
        <v>-0.0626946110031764</v>
      </c>
      <c r="O5454" s="131"/>
      <c r="P5454" s="330"/>
      <c r="Q5454" s="132"/>
      <c r="R5454" s="132"/>
      <c r="S5454" s="132"/>
      <c r="T5454" s="132"/>
    </row>
    <row r="5455" customFormat="false" ht="12.8" hidden="false" customHeight="false" outlineLevel="0" collapsed="false">
      <c r="A5455" s="131" t="n">
        <v>1733788800</v>
      </c>
      <c r="B5455" s="330" t="n">
        <f aca="false">(A5455/(24*60*60))+DATE(1970,1,1)</f>
        <v>45636</v>
      </c>
      <c r="C5455" s="331" t="n">
        <f aca="false">YEAR(B5455)</f>
        <v>2024</v>
      </c>
      <c r="D5455" s="331" t="n">
        <f aca="false">MONTH(B5455)</f>
        <v>12</v>
      </c>
      <c r="E5455" s="331" t="n">
        <f aca="false">DAY(B5455)</f>
        <v>10</v>
      </c>
      <c r="F5455" s="132" t="n">
        <v>97348.92</v>
      </c>
      <c r="G5455" s="132" t="n">
        <v>98318.52</v>
      </c>
      <c r="H5455" s="132" t="n">
        <v>94319.62</v>
      </c>
      <c r="I5455" s="132" t="n">
        <v>96653.47</v>
      </c>
      <c r="J5455" s="132" t="n">
        <f aca="false">LARGE($G$1:G5455,1)</f>
        <v>103915.63</v>
      </c>
      <c r="K5455" s="192" t="n">
        <f aca="false">IF(J5455&gt;J5454,0,K5454+1)</f>
        <v>5</v>
      </c>
      <c r="L5455" s="134" t="n">
        <f aca="false">I5455/J5455-1</f>
        <v>-0.0698851558711621</v>
      </c>
      <c r="O5455" s="131"/>
      <c r="P5455" s="330"/>
      <c r="Q5455" s="132"/>
      <c r="R5455" s="132"/>
      <c r="S5455" s="132"/>
      <c r="T5455" s="132"/>
    </row>
    <row r="5456" customFormat="false" ht="12.8" hidden="false" customHeight="false" outlineLevel="0" collapsed="false">
      <c r="A5456" s="131" t="n">
        <v>1733875200</v>
      </c>
      <c r="B5456" s="330" t="n">
        <f aca="false">(A5456/(24*60*60))+DATE(1970,1,1)</f>
        <v>45637</v>
      </c>
      <c r="C5456" s="331" t="n">
        <f aca="false">YEAR(B5456)</f>
        <v>2024</v>
      </c>
      <c r="D5456" s="331" t="n">
        <f aca="false">MONTH(B5456)</f>
        <v>12</v>
      </c>
      <c r="E5456" s="331" t="n">
        <f aca="false">DAY(B5456)</f>
        <v>11</v>
      </c>
      <c r="F5456" s="132" t="n">
        <v>96658.46</v>
      </c>
      <c r="G5456" s="132" t="n">
        <v>101911.5</v>
      </c>
      <c r="H5456" s="132" t="n">
        <v>95743.2</v>
      </c>
      <c r="I5456" s="132" t="n">
        <v>101167.53</v>
      </c>
      <c r="J5456" s="132" t="n">
        <f aca="false">LARGE($G$1:G5456,1)</f>
        <v>103915.63</v>
      </c>
      <c r="K5456" s="192" t="n">
        <f aca="false">IF(J5456&gt;J5455,0,K5455+1)</f>
        <v>6</v>
      </c>
      <c r="L5456" s="134" t="n">
        <f aca="false">I5456/J5456-1</f>
        <v>-0.0264454923672214</v>
      </c>
      <c r="O5456" s="131"/>
      <c r="P5456" s="330"/>
      <c r="Q5456" s="132"/>
      <c r="R5456" s="132"/>
      <c r="S5456" s="132"/>
      <c r="T5456" s="132"/>
    </row>
    <row r="5457" customFormat="false" ht="12.8" hidden="false" customHeight="false" outlineLevel="0" collapsed="false">
      <c r="A5457" s="131" t="n">
        <v>1733961600</v>
      </c>
      <c r="B5457" s="330" t="n">
        <f aca="false">(A5457/(24*60*60))+DATE(1970,1,1)</f>
        <v>45638</v>
      </c>
      <c r="C5457" s="331" t="n">
        <f aca="false">YEAR(B5457)</f>
        <v>2024</v>
      </c>
      <c r="D5457" s="331" t="n">
        <f aca="false">MONTH(B5457)</f>
        <v>12</v>
      </c>
      <c r="E5457" s="331" t="n">
        <f aca="false">DAY(B5457)</f>
        <v>12</v>
      </c>
      <c r="F5457" s="132" t="n">
        <v>101181.68</v>
      </c>
      <c r="G5457" s="132" t="n">
        <v>102509.25</v>
      </c>
      <c r="H5457" s="132" t="n">
        <v>99296</v>
      </c>
      <c r="I5457" s="132" t="n">
        <v>100039.64</v>
      </c>
      <c r="J5457" s="132" t="n">
        <f aca="false">LARGE($G$1:G5457,1)</f>
        <v>103915.63</v>
      </c>
      <c r="K5457" s="192" t="n">
        <f aca="false">IF(J5457&gt;J5456,0,K5456+1)</f>
        <v>7</v>
      </c>
      <c r="L5457" s="134" t="n">
        <f aca="false">I5457/J5457-1</f>
        <v>-0.0372993937485632</v>
      </c>
      <c r="O5457" s="131"/>
      <c r="P5457" s="330"/>
      <c r="Q5457" s="132"/>
      <c r="R5457" s="132"/>
      <c r="S5457" s="132"/>
      <c r="T5457" s="132"/>
    </row>
    <row r="5458" customFormat="false" ht="12.8" hidden="false" customHeight="false" outlineLevel="0" collapsed="false">
      <c r="A5458" s="131" t="n">
        <v>1734048000</v>
      </c>
      <c r="B5458" s="330" t="n">
        <f aca="false">(A5458/(24*60*60))+DATE(1970,1,1)</f>
        <v>45639</v>
      </c>
      <c r="C5458" s="331" t="n">
        <f aca="false">YEAR(B5458)</f>
        <v>2024</v>
      </c>
      <c r="D5458" s="331" t="n">
        <f aca="false">MONTH(B5458)</f>
        <v>12</v>
      </c>
      <c r="E5458" s="331" t="n">
        <f aca="false">DAY(B5458)</f>
        <v>13</v>
      </c>
      <c r="F5458" s="132" t="n">
        <v>100018.21</v>
      </c>
      <c r="G5458" s="132" t="n">
        <v>101905.58</v>
      </c>
      <c r="H5458" s="132" t="n">
        <v>99236.7</v>
      </c>
      <c r="I5458" s="132" t="n">
        <v>101429.21</v>
      </c>
      <c r="J5458" s="132" t="n">
        <f aca="false">LARGE($G$1:G5458,1)</f>
        <v>103915.63</v>
      </c>
      <c r="K5458" s="192" t="n">
        <f aca="false">IF(J5458&gt;J5457,0,K5457+1)</f>
        <v>8</v>
      </c>
      <c r="L5458" s="134" t="n">
        <f aca="false">I5458/J5458-1</f>
        <v>-0.0239272956339677</v>
      </c>
      <c r="O5458" s="131"/>
      <c r="P5458" s="330"/>
      <c r="Q5458" s="132"/>
      <c r="R5458" s="132"/>
      <c r="S5458" s="132"/>
      <c r="T5458" s="132"/>
    </row>
    <row r="5459" customFormat="false" ht="12.8" hidden="false" customHeight="false" outlineLevel="0" collapsed="false">
      <c r="A5459" s="131" t="n">
        <v>1734134400</v>
      </c>
      <c r="B5459" s="330" t="n">
        <f aca="false">(A5459/(24*60*60))+DATE(1970,1,1)</f>
        <v>45640</v>
      </c>
      <c r="C5459" s="331" t="n">
        <f aca="false">YEAR(B5459)</f>
        <v>2024</v>
      </c>
      <c r="D5459" s="331" t="n">
        <f aca="false">MONTH(B5459)</f>
        <v>12</v>
      </c>
      <c r="E5459" s="331" t="n">
        <f aca="false">DAY(B5459)</f>
        <v>14</v>
      </c>
      <c r="F5459" s="132" t="n">
        <v>101426.21</v>
      </c>
      <c r="G5459" s="132" t="n">
        <v>102600.05</v>
      </c>
      <c r="H5459" s="132" t="n">
        <v>100614.75</v>
      </c>
      <c r="I5459" s="132" t="n">
        <v>101375.52</v>
      </c>
      <c r="J5459" s="132" t="n">
        <f aca="false">LARGE($G$1:G5459,1)</f>
        <v>103915.63</v>
      </c>
      <c r="K5459" s="192" t="n">
        <f aca="false">IF(J5459&gt;J5458,0,K5458+1)</f>
        <v>9</v>
      </c>
      <c r="L5459" s="134" t="n">
        <f aca="false">I5459/J5459-1</f>
        <v>-0.0244439647818139</v>
      </c>
      <c r="O5459" s="131"/>
      <c r="P5459" s="330"/>
      <c r="Q5459" s="132"/>
      <c r="R5459" s="132"/>
      <c r="S5459" s="132"/>
      <c r="T5459" s="132"/>
    </row>
    <row r="5460" customFormat="false" ht="12.8" hidden="false" customHeight="false" outlineLevel="0" collapsed="false">
      <c r="A5460" s="131" t="n">
        <v>1734220800</v>
      </c>
      <c r="B5460" s="330" t="n">
        <f aca="false">(A5460/(24*60*60))+DATE(1970,1,1)</f>
        <v>45641</v>
      </c>
      <c r="C5460" s="331" t="n">
        <f aca="false">YEAR(B5460)</f>
        <v>2024</v>
      </c>
      <c r="D5460" s="331" t="n">
        <f aca="false">MONTH(B5460)</f>
        <v>12</v>
      </c>
      <c r="E5460" s="331" t="n">
        <f aca="false">DAY(B5460)</f>
        <v>15</v>
      </c>
      <c r="F5460" s="132" t="n">
        <v>101382.03</v>
      </c>
      <c r="G5460" s="132" t="n">
        <v>105062.25</v>
      </c>
      <c r="H5460" s="132" t="n">
        <v>101224.21</v>
      </c>
      <c r="I5460" s="132" t="n">
        <v>104392.49</v>
      </c>
      <c r="J5460" s="132" t="n">
        <f aca="false">LARGE($G$1:G5460,1)</f>
        <v>105062.25</v>
      </c>
      <c r="K5460" s="192" t="n">
        <f aca="false">IF(J5460&gt;J5459,0,K5459+1)</f>
        <v>0</v>
      </c>
      <c r="L5460" s="134" t="n">
        <f aca="false">I5460/J5460-1</f>
        <v>-0.0063748872692142</v>
      </c>
      <c r="O5460" s="131"/>
      <c r="P5460" s="330"/>
      <c r="Q5460" s="132"/>
      <c r="R5460" s="132"/>
      <c r="S5460" s="132"/>
      <c r="T5460" s="132"/>
    </row>
    <row r="5461" customFormat="false" ht="12.8" hidden="false" customHeight="false" outlineLevel="0" collapsed="false">
      <c r="A5461" s="131" t="n">
        <v>1734307200</v>
      </c>
      <c r="B5461" s="330" t="n">
        <f aca="false">(A5461/(24*60*60))+DATE(1970,1,1)</f>
        <v>45642</v>
      </c>
      <c r="C5461" s="331" t="n">
        <f aca="false">YEAR(B5461)</f>
        <v>2024</v>
      </c>
      <c r="D5461" s="331" t="n">
        <f aca="false">MONTH(B5461)</f>
        <v>12</v>
      </c>
      <c r="E5461" s="331" t="n">
        <f aca="false">DAY(B5461)</f>
        <v>16</v>
      </c>
      <c r="F5461" s="132" t="n">
        <v>104409.11</v>
      </c>
      <c r="G5461" s="132" t="n">
        <v>107766.45</v>
      </c>
      <c r="H5461" s="132" t="n">
        <v>103287.65</v>
      </c>
      <c r="I5461" s="132" t="n">
        <v>106027.5</v>
      </c>
      <c r="J5461" s="132" t="n">
        <f aca="false">LARGE($G$1:G5461,1)</f>
        <v>107766.45</v>
      </c>
      <c r="K5461" s="192" t="n">
        <f aca="false">IF(J5461&gt;J5460,0,K5460+1)</f>
        <v>0</v>
      </c>
      <c r="L5461" s="134" t="n">
        <f aca="false">I5461/J5461-1</f>
        <v>-0.0161362836021786</v>
      </c>
      <c r="O5461" s="131"/>
      <c r="P5461" s="330"/>
      <c r="Q5461" s="132"/>
      <c r="R5461" s="132"/>
      <c r="S5461" s="132"/>
      <c r="T5461" s="132"/>
    </row>
    <row r="5462" customFormat="false" ht="12.8" hidden="false" customHeight="false" outlineLevel="0" collapsed="false">
      <c r="A5462" s="131" t="n">
        <v>1734393600</v>
      </c>
      <c r="B5462" s="330" t="n">
        <f aca="false">(A5462/(24*60*60))+DATE(1970,1,1)</f>
        <v>45643</v>
      </c>
      <c r="C5462" s="331" t="n">
        <f aca="false">YEAR(B5462)</f>
        <v>2024</v>
      </c>
      <c r="D5462" s="331" t="n">
        <f aca="false">MONTH(B5462)</f>
        <v>12</v>
      </c>
      <c r="E5462" s="331" t="n">
        <f aca="false">DAY(B5462)</f>
        <v>17</v>
      </c>
      <c r="F5462" s="132" t="n">
        <v>106039.8</v>
      </c>
      <c r="G5462" s="132" t="n">
        <v>108287.62</v>
      </c>
      <c r="H5462" s="132" t="n">
        <v>105233.74</v>
      </c>
      <c r="I5462" s="132" t="n">
        <v>106123.97</v>
      </c>
      <c r="J5462" s="132" t="n">
        <f aca="false">LARGE($G$1:G5462,1)</f>
        <v>108287.62</v>
      </c>
      <c r="K5462" s="192" t="n">
        <f aca="false">IF(J5462&gt;J5461,0,K5461+1)</f>
        <v>0</v>
      </c>
      <c r="L5462" s="134" t="n">
        <f aca="false">I5462/J5462-1</f>
        <v>-0.0199805850382527</v>
      </c>
      <c r="O5462" s="131"/>
      <c r="P5462" s="330"/>
      <c r="Q5462" s="132"/>
      <c r="R5462" s="132"/>
      <c r="S5462" s="132"/>
      <c r="T5462" s="132"/>
    </row>
    <row r="5463" customFormat="false" ht="12.8" hidden="false" customHeight="false" outlineLevel="0" collapsed="false">
      <c r="A5463" s="131" t="n">
        <v>1734480000</v>
      </c>
      <c r="B5463" s="330" t="n">
        <f aca="false">(A5463/(24*60*60))+DATE(1970,1,1)</f>
        <v>45644</v>
      </c>
      <c r="C5463" s="331" t="n">
        <f aca="false">YEAR(B5463)</f>
        <v>2024</v>
      </c>
      <c r="D5463" s="331" t="n">
        <f aca="false">MONTH(B5463)</f>
        <v>12</v>
      </c>
      <c r="E5463" s="331" t="n">
        <f aca="false">DAY(B5463)</f>
        <v>18</v>
      </c>
      <c r="F5463" s="132" t="n">
        <v>106125.46</v>
      </c>
      <c r="G5463" s="132" t="n">
        <v>106472.61</v>
      </c>
      <c r="H5463" s="132" t="n">
        <v>100006.16</v>
      </c>
      <c r="I5463" s="132" t="n">
        <v>100144.96</v>
      </c>
      <c r="J5463" s="132" t="n">
        <f aca="false">LARGE($G$1:G5463,1)</f>
        <v>108287.62</v>
      </c>
      <c r="K5463" s="192" t="n">
        <f aca="false">IF(J5463&gt;J5462,0,K5462+1)</f>
        <v>1</v>
      </c>
      <c r="L5463" s="134" t="n">
        <f aca="false">I5463/J5463-1</f>
        <v>-0.0751947452534277</v>
      </c>
      <c r="O5463" s="131"/>
      <c r="P5463" s="330"/>
      <c r="Q5463" s="132"/>
      <c r="R5463" s="132"/>
      <c r="S5463" s="132"/>
      <c r="T5463" s="132"/>
    </row>
    <row r="5464" customFormat="false" ht="12.8" hidden="false" customHeight="false" outlineLevel="0" collapsed="false">
      <c r="A5464" s="131" t="n">
        <v>1734566400</v>
      </c>
      <c r="B5464" s="330" t="n">
        <f aca="false">(A5464/(24*60*60))+DATE(1970,1,1)</f>
        <v>45645</v>
      </c>
      <c r="C5464" s="331" t="n">
        <f aca="false">YEAR(B5464)</f>
        <v>2024</v>
      </c>
      <c r="D5464" s="331" t="n">
        <f aca="false">MONTH(B5464)</f>
        <v>12</v>
      </c>
      <c r="E5464" s="331" t="n">
        <f aca="false">DAY(B5464)</f>
        <v>19</v>
      </c>
      <c r="F5464" s="132" t="n">
        <v>100159.42</v>
      </c>
      <c r="G5464" s="132" t="n">
        <v>102773.31</v>
      </c>
      <c r="H5464" s="132" t="n">
        <v>95583.77</v>
      </c>
      <c r="I5464" s="132" t="n">
        <v>97415.15</v>
      </c>
      <c r="J5464" s="132" t="n">
        <f aca="false">LARGE($G$1:G5464,1)</f>
        <v>108287.62</v>
      </c>
      <c r="K5464" s="192" t="n">
        <f aca="false">IF(J5464&gt;J5463,0,K5463+1)</f>
        <v>2</v>
      </c>
      <c r="L5464" s="134" t="n">
        <f aca="false">I5464/J5464-1</f>
        <v>-0.100403628780465</v>
      </c>
      <c r="O5464" s="131"/>
      <c r="P5464" s="330"/>
      <c r="Q5464" s="132"/>
      <c r="R5464" s="132"/>
      <c r="S5464" s="132"/>
      <c r="T5464" s="132"/>
    </row>
    <row r="5465" customFormat="false" ht="12.8" hidden="false" customHeight="false" outlineLevel="0" collapsed="false">
      <c r="A5465" s="131" t="n">
        <v>1734652800</v>
      </c>
      <c r="B5465" s="330" t="n">
        <f aca="false">(A5465/(24*60*60))+DATE(1970,1,1)</f>
        <v>45646</v>
      </c>
      <c r="C5465" s="331" t="n">
        <f aca="false">YEAR(B5465)</f>
        <v>2024</v>
      </c>
      <c r="D5465" s="331" t="n">
        <f aca="false">MONTH(B5465)</f>
        <v>12</v>
      </c>
      <c r="E5465" s="331" t="n">
        <f aca="false">DAY(B5465)</f>
        <v>20</v>
      </c>
      <c r="F5465" s="132" t="n">
        <v>97430.68</v>
      </c>
      <c r="G5465" s="132" t="n">
        <v>98125.04</v>
      </c>
      <c r="H5465" s="132" t="n">
        <v>92190.17</v>
      </c>
      <c r="I5465" s="132" t="n">
        <v>97793.95</v>
      </c>
      <c r="J5465" s="132" t="n">
        <f aca="false">LARGE($G$1:G5465,1)</f>
        <v>108287.62</v>
      </c>
      <c r="K5465" s="192" t="n">
        <f aca="false">IF(J5465&gt;J5464,0,K5464+1)</f>
        <v>3</v>
      </c>
      <c r="L5465" s="134" t="n">
        <f aca="false">I5465/J5465-1</f>
        <v>-0.0969055373088816</v>
      </c>
      <c r="O5465" s="131"/>
      <c r="P5465" s="330"/>
      <c r="Q5465" s="132"/>
      <c r="R5465" s="132"/>
      <c r="S5465" s="132"/>
      <c r="T5465" s="132"/>
    </row>
    <row r="5466" customFormat="false" ht="12.8" hidden="false" customHeight="false" outlineLevel="0" collapsed="false">
      <c r="A5466" s="131" t="n">
        <v>1734739200</v>
      </c>
      <c r="B5466" s="330" t="n">
        <f aca="false">(A5466/(24*60*60))+DATE(1970,1,1)</f>
        <v>45647</v>
      </c>
      <c r="C5466" s="331" t="n">
        <f aca="false">YEAR(B5466)</f>
        <v>2024</v>
      </c>
      <c r="D5466" s="331" t="n">
        <f aca="false">MONTH(B5466)</f>
        <v>12</v>
      </c>
      <c r="E5466" s="331" t="n">
        <f aca="false">DAY(B5466)</f>
        <v>21</v>
      </c>
      <c r="F5466" s="132" t="n">
        <v>97788.89</v>
      </c>
      <c r="G5466" s="132" t="n">
        <v>99550.24</v>
      </c>
      <c r="H5466" s="132" t="n">
        <v>96387.95</v>
      </c>
      <c r="I5466" s="132" t="n">
        <v>97240.67</v>
      </c>
      <c r="J5466" s="132" t="n">
        <f aca="false">LARGE($G$1:G5466,1)</f>
        <v>108287.62</v>
      </c>
      <c r="K5466" s="192" t="n">
        <f aca="false">IF(J5466&gt;J5465,0,K5465+1)</f>
        <v>4</v>
      </c>
      <c r="L5466" s="134" t="n">
        <f aca="false">I5466/J5466-1</f>
        <v>-0.102014893299899</v>
      </c>
      <c r="O5466" s="131"/>
      <c r="P5466" s="330"/>
      <c r="Q5466" s="132"/>
      <c r="R5466" s="132"/>
      <c r="S5466" s="132"/>
      <c r="T5466" s="132"/>
    </row>
    <row r="5467" customFormat="false" ht="12.8" hidden="false" customHeight="false" outlineLevel="0" collapsed="false">
      <c r="A5467" s="131" t="n">
        <v>1734825600</v>
      </c>
      <c r="B5467" s="330" t="n">
        <f aca="false">(A5467/(24*60*60))+DATE(1970,1,1)</f>
        <v>45648</v>
      </c>
      <c r="C5467" s="331" t="n">
        <f aca="false">YEAR(B5467)</f>
        <v>2024</v>
      </c>
      <c r="D5467" s="331" t="n">
        <f aca="false">MONTH(B5467)</f>
        <v>12</v>
      </c>
      <c r="E5467" s="331" t="n">
        <f aca="false">DAY(B5467)</f>
        <v>22</v>
      </c>
      <c r="F5467" s="132" t="n">
        <v>97249.45</v>
      </c>
      <c r="G5467" s="132" t="n">
        <v>97380.07</v>
      </c>
      <c r="H5467" s="132" t="n">
        <v>94229.27</v>
      </c>
      <c r="I5467" s="132" t="n">
        <v>95122.16</v>
      </c>
      <c r="J5467" s="132" t="n">
        <f aca="false">LARGE($G$1:G5467,1)</f>
        <v>108287.62</v>
      </c>
      <c r="K5467" s="192" t="n">
        <f aca="false">IF(J5467&gt;J5466,0,K5466+1)</f>
        <v>5</v>
      </c>
      <c r="L5467" s="134" t="n">
        <f aca="false">I5467/J5467-1</f>
        <v>-0.12157862551601</v>
      </c>
      <c r="O5467" s="131"/>
      <c r="P5467" s="330"/>
      <c r="Q5467" s="132"/>
      <c r="R5467" s="132"/>
      <c r="S5467" s="132"/>
      <c r="T5467" s="132"/>
    </row>
    <row r="5468" customFormat="false" ht="12.8" hidden="false" customHeight="false" outlineLevel="0" collapsed="false">
      <c r="A5468" s="131" t="n">
        <v>1734912000</v>
      </c>
      <c r="B5468" s="330" t="n">
        <f aca="false">(A5468/(24*60*60))+DATE(1970,1,1)</f>
        <v>45649</v>
      </c>
      <c r="C5468" s="331" t="n">
        <f aca="false">YEAR(B5468)</f>
        <v>2024</v>
      </c>
      <c r="D5468" s="331" t="n">
        <f aca="false">MONTH(B5468)</f>
        <v>12</v>
      </c>
      <c r="E5468" s="331" t="n">
        <f aca="false">DAY(B5468)</f>
        <v>23</v>
      </c>
      <c r="F5468" s="132" t="n">
        <v>95123.26</v>
      </c>
      <c r="G5468" s="132" t="n">
        <v>96450.27</v>
      </c>
      <c r="H5468" s="132" t="n">
        <v>92458.23</v>
      </c>
      <c r="I5468" s="132" t="n">
        <v>94782.99</v>
      </c>
      <c r="J5468" s="132" t="n">
        <f aca="false">LARGE($G$1:G5468,1)</f>
        <v>108287.62</v>
      </c>
      <c r="K5468" s="192" t="n">
        <f aca="false">IF(J5468&gt;J5467,0,K5467+1)</f>
        <v>6</v>
      </c>
      <c r="L5468" s="134" t="n">
        <f aca="false">I5468/J5468-1</f>
        <v>-0.124710747174977</v>
      </c>
      <c r="O5468" s="131"/>
      <c r="P5468" s="330"/>
      <c r="Q5468" s="132"/>
      <c r="R5468" s="132"/>
      <c r="S5468" s="132"/>
      <c r="T5468" s="132"/>
    </row>
    <row r="5469" customFormat="false" ht="12.8" hidden="false" customHeight="false" outlineLevel="0" collapsed="false">
      <c r="A5469" s="131" t="n">
        <v>1734998400</v>
      </c>
      <c r="B5469" s="330" t="n">
        <f aca="false">(A5469/(24*60*60))+DATE(1970,1,1)</f>
        <v>45650</v>
      </c>
      <c r="C5469" s="331" t="n">
        <f aca="false">YEAR(B5469)</f>
        <v>2024</v>
      </c>
      <c r="D5469" s="331" t="n">
        <f aca="false">MONTH(B5469)</f>
        <v>12</v>
      </c>
      <c r="E5469" s="331" t="n">
        <f aca="false">DAY(B5469)</f>
        <v>24</v>
      </c>
      <c r="F5469" s="132" t="n">
        <v>94784.07</v>
      </c>
      <c r="G5469" s="132" t="n">
        <v>99454.25</v>
      </c>
      <c r="H5469" s="132" t="n">
        <v>93489.56</v>
      </c>
      <c r="I5469" s="132" t="n">
        <v>98641.92</v>
      </c>
      <c r="J5469" s="132" t="n">
        <f aca="false">LARGE($G$1:G5469,1)</f>
        <v>108287.62</v>
      </c>
      <c r="K5469" s="192" t="n">
        <f aca="false">IF(J5469&gt;J5468,0,K5468+1)</f>
        <v>7</v>
      </c>
      <c r="L5469" s="134" t="n">
        <f aca="false">I5469/J5469-1</f>
        <v>-0.0890748176014949</v>
      </c>
      <c r="O5469" s="131"/>
      <c r="P5469" s="330"/>
      <c r="Q5469" s="132"/>
      <c r="R5469" s="132"/>
      <c r="S5469" s="132"/>
      <c r="T5469" s="132"/>
    </row>
    <row r="5470" customFormat="false" ht="12.8" hidden="false" customHeight="false" outlineLevel="0" collapsed="false">
      <c r="A5470" s="131" t="n">
        <v>1735084800</v>
      </c>
      <c r="B5470" s="330" t="n">
        <f aca="false">(A5470/(24*60*60))+DATE(1970,1,1)</f>
        <v>45651</v>
      </c>
      <c r="C5470" s="331" t="n">
        <f aca="false">YEAR(B5470)</f>
        <v>2024</v>
      </c>
      <c r="D5470" s="331" t="n">
        <f aca="false">MONTH(B5470)</f>
        <v>12</v>
      </c>
      <c r="E5470" s="331" t="n">
        <f aca="false">DAY(B5470)</f>
        <v>25</v>
      </c>
      <c r="F5470" s="132" t="n">
        <v>98649.92</v>
      </c>
      <c r="G5470" s="132" t="n">
        <v>99485.13</v>
      </c>
      <c r="H5470" s="132" t="n">
        <v>97616.37</v>
      </c>
      <c r="I5470" s="132" t="n">
        <v>99362.77</v>
      </c>
      <c r="J5470" s="132" t="n">
        <f aca="false">LARGE($G$1:G5470,1)</f>
        <v>108287.62</v>
      </c>
      <c r="K5470" s="192" t="n">
        <f aca="false">IF(J5470&gt;J5469,0,K5469+1)</f>
        <v>8</v>
      </c>
      <c r="L5470" s="134" t="n">
        <f aca="false">I5470/J5470-1</f>
        <v>-0.082418008632935</v>
      </c>
      <c r="O5470" s="131"/>
      <c r="P5470" s="330"/>
      <c r="Q5470" s="132"/>
      <c r="R5470" s="132"/>
      <c r="S5470" s="132"/>
      <c r="T5470" s="132"/>
    </row>
    <row r="5471" customFormat="false" ht="12.8" hidden="false" customHeight="false" outlineLevel="0" collapsed="false">
      <c r="A5471" s="131" t="n">
        <v>1735171200</v>
      </c>
      <c r="B5471" s="330" t="n">
        <f aca="false">(A5471/(24*60*60))+DATE(1970,1,1)</f>
        <v>45652</v>
      </c>
      <c r="C5471" s="331" t="n">
        <f aca="false">YEAR(B5471)</f>
        <v>2024</v>
      </c>
      <c r="D5471" s="331" t="n">
        <f aca="false">MONTH(B5471)</f>
        <v>12</v>
      </c>
      <c r="E5471" s="331" t="n">
        <f aca="false">DAY(B5471)</f>
        <v>26</v>
      </c>
      <c r="F5471" s="132" t="n">
        <v>99376.72</v>
      </c>
      <c r="G5471" s="132" t="n">
        <v>99872.45</v>
      </c>
      <c r="H5471" s="132" t="n">
        <v>95160.26</v>
      </c>
      <c r="I5471" s="132" t="n">
        <v>95720.87</v>
      </c>
      <c r="J5471" s="132" t="n">
        <f aca="false">LARGE($G$1:G5471,1)</f>
        <v>108287.62</v>
      </c>
      <c r="K5471" s="192" t="n">
        <f aca="false">IF(J5471&gt;J5470,0,K5470+1)</f>
        <v>9</v>
      </c>
      <c r="L5471" s="134" t="n">
        <f aca="false">I5471/J5471-1</f>
        <v>-0.116049738649718</v>
      </c>
      <c r="O5471" s="131"/>
      <c r="P5471" s="330"/>
      <c r="Q5471" s="132"/>
      <c r="R5471" s="132"/>
      <c r="S5471" s="132"/>
      <c r="T5471" s="132"/>
    </row>
    <row r="5472" customFormat="false" ht="12.8" hidden="false" customHeight="false" outlineLevel="0" collapsed="false">
      <c r="A5472" s="131" t="n">
        <v>1735257600</v>
      </c>
      <c r="B5472" s="330" t="n">
        <f aca="false">(A5472/(24*60*60))+DATE(1970,1,1)</f>
        <v>45653</v>
      </c>
      <c r="C5472" s="331" t="n">
        <f aca="false">YEAR(B5472)</f>
        <v>2024</v>
      </c>
      <c r="D5472" s="331" t="n">
        <f aca="false">MONTH(B5472)</f>
        <v>12</v>
      </c>
      <c r="E5472" s="331" t="n">
        <f aca="false">DAY(B5472)</f>
        <v>27</v>
      </c>
      <c r="F5472" s="132" t="n">
        <v>95719.58</v>
      </c>
      <c r="G5472" s="132" t="n">
        <v>97385.02</v>
      </c>
      <c r="H5472" s="132" t="n">
        <v>93358.33</v>
      </c>
      <c r="I5472" s="132" t="n">
        <v>94226.95</v>
      </c>
      <c r="J5472" s="132" t="n">
        <f aca="false">LARGE($G$1:G5472,1)</f>
        <v>108287.62</v>
      </c>
      <c r="K5472" s="192" t="n">
        <f aca="false">IF(J5472&gt;J5471,0,K5471+1)</f>
        <v>10</v>
      </c>
      <c r="L5472" s="134" t="n">
        <f aca="false">I5472/J5472-1</f>
        <v>-0.129845590844087</v>
      </c>
      <c r="O5472" s="131"/>
      <c r="P5472" s="330"/>
      <c r="Q5472" s="132"/>
      <c r="R5472" s="132"/>
      <c r="S5472" s="132"/>
      <c r="T5472" s="132"/>
    </row>
    <row r="5473" customFormat="false" ht="12.8" hidden="false" customHeight="false" outlineLevel="0" collapsed="false">
      <c r="A5473" s="131" t="n">
        <v>1735344000</v>
      </c>
      <c r="B5473" s="330" t="n">
        <f aca="false">(A5473/(24*60*60))+DATE(1970,1,1)</f>
        <v>45654</v>
      </c>
      <c r="C5473" s="331" t="n">
        <f aca="false">YEAR(B5473)</f>
        <v>2024</v>
      </c>
      <c r="D5473" s="331" t="n">
        <f aca="false">MONTH(B5473)</f>
        <v>12</v>
      </c>
      <c r="E5473" s="331" t="n">
        <f aca="false">DAY(B5473)</f>
        <v>28</v>
      </c>
      <c r="F5473" s="132" t="n">
        <v>94224.08</v>
      </c>
      <c r="G5473" s="132" t="n">
        <v>95619.04</v>
      </c>
      <c r="H5473" s="132" t="n">
        <v>94093.31</v>
      </c>
      <c r="I5473" s="132" t="n">
        <v>95251.73</v>
      </c>
      <c r="J5473" s="132" t="n">
        <f aca="false">LARGE($G$1:G5473,1)</f>
        <v>108287.62</v>
      </c>
      <c r="K5473" s="192" t="n">
        <f aca="false">IF(J5473&gt;J5472,0,K5472+1)</f>
        <v>11</v>
      </c>
      <c r="L5473" s="134" t="n">
        <f aca="false">I5473/J5473-1</f>
        <v>-0.120382089845543</v>
      </c>
      <c r="O5473" s="131"/>
      <c r="P5473" s="330"/>
      <c r="Q5473" s="132"/>
      <c r="R5473" s="132"/>
      <c r="S5473" s="132"/>
      <c r="T5473" s="132"/>
    </row>
    <row r="5474" customFormat="false" ht="12.8" hidden="false" customHeight="false" outlineLevel="0" collapsed="false">
      <c r="A5474" s="131" t="n">
        <v>1735430400</v>
      </c>
      <c r="B5474" s="330" t="n">
        <f aca="false">(A5474/(24*60*60))+DATE(1970,1,1)</f>
        <v>45655</v>
      </c>
      <c r="C5474" s="331" t="n">
        <f aca="false">YEAR(B5474)</f>
        <v>2024</v>
      </c>
      <c r="D5474" s="331" t="n">
        <f aca="false">MONTH(B5474)</f>
        <v>12</v>
      </c>
      <c r="E5474" s="331" t="n">
        <f aca="false">DAY(B5474)</f>
        <v>29</v>
      </c>
      <c r="F5474" s="132" t="n">
        <v>95245.42</v>
      </c>
      <c r="G5474" s="132" t="n">
        <v>95264.29</v>
      </c>
      <c r="H5474" s="132" t="n">
        <v>92939.55</v>
      </c>
      <c r="I5474" s="132" t="n">
        <v>93653.84</v>
      </c>
      <c r="J5474" s="132" t="n">
        <f aca="false">LARGE($G$1:G5474,1)</f>
        <v>108287.62</v>
      </c>
      <c r="K5474" s="192" t="n">
        <f aca="false">IF(J5474&gt;J5473,0,K5473+1)</f>
        <v>12</v>
      </c>
      <c r="L5474" s="134" t="n">
        <f aca="false">I5474/J5474-1</f>
        <v>-0.135138070261402</v>
      </c>
      <c r="O5474" s="131"/>
      <c r="P5474" s="330"/>
      <c r="Q5474" s="132"/>
      <c r="R5474" s="132"/>
      <c r="S5474" s="132"/>
      <c r="T5474" s="132"/>
    </row>
    <row r="5475" customFormat="false" ht="12.8" hidden="false" customHeight="false" outlineLevel="0" collapsed="false">
      <c r="A5475" s="131" t="n">
        <v>1735516800</v>
      </c>
      <c r="B5475" s="330" t="n">
        <f aca="false">(A5475/(24*60*60))+DATE(1970,1,1)</f>
        <v>45656</v>
      </c>
      <c r="C5475" s="331" t="n">
        <f aca="false">YEAR(B5475)</f>
        <v>2024</v>
      </c>
      <c r="D5475" s="331" t="n">
        <f aca="false">MONTH(B5475)</f>
        <v>12</v>
      </c>
      <c r="E5475" s="331" t="n">
        <f aca="false">DAY(B5475)</f>
        <v>30</v>
      </c>
      <c r="F5475" s="132" t="n">
        <v>93655.34</v>
      </c>
      <c r="G5475" s="132" t="n">
        <v>94948.8</v>
      </c>
      <c r="H5475" s="132" t="n">
        <v>91384.7</v>
      </c>
      <c r="I5475" s="132" t="n">
        <v>92710.5</v>
      </c>
      <c r="J5475" s="132" t="n">
        <f aca="false">LARGE($G$1:G5475,1)</f>
        <v>108287.62</v>
      </c>
      <c r="K5475" s="192" t="n">
        <f aca="false">IF(J5475&gt;J5474,0,K5474+1)</f>
        <v>13</v>
      </c>
      <c r="L5475" s="134" t="n">
        <f aca="false">I5475/J5475-1</f>
        <v>-0.143849500062888</v>
      </c>
      <c r="O5475" s="131"/>
      <c r="P5475" s="330"/>
      <c r="Q5475" s="132"/>
      <c r="R5475" s="132"/>
      <c r="S5475" s="132"/>
      <c r="T5475" s="132"/>
    </row>
    <row r="5476" customFormat="false" ht="12.8" hidden="false" customHeight="false" outlineLevel="0" collapsed="false">
      <c r="A5476" s="131" t="n">
        <v>1735603200</v>
      </c>
      <c r="B5476" s="330" t="n">
        <f aca="false">(A5476/(24*60*60))+DATE(1970,1,1)</f>
        <v>45657</v>
      </c>
      <c r="C5476" s="331" t="n">
        <f aca="false">YEAR(B5476)</f>
        <v>2024</v>
      </c>
      <c r="D5476" s="331" t="n">
        <f aca="false">MONTH(B5476)</f>
        <v>12</v>
      </c>
      <c r="E5476" s="331" t="n">
        <f aca="false">DAY(B5476)</f>
        <v>31</v>
      </c>
      <c r="F5476" s="132" t="n">
        <v>92713</v>
      </c>
      <c r="G5476" s="132" t="n">
        <v>96176.49</v>
      </c>
      <c r="H5476" s="132" t="n">
        <v>91973.56</v>
      </c>
      <c r="I5476" s="132" t="n">
        <v>93466.28</v>
      </c>
      <c r="J5476" s="132" t="n">
        <f aca="false">LARGE($G$1:G5476,1)</f>
        <v>108287.62</v>
      </c>
      <c r="K5476" s="192" t="n">
        <f aca="false">IF(J5476&gt;J5475,0,K5475+1)</f>
        <v>14</v>
      </c>
      <c r="L5476" s="134" t="n">
        <f aca="false">I5476/J5476-1</f>
        <v>-0.136870124211798</v>
      </c>
      <c r="O5476" s="131"/>
      <c r="P5476" s="330"/>
      <c r="Q5476" s="132"/>
      <c r="R5476" s="132"/>
      <c r="S5476" s="132"/>
      <c r="T5476" s="132"/>
    </row>
    <row r="5477" customFormat="false" ht="12.8" hidden="false" customHeight="false" outlineLevel="0" collapsed="false">
      <c r="A5477" s="131" t="n">
        <v>1735689600</v>
      </c>
      <c r="B5477" s="330" t="n">
        <f aca="false">(A5477/(24*60*60))+DATE(1970,1,1)</f>
        <v>45658</v>
      </c>
      <c r="C5477" s="331" t="n">
        <f aca="false">YEAR(B5477)</f>
        <v>2025</v>
      </c>
      <c r="D5477" s="331" t="n">
        <f aca="false">MONTH(B5477)</f>
        <v>1</v>
      </c>
      <c r="E5477" s="331" t="n">
        <f aca="false">DAY(B5477)</f>
        <v>1</v>
      </c>
      <c r="F5477" s="132" t="n">
        <v>93455.85</v>
      </c>
      <c r="G5477" s="132" t="n">
        <v>95021.73</v>
      </c>
      <c r="H5477" s="132" t="n">
        <v>92792.93</v>
      </c>
      <c r="I5477" s="132" t="n">
        <v>94477.35</v>
      </c>
      <c r="J5477" s="132" t="n">
        <f aca="false">LARGE($G$1:G5477,1)</f>
        <v>108287.62</v>
      </c>
      <c r="K5477" s="192" t="n">
        <f aca="false">IF(J5477&gt;J5476,0,K5476+1)</f>
        <v>15</v>
      </c>
      <c r="L5477" s="134" t="n">
        <f aca="false">I5477/J5477-1</f>
        <v>-0.12753323048378</v>
      </c>
      <c r="O5477" s="131"/>
      <c r="P5477" s="330"/>
      <c r="Q5477" s="132"/>
      <c r="R5477" s="132"/>
      <c r="S5477" s="132"/>
      <c r="T5477" s="132"/>
    </row>
    <row r="5478" customFormat="false" ht="12.8" hidden="false" customHeight="false" outlineLevel="0" collapsed="false">
      <c r="A5478" s="131" t="n">
        <v>1735776000</v>
      </c>
      <c r="B5478" s="330" t="n">
        <f aca="false">(A5478/(24*60*60))+DATE(1970,1,1)</f>
        <v>45659</v>
      </c>
      <c r="C5478" s="331" t="n">
        <f aca="false">YEAR(B5478)</f>
        <v>2025</v>
      </c>
      <c r="D5478" s="331" t="n">
        <f aca="false">MONTH(B5478)</f>
        <v>1</v>
      </c>
      <c r="E5478" s="331" t="n">
        <f aca="false">DAY(B5478)</f>
        <v>2</v>
      </c>
      <c r="F5478" s="132" t="n">
        <v>94475.37</v>
      </c>
      <c r="G5478" s="132" t="n">
        <v>97782.22</v>
      </c>
      <c r="H5478" s="132" t="n">
        <v>94267.55</v>
      </c>
      <c r="I5478" s="132" t="n">
        <v>96912.6</v>
      </c>
      <c r="J5478" s="132" t="n">
        <f aca="false">LARGE($G$1:G5478,1)</f>
        <v>108287.62</v>
      </c>
      <c r="K5478" s="192" t="n">
        <f aca="false">IF(J5478&gt;J5477,0,K5477+1)</f>
        <v>16</v>
      </c>
      <c r="L5478" s="134" t="n">
        <f aca="false">I5478/J5478-1</f>
        <v>-0.105044510166536</v>
      </c>
      <c r="O5478" s="131"/>
      <c r="P5478" s="330"/>
      <c r="Q5478" s="132"/>
      <c r="R5478" s="132"/>
      <c r="S5478" s="132"/>
      <c r="T5478" s="132"/>
    </row>
    <row r="5479" customFormat="false" ht="12.8" hidden="false" customHeight="false" outlineLevel="0" collapsed="false">
      <c r="A5479" s="131" t="n">
        <v>1735862400</v>
      </c>
      <c r="B5479" s="330" t="n">
        <f aca="false">(A5479/(24*60*60))+DATE(1970,1,1)</f>
        <v>45660</v>
      </c>
      <c r="C5479" s="331" t="n">
        <f aca="false">YEAR(B5479)</f>
        <v>2025</v>
      </c>
      <c r="D5479" s="331" t="n">
        <f aca="false">MONTH(B5479)</f>
        <v>1</v>
      </c>
      <c r="E5479" s="331" t="n">
        <f aca="false">DAY(B5479)</f>
        <v>3</v>
      </c>
      <c r="F5479" s="132" t="n">
        <v>96910.2</v>
      </c>
      <c r="G5479" s="132" t="n">
        <v>98959.23</v>
      </c>
      <c r="H5479" s="132" t="n">
        <v>96070.93</v>
      </c>
      <c r="I5479" s="132" t="n">
        <v>98139.9</v>
      </c>
      <c r="J5479" s="132" t="n">
        <f aca="false">LARGE($G$1:G5479,1)</f>
        <v>108287.62</v>
      </c>
      <c r="K5479" s="192" t="n">
        <f aca="false">IF(J5479&gt;J5478,0,K5478+1)</f>
        <v>17</v>
      </c>
      <c r="L5479" s="134" t="n">
        <f aca="false">I5479/J5479-1</f>
        <v>-0.0937108046145996</v>
      </c>
      <c r="O5479" s="131"/>
      <c r="P5479" s="330"/>
      <c r="Q5479" s="132"/>
      <c r="R5479" s="132"/>
      <c r="S5479" s="132"/>
      <c r="T5479" s="132"/>
    </row>
    <row r="5480" customFormat="false" ht="12.8" hidden="false" customHeight="false" outlineLevel="0" collapsed="false">
      <c r="A5480" s="131" t="n">
        <v>1735948800</v>
      </c>
      <c r="B5480" s="330" t="n">
        <f aca="false">(A5480/(24*60*60))+DATE(1970,1,1)</f>
        <v>45661</v>
      </c>
      <c r="C5480" s="331" t="n">
        <f aca="false">YEAR(B5480)</f>
        <v>2025</v>
      </c>
      <c r="D5480" s="331" t="n">
        <f aca="false">MONTH(B5480)</f>
        <v>1</v>
      </c>
      <c r="E5480" s="331" t="n">
        <f aca="false">DAY(B5480)</f>
        <v>4</v>
      </c>
      <c r="F5480" s="132" t="n">
        <v>98140.74</v>
      </c>
      <c r="G5480" s="132" t="n">
        <v>98752.46</v>
      </c>
      <c r="H5480" s="132" t="n">
        <v>97551.51</v>
      </c>
      <c r="I5480" s="132" t="n">
        <v>98230.44</v>
      </c>
      <c r="J5480" s="132" t="n">
        <f aca="false">LARGE($G$1:G5480,1)</f>
        <v>108287.62</v>
      </c>
      <c r="K5480" s="192" t="n">
        <f aca="false">IF(J5480&gt;J5479,0,K5479+1)</f>
        <v>18</v>
      </c>
      <c r="L5480" s="134" t="n">
        <f aca="false">I5480/J5480-1</f>
        <v>-0.0928746979571625</v>
      </c>
      <c r="O5480" s="131"/>
      <c r="P5480" s="330"/>
      <c r="Q5480" s="132"/>
      <c r="R5480" s="132"/>
      <c r="S5480" s="132"/>
      <c r="T5480" s="132"/>
    </row>
    <row r="5481" customFormat="false" ht="12.8" hidden="false" customHeight="false" outlineLevel="0" collapsed="false">
      <c r="A5481" s="131" t="n">
        <v>1736035200</v>
      </c>
      <c r="B5481" s="330" t="n">
        <f aca="false">(A5481/(24*60*60))+DATE(1970,1,1)</f>
        <v>45662</v>
      </c>
      <c r="C5481" s="331" t="n">
        <f aca="false">YEAR(B5481)</f>
        <v>2025</v>
      </c>
      <c r="D5481" s="331" t="n">
        <f aca="false">MONTH(B5481)</f>
        <v>1</v>
      </c>
      <c r="E5481" s="331" t="n">
        <f aca="false">DAY(B5481)</f>
        <v>5</v>
      </c>
      <c r="F5481" s="132" t="n">
        <v>98232.69</v>
      </c>
      <c r="G5481" s="132" t="n">
        <v>98813</v>
      </c>
      <c r="H5481" s="132" t="n">
        <v>97283.25</v>
      </c>
      <c r="I5481" s="132" t="n">
        <v>98344.63</v>
      </c>
      <c r="J5481" s="132" t="n">
        <f aca="false">LARGE($G$1:G5481,1)</f>
        <v>108287.62</v>
      </c>
      <c r="K5481" s="192" t="n">
        <f aca="false">IF(J5481&gt;J5480,0,K5480+1)</f>
        <v>19</v>
      </c>
      <c r="L5481" s="134" t="n">
        <f aca="false">I5481/J5481-1</f>
        <v>-0.091820191449401</v>
      </c>
      <c r="O5481" s="131"/>
      <c r="P5481" s="330"/>
      <c r="Q5481" s="132"/>
      <c r="R5481" s="132"/>
      <c r="S5481" s="132"/>
      <c r="T5481" s="132"/>
    </row>
    <row r="5482" customFormat="false" ht="12.8" hidden="false" customHeight="false" outlineLevel="0" collapsed="false">
      <c r="A5482" s="131" t="n">
        <v>1736121600</v>
      </c>
      <c r="B5482" s="330" t="n">
        <f aca="false">(A5482/(24*60*60))+DATE(1970,1,1)</f>
        <v>45663</v>
      </c>
      <c r="C5482" s="331" t="n">
        <f aca="false">YEAR(B5482)</f>
        <v>2025</v>
      </c>
      <c r="D5482" s="331" t="n">
        <f aca="false">MONTH(B5482)</f>
        <v>1</v>
      </c>
      <c r="E5482" s="331" t="n">
        <f aca="false">DAY(B5482)</f>
        <v>6</v>
      </c>
      <c r="F5482" s="132" t="n">
        <v>98361.24</v>
      </c>
      <c r="G5482" s="132" t="n">
        <v>102513.4</v>
      </c>
      <c r="H5482" s="132" t="n">
        <v>97949.25</v>
      </c>
      <c r="I5482" s="132" t="n">
        <v>102267.85</v>
      </c>
      <c r="J5482" s="132" t="n">
        <f aca="false">LARGE($G$1:G5482,1)</f>
        <v>108287.62</v>
      </c>
      <c r="K5482" s="192" t="n">
        <f aca="false">IF(J5482&gt;J5481,0,K5481+1)</f>
        <v>20</v>
      </c>
      <c r="L5482" s="134" t="n">
        <f aca="false">I5482/J5482-1</f>
        <v>-0.0555905652003432</v>
      </c>
      <c r="O5482" s="131"/>
      <c r="P5482" s="330"/>
      <c r="Q5482" s="132"/>
      <c r="R5482" s="132"/>
      <c r="S5482" s="132"/>
      <c r="T5482" s="132"/>
    </row>
    <row r="5483" customFormat="false" ht="12.8" hidden="false" customHeight="false" outlineLevel="0" collapsed="false">
      <c r="A5483" s="131" t="n">
        <v>1736208000</v>
      </c>
      <c r="B5483" s="330" t="n">
        <f aca="false">(A5483/(24*60*60))+DATE(1970,1,1)</f>
        <v>45664</v>
      </c>
      <c r="C5483" s="331" t="n">
        <f aca="false">YEAR(B5483)</f>
        <v>2025</v>
      </c>
      <c r="D5483" s="331" t="n">
        <f aca="false">MONTH(B5483)</f>
        <v>1</v>
      </c>
      <c r="E5483" s="331" t="n">
        <f aca="false">DAY(B5483)</f>
        <v>7</v>
      </c>
      <c r="F5483" s="132" t="n">
        <v>102269.85</v>
      </c>
      <c r="G5483" s="132" t="n">
        <v>102753.82</v>
      </c>
      <c r="H5483" s="132" t="n">
        <v>96138.28</v>
      </c>
      <c r="I5483" s="132" t="n">
        <v>96957.3</v>
      </c>
      <c r="J5483" s="132" t="n">
        <f aca="false">LARGE($G$1:G5483,1)</f>
        <v>108287.62</v>
      </c>
      <c r="K5483" s="192" t="n">
        <f aca="false">IF(J5483&gt;J5482,0,K5482+1)</f>
        <v>21</v>
      </c>
      <c r="L5483" s="134" t="n">
        <f aca="false">I5483/J5483-1</f>
        <v>-0.104631720597424</v>
      </c>
      <c r="O5483" s="131"/>
      <c r="P5483" s="330"/>
      <c r="Q5483" s="132"/>
      <c r="R5483" s="132"/>
      <c r="S5483" s="132"/>
      <c r="T5483" s="132"/>
    </row>
    <row r="5484" customFormat="false" ht="12.8" hidden="false" customHeight="false" outlineLevel="0" collapsed="false">
      <c r="A5484" s="131" t="n">
        <v>1736294400</v>
      </c>
      <c r="B5484" s="330" t="n">
        <f aca="false">(A5484/(24*60*60))+DATE(1970,1,1)</f>
        <v>45665</v>
      </c>
      <c r="C5484" s="331" t="n">
        <f aca="false">YEAR(B5484)</f>
        <v>2025</v>
      </c>
      <c r="D5484" s="331" t="n">
        <f aca="false">MONTH(B5484)</f>
        <v>1</v>
      </c>
      <c r="E5484" s="331" t="n">
        <f aca="false">DAY(B5484)</f>
        <v>8</v>
      </c>
      <c r="F5484" s="132" t="n">
        <v>96952.8</v>
      </c>
      <c r="G5484" s="132" t="n">
        <v>97270.29</v>
      </c>
      <c r="H5484" s="132" t="n">
        <v>92510.75</v>
      </c>
      <c r="I5484" s="132" t="n">
        <v>95091.01</v>
      </c>
      <c r="J5484" s="132" t="n">
        <f aca="false">LARGE($G$1:G5484,1)</f>
        <v>108287.62</v>
      </c>
      <c r="K5484" s="192" t="n">
        <f aca="false">IF(J5484&gt;J5483,0,K5483+1)</f>
        <v>22</v>
      </c>
      <c r="L5484" s="134" t="n">
        <f aca="false">I5484/J5484-1</f>
        <v>-0.121866285361152</v>
      </c>
      <c r="O5484" s="131"/>
      <c r="P5484" s="330"/>
      <c r="Q5484" s="132"/>
      <c r="R5484" s="132"/>
      <c r="S5484" s="132"/>
      <c r="T5484" s="132"/>
    </row>
    <row r="5485" customFormat="false" ht="12.8" hidden="false" customHeight="false" outlineLevel="0" collapsed="false">
      <c r="A5485" s="131" t="n">
        <v>1736380800</v>
      </c>
      <c r="B5485" s="330" t="n">
        <f aca="false">(A5485/(24*60*60))+DATE(1970,1,1)</f>
        <v>45666</v>
      </c>
      <c r="C5485" s="331" t="n">
        <f aca="false">YEAR(B5485)</f>
        <v>2025</v>
      </c>
      <c r="D5485" s="331" t="n">
        <f aca="false">MONTH(B5485)</f>
        <v>1</v>
      </c>
      <c r="E5485" s="331" t="n">
        <f aca="false">DAY(B5485)</f>
        <v>9</v>
      </c>
      <c r="F5485" s="132" t="n">
        <v>95078.07</v>
      </c>
      <c r="G5485" s="132" t="n">
        <v>95356.59</v>
      </c>
      <c r="H5485" s="132" t="n">
        <v>91250.13</v>
      </c>
      <c r="I5485" s="132" t="n">
        <v>92578.29</v>
      </c>
      <c r="J5485" s="132" t="n">
        <f aca="false">LARGE($G$1:G5485,1)</f>
        <v>108287.62</v>
      </c>
      <c r="K5485" s="192" t="n">
        <f aca="false">IF(J5485&gt;J5484,0,K5484+1)</f>
        <v>23</v>
      </c>
      <c r="L5485" s="134" t="n">
        <f aca="false">I5485/J5485-1</f>
        <v>-0.145070415251531</v>
      </c>
      <c r="O5485" s="131"/>
      <c r="P5485" s="330"/>
      <c r="Q5485" s="132"/>
      <c r="R5485" s="132"/>
      <c r="S5485" s="132"/>
      <c r="T5485" s="132"/>
    </row>
    <row r="5486" customFormat="false" ht="12.8" hidden="false" customHeight="false" outlineLevel="0" collapsed="false">
      <c r="A5486" s="131" t="n">
        <v>1736467200</v>
      </c>
      <c r="B5486" s="330" t="n">
        <f aca="false">(A5486/(24*60*60))+DATE(1970,1,1)</f>
        <v>45667</v>
      </c>
      <c r="C5486" s="331" t="n">
        <f aca="false">YEAR(B5486)</f>
        <v>2025</v>
      </c>
      <c r="D5486" s="331" t="n">
        <f aca="false">MONTH(B5486)</f>
        <v>1</v>
      </c>
      <c r="E5486" s="331" t="n">
        <f aca="false">DAY(B5486)</f>
        <v>10</v>
      </c>
      <c r="F5486" s="132" t="n">
        <v>92579.74</v>
      </c>
      <c r="G5486" s="132" t="n">
        <v>95840.28</v>
      </c>
      <c r="H5486" s="132" t="n">
        <v>92252.56</v>
      </c>
      <c r="I5486" s="132" t="n">
        <v>94734.25</v>
      </c>
      <c r="J5486" s="132" t="n">
        <f aca="false">LARGE($G$1:G5486,1)</f>
        <v>108287.62</v>
      </c>
      <c r="K5486" s="192" t="n">
        <f aca="false">IF(J5486&gt;J5485,0,K5485+1)</f>
        <v>24</v>
      </c>
      <c r="L5486" s="134" t="n">
        <f aca="false">I5486/J5486-1</f>
        <v>-0.125160844794631</v>
      </c>
      <c r="O5486" s="131"/>
      <c r="P5486" s="330"/>
      <c r="Q5486" s="132"/>
      <c r="R5486" s="132"/>
      <c r="S5486" s="132"/>
      <c r="T5486" s="132"/>
    </row>
    <row r="5487" customFormat="false" ht="12.8" hidden="false" customHeight="false" outlineLevel="0" collapsed="false">
      <c r="A5487" s="131" t="n">
        <v>1736553600</v>
      </c>
      <c r="B5487" s="330" t="n">
        <f aca="false">(A5487/(24*60*60))+DATE(1970,1,1)</f>
        <v>45668</v>
      </c>
      <c r="C5487" s="331" t="n">
        <f aca="false">YEAR(B5487)</f>
        <v>2025</v>
      </c>
      <c r="D5487" s="331" t="n">
        <f aca="false">MONTH(B5487)</f>
        <v>1</v>
      </c>
      <c r="E5487" s="331" t="n">
        <f aca="false">DAY(B5487)</f>
        <v>11</v>
      </c>
      <c r="F5487" s="132" t="n">
        <v>94734.6</v>
      </c>
      <c r="G5487" s="132" t="n">
        <v>95015.06</v>
      </c>
      <c r="H5487" s="132" t="n">
        <v>93867.51</v>
      </c>
      <c r="I5487" s="132" t="n">
        <v>94602.78</v>
      </c>
      <c r="J5487" s="132" t="n">
        <f aca="false">LARGE($G$1:G5487,1)</f>
        <v>108287.62</v>
      </c>
      <c r="K5487" s="192" t="n">
        <f aca="false">IF(J5487&gt;J5486,0,K5486+1)</f>
        <v>25</v>
      </c>
      <c r="L5487" s="134" t="n">
        <f aca="false">I5487/J5487-1</f>
        <v>-0.126374926330452</v>
      </c>
      <c r="O5487" s="131"/>
      <c r="P5487" s="330"/>
      <c r="Q5487" s="132"/>
      <c r="R5487" s="132"/>
      <c r="S5487" s="132"/>
      <c r="T5487" s="132"/>
    </row>
    <row r="5488" customFormat="false" ht="12.8" hidden="false" customHeight="false" outlineLevel="0" collapsed="false">
      <c r="A5488" s="131" t="n">
        <v>1736640000</v>
      </c>
      <c r="B5488" s="330" t="n">
        <f aca="false">(A5488/(24*60*60))+DATE(1970,1,1)</f>
        <v>45669</v>
      </c>
      <c r="C5488" s="331" t="n">
        <f aca="false">YEAR(B5488)</f>
        <v>2025</v>
      </c>
      <c r="D5488" s="331" t="n">
        <f aca="false">MONTH(B5488)</f>
        <v>1</v>
      </c>
      <c r="E5488" s="331" t="n">
        <f aca="false">DAY(B5488)</f>
        <v>12</v>
      </c>
      <c r="F5488" s="132" t="n">
        <v>94605.5</v>
      </c>
      <c r="G5488" s="132" t="n">
        <v>95395.21</v>
      </c>
      <c r="H5488" s="132" t="n">
        <v>93710.63</v>
      </c>
      <c r="I5488" s="132" t="n">
        <v>94509.13</v>
      </c>
      <c r="J5488" s="132" t="n">
        <f aca="false">LARGE($G$1:G5488,1)</f>
        <v>108287.62</v>
      </c>
      <c r="K5488" s="192" t="n">
        <f aca="false">IF(J5488&gt;J5487,0,K5487+1)</f>
        <v>26</v>
      </c>
      <c r="L5488" s="134" t="n">
        <f aca="false">I5488/J5488-1</f>
        <v>-0.127239752799073</v>
      </c>
      <c r="O5488" s="131"/>
      <c r="P5488" s="330"/>
      <c r="Q5488" s="132"/>
      <c r="R5488" s="132"/>
      <c r="S5488" s="132"/>
      <c r="T5488" s="132"/>
    </row>
    <row r="5489" customFormat="false" ht="12.8" hidden="false" customHeight="false" outlineLevel="0" collapsed="false">
      <c r="A5489" s="131" t="n">
        <v>1736726400</v>
      </c>
      <c r="B5489" s="330" t="n">
        <f aca="false">(A5489/(24*60*60))+DATE(1970,1,1)</f>
        <v>45670</v>
      </c>
      <c r="C5489" s="331" t="n">
        <f aca="false">YEAR(B5489)</f>
        <v>2025</v>
      </c>
      <c r="D5489" s="331" t="n">
        <f aca="false">MONTH(B5489)</f>
        <v>1</v>
      </c>
      <c r="E5489" s="331" t="n">
        <f aca="false">DAY(B5489)</f>
        <v>13</v>
      </c>
      <c r="F5489" s="132" t="n">
        <v>94509.06</v>
      </c>
      <c r="G5489" s="132" t="n">
        <v>95905.8</v>
      </c>
      <c r="H5489" s="132" t="n">
        <v>89224.11</v>
      </c>
      <c r="I5489" s="132" t="n">
        <v>94545.14</v>
      </c>
      <c r="J5489" s="132" t="n">
        <f aca="false">LARGE($G$1:G5489,1)</f>
        <v>108287.62</v>
      </c>
      <c r="K5489" s="192" t="n">
        <f aca="false">IF(J5489&gt;J5488,0,K5488+1)</f>
        <v>27</v>
      </c>
      <c r="L5489" s="134" t="n">
        <f aca="false">I5489/J5489-1</f>
        <v>-0.12690721247729</v>
      </c>
      <c r="O5489" s="131"/>
      <c r="P5489" s="330"/>
      <c r="Q5489" s="132"/>
      <c r="R5489" s="132"/>
      <c r="S5489" s="132"/>
      <c r="T5489" s="132"/>
    </row>
    <row r="5490" customFormat="false" ht="12.8" hidden="false" customHeight="false" outlineLevel="0" collapsed="false">
      <c r="A5490" s="131" t="n">
        <v>1736812800</v>
      </c>
      <c r="B5490" s="330" t="n">
        <f aca="false">(A5490/(24*60*60))+DATE(1970,1,1)</f>
        <v>45671</v>
      </c>
      <c r="C5490" s="331" t="n">
        <f aca="false">YEAR(B5490)</f>
        <v>2025</v>
      </c>
      <c r="D5490" s="331" t="n">
        <f aca="false">MONTH(B5490)</f>
        <v>1</v>
      </c>
      <c r="E5490" s="331" t="n">
        <f aca="false">DAY(B5490)</f>
        <v>14</v>
      </c>
      <c r="F5490" s="132" t="n">
        <v>94552.86</v>
      </c>
      <c r="G5490" s="132" t="n">
        <v>97361.55</v>
      </c>
      <c r="H5490" s="132" t="n">
        <v>94364.59</v>
      </c>
      <c r="I5490" s="132" t="n">
        <v>96579.77</v>
      </c>
      <c r="J5490" s="132" t="n">
        <f aca="false">LARGE($G$1:G5490,1)</f>
        <v>108287.62</v>
      </c>
      <c r="K5490" s="192" t="n">
        <f aca="false">IF(J5490&gt;J5489,0,K5489+1)</f>
        <v>28</v>
      </c>
      <c r="L5490" s="134" t="n">
        <f aca="false">I5490/J5490-1</f>
        <v>-0.108118084043217</v>
      </c>
      <c r="O5490" s="131"/>
      <c r="P5490" s="330"/>
      <c r="Q5490" s="132"/>
      <c r="R5490" s="132"/>
      <c r="S5490" s="132"/>
      <c r="T5490" s="132"/>
    </row>
    <row r="5491" customFormat="false" ht="12.8" hidden="false" customHeight="false" outlineLevel="0" collapsed="false">
      <c r="A5491" s="131" t="n">
        <v>1736899200</v>
      </c>
      <c r="B5491" s="330" t="n">
        <f aca="false">(A5491/(24*60*60))+DATE(1970,1,1)</f>
        <v>45672</v>
      </c>
      <c r="C5491" s="331" t="n">
        <f aca="false">YEAR(B5491)</f>
        <v>2025</v>
      </c>
      <c r="D5491" s="331" t="n">
        <f aca="false">MONTH(B5491)</f>
        <v>1</v>
      </c>
      <c r="E5491" s="331" t="n">
        <f aca="false">DAY(B5491)</f>
        <v>15</v>
      </c>
      <c r="F5491" s="132" t="n">
        <v>96589.27</v>
      </c>
      <c r="G5491" s="132" t="n">
        <v>100705.79</v>
      </c>
      <c r="H5491" s="132" t="n">
        <v>96509.5</v>
      </c>
      <c r="I5491" s="132" t="n">
        <v>100502.16</v>
      </c>
      <c r="J5491" s="132" t="n">
        <f aca="false">LARGE($G$1:G5491,1)</f>
        <v>108287.62</v>
      </c>
      <c r="K5491" s="192" t="n">
        <f aca="false">IF(J5491&gt;J5490,0,K5490+1)</f>
        <v>29</v>
      </c>
      <c r="L5491" s="134" t="n">
        <f aca="false">I5491/J5491-1</f>
        <v>-0.0718961225669194</v>
      </c>
      <c r="O5491" s="131"/>
      <c r="P5491" s="330"/>
      <c r="Q5491" s="132"/>
      <c r="R5491" s="132"/>
      <c r="S5491" s="132"/>
      <c r="T5491" s="132"/>
    </row>
    <row r="5492" customFormat="false" ht="12.8" hidden="false" customHeight="false" outlineLevel="0" collapsed="false">
      <c r="A5492" s="131" t="n">
        <v>1736985600</v>
      </c>
      <c r="B5492" s="330" t="n">
        <f aca="false">(A5492/(24*60*60))+DATE(1970,1,1)</f>
        <v>45673</v>
      </c>
      <c r="C5492" s="331" t="n">
        <f aca="false">YEAR(B5492)</f>
        <v>2025</v>
      </c>
      <c r="D5492" s="331" t="n">
        <f aca="false">MONTH(B5492)</f>
        <v>1</v>
      </c>
      <c r="E5492" s="331" t="n">
        <f aca="false">DAY(B5492)</f>
        <v>16</v>
      </c>
      <c r="F5492" s="132" t="n">
        <v>100500.69</v>
      </c>
      <c r="G5492" s="132" t="n">
        <v>100820</v>
      </c>
      <c r="H5492" s="132" t="n">
        <v>97327.65</v>
      </c>
      <c r="I5492" s="132" t="n">
        <v>99993.37</v>
      </c>
      <c r="J5492" s="132" t="n">
        <f aca="false">LARGE($G$1:G5492,1)</f>
        <v>108287.62</v>
      </c>
      <c r="K5492" s="192" t="n">
        <f aca="false">IF(J5492&gt;J5491,0,K5491+1)</f>
        <v>30</v>
      </c>
      <c r="L5492" s="134" t="n">
        <f aca="false">I5492/J5492-1</f>
        <v>-0.0765946282686792</v>
      </c>
      <c r="O5492" s="131"/>
      <c r="P5492" s="330"/>
      <c r="Q5492" s="132"/>
      <c r="R5492" s="132"/>
      <c r="S5492" s="132"/>
      <c r="T5492" s="132"/>
    </row>
    <row r="5493" customFormat="false" ht="12.8" hidden="false" customHeight="false" outlineLevel="0" collapsed="false">
      <c r="A5493" s="131" t="n">
        <v>1737072000</v>
      </c>
      <c r="B5493" s="330" t="n">
        <f aca="false">(A5493/(24*60*60))+DATE(1970,1,1)</f>
        <v>45674</v>
      </c>
      <c r="C5493" s="331" t="n">
        <f aca="false">YEAR(B5493)</f>
        <v>2025</v>
      </c>
      <c r="D5493" s="331" t="n">
        <f aca="false">MONTH(B5493)</f>
        <v>1</v>
      </c>
      <c r="E5493" s="331" t="n">
        <f aca="false">DAY(B5493)</f>
        <v>17</v>
      </c>
      <c r="F5493" s="132" t="n">
        <v>99990.79</v>
      </c>
      <c r="G5493" s="132" t="n">
        <v>105896.25</v>
      </c>
      <c r="H5493" s="132" t="n">
        <v>99958.65</v>
      </c>
      <c r="I5493" s="132" t="n">
        <v>104088.95</v>
      </c>
      <c r="J5493" s="132" t="n">
        <f aca="false">LARGE($G$1:G5493,1)</f>
        <v>108287.62</v>
      </c>
      <c r="K5493" s="192" t="n">
        <f aca="false">IF(J5493&gt;J5492,0,K5492+1)</f>
        <v>31</v>
      </c>
      <c r="L5493" s="134" t="n">
        <f aca="false">I5493/J5493-1</f>
        <v>-0.0387733149920554</v>
      </c>
      <c r="O5493" s="131"/>
      <c r="P5493" s="330"/>
      <c r="Q5493" s="132"/>
      <c r="R5493" s="132"/>
      <c r="S5493" s="132"/>
      <c r="T5493" s="132"/>
    </row>
    <row r="5494" customFormat="false" ht="12.8" hidden="false" customHeight="false" outlineLevel="0" collapsed="false">
      <c r="A5494" s="131" t="n">
        <v>1737158400</v>
      </c>
      <c r="B5494" s="330" t="n">
        <f aca="false">(A5494/(24*60*60))+DATE(1970,1,1)</f>
        <v>45675</v>
      </c>
      <c r="C5494" s="331" t="n">
        <f aca="false">YEAR(B5494)</f>
        <v>2025</v>
      </c>
      <c r="D5494" s="331" t="n">
        <f aca="false">MONTH(B5494)</f>
        <v>1</v>
      </c>
      <c r="E5494" s="331" t="n">
        <f aca="false">DAY(B5494)</f>
        <v>18</v>
      </c>
      <c r="F5494" s="132" t="n">
        <v>104088.95</v>
      </c>
      <c r="G5494" s="132" t="n">
        <v>104927.36</v>
      </c>
      <c r="H5494" s="132" t="n">
        <v>102223.36</v>
      </c>
      <c r="I5494" s="132" t="n">
        <v>104435.75</v>
      </c>
      <c r="J5494" s="132" t="n">
        <f aca="false">LARGE($G$1:G5494,1)</f>
        <v>108287.62</v>
      </c>
      <c r="K5494" s="192" t="n">
        <f aca="false">IF(J5494&gt;J5493,0,K5493+1)</f>
        <v>32</v>
      </c>
      <c r="L5494" s="134" t="n">
        <f aca="false">I5494/J5494-1</f>
        <v>-0.0355707328316939</v>
      </c>
      <c r="O5494" s="131"/>
      <c r="P5494" s="330"/>
      <c r="Q5494" s="132"/>
      <c r="R5494" s="132"/>
      <c r="S5494" s="132"/>
      <c r="T5494" s="132"/>
    </row>
    <row r="5495" customFormat="false" ht="12.8" hidden="false" customHeight="false" outlineLevel="0" collapsed="false">
      <c r="A5495" s="131" t="n">
        <v>1737244800</v>
      </c>
      <c r="B5495" s="330" t="n">
        <f aca="false">(A5495/(24*60*60))+DATE(1970,1,1)</f>
        <v>45676</v>
      </c>
      <c r="C5495" s="331" t="n">
        <f aca="false">YEAR(B5495)</f>
        <v>2025</v>
      </c>
      <c r="D5495" s="331" t="n">
        <f aca="false">MONTH(B5495)</f>
        <v>1</v>
      </c>
      <c r="E5495" s="331" t="n">
        <f aca="false">DAY(B5495)</f>
        <v>19</v>
      </c>
      <c r="F5495" s="132" t="n">
        <v>104434.75</v>
      </c>
      <c r="G5495" s="132" t="n">
        <v>106306.26</v>
      </c>
      <c r="H5495" s="132" t="n">
        <v>99555.3</v>
      </c>
      <c r="I5495" s="132" t="n">
        <v>101234.81</v>
      </c>
      <c r="J5495" s="132" t="n">
        <f aca="false">LARGE($G$1:G5495,1)</f>
        <v>108287.62</v>
      </c>
      <c r="K5495" s="192" t="n">
        <f aca="false">IF(J5495&gt;J5494,0,K5494+1)</f>
        <v>33</v>
      </c>
      <c r="L5495" s="134" t="n">
        <f aca="false">I5495/J5495-1</f>
        <v>-0.0651303445398468</v>
      </c>
      <c r="O5495" s="131"/>
      <c r="P5495" s="330"/>
      <c r="Q5495" s="132"/>
      <c r="R5495" s="132"/>
      <c r="S5495" s="132"/>
      <c r="T5495" s="132"/>
    </row>
    <row r="5496" customFormat="false" ht="12.8" hidden="false" customHeight="false" outlineLevel="0" collapsed="false">
      <c r="A5496" s="131" t="n">
        <v>1737331200</v>
      </c>
      <c r="B5496" s="330" t="n">
        <f aca="false">(A5496/(24*60*60))+DATE(1970,1,1)</f>
        <v>45677</v>
      </c>
      <c r="C5496" s="331" t="n">
        <f aca="false">YEAR(B5496)</f>
        <v>2025</v>
      </c>
      <c r="D5496" s="331" t="n">
        <f aca="false">MONTH(B5496)</f>
        <v>1</v>
      </c>
      <c r="E5496" s="331" t="n">
        <f aca="false">DAY(B5496)</f>
        <v>20</v>
      </c>
      <c r="F5496" s="132" t="n">
        <v>101227.45</v>
      </c>
      <c r="G5496" s="132" t="n">
        <v>109354</v>
      </c>
      <c r="H5496" s="132" t="n">
        <v>99469.57</v>
      </c>
      <c r="I5496" s="132" t="n">
        <v>102164.81</v>
      </c>
      <c r="J5496" s="132" t="n">
        <f aca="false">LARGE($G$1:G5496,1)</f>
        <v>109354</v>
      </c>
      <c r="K5496" s="192" t="n">
        <f aca="false">IF(J5496&gt;J5495,0,K5495+1)</f>
        <v>0</v>
      </c>
      <c r="L5496" s="134" t="n">
        <f aca="false">I5496/J5496-1</f>
        <v>-0.0657423596759149</v>
      </c>
      <c r="O5496" s="131"/>
      <c r="P5496" s="330"/>
      <c r="Q5496" s="132"/>
      <c r="R5496" s="132"/>
      <c r="S5496" s="132"/>
      <c r="T5496" s="132"/>
    </row>
    <row r="5497" customFormat="false" ht="12.8" hidden="false" customHeight="false" outlineLevel="0" collapsed="false">
      <c r="A5497" s="131" t="n">
        <v>1737417600</v>
      </c>
      <c r="B5497" s="330" t="n">
        <f aca="false">(A5497/(24*60*60))+DATE(1970,1,1)</f>
        <v>45678</v>
      </c>
      <c r="C5497" s="331" t="n">
        <f aca="false">YEAR(B5497)</f>
        <v>2025</v>
      </c>
      <c r="D5497" s="331" t="n">
        <f aca="false">MONTH(B5497)</f>
        <v>1</v>
      </c>
      <c r="E5497" s="331" t="n">
        <f aca="false">DAY(B5497)</f>
        <v>21</v>
      </c>
      <c r="F5497" s="132" t="n">
        <v>102158.13</v>
      </c>
      <c r="G5497" s="132" t="n">
        <v>107279.03</v>
      </c>
      <c r="H5497" s="132" t="n">
        <v>100088.05</v>
      </c>
      <c r="I5497" s="132" t="n">
        <v>106155.27</v>
      </c>
      <c r="J5497" s="132" t="n">
        <f aca="false">LARGE($G$1:G5497,1)</f>
        <v>109354</v>
      </c>
      <c r="K5497" s="192" t="n">
        <f aca="false">IF(J5497&gt;J5496,0,K5496+1)</f>
        <v>1</v>
      </c>
      <c r="L5497" s="134" t="n">
        <f aca="false">I5497/J5497-1</f>
        <v>-0.02925114764892</v>
      </c>
      <c r="O5497" s="131"/>
      <c r="P5497" s="330"/>
      <c r="Q5497" s="132"/>
      <c r="R5497" s="132"/>
      <c r="S5497" s="132"/>
      <c r="T5497" s="132"/>
    </row>
    <row r="5498" customFormat="false" ht="12.8" hidden="false" customHeight="false" outlineLevel="0" collapsed="false">
      <c r="A5498" s="131" t="n">
        <v>1737504000</v>
      </c>
      <c r="B5498" s="330" t="n">
        <f aca="false">(A5498/(24*60*60))+DATE(1970,1,1)</f>
        <v>45679</v>
      </c>
      <c r="C5498" s="331" t="n">
        <f aca="false">YEAR(B5498)</f>
        <v>2025</v>
      </c>
      <c r="D5498" s="331" t="n">
        <f aca="false">MONTH(B5498)</f>
        <v>1</v>
      </c>
      <c r="E5498" s="331" t="n">
        <f aca="false">DAY(B5498)</f>
        <v>22</v>
      </c>
      <c r="F5498" s="132" t="n">
        <v>106155.27</v>
      </c>
      <c r="G5498" s="132" t="n">
        <v>106361.19</v>
      </c>
      <c r="H5498" s="132" t="n">
        <v>103273.33</v>
      </c>
      <c r="I5498" s="132" t="n">
        <v>103656.9</v>
      </c>
      <c r="J5498" s="132" t="n">
        <f aca="false">LARGE($G$1:G5498,1)</f>
        <v>109354</v>
      </c>
      <c r="K5498" s="192" t="n">
        <f aca="false">IF(J5498&gt;J5497,0,K5497+1)</f>
        <v>2</v>
      </c>
      <c r="L5498" s="134" t="n">
        <f aca="false">I5498/J5498-1</f>
        <v>-0.0520977742012181</v>
      </c>
      <c r="O5498" s="131"/>
      <c r="P5498" s="330"/>
      <c r="Q5498" s="132"/>
      <c r="R5498" s="132"/>
      <c r="S5498" s="132"/>
      <c r="T5498" s="132"/>
    </row>
    <row r="5499" customFormat="false" ht="12.8" hidden="false" customHeight="false" outlineLevel="0" collapsed="false">
      <c r="A5499" s="131" t="n">
        <v>1737590400</v>
      </c>
      <c r="B5499" s="330" t="n">
        <f aca="false">(A5499/(24*60*60))+DATE(1970,1,1)</f>
        <v>45680</v>
      </c>
      <c r="C5499" s="331" t="n">
        <f aca="false">YEAR(B5499)</f>
        <v>2025</v>
      </c>
      <c r="D5499" s="331" t="n">
        <f aca="false">MONTH(B5499)</f>
        <v>1</v>
      </c>
      <c r="E5499" s="331" t="n">
        <f aca="false">DAY(B5499)</f>
        <v>23</v>
      </c>
      <c r="F5499" s="132" t="n">
        <v>103659.3</v>
      </c>
      <c r="G5499" s="132" t="n">
        <v>106888.02</v>
      </c>
      <c r="H5499" s="132" t="n">
        <v>101243.68</v>
      </c>
      <c r="I5499" s="132" t="n">
        <v>103927.39</v>
      </c>
      <c r="J5499" s="132" t="n">
        <f aca="false">LARGE($G$1:G5499,1)</f>
        <v>109354</v>
      </c>
      <c r="K5499" s="192" t="n">
        <f aca="false">IF(J5499&gt;J5498,0,K5498+1)</f>
        <v>3</v>
      </c>
      <c r="L5499" s="134" t="n">
        <f aca="false">I5499/J5499-1</f>
        <v>-0.0496242478555883</v>
      </c>
      <c r="O5499" s="131"/>
      <c r="P5499" s="330"/>
      <c r="Q5499" s="132"/>
      <c r="R5499" s="132"/>
      <c r="S5499" s="132"/>
      <c r="T5499" s="132"/>
    </row>
    <row r="5500" customFormat="false" ht="12.8" hidden="false" customHeight="false" outlineLevel="0" collapsed="false">
      <c r="A5500" s="131" t="n">
        <v>1737676800</v>
      </c>
      <c r="B5500" s="330" t="n">
        <f aca="false">(A5500/(24*60*60))+DATE(1970,1,1)</f>
        <v>45681</v>
      </c>
      <c r="C5500" s="331" t="n">
        <f aca="false">YEAR(B5500)</f>
        <v>2025</v>
      </c>
      <c r="D5500" s="331" t="n">
        <f aca="false">MONTH(B5500)</f>
        <v>1</v>
      </c>
      <c r="E5500" s="331" t="n">
        <f aca="false">DAY(B5500)</f>
        <v>24</v>
      </c>
      <c r="F5500" s="132" t="n">
        <v>103924.64</v>
      </c>
      <c r="G5500" s="132" t="n">
        <v>107114.9</v>
      </c>
      <c r="H5500" s="132" t="n">
        <v>102751.48</v>
      </c>
      <c r="I5500" s="132" t="n">
        <v>104833.92</v>
      </c>
      <c r="J5500" s="132" t="n">
        <f aca="false">LARGE($G$1:G5500,1)</f>
        <v>109354</v>
      </c>
      <c r="K5500" s="192" t="n">
        <f aca="false">IF(J5500&gt;J5499,0,K5499+1)</f>
        <v>4</v>
      </c>
      <c r="L5500" s="134" t="n">
        <f aca="false">I5500/J5500-1</f>
        <v>-0.0413343819156136</v>
      </c>
      <c r="O5500" s="131"/>
      <c r="P5500" s="330"/>
      <c r="Q5500" s="132"/>
      <c r="R5500" s="132"/>
      <c r="S5500" s="132"/>
      <c r="T5500" s="132"/>
    </row>
    <row r="5501" customFormat="false" ht="12.8" hidden="false" customHeight="false" outlineLevel="0" collapsed="false">
      <c r="A5501" s="131" t="n">
        <v>1737763200</v>
      </c>
      <c r="B5501" s="330" t="n">
        <f aca="false">(A5501/(24*60*60))+DATE(1970,1,1)</f>
        <v>45682</v>
      </c>
      <c r="C5501" s="331" t="n">
        <f aca="false">YEAR(B5501)</f>
        <v>2025</v>
      </c>
      <c r="D5501" s="331" t="n">
        <f aca="false">MONTH(B5501)</f>
        <v>1</v>
      </c>
      <c r="E5501" s="331" t="n">
        <f aca="false">DAY(B5501)</f>
        <v>25</v>
      </c>
      <c r="F5501" s="132" t="n">
        <v>104837.88</v>
      </c>
      <c r="G5501" s="132" t="n">
        <v>105246.28</v>
      </c>
      <c r="H5501" s="132" t="n">
        <v>104145</v>
      </c>
      <c r="I5501" s="132" t="n">
        <v>104719.19</v>
      </c>
      <c r="J5501" s="132" t="n">
        <f aca="false">LARGE($G$1:G5501,1)</f>
        <v>109354</v>
      </c>
      <c r="K5501" s="192" t="n">
        <f aca="false">IF(J5501&gt;J5500,0,K5500+1)</f>
        <v>5</v>
      </c>
      <c r="L5501" s="134" t="n">
        <f aca="false">I5501/J5501-1</f>
        <v>-0.0423835433546098</v>
      </c>
      <c r="O5501" s="131"/>
      <c r="P5501" s="330"/>
      <c r="Q5501" s="132"/>
      <c r="R5501" s="132"/>
      <c r="S5501" s="132"/>
      <c r="T5501" s="132"/>
    </row>
    <row r="5502" customFormat="false" ht="12.8" hidden="false" customHeight="false" outlineLevel="0" collapsed="false">
      <c r="A5502" s="131" t="n">
        <v>1737849600</v>
      </c>
      <c r="B5502" s="330" t="n">
        <f aca="false">(A5502/(24*60*60))+DATE(1970,1,1)</f>
        <v>45683</v>
      </c>
      <c r="C5502" s="331" t="n">
        <f aca="false">YEAR(B5502)</f>
        <v>2025</v>
      </c>
      <c r="D5502" s="331" t="n">
        <f aca="false">MONTH(B5502)</f>
        <v>1</v>
      </c>
      <c r="E5502" s="331" t="n">
        <f aca="false">DAY(B5502)</f>
        <v>26</v>
      </c>
      <c r="F5502" s="132" t="n">
        <v>104719.06</v>
      </c>
      <c r="G5502" s="132" t="n">
        <v>105430.7</v>
      </c>
      <c r="H5502" s="132" t="n">
        <v>102526.59</v>
      </c>
      <c r="I5502" s="132" t="n">
        <v>102598.13</v>
      </c>
      <c r="J5502" s="132" t="n">
        <f aca="false">LARGE($G$1:G5502,1)</f>
        <v>109354</v>
      </c>
      <c r="K5502" s="192" t="n">
        <f aca="false">IF(J5502&gt;J5501,0,K5501+1)</f>
        <v>6</v>
      </c>
      <c r="L5502" s="134" t="n">
        <f aca="false">I5502/J5502-1</f>
        <v>-0.0617798160103883</v>
      </c>
      <c r="O5502" s="131"/>
      <c r="P5502" s="330"/>
      <c r="Q5502" s="132"/>
      <c r="R5502" s="132"/>
      <c r="S5502" s="132"/>
      <c r="T5502" s="132"/>
    </row>
    <row r="5503" customFormat="false" ht="12.8" hidden="false" customHeight="false" outlineLevel="0" collapsed="false">
      <c r="A5503" s="131" t="n">
        <v>1737936000</v>
      </c>
      <c r="B5503" s="330" t="n">
        <f aca="false">(A5503/(24*60*60))+DATE(1970,1,1)</f>
        <v>45684</v>
      </c>
      <c r="C5503" s="331" t="n">
        <f aca="false">YEAR(B5503)</f>
        <v>2025</v>
      </c>
      <c r="D5503" s="331" t="n">
        <f aca="false">MONTH(B5503)</f>
        <v>1</v>
      </c>
      <c r="E5503" s="331" t="n">
        <f aca="false">DAY(B5503)</f>
        <v>27</v>
      </c>
      <c r="F5503" s="132" t="n">
        <v>102598.7</v>
      </c>
      <c r="G5503" s="132" t="n">
        <v>103228.62</v>
      </c>
      <c r="H5503" s="132" t="n">
        <v>97738.18</v>
      </c>
      <c r="I5503" s="132" t="n">
        <v>102146.43</v>
      </c>
      <c r="J5503" s="132" t="n">
        <f aca="false">LARGE($G$1:G5503,1)</f>
        <v>109354</v>
      </c>
      <c r="K5503" s="192" t="n">
        <f aca="false">IF(J5503&gt;J5502,0,K5502+1)</f>
        <v>7</v>
      </c>
      <c r="L5503" s="134" t="n">
        <f aca="false">I5503/J5503-1</f>
        <v>-0.0659104376611739</v>
      </c>
      <c r="O5503" s="131"/>
      <c r="P5503" s="330"/>
      <c r="Q5503" s="132"/>
      <c r="R5503" s="132"/>
      <c r="S5503" s="132"/>
      <c r="T5503" s="132"/>
    </row>
    <row r="5504" customFormat="false" ht="12.8" hidden="false" customHeight="false" outlineLevel="0" collapsed="false">
      <c r="A5504" s="131" t="n">
        <v>1738022400</v>
      </c>
      <c r="B5504" s="330" t="n">
        <f aca="false">(A5504/(24*60*60))+DATE(1970,1,1)</f>
        <v>45685</v>
      </c>
      <c r="C5504" s="331" t="n">
        <f aca="false">YEAR(B5504)</f>
        <v>2025</v>
      </c>
      <c r="D5504" s="331" t="n">
        <f aca="false">MONTH(B5504)</f>
        <v>1</v>
      </c>
      <c r="E5504" s="331" t="n">
        <f aca="false">DAY(B5504)</f>
        <v>28</v>
      </c>
      <c r="F5504" s="132" t="n">
        <v>102138.06</v>
      </c>
      <c r="G5504" s="132" t="n">
        <v>103773.46</v>
      </c>
      <c r="H5504" s="132" t="n">
        <v>100254.7</v>
      </c>
      <c r="I5504" s="132" t="n">
        <v>101335.45</v>
      </c>
      <c r="J5504" s="132" t="n">
        <f aca="false">LARGE($G$1:G5504,1)</f>
        <v>109354</v>
      </c>
      <c r="K5504" s="192" t="n">
        <f aca="false">IF(J5504&gt;J5503,0,K5503+1)</f>
        <v>8</v>
      </c>
      <c r="L5504" s="134" t="n">
        <f aca="false">I5504/J5504-1</f>
        <v>-0.073326535837738</v>
      </c>
      <c r="O5504" s="131"/>
      <c r="P5504" s="330"/>
      <c r="Q5504" s="132"/>
      <c r="R5504" s="132"/>
      <c r="S5504" s="132"/>
      <c r="T5504" s="132"/>
    </row>
    <row r="5505" customFormat="false" ht="12.8" hidden="false" customHeight="false" outlineLevel="0" collapsed="false">
      <c r="A5505" s="131" t="n">
        <v>1738108800</v>
      </c>
      <c r="B5505" s="330" t="n">
        <f aca="false">(A5505/(24*60*60))+DATE(1970,1,1)</f>
        <v>45686</v>
      </c>
      <c r="C5505" s="331" t="n">
        <f aca="false">YEAR(B5505)</f>
        <v>2025</v>
      </c>
      <c r="D5505" s="331" t="n">
        <f aca="false">MONTH(B5505)</f>
        <v>1</v>
      </c>
      <c r="E5505" s="331" t="n">
        <f aca="false">DAY(B5505)</f>
        <v>29</v>
      </c>
      <c r="F5505" s="132" t="n">
        <v>101332.73</v>
      </c>
      <c r="G5505" s="132" t="n">
        <v>104786.94</v>
      </c>
      <c r="H5505" s="132" t="n">
        <v>101315.3</v>
      </c>
      <c r="I5505" s="132" t="n">
        <v>103745.56</v>
      </c>
      <c r="J5505" s="132" t="n">
        <f aca="false">LARGE($G$1:G5505,1)</f>
        <v>109354</v>
      </c>
      <c r="K5505" s="192" t="n">
        <f aca="false">IF(J5505&gt;J5504,0,K5504+1)</f>
        <v>9</v>
      </c>
      <c r="L5505" s="134" t="n">
        <f aca="false">I5505/J5505-1</f>
        <v>-0.0512870128207473</v>
      </c>
      <c r="O5505" s="131"/>
      <c r="P5505" s="330"/>
      <c r="Q5505" s="132"/>
      <c r="R5505" s="132"/>
      <c r="S5505" s="132"/>
      <c r="T5505" s="132"/>
    </row>
    <row r="5506" customFormat="false" ht="12.8" hidden="false" customHeight="false" outlineLevel="0" collapsed="false">
      <c r="A5506" s="131" t="n">
        <v>1738195200</v>
      </c>
      <c r="B5506" s="330" t="n">
        <f aca="false">(A5506/(24*60*60))+DATE(1970,1,1)</f>
        <v>45687</v>
      </c>
      <c r="C5506" s="331" t="n">
        <f aca="false">YEAR(B5506)</f>
        <v>2025</v>
      </c>
      <c r="D5506" s="331" t="n">
        <f aca="false">MONTH(B5506)</f>
        <v>1</v>
      </c>
      <c r="E5506" s="331" t="n">
        <f aca="false">DAY(B5506)</f>
        <v>30</v>
      </c>
      <c r="F5506" s="132" t="n">
        <v>103750.84</v>
      </c>
      <c r="G5506" s="132" t="n">
        <v>106466.54</v>
      </c>
      <c r="H5506" s="132" t="n">
        <v>103326.31</v>
      </c>
      <c r="I5506" s="132" t="n">
        <v>104742.69</v>
      </c>
      <c r="J5506" s="132" t="n">
        <f aca="false">LARGE($G$1:G5506,1)</f>
        <v>109354</v>
      </c>
      <c r="K5506" s="192" t="n">
        <f aca="false">IF(J5506&gt;J5505,0,K5505+1)</f>
        <v>10</v>
      </c>
      <c r="L5506" s="134" t="n">
        <f aca="false">I5506/J5506-1</f>
        <v>-0.0421686449512592</v>
      </c>
      <c r="O5506" s="131"/>
      <c r="P5506" s="330"/>
      <c r="Q5506" s="132"/>
      <c r="R5506" s="132"/>
      <c r="S5506" s="132"/>
      <c r="T5506" s="132"/>
    </row>
    <row r="5507" customFormat="false" ht="12.8" hidden="false" customHeight="false" outlineLevel="0" collapsed="false">
      <c r="A5507" s="131" t="n">
        <v>1738281600</v>
      </c>
      <c r="B5507" s="330" t="n">
        <f aca="false">(A5507/(24*60*60))+DATE(1970,1,1)</f>
        <v>45688</v>
      </c>
      <c r="C5507" s="331" t="n">
        <f aca="false">YEAR(B5507)</f>
        <v>2025</v>
      </c>
      <c r="D5507" s="331" t="n">
        <f aca="false">MONTH(B5507)</f>
        <v>1</v>
      </c>
      <c r="E5507" s="331" t="n">
        <f aca="false">DAY(B5507)</f>
        <v>31</v>
      </c>
      <c r="F5507" s="132" t="n">
        <v>104742.43</v>
      </c>
      <c r="G5507" s="132" t="n">
        <v>106044</v>
      </c>
      <c r="H5507" s="132" t="n">
        <v>101494.75</v>
      </c>
      <c r="I5507" s="132" t="n">
        <v>102424.82</v>
      </c>
      <c r="J5507" s="132" t="n">
        <f aca="false">LARGE($G$1:G5507,1)</f>
        <v>109354</v>
      </c>
      <c r="K5507" s="192" t="n">
        <f aca="false">IF(J5507&gt;J5506,0,K5506+1)</f>
        <v>11</v>
      </c>
      <c r="L5507" s="134" t="n">
        <f aca="false">I5507/J5507-1</f>
        <v>-0.0633646688735665</v>
      </c>
      <c r="O5507" s="131"/>
      <c r="P5507" s="330"/>
      <c r="Q5507" s="132"/>
      <c r="R5507" s="132"/>
      <c r="S5507" s="132"/>
      <c r="T5507" s="132"/>
    </row>
    <row r="5508" customFormat="false" ht="12.8" hidden="false" customHeight="false" outlineLevel="0" collapsed="false">
      <c r="A5508" s="131" t="n">
        <v>1738368000</v>
      </c>
      <c r="B5508" s="330" t="n">
        <f aca="false">(A5508/(24*60*60))+DATE(1970,1,1)</f>
        <v>45689</v>
      </c>
      <c r="C5508" s="331" t="n">
        <f aca="false">YEAR(B5508)</f>
        <v>2025</v>
      </c>
      <c r="D5508" s="331" t="n">
        <f aca="false">MONTH(B5508)</f>
        <v>2</v>
      </c>
      <c r="E5508" s="331" t="n">
        <f aca="false">DAY(B5508)</f>
        <v>1</v>
      </c>
      <c r="F5508" s="132" t="n">
        <v>102424.51</v>
      </c>
      <c r="G5508" s="132" t="n">
        <v>102768.56</v>
      </c>
      <c r="H5508" s="132" t="n">
        <v>100261.75</v>
      </c>
      <c r="I5508" s="132" t="n">
        <v>100646.51</v>
      </c>
      <c r="J5508" s="132" t="n">
        <f aca="false">LARGE($G$1:G5508,1)</f>
        <v>109354</v>
      </c>
      <c r="K5508" s="192" t="n">
        <f aca="false">IF(J5508&gt;J5507,0,K5507+1)</f>
        <v>12</v>
      </c>
      <c r="L5508" s="134" t="n">
        <f aca="false">I5508/J5508-1</f>
        <v>-0.0796266254549446</v>
      </c>
      <c r="O5508" s="131"/>
      <c r="P5508" s="330"/>
      <c r="Q5508" s="132"/>
      <c r="R5508" s="132"/>
      <c r="S5508" s="132"/>
      <c r="T5508" s="132"/>
    </row>
    <row r="5509" customFormat="false" ht="12.8" hidden="false" customHeight="false" outlineLevel="0" collapsed="false">
      <c r="A5509" s="131" t="n">
        <v>1738454400</v>
      </c>
      <c r="B5509" s="330" t="n">
        <f aca="false">(A5509/(24*60*60))+DATE(1970,1,1)</f>
        <v>45690</v>
      </c>
      <c r="C5509" s="331" t="n">
        <f aca="false">YEAR(B5509)</f>
        <v>2025</v>
      </c>
      <c r="D5509" s="331" t="n">
        <f aca="false">MONTH(B5509)</f>
        <v>2</v>
      </c>
      <c r="E5509" s="331" t="n">
        <f aca="false">DAY(B5509)</f>
        <v>2</v>
      </c>
      <c r="F5509" s="132" t="n">
        <v>100644.05</v>
      </c>
      <c r="G5509" s="132" t="n">
        <v>101441.34</v>
      </c>
      <c r="H5509" s="132" t="n">
        <v>96161.75</v>
      </c>
      <c r="I5509" s="132" t="n">
        <v>97661.91</v>
      </c>
      <c r="J5509" s="132" t="n">
        <f aca="false">LARGE($G$1:G5509,1)</f>
        <v>109354</v>
      </c>
      <c r="K5509" s="192" t="n">
        <f aca="false">IF(J5509&gt;J5508,0,K5508+1)</f>
        <v>13</v>
      </c>
      <c r="L5509" s="134" t="n">
        <f aca="false">I5509/J5509-1</f>
        <v>-0.10691963714176</v>
      </c>
      <c r="O5509" s="131"/>
      <c r="P5509" s="330"/>
      <c r="Q5509" s="132"/>
      <c r="R5509" s="132"/>
      <c r="S5509" s="132"/>
      <c r="T5509" s="132"/>
    </row>
    <row r="5510" customFormat="false" ht="12.8" hidden="false" customHeight="false" outlineLevel="0" collapsed="false">
      <c r="A5510" s="131" t="n">
        <v>1738540800</v>
      </c>
      <c r="B5510" s="330" t="n">
        <f aca="false">(A5510/(24*60*60))+DATE(1970,1,1)</f>
        <v>45691</v>
      </c>
      <c r="C5510" s="331" t="n">
        <f aca="false">YEAR(B5510)</f>
        <v>2025</v>
      </c>
      <c r="D5510" s="331" t="n">
        <f aca="false">MONTH(B5510)</f>
        <v>2</v>
      </c>
      <c r="E5510" s="331" t="n">
        <f aca="false">DAY(B5510)</f>
        <v>3</v>
      </c>
      <c r="F5510" s="132" t="n">
        <v>97660.63</v>
      </c>
      <c r="G5510" s="132" t="n">
        <v>102514.71</v>
      </c>
      <c r="H5510" s="132" t="n">
        <v>91341.25</v>
      </c>
      <c r="I5510" s="132" t="n">
        <v>101403.08</v>
      </c>
      <c r="J5510" s="132" t="n">
        <f aca="false">LARGE($G$1:G5510,1)</f>
        <v>109354</v>
      </c>
      <c r="K5510" s="192" t="n">
        <f aca="false">IF(J5510&gt;J5509,0,K5509+1)</f>
        <v>14</v>
      </c>
      <c r="L5510" s="134" t="n">
        <f aca="false">I5510/J5510-1</f>
        <v>-0.0727080856667337</v>
      </c>
      <c r="O5510" s="131"/>
      <c r="P5510" s="330"/>
      <c r="Q5510" s="132"/>
      <c r="R5510" s="132"/>
      <c r="S5510" s="132"/>
      <c r="T5510" s="132"/>
    </row>
    <row r="5511" customFormat="false" ht="12.8" hidden="false" customHeight="false" outlineLevel="0" collapsed="false">
      <c r="A5511" s="131" t="n">
        <v>1738627200</v>
      </c>
      <c r="B5511" s="330" t="n">
        <f aca="false">(A5511/(24*60*60))+DATE(1970,1,1)</f>
        <v>45692</v>
      </c>
      <c r="C5511" s="331" t="n">
        <f aca="false">YEAR(B5511)</f>
        <v>2025</v>
      </c>
      <c r="D5511" s="331" t="n">
        <f aca="false">MONTH(B5511)</f>
        <v>2</v>
      </c>
      <c r="E5511" s="331" t="n">
        <f aca="false">DAY(B5511)</f>
        <v>4</v>
      </c>
      <c r="F5511" s="132" t="n">
        <v>101402.81</v>
      </c>
      <c r="G5511" s="132" t="n">
        <v>101742.28</v>
      </c>
      <c r="H5511" s="132" t="n">
        <v>96167.44</v>
      </c>
      <c r="I5511" s="132" t="n">
        <v>97807.64</v>
      </c>
      <c r="J5511" s="132" t="n">
        <f aca="false">LARGE($G$1:G5511,1)</f>
        <v>109354</v>
      </c>
      <c r="K5511" s="192" t="n">
        <f aca="false">IF(J5511&gt;J5510,0,K5510+1)</f>
        <v>15</v>
      </c>
      <c r="L5511" s="134" t="n">
        <f aca="false">I5511/J5511-1</f>
        <v>-0.105586992702599</v>
      </c>
      <c r="O5511" s="131"/>
      <c r="P5511" s="330"/>
      <c r="Q5511" s="132"/>
      <c r="R5511" s="132"/>
      <c r="S5511" s="132"/>
      <c r="T5511" s="132"/>
    </row>
    <row r="5512" customFormat="false" ht="12.8" hidden="false" customHeight="false" outlineLevel="0" collapsed="false">
      <c r="A5512" s="131" t="n">
        <v>1738713600</v>
      </c>
      <c r="B5512" s="330" t="n">
        <f aca="false">(A5512/(24*60*60))+DATE(1970,1,1)</f>
        <v>45693</v>
      </c>
      <c r="C5512" s="331" t="n">
        <f aca="false">YEAR(B5512)</f>
        <v>2025</v>
      </c>
      <c r="D5512" s="331" t="n">
        <f aca="false">MONTH(B5512)</f>
        <v>2</v>
      </c>
      <c r="E5512" s="331" t="n">
        <f aca="false">DAY(B5512)</f>
        <v>5</v>
      </c>
      <c r="F5512" s="132" t="n">
        <v>97812.62</v>
      </c>
      <c r="G5512" s="132" t="n">
        <v>99168.37</v>
      </c>
      <c r="H5512" s="132" t="n">
        <v>96176.25</v>
      </c>
      <c r="I5512" s="132" t="n">
        <v>96622.53</v>
      </c>
      <c r="J5512" s="132" t="n">
        <f aca="false">LARGE($G$1:G5512,1)</f>
        <v>109354</v>
      </c>
      <c r="K5512" s="192" t="n">
        <f aca="false">IF(J5512&gt;J5511,0,K5511+1)</f>
        <v>16</v>
      </c>
      <c r="L5512" s="134" t="n">
        <f aca="false">I5512/J5512-1</f>
        <v>-0.116424364906634</v>
      </c>
      <c r="O5512" s="131"/>
      <c r="P5512" s="330"/>
      <c r="Q5512" s="132"/>
      <c r="R5512" s="132"/>
      <c r="S5512" s="132"/>
      <c r="T5512" s="132"/>
    </row>
    <row r="5513" customFormat="false" ht="12.8" hidden="false" customHeight="false" outlineLevel="0" collapsed="false">
      <c r="A5513" s="131" t="n">
        <v>1738800000</v>
      </c>
      <c r="B5513" s="330" t="n">
        <f aca="false">(A5513/(24*60*60))+DATE(1970,1,1)</f>
        <v>45694</v>
      </c>
      <c r="C5513" s="331" t="n">
        <f aca="false">YEAR(B5513)</f>
        <v>2025</v>
      </c>
      <c r="D5513" s="331" t="n">
        <f aca="false">MONTH(B5513)</f>
        <v>2</v>
      </c>
      <c r="E5513" s="331" t="n">
        <f aca="false">DAY(B5513)</f>
        <v>6</v>
      </c>
      <c r="F5513" s="132" t="n">
        <v>96619.26</v>
      </c>
      <c r="G5513" s="132" t="n">
        <v>99169.54</v>
      </c>
      <c r="H5513" s="132" t="n">
        <v>95743.74</v>
      </c>
      <c r="I5513" s="132" t="n">
        <v>96593.71</v>
      </c>
      <c r="J5513" s="132" t="n">
        <f aca="false">LARGE($G$1:G5513,1)</f>
        <v>109354</v>
      </c>
      <c r="K5513" s="192" t="n">
        <f aca="false">IF(J5513&gt;J5512,0,K5512+1)</f>
        <v>17</v>
      </c>
      <c r="L5513" s="134" t="n">
        <f aca="false">I5513/J5513-1</f>
        <v>-0.116687912650657</v>
      </c>
      <c r="O5513" s="131"/>
      <c r="P5513" s="330"/>
      <c r="Q5513" s="132"/>
      <c r="R5513" s="132"/>
      <c r="S5513" s="132"/>
      <c r="T5513" s="132"/>
    </row>
    <row r="5514" customFormat="false" ht="12.8" hidden="false" customHeight="false" outlineLevel="0" collapsed="false">
      <c r="A5514" s="131" t="n">
        <v>1738886400</v>
      </c>
      <c r="B5514" s="330" t="n">
        <f aca="false">(A5514/(24*60*60))+DATE(1970,1,1)</f>
        <v>45695</v>
      </c>
      <c r="C5514" s="331" t="n">
        <f aca="false">YEAR(B5514)</f>
        <v>2025</v>
      </c>
      <c r="D5514" s="331" t="n">
        <f aca="false">MONTH(B5514)</f>
        <v>2</v>
      </c>
      <c r="E5514" s="331" t="n">
        <f aca="false">DAY(B5514)</f>
        <v>7</v>
      </c>
      <c r="F5514" s="132" t="n">
        <v>96596.94</v>
      </c>
      <c r="G5514" s="132" t="n">
        <v>100190.62</v>
      </c>
      <c r="H5514" s="132" t="n">
        <v>95646.27</v>
      </c>
      <c r="I5514" s="132" t="n">
        <v>96549.65</v>
      </c>
      <c r="J5514" s="132" t="n">
        <f aca="false">LARGE($G$1:G5514,1)</f>
        <v>109354</v>
      </c>
      <c r="K5514" s="192" t="n">
        <f aca="false">IF(J5514&gt;J5513,0,K5513+1)</f>
        <v>18</v>
      </c>
      <c r="L5514" s="134" t="n">
        <f aca="false">I5514/J5514-1</f>
        <v>-0.117090824295408</v>
      </c>
      <c r="O5514" s="131"/>
      <c r="P5514" s="330"/>
      <c r="Q5514" s="132"/>
      <c r="R5514" s="132"/>
      <c r="S5514" s="132"/>
      <c r="T5514" s="132"/>
    </row>
    <row r="5515" customFormat="false" ht="12.8" hidden="false" customHeight="false" outlineLevel="0" collapsed="false">
      <c r="A5515" s="131" t="n">
        <v>1738972800</v>
      </c>
      <c r="B5515" s="330" t="n">
        <f aca="false">(A5515/(24*60*60))+DATE(1970,1,1)</f>
        <v>45696</v>
      </c>
      <c r="C5515" s="331" t="n">
        <f aca="false">YEAR(B5515)</f>
        <v>2025</v>
      </c>
      <c r="D5515" s="331" t="n">
        <f aca="false">MONTH(B5515)</f>
        <v>2</v>
      </c>
      <c r="E5515" s="331" t="n">
        <f aca="false">DAY(B5515)</f>
        <v>8</v>
      </c>
      <c r="F5515" s="132" t="n">
        <v>96549.36</v>
      </c>
      <c r="G5515" s="132" t="n">
        <v>96895.79</v>
      </c>
      <c r="H5515" s="132" t="n">
        <v>95696.81</v>
      </c>
      <c r="I5515" s="132" t="n">
        <v>96516.44</v>
      </c>
      <c r="J5515" s="132" t="n">
        <f aca="false">LARGE($G$1:G5515,1)</f>
        <v>109354</v>
      </c>
      <c r="K5515" s="192" t="n">
        <f aca="false">IF(J5515&gt;J5514,0,K5514+1)</f>
        <v>19</v>
      </c>
      <c r="L5515" s="134" t="n">
        <f aca="false">I5515/J5515-1</f>
        <v>-0.1173945168901</v>
      </c>
      <c r="O5515" s="131"/>
      <c r="P5515" s="330"/>
      <c r="Q5515" s="132"/>
      <c r="R5515" s="132"/>
      <c r="S5515" s="132"/>
      <c r="T5515" s="132"/>
    </row>
    <row r="5516" customFormat="false" ht="12.8" hidden="false" customHeight="false" outlineLevel="0" collapsed="false">
      <c r="A5516" s="131" t="n">
        <v>1739059200</v>
      </c>
      <c r="B5516" s="330" t="n">
        <f aca="false">(A5516/(24*60*60))+DATE(1970,1,1)</f>
        <v>45697</v>
      </c>
      <c r="C5516" s="331" t="n">
        <f aca="false">YEAR(B5516)</f>
        <v>2025</v>
      </c>
      <c r="D5516" s="331" t="n">
        <f aca="false">MONTH(B5516)</f>
        <v>2</v>
      </c>
      <c r="E5516" s="331" t="n">
        <f aca="false">DAY(B5516)</f>
        <v>9</v>
      </c>
      <c r="F5516" s="132" t="n">
        <v>96513.94</v>
      </c>
      <c r="G5516" s="132" t="n">
        <v>97334.12</v>
      </c>
      <c r="H5516" s="132" t="n">
        <v>94803.69</v>
      </c>
      <c r="I5516" s="132" t="n">
        <v>96510.21</v>
      </c>
      <c r="J5516" s="132" t="n">
        <f aca="false">LARGE($G$1:G5516,1)</f>
        <v>109354</v>
      </c>
      <c r="K5516" s="192" t="n">
        <f aca="false">IF(J5516&gt;J5515,0,K5515+1)</f>
        <v>20</v>
      </c>
      <c r="L5516" s="134" t="n">
        <f aca="false">I5516/J5516-1</f>
        <v>-0.11745148782852</v>
      </c>
      <c r="O5516" s="131"/>
      <c r="P5516" s="330"/>
      <c r="Q5516" s="132"/>
      <c r="R5516" s="132"/>
      <c r="S5516" s="132"/>
      <c r="T5516" s="132"/>
    </row>
    <row r="5517" customFormat="false" ht="12.8" hidden="false" customHeight="false" outlineLevel="0" collapsed="false">
      <c r="A5517" s="131" t="n">
        <v>1739145600</v>
      </c>
      <c r="B5517" s="330" t="n">
        <f aca="false">(A5517/(24*60*60))+DATE(1970,1,1)</f>
        <v>45698</v>
      </c>
      <c r="C5517" s="331" t="n">
        <f aca="false">YEAR(B5517)</f>
        <v>2025</v>
      </c>
      <c r="D5517" s="331" t="n">
        <f aca="false">MONTH(B5517)</f>
        <v>2</v>
      </c>
      <c r="E5517" s="331" t="n">
        <f aca="false">DAY(B5517)</f>
        <v>10</v>
      </c>
      <c r="F5517" s="132" t="n">
        <v>96525.37</v>
      </c>
      <c r="G5517" s="132" t="n">
        <v>98371.06</v>
      </c>
      <c r="H5517" s="132" t="n">
        <v>95320.48</v>
      </c>
      <c r="I5517" s="132" t="n">
        <v>97476.15</v>
      </c>
      <c r="J5517" s="132" t="n">
        <f aca="false">LARGE($G$1:G5517,1)</f>
        <v>109354</v>
      </c>
      <c r="K5517" s="192" t="n">
        <f aca="false">IF(J5517&gt;J5516,0,K5516+1)</f>
        <v>21</v>
      </c>
      <c r="L5517" s="134" t="n">
        <f aca="false">I5517/J5517-1</f>
        <v>-0.108618340435649</v>
      </c>
      <c r="O5517" s="131"/>
      <c r="P5517" s="330"/>
      <c r="Q5517" s="132"/>
      <c r="R5517" s="132"/>
      <c r="S5517" s="132"/>
      <c r="T5517" s="132"/>
    </row>
    <row r="5518" customFormat="false" ht="12.8" hidden="false" customHeight="false" outlineLevel="0" collapsed="false">
      <c r="A5518" s="131" t="n">
        <v>1739232000</v>
      </c>
      <c r="B5518" s="330" t="n">
        <f aca="false">(A5518/(24*60*60))+DATE(1970,1,1)</f>
        <v>45699</v>
      </c>
      <c r="C5518" s="331" t="n">
        <f aca="false">YEAR(B5518)</f>
        <v>2025</v>
      </c>
      <c r="D5518" s="331" t="n">
        <f aca="false">MONTH(B5518)</f>
        <v>2</v>
      </c>
      <c r="E5518" s="331" t="n">
        <f aca="false">DAY(B5518)</f>
        <v>11</v>
      </c>
      <c r="F5518" s="132" t="n">
        <v>97477.22</v>
      </c>
      <c r="G5518" s="132" t="n">
        <v>98519.33</v>
      </c>
      <c r="H5518" s="132" t="n">
        <v>94901.82</v>
      </c>
      <c r="I5518" s="132" t="n">
        <v>95811.3</v>
      </c>
      <c r="J5518" s="132" t="n">
        <f aca="false">LARGE($G$1:G5518,1)</f>
        <v>109354</v>
      </c>
      <c r="K5518" s="192" t="n">
        <f aca="false">IF(J5518&gt;J5517,0,K5517+1)</f>
        <v>22</v>
      </c>
      <c r="L5518" s="134" t="n">
        <f aca="false">I5518/J5518-1</f>
        <v>-0.123842749236425</v>
      </c>
      <c r="O5518" s="131"/>
      <c r="P5518" s="330"/>
      <c r="Q5518" s="132"/>
      <c r="R5518" s="132"/>
      <c r="S5518" s="132"/>
      <c r="T5518" s="132"/>
    </row>
    <row r="5519" customFormat="false" ht="12.8" hidden="false" customHeight="false" outlineLevel="0" collapsed="false">
      <c r="A5519" s="131" t="n">
        <v>1739318400</v>
      </c>
      <c r="B5519" s="330" t="n">
        <f aca="false">(A5519/(24*60*60))+DATE(1970,1,1)</f>
        <v>45700</v>
      </c>
      <c r="C5519" s="331" t="n">
        <f aca="false">YEAR(B5519)</f>
        <v>2025</v>
      </c>
      <c r="D5519" s="331" t="n">
        <f aca="false">MONTH(B5519)</f>
        <v>2</v>
      </c>
      <c r="E5519" s="331" t="n">
        <f aca="false">DAY(B5519)</f>
        <v>12</v>
      </c>
      <c r="F5519" s="132" t="n">
        <v>95811.01</v>
      </c>
      <c r="G5519" s="132" t="n">
        <v>98126.7</v>
      </c>
      <c r="H5519" s="132" t="n">
        <v>94166.73</v>
      </c>
      <c r="I5519" s="132" t="n">
        <v>97906.38</v>
      </c>
      <c r="J5519" s="132" t="n">
        <f aca="false">LARGE($G$1:G5519,1)</f>
        <v>109354</v>
      </c>
      <c r="K5519" s="192" t="n">
        <f aca="false">IF(J5519&gt;J5518,0,K5518+1)</f>
        <v>23</v>
      </c>
      <c r="L5519" s="134" t="n">
        <f aca="false">I5519/J5519-1</f>
        <v>-0.10468405362401</v>
      </c>
      <c r="O5519" s="131"/>
      <c r="P5519" s="330"/>
      <c r="Q5519" s="132"/>
      <c r="R5519" s="132"/>
      <c r="S5519" s="132"/>
      <c r="T5519" s="132"/>
    </row>
    <row r="5520" customFormat="false" ht="12.8" hidden="false" customHeight="false" outlineLevel="0" collapsed="false">
      <c r="A5520" s="131" t="n">
        <v>1739404800</v>
      </c>
      <c r="B5520" s="330" t="n">
        <f aca="false">(A5520/(24*60*60))+DATE(1970,1,1)</f>
        <v>45701</v>
      </c>
      <c r="C5520" s="331" t="n">
        <f aca="false">YEAR(B5520)</f>
        <v>2025</v>
      </c>
      <c r="D5520" s="331" t="n">
        <f aca="false">MONTH(B5520)</f>
        <v>2</v>
      </c>
      <c r="E5520" s="331" t="n">
        <f aca="false">DAY(B5520)</f>
        <v>13</v>
      </c>
      <c r="F5520" s="132" t="n">
        <v>97906.57</v>
      </c>
      <c r="G5520" s="132" t="n">
        <v>98108.53</v>
      </c>
      <c r="H5520" s="132" t="n">
        <v>95276.18</v>
      </c>
      <c r="I5520" s="132" t="n">
        <v>96673.82</v>
      </c>
      <c r="J5520" s="132" t="n">
        <f aca="false">LARGE($G$1:G5520,1)</f>
        <v>109354</v>
      </c>
      <c r="K5520" s="192" t="n">
        <f aca="false">IF(J5520&gt;J5519,0,K5519+1)</f>
        <v>24</v>
      </c>
      <c r="L5520" s="134" t="n">
        <f aca="false">I5520/J5520-1</f>
        <v>-0.115955337710555</v>
      </c>
      <c r="O5520" s="131"/>
      <c r="P5520" s="330"/>
      <c r="Q5520" s="132"/>
      <c r="R5520" s="132"/>
      <c r="S5520" s="132"/>
      <c r="T5520" s="132"/>
    </row>
    <row r="5521" customFormat="false" ht="12.8" hidden="false" customHeight="false" outlineLevel="0" collapsed="false">
      <c r="A5521" s="131" t="n">
        <v>1739491200</v>
      </c>
      <c r="B5521" s="330" t="n">
        <f aca="false">(A5521/(24*60*60))+DATE(1970,1,1)</f>
        <v>45702</v>
      </c>
      <c r="C5521" s="331" t="n">
        <f aca="false">YEAR(B5521)</f>
        <v>2025</v>
      </c>
      <c r="D5521" s="331" t="n">
        <f aca="false">MONTH(B5521)</f>
        <v>2</v>
      </c>
      <c r="E5521" s="331" t="n">
        <f aca="false">DAY(B5521)</f>
        <v>14</v>
      </c>
      <c r="F5521" s="132" t="n">
        <v>96668.82</v>
      </c>
      <c r="G5521" s="132" t="n">
        <v>98852.03</v>
      </c>
      <c r="H5521" s="132" t="n">
        <v>96335.07</v>
      </c>
      <c r="I5521" s="132" t="n">
        <v>97495.51</v>
      </c>
      <c r="J5521" s="132" t="n">
        <f aca="false">LARGE($G$1:G5521,1)</f>
        <v>109354</v>
      </c>
      <c r="K5521" s="192" t="n">
        <f aca="false">IF(J5521&gt;J5520,0,K5520+1)</f>
        <v>25</v>
      </c>
      <c r="L5521" s="134" t="n">
        <f aca="false">I5521/J5521-1</f>
        <v>-0.10844130072974</v>
      </c>
      <c r="O5521" s="131"/>
      <c r="P5521" s="330"/>
      <c r="Q5521" s="132"/>
      <c r="R5521" s="132"/>
      <c r="S5521" s="132"/>
      <c r="T5521" s="132"/>
    </row>
    <row r="5522" customFormat="false" ht="12.8" hidden="false" customHeight="false" outlineLevel="0" collapsed="false">
      <c r="A5522" s="131" t="n">
        <v>1739577600</v>
      </c>
      <c r="B5522" s="330" t="n">
        <f aca="false">(A5522/(24*60*60))+DATE(1970,1,1)</f>
        <v>45703</v>
      </c>
      <c r="C5522" s="331" t="n">
        <f aca="false">YEAR(B5522)</f>
        <v>2025</v>
      </c>
      <c r="D5522" s="331" t="n">
        <f aca="false">MONTH(B5522)</f>
        <v>2</v>
      </c>
      <c r="E5522" s="331" t="n">
        <f aca="false">DAY(B5522)</f>
        <v>15</v>
      </c>
      <c r="F5522" s="132" t="n">
        <v>97493.74</v>
      </c>
      <c r="G5522" s="132" t="n">
        <v>97960.71</v>
      </c>
      <c r="H5522" s="132" t="n">
        <v>97248.83</v>
      </c>
      <c r="I5522" s="132" t="n">
        <v>97587.54</v>
      </c>
      <c r="J5522" s="132" t="n">
        <f aca="false">LARGE($G$1:G5522,1)</f>
        <v>109354</v>
      </c>
      <c r="K5522" s="192" t="n">
        <f aca="false">IF(J5522&gt;J5521,0,K5521+1)</f>
        <v>26</v>
      </c>
      <c r="L5522" s="134" t="n">
        <f aca="false">I5522/J5522-1</f>
        <v>-0.107599722003768</v>
      </c>
      <c r="O5522" s="131"/>
      <c r="P5522" s="330"/>
      <c r="Q5522" s="132"/>
      <c r="R5522" s="132"/>
      <c r="S5522" s="132"/>
      <c r="T5522" s="132"/>
    </row>
    <row r="5523" customFormat="false" ht="12.8" hidden="false" customHeight="false" outlineLevel="0" collapsed="false">
      <c r="A5523" s="131" t="n">
        <v>1739664000</v>
      </c>
      <c r="B5523" s="330" t="n">
        <f aca="false">(A5523/(24*60*60))+DATE(1970,1,1)</f>
        <v>45704</v>
      </c>
      <c r="C5523" s="331" t="n">
        <f aca="false">YEAR(B5523)</f>
        <v>2025</v>
      </c>
      <c r="D5523" s="331" t="n">
        <f aca="false">MONTH(B5523)</f>
        <v>2</v>
      </c>
      <c r="E5523" s="331" t="n">
        <f aca="false">DAY(B5523)</f>
        <v>16</v>
      </c>
      <c r="F5523" s="132" t="n">
        <v>97592.94</v>
      </c>
      <c r="G5523" s="132" t="n">
        <v>97722.06</v>
      </c>
      <c r="H5523" s="132" t="n">
        <v>96098.82</v>
      </c>
      <c r="I5523" s="132" t="n">
        <v>96163.25</v>
      </c>
      <c r="J5523" s="132" t="n">
        <f aca="false">LARGE($G$1:G5523,1)</f>
        <v>109354</v>
      </c>
      <c r="K5523" s="192" t="n">
        <f aca="false">IF(J5523&gt;J5522,0,K5522+1)</f>
        <v>27</v>
      </c>
      <c r="L5523" s="134" t="n">
        <f aca="false">I5523/J5523-1</f>
        <v>-0.120624302723266</v>
      </c>
      <c r="O5523" s="131"/>
      <c r="P5523" s="330"/>
      <c r="Q5523" s="132"/>
      <c r="R5523" s="132"/>
      <c r="S5523" s="132"/>
      <c r="T5523" s="132"/>
    </row>
    <row r="5524" customFormat="false" ht="12.8" hidden="false" customHeight="false" outlineLevel="0" collapsed="false">
      <c r="A5524" s="131" t="n">
        <v>1739750400</v>
      </c>
      <c r="B5524" s="330" t="n">
        <f aca="false">(A5524/(24*60*60))+DATE(1970,1,1)</f>
        <v>45705</v>
      </c>
      <c r="C5524" s="331" t="n">
        <f aca="false">YEAR(B5524)</f>
        <v>2025</v>
      </c>
      <c r="D5524" s="331" t="n">
        <f aca="false">MONTH(B5524)</f>
        <v>2</v>
      </c>
      <c r="E5524" s="331" t="n">
        <f aca="false">DAY(B5524)</f>
        <v>17</v>
      </c>
      <c r="F5524" s="132" t="n">
        <v>96146.75</v>
      </c>
      <c r="G5524" s="132" t="n">
        <v>97065.06</v>
      </c>
      <c r="H5524" s="132" t="n">
        <v>95273.93</v>
      </c>
      <c r="I5524" s="132" t="n">
        <v>95820.4</v>
      </c>
      <c r="J5524" s="132" t="n">
        <f aca="false">LARGE($G$1:G5524,1)</f>
        <v>109354</v>
      </c>
      <c r="K5524" s="192" t="n">
        <f aca="false">IF(J5524&gt;J5523,0,K5523+1)</f>
        <v>28</v>
      </c>
      <c r="L5524" s="134" t="n">
        <f aca="false">I5524/J5524-1</f>
        <v>-0.123759533258957</v>
      </c>
      <c r="O5524" s="131"/>
      <c r="P5524" s="330"/>
      <c r="Q5524" s="132"/>
      <c r="R5524" s="132"/>
      <c r="S5524" s="132"/>
      <c r="T5524" s="132"/>
    </row>
    <row r="5525" customFormat="false" ht="12.8" hidden="false" customHeight="false" outlineLevel="0" collapsed="false">
      <c r="A5525" s="131" t="n">
        <v>1739836800</v>
      </c>
      <c r="B5525" s="330" t="n">
        <f aca="false">(A5525/(24*60*60))+DATE(1970,1,1)</f>
        <v>45706</v>
      </c>
      <c r="C5525" s="331" t="n">
        <f aca="false">YEAR(B5525)</f>
        <v>2025</v>
      </c>
      <c r="D5525" s="331" t="n">
        <f aca="false">MONTH(B5525)</f>
        <v>2</v>
      </c>
      <c r="E5525" s="331" t="n">
        <f aca="false">DAY(B5525)</f>
        <v>18</v>
      </c>
      <c r="F5525" s="132" t="n">
        <v>95821.65</v>
      </c>
      <c r="G5525" s="132" t="n">
        <v>96754.48</v>
      </c>
      <c r="H5525" s="132" t="n">
        <v>93407.68</v>
      </c>
      <c r="I5525" s="132" t="n">
        <v>95663.6</v>
      </c>
      <c r="J5525" s="132" t="n">
        <f aca="false">LARGE($G$1:G5525,1)</f>
        <v>109354</v>
      </c>
      <c r="K5525" s="192" t="n">
        <f aca="false">IF(J5525&gt;J5524,0,K5524+1)</f>
        <v>29</v>
      </c>
      <c r="L5525" s="134" t="n">
        <f aca="false">I5525/J5525-1</f>
        <v>-0.125193408563016</v>
      </c>
      <c r="O5525" s="131"/>
      <c r="P5525" s="330"/>
      <c r="Q5525" s="132"/>
      <c r="R5525" s="132"/>
      <c r="S5525" s="132"/>
      <c r="T5525" s="132"/>
    </row>
    <row r="5526" customFormat="false" ht="12.8" hidden="false" customHeight="false" outlineLevel="0" collapsed="false">
      <c r="A5526" s="131" t="n">
        <v>1739923200</v>
      </c>
      <c r="B5526" s="330" t="n">
        <f aca="false">(A5526/(24*60*60))+DATE(1970,1,1)</f>
        <v>45707</v>
      </c>
      <c r="C5526" s="331" t="n">
        <f aca="false">YEAR(B5526)</f>
        <v>2025</v>
      </c>
      <c r="D5526" s="331" t="n">
        <f aca="false">MONTH(B5526)</f>
        <v>2</v>
      </c>
      <c r="E5526" s="331" t="n">
        <f aca="false">DAY(B5526)</f>
        <v>19</v>
      </c>
      <c r="F5526" s="132" t="n">
        <v>95664.99</v>
      </c>
      <c r="G5526" s="132" t="n">
        <v>96919.25</v>
      </c>
      <c r="H5526" s="132" t="n">
        <v>95064.45</v>
      </c>
      <c r="I5526" s="132" t="n">
        <v>96675.18</v>
      </c>
      <c r="J5526" s="132" t="n">
        <f aca="false">LARGE($G$1:G5526,1)</f>
        <v>109354</v>
      </c>
      <c r="K5526" s="192" t="n">
        <f aca="false">IF(J5526&gt;J5525,0,K5525+1)</f>
        <v>30</v>
      </c>
      <c r="L5526" s="134" t="n">
        <f aca="false">I5526/J5526-1</f>
        <v>-0.115942901036999</v>
      </c>
      <c r="O5526" s="131"/>
      <c r="P5526" s="330"/>
      <c r="Q5526" s="132"/>
      <c r="R5526" s="132"/>
      <c r="S5526" s="132"/>
      <c r="T5526" s="132"/>
    </row>
    <row r="5527" customFormat="false" ht="12.8" hidden="false" customHeight="false" outlineLevel="0" collapsed="false">
      <c r="A5527" s="131" t="n">
        <v>1740009600</v>
      </c>
      <c r="B5527" s="330" t="n">
        <f aca="false">(A5527/(24*60*60))+DATE(1970,1,1)</f>
        <v>45708</v>
      </c>
      <c r="C5527" s="331" t="n">
        <f aca="false">YEAR(B5527)</f>
        <v>2025</v>
      </c>
      <c r="D5527" s="331" t="n">
        <f aca="false">MONTH(B5527)</f>
        <v>2</v>
      </c>
      <c r="E5527" s="331" t="n">
        <f aca="false">DAY(B5527)</f>
        <v>20</v>
      </c>
      <c r="F5527" s="132" t="n">
        <v>96674.43</v>
      </c>
      <c r="G5527" s="132" t="n">
        <v>98783.14</v>
      </c>
      <c r="H5527" s="132" t="n">
        <v>96469.69</v>
      </c>
      <c r="I5527" s="132" t="n">
        <v>98364.08</v>
      </c>
      <c r="J5527" s="132" t="n">
        <f aca="false">LARGE($G$1:G5527,1)</f>
        <v>109354</v>
      </c>
      <c r="K5527" s="192" t="n">
        <f aca="false">IF(J5527&gt;J5526,0,K5526+1)</f>
        <v>31</v>
      </c>
      <c r="L5527" s="134" t="n">
        <f aca="false">I5527/J5527-1</f>
        <v>-0.100498564295773</v>
      </c>
      <c r="O5527" s="131"/>
      <c r="P5527" s="330"/>
      <c r="Q5527" s="132"/>
      <c r="R5527" s="132"/>
      <c r="S5527" s="132"/>
      <c r="T5527" s="132"/>
    </row>
    <row r="5528" customFormat="false" ht="12.8" hidden="false" customHeight="false" outlineLevel="0" collapsed="false">
      <c r="A5528" s="131" t="n">
        <v>1740096000</v>
      </c>
      <c r="B5528" s="330" t="n">
        <f aca="false">(A5528/(24*60*60))+DATE(1970,1,1)</f>
        <v>45709</v>
      </c>
      <c r="C5528" s="331" t="n">
        <f aca="false">YEAR(B5528)</f>
        <v>2025</v>
      </c>
      <c r="D5528" s="331" t="n">
        <f aca="false">MONTH(B5528)</f>
        <v>2</v>
      </c>
      <c r="E5528" s="331" t="n">
        <f aca="false">DAY(B5528)</f>
        <v>21</v>
      </c>
      <c r="F5528" s="132" t="n">
        <v>98363.58</v>
      </c>
      <c r="G5528" s="132" t="n">
        <v>99520.16</v>
      </c>
      <c r="H5528" s="132" t="n">
        <v>94852.23</v>
      </c>
      <c r="I5528" s="132" t="n">
        <v>96183.13</v>
      </c>
      <c r="J5528" s="132" t="n">
        <f aca="false">LARGE($G$1:G5528,1)</f>
        <v>109354</v>
      </c>
      <c r="K5528" s="192" t="n">
        <f aca="false">IF(J5528&gt;J5527,0,K5527+1)</f>
        <v>32</v>
      </c>
      <c r="L5528" s="134" t="n">
        <f aca="false">I5528/J5528-1</f>
        <v>-0.120442507818644</v>
      </c>
      <c r="O5528" s="131"/>
      <c r="P5528" s="330"/>
      <c r="Q5528" s="132"/>
      <c r="R5528" s="132"/>
      <c r="S5528" s="132"/>
      <c r="T5528" s="132"/>
    </row>
    <row r="5529" customFormat="false" ht="12.8" hidden="false" customHeight="false" outlineLevel="0" collapsed="false">
      <c r="A5529" s="131" t="n">
        <v>1740182400</v>
      </c>
      <c r="B5529" s="330" t="n">
        <f aca="false">(A5529/(24*60*60))+DATE(1970,1,1)</f>
        <v>45710</v>
      </c>
      <c r="C5529" s="331" t="n">
        <f aca="false">YEAR(B5529)</f>
        <v>2025</v>
      </c>
      <c r="D5529" s="331" t="n">
        <f aca="false">MONTH(B5529)</f>
        <v>2</v>
      </c>
      <c r="E5529" s="331" t="n">
        <f aca="false">DAY(B5529)</f>
        <v>22</v>
      </c>
      <c r="F5529" s="132" t="n">
        <v>96184.88</v>
      </c>
      <c r="G5529" s="132" t="n">
        <v>96998.13</v>
      </c>
      <c r="H5529" s="132" t="n">
        <v>95818.56</v>
      </c>
      <c r="I5529" s="132" t="n">
        <v>96618.81</v>
      </c>
      <c r="J5529" s="132" t="n">
        <f aca="false">LARGE($G$1:G5529,1)</f>
        <v>109354</v>
      </c>
      <c r="K5529" s="192" t="n">
        <f aca="false">IF(J5529&gt;J5528,0,K5528+1)</f>
        <v>33</v>
      </c>
      <c r="L5529" s="134" t="n">
        <f aca="false">I5529/J5529-1</f>
        <v>-0.116458382866653</v>
      </c>
      <c r="O5529" s="131"/>
      <c r="P5529" s="330"/>
      <c r="Q5529" s="132"/>
      <c r="R5529" s="132"/>
      <c r="S5529" s="132"/>
      <c r="T5529" s="132"/>
    </row>
    <row r="5530" customFormat="false" ht="12.8" hidden="false" customHeight="false" outlineLevel="0" collapsed="false">
      <c r="A5530" s="131" t="n">
        <v>1740268800</v>
      </c>
      <c r="B5530" s="330" t="n">
        <f aca="false">(A5530/(24*60*60))+DATE(1970,1,1)</f>
        <v>45711</v>
      </c>
      <c r="C5530" s="331" t="n">
        <f aca="false">YEAR(B5530)</f>
        <v>2025</v>
      </c>
      <c r="D5530" s="331" t="n">
        <f aca="false">MONTH(B5530)</f>
        <v>2</v>
      </c>
      <c r="E5530" s="331" t="n">
        <f aca="false">DAY(B5530)</f>
        <v>23</v>
      </c>
      <c r="F5530" s="132" t="n">
        <v>96617.4</v>
      </c>
      <c r="G5530" s="132" t="n">
        <v>96683.63</v>
      </c>
      <c r="H5530" s="132" t="n">
        <v>95298.73</v>
      </c>
      <c r="I5530" s="132" t="n">
        <v>96320.35</v>
      </c>
      <c r="J5530" s="132" t="n">
        <f aca="false">LARGE($G$1:G5530,1)</f>
        <v>109354</v>
      </c>
      <c r="K5530" s="192" t="n">
        <f aca="false">IF(J5530&gt;J5529,0,K5529+1)</f>
        <v>34</v>
      </c>
      <c r="L5530" s="134" t="n">
        <f aca="false">I5530/J5530-1</f>
        <v>-0.119187684035335</v>
      </c>
      <c r="O5530" s="131"/>
      <c r="P5530" s="330"/>
      <c r="Q5530" s="132"/>
      <c r="R5530" s="132"/>
      <c r="S5530" s="132"/>
      <c r="T5530" s="132"/>
    </row>
    <row r="5531" customFormat="false" ht="12.8" hidden="false" customHeight="false" outlineLevel="0" collapsed="false">
      <c r="A5531" s="131" t="n">
        <v>1740355200</v>
      </c>
      <c r="B5531" s="330" t="n">
        <f aca="false">(A5531/(24*60*60))+DATE(1970,1,1)</f>
        <v>45712</v>
      </c>
      <c r="C5531" s="331" t="n">
        <f aca="false">YEAR(B5531)</f>
        <v>2025</v>
      </c>
      <c r="D5531" s="331" t="n">
        <f aca="false">MONTH(B5531)</f>
        <v>2</v>
      </c>
      <c r="E5531" s="331" t="n">
        <f aca="false">DAY(B5531)</f>
        <v>24</v>
      </c>
      <c r="F5531" s="132" t="n">
        <v>96320.91</v>
      </c>
      <c r="G5531" s="132" t="n">
        <v>96537.35</v>
      </c>
      <c r="H5531" s="132" t="n">
        <v>91465.75</v>
      </c>
      <c r="I5531" s="132" t="n">
        <v>91642.56</v>
      </c>
      <c r="J5531" s="132" t="n">
        <f aca="false">LARGE($G$1:G5531,1)</f>
        <v>109354</v>
      </c>
      <c r="K5531" s="192" t="n">
        <f aca="false">IF(J5531&gt;J5530,0,K5530+1)</f>
        <v>35</v>
      </c>
      <c r="L5531" s="134" t="n">
        <f aca="false">I5531/J5531-1</f>
        <v>-0.161964262852753</v>
      </c>
      <c r="O5531" s="131"/>
      <c r="P5531" s="330"/>
      <c r="Q5531" s="132"/>
      <c r="R5531" s="132"/>
      <c r="S5531" s="132"/>
      <c r="T5531" s="132"/>
    </row>
    <row r="5532" customFormat="false" ht="12.8" hidden="false" customHeight="false" outlineLevel="0" collapsed="false">
      <c r="A5532" s="131" t="n">
        <v>1740441600</v>
      </c>
      <c r="B5532" s="330" t="n">
        <f aca="false">(A5532/(24*60*60))+DATE(1970,1,1)</f>
        <v>45713</v>
      </c>
      <c r="C5532" s="331" t="n">
        <f aca="false">YEAR(B5532)</f>
        <v>2025</v>
      </c>
      <c r="D5532" s="331" t="n">
        <f aca="false">MONTH(B5532)</f>
        <v>2</v>
      </c>
      <c r="E5532" s="331" t="n">
        <f aca="false">DAY(B5532)</f>
        <v>25</v>
      </c>
      <c r="F5532" s="132" t="n">
        <v>91621.32</v>
      </c>
      <c r="G5532" s="132" t="n">
        <v>92595.57</v>
      </c>
      <c r="H5532" s="132" t="n">
        <v>86007.55</v>
      </c>
      <c r="I5532" s="132" t="n">
        <v>88670.09</v>
      </c>
      <c r="J5532" s="132" t="n">
        <f aca="false">LARGE($G$1:G5532,1)</f>
        <v>109354</v>
      </c>
      <c r="K5532" s="192" t="n">
        <f aca="false">IF(J5532&gt;J5531,0,K5531+1)</f>
        <v>36</v>
      </c>
      <c r="L5532" s="134" t="n">
        <f aca="false">I5532/J5532-1</f>
        <v>-0.189146350384988</v>
      </c>
      <c r="O5532" s="131"/>
      <c r="P5532" s="330"/>
      <c r="Q5532" s="132"/>
      <c r="R5532" s="132"/>
      <c r="S5532" s="132"/>
      <c r="T5532" s="132"/>
    </row>
    <row r="5533" customFormat="false" ht="12.8" hidden="false" customHeight="false" outlineLevel="0" collapsed="false">
      <c r="A5533" s="131" t="n">
        <v>1740528000</v>
      </c>
      <c r="B5533" s="330" t="n">
        <f aca="false">(A5533/(24*60*60))+DATE(1970,1,1)</f>
        <v>45714</v>
      </c>
      <c r="C5533" s="331" t="n">
        <f aca="false">YEAR(B5533)</f>
        <v>2025</v>
      </c>
      <c r="D5533" s="331" t="n">
        <f aca="false">MONTH(B5533)</f>
        <v>2</v>
      </c>
      <c r="E5533" s="331" t="n">
        <f aca="false">DAY(B5533)</f>
        <v>26</v>
      </c>
      <c r="F5533" s="132" t="n">
        <v>88667.44</v>
      </c>
      <c r="G5533" s="132" t="n">
        <v>89369.67</v>
      </c>
      <c r="H5533" s="132" t="n">
        <v>81923.53</v>
      </c>
      <c r="I5533" s="132" t="n">
        <v>84176.15</v>
      </c>
      <c r="J5533" s="132" t="n">
        <f aca="false">LARGE($G$1:G5533,1)</f>
        <v>109354</v>
      </c>
      <c r="K5533" s="192" t="n">
        <f aca="false">IF(J5533&gt;J5532,0,K5532+1)</f>
        <v>37</v>
      </c>
      <c r="L5533" s="134" t="n">
        <f aca="false">I5533/J5533-1</f>
        <v>-0.230241692119173</v>
      </c>
      <c r="O5533" s="131"/>
      <c r="P5533" s="330"/>
      <c r="Q5533" s="132"/>
      <c r="R5533" s="132"/>
      <c r="S5533" s="132"/>
      <c r="T5533" s="132"/>
    </row>
    <row r="5534" customFormat="false" ht="12.8" hidden="false" customHeight="false" outlineLevel="0" collapsed="false">
      <c r="A5534" s="131" t="n">
        <v>1740614400</v>
      </c>
      <c r="B5534" s="330" t="n">
        <f aca="false">(A5534/(24*60*60))+DATE(1970,1,1)</f>
        <v>45715</v>
      </c>
      <c r="C5534" s="331" t="n">
        <f aca="false">YEAR(B5534)</f>
        <v>2025</v>
      </c>
      <c r="D5534" s="331" t="n">
        <f aca="false">MONTH(B5534)</f>
        <v>2</v>
      </c>
      <c r="E5534" s="331" t="n">
        <f aca="false">DAY(B5534)</f>
        <v>27</v>
      </c>
      <c r="F5534" s="132" t="n">
        <v>84196.17</v>
      </c>
      <c r="G5534" s="132" t="n">
        <v>87063.27</v>
      </c>
      <c r="H5534" s="132" t="n">
        <v>82695.03</v>
      </c>
      <c r="I5534" s="132" t="n">
        <v>84740.65</v>
      </c>
      <c r="J5534" s="132" t="n">
        <f aca="false">LARGE($G$1:G5534,1)</f>
        <v>109354</v>
      </c>
      <c r="K5534" s="192" t="n">
        <f aca="false">IF(J5534&gt;J5533,0,K5533+1)</f>
        <v>38</v>
      </c>
      <c r="L5534" s="134" t="n">
        <f aca="false">I5534/J5534-1</f>
        <v>-0.225079558132304</v>
      </c>
      <c r="O5534" s="131"/>
      <c r="P5534" s="330"/>
      <c r="Q5534" s="132"/>
      <c r="R5534" s="132"/>
      <c r="S5534" s="132"/>
      <c r="T5534" s="132"/>
    </row>
    <row r="5535" customFormat="false" ht="12.8" hidden="false" customHeight="false" outlineLevel="0" collapsed="false">
      <c r="A5535" s="131" t="n">
        <v>1740700800</v>
      </c>
      <c r="B5535" s="330" t="n">
        <f aca="false">(A5535/(24*60*60))+DATE(1970,1,1)</f>
        <v>45716</v>
      </c>
      <c r="C5535" s="331" t="n">
        <f aca="false">YEAR(B5535)</f>
        <v>2025</v>
      </c>
      <c r="D5535" s="331" t="n">
        <f aca="false">MONTH(B5535)</f>
        <v>2</v>
      </c>
      <c r="E5535" s="331" t="n">
        <f aca="false">DAY(B5535)</f>
        <v>28</v>
      </c>
      <c r="F5535" s="132" t="n">
        <v>84731.23</v>
      </c>
      <c r="G5535" s="132" t="n">
        <v>85147.3</v>
      </c>
      <c r="H5535" s="132" t="n">
        <v>78300.2</v>
      </c>
      <c r="I5535" s="132" t="n">
        <v>84395.49</v>
      </c>
      <c r="J5535" s="132" t="n">
        <f aca="false">LARGE($G$1:G5535,1)</f>
        <v>109354</v>
      </c>
      <c r="K5535" s="192" t="n">
        <f aca="false">IF(J5535&gt;J5534,0,K5534+1)</f>
        <v>39</v>
      </c>
      <c r="L5535" s="134" t="n">
        <f aca="false">I5535/J5535-1</f>
        <v>-0.228235912723814</v>
      </c>
      <c r="O5535" s="131"/>
      <c r="P5535" s="330"/>
      <c r="Q5535" s="132"/>
      <c r="R5535" s="132"/>
      <c r="S5535" s="132"/>
      <c r="T5535" s="132"/>
    </row>
    <row r="5536" customFormat="false" ht="12.8" hidden="false" customHeight="false" outlineLevel="0" collapsed="false">
      <c r="A5536" s="131" t="n">
        <v>1740787200</v>
      </c>
      <c r="B5536" s="330" t="n">
        <f aca="false">(A5536/(24*60*60))+DATE(1970,1,1)</f>
        <v>45717</v>
      </c>
      <c r="C5536" s="331" t="n">
        <f aca="false">YEAR(B5536)</f>
        <v>2025</v>
      </c>
      <c r="D5536" s="331" t="n">
        <f aca="false">MONTH(B5536)</f>
        <v>3</v>
      </c>
      <c r="E5536" s="331" t="n">
        <f aca="false">DAY(B5536)</f>
        <v>1</v>
      </c>
      <c r="F5536" s="132" t="n">
        <v>84385.74</v>
      </c>
      <c r="G5536" s="132" t="n">
        <v>86596.72</v>
      </c>
      <c r="H5536" s="132" t="n">
        <v>83872.46</v>
      </c>
      <c r="I5536" s="132" t="n">
        <v>86112.89</v>
      </c>
      <c r="J5536" s="132" t="n">
        <f aca="false">LARGE($G$1:G5536,1)</f>
        <v>109354</v>
      </c>
      <c r="K5536" s="192" t="n">
        <f aca="false">IF(J5536&gt;J5535,0,K5535+1)</f>
        <v>40</v>
      </c>
      <c r="L5536" s="134" t="n">
        <f aca="false">I5536/J5536-1</f>
        <v>-0.212530954514695</v>
      </c>
      <c r="O5536" s="131"/>
      <c r="P5536" s="330"/>
      <c r="Q5536" s="132"/>
      <c r="R5536" s="132"/>
      <c r="S5536" s="132"/>
      <c r="T5536" s="132"/>
    </row>
    <row r="5537" customFormat="false" ht="12.8" hidden="false" customHeight="false" outlineLevel="0" collapsed="false">
      <c r="A5537" s="131" t="n">
        <v>1740873600</v>
      </c>
      <c r="B5537" s="330" t="n">
        <f aca="false">(A5537/(24*60*60))+DATE(1970,1,1)</f>
        <v>45718</v>
      </c>
      <c r="C5537" s="331" t="n">
        <f aca="false">YEAR(B5537)</f>
        <v>2025</v>
      </c>
      <c r="D5537" s="331" t="n">
        <f aca="false">MONTH(B5537)</f>
        <v>3</v>
      </c>
      <c r="E5537" s="331" t="n">
        <f aca="false">DAY(B5537)</f>
        <v>2</v>
      </c>
      <c r="F5537" s="132" t="n">
        <v>86109.91</v>
      </c>
      <c r="G5537" s="132" t="n">
        <v>95150.47</v>
      </c>
      <c r="H5537" s="132" t="n">
        <v>84971.86</v>
      </c>
      <c r="I5537" s="132" t="n">
        <v>94324.62</v>
      </c>
      <c r="J5537" s="132" t="n">
        <f aca="false">LARGE($G$1:G5537,1)</f>
        <v>109354</v>
      </c>
      <c r="K5537" s="192" t="n">
        <f aca="false">IF(J5537&gt;J5536,0,K5536+1)</f>
        <v>41</v>
      </c>
      <c r="L5537" s="134" t="n">
        <f aca="false">I5537/J5537-1</f>
        <v>-0.137437862355287</v>
      </c>
      <c r="O5537" s="131"/>
      <c r="P5537" s="330"/>
      <c r="Q5537" s="132"/>
      <c r="R5537" s="132"/>
      <c r="S5537" s="132"/>
      <c r="T5537" s="132"/>
    </row>
    <row r="5538" customFormat="false" ht="12.8" hidden="false" customHeight="false" outlineLevel="0" collapsed="false">
      <c r="A5538" s="131" t="n">
        <v>1740960000</v>
      </c>
      <c r="B5538" s="330" t="n">
        <f aca="false">(A5538/(24*60*60))+DATE(1970,1,1)</f>
        <v>45719</v>
      </c>
      <c r="C5538" s="331" t="n">
        <f aca="false">YEAR(B5538)</f>
        <v>2025</v>
      </c>
      <c r="D5538" s="331" t="n">
        <f aca="false">MONTH(B5538)</f>
        <v>3</v>
      </c>
      <c r="E5538" s="331" t="n">
        <f aca="false">DAY(B5538)</f>
        <v>3</v>
      </c>
      <c r="F5538" s="132" t="n">
        <v>94327.62</v>
      </c>
      <c r="G5538" s="132" t="n">
        <v>94468.05</v>
      </c>
      <c r="H5538" s="132" t="n">
        <v>85133.25</v>
      </c>
      <c r="I5538" s="132" t="n">
        <v>86235.96</v>
      </c>
      <c r="J5538" s="132" t="n">
        <f aca="false">LARGE($G$1:G5538,1)</f>
        <v>109354</v>
      </c>
      <c r="K5538" s="192" t="n">
        <f aca="false">IF(J5538&gt;J5537,0,K5537+1)</f>
        <v>42</v>
      </c>
      <c r="L5538" s="134" t="n">
        <f aca="false">I5538/J5538-1</f>
        <v>-0.211405527004042</v>
      </c>
      <c r="O5538" s="131"/>
      <c r="P5538" s="330"/>
      <c r="Q5538" s="132"/>
      <c r="R5538" s="132"/>
      <c r="S5538" s="132"/>
      <c r="T5538" s="132"/>
    </row>
    <row r="5539" customFormat="false" ht="12.8" hidden="false" customHeight="false" outlineLevel="0" collapsed="false">
      <c r="A5539" s="131" t="n">
        <v>1741046400</v>
      </c>
      <c r="B5539" s="330" t="n">
        <f aca="false">(A5539/(24*60*60))+DATE(1970,1,1)</f>
        <v>45720</v>
      </c>
      <c r="C5539" s="331" t="n">
        <f aca="false">YEAR(B5539)</f>
        <v>2025</v>
      </c>
      <c r="D5539" s="331" t="n">
        <f aca="false">MONTH(B5539)</f>
        <v>3</v>
      </c>
      <c r="E5539" s="331" t="n">
        <f aca="false">DAY(B5539)</f>
        <v>4</v>
      </c>
      <c r="F5539" s="132" t="n">
        <v>86235.95</v>
      </c>
      <c r="G5539" s="132" t="n">
        <v>88988.82</v>
      </c>
      <c r="H5539" s="132" t="n">
        <v>81463.63</v>
      </c>
      <c r="I5539" s="132" t="n">
        <v>87302.48</v>
      </c>
      <c r="J5539" s="132" t="n">
        <f aca="false">LARGE($G$1:G5539,1)</f>
        <v>109354</v>
      </c>
      <c r="K5539" s="192" t="n">
        <f aca="false">IF(J5539&gt;J5538,0,K5538+1)</f>
        <v>43</v>
      </c>
      <c r="L5539" s="134" t="n">
        <f aca="false">I5539/J5539-1</f>
        <v>-0.201652614444831</v>
      </c>
      <c r="O5539" s="131"/>
      <c r="P5539" s="330"/>
      <c r="Q5539" s="132"/>
      <c r="R5539" s="132"/>
      <c r="S5539" s="132"/>
      <c r="T5539" s="132"/>
    </row>
    <row r="5540" customFormat="false" ht="12.8" hidden="false" customHeight="false" outlineLevel="0" collapsed="false">
      <c r="A5540" s="131" t="n">
        <v>1741132800</v>
      </c>
      <c r="B5540" s="330" t="n">
        <f aca="false">(A5540/(24*60*60))+DATE(1970,1,1)</f>
        <v>45721</v>
      </c>
      <c r="C5540" s="331" t="n">
        <f aca="false">YEAR(B5540)</f>
        <v>2025</v>
      </c>
      <c r="D5540" s="331" t="n">
        <f aca="false">MONTH(B5540)</f>
        <v>3</v>
      </c>
      <c r="E5540" s="331" t="n">
        <f aca="false">DAY(B5540)</f>
        <v>5</v>
      </c>
      <c r="F5540" s="132" t="n">
        <v>87307.48</v>
      </c>
      <c r="G5540" s="132" t="n">
        <v>91057.53</v>
      </c>
      <c r="H5540" s="132" t="n">
        <v>86426.91</v>
      </c>
      <c r="I5540" s="132" t="n">
        <v>90670.57</v>
      </c>
      <c r="J5540" s="132" t="n">
        <f aca="false">LARGE($G$1:G5540,1)</f>
        <v>109354</v>
      </c>
      <c r="K5540" s="192" t="n">
        <f aca="false">IF(J5540&gt;J5539,0,K5539+1)</f>
        <v>44</v>
      </c>
      <c r="L5540" s="134" t="n">
        <f aca="false">I5540/J5540-1</f>
        <v>-0.170852735153721</v>
      </c>
      <c r="O5540" s="131"/>
      <c r="P5540" s="330"/>
      <c r="Q5540" s="132"/>
      <c r="R5540" s="132"/>
      <c r="S5540" s="132"/>
      <c r="T5540" s="132"/>
    </row>
    <row r="5541" customFormat="false" ht="12.8" hidden="false" customHeight="false" outlineLevel="0" collapsed="false">
      <c r="A5541" s="131" t="n">
        <v>1741219200</v>
      </c>
      <c r="B5541" s="330" t="n">
        <f aca="false">(A5541/(24*60*60))+DATE(1970,1,1)</f>
        <v>45722</v>
      </c>
      <c r="C5541" s="331" t="n">
        <f aca="false">YEAR(B5541)</f>
        <v>2025</v>
      </c>
      <c r="D5541" s="331" t="n">
        <f aca="false">MONTH(B5541)</f>
        <v>3</v>
      </c>
      <c r="E5541" s="331" t="n">
        <f aca="false">DAY(B5541)</f>
        <v>6</v>
      </c>
      <c r="F5541" s="132" t="n">
        <v>90664.03</v>
      </c>
      <c r="G5541" s="132" t="n">
        <v>92836.45</v>
      </c>
      <c r="H5541" s="132" t="n">
        <v>87883.2</v>
      </c>
      <c r="I5541" s="132" t="n">
        <v>89969.16</v>
      </c>
      <c r="J5541" s="132" t="n">
        <f aca="false">LARGE($G$1:G5541,1)</f>
        <v>109354</v>
      </c>
      <c r="K5541" s="192" t="n">
        <f aca="false">IF(J5541&gt;J5540,0,K5540+1)</f>
        <v>45</v>
      </c>
      <c r="L5541" s="134" t="n">
        <f aca="false">I5541/J5541-1</f>
        <v>-0.177266858093897</v>
      </c>
      <c r="O5541" s="131"/>
      <c r="P5541" s="330"/>
      <c r="Q5541" s="132"/>
      <c r="R5541" s="132"/>
      <c r="S5541" s="132"/>
      <c r="T5541" s="132"/>
    </row>
    <row r="5542" customFormat="false" ht="12.8" hidden="false" customHeight="false" outlineLevel="0" collapsed="false">
      <c r="A5542" s="131" t="n">
        <v>1741305600</v>
      </c>
      <c r="B5542" s="330" t="n">
        <f aca="false">(A5542/(24*60*60))+DATE(1970,1,1)</f>
        <v>45723</v>
      </c>
      <c r="C5542" s="331" t="n">
        <f aca="false">YEAR(B5542)</f>
        <v>2025</v>
      </c>
      <c r="D5542" s="331" t="n">
        <f aca="false">MONTH(B5542)</f>
        <v>3</v>
      </c>
      <c r="E5542" s="331" t="n">
        <f aca="false">DAY(B5542)</f>
        <v>7</v>
      </c>
      <c r="F5542" s="132" t="n">
        <v>89970.58</v>
      </c>
      <c r="G5542" s="132" t="n">
        <v>91309.6</v>
      </c>
      <c r="H5542" s="132" t="n">
        <v>84715.74</v>
      </c>
      <c r="I5542" s="132" t="n">
        <v>86830.07</v>
      </c>
      <c r="J5542" s="132" t="n">
        <f aca="false">LARGE($G$1:G5542,1)</f>
        <v>109354</v>
      </c>
      <c r="K5542" s="192" t="n">
        <f aca="false">IF(J5542&gt;J5541,0,K5541+1)</f>
        <v>46</v>
      </c>
      <c r="L5542" s="134" t="n">
        <f aca="false">I5542/J5542-1</f>
        <v>-0.205972621028952</v>
      </c>
      <c r="O5542" s="131"/>
      <c r="P5542" s="330"/>
      <c r="Q5542" s="132"/>
      <c r="R5542" s="132"/>
      <c r="S5542" s="132"/>
      <c r="T5542" s="132"/>
    </row>
    <row r="5543" customFormat="false" ht="12.8" hidden="false" customHeight="false" outlineLevel="0" collapsed="false">
      <c r="A5543" s="131" t="n">
        <v>1741392000</v>
      </c>
      <c r="B5543" s="330" t="n">
        <f aca="false">(A5543/(24*60*60))+DATE(1970,1,1)</f>
        <v>45724</v>
      </c>
      <c r="C5543" s="331" t="n">
        <f aca="false">YEAR(B5543)</f>
        <v>2025</v>
      </c>
      <c r="D5543" s="331" t="n">
        <f aca="false">MONTH(B5543)</f>
        <v>3</v>
      </c>
      <c r="E5543" s="331" t="n">
        <f aca="false">DAY(B5543)</f>
        <v>8</v>
      </c>
      <c r="F5543" s="132" t="n">
        <v>86827.15</v>
      </c>
      <c r="G5543" s="132" t="n">
        <v>86918.45</v>
      </c>
      <c r="H5543" s="132" t="n">
        <v>85272.25</v>
      </c>
      <c r="I5543" s="132" t="n">
        <v>85986.88</v>
      </c>
      <c r="J5543" s="132" t="n">
        <f aca="false">LARGE($G$1:G5543,1)</f>
        <v>109354</v>
      </c>
      <c r="K5543" s="192" t="n">
        <f aca="false">IF(J5543&gt;J5542,0,K5542+1)</f>
        <v>47</v>
      </c>
      <c r="L5543" s="134" t="n">
        <f aca="false">I5543/J5543-1</f>
        <v>-0.2136832671873</v>
      </c>
      <c r="P5543" s="330"/>
      <c r="Q5543" s="132"/>
      <c r="R5543" s="132"/>
      <c r="S5543" s="132"/>
    </row>
    <row r="5544" customFormat="false" ht="12.8" hidden="false" customHeight="false" outlineLevel="0" collapsed="false">
      <c r="A5544" s="131" t="n">
        <v>1741478400</v>
      </c>
      <c r="B5544" s="330" t="n">
        <f aca="false">(A5544/(24*60*60))+DATE(1970,1,1)</f>
        <v>45725</v>
      </c>
      <c r="C5544" s="331" t="n">
        <f aca="false">YEAR(B5544)</f>
        <v>2025</v>
      </c>
      <c r="D5544" s="331" t="n">
        <f aca="false">MONTH(B5544)</f>
        <v>3</v>
      </c>
      <c r="E5544" s="331" t="n">
        <f aca="false">DAY(B5544)</f>
        <v>9</v>
      </c>
      <c r="F5544" s="132" t="n">
        <v>86268.19</v>
      </c>
      <c r="G5544" s="132" t="n">
        <v>86551.8</v>
      </c>
      <c r="H5544" s="132" t="n">
        <v>80061.68</v>
      </c>
      <c r="I5544" s="132" t="n">
        <v>80760.79</v>
      </c>
      <c r="J5544" s="132" t="n">
        <f aca="false">LARGE($G$1:G5544,1)</f>
        <v>109354</v>
      </c>
      <c r="K5544" s="192" t="n">
        <f aca="false">IF(J5544&gt;J5543,0,K5543+1)</f>
        <v>48</v>
      </c>
      <c r="L5544" s="134" t="n">
        <f aca="false">I5544/J5544-1</f>
        <v>-0.261473837262469</v>
      </c>
      <c r="O5544" s="131"/>
      <c r="P5544" s="330"/>
      <c r="Q5544" s="132"/>
      <c r="R5544" s="132"/>
      <c r="S5544" s="132"/>
      <c r="T5544" s="132"/>
    </row>
    <row r="5545" customFormat="false" ht="12.8" hidden="false" customHeight="false" outlineLevel="0" collapsed="false">
      <c r="A5545" s="131" t="n">
        <v>1741564800</v>
      </c>
      <c r="B5545" s="330" t="n">
        <f aca="false">(A5545/(24*60*60))+DATE(1970,1,1)</f>
        <v>45726</v>
      </c>
      <c r="C5545" s="331" t="n">
        <f aca="false">YEAR(B5545)</f>
        <v>2025</v>
      </c>
      <c r="D5545" s="331" t="n">
        <f aca="false">MONTH(B5545)</f>
        <v>3</v>
      </c>
      <c r="E5545" s="331" t="n">
        <f aca="false">DAY(B5545)</f>
        <v>10</v>
      </c>
      <c r="F5545" s="132" t="n">
        <v>80775.03</v>
      </c>
      <c r="G5545" s="132" t="n">
        <v>84064.29</v>
      </c>
      <c r="H5545" s="132" t="n">
        <v>77497.33</v>
      </c>
      <c r="I5545" s="132" t="n">
        <v>78619.38</v>
      </c>
      <c r="J5545" s="132" t="n">
        <f aca="false">LARGE($G$1:G5545,1)</f>
        <v>109354</v>
      </c>
      <c r="K5545" s="192" t="n">
        <f aca="false">IF(J5545&gt;J5544,0,K5544+1)</f>
        <v>49</v>
      </c>
      <c r="L5545" s="134" t="n">
        <f aca="false">I5545/J5545-1</f>
        <v>-0.281056202790936</v>
      </c>
      <c r="O5545" s="131"/>
      <c r="P5545" s="330"/>
      <c r="Q5545" s="132"/>
      <c r="R5545" s="132"/>
      <c r="S5545" s="132"/>
      <c r="T5545" s="132"/>
    </row>
    <row r="5546" customFormat="false" ht="12.8" hidden="false" customHeight="false" outlineLevel="0" collapsed="false">
      <c r="A5546" s="131" t="n">
        <v>1741651200</v>
      </c>
      <c r="B5546" s="330" t="n">
        <f aca="false">(A5546/(24*60*60))+DATE(1970,1,1)</f>
        <v>45727</v>
      </c>
      <c r="C5546" s="331" t="n">
        <f aca="false">YEAR(B5546)</f>
        <v>2025</v>
      </c>
      <c r="D5546" s="331" t="n">
        <f aca="false">MONTH(B5546)</f>
        <v>3</v>
      </c>
      <c r="E5546" s="331" t="n">
        <f aca="false">DAY(B5546)</f>
        <v>11</v>
      </c>
      <c r="F5546" s="132" t="n">
        <v>78641.52</v>
      </c>
      <c r="G5546" s="132" t="n">
        <v>83648.98</v>
      </c>
      <c r="H5546" s="132" t="n">
        <v>76702.93</v>
      </c>
      <c r="I5546" s="132" t="n">
        <v>82961.63</v>
      </c>
      <c r="J5546" s="132" t="n">
        <f aca="false">LARGE($G$1:G5546,1)</f>
        <v>109354</v>
      </c>
      <c r="K5546" s="192" t="n">
        <f aca="false">IF(J5546&gt;J5545,0,K5545+1)</f>
        <v>50</v>
      </c>
      <c r="L5546" s="134" t="n">
        <f aca="false">I5546/J5546-1</f>
        <v>-0.241348007388847</v>
      </c>
      <c r="O5546" s="131"/>
      <c r="P5546" s="330"/>
      <c r="Q5546" s="132"/>
      <c r="R5546" s="132"/>
      <c r="S5546" s="132"/>
      <c r="T5546" s="132"/>
    </row>
    <row r="5547" customFormat="false" ht="12.8" hidden="false" customHeight="false" outlineLevel="0" collapsed="false">
      <c r="A5547" s="131" t="n">
        <v>1741737600</v>
      </c>
      <c r="B5547" s="330" t="n">
        <f aca="false">(A5547/(24*60*60))+DATE(1970,1,1)</f>
        <v>45728</v>
      </c>
      <c r="C5547" s="331" t="n">
        <f aca="false">YEAR(B5547)</f>
        <v>2025</v>
      </c>
      <c r="D5547" s="331" t="n">
        <f aca="false">MONTH(B5547)</f>
        <v>3</v>
      </c>
      <c r="E5547" s="331" t="n">
        <f aca="false">DAY(B5547)</f>
        <v>12</v>
      </c>
      <c r="F5547" s="132" t="n">
        <v>82975.2</v>
      </c>
      <c r="G5547" s="132" t="n">
        <v>84497.92</v>
      </c>
      <c r="H5547" s="132" t="n">
        <v>80662.78</v>
      </c>
      <c r="I5547" s="132" t="n">
        <v>83702.21</v>
      </c>
      <c r="J5547" s="132" t="n">
        <f aca="false">LARGE($G$1:G5547,1)</f>
        <v>109354</v>
      </c>
      <c r="K5547" s="192" t="n">
        <f aca="false">IF(J5547&gt;J5546,0,K5546+1)</f>
        <v>51</v>
      </c>
      <c r="L5547" s="134" t="n">
        <f aca="false">I5547/J5547-1</f>
        <v>-0.234575689961044</v>
      </c>
      <c r="O5547" s="131"/>
      <c r="P5547" s="330"/>
      <c r="Q5547" s="132"/>
      <c r="R5547" s="132"/>
      <c r="S5547" s="132"/>
      <c r="T5547" s="132"/>
    </row>
    <row r="5548" customFormat="false" ht="12.8" hidden="false" customHeight="false" outlineLevel="0" collapsed="false">
      <c r="A5548" s="131" t="n">
        <v>1741824000</v>
      </c>
      <c r="B5548" s="330" t="n">
        <f aca="false">(A5548/(24*60*60))+DATE(1970,1,1)</f>
        <v>45729</v>
      </c>
      <c r="C5548" s="331" t="n">
        <f aca="false">YEAR(B5548)</f>
        <v>2025</v>
      </c>
      <c r="D5548" s="331" t="n">
        <f aca="false">MONTH(B5548)</f>
        <v>3</v>
      </c>
      <c r="E5548" s="331" t="n">
        <f aca="false">DAY(B5548)</f>
        <v>13</v>
      </c>
      <c r="F5548" s="132" t="n">
        <v>83716.71</v>
      </c>
      <c r="G5548" s="132" t="n">
        <v>84343.55</v>
      </c>
      <c r="H5548" s="132" t="n">
        <v>79957.93</v>
      </c>
      <c r="I5548" s="132" t="n">
        <v>81138.43</v>
      </c>
      <c r="J5548" s="132" t="n">
        <f aca="false">LARGE($G$1:G5548,1)</f>
        <v>109354</v>
      </c>
      <c r="K5548" s="192" t="n">
        <f aca="false">IF(J5548&gt;J5547,0,K5547+1)</f>
        <v>52</v>
      </c>
      <c r="L5548" s="134" t="n">
        <f aca="false">I5548/J5548-1</f>
        <v>-0.258020465643689</v>
      </c>
      <c r="O5548" s="131"/>
      <c r="P5548" s="330"/>
      <c r="Q5548" s="132"/>
      <c r="R5548" s="132"/>
      <c r="S5548" s="132"/>
      <c r="T5548" s="132"/>
    </row>
    <row r="5549" customFormat="false" ht="12.8" hidden="false" customHeight="false" outlineLevel="0" collapsed="false">
      <c r="A5549" s="131" t="n">
        <v>1741910400</v>
      </c>
      <c r="B5549" s="330" t="n">
        <f aca="false">(A5549/(24*60*60))+DATE(1970,1,1)</f>
        <v>45730</v>
      </c>
      <c r="C5549" s="331" t="n">
        <f aca="false">YEAR(B5549)</f>
        <v>2025</v>
      </c>
      <c r="D5549" s="331" t="n">
        <f aca="false">MONTH(B5549)</f>
        <v>3</v>
      </c>
      <c r="E5549" s="331" t="n">
        <f aca="false">DAY(B5549)</f>
        <v>14</v>
      </c>
      <c r="F5549" s="132" t="n">
        <v>81139.2</v>
      </c>
      <c r="G5549" s="132" t="n">
        <v>85344.58</v>
      </c>
      <c r="H5549" s="132" t="n">
        <v>80860.84</v>
      </c>
      <c r="I5549" s="132" t="n">
        <v>84040.02</v>
      </c>
      <c r="J5549" s="132" t="n">
        <f aca="false">LARGE($G$1:G5549,1)</f>
        <v>109354</v>
      </c>
      <c r="K5549" s="192" t="n">
        <f aca="false">IF(J5549&gt;J5548,0,K5548+1)</f>
        <v>53</v>
      </c>
      <c r="L5549" s="134" t="n">
        <f aca="false">I5549/J5549-1</f>
        <v>-0.231486548274412</v>
      </c>
      <c r="O5549" s="131"/>
      <c r="P5549" s="330"/>
      <c r="Q5549" s="132"/>
      <c r="R5549" s="132"/>
      <c r="S5549" s="132"/>
      <c r="T5549" s="132"/>
    </row>
    <row r="5550" customFormat="false" ht="12.8" hidden="false" customHeight="false" outlineLevel="0" collapsed="false">
      <c r="A5550" s="131" t="n">
        <v>1741996800</v>
      </c>
      <c r="B5550" s="330" t="n">
        <f aca="false">(A5550/(24*60*60))+DATE(1970,1,1)</f>
        <v>45731</v>
      </c>
      <c r="C5550" s="331" t="n">
        <f aca="false">YEAR(B5550)</f>
        <v>2025</v>
      </c>
      <c r="D5550" s="331" t="n">
        <f aca="false">MONTH(B5550)</f>
        <v>3</v>
      </c>
      <c r="E5550" s="331" t="n">
        <f aca="false">DAY(B5550)</f>
        <v>15</v>
      </c>
      <c r="F5550" s="132" t="n">
        <v>84045.39</v>
      </c>
      <c r="G5550" s="132" t="n">
        <v>84733.21</v>
      </c>
      <c r="H5550" s="132" t="n">
        <v>83686.04</v>
      </c>
      <c r="I5550" s="132" t="n">
        <v>84391.84</v>
      </c>
      <c r="J5550" s="132" t="n">
        <f aca="false">LARGE($G$1:G5550,1)</f>
        <v>109354</v>
      </c>
      <c r="K5550" s="192" t="n">
        <f aca="false">IF(J5550&gt;J5549,0,K5549+1)</f>
        <v>54</v>
      </c>
      <c r="L5550" s="134" t="n">
        <f aca="false">I5550/J5550-1</f>
        <v>-0.228269290560931</v>
      </c>
      <c r="O5550" s="131"/>
      <c r="P5550" s="330"/>
      <c r="Q5550" s="132"/>
      <c r="R5550" s="132"/>
      <c r="S5550" s="132"/>
      <c r="T5550" s="132"/>
    </row>
    <row r="5551" customFormat="false" ht="12.8" hidden="false" customHeight="false" outlineLevel="0" collapsed="false">
      <c r="A5551" s="131" t="n">
        <v>1742083200</v>
      </c>
      <c r="B5551" s="330" t="n">
        <f aca="false">(A5551/(24*60*60))+DATE(1970,1,1)</f>
        <v>45732</v>
      </c>
      <c r="C5551" s="331" t="n">
        <f aca="false">YEAR(B5551)</f>
        <v>2025</v>
      </c>
      <c r="D5551" s="331" t="n">
        <f aca="false">MONTH(B5551)</f>
        <v>3</v>
      </c>
      <c r="E5551" s="331" t="n">
        <f aca="false">DAY(B5551)</f>
        <v>16</v>
      </c>
      <c r="F5551" s="132" t="n">
        <v>84395.86</v>
      </c>
      <c r="G5551" s="132" t="n">
        <v>85113.09</v>
      </c>
      <c r="H5551" s="132" t="n">
        <v>82038.31</v>
      </c>
      <c r="I5551" s="132" t="n">
        <v>82619.12</v>
      </c>
      <c r="J5551" s="132" t="n">
        <f aca="false">LARGE($G$1:G5551,1)</f>
        <v>109354</v>
      </c>
      <c r="K5551" s="192" t="n">
        <f aca="false">IF(J5551&gt;J5550,0,K5550+1)</f>
        <v>55</v>
      </c>
      <c r="L5551" s="134" t="n">
        <f aca="false">I5551/J5551-1</f>
        <v>-0.24448012875615</v>
      </c>
      <c r="O5551" s="131"/>
      <c r="P5551" s="330"/>
      <c r="Q5551" s="132"/>
      <c r="R5551" s="132"/>
      <c r="S5551" s="132"/>
      <c r="T5551" s="132"/>
    </row>
    <row r="5552" customFormat="false" ht="12.8" hidden="false" customHeight="false" outlineLevel="0" collapsed="false">
      <c r="A5552" s="131" t="n">
        <v>1742169600</v>
      </c>
      <c r="B5552" s="330" t="n">
        <f aca="false">(A5552/(24*60*60))+DATE(1970,1,1)</f>
        <v>45733</v>
      </c>
      <c r="C5552" s="331" t="n">
        <f aca="false">YEAR(B5552)</f>
        <v>2025</v>
      </c>
      <c r="D5552" s="331" t="n">
        <f aca="false">MONTH(B5552)</f>
        <v>3</v>
      </c>
      <c r="E5552" s="331" t="n">
        <f aca="false">DAY(B5552)</f>
        <v>17</v>
      </c>
      <c r="F5552" s="132" t="n">
        <v>82622.63</v>
      </c>
      <c r="G5552" s="132" t="n">
        <v>84779.87</v>
      </c>
      <c r="H5552" s="132" t="n">
        <v>82512.25</v>
      </c>
      <c r="I5552" s="132" t="n">
        <v>84082.65</v>
      </c>
      <c r="J5552" s="132" t="n">
        <f aca="false">LARGE($G$1:G5552,1)</f>
        <v>109354</v>
      </c>
      <c r="K5552" s="192" t="n">
        <f aca="false">IF(J5552&gt;J5551,0,K5551+1)</f>
        <v>56</v>
      </c>
      <c r="L5552" s="134" t="n">
        <f aca="false">I5552/J5552-1</f>
        <v>-0.231096713426121</v>
      </c>
      <c r="O5552" s="131"/>
      <c r="P5552" s="330"/>
      <c r="Q5552" s="132"/>
      <c r="R5552" s="132"/>
      <c r="S5552" s="132"/>
      <c r="T5552" s="132"/>
    </row>
    <row r="5553" customFormat="false" ht="12.8" hidden="false" customHeight="false" outlineLevel="0" collapsed="false">
      <c r="A5553" s="131" t="n">
        <v>1742256000</v>
      </c>
      <c r="B5553" s="330" t="n">
        <f aca="false">(A5553/(24*60*60))+DATE(1970,1,1)</f>
        <v>45734</v>
      </c>
      <c r="C5553" s="331" t="n">
        <f aca="false">YEAR(B5553)</f>
        <v>2025</v>
      </c>
      <c r="D5553" s="331" t="n">
        <f aca="false">MONTH(B5553)</f>
        <v>3</v>
      </c>
      <c r="E5553" s="331" t="n">
        <f aca="false">DAY(B5553)</f>
        <v>18</v>
      </c>
      <c r="F5553" s="132" t="n">
        <v>84044.4</v>
      </c>
      <c r="G5553" s="132" t="n">
        <v>84063.72</v>
      </c>
      <c r="H5553" s="132" t="n">
        <v>81198.75</v>
      </c>
      <c r="I5553" s="132" t="n">
        <v>82763.04</v>
      </c>
      <c r="J5553" s="132" t="n">
        <f aca="false">LARGE($G$1:G5553,1)</f>
        <v>109354</v>
      </c>
      <c r="K5553" s="192" t="n">
        <f aca="false">IF(J5553&gt;J5552,0,K5552+1)</f>
        <v>57</v>
      </c>
      <c r="L5553" s="134" t="n">
        <f aca="false">I5553/J5553-1</f>
        <v>-0.243164036066353</v>
      </c>
      <c r="O5553" s="131"/>
      <c r="P5553" s="330"/>
      <c r="Q5553" s="132"/>
      <c r="R5553" s="132"/>
      <c r="S5553" s="132"/>
      <c r="T5553" s="132"/>
    </row>
    <row r="5554" customFormat="false" ht="12.8" hidden="false" customHeight="false" outlineLevel="0" collapsed="false">
      <c r="A5554" s="131" t="n">
        <v>1742342400</v>
      </c>
      <c r="B5554" s="330" t="n">
        <f aca="false">(A5554/(24*60*60))+DATE(1970,1,1)</f>
        <v>45735</v>
      </c>
      <c r="C5554" s="331" t="n">
        <f aca="false">YEAR(B5554)</f>
        <v>2025</v>
      </c>
      <c r="D5554" s="331" t="n">
        <f aca="false">MONTH(B5554)</f>
        <v>3</v>
      </c>
      <c r="E5554" s="331" t="n">
        <f aca="false">DAY(B5554)</f>
        <v>19</v>
      </c>
      <c r="F5554" s="132" t="n">
        <v>82757.98</v>
      </c>
      <c r="G5554" s="132" t="n">
        <v>87061.11</v>
      </c>
      <c r="H5554" s="132" t="n">
        <v>82603.71</v>
      </c>
      <c r="I5554" s="132" t="n">
        <v>86913.62</v>
      </c>
      <c r="J5554" s="132" t="n">
        <f aca="false">LARGE($G$1:G5554,1)</f>
        <v>109354</v>
      </c>
      <c r="K5554" s="192" t="n">
        <f aca="false">IF(J5554&gt;J5553,0,K5553+1)</f>
        <v>58</v>
      </c>
      <c r="L5554" s="134" t="n">
        <f aca="false">I5554/J5554-1</f>
        <v>-0.205208588620444</v>
      </c>
      <c r="O5554" s="131"/>
      <c r="P5554" s="330"/>
      <c r="Q5554" s="132"/>
      <c r="R5554" s="132"/>
      <c r="S5554" s="132"/>
      <c r="T5554" s="132"/>
    </row>
    <row r="5555" customFormat="false" ht="12.8" hidden="false" customHeight="false" outlineLevel="0" collapsed="false">
      <c r="A5555" s="131" t="n">
        <v>1742428800</v>
      </c>
      <c r="B5555" s="330" t="n">
        <f aca="false">(A5555/(24*60*60))+DATE(1970,1,1)</f>
        <v>45736</v>
      </c>
      <c r="C5555" s="331" t="n">
        <f aca="false">YEAR(B5555)</f>
        <v>2025</v>
      </c>
      <c r="D5555" s="331" t="n">
        <f aca="false">MONTH(B5555)</f>
        <v>3</v>
      </c>
      <c r="E5555" s="331" t="n">
        <f aca="false">DAY(B5555)</f>
        <v>20</v>
      </c>
      <c r="F5555" s="132" t="n">
        <v>86914.39</v>
      </c>
      <c r="G5555" s="132" t="n">
        <v>87504.69</v>
      </c>
      <c r="H5555" s="132" t="n">
        <v>83654.96</v>
      </c>
      <c r="I5555" s="132" t="n">
        <v>84204.01</v>
      </c>
      <c r="J5555" s="132" t="n">
        <f aca="false">LARGE($G$1:G5555,1)</f>
        <v>109354</v>
      </c>
      <c r="K5555" s="192" t="n">
        <f aca="false">IF(J5555&gt;J5554,0,K5554+1)</f>
        <v>59</v>
      </c>
      <c r="L5555" s="134" t="n">
        <f aca="false">I5555/J5555-1</f>
        <v>-0.229986923203541</v>
      </c>
      <c r="O5555" s="131"/>
      <c r="P5555" s="330"/>
      <c r="Q5555" s="132"/>
      <c r="R5555" s="132"/>
      <c r="S5555" s="132"/>
      <c r="T5555" s="132"/>
    </row>
    <row r="5556" customFormat="false" ht="12.8" hidden="false" customHeight="false" outlineLevel="0" collapsed="false">
      <c r="A5556" s="131" t="n">
        <v>1742515200</v>
      </c>
      <c r="B5556" s="330" t="n">
        <f aca="false">(A5556/(24*60*60))+DATE(1970,1,1)</f>
        <v>45737</v>
      </c>
      <c r="C5556" s="331" t="n">
        <f aca="false">YEAR(B5556)</f>
        <v>2025</v>
      </c>
      <c r="D5556" s="331" t="n">
        <f aca="false">MONTH(B5556)</f>
        <v>3</v>
      </c>
      <c r="E5556" s="331" t="n">
        <f aca="false">DAY(B5556)</f>
        <v>21</v>
      </c>
      <c r="F5556" s="132" t="n">
        <v>84209.25</v>
      </c>
      <c r="G5556" s="132" t="n">
        <v>84831.76</v>
      </c>
      <c r="H5556" s="132" t="n">
        <v>83180.33</v>
      </c>
      <c r="I5556" s="132" t="n">
        <v>84075.32</v>
      </c>
      <c r="J5556" s="132" t="n">
        <f aca="false">LARGE($G$1:G5556,1)</f>
        <v>109354</v>
      </c>
      <c r="K5556" s="192" t="n">
        <f aca="false">IF(J5556&gt;J5555,0,K5555+1)</f>
        <v>60</v>
      </c>
      <c r="L5556" s="134" t="n">
        <f aca="false">I5556/J5556-1</f>
        <v>-0.23116374343874</v>
      </c>
      <c r="O5556" s="131"/>
      <c r="P5556" s="330"/>
      <c r="Q5556" s="132"/>
      <c r="R5556" s="132"/>
      <c r="S5556" s="132"/>
      <c r="T5556" s="132"/>
    </row>
    <row r="5557" customFormat="false" ht="12.8" hidden="false" customHeight="false" outlineLevel="0" collapsed="false">
      <c r="A5557" s="131" t="n">
        <v>1742601600</v>
      </c>
      <c r="B5557" s="330" t="n">
        <f aca="false">(A5557/(24*60*60))+DATE(1970,1,1)</f>
        <v>45738</v>
      </c>
      <c r="C5557" s="331" t="n">
        <f aca="false">YEAR(B5557)</f>
        <v>2025</v>
      </c>
      <c r="D5557" s="331" t="n">
        <f aca="false">MONTH(B5557)</f>
        <v>3</v>
      </c>
      <c r="E5557" s="331" t="n">
        <f aca="false">DAY(B5557)</f>
        <v>22</v>
      </c>
      <c r="F5557" s="132" t="n">
        <v>84075.07</v>
      </c>
      <c r="G5557" s="132" t="n">
        <v>84512.94</v>
      </c>
      <c r="H5557" s="132" t="n">
        <v>83700.02</v>
      </c>
      <c r="I5557" s="132" t="n">
        <v>83848.51</v>
      </c>
      <c r="J5557" s="132" t="n">
        <f aca="false">LARGE($G$1:G5557,1)</f>
        <v>109354</v>
      </c>
      <c r="K5557" s="192" t="n">
        <f aca="false">IF(J5557&gt;J5556,0,K5556+1)</f>
        <v>61</v>
      </c>
      <c r="L5557" s="134" t="n">
        <f aca="false">I5557/J5557-1</f>
        <v>-0.233237833092525</v>
      </c>
      <c r="O5557" s="131"/>
      <c r="P5557" s="330"/>
      <c r="Q5557" s="132"/>
      <c r="R5557" s="132"/>
      <c r="S5557" s="132"/>
      <c r="T5557" s="132"/>
    </row>
    <row r="5558" customFormat="false" ht="12.8" hidden="false" customHeight="false" outlineLevel="0" collapsed="false">
      <c r="A5558" s="131" t="n">
        <v>1742688000</v>
      </c>
      <c r="B5558" s="330" t="n">
        <f aca="false">(A5558/(24*60*60))+DATE(1970,1,1)</f>
        <v>45739</v>
      </c>
      <c r="C5558" s="331" t="n">
        <f aca="false">YEAR(B5558)</f>
        <v>2025</v>
      </c>
      <c r="D5558" s="331" t="n">
        <f aca="false">MONTH(B5558)</f>
        <v>3</v>
      </c>
      <c r="E5558" s="331" t="n">
        <f aca="false">DAY(B5558)</f>
        <v>23</v>
      </c>
      <c r="F5558" s="132" t="n">
        <v>83845.52</v>
      </c>
      <c r="G5558" s="132" t="n">
        <v>86158.25</v>
      </c>
      <c r="H5558" s="132" t="n">
        <v>83833.64</v>
      </c>
      <c r="I5558" s="132" t="n">
        <v>86130.11</v>
      </c>
      <c r="J5558" s="132" t="n">
        <f aca="false">LARGE($G$1:G5558,1)</f>
        <v>109354</v>
      </c>
      <c r="K5558" s="192" t="n">
        <f aca="false">IF(J5558&gt;J5557,0,K5557+1)</f>
        <v>62</v>
      </c>
      <c r="L5558" s="134" t="n">
        <f aca="false">I5558/J5558-1</f>
        <v>-0.21237348428041</v>
      </c>
      <c r="O5558" s="131"/>
      <c r="P5558" s="330"/>
      <c r="Q5558" s="132"/>
      <c r="R5558" s="132"/>
      <c r="S5558" s="132"/>
      <c r="T5558" s="132"/>
    </row>
    <row r="5559" customFormat="false" ht="12.8" hidden="false" customHeight="false" outlineLevel="0" collapsed="false">
      <c r="A5559" s="131" t="n">
        <v>1742774400</v>
      </c>
      <c r="B5559" s="330" t="n">
        <f aca="false">(A5559/(24*60*60))+DATE(1970,1,1)</f>
        <v>45740</v>
      </c>
      <c r="C5559" s="331" t="n">
        <f aca="false">YEAR(B5559)</f>
        <v>2025</v>
      </c>
      <c r="D5559" s="331" t="n">
        <f aca="false">MONTH(B5559)</f>
        <v>3</v>
      </c>
      <c r="E5559" s="331" t="n">
        <f aca="false">DAY(B5559)</f>
        <v>24</v>
      </c>
      <c r="F5559" s="132" t="n">
        <v>86132.36</v>
      </c>
      <c r="G5559" s="132" t="n">
        <v>88798.66</v>
      </c>
      <c r="H5559" s="132" t="n">
        <v>85586.54</v>
      </c>
      <c r="I5559" s="132" t="n">
        <v>87536.73</v>
      </c>
      <c r="J5559" s="132" t="n">
        <f aca="false">LARGE($G$1:G5559,1)</f>
        <v>109354</v>
      </c>
      <c r="K5559" s="192" t="n">
        <f aca="false">IF(J5559&gt;J5558,0,K5558+1)</f>
        <v>63</v>
      </c>
      <c r="L5559" s="134" t="n">
        <f aca="false">I5559/J5559-1</f>
        <v>-0.199510488871006</v>
      </c>
      <c r="O5559" s="131"/>
      <c r="P5559" s="330"/>
      <c r="Q5559" s="132"/>
      <c r="R5559" s="132"/>
      <c r="S5559" s="132"/>
      <c r="T5559" s="132"/>
    </row>
    <row r="5560" customFormat="false" ht="12.8" hidden="false" customHeight="false" outlineLevel="0" collapsed="false">
      <c r="A5560" s="131" t="n">
        <v>1742860800</v>
      </c>
      <c r="B5560" s="330" t="n">
        <f aca="false">(A5560/(24*60*60))+DATE(1970,1,1)</f>
        <v>45741</v>
      </c>
      <c r="C5560" s="331" t="n">
        <f aca="false">YEAR(B5560)</f>
        <v>2025</v>
      </c>
      <c r="D5560" s="331" t="n">
        <f aca="false">MONTH(B5560)</f>
        <v>3</v>
      </c>
      <c r="E5560" s="331" t="n">
        <f aca="false">DAY(B5560)</f>
        <v>25</v>
      </c>
      <c r="F5560" s="132" t="n">
        <v>87530.25</v>
      </c>
      <c r="G5560" s="132" t="n">
        <v>88568.59</v>
      </c>
      <c r="H5560" s="132" t="n">
        <v>86350.67</v>
      </c>
      <c r="I5560" s="132" t="n">
        <v>87482</v>
      </c>
      <c r="J5560" s="132" t="n">
        <f aca="false">LARGE($G$1:G5560,1)</f>
        <v>109354</v>
      </c>
      <c r="K5560" s="192" t="n">
        <f aca="false">IF(J5560&gt;J5559,0,K5559+1)</f>
        <v>64</v>
      </c>
      <c r="L5560" s="134" t="n">
        <f aca="false">I5560/J5560-1</f>
        <v>-0.20001097353549</v>
      </c>
      <c r="O5560" s="131"/>
      <c r="P5560" s="330"/>
      <c r="Q5560" s="132"/>
      <c r="R5560" s="132"/>
      <c r="S5560" s="132"/>
      <c r="T5560" s="132"/>
    </row>
    <row r="5561" customFormat="false" ht="12.8" hidden="false" customHeight="false" outlineLevel="0" collapsed="false">
      <c r="A5561" s="131" t="n">
        <v>1742947200</v>
      </c>
      <c r="B5561" s="330" t="n">
        <f aca="false">(A5561/(24*60*60))+DATE(1970,1,1)</f>
        <v>45742</v>
      </c>
      <c r="C5561" s="331" t="n">
        <f aca="false">YEAR(B5561)</f>
        <v>2025</v>
      </c>
      <c r="D5561" s="331" t="n">
        <f aca="false">MONTH(B5561)</f>
        <v>3</v>
      </c>
      <c r="E5561" s="331" t="n">
        <f aca="false">DAY(B5561)</f>
        <v>26</v>
      </c>
      <c r="F5561" s="132" t="n">
        <v>87481.73</v>
      </c>
      <c r="G5561" s="132" t="n">
        <v>88330.78</v>
      </c>
      <c r="H5561" s="132" t="n">
        <v>85907.43</v>
      </c>
      <c r="I5561" s="132" t="n">
        <v>86956.75</v>
      </c>
      <c r="J5561" s="132" t="n">
        <f aca="false">LARGE($G$1:G5561,1)</f>
        <v>109354</v>
      </c>
      <c r="K5561" s="192" t="n">
        <f aca="false">IF(J5561&gt;J5560,0,K5560+1)</f>
        <v>65</v>
      </c>
      <c r="L5561" s="134" t="n">
        <f aca="false">I5561/J5561-1</f>
        <v>-0.204814181465699</v>
      </c>
      <c r="O5561" s="131"/>
      <c r="P5561" s="330"/>
      <c r="Q5561" s="132"/>
      <c r="R5561" s="132"/>
      <c r="S5561" s="132"/>
      <c r="T5561" s="132"/>
    </row>
    <row r="5562" customFormat="false" ht="12.8" hidden="false" customHeight="false" outlineLevel="0" collapsed="false">
      <c r="A5562" s="131" t="n">
        <v>1743033600</v>
      </c>
      <c r="B5562" s="330" t="n">
        <f aca="false">(A5562/(24*60*60))+DATE(1970,1,1)</f>
        <v>45743</v>
      </c>
      <c r="C5562" s="331" t="n">
        <f aca="false">YEAR(B5562)</f>
        <v>2025</v>
      </c>
      <c r="D5562" s="331" t="n">
        <f aca="false">MONTH(B5562)</f>
        <v>3</v>
      </c>
      <c r="E5562" s="331" t="n">
        <f aca="false">DAY(B5562)</f>
        <v>27</v>
      </c>
      <c r="F5562" s="132" t="n">
        <v>86970</v>
      </c>
      <c r="G5562" s="132" t="n">
        <v>87808.73</v>
      </c>
      <c r="H5562" s="132" t="n">
        <v>85841.73</v>
      </c>
      <c r="I5562" s="132" t="n">
        <v>87240.85</v>
      </c>
      <c r="J5562" s="132" t="n">
        <f aca="false">LARGE($G$1:G5562,1)</f>
        <v>109354</v>
      </c>
      <c r="K5562" s="192" t="n">
        <f aca="false">IF(J5562&gt;J5561,0,K5561+1)</f>
        <v>66</v>
      </c>
      <c r="L5562" s="134" t="n">
        <f aca="false">I5562/J5562-1</f>
        <v>-0.202216196938384</v>
      </c>
      <c r="O5562" s="131"/>
      <c r="P5562" s="330"/>
      <c r="Q5562" s="132"/>
      <c r="R5562" s="132"/>
      <c r="S5562" s="132"/>
      <c r="T5562" s="132"/>
    </row>
    <row r="5563" customFormat="false" ht="12.8" hidden="false" customHeight="false" outlineLevel="0" collapsed="false">
      <c r="A5563" s="131" t="n">
        <v>1743120000</v>
      </c>
      <c r="B5563" s="330" t="n">
        <f aca="false">(A5563/(24*60*60))+DATE(1970,1,1)</f>
        <v>45744</v>
      </c>
      <c r="C5563" s="331" t="n">
        <f aca="false">YEAR(B5563)</f>
        <v>2025</v>
      </c>
      <c r="D5563" s="331" t="n">
        <f aca="false">MONTH(B5563)</f>
        <v>3</v>
      </c>
      <c r="E5563" s="331" t="n">
        <f aca="false">DAY(B5563)</f>
        <v>28</v>
      </c>
      <c r="F5563" s="132" t="n">
        <v>87241.24</v>
      </c>
      <c r="G5563" s="132" t="n">
        <v>87499.71</v>
      </c>
      <c r="H5563" s="132" t="n">
        <v>83590.63</v>
      </c>
      <c r="I5563" s="132" t="n">
        <v>84426.92</v>
      </c>
      <c r="J5563" s="132" t="n">
        <f aca="false">LARGE($G$1:G5563,1)</f>
        <v>109354</v>
      </c>
      <c r="K5563" s="192" t="n">
        <f aca="false">IF(J5563&gt;J5562,0,K5562+1)</f>
        <v>67</v>
      </c>
      <c r="L5563" s="134" t="n">
        <f aca="false">I5563/J5563-1</f>
        <v>-0.227948497540099</v>
      </c>
      <c r="O5563" s="131"/>
      <c r="P5563" s="330"/>
      <c r="Q5563" s="132"/>
      <c r="R5563" s="132"/>
      <c r="S5563" s="132"/>
      <c r="T5563" s="132"/>
    </row>
    <row r="5564" customFormat="false" ht="12.8" hidden="false" customHeight="false" outlineLevel="0" collapsed="false">
      <c r="A5564" s="131" t="n">
        <v>1743206400</v>
      </c>
      <c r="B5564" s="330" t="n">
        <f aca="false">(A5564/(24*60*60))+DATE(1970,1,1)</f>
        <v>45745</v>
      </c>
      <c r="C5564" s="331" t="n">
        <f aca="false">YEAR(B5564)</f>
        <v>2025</v>
      </c>
      <c r="D5564" s="331" t="n">
        <f aca="false">MONTH(B5564)</f>
        <v>3</v>
      </c>
      <c r="E5564" s="331" t="n">
        <f aca="false">DAY(B5564)</f>
        <v>29</v>
      </c>
      <c r="F5564" s="132" t="n">
        <v>84429.18</v>
      </c>
      <c r="G5564" s="132" t="n">
        <v>84620.98</v>
      </c>
      <c r="H5564" s="132" t="n">
        <v>81686.5</v>
      </c>
      <c r="I5564" s="132" t="n">
        <v>82675.91</v>
      </c>
      <c r="J5564" s="132" t="n">
        <f aca="false">LARGE($G$1:G5564,1)</f>
        <v>109354</v>
      </c>
      <c r="K5564" s="192" t="n">
        <f aca="false">IF(J5564&gt;J5563,0,K5563+1)</f>
        <v>68</v>
      </c>
      <c r="L5564" s="134" t="n">
        <f aca="false">I5564/J5564-1</f>
        <v>-0.243960806189074</v>
      </c>
      <c r="O5564" s="131"/>
      <c r="P5564" s="330"/>
      <c r="Q5564" s="132"/>
      <c r="R5564" s="132"/>
      <c r="S5564" s="132"/>
      <c r="T5564" s="132"/>
    </row>
    <row r="5565" customFormat="false" ht="12.8" hidden="false" customHeight="false" outlineLevel="0" collapsed="false">
      <c r="A5565" s="131" t="n">
        <v>1743292800</v>
      </c>
      <c r="B5565" s="330" t="n">
        <f aca="false">(A5565/(24*60*60))+DATE(1970,1,1)</f>
        <v>45746</v>
      </c>
      <c r="C5565" s="331" t="n">
        <f aca="false">YEAR(B5565)</f>
        <v>2025</v>
      </c>
      <c r="D5565" s="331" t="n">
        <f aca="false">MONTH(B5565)</f>
        <v>3</v>
      </c>
      <c r="E5565" s="331" t="n">
        <f aca="false">DAY(B5565)</f>
        <v>30</v>
      </c>
      <c r="F5565" s="132" t="n">
        <v>82677.97</v>
      </c>
      <c r="G5565" s="132" t="n">
        <v>83551.5</v>
      </c>
      <c r="H5565" s="132" t="n">
        <v>81608.15</v>
      </c>
      <c r="I5565" s="132" t="n">
        <v>82404.35</v>
      </c>
      <c r="J5565" s="132" t="n">
        <f aca="false">LARGE($G$1:G5565,1)</f>
        <v>109354</v>
      </c>
      <c r="K5565" s="192" t="n">
        <f aca="false">IF(J5565&gt;J5564,0,K5564+1)</f>
        <v>69</v>
      </c>
      <c r="L5565" s="134" t="n">
        <f aca="false">I5565/J5565-1</f>
        <v>-0.246444117270516</v>
      </c>
      <c r="O5565" s="131"/>
      <c r="P5565" s="330"/>
      <c r="Q5565" s="132"/>
      <c r="R5565" s="132"/>
      <c r="S5565" s="132"/>
      <c r="T5565" s="132"/>
    </row>
    <row r="5566" customFormat="false" ht="12.8" hidden="false" customHeight="false" outlineLevel="0" collapsed="false">
      <c r="A5566" s="131" t="n">
        <v>1743379200</v>
      </c>
      <c r="B5566" s="330" t="n">
        <f aca="false">(A5566/(24*60*60))+DATE(1970,1,1)</f>
        <v>45747</v>
      </c>
      <c r="C5566" s="331" t="n">
        <f aca="false">YEAR(B5566)</f>
        <v>2025</v>
      </c>
      <c r="D5566" s="331" t="n">
        <f aca="false">MONTH(B5566)</f>
        <v>3</v>
      </c>
      <c r="E5566" s="331" t="n">
        <f aca="false">DAY(B5566)</f>
        <v>31</v>
      </c>
      <c r="F5566" s="132" t="n">
        <v>82406.1</v>
      </c>
      <c r="G5566" s="132" t="n">
        <v>83925.9</v>
      </c>
      <c r="H5566" s="132" t="n">
        <v>81311.37</v>
      </c>
      <c r="I5566" s="132" t="n">
        <v>82567.08</v>
      </c>
      <c r="J5566" s="132" t="n">
        <f aca="false">LARGE($G$1:G5566,1)</f>
        <v>109354</v>
      </c>
      <c r="K5566" s="192" t="n">
        <f aca="false">IF(J5566&gt;J5565,0,K5565+1)</f>
        <v>70</v>
      </c>
      <c r="L5566" s="134" t="n">
        <f aca="false">I5566/J5566-1</f>
        <v>-0.24495601441191</v>
      </c>
      <c r="O5566" s="131"/>
      <c r="P5566" s="330"/>
      <c r="Q5566" s="132"/>
      <c r="R5566" s="132"/>
      <c r="S5566" s="132"/>
      <c r="T5566" s="132"/>
    </row>
    <row r="5567" customFormat="false" ht="12.8" hidden="false" customHeight="false" outlineLevel="0" collapsed="false">
      <c r="A5567" s="131" t="n">
        <v>1743465600</v>
      </c>
      <c r="B5567" s="330" t="n">
        <f aca="false">(A5567/(24*60*60))+DATE(1970,1,1)</f>
        <v>45748</v>
      </c>
      <c r="C5567" s="331" t="n">
        <f aca="false">YEAR(B5567)</f>
        <v>2025</v>
      </c>
      <c r="D5567" s="331" t="n">
        <f aca="false">MONTH(B5567)</f>
        <v>4</v>
      </c>
      <c r="E5567" s="331" t="n">
        <f aca="false">DAY(B5567)</f>
        <v>1</v>
      </c>
      <c r="F5567" s="132" t="n">
        <v>82565.33</v>
      </c>
      <c r="G5567" s="132" t="n">
        <v>85532.88</v>
      </c>
      <c r="H5567" s="132" t="n">
        <v>82451.05</v>
      </c>
      <c r="I5567" s="132" t="n">
        <v>85184.62</v>
      </c>
      <c r="J5567" s="132" t="n">
        <f aca="false">LARGE($G$1:G5567,1)</f>
        <v>109354</v>
      </c>
      <c r="K5567" s="192" t="n">
        <f aca="false">IF(J5567&gt;J5566,0,K5566+1)</f>
        <v>71</v>
      </c>
      <c r="L5567" s="134" t="n">
        <f aca="false">I5567/J5567-1</f>
        <v>-0.221019624339302</v>
      </c>
      <c r="O5567" s="131"/>
      <c r="P5567" s="330"/>
      <c r="Q5567" s="132"/>
      <c r="R5567" s="132"/>
      <c r="S5567" s="132"/>
      <c r="T5567" s="132"/>
    </row>
    <row r="5568" customFormat="false" ht="12.8" hidden="false" customHeight="false" outlineLevel="0" collapsed="false">
      <c r="A5568" s="131" t="n">
        <v>1743552000</v>
      </c>
      <c r="B5568" s="330" t="n">
        <f aca="false">(A5568/(24*60*60))+DATE(1970,1,1)</f>
        <v>45749</v>
      </c>
      <c r="C5568" s="331" t="n">
        <f aca="false">YEAR(B5568)</f>
        <v>2025</v>
      </c>
      <c r="D5568" s="331" t="n">
        <f aca="false">MONTH(B5568)</f>
        <v>4</v>
      </c>
      <c r="E5568" s="331" t="n">
        <f aca="false">DAY(B5568)</f>
        <v>2</v>
      </c>
      <c r="F5568" s="132" t="n">
        <v>85183.78</v>
      </c>
      <c r="G5568" s="132" t="n">
        <v>88656.43</v>
      </c>
      <c r="H5568" s="132" t="n">
        <v>81986.88</v>
      </c>
      <c r="I5568" s="132" t="n">
        <v>82504.55</v>
      </c>
      <c r="J5568" s="132" t="n">
        <f aca="false">LARGE($G$1:G5568,1)</f>
        <v>109354</v>
      </c>
      <c r="K5568" s="192" t="n">
        <f aca="false">IF(J5568&gt;J5567,0,K5567+1)</f>
        <v>72</v>
      </c>
      <c r="L5568" s="134" t="n">
        <f aca="false">I5568/J5568-1</f>
        <v>-0.245527827057081</v>
      </c>
      <c r="O5568" s="131"/>
      <c r="P5568" s="330"/>
      <c r="Q5568" s="132"/>
      <c r="R5568" s="132"/>
      <c r="S5568" s="132"/>
      <c r="T5568" s="132"/>
    </row>
    <row r="5569" customFormat="false" ht="12.8" hidden="false" customHeight="false" outlineLevel="0" collapsed="false">
      <c r="A5569" s="131" t="n">
        <v>1743638400</v>
      </c>
      <c r="B5569" s="330" t="n">
        <f aca="false">(A5569/(24*60*60))+DATE(1970,1,1)</f>
        <v>45750</v>
      </c>
      <c r="C5569" s="331" t="n">
        <f aca="false">YEAR(B5569)</f>
        <v>2025</v>
      </c>
      <c r="D5569" s="331" t="n">
        <f aca="false">MONTH(B5569)</f>
        <v>4</v>
      </c>
      <c r="E5569" s="331" t="n">
        <f aca="false">DAY(B5569)</f>
        <v>3</v>
      </c>
      <c r="F5569" s="132" t="n">
        <v>82498.05</v>
      </c>
      <c r="G5569" s="132" t="n">
        <v>83912.86</v>
      </c>
      <c r="H5569" s="132" t="n">
        <v>81195.6</v>
      </c>
      <c r="I5569" s="132" t="n">
        <v>83161.81</v>
      </c>
      <c r="J5569" s="132" t="n">
        <f aca="false">LARGE($G$1:G5569,1)</f>
        <v>109354</v>
      </c>
      <c r="K5569" s="192" t="n">
        <f aca="false">IF(J5569&gt;J5568,0,K5568+1)</f>
        <v>73</v>
      </c>
      <c r="L5569" s="134" t="n">
        <f aca="false">I5569/J5569-1</f>
        <v>-0.239517438776817</v>
      </c>
      <c r="O5569" s="131"/>
      <c r="P5569" s="330"/>
      <c r="Q5569" s="132"/>
      <c r="R5569" s="132"/>
      <c r="S5569" s="132"/>
      <c r="T5569" s="132"/>
    </row>
    <row r="5570" customFormat="false" ht="12.8" hidden="false" customHeight="false" outlineLevel="0" collapsed="false">
      <c r="A5570" s="131" t="n">
        <v>1743724800</v>
      </c>
      <c r="B5570" s="330" t="n">
        <f aca="false">(A5570/(24*60*60))+DATE(1970,1,1)</f>
        <v>45751</v>
      </c>
      <c r="C5570" s="331" t="n">
        <f aca="false">YEAR(B5570)</f>
        <v>2025</v>
      </c>
      <c r="D5570" s="331" t="n">
        <f aca="false">MONTH(B5570)</f>
        <v>4</v>
      </c>
      <c r="E5570" s="331" t="n">
        <f aca="false">DAY(B5570)</f>
        <v>4</v>
      </c>
      <c r="F5570" s="132" t="n">
        <v>83180.17</v>
      </c>
      <c r="G5570" s="132" t="n">
        <v>84708.34</v>
      </c>
      <c r="H5570" s="132" t="n">
        <v>81648.61</v>
      </c>
      <c r="I5570" s="132" t="n">
        <v>83848.49</v>
      </c>
      <c r="J5570" s="132" t="n">
        <f aca="false">LARGE($G$1:G5570,1)</f>
        <v>109354</v>
      </c>
      <c r="K5570" s="192" t="n">
        <f aca="false">IF(J5570&gt;J5569,0,K5569+1)</f>
        <v>74</v>
      </c>
      <c r="L5570" s="134" t="n">
        <f aca="false">I5570/J5570-1</f>
        <v>-0.233238015984783</v>
      </c>
      <c r="O5570" s="131"/>
      <c r="P5570" s="330"/>
      <c r="Q5570" s="132"/>
      <c r="R5570" s="132"/>
      <c r="S5570" s="132"/>
      <c r="T5570" s="132"/>
    </row>
    <row r="5571" customFormat="false" ht="12.8" hidden="false" customHeight="false" outlineLevel="0" collapsed="false">
      <c r="A5571" s="131" t="n">
        <v>1743811200</v>
      </c>
      <c r="B5571" s="330" t="n">
        <f aca="false">(A5571/(24*60*60))+DATE(1970,1,1)</f>
        <v>45752</v>
      </c>
      <c r="C5571" s="331" t="n">
        <f aca="false">YEAR(B5571)</f>
        <v>2025</v>
      </c>
      <c r="D5571" s="331" t="n">
        <f aca="false">MONTH(B5571)</f>
        <v>4</v>
      </c>
      <c r="E5571" s="331" t="n">
        <f aca="false">DAY(B5571)</f>
        <v>5</v>
      </c>
      <c r="F5571" s="132" t="n">
        <v>83853.65</v>
      </c>
      <c r="G5571" s="132" t="n">
        <v>84220.84</v>
      </c>
      <c r="H5571" s="132" t="n">
        <v>82381.4</v>
      </c>
      <c r="I5571" s="132" t="n">
        <v>83528.04</v>
      </c>
      <c r="J5571" s="132" t="n">
        <f aca="false">LARGE($G$1:G5571,1)</f>
        <v>109354</v>
      </c>
      <c r="K5571" s="192" t="n">
        <f aca="false">IF(J5571&gt;J5570,0,K5570+1)</f>
        <v>75</v>
      </c>
      <c r="L5571" s="134" t="n">
        <f aca="false">I5571/J5571-1</f>
        <v>-0.236168407191324</v>
      </c>
      <c r="O5571" s="131"/>
      <c r="P5571" s="330"/>
      <c r="Q5571" s="132"/>
      <c r="R5571" s="132"/>
      <c r="S5571" s="132"/>
      <c r="T5571" s="132"/>
    </row>
    <row r="5572" customFormat="false" ht="12.8" hidden="false" customHeight="false" outlineLevel="0" collapsed="false">
      <c r="A5572" s="131" t="n">
        <v>1743897600</v>
      </c>
      <c r="B5572" s="330" t="n">
        <f aca="false">(A5572/(24*60*60))+DATE(1970,1,1)</f>
        <v>45753</v>
      </c>
      <c r="C5572" s="331" t="n">
        <f aca="false">YEAR(B5572)</f>
        <v>2025</v>
      </c>
      <c r="D5572" s="331" t="n">
        <f aca="false">MONTH(B5572)</f>
        <v>4</v>
      </c>
      <c r="E5572" s="331" t="n">
        <f aca="false">DAY(B5572)</f>
        <v>6</v>
      </c>
      <c r="F5572" s="132" t="n">
        <v>83531.95</v>
      </c>
      <c r="G5572" s="132" t="n">
        <v>83750.4</v>
      </c>
      <c r="H5572" s="132" t="n">
        <v>77086.92</v>
      </c>
      <c r="I5572" s="132" t="n">
        <v>78379.29</v>
      </c>
      <c r="J5572" s="132" t="n">
        <f aca="false">LARGE($G$1:G5572,1)</f>
        <v>109354</v>
      </c>
      <c r="K5572" s="192" t="n">
        <f aca="false">IF(J5572&gt;J5571,0,K5571+1)</f>
        <v>76</v>
      </c>
      <c r="L5572" s="134" t="n">
        <f aca="false">I5572/J5572-1</f>
        <v>-0.283251732904146</v>
      </c>
      <c r="O5572" s="131"/>
      <c r="P5572" s="330"/>
      <c r="Q5572" s="132"/>
      <c r="R5572" s="132"/>
      <c r="S5572" s="132"/>
      <c r="T5572" s="132"/>
    </row>
    <row r="5573" customFormat="false" ht="12.8" hidden="false" customHeight="false" outlineLevel="0" collapsed="false">
      <c r="A5573" s="131" t="n">
        <v>1743984000</v>
      </c>
      <c r="B5573" s="330" t="n">
        <f aca="false">(A5573/(24*60*60))+DATE(1970,1,1)</f>
        <v>45754</v>
      </c>
      <c r="C5573" s="331" t="n">
        <f aca="false">YEAR(B5573)</f>
        <v>2025</v>
      </c>
      <c r="D5573" s="331" t="n">
        <f aca="false">MONTH(B5573)</f>
        <v>4</v>
      </c>
      <c r="E5573" s="331" t="n">
        <f aca="false">DAY(B5573)</f>
        <v>7</v>
      </c>
      <c r="F5573" s="132" t="n">
        <v>78393.74</v>
      </c>
      <c r="G5573" s="132" t="n">
        <v>81247.32</v>
      </c>
      <c r="H5573" s="132" t="n">
        <v>74441.2</v>
      </c>
      <c r="I5573" s="132" t="n">
        <v>79161.53</v>
      </c>
      <c r="J5573" s="132" t="n">
        <f aca="false">LARGE($G$1:G5573,1)</f>
        <v>109354</v>
      </c>
      <c r="K5573" s="192" t="n">
        <f aca="false">IF(J5573&gt;J5572,0,K5572+1)</f>
        <v>77</v>
      </c>
      <c r="L5573" s="134" t="n">
        <f aca="false">I5573/J5573-1</f>
        <v>-0.276098450902573</v>
      </c>
      <c r="O5573" s="131"/>
      <c r="P5573" s="330"/>
      <c r="Q5573" s="132"/>
      <c r="R5573" s="132"/>
      <c r="S5573" s="132"/>
      <c r="T5573" s="132"/>
    </row>
    <row r="5574" customFormat="false" ht="12.8" hidden="false" customHeight="false" outlineLevel="0" collapsed="false">
      <c r="A5574" s="131" t="n">
        <v>1744070400</v>
      </c>
      <c r="B5574" s="330" t="n">
        <f aca="false">(A5574/(24*60*60))+DATE(1970,1,1)</f>
        <v>45755</v>
      </c>
      <c r="C5574" s="331" t="n">
        <f aca="false">YEAR(B5574)</f>
        <v>2025</v>
      </c>
      <c r="D5574" s="331" t="n">
        <f aca="false">MONTH(B5574)</f>
        <v>4</v>
      </c>
      <c r="E5574" s="331" t="n">
        <f aca="false">DAY(B5574)</f>
        <v>8</v>
      </c>
      <c r="F5574" s="132" t="n">
        <v>79146.53</v>
      </c>
      <c r="G5574" s="132" t="n">
        <v>80846.75</v>
      </c>
      <c r="H5574" s="132" t="n">
        <v>76187.74</v>
      </c>
      <c r="I5574" s="132" t="n">
        <v>76276.04</v>
      </c>
      <c r="J5574" s="132" t="n">
        <f aca="false">LARGE($G$1:G5574,1)</f>
        <v>109354</v>
      </c>
      <c r="K5574" s="192" t="n">
        <f aca="false">IF(J5574&gt;J5573,0,K5573+1)</f>
        <v>78</v>
      </c>
      <c r="L5574" s="134" t="n">
        <f aca="false">I5574/J5574-1</f>
        <v>-0.302485140004024</v>
      </c>
      <c r="O5574" s="131"/>
      <c r="P5574" s="330"/>
      <c r="Q5574" s="132"/>
      <c r="R5574" s="132"/>
      <c r="S5574" s="132"/>
      <c r="T5574" s="132"/>
    </row>
    <row r="5575" customFormat="false" ht="12.8" hidden="false" customHeight="false" outlineLevel="0" collapsed="false">
      <c r="A5575" s="131" t="n">
        <v>1744156800</v>
      </c>
      <c r="B5575" s="330" t="n">
        <f aca="false">(A5575/(24*60*60))+DATE(1970,1,1)</f>
        <v>45756</v>
      </c>
      <c r="C5575" s="331" t="n">
        <f aca="false">YEAR(B5575)</f>
        <v>2025</v>
      </c>
      <c r="D5575" s="331" t="n">
        <f aca="false">MONTH(B5575)</f>
        <v>4</v>
      </c>
      <c r="E5575" s="331" t="n">
        <f aca="false">DAY(B5575)</f>
        <v>9</v>
      </c>
      <c r="F5575" s="132" t="n">
        <v>76280.08</v>
      </c>
      <c r="G5575" s="132" t="n">
        <v>83569.81</v>
      </c>
      <c r="H5575" s="132" t="n">
        <v>74586.88</v>
      </c>
      <c r="I5575" s="132" t="n">
        <v>82572.01</v>
      </c>
      <c r="J5575" s="132" t="n">
        <f aca="false">LARGE($G$1:G5575,1)</f>
        <v>109354</v>
      </c>
      <c r="K5575" s="192" t="n">
        <f aca="false">IF(J5575&gt;J5574,0,K5574+1)</f>
        <v>79</v>
      </c>
      <c r="L5575" s="134" t="n">
        <f aca="false">I5575/J5575-1</f>
        <v>-0.244910931470271</v>
      </c>
      <c r="O5575" s="131"/>
      <c r="P5575" s="330"/>
      <c r="Q5575" s="132"/>
      <c r="R5575" s="132"/>
      <c r="S5575" s="132"/>
      <c r="T5575" s="132"/>
    </row>
    <row r="5576" customFormat="false" ht="12.8" hidden="false" customHeight="false" outlineLevel="0" collapsed="false">
      <c r="A5576" s="131" t="n">
        <v>1744243200</v>
      </c>
      <c r="B5576" s="330" t="n">
        <f aca="false">(A5576/(24*60*60))+DATE(1970,1,1)</f>
        <v>45757</v>
      </c>
      <c r="C5576" s="331" t="n">
        <f aca="false">YEAR(B5576)</f>
        <v>2025</v>
      </c>
      <c r="D5576" s="331" t="n">
        <f aca="false">MONTH(B5576)</f>
        <v>4</v>
      </c>
      <c r="E5576" s="331" t="n">
        <f aca="false">DAY(B5576)</f>
        <v>10</v>
      </c>
      <c r="F5576" s="132" t="n">
        <v>82577.36</v>
      </c>
      <c r="G5576" s="132" t="n">
        <v>82707.11</v>
      </c>
      <c r="H5576" s="132" t="n">
        <v>78427.61</v>
      </c>
      <c r="I5576" s="132" t="n">
        <v>79541.61</v>
      </c>
      <c r="J5576" s="132" t="n">
        <f aca="false">LARGE($G$1:G5576,1)</f>
        <v>109354</v>
      </c>
      <c r="K5576" s="192" t="n">
        <f aca="false">IF(J5576&gt;J5575,0,K5575+1)</f>
        <v>80</v>
      </c>
      <c r="L5576" s="134" t="n">
        <f aca="false">I5576/J5576-1</f>
        <v>-0.272622766428297</v>
      </c>
      <c r="O5576" s="131"/>
      <c r="P5576" s="330"/>
      <c r="Q5576" s="132"/>
      <c r="R5576" s="132"/>
      <c r="S5576" s="132"/>
      <c r="T5576" s="132"/>
    </row>
    <row r="5577" customFormat="false" ht="12.8" hidden="false" customHeight="false" outlineLevel="0" collapsed="false">
      <c r="A5577" s="131" t="n">
        <v>1744329600</v>
      </c>
      <c r="B5577" s="330" t="n">
        <f aca="false">(A5577/(24*60*60))+DATE(1970,1,1)</f>
        <v>45758</v>
      </c>
      <c r="C5577" s="331" t="n">
        <f aca="false">YEAR(B5577)</f>
        <v>2025</v>
      </c>
      <c r="D5577" s="331" t="n">
        <f aca="false">MONTH(B5577)</f>
        <v>4</v>
      </c>
      <c r="E5577" s="331" t="n">
        <f aca="false">DAY(B5577)</f>
        <v>11</v>
      </c>
      <c r="F5577" s="132" t="n">
        <v>79541.86</v>
      </c>
      <c r="G5577" s="132" t="n">
        <v>84262.43</v>
      </c>
      <c r="H5577" s="132" t="n">
        <v>78916.16</v>
      </c>
      <c r="I5577" s="132" t="n">
        <v>83389.14</v>
      </c>
      <c r="J5577" s="132" t="n">
        <f aca="false">LARGE($G$1:G5577,1)</f>
        <v>109354</v>
      </c>
      <c r="K5577" s="192" t="n">
        <f aca="false">IF(J5577&gt;J5576,0,K5576+1)</f>
        <v>81</v>
      </c>
      <c r="L5577" s="134" t="n">
        <f aca="false">I5577/J5577-1</f>
        <v>-0.237438593924319</v>
      </c>
      <c r="O5577" s="131"/>
      <c r="P5577" s="330"/>
      <c r="Q5577" s="132"/>
      <c r="R5577" s="132"/>
      <c r="S5577" s="132"/>
      <c r="T5577" s="132"/>
    </row>
    <row r="5578" customFormat="false" ht="12.8" hidden="false" customHeight="false" outlineLevel="0" collapsed="false">
      <c r="A5578" s="131" t="n">
        <v>1744416000</v>
      </c>
      <c r="B5578" s="330" t="n">
        <f aca="false">(A5578/(24*60*60))+DATE(1970,1,1)</f>
        <v>45759</v>
      </c>
      <c r="C5578" s="331" t="n">
        <f aca="false">YEAR(B5578)</f>
        <v>2025</v>
      </c>
      <c r="D5578" s="331" t="n">
        <f aca="false">MONTH(B5578)</f>
        <v>4</v>
      </c>
      <c r="E5578" s="331" t="n">
        <f aca="false">DAY(B5578)</f>
        <v>12</v>
      </c>
      <c r="F5578" s="132" t="n">
        <v>83388.94</v>
      </c>
      <c r="G5578" s="132" t="n">
        <v>85879.47</v>
      </c>
      <c r="H5578" s="132" t="n">
        <v>82765.07</v>
      </c>
      <c r="I5578" s="132" t="n">
        <v>85272.03</v>
      </c>
      <c r="J5578" s="132" t="n">
        <f aca="false">LARGE($G$1:G5578,1)</f>
        <v>109354</v>
      </c>
      <c r="K5578" s="192" t="n">
        <f aca="false">IF(J5578&gt;J5577,0,K5577+1)</f>
        <v>82</v>
      </c>
      <c r="L5578" s="134" t="n">
        <f aca="false">I5578/J5578-1</f>
        <v>-0.220220293724967</v>
      </c>
      <c r="O5578" s="131"/>
      <c r="P5578" s="330"/>
      <c r="Q5578" s="132"/>
      <c r="R5578" s="132"/>
      <c r="S5578" s="132"/>
      <c r="T5578" s="132"/>
    </row>
    <row r="5579" customFormat="false" ht="12.8" hidden="false" customHeight="false" outlineLevel="0" collapsed="false">
      <c r="A5579" s="131" t="n">
        <v>1744502400</v>
      </c>
      <c r="B5579" s="330" t="n">
        <f aca="false">(A5579/(24*60*60))+DATE(1970,1,1)</f>
        <v>45760</v>
      </c>
      <c r="C5579" s="331" t="n">
        <f aca="false">YEAR(B5579)</f>
        <v>2025</v>
      </c>
      <c r="D5579" s="331" t="n">
        <f aca="false">MONTH(B5579)</f>
        <v>4</v>
      </c>
      <c r="E5579" s="331" t="n">
        <f aca="false">DAY(B5579)</f>
        <v>13</v>
      </c>
      <c r="F5579" s="132" t="n">
        <v>85272.78</v>
      </c>
      <c r="G5579" s="132" t="n">
        <v>86060.97</v>
      </c>
      <c r="H5579" s="132" t="n">
        <v>83016.63</v>
      </c>
      <c r="I5579" s="132" t="n">
        <v>83710.02</v>
      </c>
      <c r="J5579" s="132" t="n">
        <f aca="false">LARGE($G$1:G5579,1)</f>
        <v>109354</v>
      </c>
      <c r="K5579" s="192" t="n">
        <f aca="false">IF(J5579&gt;J5578,0,K5578+1)</f>
        <v>83</v>
      </c>
      <c r="L5579" s="134" t="n">
        <f aca="false">I5579/J5579-1</f>
        <v>-0.234504270534228</v>
      </c>
      <c r="O5579" s="131"/>
      <c r="P5579" s="330"/>
      <c r="Q5579" s="132"/>
      <c r="R5579" s="132"/>
      <c r="S5579" s="132"/>
      <c r="T5579" s="132"/>
    </row>
    <row r="5580" customFormat="false" ht="12.8" hidden="false" customHeight="false" outlineLevel="0" collapsed="false">
      <c r="A5580" s="131" t="n">
        <v>1744588800</v>
      </c>
      <c r="B5580" s="330" t="n">
        <f aca="false">(A5580/(24*60*60))+DATE(1970,1,1)</f>
        <v>45761</v>
      </c>
      <c r="C5580" s="331" t="n">
        <f aca="false">YEAR(B5580)</f>
        <v>2025</v>
      </c>
      <c r="D5580" s="331" t="n">
        <f aca="false">MONTH(B5580)</f>
        <v>4</v>
      </c>
      <c r="E5580" s="331" t="n">
        <f aca="false">DAY(B5580)</f>
        <v>14</v>
      </c>
      <c r="F5580" s="132" t="n">
        <v>83735.97</v>
      </c>
      <c r="G5580" s="132" t="n">
        <v>85781.04</v>
      </c>
      <c r="H5580" s="132" t="n">
        <v>83675.37</v>
      </c>
      <c r="I5580" s="132" t="n">
        <v>84562.02</v>
      </c>
      <c r="J5580" s="132" t="n">
        <f aca="false">LARGE($G$1:G5580,1)</f>
        <v>109354</v>
      </c>
      <c r="K5580" s="192" t="n">
        <f aca="false">IF(J5580&gt;J5579,0,K5579+1)</f>
        <v>84</v>
      </c>
      <c r="L5580" s="134" t="n">
        <f aca="false">I5580/J5580-1</f>
        <v>-0.226713060336156</v>
      </c>
      <c r="O5580" s="131"/>
      <c r="P5580" s="330"/>
      <c r="Q5580" s="132"/>
      <c r="R5580" s="132"/>
      <c r="S5580" s="132"/>
      <c r="T5580" s="132"/>
    </row>
    <row r="5581" customFormat="false" ht="12.8" hidden="false" customHeight="false" outlineLevel="0" collapsed="false">
      <c r="A5581" s="131" t="n">
        <v>1744675200</v>
      </c>
      <c r="B5581" s="330" t="n">
        <f aca="false">(A5581/(24*60*60))+DATE(1970,1,1)</f>
        <v>45762</v>
      </c>
      <c r="C5581" s="331" t="n">
        <f aca="false">YEAR(B5581)</f>
        <v>2025</v>
      </c>
      <c r="D5581" s="331" t="n">
        <f aca="false">MONTH(B5581)</f>
        <v>4</v>
      </c>
      <c r="E5581" s="331" t="n">
        <f aca="false">DAY(B5581)</f>
        <v>15</v>
      </c>
      <c r="F5581" s="132" t="n">
        <v>84562.77</v>
      </c>
      <c r="G5581" s="132" t="n">
        <v>86447.1</v>
      </c>
      <c r="H5581" s="132" t="n">
        <v>83602.19</v>
      </c>
      <c r="I5581" s="132" t="n">
        <v>83654.07</v>
      </c>
      <c r="J5581" s="132" t="n">
        <f aca="false">LARGE($G$1:G5581,1)</f>
        <v>109354</v>
      </c>
      <c r="K5581" s="192" t="n">
        <f aca="false">IF(J5581&gt;J5580,0,K5580+1)</f>
        <v>85</v>
      </c>
      <c r="L5581" s="134" t="n">
        <f aca="false">I5581/J5581-1</f>
        <v>-0.235015911626461</v>
      </c>
      <c r="O5581" s="131"/>
      <c r="P5581" s="330"/>
      <c r="Q5581" s="132"/>
      <c r="R5581" s="132"/>
      <c r="S5581" s="132"/>
      <c r="T5581" s="132"/>
    </row>
    <row r="5582" customFormat="false" ht="12.8" hidden="false" customHeight="false" outlineLevel="0" collapsed="false">
      <c r="A5582" s="131" t="n">
        <v>1744761600</v>
      </c>
      <c r="B5582" s="330" t="n">
        <f aca="false">(A5582/(24*60*60))+DATE(1970,1,1)</f>
        <v>45763</v>
      </c>
      <c r="C5582" s="331" t="n">
        <f aca="false">YEAR(B5582)</f>
        <v>2025</v>
      </c>
      <c r="D5582" s="331" t="n">
        <f aca="false">MONTH(B5582)</f>
        <v>4</v>
      </c>
      <c r="E5582" s="331" t="n">
        <f aca="false">DAY(B5582)</f>
        <v>16</v>
      </c>
      <c r="F5582" s="132" t="n">
        <v>83634.26</v>
      </c>
      <c r="G5582" s="132" t="n">
        <v>85493.53</v>
      </c>
      <c r="H5582" s="132" t="n">
        <v>83111.76</v>
      </c>
      <c r="I5582" s="132" t="n">
        <v>84029.88</v>
      </c>
      <c r="J5582" s="132" t="n">
        <f aca="false">LARGE($G$1:G5582,1)</f>
        <v>109354</v>
      </c>
      <c r="K5582" s="192" t="n">
        <f aca="false">IF(J5582&gt;J5581,0,K5581+1)</f>
        <v>86</v>
      </c>
      <c r="L5582" s="134" t="n">
        <f aca="false">I5582/J5582-1</f>
        <v>-0.231579274649304</v>
      </c>
      <c r="O5582" s="131"/>
      <c r="P5582" s="330"/>
      <c r="Q5582" s="132"/>
      <c r="R5582" s="132"/>
      <c r="S5582" s="132"/>
      <c r="T5582" s="132"/>
    </row>
    <row r="5583" customFormat="false" ht="12.8" hidden="false" customHeight="false" outlineLevel="0" collapsed="false">
      <c r="A5583" s="131" t="n">
        <v>1744848000</v>
      </c>
      <c r="B5583" s="330" t="n">
        <f aca="false">(A5583/(24*60*60))+DATE(1970,1,1)</f>
        <v>45764</v>
      </c>
      <c r="C5583" s="331" t="n">
        <f aca="false">YEAR(B5583)</f>
        <v>2025</v>
      </c>
      <c r="D5583" s="331" t="n">
        <f aca="false">MONTH(B5583)</f>
        <v>4</v>
      </c>
      <c r="E5583" s="331" t="n">
        <f aca="false">DAY(B5583)</f>
        <v>17</v>
      </c>
      <c r="F5583" s="132" t="n">
        <v>84026.55</v>
      </c>
      <c r="G5583" s="132" t="n">
        <v>85449.74</v>
      </c>
      <c r="H5583" s="132" t="n">
        <v>83722.47</v>
      </c>
      <c r="I5583" s="132" t="n">
        <v>84914.52</v>
      </c>
      <c r="J5583" s="132" t="n">
        <f aca="false">LARGE($G$1:G5583,1)</f>
        <v>109354</v>
      </c>
      <c r="K5583" s="192" t="n">
        <f aca="false">IF(J5583&gt;J5582,0,K5582+1)</f>
        <v>87</v>
      </c>
      <c r="L5583" s="134" t="n">
        <f aca="false">I5583/J5583-1</f>
        <v>-0.223489584285897</v>
      </c>
      <c r="O5583" s="131"/>
      <c r="P5583" s="330"/>
      <c r="Q5583" s="132"/>
      <c r="R5583" s="132"/>
      <c r="S5583" s="132"/>
      <c r="T5583" s="132"/>
    </row>
    <row r="5584" customFormat="false" ht="12.8" hidden="false" customHeight="false" outlineLevel="0" collapsed="false">
      <c r="A5584" s="131" t="n">
        <v>1744934400</v>
      </c>
      <c r="B5584" s="330" t="n">
        <f aca="false">(A5584/(24*60*60))+DATE(1970,1,1)</f>
        <v>45765</v>
      </c>
      <c r="C5584" s="331" t="n">
        <f aca="false">YEAR(B5584)</f>
        <v>2025</v>
      </c>
      <c r="D5584" s="331" t="n">
        <f aca="false">MONTH(B5584)</f>
        <v>4</v>
      </c>
      <c r="E5584" s="331" t="n">
        <f aca="false">DAY(B5584)</f>
        <v>18</v>
      </c>
      <c r="F5584" s="132" t="n">
        <v>84915.02</v>
      </c>
      <c r="G5584" s="132" t="n">
        <v>85092.21</v>
      </c>
      <c r="H5584" s="132" t="n">
        <v>84273.12</v>
      </c>
      <c r="I5584" s="132" t="n">
        <v>84442.49</v>
      </c>
      <c r="J5584" s="132" t="n">
        <f aca="false">LARGE($G$1:G5584,1)</f>
        <v>109354</v>
      </c>
      <c r="K5584" s="192" t="n">
        <f aca="false">IF(J5584&gt;J5583,0,K5583+1)</f>
        <v>88</v>
      </c>
      <c r="L5584" s="134" t="n">
        <f aca="false">I5584/J5584-1</f>
        <v>-0.227806115917113</v>
      </c>
      <c r="O5584" s="131"/>
      <c r="P5584" s="330"/>
      <c r="Q5584" s="132"/>
      <c r="R5584" s="132"/>
      <c r="S5584" s="132"/>
      <c r="T5584" s="132"/>
    </row>
    <row r="5585" customFormat="false" ht="12.8" hidden="false" customHeight="false" outlineLevel="0" collapsed="false">
      <c r="A5585" s="131" t="n">
        <v>1745020800</v>
      </c>
      <c r="B5585" s="330" t="n">
        <f aca="false">(A5585/(24*60*60))+DATE(1970,1,1)</f>
        <v>45766</v>
      </c>
      <c r="C5585" s="331" t="n">
        <f aca="false">YEAR(B5585)</f>
        <v>2025</v>
      </c>
      <c r="D5585" s="331" t="n">
        <f aca="false">MONTH(B5585)</f>
        <v>4</v>
      </c>
      <c r="E5585" s="331" t="n">
        <f aca="false">DAY(B5585)</f>
        <v>19</v>
      </c>
      <c r="F5585" s="132" t="n">
        <v>84445.49</v>
      </c>
      <c r="G5585" s="132" t="n">
        <v>85592.43</v>
      </c>
      <c r="H5585" s="132" t="n">
        <v>84354.01</v>
      </c>
      <c r="I5585" s="132" t="n">
        <v>85041.07</v>
      </c>
      <c r="J5585" s="132" t="n">
        <f aca="false">LARGE($G$1:G5585,1)</f>
        <v>109354</v>
      </c>
      <c r="K5585" s="192" t="n">
        <f aca="false">IF(J5585&gt;J5584,0,K5584+1)</f>
        <v>89</v>
      </c>
      <c r="L5585" s="134" t="n">
        <f aca="false">I5585/J5585-1</f>
        <v>-0.222332333522322</v>
      </c>
    </row>
    <row r="5586" customFormat="false" ht="12.8" hidden="false" customHeight="false" outlineLevel="0" collapsed="false">
      <c r="A5586" s="131" t="n">
        <v>1745107200</v>
      </c>
      <c r="B5586" s="330" t="n">
        <f aca="false">(A5586/(24*60*60))+DATE(1970,1,1)</f>
        <v>45767</v>
      </c>
      <c r="C5586" s="331" t="n">
        <f aca="false">YEAR(B5586)</f>
        <v>2025</v>
      </c>
      <c r="D5586" s="331" t="n">
        <f aca="false">MONTH(B5586)</f>
        <v>4</v>
      </c>
      <c r="E5586" s="331" t="n">
        <f aca="false">DAY(B5586)</f>
        <v>20</v>
      </c>
      <c r="F5586" s="132" t="n">
        <v>85050.22</v>
      </c>
      <c r="G5586" s="132" t="n">
        <v>85280.1</v>
      </c>
      <c r="H5586" s="132" t="n">
        <v>83942.81</v>
      </c>
      <c r="I5586" s="132" t="n">
        <v>85136.11</v>
      </c>
      <c r="J5586" s="132" t="n">
        <f aca="false">LARGE($G$1:G5586,1)</f>
        <v>109354</v>
      </c>
      <c r="K5586" s="192" t="n">
        <f aca="false">IF(J5586&gt;J5585,0,K5585+1)</f>
        <v>90</v>
      </c>
      <c r="L5586" s="134" t="n">
        <f aca="false">I5586/J5586-1</f>
        <v>-0.221463229511495</v>
      </c>
    </row>
    <row r="5587" customFormat="false" ht="12.8" hidden="false" customHeight="false" outlineLevel="0" collapsed="false">
      <c r="A5587" s="131" t="n">
        <v>1745193600</v>
      </c>
      <c r="B5587" s="330" t="n">
        <f aca="false">(A5587/(24*60*60))+DATE(1970,1,1)</f>
        <v>45768</v>
      </c>
      <c r="C5587" s="331" t="n">
        <f aca="false">YEAR(B5587)</f>
        <v>2025</v>
      </c>
      <c r="D5587" s="331" t="n">
        <f aca="false">MONTH(B5587)</f>
        <v>4</v>
      </c>
      <c r="E5587" s="331" t="n">
        <f aca="false">DAY(B5587)</f>
        <v>21</v>
      </c>
      <c r="F5587" s="132" t="n">
        <v>85131.83</v>
      </c>
      <c r="G5587" s="132" t="n">
        <v>88555.66</v>
      </c>
      <c r="H5587" s="132" t="n">
        <v>85090</v>
      </c>
      <c r="I5587" s="132" t="n">
        <v>87500.17</v>
      </c>
      <c r="J5587" s="132" t="n">
        <f aca="false">LARGE($G$1:G5587,1)</f>
        <v>109354</v>
      </c>
      <c r="K5587" s="192" t="n">
        <f aca="false">IF(J5587&gt;J5586,0,K5586+1)</f>
        <v>91</v>
      </c>
      <c r="L5587" s="134" t="n">
        <f aca="false">I5587/J5587-1</f>
        <v>-0.199844815918942</v>
      </c>
    </row>
    <row r="5588" customFormat="false" ht="12.8" hidden="false" customHeight="false" outlineLevel="0" collapsed="false">
      <c r="A5588" s="131" t="n">
        <v>1745280000</v>
      </c>
      <c r="B5588" s="330" t="n">
        <f aca="false">(A5588/(24*60*60))+DATE(1970,1,1)</f>
        <v>45769</v>
      </c>
      <c r="C5588" s="331" t="n">
        <f aca="false">YEAR(B5588)</f>
        <v>2025</v>
      </c>
      <c r="D5588" s="331" t="n">
        <f aca="false">MONTH(B5588)</f>
        <v>4</v>
      </c>
      <c r="E5588" s="331" t="n">
        <f aca="false">DAY(B5588)</f>
        <v>22</v>
      </c>
      <c r="F5588" s="132" t="n">
        <v>87498.06</v>
      </c>
      <c r="G5588" s="132" t="n">
        <v>93919.91</v>
      </c>
      <c r="H5588" s="132" t="n">
        <v>87077.29</v>
      </c>
      <c r="I5588" s="132" t="n">
        <v>93445.28</v>
      </c>
      <c r="J5588" s="132" t="n">
        <f aca="false">LARGE($G$1:G5588,1)</f>
        <v>109354</v>
      </c>
      <c r="K5588" s="192" t="n">
        <f aca="false">IF(J5588&gt;J5587,0,K5587+1)</f>
        <v>92</v>
      </c>
      <c r="L5588" s="134" t="n">
        <f aca="false">I5588/J5588-1</f>
        <v>-0.145479086270278</v>
      </c>
    </row>
    <row r="5589" customFormat="false" ht="12.8" hidden="false" customHeight="false" outlineLevel="0" collapsed="false">
      <c r="A5589" s="131" t="n">
        <v>1745366400</v>
      </c>
      <c r="B5589" s="330" t="n">
        <f aca="false">(A5589/(24*60*60))+DATE(1970,1,1)</f>
        <v>45770</v>
      </c>
      <c r="C5589" s="331" t="n">
        <f aca="false">YEAR(B5589)</f>
        <v>2025</v>
      </c>
      <c r="D5589" s="331" t="n">
        <f aca="false">MONTH(B5589)</f>
        <v>4</v>
      </c>
      <c r="E5589" s="331" t="n">
        <f aca="false">DAY(B5589)</f>
        <v>23</v>
      </c>
      <c r="F5589" s="132" t="n">
        <v>93444.89</v>
      </c>
      <c r="G5589" s="132" t="n">
        <v>94647.53</v>
      </c>
      <c r="H5589" s="132" t="n">
        <v>91935.17</v>
      </c>
      <c r="I5589" s="132" t="n">
        <v>93695.73</v>
      </c>
      <c r="J5589" s="132" t="n">
        <f aca="false">LARGE($G$1:G5589,1)</f>
        <v>109354</v>
      </c>
      <c r="K5589" s="192" t="n">
        <f aca="false">IF(J5589&gt;J5588,0,K5588+1)</f>
        <v>93</v>
      </c>
      <c r="L5589" s="134" t="n">
        <f aca="false">I5589/J5589-1</f>
        <v>-0.143188817967336</v>
      </c>
    </row>
    <row r="5590" customFormat="false" ht="12.8" hidden="false" customHeight="false" outlineLevel="0" collapsed="false">
      <c r="A5590" s="131" t="n">
        <v>1745452800</v>
      </c>
      <c r="B5590" s="330" t="n">
        <f aca="false">(A5590/(24*60*60))+DATE(1970,1,1)</f>
        <v>45771</v>
      </c>
      <c r="C5590" s="331" t="n">
        <f aca="false">YEAR(B5590)</f>
        <v>2025</v>
      </c>
      <c r="D5590" s="331" t="n">
        <f aca="false">MONTH(B5590)</f>
        <v>4</v>
      </c>
      <c r="E5590" s="331" t="n">
        <f aca="false">DAY(B5590)</f>
        <v>24</v>
      </c>
      <c r="F5590" s="132" t="n">
        <v>93695.73</v>
      </c>
      <c r="G5590" s="132" t="n">
        <v>94024.01</v>
      </c>
      <c r="H5590" s="132" t="n">
        <v>91713.05</v>
      </c>
      <c r="I5590" s="132" t="n">
        <v>93998.22</v>
      </c>
      <c r="J5590" s="132" t="n">
        <f aca="false">LARGE($G$1:G5590,1)</f>
        <v>109354</v>
      </c>
      <c r="K5590" s="192" t="n">
        <f aca="false">IF(J5590&gt;J5589,0,K5589+1)</f>
        <v>94</v>
      </c>
      <c r="L5590" s="134" t="n">
        <f aca="false">I5590/J5590-1</f>
        <v>-0.140422664008632</v>
      </c>
    </row>
    <row r="5591" customFormat="false" ht="12.8" hidden="false" customHeight="false" outlineLevel="0" collapsed="false">
      <c r="A5591" s="131" t="n">
        <v>1745539200</v>
      </c>
      <c r="B5591" s="330" t="n">
        <f aca="false">(A5591/(24*60*60))+DATE(1970,1,1)</f>
        <v>45772</v>
      </c>
      <c r="C5591" s="331" t="n">
        <f aca="false">YEAR(B5591)</f>
        <v>2025</v>
      </c>
      <c r="D5591" s="331" t="n">
        <f aca="false">MONTH(B5591)</f>
        <v>4</v>
      </c>
      <c r="E5591" s="331" t="n">
        <f aca="false">DAY(B5591)</f>
        <v>25</v>
      </c>
      <c r="F5591" s="132" t="n">
        <v>93998.24</v>
      </c>
      <c r="G5591" s="132" t="n">
        <v>95871.26</v>
      </c>
      <c r="H5591" s="132" t="n">
        <v>92898</v>
      </c>
      <c r="I5591" s="132" t="n">
        <v>94714.72</v>
      </c>
      <c r="J5591" s="132" t="n">
        <f aca="false">LARGE($G$1:G5591,1)</f>
        <v>109354</v>
      </c>
      <c r="K5591" s="192" t="n">
        <f aca="false">IF(J5591&gt;J5590,0,K5590+1)</f>
        <v>95</v>
      </c>
      <c r="L5591" s="134" t="n">
        <f aca="false">I5591/J5591-1</f>
        <v>-0.133870548859667</v>
      </c>
    </row>
    <row r="5592" customFormat="false" ht="12.8" hidden="false" customHeight="false" outlineLevel="0" collapsed="false">
      <c r="A5592" s="131" t="n">
        <v>1745625600</v>
      </c>
      <c r="B5592" s="330" t="n">
        <f aca="false">(A5592/(24*60*60))+DATE(1970,1,1)</f>
        <v>45773</v>
      </c>
      <c r="C5592" s="331" t="n">
        <f aca="false">YEAR(B5592)</f>
        <v>2025</v>
      </c>
      <c r="D5592" s="331" t="n">
        <f aca="false">MONTH(B5592)</f>
        <v>4</v>
      </c>
      <c r="E5592" s="331" t="n">
        <f aca="false">DAY(B5592)</f>
        <v>26</v>
      </c>
      <c r="F5592" s="132" t="n">
        <v>94708</v>
      </c>
      <c r="G5592" s="132" t="n">
        <v>95235.01</v>
      </c>
      <c r="H5592" s="132" t="n">
        <v>93956.88</v>
      </c>
      <c r="I5592" s="132" t="n">
        <v>94671.54</v>
      </c>
      <c r="J5592" s="132" t="n">
        <f aca="false">LARGE($G$1:G5592,1)</f>
        <v>109354</v>
      </c>
      <c r="K5592" s="192" t="n">
        <f aca="false">IF(J5592&gt;J5591,0,K5591+1)</f>
        <v>96</v>
      </c>
      <c r="L5592" s="134" t="n">
        <f aca="false">I5592/J5592-1</f>
        <v>-0.134265413245057</v>
      </c>
    </row>
    <row r="5593" customFormat="false" ht="12.8" hidden="false" customHeight="false" outlineLevel="0" collapsed="false">
      <c r="A5593" s="131" t="n">
        <v>1745712000</v>
      </c>
      <c r="B5593" s="330" t="n">
        <f aca="false">(A5593/(24*60*60))+DATE(1970,1,1)</f>
        <v>45774</v>
      </c>
      <c r="C5593" s="331" t="n">
        <f aca="false">YEAR(B5593)</f>
        <v>2025</v>
      </c>
      <c r="D5593" s="331" t="n">
        <f aca="false">MONTH(B5593)</f>
        <v>4</v>
      </c>
      <c r="E5593" s="331" t="n">
        <f aca="false">DAY(B5593)</f>
        <v>27</v>
      </c>
      <c r="F5593" s="132" t="n">
        <v>94671.29</v>
      </c>
      <c r="G5593" s="132" t="n">
        <v>95355.4</v>
      </c>
      <c r="H5593" s="132" t="n">
        <v>93671.32</v>
      </c>
      <c r="I5593" s="132" t="n">
        <v>93787.64</v>
      </c>
      <c r="J5593" s="132" t="n">
        <f aca="false">LARGE($G$1:G5593,1)</f>
        <v>109354</v>
      </c>
      <c r="K5593" s="192" t="n">
        <f aca="false">IF(J5593&gt;J5592,0,K5592+1)</f>
        <v>97</v>
      </c>
      <c r="L5593" s="134" t="n">
        <f aca="false">I5593/J5593-1</f>
        <v>-0.142348336594912</v>
      </c>
    </row>
    <row r="5594" customFormat="false" ht="12.8" hidden="false" customHeight="false" outlineLevel="0" collapsed="false">
      <c r="A5594" s="131" t="n">
        <v>1745798400</v>
      </c>
      <c r="B5594" s="330" t="n">
        <f aca="false">(A5594/(24*60*60))+DATE(1970,1,1)</f>
        <v>45775</v>
      </c>
      <c r="C5594" s="331" t="n">
        <f aca="false">YEAR(B5594)</f>
        <v>2025</v>
      </c>
      <c r="D5594" s="331" t="n">
        <f aca="false">MONTH(B5594)</f>
        <v>4</v>
      </c>
      <c r="E5594" s="331" t="n">
        <f aca="false">DAY(B5594)</f>
        <v>28</v>
      </c>
      <c r="F5594" s="132" t="n">
        <v>93787.14</v>
      </c>
      <c r="G5594" s="132" t="n">
        <v>95608.92</v>
      </c>
      <c r="H5594" s="132" t="n">
        <v>92902.11</v>
      </c>
      <c r="I5594" s="132" t="n">
        <v>95031.92</v>
      </c>
      <c r="J5594" s="132" t="n">
        <f aca="false">LARGE($G$1:G5594,1)</f>
        <v>109354</v>
      </c>
      <c r="K5594" s="192" t="n">
        <f aca="false">IF(J5594&gt;J5593,0,K5593+1)</f>
        <v>98</v>
      </c>
      <c r="L5594" s="134" t="n">
        <f aca="false">I5594/J5594-1</f>
        <v>-0.130969877645079</v>
      </c>
    </row>
    <row r="5595" customFormat="false" ht="12.8" hidden="false" customHeight="false" outlineLevel="0" collapsed="false">
      <c r="A5595" s="131" t="n">
        <v>1745884800</v>
      </c>
      <c r="B5595" s="330" t="n">
        <f aca="false">(A5595/(24*60*60))+DATE(1970,1,1)</f>
        <v>45776</v>
      </c>
      <c r="C5595" s="331" t="n">
        <f aca="false">YEAR(B5595)</f>
        <v>2025</v>
      </c>
      <c r="D5595" s="331" t="n">
        <f aca="false">MONTH(B5595)</f>
        <v>4</v>
      </c>
      <c r="E5595" s="331" t="n">
        <f aca="false">DAY(B5595)</f>
        <v>29</v>
      </c>
      <c r="F5595" s="132" t="n">
        <v>95039.42</v>
      </c>
      <c r="G5595" s="132" t="n">
        <v>95494.55</v>
      </c>
      <c r="H5595" s="132" t="n">
        <v>93839.44</v>
      </c>
      <c r="I5595" s="132" t="n">
        <v>94319.17</v>
      </c>
      <c r="J5595" s="132" t="n">
        <f aca="false">LARGE($G$1:G5595,1)</f>
        <v>109354</v>
      </c>
      <c r="K5595" s="192" t="n">
        <f aca="false">IF(J5595&gt;J5594,0,K5594+1)</f>
        <v>99</v>
      </c>
      <c r="L5595" s="134" t="n">
        <f aca="false">I5595/J5595-1</f>
        <v>-0.137487700495638</v>
      </c>
    </row>
    <row r="5596" customFormat="false" ht="12.8" hidden="false" customHeight="false" outlineLevel="0" collapsed="false">
      <c r="A5596" s="131" t="n">
        <v>1745971200</v>
      </c>
      <c r="B5596" s="330" t="n">
        <f aca="false">(A5596/(24*60*60))+DATE(1970,1,1)</f>
        <v>45777</v>
      </c>
      <c r="C5596" s="331" t="n">
        <f aca="false">YEAR(B5596)</f>
        <v>2025</v>
      </c>
      <c r="D5596" s="331" t="n">
        <f aca="false">MONTH(B5596)</f>
        <v>4</v>
      </c>
      <c r="E5596" s="331" t="n">
        <f aca="false">DAY(B5596)</f>
        <v>30</v>
      </c>
      <c r="F5596" s="132" t="n">
        <v>94312.7</v>
      </c>
      <c r="G5596" s="132" t="n">
        <v>95253.19</v>
      </c>
      <c r="H5596" s="132" t="n">
        <v>93066.1</v>
      </c>
      <c r="I5596" s="132" t="n">
        <v>94219.48</v>
      </c>
      <c r="J5596" s="132" t="n">
        <f aca="false">LARGE($G$1:G5596,1)</f>
        <v>109354</v>
      </c>
      <c r="K5596" s="192" t="n">
        <f aca="false">IF(J5596&gt;J5595,0,K5595+1)</f>
        <v>100</v>
      </c>
      <c r="L5596" s="134" t="n">
        <f aca="false">I5596/J5596-1</f>
        <v>-0.13839932695649</v>
      </c>
    </row>
    <row r="5597" customFormat="false" ht="12.8" hidden="false" customHeight="false" outlineLevel="0" collapsed="false">
      <c r="A5597" s="131" t="n">
        <v>1746057600</v>
      </c>
      <c r="B5597" s="330" t="n">
        <f aca="false">(A5597/(24*60*60))+DATE(1970,1,1)</f>
        <v>45778</v>
      </c>
      <c r="C5597" s="331" t="n">
        <f aca="false">YEAR(B5597)</f>
        <v>2025</v>
      </c>
      <c r="D5597" s="331" t="n">
        <f aca="false">MONTH(B5597)</f>
        <v>5</v>
      </c>
      <c r="E5597" s="331" t="n">
        <f aca="false">DAY(B5597)</f>
        <v>1</v>
      </c>
      <c r="F5597" s="132" t="n">
        <v>94217.49</v>
      </c>
      <c r="G5597" s="132" t="n">
        <v>97474.7</v>
      </c>
      <c r="H5597" s="132" t="n">
        <v>94180.02</v>
      </c>
      <c r="I5597" s="132" t="n">
        <v>96499.22</v>
      </c>
      <c r="J5597" s="132" t="n">
        <f aca="false">LARGE($G$1:G5597,1)</f>
        <v>109354</v>
      </c>
      <c r="K5597" s="192" t="n">
        <f aca="false">IF(J5597&gt;J5596,0,K5596+1)</f>
        <v>101</v>
      </c>
      <c r="L5597" s="134" t="n">
        <f aca="false">I5597/J5597-1</f>
        <v>-0.117551987124385</v>
      </c>
    </row>
    <row r="5598" customFormat="false" ht="12.8" hidden="false" customHeight="false" outlineLevel="0" collapsed="false">
      <c r="A5598" s="131" t="n">
        <v>1746144000</v>
      </c>
      <c r="B5598" s="330" t="n">
        <f aca="false">(A5598/(24*60*60))+DATE(1970,1,1)</f>
        <v>45779</v>
      </c>
      <c r="C5598" s="331" t="n">
        <f aca="false">YEAR(B5598)</f>
        <v>2025</v>
      </c>
      <c r="D5598" s="331" t="n">
        <f aca="false">MONTH(B5598)</f>
        <v>5</v>
      </c>
      <c r="E5598" s="331" t="n">
        <f aca="false">DAY(B5598)</f>
        <v>2</v>
      </c>
      <c r="F5598" s="132" t="n">
        <v>96510.72</v>
      </c>
      <c r="G5598" s="132" t="n">
        <v>97921.64</v>
      </c>
      <c r="H5598" s="132" t="n">
        <v>96384.1</v>
      </c>
      <c r="I5598" s="132" t="n">
        <v>96915.88</v>
      </c>
      <c r="J5598" s="132" t="n">
        <f aca="false">LARGE($G$1:G5598,1)</f>
        <v>109354</v>
      </c>
      <c r="K5598" s="192" t="n">
        <f aca="false">IF(J5598&gt;J5597,0,K5597+1)</f>
        <v>102</v>
      </c>
      <c r="L5598" s="134" t="n">
        <f aca="false">I5598/J5598-1</f>
        <v>-0.113741792709915</v>
      </c>
    </row>
    <row r="5599" customFormat="false" ht="12.8" hidden="false" customHeight="false" outlineLevel="0" collapsed="false">
      <c r="A5599" s="131" t="n">
        <v>1746230400</v>
      </c>
      <c r="B5599" s="330" t="n">
        <f aca="false">(A5599/(24*60*60))+DATE(1970,1,1)</f>
        <v>45780</v>
      </c>
      <c r="C5599" s="331" t="n">
        <f aca="false">YEAR(B5599)</f>
        <v>2025</v>
      </c>
      <c r="D5599" s="331" t="n">
        <f aca="false">MONTH(B5599)</f>
        <v>5</v>
      </c>
      <c r="E5599" s="331" t="n">
        <f aca="false">DAY(B5599)</f>
        <v>3</v>
      </c>
      <c r="F5599" s="132" t="n">
        <v>96917.63</v>
      </c>
      <c r="G5599" s="132" t="n">
        <v>96949.52</v>
      </c>
      <c r="H5599" s="132" t="n">
        <v>95854.01</v>
      </c>
      <c r="I5599" s="132" t="n">
        <v>95928.06</v>
      </c>
      <c r="J5599" s="132" t="n">
        <f aca="false">LARGE($G$1:G5599,1)</f>
        <v>109354</v>
      </c>
      <c r="K5599" s="192" t="n">
        <f aca="false">IF(J5599&gt;J5598,0,K5598+1)</f>
        <v>103</v>
      </c>
      <c r="L5599" s="134" t="n">
        <f aca="false">I5599/J5599-1</f>
        <v>-0.122775024233224</v>
      </c>
    </row>
    <row r="5600" customFormat="false" ht="12.8" hidden="false" customHeight="false" outlineLevel="0" collapsed="false">
      <c r="A5600" s="131" t="n">
        <v>1746316800</v>
      </c>
      <c r="B5600" s="330" t="n">
        <f aca="false">(A5600/(24*60*60))+DATE(1970,1,1)</f>
        <v>45781</v>
      </c>
      <c r="C5600" s="331" t="n">
        <f aca="false">YEAR(B5600)</f>
        <v>2025</v>
      </c>
      <c r="D5600" s="331" t="n">
        <f aca="false">MONTH(B5600)</f>
        <v>5</v>
      </c>
      <c r="E5600" s="331" t="n">
        <f aca="false">DAY(B5600)</f>
        <v>4</v>
      </c>
      <c r="F5600" s="132" t="n">
        <v>95912.59</v>
      </c>
      <c r="G5600" s="132" t="n">
        <v>96336.13</v>
      </c>
      <c r="H5600" s="132" t="n">
        <v>94292.47</v>
      </c>
      <c r="I5600" s="132" t="n">
        <v>94398.66</v>
      </c>
      <c r="J5600" s="132" t="n">
        <f aca="false">LARGE($G$1:G5600,1)</f>
        <v>109354</v>
      </c>
      <c r="K5600" s="192" t="n">
        <f aca="false">IF(J5600&gt;J5599,0,K5599+1)</f>
        <v>104</v>
      </c>
      <c r="L5600" s="134" t="n">
        <f aca="false">I5600/J5600-1</f>
        <v>-0.136760795215539</v>
      </c>
    </row>
    <row r="5601" customFormat="false" ht="12.8" hidden="false" customHeight="false" outlineLevel="0" collapsed="false">
      <c r="A5601" s="131" t="n">
        <v>1746403200</v>
      </c>
      <c r="B5601" s="330" t="n">
        <f aca="false">(A5601/(24*60*60))+DATE(1970,1,1)</f>
        <v>45782</v>
      </c>
      <c r="C5601" s="331" t="n">
        <f aca="false">YEAR(B5601)</f>
        <v>2025</v>
      </c>
      <c r="D5601" s="331" t="n">
        <f aca="false">MONTH(B5601)</f>
        <v>5</v>
      </c>
      <c r="E5601" s="331" t="n">
        <f aca="false">DAY(B5601)</f>
        <v>5</v>
      </c>
      <c r="F5601" s="132" t="n">
        <v>94394.91</v>
      </c>
      <c r="G5601" s="132" t="n">
        <v>95249.43</v>
      </c>
      <c r="H5601" s="132" t="n">
        <v>93652.03</v>
      </c>
      <c r="I5601" s="132" t="n">
        <v>94794</v>
      </c>
      <c r="J5601" s="132" t="n">
        <f aca="false">LARGE($G$1:G5601,1)</f>
        <v>109354</v>
      </c>
      <c r="K5601" s="192" t="n">
        <f aca="false">IF(J5601&gt;J5600,0,K5600+1)</f>
        <v>105</v>
      </c>
      <c r="L5601" s="134" t="n">
        <f aca="false">I5601/J5601-1</f>
        <v>-0.133145563948278</v>
      </c>
    </row>
    <row r="5602" customFormat="false" ht="12.8" hidden="false" customHeight="false" outlineLevel="0" collapsed="false">
      <c r="A5602" s="131" t="n">
        <v>1746489600</v>
      </c>
      <c r="B5602" s="330" t="n">
        <f aca="false">(A5602/(24*60*60))+DATE(1970,1,1)</f>
        <v>45783</v>
      </c>
      <c r="C5602" s="331" t="n">
        <f aca="false">YEAR(B5602)</f>
        <v>2025</v>
      </c>
      <c r="D5602" s="331" t="n">
        <f aca="false">MONTH(B5602)</f>
        <v>5</v>
      </c>
      <c r="E5602" s="331" t="n">
        <f aca="false">DAY(B5602)</f>
        <v>6</v>
      </c>
      <c r="F5602" s="132" t="n">
        <v>94789</v>
      </c>
      <c r="G5602" s="132" t="n">
        <v>96922.01</v>
      </c>
      <c r="H5602" s="132" t="n">
        <v>93450.2</v>
      </c>
      <c r="I5602" s="132" t="n">
        <v>96850.72</v>
      </c>
      <c r="J5602" s="132" t="n">
        <f aca="false">LARGE($G$1:G5602,1)</f>
        <v>109354</v>
      </c>
      <c r="K5602" s="192" t="n">
        <f aca="false">IF(J5602&gt;J5601,0,K5601+1)</f>
        <v>106</v>
      </c>
      <c r="L5602" s="134" t="n">
        <f aca="false">I5602/J5602-1</f>
        <v>-0.114337655687035</v>
      </c>
    </row>
    <row r="5603" customFormat="false" ht="12.8" hidden="false" customHeight="false" outlineLevel="0" collapsed="false">
      <c r="A5603" s="131" t="n">
        <v>1746576000</v>
      </c>
      <c r="B5603" s="330" t="n">
        <f aca="false">(A5603/(24*60*60))+DATE(1970,1,1)</f>
        <v>45784</v>
      </c>
      <c r="C5603" s="331" t="n">
        <f aca="false">YEAR(B5603)</f>
        <v>2025</v>
      </c>
      <c r="D5603" s="331" t="n">
        <f aca="false">MONTH(B5603)</f>
        <v>5</v>
      </c>
      <c r="E5603" s="331" t="n">
        <f aca="false">DAY(B5603)</f>
        <v>7</v>
      </c>
      <c r="F5603" s="132" t="n">
        <v>96861.39</v>
      </c>
      <c r="G5603" s="132" t="n">
        <v>97736.26</v>
      </c>
      <c r="H5603" s="132" t="n">
        <v>95847.75</v>
      </c>
      <c r="I5603" s="132" t="n">
        <v>97066.18</v>
      </c>
      <c r="J5603" s="132" t="n">
        <f aca="false">LARGE($G$1:G5603,1)</f>
        <v>109354</v>
      </c>
      <c r="K5603" s="192" t="n">
        <f aca="false">IF(J5603&gt;J5602,0,K5602+1)</f>
        <v>107</v>
      </c>
      <c r="L5603" s="134" t="n">
        <f aca="false">I5603/J5603-1</f>
        <v>-0.112367357389762</v>
      </c>
    </row>
    <row r="5604" customFormat="false" ht="12.8" hidden="false" customHeight="false" outlineLevel="0" collapsed="false">
      <c r="A5604" s="131" t="n">
        <v>1746662400</v>
      </c>
      <c r="B5604" s="330" t="n">
        <f aca="false">(A5604/(24*60*60))+DATE(1970,1,1)</f>
        <v>45785</v>
      </c>
      <c r="C5604" s="331" t="n">
        <f aca="false">YEAR(B5604)</f>
        <v>2025</v>
      </c>
      <c r="D5604" s="331" t="n">
        <f aca="false">MONTH(B5604)</f>
        <v>5</v>
      </c>
      <c r="E5604" s="331" t="n">
        <f aca="false">DAY(B5604)</f>
        <v>8</v>
      </c>
      <c r="F5604" s="132" t="n">
        <v>97073.43</v>
      </c>
      <c r="G5604" s="132" t="n">
        <v>104151.89</v>
      </c>
      <c r="H5604" s="132" t="n">
        <v>96912.54</v>
      </c>
      <c r="I5604" s="132" t="n">
        <v>103258.12</v>
      </c>
      <c r="J5604" s="132" t="n">
        <f aca="false">LARGE($G$1:G5604,1)</f>
        <v>109354</v>
      </c>
      <c r="K5604" s="192" t="n">
        <f aca="false">IF(J5604&gt;J5603,0,K5603+1)</f>
        <v>108</v>
      </c>
      <c r="L5604" s="134" t="n">
        <f aca="false">I5604/J5604-1</f>
        <v>-0.055744462936884</v>
      </c>
    </row>
    <row r="5605" customFormat="false" ht="12.8" hidden="false" customHeight="false" outlineLevel="0" collapsed="false">
      <c r="A5605" s="131" t="n">
        <v>1746748800</v>
      </c>
      <c r="B5605" s="330" t="n">
        <f aca="false">(A5605/(24*60*60))+DATE(1970,1,1)</f>
        <v>45786</v>
      </c>
      <c r="C5605" s="331" t="n">
        <f aca="false">YEAR(B5605)</f>
        <v>2025</v>
      </c>
      <c r="D5605" s="331" t="n">
        <f aca="false">MONTH(B5605)</f>
        <v>5</v>
      </c>
      <c r="E5605" s="331" t="n">
        <f aca="false">DAY(B5605)</f>
        <v>9</v>
      </c>
      <c r="F5605" s="132" t="n">
        <v>103246.05</v>
      </c>
      <c r="G5605" s="132" t="n">
        <v>104335.92</v>
      </c>
      <c r="H5605" s="132" t="n">
        <v>102338.87</v>
      </c>
      <c r="I5605" s="132" t="n">
        <v>102973.72</v>
      </c>
      <c r="J5605" s="132" t="n">
        <f aca="false">LARGE($G$1:G5605,1)</f>
        <v>109354</v>
      </c>
      <c r="K5605" s="192" t="n">
        <f aca="false">IF(J5605&gt;J5604,0,K5604+1)</f>
        <v>109</v>
      </c>
      <c r="L5605" s="134" t="n">
        <f aca="false">I5605/J5605-1</f>
        <v>-0.0583451908480714</v>
      </c>
    </row>
    <row r="5606" customFormat="false" ht="12.8" hidden="false" customHeight="false" outlineLevel="0" collapsed="false">
      <c r="A5606" s="131" t="n">
        <v>1746835200</v>
      </c>
      <c r="B5606" s="330" t="n">
        <f aca="false">(A5606/(24*60*60))+DATE(1970,1,1)</f>
        <v>45787</v>
      </c>
      <c r="C5606" s="331" t="n">
        <f aca="false">YEAR(B5606)</f>
        <v>2025</v>
      </c>
      <c r="D5606" s="331" t="n">
        <f aca="false">MONTH(B5606)</f>
        <v>5</v>
      </c>
      <c r="E5606" s="331" t="n">
        <f aca="false">DAY(B5606)</f>
        <v>10</v>
      </c>
      <c r="F5606" s="132" t="n">
        <v>102973.99</v>
      </c>
      <c r="G5606" s="132" t="n">
        <v>104961.43</v>
      </c>
      <c r="H5606" s="132" t="n">
        <v>102827.43</v>
      </c>
      <c r="I5606" s="132" t="n">
        <v>104795.05</v>
      </c>
      <c r="J5606" s="132" t="n">
        <f aca="false">LARGE($G$1:G5606,1)</f>
        <v>109354</v>
      </c>
      <c r="K5606" s="192" t="n">
        <f aca="false">IF(J5606&gt;J5605,0,K5605+1)</f>
        <v>110</v>
      </c>
      <c r="L5606" s="134" t="n">
        <f aca="false">I5606/J5606-1</f>
        <v>-0.0416898330193682</v>
      </c>
    </row>
    <row r="5607" customFormat="false" ht="12.8" hidden="false" customHeight="false" outlineLevel="0" collapsed="false">
      <c r="A5607" s="131" t="n">
        <v>1746921600</v>
      </c>
      <c r="B5607" s="330" t="n">
        <f aca="false">(A5607/(24*60*60))+DATE(1970,1,1)</f>
        <v>45788</v>
      </c>
      <c r="C5607" s="331" t="n">
        <f aca="false">YEAR(B5607)</f>
        <v>2025</v>
      </c>
      <c r="D5607" s="331" t="n">
        <f aca="false">MONTH(B5607)</f>
        <v>5</v>
      </c>
      <c r="E5607" s="331" t="n">
        <f aca="false">DAY(B5607)</f>
        <v>11</v>
      </c>
      <c r="F5607" s="132" t="n">
        <v>104791.68</v>
      </c>
      <c r="G5607" s="132" t="n">
        <v>104934.65</v>
      </c>
      <c r="H5607" s="132" t="n">
        <v>103341.5</v>
      </c>
      <c r="I5607" s="132" t="n">
        <v>104118.91</v>
      </c>
      <c r="J5607" s="132" t="n">
        <f aca="false">LARGE($G$1:G5607,1)</f>
        <v>109354</v>
      </c>
      <c r="K5607" s="192" t="n">
        <f aca="false">IF(J5607&gt;J5606,0,K5606+1)</f>
        <v>111</v>
      </c>
      <c r="L5607" s="134" t="n">
        <f aca="false">I5607/J5607-1</f>
        <v>-0.0478728715913455</v>
      </c>
    </row>
    <row r="5608" customFormat="false" ht="12.8" hidden="false" customHeight="false" outlineLevel="0" collapsed="false">
      <c r="A5608" s="131" t="n">
        <v>1747008000</v>
      </c>
      <c r="B5608" s="330" t="n">
        <f aca="false">(A5608/(24*60*60))+DATE(1970,1,1)</f>
        <v>45789</v>
      </c>
      <c r="C5608" s="331" t="n">
        <f aca="false">YEAR(B5608)</f>
        <v>2025</v>
      </c>
      <c r="D5608" s="331" t="n">
        <f aca="false">MONTH(B5608)</f>
        <v>5</v>
      </c>
      <c r="E5608" s="331" t="n">
        <f aca="false">DAY(B5608)</f>
        <v>12</v>
      </c>
      <c r="F5608" s="132" t="n">
        <v>104118.65</v>
      </c>
      <c r="G5608" s="132" t="n">
        <v>105720.54</v>
      </c>
      <c r="H5608" s="132" t="n">
        <v>100762.58</v>
      </c>
      <c r="I5608" s="132" t="n">
        <v>102820.3</v>
      </c>
      <c r="J5608" s="132" t="n">
        <f aca="false">LARGE($G$1:G5608,1)</f>
        <v>109354</v>
      </c>
      <c r="K5608" s="192" t="n">
        <f aca="false">IF(J5608&gt;J5607,0,K5607+1)</f>
        <v>112</v>
      </c>
      <c r="L5608" s="134" t="n">
        <f aca="false">I5608/J5608-1</f>
        <v>-0.0597481573604989</v>
      </c>
    </row>
    <row r="5609" customFormat="false" ht="12.8" hidden="false" customHeight="false" outlineLevel="0" collapsed="false">
      <c r="A5609" s="131" t="n">
        <v>1747094400</v>
      </c>
      <c r="B5609" s="330" t="n">
        <f aca="false">(A5609/(24*60*60))+DATE(1970,1,1)</f>
        <v>45790</v>
      </c>
      <c r="C5609" s="331" t="n">
        <f aca="false">YEAR(B5609)</f>
        <v>2025</v>
      </c>
      <c r="D5609" s="331" t="n">
        <f aca="false">MONTH(B5609)</f>
        <v>5</v>
      </c>
      <c r="E5609" s="331" t="n">
        <f aca="false">DAY(B5609)</f>
        <v>13</v>
      </c>
      <c r="F5609" s="132" t="n">
        <v>102820.33</v>
      </c>
      <c r="G5609" s="132" t="n">
        <v>104998.88</v>
      </c>
      <c r="H5609" s="132" t="n">
        <v>101485.97</v>
      </c>
      <c r="I5609" s="132" t="n">
        <v>104140.69</v>
      </c>
      <c r="J5609" s="132" t="n">
        <f aca="false">LARGE($G$1:G5609,1)</f>
        <v>109354</v>
      </c>
      <c r="K5609" s="192" t="n">
        <f aca="false">IF(J5609&gt;J5608,0,K5608+1)</f>
        <v>113</v>
      </c>
      <c r="L5609" s="134" t="n">
        <f aca="false">I5609/J5609-1</f>
        <v>-0.0476737019221977</v>
      </c>
    </row>
    <row r="5610" customFormat="false" ht="12.8" hidden="false" customHeight="false" outlineLevel="0" collapsed="false">
      <c r="A5610" s="131" t="n">
        <v>1747180800</v>
      </c>
      <c r="B5610" s="330" t="n">
        <f aca="false">(A5610/(24*60*60))+DATE(1970,1,1)</f>
        <v>45791</v>
      </c>
      <c r="C5610" s="331" t="n">
        <f aca="false">YEAR(B5610)</f>
        <v>2025</v>
      </c>
      <c r="D5610" s="331" t="n">
        <f aca="false">MONTH(B5610)</f>
        <v>5</v>
      </c>
      <c r="E5610" s="331" t="n">
        <f aca="false">DAY(B5610)</f>
        <v>14</v>
      </c>
      <c r="F5610" s="132" t="n">
        <v>104133.5</v>
      </c>
      <c r="G5610" s="132" t="n">
        <v>104327.53</v>
      </c>
      <c r="H5610" s="132" t="n">
        <v>102581.69</v>
      </c>
      <c r="I5610" s="132" t="n">
        <v>103554.02</v>
      </c>
      <c r="J5610" s="132" t="n">
        <f aca="false">LARGE($G$1:G5610,1)</f>
        <v>109354</v>
      </c>
      <c r="K5610" s="192" t="n">
        <f aca="false">IF(J5610&gt;J5609,0,K5609+1)</f>
        <v>114</v>
      </c>
      <c r="L5610" s="134" t="n">
        <f aca="false">I5610/J5610-1</f>
        <v>-0.0530385719772482</v>
      </c>
    </row>
    <row r="5611" customFormat="false" ht="12.8" hidden="false" customHeight="false" outlineLevel="0" collapsed="false">
      <c r="A5611" s="131" t="n">
        <v>1747267200</v>
      </c>
      <c r="B5611" s="330" t="n">
        <f aca="false">(A5611/(24*60*60))+DATE(1970,1,1)</f>
        <v>45792</v>
      </c>
      <c r="C5611" s="331" t="n">
        <f aca="false">YEAR(B5611)</f>
        <v>2025</v>
      </c>
      <c r="D5611" s="331" t="n">
        <f aca="false">MONTH(B5611)</f>
        <v>5</v>
      </c>
      <c r="E5611" s="331" t="n">
        <f aca="false">DAY(B5611)</f>
        <v>15</v>
      </c>
      <c r="F5611" s="132" t="n">
        <v>103541.15</v>
      </c>
      <c r="G5611" s="132" t="n">
        <v>104171.75</v>
      </c>
      <c r="H5611" s="132" t="n">
        <v>101428.4</v>
      </c>
      <c r="I5611" s="132" t="n">
        <v>103760.28</v>
      </c>
      <c r="J5611" s="132" t="n">
        <f aca="false">LARGE($G$1:G5611,1)</f>
        <v>109354</v>
      </c>
      <c r="K5611" s="192" t="n">
        <f aca="false">IF(J5611&gt;J5610,0,K5610+1)</f>
        <v>115</v>
      </c>
      <c r="L5611" s="134" t="n">
        <f aca="false">I5611/J5611-1</f>
        <v>-0.0511524041187337</v>
      </c>
    </row>
    <row r="5612" customFormat="false" ht="12.8" hidden="false" customHeight="false" outlineLevel="0" collapsed="false">
      <c r="A5612" s="131" t="n">
        <v>1747353600</v>
      </c>
      <c r="B5612" s="330" t="n">
        <f aca="false">(A5612/(24*60*60))+DATE(1970,1,1)</f>
        <v>45793</v>
      </c>
      <c r="C5612" s="331" t="n">
        <f aca="false">YEAR(B5612)</f>
        <v>2025</v>
      </c>
      <c r="D5612" s="331" t="n">
        <f aca="false">MONTH(B5612)</f>
        <v>5</v>
      </c>
      <c r="E5612" s="331" t="n">
        <f aca="false">DAY(B5612)</f>
        <v>16</v>
      </c>
      <c r="F5612" s="132" t="n">
        <v>103764.53</v>
      </c>
      <c r="G5612" s="132" t="n">
        <v>104549.18</v>
      </c>
      <c r="H5612" s="132" t="n">
        <v>103123.13</v>
      </c>
      <c r="I5612" s="132" t="n">
        <v>103489.03</v>
      </c>
      <c r="J5612" s="132" t="n">
        <f aca="false">LARGE($G$1:G5612,1)</f>
        <v>109354</v>
      </c>
      <c r="K5612" s="192" t="n">
        <f aca="false">IF(J5612&gt;J5611,0,K5611+1)</f>
        <v>116</v>
      </c>
      <c r="L5612" s="134" t="n">
        <f aca="false">I5612/J5612-1</f>
        <v>-0.053632880370174</v>
      </c>
    </row>
    <row r="5613" customFormat="false" ht="12.8" hidden="false" customHeight="false" outlineLevel="0" collapsed="false">
      <c r="A5613" s="131" t="n">
        <v>1747440000</v>
      </c>
      <c r="B5613" s="330" t="n">
        <f aca="false">(A5613/(24*60*60))+DATE(1970,1,1)</f>
        <v>45794</v>
      </c>
      <c r="C5613" s="331" t="n">
        <f aca="false">YEAR(B5613)</f>
        <v>2025</v>
      </c>
      <c r="D5613" s="331" t="n">
        <f aca="false">MONTH(B5613)</f>
        <v>5</v>
      </c>
      <c r="E5613" s="331" t="n">
        <f aca="false">DAY(B5613)</f>
        <v>17</v>
      </c>
      <c r="F5613" s="132" t="n">
        <v>103488.28</v>
      </c>
      <c r="G5613" s="132" t="n">
        <v>103707.27</v>
      </c>
      <c r="H5613" s="132" t="n">
        <v>102650</v>
      </c>
      <c r="I5613" s="132" t="n">
        <v>103155.79</v>
      </c>
      <c r="J5613" s="132" t="n">
        <f aca="false">LARGE($G$1:G5613,1)</f>
        <v>109354</v>
      </c>
      <c r="K5613" s="192" t="n">
        <f aca="false">IF(J5613&gt;J5612,0,K5612+1)</f>
        <v>117</v>
      </c>
      <c r="L5613" s="134" t="n">
        <f aca="false">I5613/J5613-1</f>
        <v>-0.0566802311758143</v>
      </c>
    </row>
    <row r="5614" customFormat="false" ht="12.8" hidden="false" customHeight="false" outlineLevel="0" collapsed="false">
      <c r="A5614" s="131" t="n">
        <v>1747526400</v>
      </c>
      <c r="B5614" s="330" t="n">
        <f aca="false">(A5614/(24*60*60))+DATE(1970,1,1)</f>
        <v>45795</v>
      </c>
      <c r="C5614" s="331" t="n">
        <f aca="false">YEAR(B5614)</f>
        <v>2025</v>
      </c>
      <c r="D5614" s="331" t="n">
        <f aca="false">MONTH(B5614)</f>
        <v>5</v>
      </c>
      <c r="E5614" s="331" t="n">
        <f aca="false">DAY(B5614)</f>
        <v>18</v>
      </c>
      <c r="F5614" s="132" t="n">
        <v>103163.41</v>
      </c>
      <c r="G5614" s="132" t="n">
        <v>106637.44</v>
      </c>
      <c r="H5614" s="132" t="n">
        <v>103144.54</v>
      </c>
      <c r="I5614" s="132" t="n">
        <v>106487.27</v>
      </c>
      <c r="J5614" s="132" t="n">
        <f aca="false">LARGE($G$1:G5614,1)</f>
        <v>109354</v>
      </c>
      <c r="K5614" s="192" t="n">
        <f aca="false">IF(J5614&gt;J5613,0,K5613+1)</f>
        <v>118</v>
      </c>
      <c r="L5614" s="134" t="n">
        <f aca="false">I5614/J5614-1</f>
        <v>-0.0262151361632862</v>
      </c>
    </row>
    <row r="5615" customFormat="false" ht="12.8" hidden="false" customHeight="false" outlineLevel="0" collapsed="false">
      <c r="A5615" s="131" t="n">
        <v>1747612800</v>
      </c>
      <c r="B5615" s="330" t="n">
        <f aca="false">(A5615/(24*60*60))+DATE(1970,1,1)</f>
        <v>45796</v>
      </c>
      <c r="C5615" s="331" t="n">
        <f aca="false">YEAR(B5615)</f>
        <v>2025</v>
      </c>
      <c r="D5615" s="331" t="n">
        <f aca="false">MONTH(B5615)</f>
        <v>5</v>
      </c>
      <c r="E5615" s="331" t="n">
        <f aca="false">DAY(B5615)</f>
        <v>19</v>
      </c>
      <c r="F5615" s="132" t="n">
        <v>106493.59</v>
      </c>
      <c r="G5615" s="132" t="n">
        <v>107091.2</v>
      </c>
      <c r="H5615" s="132" t="n">
        <v>102085.25</v>
      </c>
      <c r="I5615" s="132" t="n">
        <v>105586.47</v>
      </c>
      <c r="J5615" s="132" t="n">
        <f aca="false">LARGE($G$1:G5615,1)</f>
        <v>109354</v>
      </c>
      <c r="K5615" s="192" t="n">
        <f aca="false">IF(J5615&gt;J5614,0,K5614+1)</f>
        <v>119</v>
      </c>
      <c r="L5615" s="134" t="n">
        <f aca="false">I5615/J5615-1</f>
        <v>-0.0344526034712951</v>
      </c>
    </row>
    <row r="5616" customFormat="false" ht="12.8" hidden="false" customHeight="false" outlineLevel="0" collapsed="false">
      <c r="A5616" s="131" t="n">
        <v>1747699200</v>
      </c>
      <c r="B5616" s="330" t="n">
        <f aca="false">(A5616/(24*60*60))+DATE(1970,1,1)</f>
        <v>45797</v>
      </c>
      <c r="C5616" s="331" t="n">
        <f aca="false">YEAR(B5616)</f>
        <v>2025</v>
      </c>
      <c r="D5616" s="331" t="n">
        <f aca="false">MONTH(B5616)</f>
        <v>5</v>
      </c>
      <c r="E5616" s="331" t="n">
        <f aca="false">DAY(B5616)</f>
        <v>20</v>
      </c>
      <c r="F5616" s="132" t="n">
        <v>105595.98</v>
      </c>
      <c r="G5616" s="132" t="n">
        <v>107296.9</v>
      </c>
      <c r="H5616" s="132" t="n">
        <v>104207.55</v>
      </c>
      <c r="I5616" s="132" t="n">
        <v>106830.96</v>
      </c>
      <c r="J5616" s="132" t="n">
        <f aca="false">LARGE($G$1:G5616,1)</f>
        <v>109354</v>
      </c>
      <c r="K5616" s="192" t="n">
        <f aca="false">IF(J5616&gt;J5615,0,K5615+1)</f>
        <v>120</v>
      </c>
      <c r="L5616" s="134" t="n">
        <f aca="false">I5616/J5616-1</f>
        <v>-0.0230722241527516</v>
      </c>
    </row>
    <row r="5617" customFormat="false" ht="12.8" hidden="false" customHeight="false" outlineLevel="0" collapsed="false">
      <c r="A5617" s="131" t="n">
        <v>1747785600</v>
      </c>
      <c r="B5617" s="330" t="n">
        <f aca="false">(A5617/(24*60*60))+DATE(1970,1,1)</f>
        <v>45798</v>
      </c>
      <c r="C5617" s="331" t="n">
        <f aca="false">YEAR(B5617)</f>
        <v>2025</v>
      </c>
      <c r="D5617" s="331" t="n">
        <f aca="false">MONTH(B5617)</f>
        <v>5</v>
      </c>
      <c r="E5617" s="331" t="n">
        <f aca="false">DAY(B5617)</f>
        <v>21</v>
      </c>
      <c r="F5617" s="132" t="n">
        <v>106842.46</v>
      </c>
      <c r="G5617" s="132" t="n">
        <v>110726.75</v>
      </c>
      <c r="H5617" s="132" t="n">
        <v>106111.04</v>
      </c>
      <c r="I5617" s="132" t="n">
        <v>109674.16</v>
      </c>
      <c r="J5617" s="132" t="n">
        <f aca="false">LARGE($G$1:G5617,1)</f>
        <v>110726.75</v>
      </c>
      <c r="K5617" s="192" t="n">
        <f aca="false">IF(J5617&gt;J5616,0,K5616+1)</f>
        <v>0</v>
      </c>
      <c r="L5617" s="134" t="n">
        <f aca="false">I5617/J5617-1</f>
        <v>-0.00950619430264144</v>
      </c>
    </row>
    <row r="5618" customFormat="false" ht="12.8" hidden="false" customHeight="false" outlineLevel="0" collapsed="false">
      <c r="A5618" s="131" t="n">
        <v>1747872000</v>
      </c>
      <c r="B5618" s="330" t="n">
        <f aca="false">(A5618/(24*60*60))+DATE(1970,1,1)</f>
        <v>45799</v>
      </c>
      <c r="C5618" s="331" t="n">
        <f aca="false">YEAR(B5618)</f>
        <v>2025</v>
      </c>
      <c r="D5618" s="331" t="n">
        <f aca="false">MONTH(B5618)</f>
        <v>5</v>
      </c>
      <c r="E5618" s="331" t="n">
        <f aca="false">DAY(B5618)</f>
        <v>22</v>
      </c>
      <c r="F5618" s="132" t="n">
        <v>109672.07</v>
      </c>
      <c r="G5618" s="132" t="n">
        <v>111965.8</v>
      </c>
      <c r="H5618" s="132" t="n">
        <v>109244.11</v>
      </c>
      <c r="I5618" s="132" t="n">
        <v>111704.16</v>
      </c>
      <c r="J5618" s="132" t="n">
        <f aca="false">LARGE($G$1:G5618,1)</f>
        <v>111965.8</v>
      </c>
      <c r="K5618" s="192" t="n">
        <f aca="false">IF(J5618&gt;J5617,0,K5617+1)</f>
        <v>0</v>
      </c>
      <c r="L5618" s="134" t="n">
        <f aca="false">I5618/J5618-1</f>
        <v>-0.00233678498255718</v>
      </c>
    </row>
    <row r="5619" customFormat="false" ht="12.8" hidden="false" customHeight="false" outlineLevel="0" collapsed="false">
      <c r="A5619" s="131" t="n">
        <v>1747958400</v>
      </c>
      <c r="B5619" s="330" t="n">
        <f aca="false">(A5619/(24*60*60))+DATE(1970,1,1)</f>
        <v>45800</v>
      </c>
      <c r="C5619" s="331" t="n">
        <f aca="false">YEAR(B5619)</f>
        <v>2025</v>
      </c>
      <c r="D5619" s="331" t="n">
        <f aca="false">MONTH(B5619)</f>
        <v>5</v>
      </c>
      <c r="E5619" s="331" t="n">
        <f aca="false">DAY(B5619)</f>
        <v>23</v>
      </c>
      <c r="F5619" s="132" t="n">
        <v>111701.41</v>
      </c>
      <c r="G5619" s="132" t="n">
        <v>111778.84</v>
      </c>
      <c r="H5619" s="132" t="n">
        <v>106790.25</v>
      </c>
      <c r="I5619" s="132" t="n">
        <v>107305.53</v>
      </c>
      <c r="J5619" s="132" t="n">
        <f aca="false">LARGE($G$1:G5619,1)</f>
        <v>111965.8</v>
      </c>
      <c r="K5619" s="192" t="n">
        <f aca="false">IF(J5619&gt;J5618,0,K5618+1)</f>
        <v>1</v>
      </c>
      <c r="L5619" s="134" t="n">
        <f aca="false">I5619/J5619-1</f>
        <v>-0.0416222632268068</v>
      </c>
    </row>
    <row r="5620" customFormat="false" ht="12.8" hidden="false" customHeight="false" outlineLevel="0" collapsed="false">
      <c r="A5620" s="131" t="n">
        <v>1748044800</v>
      </c>
      <c r="B5620" s="330" t="n">
        <f aca="false">(A5620/(24*60*60))+DATE(1970,1,1)</f>
        <v>45801</v>
      </c>
      <c r="C5620" s="331" t="n">
        <f aca="false">YEAR(B5620)</f>
        <v>2025</v>
      </c>
      <c r="D5620" s="331" t="n">
        <f aca="false">MONTH(B5620)</f>
        <v>5</v>
      </c>
      <c r="E5620" s="331" t="n">
        <f aca="false">DAY(B5620)</f>
        <v>24</v>
      </c>
      <c r="F5620" s="132" t="n">
        <v>107296.15</v>
      </c>
      <c r="G5620" s="132" t="n">
        <v>109485.55</v>
      </c>
      <c r="H5620" s="132" t="n">
        <v>106864.89</v>
      </c>
      <c r="I5620" s="132" t="n">
        <v>107739.3</v>
      </c>
      <c r="J5620" s="132" t="n">
        <f aca="false">LARGE($G$1:G5620,1)</f>
        <v>111965.8</v>
      </c>
      <c r="K5620" s="192" t="n">
        <f aca="false">IF(J5620&gt;J5619,0,K5619+1)</f>
        <v>2</v>
      </c>
      <c r="L5620" s="134" t="n">
        <f aca="false">I5620/J5620-1</f>
        <v>-0.0377481338051441</v>
      </c>
    </row>
    <row r="5621" customFormat="false" ht="12.8" hidden="false" customHeight="false" outlineLevel="0" collapsed="false">
      <c r="A5621" s="131" t="n">
        <v>1748131200</v>
      </c>
      <c r="B5621" s="330" t="n">
        <f aca="false">(A5621/(24*60*60))+DATE(1970,1,1)</f>
        <v>45802</v>
      </c>
      <c r="C5621" s="331" t="n">
        <f aca="false">YEAR(B5621)</f>
        <v>2025</v>
      </c>
      <c r="D5621" s="331" t="n">
        <f aca="false">MONTH(B5621)</f>
        <v>5</v>
      </c>
      <c r="E5621" s="331" t="n">
        <f aca="false">DAY(B5621)</f>
        <v>25</v>
      </c>
      <c r="F5621" s="132" t="n">
        <v>107739.05</v>
      </c>
      <c r="G5621" s="132" t="n">
        <v>109308.64</v>
      </c>
      <c r="H5621" s="132" t="n">
        <v>106592.81</v>
      </c>
      <c r="I5621" s="132" t="n">
        <v>109004.27</v>
      </c>
      <c r="J5621" s="132" t="n">
        <f aca="false">LARGE($G$1:G5621,1)</f>
        <v>111965.8</v>
      </c>
      <c r="K5621" s="192" t="n">
        <f aca="false">IF(J5621&gt;J5620,0,K5620+1)</f>
        <v>3</v>
      </c>
      <c r="L5621" s="134" t="n">
        <f aca="false">I5621/J5621-1</f>
        <v>-0.0264503089336208</v>
      </c>
    </row>
    <row r="5622" customFormat="false" ht="12.8" hidden="false" customHeight="false" outlineLevel="0" collapsed="false">
      <c r="A5622" s="131" t="n">
        <v>1748217600</v>
      </c>
      <c r="B5622" s="330" t="n">
        <f aca="false">(A5622/(24*60*60))+DATE(1970,1,1)</f>
        <v>45803</v>
      </c>
      <c r="C5622" s="331" t="n">
        <f aca="false">YEAR(B5622)</f>
        <v>2025</v>
      </c>
      <c r="D5622" s="331" t="n">
        <f aca="false">MONTH(B5622)</f>
        <v>5</v>
      </c>
      <c r="E5622" s="331" t="n">
        <f aca="false">DAY(B5622)</f>
        <v>26</v>
      </c>
      <c r="F5622" s="132" t="n">
        <v>109023.2</v>
      </c>
      <c r="G5622" s="132" t="n">
        <v>110421.85</v>
      </c>
      <c r="H5622" s="132" t="n">
        <v>108698.76</v>
      </c>
      <c r="I5622" s="132" t="n">
        <v>109447.73</v>
      </c>
      <c r="J5622" s="132" t="n">
        <f aca="false">LARGE($G$1:G5622,1)</f>
        <v>111965.8</v>
      </c>
      <c r="K5622" s="192" t="n">
        <f aca="false">IF(J5622&gt;J5621,0,K5621+1)</f>
        <v>4</v>
      </c>
      <c r="L5622" s="134" t="n">
        <f aca="false">I5622/J5622-1</f>
        <v>-0.0224896352279</v>
      </c>
    </row>
    <row r="5623" customFormat="false" ht="12.8" hidden="false" customHeight="false" outlineLevel="0" collapsed="false">
      <c r="A5623" s="131" t="n">
        <v>1748304000</v>
      </c>
      <c r="B5623" s="330" t="n">
        <f aca="false">(A5623/(24*60*60))+DATE(1970,1,1)</f>
        <v>45804</v>
      </c>
      <c r="C5623" s="331" t="n">
        <f aca="false">YEAR(B5623)</f>
        <v>2025</v>
      </c>
      <c r="D5623" s="331" t="n">
        <f aca="false">MONTH(B5623)</f>
        <v>5</v>
      </c>
      <c r="E5623" s="331" t="n">
        <f aca="false">DAY(B5623)</f>
        <v>27</v>
      </c>
      <c r="F5623" s="132" t="n">
        <v>109451.73</v>
      </c>
      <c r="G5623" s="132" t="n">
        <v>110765.26</v>
      </c>
      <c r="H5623" s="132" t="n">
        <v>107552.1</v>
      </c>
      <c r="I5623" s="132" t="n">
        <v>108953.34</v>
      </c>
      <c r="J5623" s="132" t="n">
        <f aca="false">LARGE($G$1:G5623,1)</f>
        <v>111965.8</v>
      </c>
      <c r="K5623" s="192" t="n">
        <f aca="false">IF(J5623&gt;J5622,0,K5622+1)</f>
        <v>5</v>
      </c>
      <c r="L5623" s="134" t="n">
        <f aca="false">I5623/J5623-1</f>
        <v>-0.0269051799745994</v>
      </c>
    </row>
    <row r="5624" customFormat="false" ht="12.8" hidden="false" customHeight="false" outlineLevel="0" collapsed="false">
      <c r="A5624" s="131" t="n">
        <v>1748390400</v>
      </c>
      <c r="B5624" s="330" t="n">
        <f aca="false">(A5624/(24*60*60))+DATE(1970,1,1)</f>
        <v>45805</v>
      </c>
      <c r="C5624" s="331" t="n">
        <f aca="false">YEAR(B5624)</f>
        <v>2025</v>
      </c>
      <c r="D5624" s="331" t="n">
        <f aca="false">MONTH(B5624)</f>
        <v>5</v>
      </c>
      <c r="E5624" s="331" t="n">
        <f aca="false">DAY(B5624)</f>
        <v>28</v>
      </c>
      <c r="F5624" s="132" t="n">
        <v>108953.34</v>
      </c>
      <c r="G5624" s="132" t="n">
        <v>109275.47</v>
      </c>
      <c r="H5624" s="132" t="n">
        <v>106787.32</v>
      </c>
      <c r="I5624" s="132" t="n">
        <v>107800.5</v>
      </c>
      <c r="J5624" s="132" t="n">
        <f aca="false">LARGE($G$1:G5624,1)</f>
        <v>111965.8</v>
      </c>
      <c r="K5624" s="192" t="n">
        <f aca="false">IF(J5624&gt;J5623,0,K5623+1)</f>
        <v>6</v>
      </c>
      <c r="L5624" s="134" t="n">
        <f aca="false">I5624/J5624-1</f>
        <v>-0.037201538326882</v>
      </c>
    </row>
    <row r="5625" customFormat="false" ht="12.8" hidden="false" customHeight="false" outlineLevel="0" collapsed="false">
      <c r="A5625" s="131" t="n">
        <v>1748476800</v>
      </c>
      <c r="B5625" s="330" t="n">
        <f aca="false">(A5625/(24*60*60))+DATE(1970,1,1)</f>
        <v>45806</v>
      </c>
      <c r="C5625" s="331" t="n">
        <f aca="false">YEAR(B5625)</f>
        <v>2025</v>
      </c>
      <c r="D5625" s="331" t="n">
        <f aca="false">MONTH(B5625)</f>
        <v>5</v>
      </c>
      <c r="E5625" s="331" t="n">
        <f aca="false">DAY(B5625)</f>
        <v>29</v>
      </c>
      <c r="F5625" s="132" t="n">
        <v>107802.99</v>
      </c>
      <c r="G5625" s="132" t="n">
        <v>108906.34</v>
      </c>
      <c r="H5625" s="132" t="n">
        <v>105334.35</v>
      </c>
      <c r="I5625" s="132" t="n">
        <v>105593.25</v>
      </c>
      <c r="J5625" s="132" t="n">
        <f aca="false">LARGE($G$1:G5625,1)</f>
        <v>111965.8</v>
      </c>
      <c r="K5625" s="192" t="n">
        <f aca="false">IF(J5625&gt;J5624,0,K5624+1)</f>
        <v>7</v>
      </c>
      <c r="L5625" s="134" t="n">
        <f aca="false">I5625/J5625-1</f>
        <v>-0.0569151473039089</v>
      </c>
    </row>
    <row r="5626" customFormat="false" ht="12.8" hidden="false" customHeight="false" outlineLevel="0" collapsed="false">
      <c r="A5626" s="131" t="n">
        <v>1748563200</v>
      </c>
      <c r="B5626" s="330" t="n">
        <f aca="false">(A5626/(24*60*60))+DATE(1970,1,1)</f>
        <v>45807</v>
      </c>
      <c r="C5626" s="331" t="n">
        <f aca="false">YEAR(B5626)</f>
        <v>2025</v>
      </c>
      <c r="D5626" s="331" t="n">
        <f aca="false">MONTH(B5626)</f>
        <v>5</v>
      </c>
      <c r="E5626" s="331" t="n">
        <f aca="false">DAY(B5626)</f>
        <v>30</v>
      </c>
      <c r="F5626" s="132" t="n">
        <v>105593.02</v>
      </c>
      <c r="G5626" s="132" t="n">
        <v>106325.12</v>
      </c>
      <c r="H5626" s="132" t="n">
        <v>103602.7</v>
      </c>
      <c r="I5626" s="132" t="n">
        <v>104029.24</v>
      </c>
      <c r="J5626" s="132" t="n">
        <f aca="false">LARGE($G$1:G5626,1)</f>
        <v>111965.8</v>
      </c>
      <c r="K5626" s="192" t="n">
        <f aca="false">IF(J5626&gt;J5625,0,K5625+1)</f>
        <v>8</v>
      </c>
      <c r="L5626" s="134" t="n">
        <f aca="false">I5626/J5626-1</f>
        <v>-0.0708837877280384</v>
      </c>
    </row>
    <row r="5627" customFormat="false" ht="12.8" hidden="false" customHeight="false" outlineLevel="0" collapsed="false">
      <c r="A5627" s="131" t="n">
        <v>1748649600</v>
      </c>
      <c r="B5627" s="330" t="n">
        <f aca="false">(A5627/(24*60*60))+DATE(1970,1,1)</f>
        <v>45808</v>
      </c>
      <c r="C5627" s="331" t="n">
        <f aca="false">YEAR(B5627)</f>
        <v>2025</v>
      </c>
      <c r="D5627" s="331" t="n">
        <f aca="false">MONTH(B5627)</f>
        <v>5</v>
      </c>
      <c r="E5627" s="331" t="n">
        <f aca="false">DAY(B5627)</f>
        <v>31</v>
      </c>
      <c r="F5627" s="132" t="n">
        <v>104010.18</v>
      </c>
      <c r="G5627" s="132" t="n">
        <v>104948.93</v>
      </c>
      <c r="H5627" s="132" t="n">
        <v>103129</v>
      </c>
      <c r="I5627" s="132" t="n">
        <v>104653.47</v>
      </c>
      <c r="J5627" s="132" t="n">
        <f aca="false">LARGE($G$1:G5627,1)</f>
        <v>111965.8</v>
      </c>
      <c r="K5627" s="192" t="n">
        <f aca="false">IF(J5627&gt;J5626,0,K5626+1)</f>
        <v>9</v>
      </c>
      <c r="L5627" s="134" t="n">
        <f aca="false">I5627/J5627-1</f>
        <v>-0.0653086031627514</v>
      </c>
    </row>
    <row r="5628" customFormat="false" ht="12.8" hidden="false" customHeight="false" outlineLevel="0" collapsed="false">
      <c r="A5628" s="131" t="n">
        <v>1748736000</v>
      </c>
      <c r="B5628" s="330" t="n">
        <f aca="false">(A5628/(24*60*60))+DATE(1970,1,1)</f>
        <v>45809</v>
      </c>
      <c r="C5628" s="331" t="n">
        <f aca="false">YEAR(B5628)</f>
        <v>2025</v>
      </c>
      <c r="D5628" s="331" t="n">
        <f aca="false">MONTH(B5628)</f>
        <v>6</v>
      </c>
      <c r="E5628" s="331" t="n">
        <f aca="false">DAY(B5628)</f>
        <v>1</v>
      </c>
      <c r="F5628" s="132" t="n">
        <v>104648.47</v>
      </c>
      <c r="G5628" s="132" t="n">
        <v>105898.79</v>
      </c>
      <c r="H5628" s="132" t="n">
        <v>103818.2</v>
      </c>
      <c r="I5628" s="132" t="n">
        <v>105686.34</v>
      </c>
      <c r="J5628" s="132" t="n">
        <f aca="false">LARGE($G$1:G5628,1)</f>
        <v>111965.8</v>
      </c>
      <c r="K5628" s="192" t="n">
        <f aca="false">IF(J5628&gt;J5627,0,K5627+1)</f>
        <v>10</v>
      </c>
      <c r="L5628" s="134" t="n">
        <f aca="false">I5628/J5628-1</f>
        <v>-0.0560837327112387</v>
      </c>
    </row>
    <row r="5629" customFormat="false" ht="12.8" hidden="false" customHeight="false" outlineLevel="0" collapsed="false">
      <c r="A5629" s="131" t="n">
        <v>1748822400</v>
      </c>
      <c r="B5629" s="330" t="n">
        <f aca="false">(A5629/(24*60*60))+DATE(1970,1,1)</f>
        <v>45810</v>
      </c>
      <c r="C5629" s="331" t="n">
        <f aca="false">YEAR(B5629)</f>
        <v>2025</v>
      </c>
      <c r="D5629" s="331" t="n">
        <f aca="false">MONTH(B5629)</f>
        <v>6</v>
      </c>
      <c r="E5629" s="331" t="n">
        <f aca="false">DAY(B5629)</f>
        <v>2</v>
      </c>
      <c r="F5629" s="132" t="n">
        <v>105689.33</v>
      </c>
      <c r="G5629" s="132" t="n">
        <v>105979.55</v>
      </c>
      <c r="H5629" s="132" t="n">
        <v>103700.23</v>
      </c>
      <c r="I5629" s="132" t="n">
        <v>105902.56</v>
      </c>
      <c r="J5629" s="132" t="n">
        <f aca="false">LARGE($G$1:G5629,1)</f>
        <v>111965.8</v>
      </c>
      <c r="K5629" s="192" t="n">
        <f aca="false">IF(J5629&gt;J5628,0,K5628+1)</f>
        <v>11</v>
      </c>
      <c r="L5629" s="134" t="n">
        <f aca="false">I5629/J5629-1</f>
        <v>-0.0541526073140192</v>
      </c>
    </row>
    <row r="5630" customFormat="false" ht="12.8" hidden="false" customHeight="false" outlineLevel="0" collapsed="false">
      <c r="A5630" s="131" t="n">
        <v>1748908800</v>
      </c>
      <c r="B5630" s="330" t="n">
        <f aca="false">(A5630/(24*60*60))+DATE(1970,1,1)</f>
        <v>45811</v>
      </c>
      <c r="C5630" s="331" t="n">
        <f aca="false">YEAR(B5630)</f>
        <v>2025</v>
      </c>
      <c r="D5630" s="331" t="n">
        <f aca="false">MONTH(B5630)</f>
        <v>6</v>
      </c>
      <c r="E5630" s="331" t="n">
        <f aca="false">DAY(B5630)</f>
        <v>3</v>
      </c>
      <c r="F5630" s="132" t="n">
        <v>105897.55</v>
      </c>
      <c r="G5630" s="132" t="n">
        <v>106843.92</v>
      </c>
      <c r="H5630" s="132" t="n">
        <v>104930.28</v>
      </c>
      <c r="I5630" s="132" t="n">
        <v>105436.96</v>
      </c>
      <c r="J5630" s="132" t="n">
        <f aca="false">LARGE($G$1:G5630,1)</f>
        <v>111965.8</v>
      </c>
      <c r="K5630" s="192" t="n">
        <f aca="false">IF(J5630&gt;J5629,0,K5629+1)</f>
        <v>12</v>
      </c>
      <c r="L5630" s="134" t="n">
        <f aca="false">I5630/J5630-1</f>
        <v>-0.05831101997217</v>
      </c>
    </row>
    <row r="5631" customFormat="false" ht="12.8" hidden="false" customHeight="false" outlineLevel="0" collapsed="false">
      <c r="A5631" s="131" t="n">
        <v>1748995200</v>
      </c>
      <c r="B5631" s="330" t="n">
        <f aca="false">(A5631/(24*60*60))+DATE(1970,1,1)</f>
        <v>45812</v>
      </c>
      <c r="C5631" s="331" t="n">
        <f aca="false">YEAR(B5631)</f>
        <v>2025</v>
      </c>
      <c r="D5631" s="331" t="n">
        <f aca="false">MONTH(B5631)</f>
        <v>6</v>
      </c>
      <c r="E5631" s="331" t="n">
        <f aca="false">DAY(B5631)</f>
        <v>4</v>
      </c>
      <c r="F5631" s="132" t="n">
        <v>105421.49</v>
      </c>
      <c r="G5631" s="132" t="n">
        <v>106008.62</v>
      </c>
      <c r="H5631" s="132" t="n">
        <v>104237.5</v>
      </c>
      <c r="I5631" s="132" t="n">
        <v>104705.95</v>
      </c>
      <c r="J5631" s="132" t="n">
        <f aca="false">LARGE($G$1:G5631,1)</f>
        <v>111965.8</v>
      </c>
      <c r="K5631" s="192" t="n">
        <f aca="false">IF(J5631&gt;J5630,0,K5630+1)</f>
        <v>13</v>
      </c>
      <c r="L5631" s="134" t="n">
        <f aca="false">I5631/J5631-1</f>
        <v>-0.0648398886088432</v>
      </c>
    </row>
    <row r="5632" customFormat="false" ht="12.8" hidden="false" customHeight="false" outlineLevel="0" collapsed="false">
      <c r="A5632" s="131" t="n">
        <v>1749081600</v>
      </c>
      <c r="B5632" s="330" t="n">
        <f aca="false">(A5632/(24*60*60))+DATE(1970,1,1)</f>
        <v>45813</v>
      </c>
      <c r="C5632" s="331" t="n">
        <f aca="false">YEAR(B5632)</f>
        <v>2025</v>
      </c>
      <c r="D5632" s="331" t="n">
        <f aca="false">MONTH(B5632)</f>
        <v>6</v>
      </c>
      <c r="E5632" s="331" t="n">
        <f aca="false">DAY(B5632)</f>
        <v>5</v>
      </c>
      <c r="F5632" s="132" t="n">
        <v>104705.69</v>
      </c>
      <c r="G5632" s="132" t="n">
        <v>105941.7</v>
      </c>
      <c r="H5632" s="132" t="n">
        <v>100430.75</v>
      </c>
      <c r="I5632" s="132" t="n">
        <v>101597.23</v>
      </c>
      <c r="J5632" s="132" t="n">
        <f aca="false">LARGE($G$1:G5632,1)</f>
        <v>111965.8</v>
      </c>
      <c r="K5632" s="192" t="n">
        <f aca="false">IF(J5632&gt;J5631,0,K5631+1)</f>
        <v>14</v>
      </c>
      <c r="L5632" s="134" t="n">
        <f aca="false">I5632/J5632-1</f>
        <v>-0.0926047953928789</v>
      </c>
    </row>
    <row r="5633" customFormat="false" ht="12.8" hidden="false" customHeight="false" outlineLevel="0" collapsed="false">
      <c r="A5633" s="131" t="n">
        <v>1749168000</v>
      </c>
      <c r="B5633" s="330" t="n">
        <f aca="false">(A5633/(24*60*60))+DATE(1970,1,1)</f>
        <v>45814</v>
      </c>
      <c r="C5633" s="331" t="n">
        <f aca="false">YEAR(B5633)</f>
        <v>2025</v>
      </c>
      <c r="D5633" s="331" t="n">
        <f aca="false">MONTH(B5633)</f>
        <v>6</v>
      </c>
      <c r="E5633" s="331" t="n">
        <f aca="false">DAY(B5633)</f>
        <v>6</v>
      </c>
      <c r="F5633" s="132" t="n">
        <v>101596.98</v>
      </c>
      <c r="G5633" s="132" t="n">
        <v>105403.78</v>
      </c>
      <c r="H5633" s="132" t="n">
        <v>101193.35</v>
      </c>
      <c r="I5633" s="132" t="n">
        <v>104404.25</v>
      </c>
      <c r="J5633" s="132" t="n">
        <f aca="false">LARGE($G$1:G5633,1)</f>
        <v>111965.8</v>
      </c>
      <c r="K5633" s="192" t="n">
        <f aca="false">IF(J5633&gt;J5632,0,K5632+1)</f>
        <v>15</v>
      </c>
      <c r="L5633" s="134" t="n">
        <f aca="false">I5633/J5633-1</f>
        <v>-0.0675344614158967</v>
      </c>
    </row>
    <row r="5634" customFormat="false" ht="12.8" hidden="false" customHeight="false" outlineLevel="0" collapsed="false">
      <c r="A5634" s="131" t="n">
        <v>1749254400</v>
      </c>
      <c r="B5634" s="330" t="n">
        <f aca="false">(A5634/(24*60*60))+DATE(1970,1,1)</f>
        <v>45815</v>
      </c>
      <c r="C5634" s="331" t="n">
        <f aca="false">YEAR(B5634)</f>
        <v>2025</v>
      </c>
      <c r="D5634" s="331" t="n">
        <f aca="false">MONTH(B5634)</f>
        <v>6</v>
      </c>
      <c r="E5634" s="331" t="n">
        <f aca="false">DAY(B5634)</f>
        <v>7</v>
      </c>
      <c r="F5634" s="132" t="n">
        <v>104412.5</v>
      </c>
      <c r="G5634" s="132" t="n">
        <v>105972</v>
      </c>
      <c r="H5634" s="132" t="n">
        <v>103995.45</v>
      </c>
      <c r="I5634" s="132" t="n">
        <v>105643.13</v>
      </c>
      <c r="J5634" s="132" t="n">
        <f aca="false">LARGE($G$1:G5634,1)</f>
        <v>111965.8</v>
      </c>
      <c r="K5634" s="192" t="n">
        <f aca="false">IF(J5634&gt;J5633,0,K5633+1)</f>
        <v>16</v>
      </c>
      <c r="L5634" s="134" t="n">
        <f aca="false">I5634/J5634-1</f>
        <v>-0.0564696541265279</v>
      </c>
    </row>
    <row r="5635" customFormat="false" ht="12.8" hidden="false" customHeight="false" outlineLevel="0" collapsed="false">
      <c r="A5635" s="131" t="n">
        <v>1749340800</v>
      </c>
      <c r="B5635" s="330" t="n">
        <f aca="false">(A5635/(24*60*60))+DATE(1970,1,1)</f>
        <v>45816</v>
      </c>
      <c r="C5635" s="331" t="n">
        <f aca="false">YEAR(B5635)</f>
        <v>2025</v>
      </c>
      <c r="D5635" s="331" t="n">
        <f aca="false">MONTH(B5635)</f>
        <v>6</v>
      </c>
      <c r="E5635" s="331" t="n">
        <f aca="false">DAY(B5635)</f>
        <v>8</v>
      </c>
      <c r="F5635" s="132" t="n">
        <v>105643.16</v>
      </c>
      <c r="G5635" s="132" t="n">
        <v>106520.73</v>
      </c>
      <c r="H5635" s="132" t="n">
        <v>105052.65</v>
      </c>
      <c r="I5635" s="132" t="n">
        <v>105790.15</v>
      </c>
      <c r="J5635" s="132" t="n">
        <f aca="false">LARGE($G$1:G5635,1)</f>
        <v>111965.8</v>
      </c>
      <c r="K5635" s="192" t="n">
        <f aca="false">IF(J5635&gt;J5634,0,K5634+1)</f>
        <v>17</v>
      </c>
      <c r="L5635" s="134" t="n">
        <f aca="false">I5635/J5635-1</f>
        <v>-0.0551565745968859</v>
      </c>
    </row>
    <row r="5636" customFormat="false" ht="12.8" hidden="false" customHeight="false" outlineLevel="0" collapsed="false">
      <c r="A5636" s="131" t="n">
        <v>1749427200</v>
      </c>
      <c r="B5636" s="330" t="n">
        <f aca="false">(A5636/(24*60*60))+DATE(1970,1,1)</f>
        <v>45817</v>
      </c>
      <c r="C5636" s="331" t="n">
        <f aca="false">YEAR(B5636)</f>
        <v>2025</v>
      </c>
      <c r="D5636" s="331" t="n">
        <f aca="false">MONTH(B5636)</f>
        <v>6</v>
      </c>
      <c r="E5636" s="331" t="n">
        <f aca="false">DAY(B5636)</f>
        <v>9</v>
      </c>
      <c r="F5636" s="132" t="n">
        <v>105782.4</v>
      </c>
      <c r="G5636" s="132" t="n">
        <v>110617.03</v>
      </c>
      <c r="H5636" s="132" t="n">
        <v>105397.39</v>
      </c>
      <c r="I5636" s="132" t="n">
        <v>110294.54</v>
      </c>
      <c r="J5636" s="132" t="n">
        <f aca="false">LARGE($G$1:G5636,1)</f>
        <v>111965.8</v>
      </c>
      <c r="K5636" s="192" t="n">
        <f aca="false">IF(J5636&gt;J5635,0,K5635+1)</f>
        <v>18</v>
      </c>
      <c r="L5636" s="134" t="n">
        <f aca="false">I5636/J5636-1</f>
        <v>-0.014926522205888</v>
      </c>
    </row>
    <row r="5637" customFormat="false" ht="12.8" hidden="false" customHeight="false" outlineLevel="0" collapsed="false">
      <c r="A5637" s="131" t="n">
        <v>1749513600</v>
      </c>
      <c r="B5637" s="330" t="n">
        <f aca="false">(A5637/(24*60*60))+DATE(1970,1,1)</f>
        <v>45818</v>
      </c>
      <c r="C5637" s="331" t="n">
        <f aca="false">YEAR(B5637)</f>
        <v>2025</v>
      </c>
      <c r="D5637" s="331" t="n">
        <f aca="false">MONTH(B5637)</f>
        <v>6</v>
      </c>
      <c r="E5637" s="331" t="n">
        <f aca="false">DAY(B5637)</f>
        <v>10</v>
      </c>
      <c r="F5637" s="132" t="n">
        <v>110297.67</v>
      </c>
      <c r="G5637" s="132" t="n">
        <v>110378.27</v>
      </c>
      <c r="H5637" s="132" t="n">
        <v>108354.34</v>
      </c>
      <c r="I5637" s="132" t="n">
        <v>110261.46</v>
      </c>
      <c r="J5637" s="132" t="n">
        <f aca="false">LARGE($G$1:G5637,1)</f>
        <v>111965.8</v>
      </c>
      <c r="K5637" s="192" t="n">
        <f aca="false">IF(J5637&gt;J5636,0,K5636+1)</f>
        <v>19</v>
      </c>
      <c r="L5637" s="134" t="n">
        <f aca="false">I5637/J5637-1</f>
        <v>-0.0152219695657067</v>
      </c>
    </row>
    <row r="5638" customFormat="false" ht="12.8" hidden="false" customHeight="false" outlineLevel="0" collapsed="false">
      <c r="A5638" s="131" t="n">
        <v>1749600000</v>
      </c>
      <c r="B5638" s="330" t="n">
        <f aca="false">(A5638/(24*60*60))+DATE(1970,1,1)</f>
        <v>45819</v>
      </c>
      <c r="C5638" s="331" t="n">
        <f aca="false">YEAR(B5638)</f>
        <v>2025</v>
      </c>
      <c r="D5638" s="331" t="n">
        <f aca="false">MONTH(B5638)</f>
        <v>6</v>
      </c>
      <c r="E5638" s="331" t="n">
        <f aca="false">DAY(B5638)</f>
        <v>11</v>
      </c>
      <c r="F5638" s="132" t="n">
        <v>110256.46</v>
      </c>
      <c r="G5638" s="132" t="n">
        <v>110378.51</v>
      </c>
      <c r="H5638" s="132" t="n">
        <v>108088.56</v>
      </c>
      <c r="I5638" s="132" t="n">
        <v>108664.84</v>
      </c>
      <c r="J5638" s="132" t="n">
        <f aca="false">LARGE($G$1:G5638,1)</f>
        <v>111965.8</v>
      </c>
      <c r="K5638" s="192" t="n">
        <f aca="false">IF(J5638&gt;J5637,0,K5637+1)</f>
        <v>20</v>
      </c>
      <c r="L5638" s="134" t="n">
        <f aca="false">I5638/J5638-1</f>
        <v>-0.0294818596392827</v>
      </c>
    </row>
    <row r="5639" customFormat="false" ht="12.8" hidden="false" customHeight="false" outlineLevel="0" collapsed="false">
      <c r="A5639" s="131" t="n">
        <v>1749686400</v>
      </c>
      <c r="B5639" s="330" t="n">
        <f aca="false">(A5639/(24*60*60))+DATE(1970,1,1)</f>
        <v>45820</v>
      </c>
      <c r="C5639" s="331" t="n">
        <f aca="false">YEAR(B5639)</f>
        <v>2025</v>
      </c>
      <c r="D5639" s="331" t="n">
        <f aca="false">MONTH(B5639)</f>
        <v>6</v>
      </c>
      <c r="E5639" s="331" t="n">
        <f aca="false">DAY(B5639)</f>
        <v>12</v>
      </c>
      <c r="F5639" s="132" t="n">
        <v>108658.92</v>
      </c>
      <c r="G5639" s="132" t="n">
        <v>108804.24</v>
      </c>
      <c r="H5639" s="132" t="n">
        <v>105724.45</v>
      </c>
      <c r="I5639" s="132" t="n">
        <v>105728.04</v>
      </c>
      <c r="J5639" s="132" t="n">
        <f aca="false">LARGE($G$1:G5639,1)</f>
        <v>111965.8</v>
      </c>
      <c r="K5639" s="192" t="n">
        <f aca="false">IF(J5639&gt;J5638,0,K5638+1)</f>
        <v>21</v>
      </c>
      <c r="L5639" s="134" t="n">
        <f aca="false">I5639/J5639-1</f>
        <v>-0.0557112975569326</v>
      </c>
    </row>
    <row r="5640" customFormat="false" ht="12.8" hidden="false" customHeight="false" outlineLevel="0" collapsed="false">
      <c r="A5640" s="131" t="n">
        <v>1749772800</v>
      </c>
      <c r="B5640" s="330" t="n">
        <f aca="false">(A5640/(24*60*60))+DATE(1970,1,1)</f>
        <v>45821</v>
      </c>
      <c r="C5640" s="331" t="n">
        <f aca="false">YEAR(B5640)</f>
        <v>2025</v>
      </c>
      <c r="D5640" s="331" t="n">
        <f aca="false">MONTH(B5640)</f>
        <v>6</v>
      </c>
      <c r="E5640" s="331" t="n">
        <f aca="false">DAY(B5640)</f>
        <v>13</v>
      </c>
      <c r="F5640" s="132" t="n">
        <v>105722.89</v>
      </c>
      <c r="G5640" s="132" t="n">
        <v>106207.38</v>
      </c>
      <c r="H5640" s="132" t="n">
        <v>102758.58</v>
      </c>
      <c r="I5640" s="132" t="n">
        <v>106112.25</v>
      </c>
      <c r="J5640" s="132" t="n">
        <f aca="false">LARGE($G$1:G5640,1)</f>
        <v>111965.8</v>
      </c>
      <c r="K5640" s="192" t="n">
        <f aca="false">IF(J5640&gt;J5639,0,K5639+1)</f>
        <v>22</v>
      </c>
      <c r="L5640" s="134" t="n">
        <f aca="false">I5640/J5640-1</f>
        <v>-0.0522798032970783</v>
      </c>
    </row>
    <row r="5641" customFormat="false" ht="12.8" hidden="false" customHeight="false" outlineLevel="0" collapsed="false">
      <c r="A5641" s="131" t="n">
        <v>1749859200</v>
      </c>
      <c r="B5641" s="330" t="n">
        <f aca="false">(A5641/(24*60*60))+DATE(1970,1,1)</f>
        <v>45822</v>
      </c>
      <c r="C5641" s="331" t="n">
        <f aca="false">YEAR(B5641)</f>
        <v>2025</v>
      </c>
      <c r="D5641" s="331" t="n">
        <f aca="false">MONTH(B5641)</f>
        <v>6</v>
      </c>
      <c r="E5641" s="331" t="n">
        <f aca="false">DAY(B5641)</f>
        <v>14</v>
      </c>
      <c r="F5641" s="132" t="n">
        <v>106115.96</v>
      </c>
      <c r="G5641" s="132" t="n">
        <v>106221.67</v>
      </c>
      <c r="H5641" s="132" t="n">
        <v>104401.93</v>
      </c>
      <c r="I5641" s="132" t="n">
        <v>105502.2</v>
      </c>
      <c r="J5641" s="132" t="n">
        <f aca="false">LARGE($G$1:G5641,1)</f>
        <v>111965.8</v>
      </c>
      <c r="K5641" s="192" t="n">
        <f aca="false">IF(J5641&gt;J5640,0,K5640+1)</f>
        <v>23</v>
      </c>
      <c r="L5641" s="134" t="n">
        <f aca="false">I5641/J5641-1</f>
        <v>-0.0577283420473038</v>
      </c>
    </row>
    <row r="5642" customFormat="false" ht="12.8" hidden="false" customHeight="false" outlineLevel="0" collapsed="false">
      <c r="A5642" s="131" t="n">
        <v>1749945600</v>
      </c>
      <c r="B5642" s="330" t="n">
        <f aca="false">(A5642/(24*60*60))+DATE(1970,1,1)</f>
        <v>45823</v>
      </c>
      <c r="C5642" s="331" t="n">
        <f aca="false">YEAR(B5642)</f>
        <v>2025</v>
      </c>
      <c r="D5642" s="331" t="n">
        <f aca="false">MONTH(B5642)</f>
        <v>6</v>
      </c>
      <c r="E5642" s="331" t="n">
        <f aca="false">DAY(B5642)</f>
        <v>15</v>
      </c>
      <c r="F5642" s="132" t="n">
        <v>105507.45</v>
      </c>
      <c r="G5642" s="132" t="n">
        <v>106174.28</v>
      </c>
      <c r="H5642" s="132" t="n">
        <v>104569.01</v>
      </c>
      <c r="I5642" s="132" t="n">
        <v>105634.41</v>
      </c>
      <c r="J5642" s="132" t="n">
        <f aca="false">LARGE($G$1:G5642,1)</f>
        <v>111965.8</v>
      </c>
      <c r="K5642" s="192" t="n">
        <f aca="false">IF(J5642&gt;J5641,0,K5641+1)</f>
        <v>24</v>
      </c>
      <c r="L5642" s="134" t="n">
        <f aca="false">I5642/J5642-1</f>
        <v>-0.0565475350508816</v>
      </c>
    </row>
    <row r="5643" customFormat="false" ht="12.8" hidden="false" customHeight="false" outlineLevel="0" collapsed="false">
      <c r="A5643" s="131" t="n">
        <v>1750032000</v>
      </c>
      <c r="B5643" s="330" t="n">
        <f aca="false">(A5643/(24*60*60))+DATE(1970,1,1)</f>
        <v>45824</v>
      </c>
      <c r="C5643" s="331" t="n">
        <f aca="false">YEAR(B5643)</f>
        <v>2025</v>
      </c>
      <c r="D5643" s="331" t="n">
        <f aca="false">MONTH(B5643)</f>
        <v>6</v>
      </c>
      <c r="E5643" s="331" t="n">
        <f aca="false">DAY(B5643)</f>
        <v>16</v>
      </c>
      <c r="F5643" s="132" t="n">
        <v>105633.43</v>
      </c>
      <c r="G5643" s="132" t="n">
        <v>108986.15</v>
      </c>
      <c r="H5643" s="132" t="n">
        <v>105053.64</v>
      </c>
      <c r="I5643" s="132" t="n">
        <v>106828.12</v>
      </c>
      <c r="J5643" s="132" t="n">
        <f aca="false">LARGE($G$1:G5643,1)</f>
        <v>111965.8</v>
      </c>
      <c r="K5643" s="192" t="n">
        <f aca="false">IF(J5643&gt;J5642,0,K5642+1)</f>
        <v>25</v>
      </c>
      <c r="L5643" s="134" t="n">
        <f aca="false">I5643/J5643-1</f>
        <v>-0.0458861545221845</v>
      </c>
    </row>
    <row r="5644" customFormat="false" ht="12.8" hidden="false" customHeight="false" outlineLevel="0" collapsed="false">
      <c r="A5644" s="131" t="n">
        <v>1750118400</v>
      </c>
      <c r="B5644" s="330" t="n">
        <f aca="false">(A5644/(24*60*60))+DATE(1970,1,1)</f>
        <v>45825</v>
      </c>
      <c r="C5644" s="331" t="n">
        <f aca="false">YEAR(B5644)</f>
        <v>2025</v>
      </c>
      <c r="D5644" s="331" t="n">
        <f aca="false">MONTH(B5644)</f>
        <v>6</v>
      </c>
      <c r="E5644" s="331" t="n">
        <f aca="false">DAY(B5644)</f>
        <v>17</v>
      </c>
      <c r="F5644" s="132" t="n">
        <v>106844.12</v>
      </c>
      <c r="G5644" s="132" t="n">
        <v>107767.75</v>
      </c>
      <c r="H5644" s="132" t="n">
        <v>103402.83</v>
      </c>
      <c r="I5644" s="132" t="n">
        <v>104639.21</v>
      </c>
      <c r="J5644" s="132" t="n">
        <f aca="false">LARGE($G$1:G5644,1)</f>
        <v>111965.8</v>
      </c>
      <c r="K5644" s="192" t="n">
        <f aca="false">IF(J5644&gt;J5643,0,K5643+1)</f>
        <v>26</v>
      </c>
      <c r="L5644" s="134" t="n">
        <f aca="false">I5644/J5644-1</f>
        <v>-0.065435963481706</v>
      </c>
    </row>
    <row r="5645" customFormat="false" ht="12.8" hidden="false" customHeight="false" outlineLevel="0" collapsed="false">
      <c r="A5645" s="131" t="n">
        <v>1750204800</v>
      </c>
      <c r="B5645" s="330" t="n">
        <f aca="false">(A5645/(24*60*60))+DATE(1970,1,1)</f>
        <v>45826</v>
      </c>
      <c r="C5645" s="331" t="n">
        <f aca="false">YEAR(B5645)</f>
        <v>2025</v>
      </c>
      <c r="D5645" s="331" t="n">
        <f aca="false">MONTH(B5645)</f>
        <v>6</v>
      </c>
      <c r="E5645" s="331" t="n">
        <f aca="false">DAY(B5645)</f>
        <v>18</v>
      </c>
      <c r="F5645" s="132" t="n">
        <v>104649.99</v>
      </c>
      <c r="G5645" s="132" t="n">
        <v>105589.88</v>
      </c>
      <c r="H5645" s="132" t="n">
        <v>103557.75</v>
      </c>
      <c r="I5645" s="132" t="n">
        <v>104944.9</v>
      </c>
      <c r="J5645" s="132" t="n">
        <f aca="false">LARGE($G$1:G5645,1)</f>
        <v>111965.8</v>
      </c>
      <c r="K5645" s="192" t="n">
        <f aca="false">IF(J5645&gt;J5644,0,K5644+1)</f>
        <v>27</v>
      </c>
      <c r="L5645" s="134" t="n">
        <f aca="false">I5645/J5645-1</f>
        <v>-0.0627057547929815</v>
      </c>
    </row>
    <row r="5646" customFormat="false" ht="12.8" hidden="false" customHeight="false" outlineLevel="0" collapsed="false">
      <c r="A5646" s="131" t="n">
        <v>1750291200</v>
      </c>
      <c r="B5646" s="330" t="n">
        <f aca="false">(A5646/(24*60*60))+DATE(1970,1,1)</f>
        <v>45827</v>
      </c>
      <c r="C5646" s="331" t="n">
        <f aca="false">YEAR(B5646)</f>
        <v>2025</v>
      </c>
      <c r="D5646" s="331" t="n">
        <f aca="false">MONTH(B5646)</f>
        <v>6</v>
      </c>
      <c r="E5646" s="331" t="n">
        <f aca="false">DAY(B5646)</f>
        <v>19</v>
      </c>
      <c r="F5646" s="132" t="n">
        <v>104947.38</v>
      </c>
      <c r="G5646" s="132" t="n">
        <v>105271.78</v>
      </c>
      <c r="H5646" s="132" t="n">
        <v>103971.24</v>
      </c>
      <c r="I5646" s="132" t="n">
        <v>104703.78</v>
      </c>
      <c r="J5646" s="132" t="n">
        <f aca="false">LARGE($G$1:G5646,1)</f>
        <v>111965.8</v>
      </c>
      <c r="K5646" s="192" t="n">
        <f aca="false">IF(J5646&gt;J5645,0,K5645+1)</f>
        <v>28</v>
      </c>
      <c r="L5646" s="134" t="n">
        <f aca="false">I5646/J5646-1</f>
        <v>-0.0648592695269449</v>
      </c>
    </row>
    <row r="5647" customFormat="false" ht="12.8" hidden="false" customHeight="false" outlineLevel="0" collapsed="false">
      <c r="A5647" s="131" t="n">
        <v>1750377600</v>
      </c>
      <c r="B5647" s="330" t="n">
        <f aca="false">(A5647/(24*60*60))+DATE(1970,1,1)</f>
        <v>45828</v>
      </c>
      <c r="C5647" s="331" t="n">
        <f aca="false">YEAR(B5647)</f>
        <v>2025</v>
      </c>
      <c r="D5647" s="331" t="n">
        <f aca="false">MONTH(B5647)</f>
        <v>6</v>
      </c>
      <c r="E5647" s="331" t="n">
        <f aca="false">DAY(B5647)</f>
        <v>20</v>
      </c>
      <c r="F5647" s="132" t="n">
        <v>104704.65</v>
      </c>
      <c r="G5647" s="132" t="n">
        <v>106531.22</v>
      </c>
      <c r="H5647" s="132" t="n">
        <v>102386.29</v>
      </c>
      <c r="I5647" s="132" t="n">
        <v>103321.45</v>
      </c>
      <c r="J5647" s="132" t="n">
        <f aca="false">LARGE($G$1:G5647,1)</f>
        <v>111965.8</v>
      </c>
      <c r="K5647" s="192" t="n">
        <f aca="false">IF(J5647&gt;J5646,0,K5646+1)</f>
        <v>29</v>
      </c>
      <c r="L5647" s="134" t="n">
        <f aca="false">I5647/J5647-1</f>
        <v>-0.0772052716097237</v>
      </c>
    </row>
    <row r="5648" customFormat="false" ht="12.8" hidden="false" customHeight="false" outlineLevel="0" collapsed="false">
      <c r="A5648" s="131" t="n">
        <v>1750464000</v>
      </c>
      <c r="B5648" s="330" t="n">
        <f aca="false">(A5648/(24*60*60))+DATE(1970,1,1)</f>
        <v>45829</v>
      </c>
      <c r="C5648" s="331" t="n">
        <f aca="false">YEAR(B5648)</f>
        <v>2025</v>
      </c>
      <c r="D5648" s="331" t="n">
        <f aca="false">MONTH(B5648)</f>
        <v>6</v>
      </c>
      <c r="E5648" s="331" t="n">
        <f aca="false">DAY(B5648)</f>
        <v>21</v>
      </c>
      <c r="F5648" s="132" t="n">
        <v>103329.2</v>
      </c>
      <c r="G5648" s="132" t="n">
        <v>104035.54</v>
      </c>
      <c r="H5648" s="132" t="n">
        <v>100954.42</v>
      </c>
      <c r="I5648" s="132" t="n">
        <v>102165.76</v>
      </c>
      <c r="J5648" s="132" t="n">
        <f aca="false">LARGE($G$1:G5648,1)</f>
        <v>111965.8</v>
      </c>
      <c r="K5648" s="192" t="n">
        <f aca="false">IF(J5648&gt;J5647,0,K5647+1)</f>
        <v>30</v>
      </c>
      <c r="L5648" s="134" t="n">
        <f aca="false">I5648/J5648-1</f>
        <v>-0.0875270841631999</v>
      </c>
    </row>
    <row r="5649" customFormat="false" ht="12.8" hidden="false" customHeight="false" outlineLevel="0" collapsed="false">
      <c r="A5649" s="131" t="n">
        <v>1750550400</v>
      </c>
      <c r="B5649" s="330" t="n">
        <f aca="false">(A5649/(24*60*60))+DATE(1970,1,1)</f>
        <v>45830</v>
      </c>
      <c r="C5649" s="331" t="n">
        <f aca="false">YEAR(B5649)</f>
        <v>2025</v>
      </c>
      <c r="D5649" s="331" t="n">
        <f aca="false">MONTH(B5649)</f>
        <v>6</v>
      </c>
      <c r="E5649" s="331" t="n">
        <f aca="false">DAY(B5649)</f>
        <v>22</v>
      </c>
      <c r="F5649" s="132" t="n">
        <v>102190.34</v>
      </c>
      <c r="G5649" s="132" t="n">
        <v>103413.63</v>
      </c>
      <c r="H5649" s="132" t="n">
        <v>98330.3</v>
      </c>
      <c r="I5649" s="132" t="n">
        <v>101049.94</v>
      </c>
      <c r="J5649" s="132" t="n">
        <f aca="false">LARGE($G$1:G5649,1)</f>
        <v>111965.8</v>
      </c>
      <c r="K5649" s="192" t="n">
        <f aca="false">IF(J5649&gt;J5648,0,K5648+1)</f>
        <v>31</v>
      </c>
      <c r="L5649" s="134" t="n">
        <f aca="false">I5649/J5649-1</f>
        <v>-0.0974928058389258</v>
      </c>
    </row>
    <row r="5650" customFormat="false" ht="12.8" hidden="false" customHeight="false" outlineLevel="0" collapsed="false">
      <c r="A5650" s="131" t="n">
        <v>1750636800</v>
      </c>
      <c r="B5650" s="330" t="n">
        <f aca="false">(A5650/(24*60*60))+DATE(1970,1,1)</f>
        <v>45831</v>
      </c>
      <c r="C5650" s="331" t="n">
        <f aca="false">YEAR(B5650)</f>
        <v>2025</v>
      </c>
      <c r="D5650" s="331" t="n">
        <f aca="false">MONTH(B5650)</f>
        <v>6</v>
      </c>
      <c r="E5650" s="331" t="n">
        <f aca="false">DAY(B5650)</f>
        <v>23</v>
      </c>
      <c r="F5650" s="132" t="n">
        <v>101036.19</v>
      </c>
      <c r="G5650" s="132" t="n">
        <v>106123.22</v>
      </c>
      <c r="H5650" s="132" t="n">
        <v>99728.02</v>
      </c>
      <c r="I5650" s="132" t="n">
        <v>105451.35</v>
      </c>
      <c r="J5650" s="132" t="n">
        <f aca="false">LARGE($G$1:G5650,1)</f>
        <v>111965.8</v>
      </c>
      <c r="K5650" s="192" t="n">
        <f aca="false">IF(J5650&gt;J5649,0,K5649+1)</f>
        <v>32</v>
      </c>
      <c r="L5650" s="134" t="n">
        <f aca="false">I5650/J5650-1</f>
        <v>-0.0581824985843892</v>
      </c>
    </row>
    <row r="5651" customFormat="false" ht="12.8" hidden="false" customHeight="false" outlineLevel="0" collapsed="false">
      <c r="A5651" s="131" t="n">
        <v>1750723200</v>
      </c>
      <c r="B5651" s="330" t="n">
        <f aca="false">(A5651/(24*60*60))+DATE(1970,1,1)</f>
        <v>45832</v>
      </c>
      <c r="C5651" s="331" t="n">
        <f aca="false">YEAR(B5651)</f>
        <v>2025</v>
      </c>
      <c r="D5651" s="331" t="n">
        <f aca="false">MONTH(B5651)</f>
        <v>6</v>
      </c>
      <c r="E5651" s="331" t="n">
        <f aca="false">DAY(B5651)</f>
        <v>24</v>
      </c>
      <c r="F5651" s="132" t="n">
        <v>105434.63</v>
      </c>
      <c r="G5651" s="132" t="n">
        <v>106339.85</v>
      </c>
      <c r="H5651" s="132" t="n">
        <v>104740.96</v>
      </c>
      <c r="I5651" s="132" t="n">
        <v>106120.5</v>
      </c>
      <c r="J5651" s="132" t="n">
        <f aca="false">LARGE($G$1:G5651,1)</f>
        <v>111965.8</v>
      </c>
      <c r="K5651" s="192" t="n">
        <f aca="false">IF(J5651&gt;J5650,0,K5650+1)</f>
        <v>33</v>
      </c>
      <c r="L5651" s="134" t="n">
        <f aca="false">I5651/J5651-1</f>
        <v>-0.0522061200830968</v>
      </c>
    </row>
    <row r="5652" customFormat="false" ht="12.8" hidden="false" customHeight="false" outlineLevel="0" collapsed="false">
      <c r="A5652" s="131" t="n">
        <v>1750809600</v>
      </c>
      <c r="B5652" s="330" t="n">
        <f aca="false">(A5652/(24*60*60))+DATE(1970,1,1)</f>
        <v>45833</v>
      </c>
      <c r="C5652" s="331" t="n">
        <f aca="false">YEAR(B5652)</f>
        <v>2025</v>
      </c>
      <c r="D5652" s="331" t="n">
        <f aca="false">MONTH(B5652)</f>
        <v>6</v>
      </c>
      <c r="E5652" s="331" t="n">
        <f aca="false">DAY(B5652)</f>
        <v>25</v>
      </c>
      <c r="F5652" s="132" t="n">
        <v>106123.25</v>
      </c>
      <c r="G5652" s="132" t="n">
        <v>108170.88</v>
      </c>
      <c r="H5652" s="132" t="n">
        <v>105888.8</v>
      </c>
      <c r="I5652" s="132" t="n">
        <v>107379.56</v>
      </c>
      <c r="J5652" s="132" t="n">
        <f aca="false">LARGE($G$1:G5652,1)</f>
        <v>111965.8</v>
      </c>
      <c r="K5652" s="192" t="n">
        <f aca="false">IF(J5652&gt;J5651,0,K5651+1)</f>
        <v>34</v>
      </c>
      <c r="L5652" s="134" t="n">
        <f aca="false">I5652/J5652-1</f>
        <v>-0.0409610791866802</v>
      </c>
    </row>
    <row r="5653" customFormat="false" ht="12.8" hidden="false" customHeight="false" outlineLevel="0" collapsed="false">
      <c r="A5653" s="131" t="n">
        <v>1750896000</v>
      </c>
      <c r="B5653" s="330" t="n">
        <f aca="false">(A5653/(24*60*60))+DATE(1970,1,1)</f>
        <v>45834</v>
      </c>
      <c r="C5653" s="331" t="n">
        <f aca="false">YEAR(B5653)</f>
        <v>2025</v>
      </c>
      <c r="D5653" s="331" t="n">
        <f aca="false">MONTH(B5653)</f>
        <v>6</v>
      </c>
      <c r="E5653" s="331" t="n">
        <f aca="false">DAY(B5653)</f>
        <v>26</v>
      </c>
      <c r="F5653" s="132" t="n">
        <v>107376.81</v>
      </c>
      <c r="G5653" s="132" t="n">
        <v>108310.5</v>
      </c>
      <c r="H5653" s="132" t="n">
        <v>106610.82</v>
      </c>
      <c r="I5653" s="132" t="n">
        <v>106982.16</v>
      </c>
      <c r="J5653" s="132" t="n">
        <f aca="false">LARGE($G$1:G5653,1)</f>
        <v>111965.8</v>
      </c>
      <c r="K5653" s="192" t="n">
        <f aca="false">IF(J5653&gt;J5652,0,K5652+1)</f>
        <v>35</v>
      </c>
      <c r="L5653" s="134" t="n">
        <f aca="false">I5653/J5653-1</f>
        <v>-0.0445103772759182</v>
      </c>
    </row>
    <row r="5654" customFormat="false" ht="12.8" hidden="false" customHeight="false" outlineLevel="0" collapsed="false">
      <c r="A5654" s="131" t="n">
        <v>1750982400</v>
      </c>
      <c r="B5654" s="330" t="n">
        <f aca="false">(A5654/(24*60*60))+DATE(1970,1,1)</f>
        <v>45835</v>
      </c>
      <c r="C5654" s="331" t="n">
        <f aca="false">YEAR(B5654)</f>
        <v>2025</v>
      </c>
      <c r="D5654" s="331" t="n">
        <f aca="false">MONTH(B5654)</f>
        <v>6</v>
      </c>
      <c r="E5654" s="331" t="n">
        <f aca="false">DAY(B5654)</f>
        <v>27</v>
      </c>
      <c r="F5654" s="132" t="n">
        <v>106982.43</v>
      </c>
      <c r="G5654" s="132" t="n">
        <v>107765.08</v>
      </c>
      <c r="H5654" s="132" t="n">
        <v>106403</v>
      </c>
      <c r="I5654" s="132" t="n">
        <v>107107.2</v>
      </c>
      <c r="J5654" s="132" t="n">
        <f aca="false">LARGE($G$1:G5654,1)</f>
        <v>111965.8</v>
      </c>
      <c r="K5654" s="192" t="n">
        <f aca="false">IF(J5654&gt;J5653,0,K5653+1)</f>
        <v>36</v>
      </c>
      <c r="L5654" s="134" t="n">
        <f aca="false">I5654/J5654-1</f>
        <v>-0.0433936076909199</v>
      </c>
    </row>
    <row r="5655" customFormat="false" ht="12.8" hidden="false" customHeight="false" outlineLevel="0" collapsed="false">
      <c r="A5655" s="131" t="n">
        <v>1751068800</v>
      </c>
      <c r="B5655" s="330" t="n">
        <f aca="false">(A5655/(24*60*60))+DATE(1970,1,1)</f>
        <v>45836</v>
      </c>
      <c r="C5655" s="331" t="n">
        <f aca="false">YEAR(B5655)</f>
        <v>2025</v>
      </c>
      <c r="D5655" s="331" t="n">
        <f aca="false">MONTH(B5655)</f>
        <v>6</v>
      </c>
      <c r="E5655" s="331" t="n">
        <f aca="false">DAY(B5655)</f>
        <v>28</v>
      </c>
      <c r="F5655" s="132" t="n">
        <v>107103.64</v>
      </c>
      <c r="G5655" s="132" t="n">
        <v>107569.5</v>
      </c>
      <c r="H5655" s="132" t="n">
        <v>106889.34</v>
      </c>
      <c r="I5655" s="132" t="n">
        <v>107341.33</v>
      </c>
      <c r="J5655" s="132" t="n">
        <f aca="false">LARGE($G$1:G5655,1)</f>
        <v>111965.8</v>
      </c>
      <c r="K5655" s="192" t="n">
        <f aca="false">IF(J5655&gt;J5654,0,K5654+1)</f>
        <v>37</v>
      </c>
      <c r="L5655" s="134" t="n">
        <f aca="false">I5655/J5655-1</f>
        <v>-0.0413025227346208</v>
      </c>
    </row>
    <row r="5656" customFormat="false" ht="12.8" hidden="false" customHeight="false" outlineLevel="0" collapsed="false">
      <c r="A5656" s="131" t="n">
        <v>1751155200</v>
      </c>
      <c r="B5656" s="330" t="n">
        <f aca="false">(A5656/(24*60*60))+DATE(1970,1,1)</f>
        <v>45837</v>
      </c>
      <c r="C5656" s="331" t="n">
        <f aca="false">YEAR(B5656)</f>
        <v>2025</v>
      </c>
      <c r="D5656" s="331" t="n">
        <f aca="false">MONTH(B5656)</f>
        <v>6</v>
      </c>
      <c r="E5656" s="331" t="n">
        <f aca="false">DAY(B5656)</f>
        <v>29</v>
      </c>
      <c r="F5656" s="132" t="n">
        <v>107340.08</v>
      </c>
      <c r="G5656" s="132" t="n">
        <v>108536.68</v>
      </c>
      <c r="H5656" s="132" t="n">
        <v>107229.3</v>
      </c>
      <c r="I5656" s="132" t="n">
        <v>108381.91</v>
      </c>
      <c r="J5656" s="132" t="n">
        <f aca="false">LARGE($G$1:G5656,1)</f>
        <v>111965.8</v>
      </c>
      <c r="K5656" s="192" t="n">
        <f aca="false">IF(J5656&gt;J5655,0,K5655+1)</f>
        <v>38</v>
      </c>
      <c r="L5656" s="134" t="n">
        <f aca="false">I5656/J5656-1</f>
        <v>-0.0320087919704053</v>
      </c>
    </row>
    <row r="5657" customFormat="false" ht="12.8" hidden="false" customHeight="false" outlineLevel="0" collapsed="false">
      <c r="A5657" s="131" t="n">
        <v>1751241600</v>
      </c>
      <c r="B5657" s="330" t="n">
        <f aca="false">(A5657/(24*60*60))+DATE(1970,1,1)</f>
        <v>45838</v>
      </c>
      <c r="C5657" s="331" t="n">
        <f aca="false">YEAR(B5657)</f>
        <v>2025</v>
      </c>
      <c r="D5657" s="331" t="n">
        <f aca="false">MONTH(B5657)</f>
        <v>6</v>
      </c>
      <c r="E5657" s="331" t="n">
        <f aca="false">DAY(B5657)</f>
        <v>30</v>
      </c>
      <c r="F5657" s="132" t="n">
        <v>108385.69</v>
      </c>
      <c r="G5657" s="132" t="n">
        <v>108795.5</v>
      </c>
      <c r="H5657" s="132" t="n">
        <v>106806.44</v>
      </c>
      <c r="I5657" s="132" t="n">
        <v>107180.63</v>
      </c>
      <c r="J5657" s="132" t="n">
        <f aca="false">LARGE($G$1:G5657,1)</f>
        <v>111965.8</v>
      </c>
      <c r="K5657" s="192" t="n">
        <f aca="false">IF(J5657&gt;J5656,0,K5656+1)</f>
        <v>39</v>
      </c>
      <c r="L5657" s="134" t="n">
        <f aca="false">I5657/J5657-1</f>
        <v>-0.042737782429992</v>
      </c>
    </row>
    <row r="5658" customFormat="false" ht="12.8" hidden="false" customHeight="false" outlineLevel="0" collapsed="false">
      <c r="A5658" s="131" t="n">
        <v>1751328000</v>
      </c>
      <c r="B5658" s="330" t="n">
        <f aca="false">(A5658/(24*60*60))+DATE(1970,1,1)</f>
        <v>45839</v>
      </c>
      <c r="C5658" s="331" t="n">
        <f aca="false">YEAR(B5658)</f>
        <v>2025</v>
      </c>
      <c r="D5658" s="331" t="n">
        <f aca="false">MONTH(B5658)</f>
        <v>7</v>
      </c>
      <c r="E5658" s="331" t="n">
        <f aca="false">DAY(B5658)</f>
        <v>1</v>
      </c>
      <c r="F5658" s="132" t="n">
        <v>107176.88</v>
      </c>
      <c r="G5658" s="132" t="n">
        <v>107574.88</v>
      </c>
      <c r="H5658" s="132" t="n">
        <v>105328.5</v>
      </c>
      <c r="I5658" s="132" t="n">
        <v>105760.22</v>
      </c>
      <c r="J5658" s="132" t="n">
        <f aca="false">LARGE($G$1:G5658,1)</f>
        <v>111965.8</v>
      </c>
      <c r="K5658" s="192" t="n">
        <f aca="false">IF(J5658&gt;J5657,0,K5657+1)</f>
        <v>40</v>
      </c>
      <c r="L5658" s="134" t="n">
        <f aca="false">I5658/J5658-1</f>
        <v>-0.0554238883659117</v>
      </c>
    </row>
    <row r="5659" customFormat="false" ht="12.8" hidden="false" customHeight="false" outlineLevel="0" collapsed="false">
      <c r="A5659" s="131" t="n">
        <v>1751414400</v>
      </c>
      <c r="B5659" s="330" t="n">
        <f aca="false">(A5659/(24*60*60))+DATE(1970,1,1)</f>
        <v>45840</v>
      </c>
      <c r="C5659" s="331" t="n">
        <f aca="false">YEAR(B5659)</f>
        <v>2025</v>
      </c>
      <c r="D5659" s="331" t="n">
        <f aca="false">MONTH(B5659)</f>
        <v>7</v>
      </c>
      <c r="E5659" s="331" t="n">
        <f aca="false">DAY(B5659)</f>
        <v>2</v>
      </c>
      <c r="F5659" s="132" t="n">
        <v>105754.97</v>
      </c>
      <c r="G5659" s="132" t="n">
        <v>109829.95</v>
      </c>
      <c r="H5659" s="132" t="n">
        <v>105159.03</v>
      </c>
      <c r="I5659" s="132" t="n">
        <v>108900.06</v>
      </c>
      <c r="J5659" s="132" t="n">
        <f aca="false">LARGE($G$1:G5659,1)</f>
        <v>111965.8</v>
      </c>
      <c r="K5659" s="192" t="n">
        <f aca="false">IF(J5659&gt;J5658,0,K5658+1)</f>
        <v>41</v>
      </c>
      <c r="L5659" s="134" t="n">
        <f aca="false">I5659/J5659-1</f>
        <v>-0.0273810395674394</v>
      </c>
    </row>
    <row r="5660" customFormat="false" ht="12.8" hidden="false" customHeight="false" outlineLevel="0" collapsed="false">
      <c r="A5660" s="131" t="n">
        <v>1751500800</v>
      </c>
      <c r="B5660" s="330" t="n">
        <f aca="false">(A5660/(24*60*60))+DATE(1970,1,1)</f>
        <v>45841</v>
      </c>
      <c r="C5660" s="331" t="n">
        <f aca="false">YEAR(B5660)</f>
        <v>2025</v>
      </c>
      <c r="D5660" s="331" t="n">
        <f aca="false">MONTH(B5660)</f>
        <v>7</v>
      </c>
      <c r="E5660" s="331" t="n">
        <f aca="false">DAY(B5660)</f>
        <v>3</v>
      </c>
      <c r="F5660" s="132" t="n">
        <v>108902.23</v>
      </c>
      <c r="G5660" s="132" t="n">
        <v>110598.55</v>
      </c>
      <c r="H5660" s="132" t="n">
        <v>108617.58</v>
      </c>
      <c r="I5660" s="132" t="n">
        <v>109666.96</v>
      </c>
      <c r="J5660" s="132" t="n">
        <f aca="false">LARGE($G$1:G5660,1)</f>
        <v>111965.8</v>
      </c>
      <c r="K5660" s="192" t="n">
        <f aca="false">IF(J5660&gt;J5659,0,K5659+1)</f>
        <v>42</v>
      </c>
      <c r="L5660" s="134" t="n">
        <f aca="false">I5660/J5660-1</f>
        <v>-0.0205316266217005</v>
      </c>
    </row>
    <row r="5661" customFormat="false" ht="12.8" hidden="false" customHeight="false" outlineLevel="0" collapsed="false">
      <c r="A5661" s="131" t="n">
        <v>1751587200</v>
      </c>
      <c r="B5661" s="330" t="n">
        <f aca="false">(A5661/(24*60*60))+DATE(1970,1,1)</f>
        <v>45842</v>
      </c>
      <c r="C5661" s="331" t="n">
        <f aca="false">YEAR(B5661)</f>
        <v>2025</v>
      </c>
      <c r="D5661" s="331" t="n">
        <f aca="false">MONTH(B5661)</f>
        <v>7</v>
      </c>
      <c r="E5661" s="331" t="n">
        <f aca="false">DAY(B5661)</f>
        <v>4</v>
      </c>
      <c r="F5661" s="132" t="n">
        <v>109666.71</v>
      </c>
      <c r="G5661" s="132" t="n">
        <v>109817.14</v>
      </c>
      <c r="H5661" s="132" t="n">
        <v>107335.44</v>
      </c>
      <c r="I5661" s="132" t="n">
        <v>108070.13</v>
      </c>
      <c r="J5661" s="132" t="n">
        <f aca="false">LARGE($G$1:G5661,1)</f>
        <v>111965.8</v>
      </c>
      <c r="K5661" s="192" t="n">
        <f aca="false">IF(J5661&gt;J5660,0,K5660+1)</f>
        <v>43</v>
      </c>
      <c r="L5661" s="134" t="n">
        <f aca="false">I5661/J5661-1</f>
        <v>-0.0347933922679961</v>
      </c>
    </row>
    <row r="5662" customFormat="false" ht="12.8" hidden="false" customHeight="false" outlineLevel="0" collapsed="false">
      <c r="A5662" s="131" t="n">
        <v>1751673600</v>
      </c>
      <c r="B5662" s="330" t="n">
        <f aca="false">(A5662/(24*60*60))+DATE(1970,1,1)</f>
        <v>45843</v>
      </c>
      <c r="C5662" s="331" t="n">
        <f aca="false">YEAR(B5662)</f>
        <v>2025</v>
      </c>
      <c r="D5662" s="331" t="n">
        <f aca="false">MONTH(B5662)</f>
        <v>7</v>
      </c>
      <c r="E5662" s="331" t="n">
        <f aca="false">DAY(B5662)</f>
        <v>5</v>
      </c>
      <c r="F5662" s="132" t="n">
        <v>108065.13</v>
      </c>
      <c r="G5662" s="132" t="n">
        <v>108447.3</v>
      </c>
      <c r="H5662" s="132" t="n">
        <v>107835.95</v>
      </c>
      <c r="I5662" s="132" t="n">
        <v>108266.54</v>
      </c>
      <c r="J5662" s="132" t="n">
        <f aca="false">LARGE($G$1:G5662,1)</f>
        <v>111965.8</v>
      </c>
      <c r="K5662" s="192" t="n">
        <f aca="false">IF(J5662&gt;J5661,0,K5661+1)</f>
        <v>44</v>
      </c>
      <c r="L5662" s="134" t="n">
        <f aca="false">I5662/J5662-1</f>
        <v>-0.0330391958973187</v>
      </c>
    </row>
    <row r="5663" customFormat="false" ht="12.8" hidden="false" customHeight="false" outlineLevel="0" collapsed="false">
      <c r="A5663" s="131" t="n">
        <v>1751760000</v>
      </c>
      <c r="B5663" s="330" t="n">
        <f aca="false">(A5663/(24*60*60))+DATE(1970,1,1)</f>
        <v>45844</v>
      </c>
      <c r="C5663" s="331" t="n">
        <f aca="false">YEAR(B5663)</f>
        <v>2025</v>
      </c>
      <c r="D5663" s="331" t="n">
        <f aca="false">MONTH(B5663)</f>
        <v>7</v>
      </c>
      <c r="E5663" s="331" t="n">
        <f aca="false">DAY(B5663)</f>
        <v>6</v>
      </c>
      <c r="F5663" s="132" t="n">
        <v>108269.04</v>
      </c>
      <c r="G5663" s="132" t="n">
        <v>109740.91</v>
      </c>
      <c r="H5663" s="132" t="n">
        <v>107875.23</v>
      </c>
      <c r="I5663" s="132" t="n">
        <v>109263.55</v>
      </c>
      <c r="J5663" s="132" t="n">
        <f aca="false">LARGE($G$1:G5663,1)</f>
        <v>111965.8</v>
      </c>
      <c r="K5663" s="192" t="n">
        <f aca="false">IF(J5663&gt;J5662,0,K5662+1)</f>
        <v>45</v>
      </c>
      <c r="L5663" s="134" t="n">
        <f aca="false">I5663/J5663-1</f>
        <v>-0.0241346018159117</v>
      </c>
    </row>
    <row r="5664" customFormat="false" ht="12.8" hidden="false" customHeight="false" outlineLevel="0" collapsed="false">
      <c r="A5664" s="131" t="n">
        <v>1751846400</v>
      </c>
      <c r="B5664" s="330" t="n">
        <f aca="false">(A5664/(24*60*60))+DATE(1970,1,1)</f>
        <v>45845</v>
      </c>
      <c r="C5664" s="331" t="n">
        <f aca="false">YEAR(B5664)</f>
        <v>2025</v>
      </c>
      <c r="D5664" s="331" t="n">
        <f aca="false">MONTH(B5664)</f>
        <v>7</v>
      </c>
      <c r="E5664" s="331" t="n">
        <f aca="false">DAY(B5664)</f>
        <v>7</v>
      </c>
      <c r="F5664" s="132" t="n">
        <v>109258.05</v>
      </c>
      <c r="G5664" s="132" t="n">
        <v>109745.66</v>
      </c>
      <c r="H5664" s="132" t="n">
        <v>107561.83</v>
      </c>
      <c r="I5664" s="132" t="n">
        <v>108314.73</v>
      </c>
      <c r="J5664" s="132" t="n">
        <f aca="false">LARGE($G$1:G5664,1)</f>
        <v>111965.8</v>
      </c>
      <c r="K5664" s="192" t="n">
        <f aca="false">IF(J5664&gt;J5663,0,K5663+1)</f>
        <v>46</v>
      </c>
      <c r="L5664" s="134" t="n">
        <f aca="false">I5664/J5664-1</f>
        <v>-0.0326087966146806</v>
      </c>
    </row>
    <row r="5665" customFormat="false" ht="12.8" hidden="false" customHeight="false" outlineLevel="0" collapsed="false">
      <c r="A5665" s="131" t="n">
        <v>1751932800</v>
      </c>
      <c r="B5665" s="330" t="n">
        <f aca="false">(A5665/(24*60*60))+DATE(1970,1,1)</f>
        <v>45846</v>
      </c>
      <c r="C5665" s="331" t="n">
        <f aca="false">YEAR(B5665)</f>
        <v>2025</v>
      </c>
      <c r="D5665" s="331" t="n">
        <f aca="false">MONTH(B5665)</f>
        <v>7</v>
      </c>
      <c r="E5665" s="331" t="n">
        <f aca="false">DAY(B5665)</f>
        <v>8</v>
      </c>
      <c r="F5665" s="132" t="n">
        <v>108309.9</v>
      </c>
      <c r="G5665" s="132" t="n">
        <v>109255.07</v>
      </c>
      <c r="H5665" s="132" t="n">
        <v>107509.83</v>
      </c>
      <c r="I5665" s="132" t="n">
        <v>108974.23</v>
      </c>
      <c r="J5665" s="132" t="n">
        <f aca="false">LARGE($G$1:G5665,1)</f>
        <v>111965.8</v>
      </c>
      <c r="K5665" s="192" t="n">
        <f aca="false">IF(J5665&gt;J5664,0,K5664+1)</f>
        <v>47</v>
      </c>
      <c r="L5665" s="134" t="n">
        <f aca="false">I5665/J5665-1</f>
        <v>-0.0267186051454998</v>
      </c>
    </row>
    <row r="5666" customFormat="false" ht="12.8" hidden="false" customHeight="false" outlineLevel="0" collapsed="false">
      <c r="A5666" s="131" t="n">
        <v>1752019200</v>
      </c>
      <c r="B5666" s="330" t="n">
        <f aca="false">(A5666/(24*60*60))+DATE(1970,1,1)</f>
        <v>45847</v>
      </c>
      <c r="C5666" s="331" t="n">
        <f aca="false">YEAR(B5666)</f>
        <v>2025</v>
      </c>
      <c r="D5666" s="331" t="n">
        <f aca="false">MONTH(B5666)</f>
        <v>7</v>
      </c>
      <c r="E5666" s="331" t="n">
        <f aca="false">DAY(B5666)</f>
        <v>9</v>
      </c>
      <c r="F5666" s="132" t="n">
        <v>108975.65</v>
      </c>
      <c r="G5666" s="132" t="n">
        <v>112045.73</v>
      </c>
      <c r="H5666" s="132" t="n">
        <v>108384.29</v>
      </c>
      <c r="I5666" s="132" t="n">
        <v>111318.39</v>
      </c>
      <c r="J5666" s="132" t="n">
        <f aca="false">LARGE($G$1:G5666,1)</f>
        <v>112045.73</v>
      </c>
      <c r="K5666" s="192" t="n">
        <f aca="false">IF(J5666&gt;J5665,0,K5665+1)</f>
        <v>0</v>
      </c>
      <c r="L5666" s="134" t="n">
        <f aca="false">I5666/J5666-1</f>
        <v>-0.00649145665791995</v>
      </c>
    </row>
    <row r="5667" customFormat="false" ht="12.8" hidden="false" customHeight="false" outlineLevel="0" collapsed="false">
      <c r="A5667" s="131" t="n">
        <v>1752105600</v>
      </c>
      <c r="B5667" s="330" t="n">
        <f aca="false">(A5667/(24*60*60))+DATE(1970,1,1)</f>
        <v>45848</v>
      </c>
      <c r="C5667" s="331" t="n">
        <f aca="false">YEAR(B5667)</f>
        <v>2025</v>
      </c>
      <c r="D5667" s="331" t="n">
        <f aca="false">MONTH(B5667)</f>
        <v>7</v>
      </c>
      <c r="E5667" s="331" t="n">
        <f aca="false">DAY(B5667)</f>
        <v>10</v>
      </c>
      <c r="F5667" s="132" t="n">
        <v>111336.14</v>
      </c>
      <c r="G5667" s="132" t="n">
        <v>117018</v>
      </c>
      <c r="H5667" s="132" t="n">
        <v>110605.47</v>
      </c>
      <c r="I5667" s="132" t="n">
        <v>116000.63</v>
      </c>
      <c r="J5667" s="132" t="n">
        <f aca="false">LARGE($G$1:G5667,1)</f>
        <v>117018</v>
      </c>
      <c r="K5667" s="192" t="n">
        <f aca="false">IF(J5667&gt;J5666,0,K5666+1)</f>
        <v>0</v>
      </c>
      <c r="L5667" s="134" t="n">
        <f aca="false">I5667/J5667-1</f>
        <v>-0.00869413252661977</v>
      </c>
    </row>
    <row r="5668" customFormat="false" ht="12.8" hidden="false" customHeight="false" outlineLevel="0" collapsed="false">
      <c r="A5668" s="131" t="n">
        <v>1752192000</v>
      </c>
      <c r="B5668" s="330" t="n">
        <f aca="false">(A5668/(24*60*60))+DATE(1970,1,1)</f>
        <v>45849</v>
      </c>
      <c r="C5668" s="331" t="n">
        <f aca="false">YEAR(B5668)</f>
        <v>2025</v>
      </c>
      <c r="D5668" s="331" t="n">
        <f aca="false">MONTH(B5668)</f>
        <v>7</v>
      </c>
      <c r="E5668" s="331" t="n">
        <f aca="false">DAY(B5668)</f>
        <v>11</v>
      </c>
      <c r="F5668" s="132" t="n">
        <v>116004.87</v>
      </c>
      <c r="G5668" s="132" t="n">
        <v>118839.29</v>
      </c>
      <c r="H5668" s="132" t="n">
        <v>115220.06</v>
      </c>
      <c r="I5668" s="132" t="n">
        <v>117523.44</v>
      </c>
      <c r="J5668" s="132" t="n">
        <f aca="false">LARGE($G$1:G5668,1)</f>
        <v>118839.29</v>
      </c>
      <c r="K5668" s="192" t="n">
        <f aca="false">IF(J5668&gt;J5667,0,K5667+1)</f>
        <v>0</v>
      </c>
      <c r="L5668" s="134" t="n">
        <f aca="false">I5668/J5668-1</f>
        <v>-0.0110725165052735</v>
      </c>
    </row>
    <row r="5669" customFormat="false" ht="12.8" hidden="false" customHeight="false" outlineLevel="0" collapsed="false">
      <c r="A5669" s="131" t="n">
        <v>1752278400</v>
      </c>
      <c r="B5669" s="330" t="n">
        <f aca="false">(A5669/(24*60*60))+DATE(1970,1,1)</f>
        <v>45850</v>
      </c>
      <c r="C5669" s="331" t="n">
        <f aca="false">YEAR(B5669)</f>
        <v>2025</v>
      </c>
      <c r="D5669" s="331" t="n">
        <f aca="false">MONTH(B5669)</f>
        <v>7</v>
      </c>
      <c r="E5669" s="331" t="n">
        <f aca="false">DAY(B5669)</f>
        <v>12</v>
      </c>
      <c r="F5669" s="132" t="n">
        <v>117530.94</v>
      </c>
      <c r="G5669" s="132" t="n">
        <v>118194.28</v>
      </c>
      <c r="H5669" s="132" t="n">
        <v>116902.23</v>
      </c>
      <c r="I5669" s="132" t="n">
        <v>117419.41</v>
      </c>
      <c r="J5669" s="132" t="n">
        <f aca="false">LARGE($G$1:G5669,1)</f>
        <v>118839.29</v>
      </c>
      <c r="K5669" s="192" t="n">
        <f aca="false">IF(J5669&gt;J5668,0,K5668+1)</f>
        <v>1</v>
      </c>
      <c r="L5669" s="134" t="n">
        <f aca="false">I5669/J5669-1</f>
        <v>-0.0119479003955677</v>
      </c>
    </row>
    <row r="5670" customFormat="false" ht="12.8" hidden="false" customHeight="false" outlineLevel="0" collapsed="false">
      <c r="A5670" s="131" t="n">
        <v>1752364800</v>
      </c>
      <c r="B5670" s="330" t="n">
        <f aca="false">(A5670/(24*60*60))+DATE(1970,1,1)</f>
        <v>45851</v>
      </c>
      <c r="C5670" s="331" t="n">
        <f aca="false">YEAR(B5670)</f>
        <v>2025</v>
      </c>
      <c r="D5670" s="331" t="n">
        <f aca="false">MONTH(B5670)</f>
        <v>7</v>
      </c>
      <c r="E5670" s="331" t="n">
        <f aca="false">DAY(B5670)</f>
        <v>13</v>
      </c>
      <c r="F5670" s="132" t="n">
        <v>117424.41</v>
      </c>
      <c r="G5670" s="132" t="n">
        <v>119447.75</v>
      </c>
      <c r="H5670" s="132" t="n">
        <v>117223</v>
      </c>
      <c r="I5670" s="132" t="n">
        <v>119076.98</v>
      </c>
      <c r="J5670" s="132" t="n">
        <f aca="false">LARGE($G$1:G5670,1)</f>
        <v>119447.75</v>
      </c>
      <c r="K5670" s="192" t="n">
        <f aca="false">IF(J5670&gt;J5669,0,K5669+1)</f>
        <v>0</v>
      </c>
      <c r="L5670" s="134" t="n">
        <f aca="false">I5670/J5670-1</f>
        <v>-0.00310403502786782</v>
      </c>
    </row>
    <row r="5671" customFormat="false" ht="12.8" hidden="false" customHeight="false" outlineLevel="0" collapsed="false">
      <c r="A5671" s="131" t="n">
        <v>1752451200</v>
      </c>
      <c r="B5671" s="330" t="n">
        <f aca="false">(A5671/(24*60*60))+DATE(1970,1,1)</f>
        <v>45852</v>
      </c>
      <c r="C5671" s="331" t="n">
        <f aca="false">YEAR(B5671)</f>
        <v>2025</v>
      </c>
      <c r="D5671" s="331" t="n">
        <f aca="false">MONTH(B5671)</f>
        <v>7</v>
      </c>
      <c r="E5671" s="331" t="n">
        <f aca="false">DAY(B5671)</f>
        <v>14</v>
      </c>
      <c r="F5671" s="132" t="n">
        <v>119080.75</v>
      </c>
      <c r="G5671" s="132" t="n">
        <v>123181.77</v>
      </c>
      <c r="H5671" s="132" t="n">
        <v>118918.1</v>
      </c>
      <c r="I5671" s="132" t="n">
        <v>119854.43</v>
      </c>
      <c r="J5671" s="132" t="n">
        <f aca="false">LARGE($G$1:G5671,1)</f>
        <v>123181.77</v>
      </c>
      <c r="K5671" s="192" t="n">
        <f aca="false">IF(J5671&gt;J5670,0,K5670+1)</f>
        <v>0</v>
      </c>
      <c r="L5671" s="134" t="n">
        <f aca="false">I5671/J5671-1</f>
        <v>-0.0270116268015959</v>
      </c>
    </row>
    <row r="5672" customFormat="false" ht="12.8" hidden="false" customHeight="false" outlineLevel="0" collapsed="false">
      <c r="A5672" s="131" t="n">
        <v>1752537600</v>
      </c>
      <c r="B5672" s="330" t="n">
        <f aca="false">(A5672/(24*60*60))+DATE(1970,1,1)</f>
        <v>45853</v>
      </c>
      <c r="C5672" s="331" t="n">
        <f aca="false">YEAR(B5672)</f>
        <v>2025</v>
      </c>
      <c r="D5672" s="331" t="n">
        <f aca="false">MONTH(B5672)</f>
        <v>7</v>
      </c>
      <c r="E5672" s="331" t="n">
        <f aca="false">DAY(B5672)</f>
        <v>15</v>
      </c>
      <c r="F5672" s="132" t="n">
        <v>119850.18</v>
      </c>
      <c r="G5672" s="132" t="n">
        <v>119934.58</v>
      </c>
      <c r="H5672" s="132" t="n">
        <v>115739.64</v>
      </c>
      <c r="I5672" s="132" t="n">
        <v>117780.41</v>
      </c>
      <c r="J5672" s="132" t="n">
        <f aca="false">LARGE($G$1:G5672,1)</f>
        <v>123181.77</v>
      </c>
      <c r="K5672" s="192" t="n">
        <f aca="false">IF(J5672&gt;J5671,0,K5671+1)</f>
        <v>1</v>
      </c>
      <c r="L5672" s="134" t="n">
        <f aca="false">I5672/J5672-1</f>
        <v>-0.0438486961179402</v>
      </c>
    </row>
    <row r="5673" customFormat="false" ht="12.8" hidden="false" customHeight="false" outlineLevel="0" collapsed="false">
      <c r="A5673" s="131" t="n">
        <v>1752624000</v>
      </c>
      <c r="B5673" s="330" t="n">
        <f aca="false">(A5673/(24*60*60))+DATE(1970,1,1)</f>
        <v>45854</v>
      </c>
      <c r="C5673" s="331" t="n">
        <f aca="false">YEAR(B5673)</f>
        <v>2025</v>
      </c>
      <c r="D5673" s="331" t="n">
        <f aca="false">MONTH(B5673)</f>
        <v>7</v>
      </c>
      <c r="E5673" s="331" t="n">
        <f aca="false">DAY(B5673)</f>
        <v>16</v>
      </c>
      <c r="F5673" s="132" t="n">
        <v>117790.66</v>
      </c>
      <c r="G5673" s="132" t="n">
        <v>120095.08</v>
      </c>
      <c r="H5673" s="132" t="n">
        <v>117083.56</v>
      </c>
      <c r="I5673" s="132" t="n">
        <v>118700.57</v>
      </c>
      <c r="J5673" s="132" t="n">
        <f aca="false">LARGE($G$1:G5673,1)</f>
        <v>123181.77</v>
      </c>
      <c r="K5673" s="192" t="n">
        <f aca="false">IF(J5673&gt;J5672,0,K5672+1)</f>
        <v>2</v>
      </c>
      <c r="L5673" s="134" t="n">
        <f aca="false">I5673/J5673-1</f>
        <v>-0.0363787596167842</v>
      </c>
    </row>
    <row r="5674" customFormat="false" ht="12.8" hidden="false" customHeight="false" outlineLevel="0" collapsed="false">
      <c r="A5674" s="131" t="n">
        <v>1752710400</v>
      </c>
      <c r="B5674" s="330" t="n">
        <f aca="false">(A5674/(24*60*60))+DATE(1970,1,1)</f>
        <v>45855</v>
      </c>
      <c r="C5674" s="331" t="n">
        <f aca="false">YEAR(B5674)</f>
        <v>2025</v>
      </c>
      <c r="D5674" s="331" t="n">
        <f aca="false">MONTH(B5674)</f>
        <v>7</v>
      </c>
      <c r="E5674" s="331" t="n">
        <f aca="false">DAY(B5674)</f>
        <v>17</v>
      </c>
      <c r="F5674" s="132" t="n">
        <v>118694.07</v>
      </c>
      <c r="G5674" s="132" t="n">
        <v>121012.09</v>
      </c>
      <c r="H5674" s="132" t="n">
        <v>117500.5</v>
      </c>
      <c r="I5674" s="132" t="n">
        <v>119279.92</v>
      </c>
      <c r="J5674" s="132" t="n">
        <f aca="false">LARGE($G$1:G5674,1)</f>
        <v>123181.77</v>
      </c>
      <c r="K5674" s="192" t="n">
        <f aca="false">IF(J5674&gt;J5673,0,K5673+1)</f>
        <v>3</v>
      </c>
      <c r="L5674" s="134" t="n">
        <f aca="false">I5674/J5674-1</f>
        <v>-0.0316755474450481</v>
      </c>
    </row>
    <row r="5675" customFormat="false" ht="12.8" hidden="false" customHeight="false" outlineLevel="0" collapsed="false">
      <c r="A5675" s="131" t="n">
        <v>1752796800</v>
      </c>
      <c r="B5675" s="330" t="n">
        <f aca="false">(A5675/(24*60*60))+DATE(1970,1,1)</f>
        <v>45856</v>
      </c>
      <c r="C5675" s="331" t="n">
        <f aca="false">YEAR(B5675)</f>
        <v>2025</v>
      </c>
      <c r="D5675" s="331" t="n">
        <f aca="false">MONTH(B5675)</f>
        <v>7</v>
      </c>
      <c r="E5675" s="331" t="n">
        <f aca="false">DAY(B5675)</f>
        <v>18</v>
      </c>
      <c r="F5675" s="132" t="n">
        <v>119279.93</v>
      </c>
      <c r="G5675" s="132" t="n">
        <v>120893.1</v>
      </c>
      <c r="H5675" s="132" t="n">
        <v>116916.76</v>
      </c>
      <c r="I5675" s="132" t="n">
        <v>118014.24</v>
      </c>
      <c r="J5675" s="132" t="n">
        <f aca="false">LARGE($G$1:G5675,1)</f>
        <v>123181.77</v>
      </c>
      <c r="K5675" s="192" t="n">
        <f aca="false">IF(J5675&gt;J5674,0,K5674+1)</f>
        <v>4</v>
      </c>
      <c r="L5675" s="134" t="n">
        <f aca="false">I5675/J5675-1</f>
        <v>-0.0419504444529414</v>
      </c>
    </row>
    <row r="5676" customFormat="false" ht="12.8" hidden="false" customHeight="false" outlineLevel="0" collapsed="false">
      <c r="A5676" s="131" t="n">
        <v>1752883200</v>
      </c>
      <c r="B5676" s="330" t="n">
        <f aca="false">(A5676/(24*60*60))+DATE(1970,1,1)</f>
        <v>45857</v>
      </c>
      <c r="C5676" s="331" t="n">
        <f aca="false">YEAR(B5676)</f>
        <v>2025</v>
      </c>
      <c r="D5676" s="331" t="n">
        <f aca="false">MONTH(B5676)</f>
        <v>7</v>
      </c>
      <c r="E5676" s="331" t="n">
        <f aca="false">DAY(B5676)</f>
        <v>19</v>
      </c>
      <c r="F5676" s="132" t="n">
        <v>118016.99</v>
      </c>
      <c r="G5676" s="132" t="n">
        <v>118536.9</v>
      </c>
      <c r="H5676" s="132" t="n">
        <v>117343.02</v>
      </c>
      <c r="I5676" s="132" t="n">
        <v>117909.82</v>
      </c>
      <c r="J5676" s="132" t="n">
        <f aca="false">LARGE($G$1:G5676,1)</f>
        <v>123181.77</v>
      </c>
      <c r="K5676" s="192" t="n">
        <f aca="false">IF(J5676&gt;J5675,0,K5675+1)</f>
        <v>5</v>
      </c>
      <c r="L5676" s="134" t="n">
        <f aca="false">I5676/J5676-1</f>
        <v>-0.0427981348214106</v>
      </c>
    </row>
    <row r="5677" customFormat="false" ht="12.8" hidden="false" customHeight="false" outlineLevel="0" collapsed="false">
      <c r="A5677" s="131" t="n">
        <v>1752969600</v>
      </c>
      <c r="B5677" s="330" t="n">
        <f aca="false">(A5677/(24*60*60))+DATE(1970,1,1)</f>
        <v>45858</v>
      </c>
      <c r="C5677" s="331" t="n">
        <f aca="false">YEAR(B5677)</f>
        <v>2025</v>
      </c>
      <c r="D5677" s="331" t="n">
        <f aca="false">MONTH(B5677)</f>
        <v>7</v>
      </c>
      <c r="E5677" s="331" t="n">
        <f aca="false">DAY(B5677)</f>
        <v>20</v>
      </c>
      <c r="F5677" s="132" t="n">
        <v>117907.57</v>
      </c>
      <c r="G5677" s="132" t="n">
        <v>118871.19</v>
      </c>
      <c r="H5677" s="132" t="n">
        <v>116521.5</v>
      </c>
      <c r="I5677" s="132" t="n">
        <v>117302.7</v>
      </c>
      <c r="J5677" s="132" t="n">
        <f aca="false">LARGE($G$1:G5677,1)</f>
        <v>123181.77</v>
      </c>
      <c r="K5677" s="192" t="n">
        <f aca="false">IF(J5677&gt;J5676,0,K5676+1)</f>
        <v>6</v>
      </c>
      <c r="L5677" s="134" t="n">
        <f aca="false">I5677/J5677-1</f>
        <v>-0.0477267861957171</v>
      </c>
    </row>
    <row r="5678" customFormat="false" ht="12.8" hidden="false" customHeight="false" outlineLevel="0" collapsed="false">
      <c r="A5678" s="131" t="n">
        <v>1753056000</v>
      </c>
      <c r="B5678" s="330" t="n">
        <f aca="false">(A5678/(24*60*60))+DATE(1970,1,1)</f>
        <v>45859</v>
      </c>
      <c r="C5678" s="331" t="n">
        <f aca="false">YEAR(B5678)</f>
        <v>2025</v>
      </c>
      <c r="D5678" s="331" t="n">
        <f aca="false">MONTH(B5678)</f>
        <v>7</v>
      </c>
      <c r="E5678" s="331" t="n">
        <f aca="false">DAY(B5678)</f>
        <v>21</v>
      </c>
      <c r="F5678" s="132" t="n">
        <v>117271.17</v>
      </c>
      <c r="G5678" s="132" t="n">
        <v>119672.08</v>
      </c>
      <c r="H5678" s="132" t="n">
        <v>116583.18</v>
      </c>
      <c r="I5678" s="132" t="n">
        <v>117446.7</v>
      </c>
      <c r="J5678" s="132" t="n">
        <f aca="false">LARGE($G$1:G5678,1)</f>
        <v>123181.77</v>
      </c>
      <c r="K5678" s="192" t="n">
        <f aca="false">IF(J5678&gt;J5677,0,K5677+1)</f>
        <v>7</v>
      </c>
      <c r="L5678" s="134" t="n">
        <f aca="false">I5678/J5678-1</f>
        <v>-0.0465577820484314</v>
      </c>
    </row>
    <row r="5679" customFormat="false" ht="12.8" hidden="false" customHeight="false" outlineLevel="0" collapsed="false">
      <c r="A5679" s="131" t="n">
        <v>1753142400</v>
      </c>
      <c r="B5679" s="330" t="n">
        <f aca="false">(A5679/(24*60*60))+DATE(1970,1,1)</f>
        <v>45860</v>
      </c>
      <c r="C5679" s="331" t="n">
        <f aca="false">YEAR(B5679)</f>
        <v>2025</v>
      </c>
      <c r="D5679" s="331" t="n">
        <f aca="false">MONTH(B5679)</f>
        <v>7</v>
      </c>
      <c r="E5679" s="331" t="n">
        <f aca="false">DAY(B5679)</f>
        <v>22</v>
      </c>
      <c r="F5679" s="132" t="n">
        <v>117436.7</v>
      </c>
      <c r="G5679" s="132" t="n">
        <v>120271.13</v>
      </c>
      <c r="H5679" s="132" t="n">
        <v>116195.25</v>
      </c>
      <c r="I5679" s="132" t="n">
        <v>119996.23</v>
      </c>
      <c r="J5679" s="132" t="n">
        <f aca="false">LARGE($G$1:G5679,1)</f>
        <v>123181.77</v>
      </c>
      <c r="K5679" s="192" t="n">
        <f aca="false">IF(J5679&gt;J5678,0,K5678+1)</f>
        <v>8</v>
      </c>
      <c r="L5679" s="134" t="n">
        <f aca="false">I5679/J5679-1</f>
        <v>-0.0258604824398936</v>
      </c>
    </row>
    <row r="5680" customFormat="false" ht="12.8" hidden="false" customHeight="false" outlineLevel="0" collapsed="false">
      <c r="A5680" s="131" t="n">
        <v>1753228800</v>
      </c>
      <c r="B5680" s="330" t="n">
        <f aca="false">(A5680/(24*60*60))+DATE(1970,1,1)</f>
        <v>45861</v>
      </c>
      <c r="C5680" s="331" t="n">
        <f aca="false">YEAR(B5680)</f>
        <v>2025</v>
      </c>
      <c r="D5680" s="331" t="n">
        <f aca="false">MONTH(B5680)</f>
        <v>7</v>
      </c>
      <c r="E5680" s="331" t="n">
        <f aca="false">DAY(B5680)</f>
        <v>23</v>
      </c>
      <c r="F5680" s="132" t="n">
        <v>120003.18</v>
      </c>
      <c r="G5680" s="132" t="n">
        <v>120138.98</v>
      </c>
      <c r="H5680" s="132" t="n">
        <v>117397.3</v>
      </c>
      <c r="I5680" s="132" t="n">
        <v>118814.69</v>
      </c>
      <c r="J5680" s="132" t="n">
        <f aca="false">LARGE($G$1:G5680,1)</f>
        <v>123181.77</v>
      </c>
      <c r="K5680" s="192" t="n">
        <f aca="false">IF(J5680&gt;J5679,0,K5679+1)</f>
        <v>9</v>
      </c>
      <c r="L5680" s="134" t="n">
        <f aca="false">I5680/J5680-1</f>
        <v>-0.0354523238300603</v>
      </c>
    </row>
    <row r="5681" customFormat="false" ht="12.8" hidden="false" customHeight="false" outlineLevel="0" collapsed="false">
      <c r="A5681" s="131" t="n">
        <v>1753315200</v>
      </c>
      <c r="B5681" s="330" t="n">
        <f aca="false">(A5681/(24*60*60))+DATE(1970,1,1)</f>
        <v>45862</v>
      </c>
      <c r="C5681" s="331" t="n">
        <f aca="false">YEAR(B5681)</f>
        <v>2025</v>
      </c>
      <c r="D5681" s="331" t="n">
        <f aca="false">MONTH(B5681)</f>
        <v>7</v>
      </c>
      <c r="E5681" s="331" t="n">
        <f aca="false">DAY(B5681)</f>
        <v>24</v>
      </c>
      <c r="F5681" s="132" t="n">
        <v>118802.69</v>
      </c>
      <c r="G5681" s="132" t="n">
        <v>119540.63</v>
      </c>
      <c r="H5681" s="132" t="n">
        <v>117239.25</v>
      </c>
      <c r="I5681" s="132" t="n">
        <v>118377.73</v>
      </c>
      <c r="J5681" s="132" t="n">
        <f aca="false">LARGE($G$1:G5681,1)</f>
        <v>123181.77</v>
      </c>
      <c r="K5681" s="192" t="n">
        <f aca="false">IF(J5681&gt;J5680,0,K5680+1)</f>
        <v>10</v>
      </c>
      <c r="L5681" s="134" t="n">
        <f aca="false">I5681/J5681-1</f>
        <v>-0.038999601970324</v>
      </c>
    </row>
    <row r="5682" customFormat="false" ht="12.8" hidden="false" customHeight="false" outlineLevel="0" collapsed="false">
      <c r="A5682" s="131" t="n">
        <v>1753401600</v>
      </c>
      <c r="B5682" s="330" t="n">
        <f aca="false">(A5682/(24*60*60))+DATE(1970,1,1)</f>
        <v>45863</v>
      </c>
      <c r="C5682" s="331" t="n">
        <f aca="false">YEAR(B5682)</f>
        <v>2025</v>
      </c>
      <c r="D5682" s="331" t="n">
        <f aca="false">MONTH(B5682)</f>
        <v>7</v>
      </c>
      <c r="E5682" s="331" t="n">
        <f aca="false">DAY(B5682)</f>
        <v>25</v>
      </c>
      <c r="F5682" s="132" t="n">
        <v>118401.88</v>
      </c>
      <c r="G5682" s="132" t="n">
        <v>118499.8</v>
      </c>
      <c r="H5682" s="132" t="n">
        <v>114700.28</v>
      </c>
      <c r="I5682" s="132" t="n">
        <v>117653.59</v>
      </c>
      <c r="J5682" s="132" t="n">
        <f aca="false">LARGE($G$1:G5682,1)</f>
        <v>123181.77</v>
      </c>
      <c r="K5682" s="192" t="n">
        <f aca="false">IF(J5682&gt;J5681,0,K5681+1)</f>
        <v>11</v>
      </c>
      <c r="L5682" s="134" t="n">
        <f aca="false">I5682/J5682-1</f>
        <v>-0.0448782315759874</v>
      </c>
    </row>
    <row r="5683" customFormat="false" ht="12.8" hidden="false" customHeight="false" outlineLevel="0" collapsed="false">
      <c r="A5683" s="131" t="n">
        <v>1753488000</v>
      </c>
      <c r="B5683" s="330" t="n">
        <f aca="false">(A5683/(24*60*60))+DATE(1970,1,1)</f>
        <v>45864</v>
      </c>
      <c r="C5683" s="331" t="n">
        <f aca="false">YEAR(B5683)</f>
        <v>2025</v>
      </c>
      <c r="D5683" s="331" t="n">
        <f aca="false">MONTH(B5683)</f>
        <v>7</v>
      </c>
      <c r="E5683" s="331" t="n">
        <f aca="false">DAY(B5683)</f>
        <v>26</v>
      </c>
      <c r="F5683" s="132" t="n">
        <v>117650.84</v>
      </c>
      <c r="G5683" s="132" t="n">
        <v>118354.49</v>
      </c>
      <c r="H5683" s="132" t="n">
        <v>117187.33</v>
      </c>
      <c r="I5683" s="132" t="n">
        <v>117974.78</v>
      </c>
      <c r="J5683" s="132" t="n">
        <f aca="false">LARGE($G$1:G5683,1)</f>
        <v>123181.77</v>
      </c>
      <c r="K5683" s="192" t="n">
        <f aca="false">IF(J5683&gt;J5682,0,K5682+1)</f>
        <v>12</v>
      </c>
      <c r="L5683" s="134" t="n">
        <f aca="false">I5683/J5683-1</f>
        <v>-0.0422707840616351</v>
      </c>
    </row>
    <row r="5684" customFormat="false" ht="12.8" hidden="false" customHeight="false" outlineLevel="0" collapsed="false">
      <c r="A5684" s="131" t="n">
        <v>1753574400</v>
      </c>
      <c r="B5684" s="330" t="n">
        <f aca="false">(A5684/(24*60*60))+DATE(1970,1,1)</f>
        <v>45865</v>
      </c>
      <c r="C5684" s="331" t="n">
        <f aca="false">YEAR(B5684)</f>
        <v>2025</v>
      </c>
      <c r="D5684" s="331" t="n">
        <f aca="false">MONTH(B5684)</f>
        <v>7</v>
      </c>
      <c r="E5684" s="331" t="n">
        <f aca="false">DAY(B5684)</f>
        <v>27</v>
      </c>
      <c r="F5684" s="132" t="n">
        <v>117983.08</v>
      </c>
      <c r="G5684" s="132" t="n">
        <v>119815.35</v>
      </c>
      <c r="H5684" s="132" t="n">
        <v>117890.45</v>
      </c>
      <c r="I5684" s="132" t="n">
        <v>119492.38</v>
      </c>
      <c r="J5684" s="132" t="n">
        <f aca="false">LARGE($G$1:G5684,1)</f>
        <v>123181.77</v>
      </c>
      <c r="K5684" s="192" t="n">
        <f aca="false">IF(J5684&gt;J5683,0,K5683+1)</f>
        <v>13</v>
      </c>
      <c r="L5684" s="134" t="n">
        <f aca="false">I5684/J5684-1</f>
        <v>-0.0299507792427403</v>
      </c>
    </row>
    <row r="5685" customFormat="false" ht="12.8" hidden="false" customHeight="false" outlineLevel="0" collapsed="false">
      <c r="A5685" s="131" t="n">
        <v>1753660800</v>
      </c>
      <c r="B5685" s="330" t="n">
        <f aca="false">(A5685/(24*60*60))+DATE(1970,1,1)</f>
        <v>45866</v>
      </c>
      <c r="C5685" s="331" t="n">
        <f aca="false">YEAR(B5685)</f>
        <v>2025</v>
      </c>
      <c r="D5685" s="331" t="n">
        <f aca="false">MONTH(B5685)</f>
        <v>7</v>
      </c>
      <c r="E5685" s="331" t="n">
        <f aca="false">DAY(B5685)</f>
        <v>28</v>
      </c>
      <c r="F5685" s="132" t="n">
        <v>119506.16</v>
      </c>
      <c r="G5685" s="132" t="n">
        <v>119836.23</v>
      </c>
      <c r="H5685" s="132" t="n">
        <v>117459.13</v>
      </c>
      <c r="I5685" s="132" t="n">
        <v>118075.32</v>
      </c>
      <c r="J5685" s="132" t="n">
        <f aca="false">LARGE($G$1:G5685,1)</f>
        <v>123181.77</v>
      </c>
      <c r="K5685" s="192" t="n">
        <f aca="false">IF(J5685&gt;J5684,0,K5684+1)</f>
        <v>14</v>
      </c>
      <c r="L5685" s="134" t="n">
        <f aca="false">I5685/J5685-1</f>
        <v>-0.0414545918604676</v>
      </c>
    </row>
    <row r="5686" customFormat="false" ht="12.8" hidden="false" customHeight="false" outlineLevel="0" collapsed="false">
      <c r="A5686" s="131" t="n">
        <v>1753747200</v>
      </c>
      <c r="B5686" s="330" t="n">
        <f aca="false">(A5686/(24*60*60))+DATE(1970,1,1)</f>
        <v>45867</v>
      </c>
      <c r="C5686" s="331" t="n">
        <f aca="false">YEAR(B5686)</f>
        <v>2025</v>
      </c>
      <c r="D5686" s="331" t="n">
        <f aca="false">MONTH(B5686)</f>
        <v>7</v>
      </c>
      <c r="E5686" s="331" t="n">
        <f aca="false">DAY(B5686)</f>
        <v>29</v>
      </c>
      <c r="F5686" s="132" t="n">
        <v>118080.53</v>
      </c>
      <c r="G5686" s="132" t="n">
        <v>119290.45</v>
      </c>
      <c r="H5686" s="132" t="n">
        <v>116987</v>
      </c>
      <c r="I5686" s="132" t="n">
        <v>117973.1</v>
      </c>
      <c r="J5686" s="132" t="n">
        <f aca="false">LARGE($G$1:G5686,1)</f>
        <v>123181.77</v>
      </c>
      <c r="K5686" s="192" t="n">
        <f aca="false">IF(J5686&gt;J5685,0,K5685+1)</f>
        <v>15</v>
      </c>
      <c r="L5686" s="134" t="n">
        <f aca="false">I5686/J5686-1</f>
        <v>-0.0422844224433534</v>
      </c>
    </row>
    <row r="5687" customFormat="false" ht="12.8" hidden="false" customHeight="false" outlineLevel="0" collapsed="false">
      <c r="A5687" s="131" t="n">
        <v>1753833600</v>
      </c>
      <c r="B5687" s="330" t="n">
        <f aca="false">(A5687/(24*60*60))+DATE(1970,1,1)</f>
        <v>45868</v>
      </c>
      <c r="C5687" s="331" t="n">
        <f aca="false">YEAR(B5687)</f>
        <v>2025</v>
      </c>
      <c r="D5687" s="331" t="n">
        <f aca="false">MONTH(B5687)</f>
        <v>7</v>
      </c>
      <c r="E5687" s="331" t="n">
        <f aca="false">DAY(B5687)</f>
        <v>30</v>
      </c>
      <c r="F5687" s="132" t="n">
        <v>117974.07</v>
      </c>
      <c r="G5687" s="132" t="n">
        <v>118815.96</v>
      </c>
      <c r="H5687" s="132" t="n">
        <v>115840.62</v>
      </c>
      <c r="I5687" s="132" t="n">
        <v>117883.71</v>
      </c>
      <c r="J5687" s="132" t="n">
        <f aca="false">LARGE($G$1:G5687,1)</f>
        <v>123181.77</v>
      </c>
      <c r="K5687" s="192" t="n">
        <f aca="false">IF(J5687&gt;J5686,0,K5686+1)</f>
        <v>16</v>
      </c>
      <c r="L5687" s="134" t="n">
        <f aca="false">I5687/J5687-1</f>
        <v>-0.0430100980039497</v>
      </c>
    </row>
    <row r="5688" customFormat="false" ht="12.8" hidden="false" customHeight="false" outlineLevel="0" collapsed="false">
      <c r="A5688" s="131" t="n">
        <v>1753920000</v>
      </c>
      <c r="B5688" s="330" t="n">
        <f aca="false">(A5688/(24*60*60))+DATE(1970,1,1)</f>
        <v>45869</v>
      </c>
      <c r="C5688" s="331" t="n">
        <f aca="false">YEAR(B5688)</f>
        <v>2025</v>
      </c>
      <c r="D5688" s="331" t="n">
        <f aca="false">MONTH(B5688)</f>
        <v>7</v>
      </c>
      <c r="E5688" s="331" t="n">
        <f aca="false">DAY(B5688)</f>
        <v>31</v>
      </c>
      <c r="F5688" s="132" t="n">
        <v>117880.96</v>
      </c>
      <c r="G5688" s="132" t="n">
        <v>118960.73</v>
      </c>
      <c r="H5688" s="132" t="n">
        <v>115558</v>
      </c>
      <c r="I5688" s="132" t="n">
        <v>115810.86</v>
      </c>
      <c r="J5688" s="132" t="n">
        <f aca="false">LARGE($G$1:G5688,1)</f>
        <v>123181.77</v>
      </c>
      <c r="K5688" s="192" t="n">
        <f aca="false">IF(J5688&gt;J5687,0,K5687+1)</f>
        <v>17</v>
      </c>
      <c r="L5688" s="134" t="n">
        <f aca="false">I5688/J5688-1</f>
        <v>-0.0598376691615976</v>
      </c>
    </row>
    <row r="5689" customFormat="false" ht="12.8" hidden="false" customHeight="false" outlineLevel="0" collapsed="false">
      <c r="A5689" s="131" t="n">
        <v>1754006400</v>
      </c>
      <c r="B5689" s="330" t="n">
        <f aca="false">(A5689/(24*60*60))+DATE(1970,1,1)</f>
        <v>45870</v>
      </c>
      <c r="C5689" s="331" t="n">
        <f aca="false">YEAR(B5689)</f>
        <v>2025</v>
      </c>
      <c r="D5689" s="331" t="n">
        <f aca="false">MONTH(B5689)</f>
        <v>8</v>
      </c>
      <c r="E5689" s="331" t="n">
        <f aca="false">DAY(B5689)</f>
        <v>1</v>
      </c>
      <c r="F5689" s="132" t="n">
        <v>115801.88</v>
      </c>
      <c r="G5689" s="132" t="n">
        <v>116097.28</v>
      </c>
      <c r="H5689" s="132" t="n">
        <v>112714.28</v>
      </c>
      <c r="I5689" s="132" t="n">
        <v>113310.48</v>
      </c>
      <c r="J5689" s="132" t="n">
        <f aca="false">LARGE($G$1:G5689,1)</f>
        <v>123181.77</v>
      </c>
      <c r="K5689" s="192" t="n">
        <f aca="false">IF(J5689&gt;J5688,0,K5688+1)</f>
        <v>18</v>
      </c>
      <c r="L5689" s="134" t="n">
        <f aca="false">I5689/J5689-1</f>
        <v>-0.0801359649240306</v>
      </c>
    </row>
    <row r="5690" customFormat="false" ht="12.8" hidden="false" customHeight="false" outlineLevel="0" collapsed="false">
      <c r="A5690" s="131" t="n">
        <v>1754092800</v>
      </c>
      <c r="B5690" s="330" t="n">
        <f aca="false">(A5690/(24*60*60))+DATE(1970,1,1)</f>
        <v>45871</v>
      </c>
      <c r="C5690" s="331" t="n">
        <f aca="false">YEAR(B5690)</f>
        <v>2025</v>
      </c>
      <c r="D5690" s="331" t="n">
        <f aca="false">MONTH(B5690)</f>
        <v>8</v>
      </c>
      <c r="E5690" s="331" t="n">
        <f aca="false">DAY(B5690)</f>
        <v>2</v>
      </c>
      <c r="F5690" s="132" t="n">
        <v>113307.98</v>
      </c>
      <c r="G5690" s="132" t="n">
        <v>114074.95</v>
      </c>
      <c r="H5690" s="132" t="n">
        <v>112056.75</v>
      </c>
      <c r="I5690" s="132" t="n">
        <v>112599.99</v>
      </c>
      <c r="J5690" s="132" t="n">
        <f aca="false">LARGE($G$1:G5690,1)</f>
        <v>123181.77</v>
      </c>
      <c r="K5690" s="192" t="n">
        <f aca="false">IF(J5690&gt;J5689,0,K5689+1)</f>
        <v>19</v>
      </c>
      <c r="L5690" s="134" t="n">
        <f aca="false">I5690/J5690-1</f>
        <v>-0.0859037826782323</v>
      </c>
    </row>
    <row r="5691" customFormat="false" ht="12.8" hidden="false" customHeight="false" outlineLevel="0" collapsed="false">
      <c r="A5691" s="131" t="n">
        <v>1754179200</v>
      </c>
      <c r="B5691" s="330" t="n">
        <f aca="false">(A5691/(24*60*60))+DATE(1970,1,1)</f>
        <v>45872</v>
      </c>
      <c r="C5691" s="331" t="n">
        <f aca="false">YEAR(B5691)</f>
        <v>2025</v>
      </c>
      <c r="D5691" s="331" t="n">
        <f aca="false">MONTH(B5691)</f>
        <v>8</v>
      </c>
      <c r="E5691" s="331" t="n">
        <f aca="false">DAY(B5691)</f>
        <v>3</v>
      </c>
      <c r="F5691" s="132" t="n">
        <v>112594.99</v>
      </c>
      <c r="G5691" s="132" t="n">
        <v>114822.97</v>
      </c>
      <c r="H5691" s="132" t="n">
        <v>111982.45</v>
      </c>
      <c r="I5691" s="132" t="n">
        <v>114278.96</v>
      </c>
      <c r="J5691" s="132" t="n">
        <f aca="false">LARGE($G$1:G5691,1)</f>
        <v>123181.77</v>
      </c>
      <c r="K5691" s="192" t="n">
        <f aca="false">IF(J5691&gt;J5690,0,K5690+1)</f>
        <v>20</v>
      </c>
      <c r="L5691" s="134" t="n">
        <f aca="false">I5691/J5691-1</f>
        <v>-0.0722737625867853</v>
      </c>
    </row>
    <row r="5692" customFormat="false" ht="12.8" hidden="false" customHeight="false" outlineLevel="0" collapsed="false">
      <c r="A5692" s="131" t="n">
        <v>1754265600</v>
      </c>
      <c r="B5692" s="330" t="n">
        <f aca="false">(A5692/(24*60*60))+DATE(1970,1,1)</f>
        <v>45873</v>
      </c>
      <c r="C5692" s="331" t="n">
        <f aca="false">YEAR(B5692)</f>
        <v>2025</v>
      </c>
      <c r="D5692" s="331" t="n">
        <f aca="false">MONTH(B5692)</f>
        <v>8</v>
      </c>
      <c r="E5692" s="331" t="n">
        <f aca="false">DAY(B5692)</f>
        <v>4</v>
      </c>
      <c r="F5692" s="132" t="n">
        <v>114268.7</v>
      </c>
      <c r="G5692" s="132" t="n">
        <v>115749.52</v>
      </c>
      <c r="H5692" s="132" t="n">
        <v>114163.57</v>
      </c>
      <c r="I5692" s="132" t="n">
        <v>115098.74</v>
      </c>
      <c r="J5692" s="132" t="n">
        <f aca="false">LARGE($G$1:G5692,1)</f>
        <v>123181.77</v>
      </c>
      <c r="K5692" s="192" t="n">
        <f aca="false">IF(J5692&gt;J5691,0,K5691+1)</f>
        <v>21</v>
      </c>
      <c r="L5692" s="134" t="n">
        <f aca="false">I5692/J5692-1</f>
        <v>-0.0656187193932998</v>
      </c>
    </row>
    <row r="5693" customFormat="false" ht="12.8" hidden="false" customHeight="false" outlineLevel="0" collapsed="false">
      <c r="A5693" s="131" t="n">
        <v>1754352000</v>
      </c>
      <c r="B5693" s="330" t="n">
        <f aca="false">(A5693/(24*60*60))+DATE(1970,1,1)</f>
        <v>45874</v>
      </c>
      <c r="C5693" s="331" t="n">
        <f aca="false">YEAR(B5693)</f>
        <v>2025</v>
      </c>
      <c r="D5693" s="331" t="n">
        <f aca="false">MONTH(B5693)</f>
        <v>8</v>
      </c>
      <c r="E5693" s="331" t="n">
        <f aca="false">DAY(B5693)</f>
        <v>5</v>
      </c>
      <c r="F5693" s="132" t="n">
        <v>115097.31</v>
      </c>
      <c r="G5693" s="132" t="n">
        <v>115132.71</v>
      </c>
      <c r="H5693" s="132" t="n">
        <v>112657.96</v>
      </c>
      <c r="I5693" s="132" t="n">
        <v>114135.24</v>
      </c>
      <c r="J5693" s="132" t="n">
        <f aca="false">LARGE($G$1:G5693,1)</f>
        <v>123181.77</v>
      </c>
      <c r="K5693" s="192" t="n">
        <f aca="false">IF(J5693&gt;J5692,0,K5692+1)</f>
        <v>22</v>
      </c>
      <c r="L5693" s="134" t="n">
        <f aca="false">I5693/J5693-1</f>
        <v>-0.0734404936704514</v>
      </c>
    </row>
    <row r="5694" customFormat="false" ht="12.8" hidden="false" customHeight="false" outlineLevel="0" collapsed="false">
      <c r="A5694" s="131" t="n">
        <v>1754438400</v>
      </c>
      <c r="B5694" s="330" t="n">
        <f aca="false">(A5694/(24*60*60))+DATE(1970,1,1)</f>
        <v>45875</v>
      </c>
      <c r="C5694" s="331" t="n">
        <f aca="false">YEAR(B5694)</f>
        <v>2025</v>
      </c>
      <c r="D5694" s="331" t="n">
        <f aca="false">MONTH(B5694)</f>
        <v>8</v>
      </c>
      <c r="E5694" s="331" t="n">
        <f aca="false">DAY(B5694)</f>
        <v>6</v>
      </c>
      <c r="F5694" s="132" t="n">
        <v>114136.74</v>
      </c>
      <c r="G5694" s="132" t="n">
        <v>115765.65</v>
      </c>
      <c r="H5694" s="132" t="n">
        <v>113395.72</v>
      </c>
      <c r="I5694" s="132" t="n">
        <v>115057.21</v>
      </c>
      <c r="J5694" s="132" t="n">
        <f aca="false">LARGE($G$1:G5694,1)</f>
        <v>123181.77</v>
      </c>
      <c r="K5694" s="192" t="n">
        <f aca="false">IF(J5694&gt;J5693,0,K5693+1)</f>
        <v>23</v>
      </c>
      <c r="L5694" s="134" t="n">
        <f aca="false">I5694/J5694-1</f>
        <v>-0.0659558634366108</v>
      </c>
    </row>
    <row r="5695" customFormat="false" ht="12.8" hidden="false" customHeight="false" outlineLevel="0" collapsed="false">
      <c r="A5695" s="131" t="n">
        <v>1754524800</v>
      </c>
      <c r="B5695" s="330" t="n">
        <f aca="false">(A5695/(24*60*60))+DATE(1970,1,1)</f>
        <v>45876</v>
      </c>
      <c r="C5695" s="331" t="n">
        <f aca="false">YEAR(B5695)</f>
        <v>2025</v>
      </c>
      <c r="D5695" s="331" t="n">
        <f aca="false">MONTH(B5695)</f>
        <v>8</v>
      </c>
      <c r="E5695" s="331" t="n">
        <f aca="false">DAY(B5695)</f>
        <v>7</v>
      </c>
      <c r="F5695" s="132" t="n">
        <v>115057.21</v>
      </c>
      <c r="G5695" s="132" t="n">
        <v>117701.33</v>
      </c>
      <c r="H5695" s="132" t="n">
        <v>114324.65</v>
      </c>
      <c r="I5695" s="132" t="n">
        <v>117527.15</v>
      </c>
      <c r="J5695" s="132" t="n">
        <f aca="false">LARGE($G$1:G5695,1)</f>
        <v>123181.77</v>
      </c>
      <c r="K5695" s="192" t="n">
        <f aca="false">IF(J5695&gt;J5694,0,K5694+1)</f>
        <v>24</v>
      </c>
      <c r="L5695" s="134" t="n">
        <f aca="false">I5695/J5695-1</f>
        <v>-0.0459046821619791</v>
      </c>
    </row>
    <row r="5696" customFormat="false" ht="12.8" hidden="false" customHeight="false" outlineLevel="0" collapsed="false">
      <c r="A5696" s="131" t="n">
        <v>1754611200</v>
      </c>
      <c r="B5696" s="330" t="n">
        <f aca="false">(A5696/(24*60*60))+DATE(1970,1,1)</f>
        <v>45877</v>
      </c>
      <c r="C5696" s="331" t="n">
        <f aca="false">YEAR(B5696)</f>
        <v>2025</v>
      </c>
      <c r="D5696" s="331" t="n">
        <f aca="false">MONTH(B5696)</f>
        <v>8</v>
      </c>
      <c r="E5696" s="331" t="n">
        <f aca="false">DAY(B5696)</f>
        <v>8</v>
      </c>
      <c r="F5696" s="132" t="n">
        <v>117529.7</v>
      </c>
      <c r="G5696" s="132" t="n">
        <v>117727.75</v>
      </c>
      <c r="H5696" s="132" t="n">
        <v>115920.5</v>
      </c>
      <c r="I5696" s="132" t="n">
        <v>116706.2</v>
      </c>
      <c r="J5696" s="132" t="n">
        <f aca="false">LARGE($G$1:G5696,1)</f>
        <v>123181.77</v>
      </c>
      <c r="K5696" s="192" t="n">
        <f aca="false">IF(J5696&gt;J5695,0,K5695+1)</f>
        <v>25</v>
      </c>
      <c r="L5696" s="134" t="n">
        <f aca="false">I5696/J5696-1</f>
        <v>-0.0525692235141613</v>
      </c>
    </row>
    <row r="5697" customFormat="false" ht="12.8" hidden="false" customHeight="false" outlineLevel="0" collapsed="false">
      <c r="A5697" s="131" t="n">
        <v>1754697600</v>
      </c>
      <c r="B5697" s="330" t="n">
        <f aca="false">(A5697/(24*60*60))+DATE(1970,1,1)</f>
        <v>45878</v>
      </c>
      <c r="C5697" s="331" t="n">
        <f aca="false">YEAR(B5697)</f>
        <v>2025</v>
      </c>
      <c r="D5697" s="331" t="n">
        <f aca="false">MONTH(B5697)</f>
        <v>8</v>
      </c>
      <c r="E5697" s="331" t="n">
        <f aca="false">DAY(B5697)</f>
        <v>9</v>
      </c>
      <c r="F5697" s="132" t="n">
        <v>116706.2</v>
      </c>
      <c r="G5697" s="132" t="n">
        <v>117921.57</v>
      </c>
      <c r="H5697" s="132" t="n">
        <v>116361.36</v>
      </c>
      <c r="I5697" s="132" t="n">
        <v>116501.23</v>
      </c>
      <c r="J5697" s="132" t="n">
        <f aca="false">LARGE($G$1:G5697,1)</f>
        <v>123181.77</v>
      </c>
      <c r="K5697" s="192" t="n">
        <f aca="false">IF(J5697&gt;J5696,0,K5696+1)</f>
        <v>26</v>
      </c>
      <c r="L5697" s="134" t="n">
        <f aca="false">I5697/J5697-1</f>
        <v>-0.0542331872646416</v>
      </c>
    </row>
    <row r="5698" customFormat="false" ht="12.8" hidden="false" customHeight="false" outlineLevel="0" collapsed="false">
      <c r="A5698" s="131" t="n">
        <v>1754784000</v>
      </c>
      <c r="B5698" s="330" t="n">
        <f aca="false">(A5698/(24*60*60))+DATE(1970,1,1)</f>
        <v>45879</v>
      </c>
      <c r="C5698" s="331" t="n">
        <f aca="false">YEAR(B5698)</f>
        <v>2025</v>
      </c>
      <c r="D5698" s="331" t="n">
        <f aca="false">MONTH(B5698)</f>
        <v>8</v>
      </c>
      <c r="E5698" s="331" t="n">
        <f aca="false">DAY(B5698)</f>
        <v>10</v>
      </c>
      <c r="F5698" s="132" t="n">
        <v>116499.98</v>
      </c>
      <c r="G5698" s="132" t="n">
        <v>119338.12</v>
      </c>
      <c r="H5698" s="132" t="n">
        <v>116491.83</v>
      </c>
      <c r="I5698" s="132" t="n">
        <v>119319.44</v>
      </c>
      <c r="J5698" s="132" t="n">
        <f aca="false">LARGE($G$1:G5698,1)</f>
        <v>123181.77</v>
      </c>
      <c r="K5698" s="192" t="n">
        <f aca="false">IF(J5698&gt;J5697,0,K5697+1)</f>
        <v>27</v>
      </c>
      <c r="L5698" s="134" t="n">
        <f aca="false">I5698/J5698-1</f>
        <v>-0.031354720751293</v>
      </c>
    </row>
    <row r="5699" customFormat="false" ht="12.8" hidden="false" customHeight="false" outlineLevel="0" collapsed="false">
      <c r="A5699" s="131" t="n">
        <v>1754870400</v>
      </c>
      <c r="B5699" s="330" t="n">
        <f aca="false">(A5699/(24*60*60))+DATE(1970,1,1)</f>
        <v>45880</v>
      </c>
      <c r="C5699" s="331" t="n">
        <f aca="false">YEAR(B5699)</f>
        <v>2025</v>
      </c>
      <c r="D5699" s="331" t="n">
        <f aca="false">MONTH(B5699)</f>
        <v>8</v>
      </c>
      <c r="E5699" s="331" t="n">
        <f aca="false">DAY(B5699)</f>
        <v>11</v>
      </c>
      <c r="F5699" s="132" t="n">
        <v>119319.94</v>
      </c>
      <c r="G5699" s="132" t="n">
        <v>122318.66</v>
      </c>
      <c r="H5699" s="132" t="n">
        <v>118098.25</v>
      </c>
      <c r="I5699" s="132" t="n">
        <v>118747.09</v>
      </c>
      <c r="J5699" s="132" t="n">
        <f aca="false">LARGE($G$1:G5699,1)</f>
        <v>123181.77</v>
      </c>
      <c r="K5699" s="192" t="n">
        <f aca="false">IF(J5699&gt;J5698,0,K5698+1)</f>
        <v>28</v>
      </c>
      <c r="L5699" s="134" t="n">
        <f aca="false">I5699/J5699-1</f>
        <v>-0.0360011063325362</v>
      </c>
    </row>
    <row r="5700" customFormat="false" ht="12.8" hidden="false" customHeight="false" outlineLevel="0" collapsed="false">
      <c r="A5700" s="131" t="n">
        <v>1754956800</v>
      </c>
      <c r="B5700" s="330" t="n">
        <f aca="false">(A5700/(24*60*60))+DATE(1970,1,1)</f>
        <v>45881</v>
      </c>
      <c r="C5700" s="331" t="n">
        <f aca="false">YEAR(B5700)</f>
        <v>2025</v>
      </c>
      <c r="D5700" s="331" t="n">
        <f aca="false">MONTH(B5700)</f>
        <v>8</v>
      </c>
      <c r="E5700" s="331" t="n">
        <f aca="false">DAY(B5700)</f>
        <v>12</v>
      </c>
      <c r="F5700" s="132" t="n">
        <v>118739.33</v>
      </c>
      <c r="G5700" s="132" t="n">
        <v>120303.55</v>
      </c>
      <c r="H5700" s="132" t="n">
        <v>118237.45</v>
      </c>
      <c r="I5700" s="132" t="n">
        <v>120118.05</v>
      </c>
      <c r="J5700" s="132" t="n">
        <f aca="false">LARGE($G$1:G5700,1)</f>
        <v>123181.77</v>
      </c>
      <c r="K5700" s="192" t="n">
        <f aca="false">IF(J5700&gt;J5699,0,K5699+1)</f>
        <v>29</v>
      </c>
      <c r="L5700" s="134" t="n">
        <f aca="false">I5700/J5700-1</f>
        <v>-0.0248715374036271</v>
      </c>
    </row>
    <row r="5701" customFormat="false" ht="12.8" hidden="false" customHeight="false" outlineLevel="0" collapsed="false">
      <c r="A5701" s="131" t="n">
        <v>1755043200</v>
      </c>
      <c r="B5701" s="330" t="n">
        <f aca="false">(A5701/(24*60*60))+DATE(1970,1,1)</f>
        <v>45882</v>
      </c>
      <c r="C5701" s="331" t="n">
        <f aca="false">YEAR(B5701)</f>
        <v>2025</v>
      </c>
      <c r="D5701" s="331" t="n">
        <f aca="false">MONTH(B5701)</f>
        <v>8</v>
      </c>
      <c r="E5701" s="331" t="n">
        <f aca="false">DAY(B5701)</f>
        <v>13</v>
      </c>
      <c r="F5701" s="132" t="n">
        <v>120121.04</v>
      </c>
      <c r="G5701" s="132" t="n">
        <v>123639.99</v>
      </c>
      <c r="H5701" s="132" t="n">
        <v>118919.91</v>
      </c>
      <c r="I5701" s="132" t="n">
        <v>123239.98</v>
      </c>
      <c r="J5701" s="132" t="n">
        <f aca="false">LARGE($G$1:G5701,1)</f>
        <v>123639.99</v>
      </c>
      <c r="K5701" s="192" t="n">
        <f aca="false">IF(J5701&gt;J5700,0,K5700+1)</f>
        <v>0</v>
      </c>
      <c r="L5701" s="134" t="n">
        <f aca="false">I5701/J5701-1</f>
        <v>-0.00323528010637986</v>
      </c>
    </row>
    <row r="5702" customFormat="false" ht="12.8" hidden="false" customHeight="false" outlineLevel="0" collapsed="false">
      <c r="A5702" s="131" t="n">
        <v>1755129600</v>
      </c>
      <c r="B5702" s="330" t="n">
        <f aca="false">(A5702/(24*60*60))+DATE(1970,1,1)</f>
        <v>45883</v>
      </c>
      <c r="C5702" s="331" t="n">
        <f aca="false">YEAR(B5702)</f>
        <v>2025</v>
      </c>
      <c r="D5702" s="331" t="n">
        <f aca="false">MONTH(B5702)</f>
        <v>8</v>
      </c>
      <c r="E5702" s="331" t="n">
        <f aca="false">DAY(B5702)</f>
        <v>14</v>
      </c>
      <c r="F5702" s="132" t="n">
        <v>123349.98</v>
      </c>
      <c r="G5702" s="132" t="n">
        <v>124277.5</v>
      </c>
      <c r="H5702" s="132" t="n">
        <v>117212.49</v>
      </c>
      <c r="I5702" s="132" t="n">
        <v>118394.22</v>
      </c>
      <c r="J5702" s="132" t="n">
        <f aca="false">LARGE($G$1:G5702,1)</f>
        <v>124277.5</v>
      </c>
      <c r="K5702" s="192" t="n">
        <f aca="false">IF(J5702&gt;J5701,0,K5701+1)</f>
        <v>0</v>
      </c>
      <c r="L5702" s="134" t="n">
        <f aca="false">I5702/J5702-1</f>
        <v>-0.0473398644163263</v>
      </c>
    </row>
    <row r="5703" customFormat="false" ht="12.8" hidden="false" customHeight="false" outlineLevel="0" collapsed="false">
      <c r="A5703" s="131" t="n">
        <v>1755216000</v>
      </c>
      <c r="B5703" s="330" t="n">
        <f aca="false">(A5703/(24*60*60))+DATE(1970,1,1)</f>
        <v>45884</v>
      </c>
      <c r="C5703" s="331" t="n">
        <f aca="false">YEAR(B5703)</f>
        <v>2025</v>
      </c>
      <c r="D5703" s="331" t="n">
        <f aca="false">MONTH(B5703)</f>
        <v>8</v>
      </c>
      <c r="E5703" s="331" t="n">
        <f aca="false">DAY(B5703)</f>
        <v>15</v>
      </c>
      <c r="F5703" s="132" t="n">
        <v>118401.47</v>
      </c>
      <c r="G5703" s="132" t="n">
        <v>119337.07</v>
      </c>
      <c r="H5703" s="132" t="n">
        <v>116816.56</v>
      </c>
      <c r="I5703" s="132" t="n">
        <v>117457.42</v>
      </c>
      <c r="J5703" s="132" t="n">
        <f aca="false">LARGE($G$1:G5703,1)</f>
        <v>124277.5</v>
      </c>
      <c r="K5703" s="192" t="n">
        <f aca="false">IF(J5703&gt;J5702,0,K5702+1)</f>
        <v>1</v>
      </c>
      <c r="L5703" s="134" t="n">
        <f aca="false">I5703/J5703-1</f>
        <v>-0.0548778338798254</v>
      </c>
    </row>
    <row r="5704" customFormat="false" ht="12.8" hidden="false" customHeight="false" outlineLevel="0" collapsed="false">
      <c r="A5704" s="131" t="n">
        <v>1755302400</v>
      </c>
      <c r="B5704" s="330" t="n">
        <f aca="false">(A5704/(24*60*60))+DATE(1970,1,1)</f>
        <v>45885</v>
      </c>
      <c r="C5704" s="331" t="n">
        <f aca="false">YEAR(B5704)</f>
        <v>2025</v>
      </c>
      <c r="D5704" s="331" t="n">
        <f aca="false">MONTH(B5704)</f>
        <v>8</v>
      </c>
      <c r="E5704" s="331" t="n">
        <f aca="false">DAY(B5704)</f>
        <v>16</v>
      </c>
      <c r="F5704" s="132" t="n">
        <v>117449.66</v>
      </c>
      <c r="G5704" s="132" t="n">
        <v>118025.77</v>
      </c>
      <c r="H5704" s="132" t="n">
        <v>117284.5</v>
      </c>
      <c r="I5704" s="132" t="n">
        <v>117498.3</v>
      </c>
      <c r="J5704" s="132" t="n">
        <f aca="false">LARGE($G$1:G5704,1)</f>
        <v>124277.5</v>
      </c>
      <c r="K5704" s="192" t="n">
        <f aca="false">IF(J5704&gt;J5703,0,K5703+1)</f>
        <v>2</v>
      </c>
      <c r="L5704" s="134" t="n">
        <f aca="false">I5704/J5704-1</f>
        <v>-0.0545488925992235</v>
      </c>
    </row>
    <row r="5705" customFormat="false" ht="12.8" hidden="false" customHeight="false" outlineLevel="0" collapsed="false">
      <c r="A5705" s="131" t="n">
        <v>1755388800</v>
      </c>
      <c r="B5705" s="330" t="n">
        <f aca="false">(A5705/(24*60*60))+DATE(1970,1,1)</f>
        <v>45886</v>
      </c>
      <c r="C5705" s="331" t="n">
        <f aca="false">YEAR(B5705)</f>
        <v>2025</v>
      </c>
      <c r="D5705" s="331" t="n">
        <f aca="false">MONTH(B5705)</f>
        <v>8</v>
      </c>
      <c r="E5705" s="331" t="n">
        <f aca="false">DAY(B5705)</f>
        <v>17</v>
      </c>
      <c r="F5705" s="132" t="n">
        <v>117493.55</v>
      </c>
      <c r="G5705" s="132" t="n">
        <v>118624.45</v>
      </c>
      <c r="H5705" s="132" t="n">
        <v>117300.2</v>
      </c>
      <c r="I5705" s="132" t="n">
        <v>117489.98</v>
      </c>
      <c r="J5705" s="132" t="n">
        <f aca="false">LARGE($G$1:G5705,1)</f>
        <v>124277.5</v>
      </c>
      <c r="K5705" s="192" t="n">
        <f aca="false">IF(J5705&gt;J5704,0,K5704+1)</f>
        <v>3</v>
      </c>
      <c r="L5705" s="134" t="n">
        <f aca="false">I5705/J5705-1</f>
        <v>-0.0546158395526142</v>
      </c>
    </row>
    <row r="5706" customFormat="false" ht="12.8" hidden="false" customHeight="false" outlineLevel="0" collapsed="false">
      <c r="A5706" s="131" t="n">
        <v>1755475200</v>
      </c>
      <c r="B5706" s="330" t="n">
        <f aca="false">(A5706/(24*60*60))+DATE(1970,1,1)</f>
        <v>45887</v>
      </c>
      <c r="C5706" s="331" t="n">
        <f aca="false">YEAR(B5706)</f>
        <v>2025</v>
      </c>
      <c r="D5706" s="331" t="n">
        <f aca="false">MONTH(B5706)</f>
        <v>8</v>
      </c>
      <c r="E5706" s="331" t="n">
        <f aca="false">DAY(B5706)</f>
        <v>18</v>
      </c>
      <c r="F5706" s="132" t="n">
        <v>117481.22</v>
      </c>
      <c r="G5706" s="132" t="n">
        <v>117622.28</v>
      </c>
      <c r="H5706" s="132" t="n">
        <v>114753.79</v>
      </c>
      <c r="I5706" s="132" t="n">
        <v>116302.94</v>
      </c>
      <c r="J5706" s="132" t="n">
        <f aca="false">LARGE($G$1:G5706,1)</f>
        <v>124277.5</v>
      </c>
      <c r="K5706" s="192" t="n">
        <f aca="false">IF(J5706&gt;J5705,0,K5705+1)</f>
        <v>4</v>
      </c>
      <c r="L5706" s="134" t="n">
        <f aca="false">I5706/J5706-1</f>
        <v>-0.0641673673834765</v>
      </c>
    </row>
    <row r="5707" customFormat="false" ht="12.8" hidden="false" customHeight="false" outlineLevel="0" collapsed="false">
      <c r="A5707" s="131" t="n">
        <v>1755561600</v>
      </c>
      <c r="B5707" s="330" t="n">
        <f aca="false">(A5707/(24*60*60))+DATE(1970,1,1)</f>
        <v>45888</v>
      </c>
      <c r="C5707" s="331" t="n">
        <f aca="false">YEAR(B5707)</f>
        <v>2025</v>
      </c>
      <c r="D5707" s="331" t="n">
        <f aca="false">MONTH(B5707)</f>
        <v>8</v>
      </c>
      <c r="E5707" s="331" t="n">
        <f aca="false">DAY(B5707)</f>
        <v>19</v>
      </c>
      <c r="F5707" s="132" t="n">
        <v>116317.91</v>
      </c>
      <c r="G5707" s="132" t="n">
        <v>116810.97</v>
      </c>
      <c r="H5707" s="132" t="n">
        <v>112787.14</v>
      </c>
      <c r="I5707" s="132" t="n">
        <v>112896.62</v>
      </c>
      <c r="J5707" s="132" t="n">
        <f aca="false">LARGE($G$1:G5707,1)</f>
        <v>124277.5</v>
      </c>
      <c r="K5707" s="192" t="n">
        <f aca="false">IF(J5707&gt;J5706,0,K5706+1)</f>
        <v>5</v>
      </c>
      <c r="L5707" s="134" t="n">
        <f aca="false">I5707/J5707-1</f>
        <v>-0.0915763513105752</v>
      </c>
    </row>
    <row r="5708" customFormat="false" ht="12.8" hidden="false" customHeight="false" outlineLevel="0" collapsed="false">
      <c r="A5708" s="131" t="n">
        <v>1755648000</v>
      </c>
      <c r="B5708" s="330" t="n">
        <f aca="false">(A5708/(24*60*60))+DATE(1970,1,1)</f>
        <v>45889</v>
      </c>
      <c r="C5708" s="331" t="n">
        <f aca="false">YEAR(B5708)</f>
        <v>2025</v>
      </c>
      <c r="D5708" s="331" t="n">
        <f aca="false">MONTH(B5708)</f>
        <v>8</v>
      </c>
      <c r="E5708" s="331" t="n">
        <f aca="false">DAY(B5708)</f>
        <v>20</v>
      </c>
      <c r="F5708" s="132" t="n">
        <v>112896.02</v>
      </c>
      <c r="G5708" s="132" t="n">
        <v>114686.87</v>
      </c>
      <c r="H5708" s="132" t="n">
        <v>112436.78</v>
      </c>
      <c r="I5708" s="132" t="n">
        <v>114325.43</v>
      </c>
      <c r="J5708" s="132" t="n">
        <f aca="false">LARGE($G$1:G5708,1)</f>
        <v>124277.5</v>
      </c>
      <c r="K5708" s="192" t="n">
        <f aca="false">IF(J5708&gt;J5707,0,K5707+1)</f>
        <v>6</v>
      </c>
      <c r="L5708" s="134" t="n">
        <f aca="false">I5708/J5708-1</f>
        <v>-0.0800794190420632</v>
      </c>
    </row>
    <row r="5709" customFormat="false" ht="12.8" hidden="false" customHeight="false" outlineLevel="0" collapsed="false">
      <c r="A5709" s="131" t="n">
        <v>1755734400</v>
      </c>
      <c r="B5709" s="330" t="n">
        <f aca="false">(A5709/(24*60*60))+DATE(1970,1,1)</f>
        <v>45890</v>
      </c>
      <c r="C5709" s="331" t="n">
        <f aca="false">YEAR(B5709)</f>
        <v>2025</v>
      </c>
      <c r="D5709" s="331" t="n">
        <f aca="false">MONTH(B5709)</f>
        <v>8</v>
      </c>
      <c r="E5709" s="331" t="n">
        <f aca="false">DAY(B5709)</f>
        <v>21</v>
      </c>
      <c r="F5709" s="132" t="n">
        <v>114333.2</v>
      </c>
      <c r="G5709" s="132" t="n">
        <v>114842.9</v>
      </c>
      <c r="H5709" s="132" t="n">
        <v>112070.5</v>
      </c>
      <c r="I5709" s="132" t="n">
        <v>112538.7</v>
      </c>
      <c r="J5709" s="132" t="n">
        <f aca="false">LARGE($G$1:G5709,1)</f>
        <v>124277.5</v>
      </c>
      <c r="K5709" s="192" t="n">
        <f aca="false">IF(J5709&gt;J5708,0,K5708+1)</f>
        <v>7</v>
      </c>
      <c r="L5709" s="134" t="n">
        <f aca="false">I5709/J5709-1</f>
        <v>-0.0944563577477822</v>
      </c>
    </row>
    <row r="5710" customFormat="false" ht="12.8" hidden="false" customHeight="false" outlineLevel="0" collapsed="false">
      <c r="A5710" s="131" t="n">
        <v>1755820800</v>
      </c>
      <c r="B5710" s="330" t="n">
        <f aca="false">(A5710/(24*60*60))+DATE(1970,1,1)</f>
        <v>45891</v>
      </c>
      <c r="C5710" s="331" t="n">
        <f aca="false">YEAR(B5710)</f>
        <v>2025</v>
      </c>
      <c r="D5710" s="331" t="n">
        <f aca="false">MONTH(B5710)</f>
        <v>8</v>
      </c>
      <c r="E5710" s="331" t="n">
        <f aca="false">DAY(B5710)</f>
        <v>22</v>
      </c>
      <c r="F5710" s="132" t="n">
        <v>112544.07</v>
      </c>
      <c r="G5710" s="132" t="n">
        <v>117440.43</v>
      </c>
      <c r="H5710" s="132" t="n">
        <v>111743.44</v>
      </c>
      <c r="I5710" s="132" t="n">
        <v>116904.39</v>
      </c>
      <c r="J5710" s="132" t="n">
        <f aca="false">LARGE($G$1:G5710,1)</f>
        <v>124277.5</v>
      </c>
      <c r="K5710" s="192" t="n">
        <f aca="false">IF(J5710&gt;J5709,0,K5709+1)</f>
        <v>8</v>
      </c>
      <c r="L5710" s="134" t="n">
        <f aca="false">I5710/J5710-1</f>
        <v>-0.0593277946530949</v>
      </c>
    </row>
    <row r="5711" customFormat="false" ht="12.8" hidden="false" customHeight="false" outlineLevel="0" collapsed="false">
      <c r="A5711" s="131" t="n">
        <v>1755907200</v>
      </c>
      <c r="B5711" s="330" t="n">
        <f aca="false">(A5711/(24*60*60))+DATE(1970,1,1)</f>
        <v>45892</v>
      </c>
      <c r="C5711" s="331" t="n">
        <f aca="false">YEAR(B5711)</f>
        <v>2025</v>
      </c>
      <c r="D5711" s="331" t="n">
        <f aca="false">MONTH(B5711)</f>
        <v>8</v>
      </c>
      <c r="E5711" s="331" t="n">
        <f aca="false">DAY(B5711)</f>
        <v>23</v>
      </c>
      <c r="F5711" s="132" t="n">
        <v>116921.95</v>
      </c>
      <c r="G5711" s="132" t="n">
        <v>117027.26</v>
      </c>
      <c r="H5711" s="132" t="n">
        <v>114595.53</v>
      </c>
      <c r="I5711" s="132" t="n">
        <v>115422.49</v>
      </c>
      <c r="J5711" s="132" t="n">
        <f aca="false">LARGE($G$1:G5711,1)</f>
        <v>124277.5</v>
      </c>
      <c r="K5711" s="192" t="n">
        <f aca="false">IF(J5711&gt;J5710,0,K5710+1)</f>
        <v>9</v>
      </c>
      <c r="L5711" s="134" t="n">
        <f aca="false">I5711/J5711-1</f>
        <v>-0.071251916074913</v>
      </c>
    </row>
    <row r="5712" customFormat="false" ht="12.8" hidden="false" customHeight="false" outlineLevel="0" collapsed="false">
      <c r="A5712" s="131" t="n">
        <v>1755993600</v>
      </c>
      <c r="B5712" s="330" t="n">
        <f aca="false">(A5712/(24*60*60))+DATE(1970,1,1)</f>
        <v>45893</v>
      </c>
      <c r="C5712" s="331" t="n">
        <f aca="false">YEAR(B5712)</f>
        <v>2025</v>
      </c>
      <c r="D5712" s="331" t="n">
        <f aca="false">MONTH(B5712)</f>
        <v>8</v>
      </c>
      <c r="E5712" s="331" t="n">
        <f aca="false">DAY(B5712)</f>
        <v>24</v>
      </c>
      <c r="F5712" s="132" t="n">
        <v>115412.24</v>
      </c>
      <c r="G5712" s="132" t="n">
        <v>115645.86</v>
      </c>
      <c r="H5712" s="132" t="n">
        <v>110799.55</v>
      </c>
      <c r="I5712" s="132" t="n">
        <v>113528.03</v>
      </c>
      <c r="J5712" s="132" t="n">
        <f aca="false">LARGE($G$1:G5712,1)</f>
        <v>124277.5</v>
      </c>
      <c r="K5712" s="192" t="n">
        <f aca="false">IF(J5712&gt;J5711,0,K5711+1)</f>
        <v>10</v>
      </c>
      <c r="L5712" s="134" t="n">
        <f aca="false">I5712/J5712-1</f>
        <v>-0.0864957051759168</v>
      </c>
    </row>
    <row r="5713" customFormat="false" ht="12.8" hidden="false" customHeight="false" outlineLevel="0" collapsed="false">
      <c r="A5713" s="131" t="n">
        <v>1756080000</v>
      </c>
      <c r="B5713" s="330" t="n">
        <f aca="false">(A5713/(24*60*60))+DATE(1970,1,1)</f>
        <v>45894</v>
      </c>
      <c r="C5713" s="331" t="n">
        <f aca="false">YEAR(B5713)</f>
        <v>2025</v>
      </c>
      <c r="D5713" s="331" t="n">
        <f aca="false">MONTH(B5713)</f>
        <v>8</v>
      </c>
      <c r="E5713" s="331" t="n">
        <f aca="false">DAY(B5713)</f>
        <v>25</v>
      </c>
      <c r="F5713" s="132" t="n">
        <v>113538.78</v>
      </c>
      <c r="G5713" s="132" t="n">
        <v>113697.53</v>
      </c>
      <c r="H5713" s="132" t="n">
        <v>109353.39</v>
      </c>
      <c r="I5713" s="132" t="n">
        <v>110192.16</v>
      </c>
      <c r="J5713" s="132" t="n">
        <f aca="false">LARGE($G$1:G5713,1)</f>
        <v>124277.5</v>
      </c>
      <c r="K5713" s="192" t="n">
        <f aca="false">IF(J5713&gt;J5712,0,K5712+1)</f>
        <v>11</v>
      </c>
      <c r="L5713" s="134" t="n">
        <f aca="false">I5713/J5713-1</f>
        <v>-0.113337812556577</v>
      </c>
    </row>
    <row r="5714" customFormat="false" ht="12.8" hidden="false" customHeight="false" outlineLevel="0" collapsed="false">
      <c r="A5714" s="131" t="n">
        <v>1756166400</v>
      </c>
      <c r="B5714" s="330" t="n">
        <f aca="false">(A5714/(24*60*60))+DATE(1970,1,1)</f>
        <v>45895</v>
      </c>
      <c r="C5714" s="331" t="n">
        <f aca="false">YEAR(B5714)</f>
        <v>2025</v>
      </c>
      <c r="D5714" s="331" t="n">
        <f aca="false">MONTH(B5714)</f>
        <v>8</v>
      </c>
      <c r="E5714" s="331" t="n">
        <f aca="false">DAY(B5714)</f>
        <v>26</v>
      </c>
      <c r="F5714" s="132" t="n">
        <v>110192.69</v>
      </c>
      <c r="G5714" s="132" t="n">
        <v>112441.4</v>
      </c>
      <c r="H5714" s="132" t="n">
        <v>108757.9</v>
      </c>
      <c r="I5714" s="132" t="n">
        <v>111851.33</v>
      </c>
      <c r="J5714" s="132" t="n">
        <f aca="false">LARGE($G$1:G5714,1)</f>
        <v>124277.5</v>
      </c>
      <c r="K5714" s="192" t="n">
        <f aca="false">IF(J5714&gt;J5713,0,K5713+1)</f>
        <v>12</v>
      </c>
      <c r="L5714" s="134" t="n">
        <f aca="false">I5714/J5714-1</f>
        <v>-0.0999872865160628</v>
      </c>
    </row>
    <row r="5715" customFormat="false" ht="12.8" hidden="false" customHeight="false" outlineLevel="0" collapsed="false">
      <c r="A5715" s="131" t="n">
        <v>1756252800</v>
      </c>
      <c r="B5715" s="330" t="n">
        <f aca="false">(A5715/(24*60*60))+DATE(1970,1,1)</f>
        <v>45896</v>
      </c>
      <c r="C5715" s="331" t="n">
        <f aca="false">YEAR(B5715)</f>
        <v>2025</v>
      </c>
      <c r="D5715" s="331" t="n">
        <f aca="false">MONTH(B5715)</f>
        <v>8</v>
      </c>
      <c r="E5715" s="331" t="n">
        <f aca="false">DAY(B5715)</f>
        <v>27</v>
      </c>
      <c r="F5715" s="132" t="n">
        <v>111854.09</v>
      </c>
      <c r="G5715" s="132" t="n">
        <v>112695.7</v>
      </c>
      <c r="H5715" s="132" t="n">
        <v>110441.6</v>
      </c>
      <c r="I5715" s="132" t="n">
        <v>111316.2</v>
      </c>
      <c r="J5715" s="132" t="n">
        <f aca="false">LARGE($G$1:G5715,1)</f>
        <v>124277.5</v>
      </c>
      <c r="K5715" s="192" t="n">
        <f aca="false">IF(J5715&gt;J5714,0,K5714+1)</f>
        <v>13</v>
      </c>
      <c r="L5715" s="134" t="n">
        <f aca="false">I5715/J5715-1</f>
        <v>-0.104293214781437</v>
      </c>
    </row>
    <row r="5716" customFormat="false" ht="12.8" hidden="false" customHeight="false" outlineLevel="0" collapsed="false">
      <c r="A5716" s="131" t="n">
        <v>1756339200</v>
      </c>
      <c r="B5716" s="330" t="n">
        <f aca="false">(A5716/(24*60*60))+DATE(1970,1,1)</f>
        <v>45897</v>
      </c>
      <c r="C5716" s="331" t="n">
        <f aca="false">YEAR(B5716)</f>
        <v>2025</v>
      </c>
      <c r="D5716" s="331" t="n">
        <f aca="false">MONTH(B5716)</f>
        <v>8</v>
      </c>
      <c r="E5716" s="331" t="n">
        <f aca="false">DAY(B5716)</f>
        <v>28</v>
      </c>
      <c r="F5716" s="132" t="n">
        <v>111310.95</v>
      </c>
      <c r="G5716" s="132" t="n">
        <v>113510.23</v>
      </c>
      <c r="H5716" s="132" t="n">
        <v>110939.35</v>
      </c>
      <c r="I5716" s="132" t="n">
        <v>112614.89</v>
      </c>
      <c r="J5716" s="132" t="n">
        <f aca="false">LARGE($G$1:G5716,1)</f>
        <v>124277.5</v>
      </c>
      <c r="K5716" s="192" t="n">
        <f aca="false">IF(J5716&gt;J5715,0,K5715+1)</f>
        <v>14</v>
      </c>
      <c r="L5716" s="134" t="n">
        <f aca="false">I5716/J5716-1</f>
        <v>-0.0938432942407114</v>
      </c>
    </row>
    <row r="5717" customFormat="false" ht="12.8" hidden="false" customHeight="false" outlineLevel="0" collapsed="false">
      <c r="A5717" s="131" t="n">
        <v>1756425600</v>
      </c>
      <c r="B5717" s="330" t="n">
        <f aca="false">(A5717/(24*60*60))+DATE(1970,1,1)</f>
        <v>45898</v>
      </c>
      <c r="C5717" s="331" t="n">
        <f aca="false">YEAR(B5717)</f>
        <v>2025</v>
      </c>
      <c r="D5717" s="331" t="n">
        <f aca="false">MONTH(B5717)</f>
        <v>8</v>
      </c>
      <c r="E5717" s="331" t="n">
        <f aca="false">DAY(B5717)</f>
        <v>29</v>
      </c>
      <c r="F5717" s="132" t="n">
        <v>112614.89</v>
      </c>
      <c r="G5717" s="132" t="n">
        <v>112664.13</v>
      </c>
      <c r="H5717" s="132" t="n">
        <v>107528.03</v>
      </c>
      <c r="I5717" s="132" t="n">
        <v>108417.61</v>
      </c>
      <c r="J5717" s="132" t="n">
        <f aca="false">LARGE($G$1:G5717,1)</f>
        <v>124277.5</v>
      </c>
      <c r="K5717" s="192" t="n">
        <f aca="false">IF(J5717&gt;J5716,0,K5716+1)</f>
        <v>15</v>
      </c>
      <c r="L5717" s="134" t="n">
        <f aca="false">I5717/J5717-1</f>
        <v>-0.127616744784857</v>
      </c>
    </row>
    <row r="5718" customFormat="false" ht="12.8" hidden="false" customHeight="false" outlineLevel="0" collapsed="false">
      <c r="A5718" s="131" t="n">
        <v>1756512000</v>
      </c>
      <c r="B5718" s="330" t="n">
        <f aca="false">(A5718/(24*60*60))+DATE(1970,1,1)</f>
        <v>45899</v>
      </c>
      <c r="C5718" s="331" t="n">
        <f aca="false">YEAR(B5718)</f>
        <v>2025</v>
      </c>
      <c r="D5718" s="331" t="n">
        <f aca="false">MONTH(B5718)</f>
        <v>8</v>
      </c>
      <c r="E5718" s="331" t="n">
        <f aca="false">DAY(B5718)</f>
        <v>30</v>
      </c>
      <c r="F5718" s="132" t="n">
        <v>108426.11</v>
      </c>
      <c r="G5718" s="132" t="n">
        <v>108974.9</v>
      </c>
      <c r="H5718" s="132" t="n">
        <v>107412.82</v>
      </c>
      <c r="I5718" s="132" t="n">
        <v>108851.23</v>
      </c>
      <c r="J5718" s="132" t="n">
        <f aca="false">LARGE($G$1:G5718,1)</f>
        <v>124277.5</v>
      </c>
      <c r="K5718" s="192" t="n">
        <f aca="false">IF(J5718&gt;J5717,0,K5717+1)</f>
        <v>16</v>
      </c>
      <c r="L5718" s="134" t="n">
        <f aca="false">I5718/J5718-1</f>
        <v>-0.124127617629901</v>
      </c>
    </row>
    <row r="5719" customFormat="false" ht="12.8" hidden="false" customHeight="false" outlineLevel="0" collapsed="false">
      <c r="A5719" s="131" t="n">
        <v>1756598400</v>
      </c>
      <c r="B5719" s="330" t="n">
        <f aca="false">(A5719/(24*60*60))+DATE(1970,1,1)</f>
        <v>45900</v>
      </c>
      <c r="C5719" s="331" t="n">
        <f aca="false">YEAR(B5719)</f>
        <v>2025</v>
      </c>
      <c r="D5719" s="331" t="n">
        <f aca="false">MONTH(B5719)</f>
        <v>8</v>
      </c>
      <c r="E5719" s="331" t="n">
        <f aca="false">DAY(B5719)</f>
        <v>31</v>
      </c>
      <c r="F5719" s="132" t="n">
        <v>108851.23</v>
      </c>
      <c r="G5719" s="132" t="n">
        <v>109540.9</v>
      </c>
      <c r="H5719" s="132" t="n">
        <v>108126.57</v>
      </c>
      <c r="I5719" s="132" t="n">
        <v>108296.74</v>
      </c>
      <c r="J5719" s="132" t="n">
        <f aca="false">LARGE($G$1:G5719,1)</f>
        <v>124277.5</v>
      </c>
      <c r="K5719" s="192" t="n">
        <f aca="false">IF(J5719&gt;J5718,0,K5718+1)</f>
        <v>17</v>
      </c>
      <c r="L5719" s="134" t="n">
        <f aca="false">I5719/J5719-1</f>
        <v>-0.128589326306049</v>
      </c>
    </row>
    <row r="5720" customFormat="false" ht="12.8" hidden="false" customHeight="false" outlineLevel="0" collapsed="false">
      <c r="A5720" s="131" t="n">
        <v>1756684800</v>
      </c>
      <c r="B5720" s="330" t="n">
        <f aca="false">(A5720/(24*60*60))+DATE(1970,1,1)</f>
        <v>45901</v>
      </c>
      <c r="C5720" s="331" t="n">
        <f aca="false">YEAR(B5720)</f>
        <v>2025</v>
      </c>
      <c r="D5720" s="331" t="n">
        <f aca="false">MONTH(B5720)</f>
        <v>9</v>
      </c>
      <c r="E5720" s="331" t="n">
        <f aca="false">DAY(B5720)</f>
        <v>1</v>
      </c>
      <c r="F5720" s="132" t="n">
        <v>108299.01</v>
      </c>
      <c r="G5720" s="132" t="n">
        <v>109909.43</v>
      </c>
      <c r="H5720" s="132" t="n">
        <v>107286.25</v>
      </c>
      <c r="I5720" s="132" t="n">
        <v>109289.51</v>
      </c>
      <c r="J5720" s="132" t="n">
        <f aca="false">LARGE($G$1:G5720,1)</f>
        <v>124277.5</v>
      </c>
      <c r="K5720" s="192" t="n">
        <f aca="false">IF(J5720&gt;J5719,0,K5719+1)</f>
        <v>18</v>
      </c>
      <c r="L5720" s="134" t="n">
        <f aca="false">I5720/J5720-1</f>
        <v>-0.120600993743839</v>
      </c>
    </row>
    <row r="5721" customFormat="false" ht="12.8" hidden="false" customHeight="false" outlineLevel="0" collapsed="false">
      <c r="A5721" s="131" t="n">
        <v>1756771200</v>
      </c>
      <c r="B5721" s="330" t="n">
        <f aca="false">(A5721/(24*60*60))+DATE(1970,1,1)</f>
        <v>45902</v>
      </c>
      <c r="C5721" s="331" t="n">
        <f aca="false">YEAR(B5721)</f>
        <v>2025</v>
      </c>
      <c r="D5721" s="331" t="n">
        <f aca="false">MONTH(B5721)</f>
        <v>9</v>
      </c>
      <c r="E5721" s="331" t="n">
        <f aca="false">DAY(B5721)</f>
        <v>2</v>
      </c>
      <c r="F5721" s="132" t="n">
        <v>109293.51</v>
      </c>
      <c r="G5721" s="132" t="n">
        <v>111811.17</v>
      </c>
      <c r="H5721" s="132" t="n">
        <v>108478.25</v>
      </c>
      <c r="I5721" s="132" t="n">
        <v>111260.71</v>
      </c>
      <c r="J5721" s="132" t="n">
        <f aca="false">LARGE($G$1:G5721,1)</f>
        <v>124277.5</v>
      </c>
      <c r="K5721" s="192" t="n">
        <f aca="false">IF(J5721&gt;J5720,0,K5720+1)</f>
        <v>19</v>
      </c>
      <c r="L5721" s="134" t="n">
        <f aca="false">I5721/J5721-1</f>
        <v>-0.104739715555913</v>
      </c>
    </row>
    <row r="5722" customFormat="false" ht="12.8" hidden="false" customHeight="false" outlineLevel="0" collapsed="false">
      <c r="A5722" s="131" t="n">
        <v>1756857600</v>
      </c>
      <c r="B5722" s="330" t="n">
        <f aca="false">(A5722/(24*60*60))+DATE(1970,1,1)</f>
        <v>45903</v>
      </c>
      <c r="C5722" s="331" t="n">
        <f aca="false">YEAR(B5722)</f>
        <v>2025</v>
      </c>
      <c r="D5722" s="331" t="n">
        <f aca="false">MONTH(B5722)</f>
        <v>9</v>
      </c>
      <c r="E5722" s="331" t="n">
        <f aca="false">DAY(B5722)</f>
        <v>3</v>
      </c>
      <c r="F5722" s="132" t="n">
        <v>111263.21</v>
      </c>
      <c r="G5722" s="132" t="n">
        <v>112618.15</v>
      </c>
      <c r="H5722" s="132" t="n">
        <v>110608.44</v>
      </c>
      <c r="I5722" s="132" t="n">
        <v>111794.13</v>
      </c>
      <c r="J5722" s="132" t="n">
        <f aca="false">LARGE($G$1:G5722,1)</f>
        <v>124277.5</v>
      </c>
      <c r="K5722" s="192" t="n">
        <f aca="false">IF(J5722&gt;J5721,0,K5721+1)</f>
        <v>20</v>
      </c>
      <c r="L5722" s="134" t="n">
        <f aca="false">I5722/J5722-1</f>
        <v>-0.100447546820623</v>
      </c>
    </row>
    <row r="5723" customFormat="false" ht="12.8" hidden="false" customHeight="false" outlineLevel="0" collapsed="false">
      <c r="A5723" s="131" t="n">
        <v>1756944000</v>
      </c>
      <c r="B5723" s="330" t="n">
        <f aca="false">(A5723/(24*60*60))+DATE(1970,1,1)</f>
        <v>45904</v>
      </c>
      <c r="C5723" s="331" t="n">
        <f aca="false">YEAR(B5723)</f>
        <v>2025</v>
      </c>
      <c r="D5723" s="331" t="n">
        <f aca="false">MONTH(B5723)</f>
        <v>9</v>
      </c>
      <c r="E5723" s="331" t="n">
        <f aca="false">DAY(B5723)</f>
        <v>4</v>
      </c>
      <c r="F5723" s="132" t="n">
        <v>111796.38</v>
      </c>
      <c r="G5723" s="132" t="n">
        <v>112245.58</v>
      </c>
      <c r="H5723" s="132" t="n">
        <v>109385.95</v>
      </c>
      <c r="I5723" s="132" t="n">
        <v>110780.52</v>
      </c>
      <c r="J5723" s="132" t="n">
        <f aca="false">LARGE($G$1:G5723,1)</f>
        <v>124277.5</v>
      </c>
      <c r="K5723" s="192" t="n">
        <f aca="false">IF(J5723&gt;J5722,0,K5722+1)</f>
        <v>21</v>
      </c>
      <c r="L5723" s="134" t="n">
        <f aca="false">I5723/J5723-1</f>
        <v>-0.108603568626662</v>
      </c>
    </row>
    <row r="5724" customFormat="false" ht="12.8" hidden="false" customHeight="false" outlineLevel="0" collapsed="false">
      <c r="A5724" s="131" t="n">
        <v>1757030400</v>
      </c>
      <c r="B5724" s="330" t="n">
        <f aca="false">(A5724/(24*60*60))+DATE(1970,1,1)</f>
        <v>45905</v>
      </c>
      <c r="C5724" s="331" t="n">
        <f aca="false">YEAR(B5724)</f>
        <v>2025</v>
      </c>
      <c r="D5724" s="331" t="n">
        <f aca="false">MONTH(B5724)</f>
        <v>9</v>
      </c>
      <c r="E5724" s="331" t="n">
        <f aca="false">DAY(B5724)</f>
        <v>5</v>
      </c>
      <c r="F5724" s="132" t="n">
        <v>110776.72</v>
      </c>
      <c r="G5724" s="132" t="n">
        <v>113421.03</v>
      </c>
      <c r="H5724" s="132" t="n">
        <v>110267.44</v>
      </c>
      <c r="I5724" s="132" t="n">
        <v>110656.71</v>
      </c>
      <c r="J5724" s="132" t="n">
        <f aca="false">LARGE($G$1:G5724,1)</f>
        <v>124277.5</v>
      </c>
      <c r="K5724" s="192" t="n">
        <f aca="false">IF(J5724&gt;J5723,0,K5723+1)</f>
        <v>22</v>
      </c>
      <c r="L5724" s="134" t="n">
        <f aca="false">I5724/J5724-1</f>
        <v>-0.109599806883788</v>
      </c>
    </row>
    <row r="5725" customFormat="false" ht="12.8" hidden="false" customHeight="false" outlineLevel="0" collapsed="false">
      <c r="A5725" s="131" t="n">
        <v>1757116800</v>
      </c>
      <c r="B5725" s="330" t="n">
        <f aca="false">(A5725/(24*60*60))+DATE(1970,1,1)</f>
        <v>45906</v>
      </c>
      <c r="C5725" s="331" t="n">
        <f aca="false">YEAR(B5725)</f>
        <v>2025</v>
      </c>
      <c r="D5725" s="331" t="n">
        <f aca="false">MONTH(B5725)</f>
        <v>9</v>
      </c>
      <c r="E5725" s="331" t="n">
        <f aca="false">DAY(B5725)</f>
        <v>6</v>
      </c>
      <c r="F5725" s="132" t="n">
        <v>110651.46</v>
      </c>
      <c r="G5725" s="132" t="n">
        <v>111266.16</v>
      </c>
      <c r="H5725" s="132" t="n">
        <v>110067.68</v>
      </c>
      <c r="I5725" s="132" t="n">
        <v>110240.13</v>
      </c>
      <c r="J5725" s="132" t="n">
        <f aca="false">LARGE($G$1:G5725,1)</f>
        <v>124277.5</v>
      </c>
      <c r="K5725" s="192" t="n">
        <f aca="false">IF(J5725&gt;J5724,0,K5724+1)</f>
        <v>23</v>
      </c>
      <c r="L5725" s="134" t="n">
        <f aca="false">I5725/J5725-1</f>
        <v>-0.112951821528434</v>
      </c>
    </row>
    <row r="5726" customFormat="false" ht="12.8" hidden="false" customHeight="false" outlineLevel="0" collapsed="false">
      <c r="A5726" s="131" t="n">
        <v>1757203200</v>
      </c>
      <c r="B5726" s="330" t="n">
        <f aca="false">(A5726/(24*60*60))+DATE(1970,1,1)</f>
        <v>45907</v>
      </c>
      <c r="C5726" s="331" t="n">
        <f aca="false">YEAR(B5726)</f>
        <v>2025</v>
      </c>
      <c r="D5726" s="331" t="n">
        <f aca="false">MONTH(B5726)</f>
        <v>9</v>
      </c>
      <c r="E5726" s="331" t="n">
        <f aca="false">DAY(B5726)</f>
        <v>7</v>
      </c>
      <c r="F5726" s="132" t="n">
        <v>110233.03</v>
      </c>
      <c r="G5726" s="132" t="n">
        <v>111583.45</v>
      </c>
      <c r="H5726" s="132" t="n">
        <v>110220.25</v>
      </c>
      <c r="I5726" s="132" t="n">
        <v>111161.6</v>
      </c>
      <c r="J5726" s="132" t="n">
        <f aca="false">LARGE($G$1:G5726,1)</f>
        <v>124277.5</v>
      </c>
      <c r="K5726" s="192" t="n">
        <f aca="false">IF(J5726&gt;J5725,0,K5725+1)</f>
        <v>24</v>
      </c>
      <c r="L5726" s="134" t="n">
        <f aca="false">I5726/J5726-1</f>
        <v>-0.105537205045161</v>
      </c>
    </row>
    <row r="5727" customFormat="false" ht="12.8" hidden="false" customHeight="false" outlineLevel="0" collapsed="false">
      <c r="A5727" s="131" t="n">
        <v>1757289600</v>
      </c>
      <c r="B5727" s="330" t="n">
        <f aca="false">(A5727/(24*60*60))+DATE(1970,1,1)</f>
        <v>45908</v>
      </c>
      <c r="C5727" s="331" t="n">
        <f aca="false">YEAR(B5727)</f>
        <v>2025</v>
      </c>
      <c r="D5727" s="331" t="n">
        <f aca="false">MONTH(B5727)</f>
        <v>9</v>
      </c>
      <c r="E5727" s="331" t="n">
        <f aca="false">DAY(B5727)</f>
        <v>8</v>
      </c>
      <c r="F5727" s="132" t="n">
        <v>111159.3</v>
      </c>
      <c r="G5727" s="132" t="n">
        <v>112895.06</v>
      </c>
      <c r="H5727" s="132" t="n">
        <v>110657.93</v>
      </c>
      <c r="I5727" s="132" t="n">
        <v>112067.67</v>
      </c>
      <c r="J5727" s="132" t="n">
        <f aca="false">LARGE($G$1:G5727,1)</f>
        <v>124277.5</v>
      </c>
      <c r="K5727" s="192" t="n">
        <f aca="false">IF(J5727&gt;J5726,0,K5726+1)</f>
        <v>25</v>
      </c>
      <c r="L5727" s="134" t="n">
        <f aca="false">I5727/J5727-1</f>
        <v>-0.0982465047977309</v>
      </c>
    </row>
    <row r="5728" customFormat="false" ht="12.8" hidden="false" customHeight="false" outlineLevel="0" collapsed="false">
      <c r="A5728" s="131" t="n">
        <v>1757376000</v>
      </c>
      <c r="B5728" s="330" t="n">
        <f aca="false">(A5728/(24*60*60))+DATE(1970,1,1)</f>
        <v>45909</v>
      </c>
      <c r="C5728" s="331" t="n">
        <f aca="false">YEAR(B5728)</f>
        <v>2025</v>
      </c>
      <c r="D5728" s="331" t="n">
        <f aca="false">MONTH(B5728)</f>
        <v>9</v>
      </c>
      <c r="E5728" s="331" t="n">
        <f aca="false">DAY(B5728)</f>
        <v>9</v>
      </c>
      <c r="F5728" s="132" t="n">
        <v>112069.92</v>
      </c>
      <c r="G5728" s="132" t="n">
        <v>113242.99</v>
      </c>
      <c r="H5728" s="132" t="n">
        <v>110772.25</v>
      </c>
      <c r="I5728" s="132" t="n">
        <v>111540.33</v>
      </c>
      <c r="J5728" s="132" t="n">
        <f aca="false">LARGE($G$1:G5728,1)</f>
        <v>124277.5</v>
      </c>
      <c r="K5728" s="192" t="n">
        <f aca="false">IF(J5728&gt;J5727,0,K5727+1)</f>
        <v>26</v>
      </c>
      <c r="L5728" s="134" t="n">
        <f aca="false">I5728/J5728-1</f>
        <v>-0.102489750759389</v>
      </c>
    </row>
    <row r="5729" customFormat="false" ht="12.8" hidden="false" customHeight="false" outlineLevel="0" collapsed="false">
      <c r="A5729" s="131" t="n">
        <v>1757462400</v>
      </c>
      <c r="B5729" s="330" t="n">
        <f aca="false">(A5729/(24*60*60))+DATE(1970,1,1)</f>
        <v>45910</v>
      </c>
      <c r="C5729" s="331" t="n">
        <f aca="false">YEAR(B5729)</f>
        <v>2025</v>
      </c>
      <c r="D5729" s="331" t="n">
        <f aca="false">MONTH(B5729)</f>
        <v>9</v>
      </c>
      <c r="E5729" s="331" t="n">
        <f aca="false">DAY(B5729)</f>
        <v>10</v>
      </c>
      <c r="F5729" s="132" t="n">
        <v>111542.15</v>
      </c>
      <c r="G5729" s="132" t="n">
        <v>114325.03</v>
      </c>
      <c r="H5729" s="132" t="n">
        <v>110988.89</v>
      </c>
      <c r="I5729" s="132" t="n">
        <v>113956.19</v>
      </c>
      <c r="J5729" s="132" t="n">
        <f aca="false">LARGE($G$1:G5729,1)</f>
        <v>124277.5</v>
      </c>
      <c r="K5729" s="192" t="n">
        <f aca="false">IF(J5729&gt;J5728,0,K5728+1)</f>
        <v>27</v>
      </c>
      <c r="L5729" s="134" t="n">
        <f aca="false">I5729/J5729-1</f>
        <v>-0.0830505119591237</v>
      </c>
    </row>
    <row r="5730" customFormat="false" ht="12.8" hidden="false" customHeight="false" outlineLevel="0" collapsed="false">
      <c r="A5730" s="131" t="n">
        <v>1757548800</v>
      </c>
      <c r="B5730" s="330" t="n">
        <f aca="false">(A5730/(24*60*60))+DATE(1970,1,1)</f>
        <v>45911</v>
      </c>
      <c r="C5730" s="331" t="n">
        <f aca="false">YEAR(B5730)</f>
        <v>2025</v>
      </c>
      <c r="D5730" s="331" t="n">
        <f aca="false">MONTH(B5730)</f>
        <v>9</v>
      </c>
      <c r="E5730" s="331" t="n">
        <f aca="false">DAY(B5730)</f>
        <v>11</v>
      </c>
      <c r="F5730" s="132" t="n">
        <v>113955.95</v>
      </c>
      <c r="G5730" s="132" t="n">
        <v>115496.88</v>
      </c>
      <c r="H5730" s="132" t="n">
        <v>113428.48</v>
      </c>
      <c r="I5730" s="132" t="n">
        <v>115493.25</v>
      </c>
      <c r="J5730" s="132" t="n">
        <f aca="false">LARGE($G$1:G5730,1)</f>
        <v>124277.5</v>
      </c>
      <c r="K5730" s="192" t="n">
        <f aca="false">IF(J5730&gt;J5729,0,K5729+1)</f>
        <v>28</v>
      </c>
      <c r="L5730" s="134" t="n">
        <f aca="false">I5730/J5730-1</f>
        <v>-0.0706825451107401</v>
      </c>
    </row>
    <row r="5731" customFormat="false" ht="12.8" hidden="false" customHeight="false" outlineLevel="0" collapsed="false">
      <c r="A5731" s="131" t="n">
        <v>1757635200</v>
      </c>
      <c r="B5731" s="330" t="n">
        <f aca="false">(A5731/(24*60*60))+DATE(1970,1,1)</f>
        <v>45912</v>
      </c>
      <c r="C5731" s="331" t="n">
        <f aca="false">YEAR(B5731)</f>
        <v>2025</v>
      </c>
      <c r="D5731" s="331" t="n">
        <f aca="false">MONTH(B5731)</f>
        <v>9</v>
      </c>
      <c r="E5731" s="331" t="n">
        <f aca="false">DAY(B5731)</f>
        <v>12</v>
      </c>
      <c r="F5731" s="132" t="n">
        <v>115493.25</v>
      </c>
      <c r="G5731" s="132" t="n">
        <v>116747.89</v>
      </c>
      <c r="H5731" s="132" t="n">
        <v>114761.87</v>
      </c>
      <c r="I5731" s="132" t="n">
        <v>116088.93</v>
      </c>
      <c r="J5731" s="132" t="n">
        <f aca="false">LARGE($G$1:G5731,1)</f>
        <v>124277.5</v>
      </c>
      <c r="K5731" s="192" t="n">
        <f aca="false">IF(J5731&gt;J5730,0,K5730+1)</f>
        <v>29</v>
      </c>
      <c r="L5731" s="134" t="n">
        <f aca="false">I5731/J5731-1</f>
        <v>-0.0658894007362556</v>
      </c>
    </row>
    <row r="5732" customFormat="false" ht="12.8" hidden="false" customHeight="false" outlineLevel="0" collapsed="false">
      <c r="A5732" s="131" t="n">
        <v>1757721600</v>
      </c>
      <c r="B5732" s="330" t="n">
        <f aca="false">(A5732/(24*60*60))+DATE(1970,1,1)</f>
        <v>45913</v>
      </c>
      <c r="C5732" s="331" t="n">
        <f aca="false">YEAR(B5732)</f>
        <v>2025</v>
      </c>
      <c r="D5732" s="331" t="n">
        <f aca="false">MONTH(B5732)</f>
        <v>9</v>
      </c>
      <c r="E5732" s="331" t="n">
        <f aca="false">DAY(B5732)</f>
        <v>13</v>
      </c>
      <c r="F5732" s="132" t="n">
        <v>116083.93</v>
      </c>
      <c r="G5732" s="132" t="n">
        <v>116323.21</v>
      </c>
      <c r="H5732" s="132" t="n">
        <v>115166.41</v>
      </c>
      <c r="I5732" s="132" t="n">
        <v>115952.11</v>
      </c>
      <c r="J5732" s="132" t="n">
        <f aca="false">LARGE($G$1:G5732,1)</f>
        <v>124277.5</v>
      </c>
      <c r="K5732" s="192" t="n">
        <f aca="false">IF(J5732&gt;J5731,0,K5731+1)</f>
        <v>30</v>
      </c>
      <c r="L5732" s="134" t="n">
        <f aca="false">I5732/J5732-1</f>
        <v>-0.0669903240731428</v>
      </c>
    </row>
    <row r="5733" customFormat="false" ht="12.8" hidden="false" customHeight="false" outlineLevel="0" collapsed="false">
      <c r="A5733" s="131" t="n">
        <v>1757808000</v>
      </c>
      <c r="B5733" s="330" t="n">
        <f aca="false">(A5733/(24*60*60))+DATE(1970,1,1)</f>
        <v>45914</v>
      </c>
      <c r="C5733" s="331" t="n">
        <f aca="false">YEAR(B5733)</f>
        <v>2025</v>
      </c>
      <c r="D5733" s="331" t="n">
        <f aca="false">MONTH(B5733)</f>
        <v>9</v>
      </c>
      <c r="E5733" s="331" t="n">
        <f aca="false">DAY(B5733)</f>
        <v>14</v>
      </c>
      <c r="F5733" s="132" t="n">
        <v>115949.36</v>
      </c>
      <c r="G5733" s="132" t="n">
        <v>116180.63</v>
      </c>
      <c r="H5733" s="132" t="n">
        <v>115203.73</v>
      </c>
      <c r="I5733" s="132" t="n">
        <v>115394.18</v>
      </c>
      <c r="J5733" s="132" t="n">
        <f aca="false">LARGE($G$1:G5733,1)</f>
        <v>124277.5</v>
      </c>
      <c r="K5733" s="192" t="n">
        <f aca="false">IF(J5733&gt;J5732,0,K5732+1)</f>
        <v>31</v>
      </c>
      <c r="L5733" s="134" t="n">
        <f aca="false">I5733/J5733-1</f>
        <v>-0.0714797127396352</v>
      </c>
    </row>
    <row r="5734" customFormat="false" ht="12.8" hidden="false" customHeight="false" outlineLevel="0" collapsed="false">
      <c r="A5734" s="131" t="n">
        <v>1757894400</v>
      </c>
      <c r="B5734" s="330" t="n">
        <f aca="false">(A5734/(24*60*60))+DATE(1970,1,1)</f>
        <v>45915</v>
      </c>
      <c r="C5734" s="331" t="n">
        <f aca="false">YEAR(B5734)</f>
        <v>2025</v>
      </c>
      <c r="D5734" s="331" t="n">
        <f aca="false">MONTH(B5734)</f>
        <v>9</v>
      </c>
      <c r="E5734" s="331" t="n">
        <f aca="false">DAY(B5734)</f>
        <v>15</v>
      </c>
      <c r="F5734" s="132" t="n">
        <v>115382.68</v>
      </c>
      <c r="G5734" s="132" t="n">
        <v>116814.5</v>
      </c>
      <c r="H5734" s="132" t="n">
        <v>114398.76</v>
      </c>
      <c r="I5734" s="132" t="n">
        <v>115430.75</v>
      </c>
      <c r="J5734" s="132" t="n">
        <f aca="false">LARGE($G$1:G5734,1)</f>
        <v>124277.5</v>
      </c>
      <c r="K5734" s="192" t="n">
        <f aca="false">IF(J5734&gt;J5733,0,K5733+1)</f>
        <v>32</v>
      </c>
      <c r="L5734" s="134" t="n">
        <f aca="false">I5734/J5734-1</f>
        <v>-0.0711854519120516</v>
      </c>
    </row>
    <row r="5735" customFormat="false" ht="12.8" hidden="false" customHeight="false" outlineLevel="0" collapsed="false">
      <c r="A5735" s="131" t="n">
        <v>1757980800</v>
      </c>
      <c r="B5735" s="330" t="n">
        <f aca="false">(A5735/(24*60*60))+DATE(1970,1,1)</f>
        <v>45916</v>
      </c>
      <c r="C5735" s="331" t="n">
        <f aca="false">YEAR(B5735)</f>
        <v>2025</v>
      </c>
      <c r="D5735" s="331" t="n">
        <f aca="false">MONTH(B5735)</f>
        <v>9</v>
      </c>
      <c r="E5735" s="331" t="n">
        <f aca="false">DAY(B5735)</f>
        <v>16</v>
      </c>
      <c r="F5735" s="132" t="n">
        <v>115426.27</v>
      </c>
      <c r="G5735" s="132" t="n">
        <v>117021.83</v>
      </c>
      <c r="H5735" s="132" t="n">
        <v>114809</v>
      </c>
      <c r="I5735" s="132" t="n">
        <v>116818.44</v>
      </c>
      <c r="J5735" s="132" t="n">
        <f aca="false">LARGE($G$1:G5735,1)</f>
        <v>124277.5</v>
      </c>
      <c r="K5735" s="192" t="n">
        <f aca="false">IF(J5735&gt;J5734,0,K5734+1)</f>
        <v>33</v>
      </c>
      <c r="L5735" s="134" t="n">
        <f aca="false">I5735/J5735-1</f>
        <v>-0.0600193920862585</v>
      </c>
    </row>
    <row r="5736" customFormat="false" ht="12.8" hidden="false" customHeight="false" outlineLevel="0" collapsed="false">
      <c r="A5736" s="131" t="n">
        <v>1758067200</v>
      </c>
      <c r="B5736" s="330" t="n">
        <f aca="false">(A5736/(24*60*60))+DATE(1970,1,1)</f>
        <v>45917</v>
      </c>
      <c r="C5736" s="331" t="n">
        <f aca="false">YEAR(B5736)</f>
        <v>2025</v>
      </c>
      <c r="D5736" s="331" t="n">
        <f aca="false">MONTH(B5736)</f>
        <v>9</v>
      </c>
      <c r="E5736" s="331" t="n">
        <f aca="false">DAY(B5736)</f>
        <v>17</v>
      </c>
      <c r="F5736" s="132" t="n">
        <v>116825.69</v>
      </c>
      <c r="G5736" s="132" t="n">
        <v>117325.54</v>
      </c>
      <c r="H5736" s="132" t="n">
        <v>114787.87</v>
      </c>
      <c r="I5736" s="132" t="n">
        <v>116482.6</v>
      </c>
      <c r="J5736" s="132" t="n">
        <f aca="false">LARGE($G$1:G5736,1)</f>
        <v>124277.5</v>
      </c>
      <c r="K5736" s="192" t="n">
        <f aca="false">IF(J5736&gt;J5735,0,K5735+1)</f>
        <v>34</v>
      </c>
      <c r="L5736" s="134" t="n">
        <f aca="false">I5736/J5736-1</f>
        <v>-0.0627217316086982</v>
      </c>
    </row>
    <row r="5737" customFormat="false" ht="12.8" hidden="false" customHeight="false" outlineLevel="0" collapsed="false">
      <c r="A5737" s="131" t="n">
        <v>1758153600</v>
      </c>
      <c r="B5737" s="330" t="n">
        <f aca="false">(A5737/(24*60*60))+DATE(1970,1,1)</f>
        <v>45918</v>
      </c>
      <c r="C5737" s="331" t="n">
        <f aca="false">YEAR(B5737)</f>
        <v>2025</v>
      </c>
      <c r="D5737" s="331" t="n">
        <f aca="false">MONTH(B5737)</f>
        <v>9</v>
      </c>
      <c r="E5737" s="331" t="n">
        <f aca="false">DAY(B5737)</f>
        <v>18</v>
      </c>
      <c r="F5737" s="132" t="n">
        <v>116478.88</v>
      </c>
      <c r="G5737" s="132" t="n">
        <v>117971.54</v>
      </c>
      <c r="H5737" s="132" t="n">
        <v>116170.05</v>
      </c>
      <c r="I5737" s="132" t="n">
        <v>117117.17</v>
      </c>
      <c r="J5737" s="132" t="n">
        <f aca="false">LARGE($G$1:G5737,1)</f>
        <v>124277.5</v>
      </c>
      <c r="K5737" s="192" t="n">
        <f aca="false">IF(J5737&gt;J5736,0,K5736+1)</f>
        <v>35</v>
      </c>
      <c r="L5737" s="134" t="n">
        <f aca="false">I5737/J5737-1</f>
        <v>-0.0576156585061657</v>
      </c>
    </row>
    <row r="5738" customFormat="false" ht="12.8" hidden="false" customHeight="false" outlineLevel="0" collapsed="false">
      <c r="A5738" s="131" t="n">
        <v>1758240000</v>
      </c>
      <c r="B5738" s="330" t="n">
        <f aca="false">(A5738/(24*60*60))+DATE(1970,1,1)</f>
        <v>45919</v>
      </c>
      <c r="C5738" s="331" t="n">
        <f aca="false">YEAR(B5738)</f>
        <v>2025</v>
      </c>
      <c r="D5738" s="331" t="n">
        <f aca="false">MONTH(B5738)</f>
        <v>9</v>
      </c>
      <c r="E5738" s="331" t="n">
        <f aca="false">DAY(B5738)</f>
        <v>19</v>
      </c>
      <c r="F5738" s="132" t="n">
        <v>117114.45</v>
      </c>
      <c r="G5738" s="132" t="n">
        <v>117483.39</v>
      </c>
      <c r="H5738" s="132" t="n">
        <v>115206.78</v>
      </c>
      <c r="I5738" s="132" t="n">
        <v>115724.94</v>
      </c>
      <c r="J5738" s="132" t="n">
        <f aca="false">LARGE($G$1:G5738,1)</f>
        <v>124277.5</v>
      </c>
      <c r="K5738" s="192" t="n">
        <f aca="false">IF(J5738&gt;J5737,0,K5737+1)</f>
        <v>36</v>
      </c>
      <c r="L5738" s="134" t="n">
        <f aca="false">I5738/J5738-1</f>
        <v>-0.068818249482006</v>
      </c>
    </row>
    <row r="5739" customFormat="false" ht="12.8" hidden="false" customHeight="false" outlineLevel="0" collapsed="false">
      <c r="A5739" s="131" t="n">
        <v>1758326400</v>
      </c>
      <c r="B5739" s="330" t="n">
        <f aca="false">(A5739/(24*60*60))+DATE(1970,1,1)</f>
        <v>45920</v>
      </c>
      <c r="C5739" s="331" t="n">
        <f aca="false">YEAR(B5739)</f>
        <v>2025</v>
      </c>
      <c r="D5739" s="331" t="n">
        <f aca="false">MONTH(B5739)</f>
        <v>9</v>
      </c>
      <c r="E5739" s="331" t="n">
        <f aca="false">DAY(B5739)</f>
        <v>20</v>
      </c>
      <c r="F5739" s="132" t="n">
        <v>115727.69</v>
      </c>
      <c r="G5739" s="132" t="n">
        <v>116217.11</v>
      </c>
      <c r="H5739" s="132" t="n">
        <v>115518.31</v>
      </c>
      <c r="I5739" s="132" t="n">
        <v>115772.63</v>
      </c>
      <c r="J5739" s="132" t="n">
        <f aca="false">LARGE($G$1:G5739,1)</f>
        <v>124277.5</v>
      </c>
      <c r="K5739" s="192" t="n">
        <f aca="false">IF(J5739&gt;J5738,0,K5738+1)</f>
        <v>37</v>
      </c>
      <c r="L5739" s="134" t="n">
        <f aca="false">I5739/J5739-1</f>
        <v>-0.0684345114763332</v>
      </c>
    </row>
    <row r="5740" customFormat="false" ht="12.8" hidden="false" customHeight="false" outlineLevel="0" collapsed="false">
      <c r="A5740" s="131" t="n">
        <v>1758412800</v>
      </c>
      <c r="B5740" s="330" t="n">
        <f aca="false">(A5740/(24*60*60))+DATE(1970,1,1)</f>
        <v>45921</v>
      </c>
      <c r="C5740" s="331" t="n">
        <f aca="false">YEAR(B5740)</f>
        <v>2025</v>
      </c>
      <c r="D5740" s="331" t="n">
        <f aca="false">MONTH(B5740)</f>
        <v>9</v>
      </c>
      <c r="E5740" s="331" t="n">
        <f aca="false">DAY(B5740)</f>
        <v>21</v>
      </c>
      <c r="F5740" s="132" t="n">
        <v>115775</v>
      </c>
      <c r="G5740" s="132" t="n">
        <v>115911.41</v>
      </c>
      <c r="H5740" s="132" t="n">
        <v>115298.64</v>
      </c>
      <c r="I5740" s="132" t="n">
        <v>115333.29</v>
      </c>
      <c r="J5740" s="132" t="n">
        <f aca="false">LARGE($G$1:G5740,1)</f>
        <v>124277.5</v>
      </c>
      <c r="K5740" s="192" t="n">
        <f aca="false">IF(J5740&gt;J5739,0,K5739+1)</f>
        <v>38</v>
      </c>
      <c r="L5740" s="134" t="n">
        <f aca="false">I5740/J5740-1</f>
        <v>-0.0719696646617449</v>
      </c>
    </row>
    <row r="5741" customFormat="false" ht="12.8" hidden="false" customHeight="false" outlineLevel="0" collapsed="false">
      <c r="A5741" s="131" t="n">
        <v>1758499200</v>
      </c>
      <c r="B5741" s="330" t="n">
        <f aca="false">(A5741/(24*60*60))+DATE(1970,1,1)</f>
        <v>45922</v>
      </c>
      <c r="C5741" s="331" t="n">
        <f aca="false">YEAR(B5741)</f>
        <v>2025</v>
      </c>
      <c r="D5741" s="331" t="n">
        <f aca="false">MONTH(B5741)</f>
        <v>9</v>
      </c>
      <c r="E5741" s="331" t="n">
        <f aca="false">DAY(B5741)</f>
        <v>22</v>
      </c>
      <c r="F5741" s="132" t="n">
        <v>115326.57</v>
      </c>
      <c r="G5741" s="132" t="n">
        <v>115459.09</v>
      </c>
      <c r="H5741" s="132" t="n">
        <v>111809.38</v>
      </c>
      <c r="I5741" s="132" t="n">
        <v>112758.85</v>
      </c>
      <c r="J5741" s="132" t="n">
        <f aca="false">LARGE($G$1:G5741,1)</f>
        <v>124277.5</v>
      </c>
      <c r="K5741" s="192" t="n">
        <f aca="false">IF(J5741&gt;J5740,0,K5740+1)</f>
        <v>39</v>
      </c>
      <c r="L5741" s="134" t="n">
        <f aca="false">I5741/J5741-1</f>
        <v>-0.0926849188308422</v>
      </c>
    </row>
    <row r="5742" customFormat="false" ht="12.8" hidden="false" customHeight="false" outlineLevel="0" collapsed="false">
      <c r="A5742" s="131" t="n">
        <v>1758585600</v>
      </c>
      <c r="B5742" s="330" t="n">
        <f aca="false">(A5742/(24*60*60))+DATE(1970,1,1)</f>
        <v>45923</v>
      </c>
      <c r="C5742" s="331" t="n">
        <f aca="false">YEAR(B5742)</f>
        <v>2025</v>
      </c>
      <c r="D5742" s="331" t="n">
        <f aca="false">MONTH(B5742)</f>
        <v>9</v>
      </c>
      <c r="E5742" s="331" t="n">
        <f aca="false">DAY(B5742)</f>
        <v>23</v>
      </c>
      <c r="F5742" s="132" t="n">
        <v>112756.35</v>
      </c>
      <c r="G5742" s="132" t="n">
        <v>113377.48</v>
      </c>
      <c r="H5742" s="132" t="n">
        <v>111558.02</v>
      </c>
      <c r="I5742" s="132" t="n">
        <v>112073.43</v>
      </c>
      <c r="J5742" s="132" t="n">
        <f aca="false">LARGE($G$1:G5742,1)</f>
        <v>124277.5</v>
      </c>
      <c r="K5742" s="192" t="n">
        <f aca="false">IF(J5742&gt;J5741,0,K5741+1)</f>
        <v>40</v>
      </c>
      <c r="L5742" s="134" t="n">
        <f aca="false">I5742/J5742-1</f>
        <v>-0.0982001569069221</v>
      </c>
    </row>
    <row r="5743" customFormat="false" ht="12.8" hidden="false" customHeight="false" outlineLevel="0" collapsed="false">
      <c r="A5743" s="131" t="n">
        <v>1758672000</v>
      </c>
      <c r="B5743" s="330" t="n">
        <f aca="false">(A5743/(24*60*60))+DATE(1970,1,1)</f>
        <v>45924</v>
      </c>
      <c r="C5743" s="331" t="n">
        <f aca="false">YEAR(B5743)</f>
        <v>2025</v>
      </c>
      <c r="D5743" s="331" t="n">
        <f aca="false">MONTH(B5743)</f>
        <v>9</v>
      </c>
      <c r="E5743" s="331" t="n">
        <f aca="false">DAY(B5743)</f>
        <v>24</v>
      </c>
      <c r="F5743" s="132" t="n">
        <v>112073.43</v>
      </c>
      <c r="G5743" s="132" t="n">
        <v>114042.32</v>
      </c>
      <c r="H5743" s="132" t="n">
        <v>111135.52</v>
      </c>
      <c r="I5743" s="132" t="n">
        <v>113376.79</v>
      </c>
      <c r="J5743" s="132" t="n">
        <f aca="false">LARGE($G$1:G5743,1)</f>
        <v>124277.5</v>
      </c>
      <c r="K5743" s="192" t="n">
        <f aca="false">IF(J5743&gt;J5742,0,K5742+1)</f>
        <v>41</v>
      </c>
      <c r="L5743" s="134" t="n">
        <f aca="false">I5743/J5743-1</f>
        <v>-0.0877126591700027</v>
      </c>
    </row>
    <row r="5744" customFormat="false" ht="12.8" hidden="false" customHeight="false" outlineLevel="0" collapsed="false">
      <c r="A5744" s="131" t="n">
        <v>1758758400</v>
      </c>
      <c r="B5744" s="330" t="n">
        <f aca="false">(A5744/(24*60*60))+DATE(1970,1,1)</f>
        <v>45925</v>
      </c>
      <c r="C5744" s="331" t="n">
        <f aca="false">YEAR(B5744)</f>
        <v>2025</v>
      </c>
      <c r="D5744" s="331" t="n">
        <f aca="false">MONTH(B5744)</f>
        <v>9</v>
      </c>
      <c r="E5744" s="331" t="n">
        <f aca="false">DAY(B5744)</f>
        <v>25</v>
      </c>
      <c r="F5744" s="132" t="n">
        <v>113384.79</v>
      </c>
      <c r="G5744" s="132" t="n">
        <v>113578.34</v>
      </c>
      <c r="H5744" s="132" t="n">
        <v>108709.05</v>
      </c>
      <c r="I5744" s="132" t="n">
        <v>109071.63</v>
      </c>
      <c r="J5744" s="132" t="n">
        <f aca="false">LARGE($G$1:G5744,1)</f>
        <v>124277.5</v>
      </c>
      <c r="K5744" s="192" t="n">
        <f aca="false">IF(J5744&gt;J5743,0,K5743+1)</f>
        <v>42</v>
      </c>
      <c r="L5744" s="134" t="n">
        <f aca="false">I5744/J5744-1</f>
        <v>-0.122354167085756</v>
      </c>
    </row>
    <row r="5745" customFormat="false" ht="12.8" hidden="false" customHeight="false" outlineLevel="0" collapsed="false">
      <c r="A5745" s="131" t="n">
        <v>1758844800</v>
      </c>
      <c r="B5745" s="330" t="n">
        <f aca="false">(A5745/(24*60*60))+DATE(1970,1,1)</f>
        <v>45926</v>
      </c>
      <c r="C5745" s="331" t="n">
        <f aca="false">YEAR(B5745)</f>
        <v>2025</v>
      </c>
      <c r="D5745" s="331" t="n">
        <f aca="false">MONTH(B5745)</f>
        <v>9</v>
      </c>
      <c r="E5745" s="331" t="n">
        <f aca="false">DAY(B5745)</f>
        <v>26</v>
      </c>
      <c r="F5745" s="132" t="n">
        <v>109066.7</v>
      </c>
      <c r="G5745" s="132" t="n">
        <v>110404.2</v>
      </c>
      <c r="H5745" s="132" t="n">
        <v>108732.13</v>
      </c>
      <c r="I5745" s="132" t="n">
        <v>109757.4</v>
      </c>
      <c r="J5745" s="132" t="n">
        <f aca="false">LARGE($G$1:G5745,1)</f>
        <v>124277.5</v>
      </c>
      <c r="K5745" s="192" t="n">
        <f aca="false">IF(J5745&gt;J5744,0,K5744+1)</f>
        <v>43</v>
      </c>
      <c r="L5745" s="134" t="n">
        <f aca="false">I5745/J5745-1</f>
        <v>-0.116836112731589</v>
      </c>
    </row>
    <row r="5746" customFormat="false" ht="12.8" hidden="false" customHeight="false" outlineLevel="0" collapsed="false">
      <c r="A5746" s="131" t="n">
        <v>1758931200</v>
      </c>
      <c r="B5746" s="330" t="n">
        <f aca="false">(A5746/(24*60*60))+DATE(1970,1,1)</f>
        <v>45927</v>
      </c>
      <c r="C5746" s="331" t="n">
        <f aca="false">YEAR(B5746)</f>
        <v>2025</v>
      </c>
      <c r="D5746" s="331" t="n">
        <f aca="false">MONTH(B5746)</f>
        <v>9</v>
      </c>
      <c r="E5746" s="331" t="n">
        <f aca="false">DAY(B5746)</f>
        <v>27</v>
      </c>
      <c r="F5746" s="132" t="n">
        <v>109756.92</v>
      </c>
      <c r="G5746" s="132" t="n">
        <v>109843.65</v>
      </c>
      <c r="H5746" s="132" t="n">
        <v>109203.4</v>
      </c>
      <c r="I5746" s="132" t="n">
        <v>109755.17</v>
      </c>
      <c r="J5746" s="132" t="n">
        <f aca="false">LARGE($G$1:G5746,1)</f>
        <v>124277.5</v>
      </c>
      <c r="K5746" s="192" t="n">
        <f aca="false">IF(J5746&gt;J5745,0,K5745+1)</f>
        <v>44</v>
      </c>
      <c r="L5746" s="134" t="n">
        <f aca="false">I5746/J5746-1</f>
        <v>-0.116854056446259</v>
      </c>
    </row>
    <row r="5747" customFormat="false" ht="12.8" hidden="false" customHeight="false" outlineLevel="0" collapsed="false">
      <c r="A5747" s="131" t="n">
        <v>1759017600</v>
      </c>
      <c r="B5747" s="330" t="n">
        <f aca="false">(A5747/(24*60*60))+DATE(1970,1,1)</f>
        <v>45928</v>
      </c>
      <c r="C5747" s="331" t="n">
        <f aca="false">YEAR(B5747)</f>
        <v>2025</v>
      </c>
      <c r="D5747" s="331" t="n">
        <f aca="false">MONTH(B5747)</f>
        <v>9</v>
      </c>
      <c r="E5747" s="331" t="n">
        <f aca="false">DAY(B5747)</f>
        <v>28</v>
      </c>
      <c r="F5747" s="132" t="n">
        <v>109757.66</v>
      </c>
      <c r="G5747" s="132" t="n">
        <v>112437.16</v>
      </c>
      <c r="H5747" s="132" t="n">
        <v>109298.85</v>
      </c>
      <c r="I5747" s="132" t="n">
        <v>112224.62</v>
      </c>
      <c r="J5747" s="132" t="n">
        <f aca="false">LARGE($G$1:G5747,1)</f>
        <v>124277.5</v>
      </c>
      <c r="K5747" s="192" t="n">
        <f aca="false">IF(J5747&gt;J5746,0,K5746+1)</f>
        <v>45</v>
      </c>
      <c r="L5747" s="134" t="n">
        <f aca="false">I5747/J5747-1</f>
        <v>-0.0969836052382773</v>
      </c>
    </row>
    <row r="5748" customFormat="false" ht="12.8" hidden="false" customHeight="false" outlineLevel="0" collapsed="false">
      <c r="A5748" s="131" t="n">
        <v>1759104000</v>
      </c>
      <c r="B5748" s="330" t="n">
        <f aca="false">(A5748/(24*60*60))+DATE(1970,1,1)</f>
        <v>45929</v>
      </c>
      <c r="C5748" s="331" t="n">
        <f aca="false">YEAR(B5748)</f>
        <v>2025</v>
      </c>
      <c r="D5748" s="331" t="n">
        <f aca="false">MONTH(B5748)</f>
        <v>9</v>
      </c>
      <c r="E5748" s="331" t="n">
        <f aca="false">DAY(B5748)</f>
        <v>29</v>
      </c>
      <c r="F5748" s="132" t="n">
        <v>112237.12</v>
      </c>
      <c r="G5748" s="132" t="n">
        <v>114507.35</v>
      </c>
      <c r="H5748" s="132" t="n">
        <v>111664.41</v>
      </c>
      <c r="I5748" s="132" t="n">
        <v>114422.32</v>
      </c>
      <c r="J5748" s="132" t="n">
        <f aca="false">LARGE($G$1:G5748,1)</f>
        <v>124277.5</v>
      </c>
      <c r="K5748" s="192" t="n">
        <f aca="false">IF(J5748&gt;J5747,0,K5747+1)</f>
        <v>46</v>
      </c>
      <c r="L5748" s="134" t="n">
        <f aca="false">I5748/J5748-1</f>
        <v>-0.0792997928023979</v>
      </c>
    </row>
    <row r="5749" customFormat="false" ht="12.8" hidden="false" customHeight="false" outlineLevel="0" collapsed="false">
      <c r="A5749" s="131" t="n">
        <v>1759190400</v>
      </c>
      <c r="B5749" s="330" t="n">
        <f aca="false">(A5749/(24*60*60))+DATE(1970,1,1)</f>
        <v>45930</v>
      </c>
      <c r="C5749" s="331" t="n">
        <f aca="false">YEAR(B5749)</f>
        <v>2025</v>
      </c>
      <c r="D5749" s="331" t="n">
        <f aca="false">MONTH(B5749)</f>
        <v>9</v>
      </c>
      <c r="E5749" s="331" t="n">
        <f aca="false">DAY(B5749)</f>
        <v>30</v>
      </c>
      <c r="F5749" s="132" t="n">
        <v>114416.49</v>
      </c>
      <c r="G5749" s="132" t="n">
        <v>114870</v>
      </c>
      <c r="H5749" s="132" t="n">
        <v>112763.54</v>
      </c>
      <c r="I5749" s="132" t="n">
        <v>114036.93</v>
      </c>
      <c r="J5749" s="132" t="n">
        <f aca="false">LARGE($G$1:G5749,1)</f>
        <v>124277.5</v>
      </c>
      <c r="K5749" s="192" t="n">
        <f aca="false">IF(J5749&gt;J5748,0,K5748+1)</f>
        <v>47</v>
      </c>
      <c r="L5749" s="134" t="n">
        <f aca="false">I5749/J5749-1</f>
        <v>-0.0824008368369175</v>
      </c>
    </row>
    <row r="5750" customFormat="false" ht="12.8" hidden="false" customHeight="false" outlineLevel="0" collapsed="false">
      <c r="A5750" s="131" t="n">
        <v>1759276800</v>
      </c>
      <c r="B5750" s="330" t="n">
        <f aca="false">(A5750/(24*60*60))+DATE(1970,1,1)</f>
        <v>45931</v>
      </c>
      <c r="C5750" s="331" t="n">
        <f aca="false">YEAR(B5750)</f>
        <v>2025</v>
      </c>
      <c r="D5750" s="331" t="n">
        <f aca="false">MONTH(B5750)</f>
        <v>10</v>
      </c>
      <c r="E5750" s="331" t="n">
        <f aca="false">DAY(B5750)</f>
        <v>1</v>
      </c>
      <c r="F5750" s="132" t="n">
        <v>114042.93</v>
      </c>
      <c r="G5750" s="132" t="n">
        <v>118736.35</v>
      </c>
      <c r="H5750" s="132" t="n">
        <v>113969.65</v>
      </c>
      <c r="I5750" s="132" t="n">
        <v>118639.47</v>
      </c>
      <c r="J5750" s="132" t="n">
        <f aca="false">LARGE($G$1:G5750,1)</f>
        <v>124277.5</v>
      </c>
      <c r="K5750" s="192" t="n">
        <f aca="false">IF(J5750&gt;J5749,0,K5749+1)</f>
        <v>48</v>
      </c>
      <c r="L5750" s="134" t="n">
        <f aca="false">I5750/J5750-1</f>
        <v>-0.0453664581279797</v>
      </c>
    </row>
    <row r="5751" customFormat="false" ht="12.8" hidden="false" customHeight="false" outlineLevel="0" collapsed="false">
      <c r="A5751" s="131" t="n">
        <v>1759363200</v>
      </c>
      <c r="B5751" s="330" t="n">
        <f aca="false">(A5751/(24*60*60))+DATE(1970,1,1)</f>
        <v>45932</v>
      </c>
      <c r="C5751" s="331" t="n">
        <f aca="false">YEAR(B5751)</f>
        <v>2025</v>
      </c>
      <c r="D5751" s="331" t="n">
        <f aca="false">MONTH(B5751)</f>
        <v>10</v>
      </c>
      <c r="E5751" s="331" t="n">
        <f aca="false">DAY(B5751)</f>
        <v>2</v>
      </c>
      <c r="F5751" s="132" t="n">
        <v>118666.68</v>
      </c>
      <c r="G5751" s="132" t="n">
        <v>121078.98</v>
      </c>
      <c r="H5751" s="132" t="n">
        <v>118356.35</v>
      </c>
      <c r="I5751" s="132" t="n">
        <v>120613.31</v>
      </c>
      <c r="J5751" s="132" t="n">
        <f aca="false">LARGE($G$1:G5751,1)</f>
        <v>124277.5</v>
      </c>
      <c r="K5751" s="192" t="n">
        <f aca="false">IF(J5751&gt;J5750,0,K5750+1)</f>
        <v>49</v>
      </c>
      <c r="L5751" s="134" t="n">
        <f aca="false">I5751/J5751-1</f>
        <v>-0.0294839371567661</v>
      </c>
    </row>
    <row r="5752" customFormat="false" ht="12.8" hidden="false" customHeight="false" outlineLevel="0" collapsed="false">
      <c r="A5752" s="131" t="n">
        <v>1759449600</v>
      </c>
      <c r="B5752" s="330" t="n">
        <f aca="false">(A5752/(24*60*60))+DATE(1970,1,1)</f>
        <v>45933</v>
      </c>
      <c r="C5752" s="331" t="n">
        <f aca="false">YEAR(B5752)</f>
        <v>2025</v>
      </c>
      <c r="D5752" s="331" t="n">
        <f aca="false">MONTH(B5752)</f>
        <v>10</v>
      </c>
      <c r="E5752" s="331" t="n">
        <f aca="false">DAY(B5752)</f>
        <v>3</v>
      </c>
      <c r="F5752" s="132" t="n">
        <v>120611.58</v>
      </c>
      <c r="G5752" s="132" t="n">
        <v>123945.93</v>
      </c>
      <c r="H5752" s="132" t="n">
        <v>119342.71</v>
      </c>
      <c r="I5752" s="132" t="n">
        <v>122261.48</v>
      </c>
      <c r="J5752" s="132" t="n">
        <f aca="false">LARGE($G$1:G5752,1)</f>
        <v>124277.5</v>
      </c>
      <c r="K5752" s="192" t="n">
        <f aca="false">IF(J5752&gt;J5751,0,K5751+1)</f>
        <v>50</v>
      </c>
      <c r="L5752" s="134" t="n">
        <f aca="false">I5752/J5752-1</f>
        <v>-0.0162219227132828</v>
      </c>
    </row>
    <row r="5753" customFormat="false" ht="12.8" hidden="false" customHeight="false" outlineLevel="0" collapsed="false">
      <c r="A5753" s="131" t="n">
        <v>1759536000</v>
      </c>
      <c r="B5753" s="330" t="n">
        <f aca="false">(A5753/(24*60*60))+DATE(1970,1,1)</f>
        <v>45934</v>
      </c>
      <c r="C5753" s="331" t="n">
        <f aca="false">YEAR(B5753)</f>
        <v>2025</v>
      </c>
      <c r="D5753" s="331" t="n">
        <f aca="false">MONTH(B5753)</f>
        <v>10</v>
      </c>
      <c r="E5753" s="331" t="n">
        <f aca="false">DAY(B5753)</f>
        <v>4</v>
      </c>
      <c r="F5753" s="132" t="n">
        <v>122271.72</v>
      </c>
      <c r="G5753" s="132" t="n">
        <v>122846.18</v>
      </c>
      <c r="H5753" s="132" t="n">
        <v>121581.91</v>
      </c>
      <c r="I5753" s="132" t="n">
        <v>122421.49</v>
      </c>
      <c r="J5753" s="132" t="n">
        <f aca="false">LARGE($G$1:G5753,1)</f>
        <v>124277.5</v>
      </c>
      <c r="K5753" s="192" t="n">
        <f aca="false">IF(J5753&gt;J5752,0,K5752+1)</f>
        <v>51</v>
      </c>
      <c r="L5753" s="134" t="n">
        <f aca="false">I5753/J5753-1</f>
        <v>-0.0149344008368368</v>
      </c>
    </row>
    <row r="5754" customFormat="false" ht="12.8" hidden="false" customHeight="false" outlineLevel="0" collapsed="false">
      <c r="A5754" s="131" t="n">
        <v>1759622400</v>
      </c>
      <c r="B5754" s="330" t="n">
        <f aca="false">(A5754/(24*60*60))+DATE(1970,1,1)</f>
        <v>45935</v>
      </c>
      <c r="C5754" s="331" t="n">
        <f aca="false">YEAR(B5754)</f>
        <v>2025</v>
      </c>
      <c r="D5754" s="331" t="n">
        <f aca="false">MONTH(B5754)</f>
        <v>10</v>
      </c>
      <c r="E5754" s="331" t="n">
        <f aca="false">DAY(B5754)</f>
        <v>5</v>
      </c>
      <c r="F5754" s="132" t="n">
        <v>122425.74</v>
      </c>
      <c r="G5754" s="132" t="n">
        <v>125713.75</v>
      </c>
      <c r="H5754" s="132" t="n">
        <v>122196.07</v>
      </c>
      <c r="I5754" s="132" t="n">
        <v>123515.47</v>
      </c>
      <c r="J5754" s="132" t="n">
        <f aca="false">LARGE($G$1:G5754,1)</f>
        <v>125713.75</v>
      </c>
      <c r="K5754" s="192" t="n">
        <f aca="false">IF(J5754&gt;J5753,0,K5753+1)</f>
        <v>0</v>
      </c>
      <c r="L5754" s="134" t="n">
        <f aca="false">I5754/J5754-1</f>
        <v>-0.0174863926976961</v>
      </c>
    </row>
    <row r="5755" customFormat="false" ht="12.8" hidden="false" customHeight="false" outlineLevel="0" collapsed="false">
      <c r="A5755" s="131" t="n">
        <v>1759708800</v>
      </c>
      <c r="B5755" s="330" t="n">
        <f aca="false">(A5755/(24*60*60))+DATE(1970,1,1)</f>
        <v>45936</v>
      </c>
      <c r="C5755" s="331" t="n">
        <f aca="false">YEAR(B5755)</f>
        <v>2025</v>
      </c>
      <c r="D5755" s="331" t="n">
        <f aca="false">MONTH(B5755)</f>
        <v>10</v>
      </c>
      <c r="E5755" s="331" t="n">
        <f aca="false">DAY(B5755)</f>
        <v>6</v>
      </c>
      <c r="F5755" s="132" t="n">
        <v>123517.98</v>
      </c>
      <c r="G5755" s="132" t="n">
        <v>126219.03</v>
      </c>
      <c r="H5755" s="132" t="n">
        <v>123144.47</v>
      </c>
      <c r="I5755" s="132" t="n">
        <v>124723.65</v>
      </c>
      <c r="J5755" s="132" t="n">
        <f aca="false">LARGE($G$1:G5755,1)</f>
        <v>126219.03</v>
      </c>
      <c r="K5755" s="192" t="n">
        <f aca="false">IF(J5755&gt;J5754,0,K5754+1)</f>
        <v>0</v>
      </c>
      <c r="L5755" s="134" t="n">
        <f aca="false">I5755/J5755-1</f>
        <v>-0.0118475003333491</v>
      </c>
    </row>
    <row r="5756" customFormat="false" ht="12.8" hidden="false" customHeight="false" outlineLevel="0" collapsed="false">
      <c r="A5756" s="131" t="n">
        <v>1759795200</v>
      </c>
      <c r="B5756" s="330" t="n">
        <f aca="false">(A5756/(24*60*60))+DATE(1970,1,1)</f>
        <v>45937</v>
      </c>
      <c r="C5756" s="331" t="n">
        <f aca="false">YEAR(B5756)</f>
        <v>2025</v>
      </c>
      <c r="D5756" s="331" t="n">
        <f aca="false">MONTH(B5756)</f>
        <v>10</v>
      </c>
      <c r="E5756" s="331" t="n">
        <f aca="false">DAY(B5756)</f>
        <v>7</v>
      </c>
      <c r="F5756" s="132" t="n">
        <v>124724.37</v>
      </c>
      <c r="G5756" s="132" t="n">
        <v>125184.64</v>
      </c>
      <c r="H5756" s="132" t="n">
        <v>120659.65</v>
      </c>
      <c r="I5756" s="132" t="n">
        <v>121414.69</v>
      </c>
      <c r="J5756" s="132" t="n">
        <f aca="false">LARGE($G$1:G5756,1)</f>
        <v>126219.03</v>
      </c>
      <c r="K5756" s="192" t="n">
        <f aca="false">IF(J5756&gt;J5755,0,K5755+1)</f>
        <v>1</v>
      </c>
      <c r="L5756" s="134" t="n">
        <f aca="false">I5756/J5756-1</f>
        <v>-0.0380635154619711</v>
      </c>
    </row>
    <row r="5757" customFormat="false" ht="12.8" hidden="false" customHeight="false" outlineLevel="0" collapsed="false">
      <c r="A5757" s="131" t="n">
        <v>1759881600</v>
      </c>
      <c r="B5757" s="330" t="n">
        <f aca="false">(A5757/(24*60*60))+DATE(1970,1,1)</f>
        <v>45938</v>
      </c>
      <c r="C5757" s="331" t="n">
        <f aca="false">YEAR(B5757)</f>
        <v>2025</v>
      </c>
      <c r="D5757" s="331" t="n">
        <f aca="false">MONTH(B5757)</f>
        <v>10</v>
      </c>
      <c r="E5757" s="331" t="n">
        <f aca="false">DAY(B5757)</f>
        <v>8</v>
      </c>
      <c r="F5757" s="132" t="n">
        <v>121415.19</v>
      </c>
      <c r="G5757" s="132" t="n">
        <v>124211.08</v>
      </c>
      <c r="H5757" s="132" t="n">
        <v>121144.32</v>
      </c>
      <c r="I5757" s="132" t="n">
        <v>123356.99</v>
      </c>
      <c r="J5757" s="132" t="n">
        <f aca="false">LARGE($G$1:G5757,1)</f>
        <v>126219.03</v>
      </c>
      <c r="K5757" s="192" t="n">
        <f aca="false">IF(J5757&gt;J5756,0,K5756+1)</f>
        <v>2</v>
      </c>
      <c r="L5757" s="134" t="n">
        <f aca="false">I5757/J5757-1</f>
        <v>-0.0226751861426917</v>
      </c>
    </row>
    <row r="5758" customFormat="false" ht="12.8" hidden="false" customHeight="false" outlineLevel="0" collapsed="false">
      <c r="A5758" s="131" t="n">
        <v>1759968000</v>
      </c>
      <c r="B5758" s="330" t="n">
        <f aca="false">(A5758/(24*60*60))+DATE(1970,1,1)</f>
        <v>45939</v>
      </c>
      <c r="C5758" s="331" t="n">
        <f aca="false">YEAR(B5758)</f>
        <v>2025</v>
      </c>
      <c r="D5758" s="331" t="n">
        <f aca="false">MONTH(B5758)</f>
        <v>10</v>
      </c>
      <c r="E5758" s="331" t="n">
        <f aca="false">DAY(B5758)</f>
        <v>9</v>
      </c>
      <c r="F5758" s="132" t="n">
        <v>123358.01</v>
      </c>
      <c r="G5758" s="132" t="n">
        <v>123788</v>
      </c>
      <c r="H5758" s="132" t="n">
        <v>119699.91</v>
      </c>
      <c r="I5758" s="132" t="n">
        <v>121717.13</v>
      </c>
      <c r="J5758" s="132" t="n">
        <f aca="false">LARGE($G$1:G5758,1)</f>
        <v>126219.03</v>
      </c>
      <c r="K5758" s="192" t="n">
        <f aca="false">IF(J5758&gt;J5757,0,K5757+1)</f>
        <v>3</v>
      </c>
      <c r="L5758" s="134" t="n">
        <f aca="false">I5758/J5758-1</f>
        <v>-0.0356673633128063</v>
      </c>
    </row>
    <row r="5759" customFormat="false" ht="12.8" hidden="false" customHeight="false" outlineLevel="0" collapsed="false">
      <c r="A5759" s="131" t="n">
        <v>1760054400</v>
      </c>
      <c r="B5759" s="330" t="n">
        <f aca="false">(A5759/(24*60*60))+DATE(1970,1,1)</f>
        <v>45940</v>
      </c>
      <c r="C5759" s="331" t="n">
        <f aca="false">YEAR(B5759)</f>
        <v>2025</v>
      </c>
      <c r="D5759" s="331" t="n">
        <f aca="false">MONTH(B5759)</f>
        <v>10</v>
      </c>
      <c r="E5759" s="331" t="n">
        <f aca="false">DAY(B5759)</f>
        <v>10</v>
      </c>
      <c r="F5759" s="132" t="n">
        <v>121717.13</v>
      </c>
      <c r="G5759" s="132" t="n">
        <v>122587.5</v>
      </c>
      <c r="H5759" s="132" t="n">
        <v>104998.25</v>
      </c>
      <c r="I5759" s="132" t="n">
        <v>113014.1</v>
      </c>
      <c r="J5759" s="132" t="n">
        <f aca="false">LARGE($G$1:G5759,1)</f>
        <v>126219.03</v>
      </c>
      <c r="K5759" s="192" t="n">
        <f aca="false">IF(J5759&gt;J5758,0,K5758+1)</f>
        <v>4</v>
      </c>
      <c r="L5759" s="134" t="n">
        <f aca="false">I5759/J5759-1</f>
        <v>-0.104619168757675</v>
      </c>
    </row>
    <row r="5760" customFormat="false" ht="12.8" hidden="false" customHeight="false" outlineLevel="0" collapsed="false">
      <c r="A5760" s="131" t="n">
        <v>1760140800</v>
      </c>
      <c r="B5760" s="330" t="n">
        <f aca="false">(A5760/(24*60*60))+DATE(1970,1,1)</f>
        <v>45941</v>
      </c>
      <c r="C5760" s="331" t="n">
        <f aca="false">YEAR(B5760)</f>
        <v>2025</v>
      </c>
      <c r="D5760" s="331" t="n">
        <f aca="false">MONTH(B5760)</f>
        <v>10</v>
      </c>
      <c r="E5760" s="331" t="n">
        <f aca="false">DAY(B5760)</f>
        <v>11</v>
      </c>
      <c r="F5760" s="132" t="n">
        <v>112996.25</v>
      </c>
      <c r="G5760" s="132" t="n">
        <v>113506.75</v>
      </c>
      <c r="H5760" s="132" t="n">
        <v>109746.24</v>
      </c>
      <c r="I5760" s="132" t="n">
        <v>110822</v>
      </c>
      <c r="J5760" s="132" t="n">
        <f aca="false">LARGE($G$1:G5760,1)</f>
        <v>126219.03</v>
      </c>
      <c r="K5760" s="192" t="n">
        <f aca="false">IF(J5760&gt;J5759,0,K5759+1)</f>
        <v>5</v>
      </c>
      <c r="L5760" s="134" t="n">
        <f aca="false">I5760/J5760-1</f>
        <v>-0.121986597425127</v>
      </c>
    </row>
    <row r="5761" customFormat="false" ht="12.8" hidden="false" customHeight="false" outlineLevel="0" collapsed="false">
      <c r="A5761" s="131" t="n">
        <v>1760227200</v>
      </c>
      <c r="B5761" s="330" t="n">
        <f aca="false">(A5761/(24*60*60))+DATE(1970,1,1)</f>
        <v>45942</v>
      </c>
      <c r="C5761" s="331" t="n">
        <f aca="false">YEAR(B5761)</f>
        <v>2025</v>
      </c>
      <c r="D5761" s="331" t="n">
        <f aca="false">MONTH(B5761)</f>
        <v>10</v>
      </c>
      <c r="E5761" s="331" t="n">
        <f aca="false">DAY(B5761)</f>
        <v>12</v>
      </c>
      <c r="F5761" s="132" t="n">
        <v>110825.78</v>
      </c>
      <c r="G5761" s="132" t="n">
        <v>115870.25</v>
      </c>
      <c r="H5761" s="132" t="n">
        <v>109750.84</v>
      </c>
      <c r="I5761" s="132" t="n">
        <v>115128.32</v>
      </c>
      <c r="J5761" s="132" t="n">
        <f aca="false">LARGE($G$1:G5761,1)</f>
        <v>126219.03</v>
      </c>
      <c r="K5761" s="192" t="n">
        <f aca="false">IF(J5761&gt;J5760,0,K5760+1)</f>
        <v>6</v>
      </c>
      <c r="L5761" s="134" t="n">
        <f aca="false">I5761/J5761-1</f>
        <v>-0.087868762737283</v>
      </c>
    </row>
    <row r="5762" customFormat="false" ht="12.8" hidden="false" customHeight="false" outlineLevel="0" collapsed="false">
      <c r="A5762" s="131" t="n">
        <v>1760313600</v>
      </c>
      <c r="B5762" s="330" t="n">
        <f aca="false">(A5762/(24*60*60))+DATE(1970,1,1)</f>
        <v>45943</v>
      </c>
      <c r="C5762" s="331" t="n">
        <f aca="false">YEAR(B5762)</f>
        <v>2025</v>
      </c>
      <c r="D5762" s="331" t="n">
        <f aca="false">MONTH(B5762)</f>
        <v>10</v>
      </c>
      <c r="E5762" s="331" t="n">
        <f aca="false">DAY(B5762)</f>
        <v>13</v>
      </c>
      <c r="F5762" s="132" t="n">
        <v>115120.57</v>
      </c>
      <c r="G5762" s="132" t="n">
        <v>116055.05</v>
      </c>
      <c r="H5762" s="132" t="n">
        <v>113761.77</v>
      </c>
      <c r="I5762" s="132" t="n">
        <v>115273.63</v>
      </c>
      <c r="J5762" s="132" t="n">
        <f aca="false">LARGE($G$1:G5762,1)</f>
        <v>126219.03</v>
      </c>
      <c r="K5762" s="192" t="n">
        <f aca="false">IF(J5762&gt;J5761,0,K5761+1)</f>
        <v>7</v>
      </c>
      <c r="L5762" s="134" t="n">
        <f aca="false">I5762/J5762-1</f>
        <v>-0.0867175100299852</v>
      </c>
    </row>
    <row r="5763" customFormat="false" ht="12.8" hidden="false" customHeight="false" outlineLevel="0" collapsed="false">
      <c r="A5763" s="131" t="n">
        <v>1760400000</v>
      </c>
      <c r="B5763" s="330" t="n">
        <f aca="false">(A5763/(24*60*60))+DATE(1970,1,1)</f>
        <v>45944</v>
      </c>
      <c r="C5763" s="331" t="n">
        <f aca="false">YEAR(B5763)</f>
        <v>2025</v>
      </c>
      <c r="D5763" s="331" t="n">
        <f aca="false">MONTH(B5763)</f>
        <v>10</v>
      </c>
      <c r="E5763" s="331" t="n">
        <f aca="false">DAY(B5763)</f>
        <v>14</v>
      </c>
      <c r="F5763" s="132" t="n">
        <v>115278.98</v>
      </c>
      <c r="G5763" s="132" t="n">
        <v>115527.53</v>
      </c>
      <c r="H5763" s="132" t="n">
        <v>110019.22</v>
      </c>
      <c r="I5763" s="132" t="n">
        <v>113128.05</v>
      </c>
      <c r="J5763" s="132" t="n">
        <f aca="false">LARGE($G$1:G5763,1)</f>
        <v>126219.03</v>
      </c>
      <c r="K5763" s="192" t="n">
        <f aca="false">IF(J5763&gt;J5762,0,K5762+1)</f>
        <v>8</v>
      </c>
      <c r="L5763" s="134" t="n">
        <f aca="false">I5763/J5763-1</f>
        <v>-0.103716373038202</v>
      </c>
    </row>
    <row r="5764" customFormat="false" ht="12.8" hidden="false" customHeight="false" outlineLevel="0" collapsed="false">
      <c r="A5764" s="131" t="n">
        <v>1760486400</v>
      </c>
      <c r="B5764" s="330" t="n">
        <f aca="false">(A5764/(24*60*60))+DATE(1970,1,1)</f>
        <v>45945</v>
      </c>
      <c r="C5764" s="331" t="n">
        <f aca="false">YEAR(B5764)</f>
        <v>2025</v>
      </c>
      <c r="D5764" s="331" t="n">
        <f aca="false">MONTH(B5764)</f>
        <v>10</v>
      </c>
      <c r="E5764" s="331" t="n">
        <f aca="false">DAY(B5764)</f>
        <v>15</v>
      </c>
      <c r="F5764" s="132" t="n">
        <v>113128.87</v>
      </c>
      <c r="G5764" s="132" t="n">
        <v>113689.25</v>
      </c>
      <c r="H5764" s="132" t="n">
        <v>110266.22</v>
      </c>
      <c r="I5764" s="132" t="n">
        <v>110827.51</v>
      </c>
      <c r="J5764" s="132" t="n">
        <f aca="false">LARGE($G$1:G5764,1)</f>
        <v>126219.03</v>
      </c>
      <c r="K5764" s="192" t="n">
        <f aca="false">IF(J5764&gt;J5763,0,K5763+1)</f>
        <v>9</v>
      </c>
      <c r="L5764" s="134" t="n">
        <f aca="false">I5764/J5764-1</f>
        <v>-0.121942943152075</v>
      </c>
    </row>
    <row r="5765" customFormat="false" ht="12.8" hidden="false" customHeight="false" outlineLevel="0" collapsed="false">
      <c r="A5765" s="131" t="n">
        <v>1760572800</v>
      </c>
      <c r="B5765" s="330" t="n">
        <f aca="false">(A5765/(24*60*60))+DATE(1970,1,1)</f>
        <v>45946</v>
      </c>
      <c r="C5765" s="331" t="n">
        <f aca="false">YEAR(B5765)</f>
        <v>2025</v>
      </c>
      <c r="D5765" s="331" t="n">
        <f aca="false">MONTH(B5765)</f>
        <v>10</v>
      </c>
      <c r="E5765" s="331" t="n">
        <f aca="false">DAY(B5765)</f>
        <v>16</v>
      </c>
      <c r="F5765" s="132" t="n">
        <v>110835</v>
      </c>
      <c r="G5765" s="132" t="n">
        <v>112033.27</v>
      </c>
      <c r="H5765" s="132" t="n">
        <v>107524.38</v>
      </c>
      <c r="I5765" s="132" t="n">
        <v>108251.58</v>
      </c>
      <c r="J5765" s="132" t="n">
        <f aca="false">LARGE($G$1:G5765,1)</f>
        <v>126219.03</v>
      </c>
      <c r="K5765" s="192" t="n">
        <f aca="false">IF(J5765&gt;J5764,0,K5764+1)</f>
        <v>10</v>
      </c>
      <c r="L5765" s="134" t="n">
        <f aca="false">I5765/J5765-1</f>
        <v>-0.142351355417642</v>
      </c>
    </row>
    <row r="5766" customFormat="false" ht="12.8" hidden="false" customHeight="false" outlineLevel="0" collapsed="false">
      <c r="A5766" s="131" t="n">
        <v>1760659200</v>
      </c>
      <c r="B5766" s="330" t="n">
        <f aca="false">(A5766/(24*60*60))+DATE(1970,1,1)</f>
        <v>45947</v>
      </c>
      <c r="C5766" s="331" t="n">
        <f aca="false">YEAR(B5766)</f>
        <v>2025</v>
      </c>
      <c r="D5766" s="331" t="n">
        <f aca="false">MONTH(B5766)</f>
        <v>10</v>
      </c>
      <c r="E5766" s="331" t="n">
        <f aca="false">DAY(B5766)</f>
        <v>17</v>
      </c>
      <c r="F5766" s="132" t="n">
        <v>108241.57</v>
      </c>
      <c r="G5766" s="132" t="n">
        <v>109313.99</v>
      </c>
      <c r="H5766" s="132" t="n">
        <v>103604.99</v>
      </c>
      <c r="I5766" s="132" t="n">
        <v>106522.58</v>
      </c>
      <c r="J5766" s="132" t="n">
        <f aca="false">LARGE($G$1:G5766,1)</f>
        <v>126219.03</v>
      </c>
      <c r="K5766" s="192" t="n">
        <f aca="false">IF(J5766&gt;J5765,0,K5765+1)</f>
        <v>11</v>
      </c>
      <c r="L5766" s="134" t="n">
        <f aca="false">I5766/J5766-1</f>
        <v>-0.156049765237461</v>
      </c>
    </row>
    <row r="5767" customFormat="false" ht="12.8" hidden="false" customHeight="false" outlineLevel="0" collapsed="false">
      <c r="A5767" s="131" t="n">
        <v>1760745600</v>
      </c>
      <c r="B5767" s="330" t="n">
        <f aca="false">(A5767/(24*60*60))+DATE(1970,1,1)</f>
        <v>45948</v>
      </c>
      <c r="C5767" s="331" t="n">
        <f aca="false">YEAR(B5767)</f>
        <v>2025</v>
      </c>
      <c r="D5767" s="331" t="n">
        <f aca="false">MONTH(B5767)</f>
        <v>10</v>
      </c>
      <c r="E5767" s="331" t="n">
        <f aca="false">DAY(B5767)</f>
        <v>18</v>
      </c>
      <c r="F5767" s="132" t="n">
        <v>106520.77</v>
      </c>
      <c r="G5767" s="132" t="n">
        <v>107570.57</v>
      </c>
      <c r="H5767" s="132" t="n">
        <v>106437.72</v>
      </c>
      <c r="I5767" s="132" t="n">
        <v>107266.98</v>
      </c>
      <c r="J5767" s="132" t="n">
        <f aca="false">LARGE($G$1:G5767,1)</f>
        <v>126219.03</v>
      </c>
      <c r="K5767" s="192" t="n">
        <f aca="false">IF(J5767&gt;J5766,0,K5766+1)</f>
        <v>12</v>
      </c>
      <c r="L5767" s="134" t="n">
        <f aca="false">I5767/J5767-1</f>
        <v>-0.150152080870848</v>
      </c>
    </row>
    <row r="5768" customFormat="false" ht="12.8" hidden="false" customHeight="false" outlineLevel="0" collapsed="false">
      <c r="A5768" s="131" t="n">
        <v>1760832000</v>
      </c>
      <c r="B5768" s="330" t="n">
        <f aca="false">(A5768/(24*60*60))+DATE(1970,1,1)</f>
        <v>45949</v>
      </c>
      <c r="C5768" s="331" t="n">
        <f aca="false">YEAR(B5768)</f>
        <v>2025</v>
      </c>
      <c r="D5768" s="331" t="n">
        <f aca="false">MONTH(B5768)</f>
        <v>10</v>
      </c>
      <c r="E5768" s="331" t="n">
        <f aca="false">DAY(B5768)</f>
        <v>19</v>
      </c>
      <c r="F5768" s="132" t="n">
        <v>107257.98</v>
      </c>
      <c r="G5768" s="132" t="n">
        <v>109527.75</v>
      </c>
      <c r="H5768" s="132" t="n">
        <v>106180.86</v>
      </c>
      <c r="I5768" s="132" t="n">
        <v>108717.65</v>
      </c>
      <c r="J5768" s="132" t="n">
        <f aca="false">LARGE($G$1:G5768,1)</f>
        <v>126219.03</v>
      </c>
      <c r="K5768" s="192" t="n">
        <f aca="false">IF(J5768&gt;J5767,0,K5767+1)</f>
        <v>13</v>
      </c>
      <c r="L5768" s="134" t="n">
        <f aca="false">I5768/J5768-1</f>
        <v>-0.138658806045333</v>
      </c>
    </row>
    <row r="5769" customFormat="false" ht="12.8" hidden="false" customHeight="false" outlineLevel="0" collapsed="false">
      <c r="A5769" s="131" t="n">
        <v>1760918400</v>
      </c>
      <c r="B5769" s="330" t="n">
        <f aca="false">(A5769/(24*60*60))+DATE(1970,1,1)</f>
        <v>45950</v>
      </c>
      <c r="C5769" s="331" t="n">
        <f aca="false">YEAR(B5769)</f>
        <v>2025</v>
      </c>
      <c r="D5769" s="331" t="n">
        <f aca="false">MONTH(B5769)</f>
        <v>10</v>
      </c>
      <c r="E5769" s="331" t="n">
        <f aca="false">DAY(B5769)</f>
        <v>20</v>
      </c>
      <c r="F5769" s="132" t="n">
        <v>108717.39</v>
      </c>
      <c r="G5769" s="132" t="n">
        <v>111758.92</v>
      </c>
      <c r="H5769" s="132" t="n">
        <v>107512.18</v>
      </c>
      <c r="I5769" s="132" t="n">
        <v>110620.62</v>
      </c>
      <c r="J5769" s="132" t="n">
        <f aca="false">LARGE($G$1:G5769,1)</f>
        <v>126219.03</v>
      </c>
      <c r="K5769" s="192" t="n">
        <f aca="false">IF(J5769&gt;J5768,0,K5768+1)</f>
        <v>14</v>
      </c>
      <c r="L5769" s="134" t="n">
        <f aca="false">I5769/J5769-1</f>
        <v>-0.12358207791646</v>
      </c>
    </row>
    <row r="5770" customFormat="false" ht="12.8" hidden="false" customHeight="false" outlineLevel="0" collapsed="false">
      <c r="A5770" s="131" t="n">
        <v>1761004800</v>
      </c>
      <c r="B5770" s="330" t="n">
        <f aca="false">(A5770/(24*60*60))+DATE(1970,1,1)</f>
        <v>45951</v>
      </c>
      <c r="C5770" s="331" t="n">
        <f aca="false">YEAR(B5770)</f>
        <v>2025</v>
      </c>
      <c r="D5770" s="331" t="n">
        <f aca="false">MONTH(B5770)</f>
        <v>10</v>
      </c>
      <c r="E5770" s="331" t="n">
        <f aca="false">DAY(B5770)</f>
        <v>21</v>
      </c>
      <c r="F5770" s="132" t="n">
        <v>110620.61</v>
      </c>
      <c r="G5770" s="132" t="n">
        <v>114080.07</v>
      </c>
      <c r="H5770" s="132" t="n">
        <v>107526.15</v>
      </c>
      <c r="I5770" s="132" t="n">
        <v>108420.09</v>
      </c>
      <c r="J5770" s="132" t="n">
        <f aca="false">LARGE($G$1:G5770,1)</f>
        <v>126219.03</v>
      </c>
      <c r="K5770" s="192" t="n">
        <f aca="false">IF(J5770&gt;J5769,0,K5769+1)</f>
        <v>15</v>
      </c>
      <c r="L5770" s="134" t="n">
        <f aca="false">I5770/J5770-1</f>
        <v>-0.141016295244861</v>
      </c>
    </row>
    <row r="5771" customFormat="false" ht="12.8" hidden="false" customHeight="false" outlineLevel="0" collapsed="false">
      <c r="A5771" s="131" t="n">
        <v>1761091200</v>
      </c>
      <c r="B5771" s="330" t="n">
        <f aca="false">(A5771/(24*60*60))+DATE(1970,1,1)</f>
        <v>45952</v>
      </c>
      <c r="C5771" s="331" t="n">
        <f aca="false">YEAR(B5771)</f>
        <v>2025</v>
      </c>
      <c r="D5771" s="331" t="n">
        <f aca="false">MONTH(B5771)</f>
        <v>10</v>
      </c>
      <c r="E5771" s="331" t="n">
        <f aca="false">DAY(B5771)</f>
        <v>22</v>
      </c>
      <c r="F5771" s="132" t="n">
        <v>108404.52</v>
      </c>
      <c r="G5771" s="132" t="n">
        <v>109161.17</v>
      </c>
      <c r="H5771" s="132" t="n">
        <v>106554.25</v>
      </c>
      <c r="I5771" s="132" t="n">
        <v>107636.25</v>
      </c>
      <c r="J5771" s="132" t="n">
        <f aca="false">LARGE($G$1:G5771,1)</f>
        <v>126219.03</v>
      </c>
      <c r="K5771" s="192" t="n">
        <f aca="false">IF(J5771&gt;J5770,0,K5770+1)</f>
        <v>16</v>
      </c>
      <c r="L5771" s="134" t="n">
        <f aca="false">I5771/J5771-1</f>
        <v>-0.147226452302795</v>
      </c>
    </row>
    <row r="5772" customFormat="false" ht="12.8" hidden="false" customHeight="false" outlineLevel="0" collapsed="false">
      <c r="A5772" s="131" t="n">
        <v>1761177600</v>
      </c>
      <c r="B5772" s="330" t="n">
        <f aca="false">(A5772/(24*60*60))+DATE(1970,1,1)</f>
        <v>45953</v>
      </c>
      <c r="C5772" s="331" t="n">
        <f aca="false">YEAR(B5772)</f>
        <v>2025</v>
      </c>
      <c r="D5772" s="331" t="n">
        <f aca="false">MONTH(B5772)</f>
        <v>10</v>
      </c>
      <c r="E5772" s="331" t="n">
        <f aca="false">DAY(B5772)</f>
        <v>23</v>
      </c>
      <c r="F5772" s="132" t="n">
        <v>107618.53</v>
      </c>
      <c r="G5772" s="132" t="n">
        <v>111311.15</v>
      </c>
      <c r="H5772" s="132" t="n">
        <v>107536.94</v>
      </c>
      <c r="I5772" s="132" t="n">
        <v>110129.26</v>
      </c>
      <c r="J5772" s="132" t="n">
        <f aca="false">LARGE($G$1:G5772,1)</f>
        <v>126219.03</v>
      </c>
      <c r="K5772" s="192" t="n">
        <f aca="false">IF(J5772&gt;J5771,0,K5771+1)</f>
        <v>17</v>
      </c>
      <c r="L5772" s="134" t="n">
        <f aca="false">I5772/J5772-1</f>
        <v>-0.127474993271617</v>
      </c>
    </row>
    <row r="5773" customFormat="false" ht="12.8" hidden="false" customHeight="false" outlineLevel="0" collapsed="false">
      <c r="A5773" s="131" t="n">
        <v>1761264000</v>
      </c>
      <c r="B5773" s="330" t="n">
        <f aca="false">(A5773/(24*60*60))+DATE(1970,1,1)</f>
        <v>45954</v>
      </c>
      <c r="C5773" s="331" t="n">
        <f aca="false">YEAR(B5773)</f>
        <v>2025</v>
      </c>
      <c r="D5773" s="331" t="n">
        <f aca="false">MONTH(B5773)</f>
        <v>10</v>
      </c>
      <c r="E5773" s="331" t="n">
        <f aca="false">DAY(B5773)</f>
        <v>24</v>
      </c>
      <c r="F5773" s="132" t="n">
        <v>110116.51</v>
      </c>
      <c r="G5773" s="132" t="n">
        <v>112156.1</v>
      </c>
      <c r="H5773" s="132" t="n">
        <v>109748.58</v>
      </c>
      <c r="I5773" s="132" t="n">
        <v>111060.28</v>
      </c>
      <c r="J5773" s="132" t="n">
        <f aca="false">LARGE($G$1:G5773,1)</f>
        <v>126219.03</v>
      </c>
      <c r="K5773" s="192" t="n">
        <f aca="false">IF(J5773&gt;J5772,0,K5772+1)</f>
        <v>18</v>
      </c>
      <c r="L5773" s="134" t="n">
        <f aca="false">I5773/J5773-1</f>
        <v>-0.120098767990849</v>
      </c>
    </row>
    <row r="5774" customFormat="false" ht="12.8" hidden="false" customHeight="false" outlineLevel="0" collapsed="false">
      <c r="A5774" s="131" t="n">
        <v>1761350400</v>
      </c>
      <c r="B5774" s="330" t="n">
        <f aca="false">(A5774/(24*60*60))+DATE(1970,1,1)</f>
        <v>45955</v>
      </c>
      <c r="C5774" s="331" t="n">
        <f aca="false">YEAR(B5774)</f>
        <v>2025</v>
      </c>
      <c r="D5774" s="331" t="n">
        <f aca="false">MONTH(B5774)</f>
        <v>10</v>
      </c>
      <c r="E5774" s="331" t="n">
        <f aca="false">DAY(B5774)</f>
        <v>25</v>
      </c>
      <c r="F5774" s="132" t="n">
        <v>111050.03</v>
      </c>
      <c r="G5774" s="132" t="n">
        <v>111949.86</v>
      </c>
      <c r="H5774" s="132" t="n">
        <v>110726.75</v>
      </c>
      <c r="I5774" s="132" t="n">
        <v>111657.35</v>
      </c>
      <c r="J5774" s="132" t="n">
        <f aca="false">LARGE($G$1:G5774,1)</f>
        <v>126219.03</v>
      </c>
      <c r="K5774" s="192" t="n">
        <f aca="false">IF(J5774&gt;J5773,0,K5773+1)</f>
        <v>19</v>
      </c>
      <c r="L5774" s="134" t="n">
        <f aca="false">I5774/J5774-1</f>
        <v>-0.115368340257408</v>
      </c>
    </row>
    <row r="5775" customFormat="false" ht="12.8" hidden="false" customHeight="false" outlineLevel="0" collapsed="false">
      <c r="A5775" s="131" t="n">
        <v>1761436800</v>
      </c>
      <c r="B5775" s="330" t="n">
        <f aca="false">(A5775/(24*60*60))+DATE(1970,1,1)</f>
        <v>45956</v>
      </c>
      <c r="C5775" s="331" t="n">
        <f aca="false">YEAR(B5775)</f>
        <v>2025</v>
      </c>
      <c r="D5775" s="331" t="n">
        <f aca="false">MONTH(B5775)</f>
        <v>10</v>
      </c>
      <c r="E5775" s="331" t="n">
        <f aca="false">DAY(B5775)</f>
        <v>26</v>
      </c>
      <c r="F5775" s="132" t="n">
        <v>111647.36</v>
      </c>
      <c r="G5775" s="132" t="n">
        <v>115444.75</v>
      </c>
      <c r="H5775" s="132" t="n">
        <v>111268.91</v>
      </c>
      <c r="I5775" s="132" t="n">
        <v>114527.25</v>
      </c>
      <c r="J5775" s="132" t="n">
        <f aca="false">LARGE($G$1:G5775,1)</f>
        <v>126219.03</v>
      </c>
      <c r="K5775" s="192" t="n">
        <f aca="false">IF(J5775&gt;J5774,0,K5774+1)</f>
        <v>20</v>
      </c>
      <c r="L5775" s="134" t="n">
        <f aca="false">I5775/J5775-1</f>
        <v>-0.0926308814130484</v>
      </c>
    </row>
    <row r="5776" customFormat="false" ht="12.8" hidden="false" customHeight="false" outlineLevel="0" collapsed="false">
      <c r="A5776" s="131" t="n">
        <v>1761523200</v>
      </c>
      <c r="B5776" s="330" t="n">
        <f aca="false">(A5776/(24*60*60))+DATE(1970,1,1)</f>
        <v>45957</v>
      </c>
      <c r="C5776" s="331" t="n">
        <f aca="false">YEAR(B5776)</f>
        <v>2025</v>
      </c>
      <c r="D5776" s="331" t="n">
        <f aca="false">MONTH(B5776)</f>
        <v>10</v>
      </c>
      <c r="E5776" s="331" t="n">
        <f aca="false">DAY(B5776)</f>
        <v>27</v>
      </c>
      <c r="F5776" s="132" t="n">
        <v>114535.67</v>
      </c>
      <c r="G5776" s="132" t="n">
        <v>116400.22</v>
      </c>
      <c r="H5776" s="132" t="n">
        <v>113822.63</v>
      </c>
      <c r="I5776" s="132" t="n">
        <v>114122.77</v>
      </c>
      <c r="J5776" s="132" t="n">
        <f aca="false">LARGE($G$1:G5776,1)</f>
        <v>126219.03</v>
      </c>
      <c r="K5776" s="192" t="n">
        <f aca="false">IF(J5776&gt;J5775,0,K5775+1)</f>
        <v>21</v>
      </c>
      <c r="L5776" s="134" t="n">
        <f aca="false">I5776/J5776-1</f>
        <v>-0.0958354695009144</v>
      </c>
    </row>
    <row r="5777" customFormat="false" ht="12.8" hidden="false" customHeight="false" outlineLevel="0" collapsed="false">
      <c r="A5777" s="131" t="n">
        <v>1761609600</v>
      </c>
      <c r="B5777" s="330" t="n">
        <f aca="false">(A5777/(24*60*60))+DATE(1970,1,1)</f>
        <v>45958</v>
      </c>
      <c r="C5777" s="331" t="n">
        <f aca="false">YEAR(B5777)</f>
        <v>2025</v>
      </c>
      <c r="D5777" s="331" t="n">
        <f aca="false">MONTH(B5777)</f>
        <v>10</v>
      </c>
      <c r="E5777" s="331" t="n">
        <f aca="false">DAY(B5777)</f>
        <v>28</v>
      </c>
      <c r="F5777" s="132" t="n">
        <v>114115.29</v>
      </c>
      <c r="G5777" s="132" t="n">
        <v>116053.63</v>
      </c>
      <c r="H5777" s="132" t="n">
        <v>112249.8</v>
      </c>
      <c r="I5777" s="132" t="n">
        <v>112937.44</v>
      </c>
      <c r="J5777" s="132" t="n">
        <f aca="false">LARGE($G$1:G5777,1)</f>
        <v>126219.03</v>
      </c>
      <c r="K5777" s="192" t="n">
        <f aca="false">IF(J5777&gt;J5776,0,K5776+1)</f>
        <v>22</v>
      </c>
      <c r="L5777" s="134" t="n">
        <f aca="false">I5777/J5777-1</f>
        <v>-0.105226525667326</v>
      </c>
    </row>
    <row r="5778" customFormat="false" ht="12.8" hidden="false" customHeight="false" outlineLevel="0" collapsed="false">
      <c r="A5778" s="131" t="n">
        <v>1761696000</v>
      </c>
      <c r="B5778" s="330" t="n">
        <f aca="false">(A5778/(24*60*60))+DATE(1970,1,1)</f>
        <v>45959</v>
      </c>
      <c r="C5778" s="331" t="n">
        <f aca="false">YEAR(B5778)</f>
        <v>2025</v>
      </c>
      <c r="D5778" s="331" t="n">
        <f aca="false">MONTH(B5778)</f>
        <v>10</v>
      </c>
      <c r="E5778" s="331" t="n">
        <f aca="false">DAY(B5778)</f>
        <v>29</v>
      </c>
      <c r="F5778" s="132" t="n">
        <v>112931.19</v>
      </c>
      <c r="G5778" s="132" t="n">
        <v>113678.79</v>
      </c>
      <c r="H5778" s="132" t="n">
        <v>109221.5</v>
      </c>
      <c r="I5778" s="132" t="n">
        <v>110108.58</v>
      </c>
      <c r="J5778" s="132" t="n">
        <f aca="false">LARGE($G$1:G5778,1)</f>
        <v>126219.03</v>
      </c>
      <c r="K5778" s="192" t="n">
        <f aca="false">IF(J5778&gt;J5777,0,K5777+1)</f>
        <v>23</v>
      </c>
      <c r="L5778" s="134" t="n">
        <f aca="false">I5778/J5778-1</f>
        <v>-0.127638835443435</v>
      </c>
    </row>
    <row r="5779" customFormat="false" ht="12.8" hidden="false" customHeight="false" outlineLevel="0" collapsed="false">
      <c r="A5779" s="131" t="n">
        <v>1761782400</v>
      </c>
      <c r="B5779" s="330" t="n">
        <f aca="false">(A5779/(24*60*60))+DATE(1970,1,1)</f>
        <v>45960</v>
      </c>
      <c r="C5779" s="331" t="n">
        <f aca="false">YEAR(B5779)</f>
        <v>2025</v>
      </c>
      <c r="D5779" s="331" t="n">
        <f aca="false">MONTH(B5779)</f>
        <v>10</v>
      </c>
      <c r="E5779" s="331" t="n">
        <f aca="false">DAY(B5779)</f>
        <v>30</v>
      </c>
      <c r="F5779" s="132" t="n">
        <v>110105.71</v>
      </c>
      <c r="G5779" s="132" t="n">
        <v>111628.43</v>
      </c>
      <c r="H5779" s="132" t="n">
        <v>106343.21</v>
      </c>
      <c r="I5779" s="132" t="n">
        <v>108354.22</v>
      </c>
      <c r="J5779" s="132" t="n">
        <f aca="false">LARGE($G$1:G5779,1)</f>
        <v>126219.03</v>
      </c>
      <c r="K5779" s="192" t="n">
        <f aca="false">IF(J5779&gt;J5778,0,K5778+1)</f>
        <v>24</v>
      </c>
      <c r="L5779" s="134" t="n">
        <f aca="false">I5779/J5779-1</f>
        <v>-0.141538165837592</v>
      </c>
    </row>
    <row r="5780" customFormat="false" ht="12.8" hidden="false" customHeight="false" outlineLevel="0" collapsed="false">
      <c r="A5780" s="131" t="n">
        <v>1761868800</v>
      </c>
      <c r="B5780" s="330" t="n">
        <f aca="false">(A5780/(24*60*60))+DATE(1970,1,1)</f>
        <v>45961</v>
      </c>
      <c r="C5780" s="331" t="n">
        <f aca="false">YEAR(B5780)</f>
        <v>2025</v>
      </c>
      <c r="D5780" s="331" t="n">
        <f aca="false">MONTH(B5780)</f>
        <v>10</v>
      </c>
      <c r="E5780" s="331" t="n">
        <f aca="false">DAY(B5780)</f>
        <v>31</v>
      </c>
      <c r="F5780" s="132" t="n">
        <v>108351.93</v>
      </c>
      <c r="G5780" s="132" t="n">
        <v>111096.28</v>
      </c>
      <c r="H5780" s="132" t="n">
        <v>108330.18</v>
      </c>
      <c r="I5780" s="132" t="n">
        <v>109620.49</v>
      </c>
      <c r="J5780" s="132" t="n">
        <f aca="false">LARGE($G$1:G5780,1)</f>
        <v>126219.03</v>
      </c>
      <c r="K5780" s="192" t="n">
        <f aca="false">IF(J5780&gt;J5779,0,K5779+1)</f>
        <v>25</v>
      </c>
      <c r="L5780" s="134" t="n">
        <f aca="false">I5780/J5780-1</f>
        <v>-0.131505843453241</v>
      </c>
    </row>
    <row r="5781" customFormat="false" ht="12.8" hidden="false" customHeight="false" outlineLevel="0" collapsed="false">
      <c r="A5781" s="131" t="n">
        <v>1761955200</v>
      </c>
      <c r="B5781" s="330" t="n">
        <f aca="false">(A5781/(24*60*60))+DATE(1970,1,1)</f>
        <v>45962</v>
      </c>
      <c r="C5781" s="331" t="n">
        <f aca="false">YEAR(B5781)</f>
        <v>2025</v>
      </c>
      <c r="D5781" s="331" t="n">
        <f aca="false">MONTH(B5781)</f>
        <v>11</v>
      </c>
      <c r="E5781" s="331" t="n">
        <f aca="false">DAY(B5781)</f>
        <v>1</v>
      </c>
      <c r="F5781" s="132" t="n">
        <v>109620.58</v>
      </c>
      <c r="G5781" s="132" t="n">
        <v>110537.25</v>
      </c>
      <c r="H5781" s="132" t="n">
        <v>109420.62</v>
      </c>
      <c r="I5781" s="132" t="n">
        <v>110101.81</v>
      </c>
      <c r="J5781" s="132" t="n">
        <f aca="false">LARGE($G$1:G5781,1)</f>
        <v>126219.03</v>
      </c>
      <c r="K5781" s="192" t="n">
        <f aca="false">IF(J5781&gt;J5780,0,K5780+1)</f>
        <v>26</v>
      </c>
      <c r="L5781" s="134" t="n">
        <f aca="false">I5781/J5781-1</f>
        <v>-0.12769247236332</v>
      </c>
    </row>
    <row r="5782" customFormat="false" ht="12.8" hidden="false" customHeight="false" outlineLevel="0" collapsed="false">
      <c r="A5782" s="131" t="n">
        <v>1762041600</v>
      </c>
      <c r="B5782" s="330" t="n">
        <f aca="false">(A5782/(24*60*60))+DATE(1970,1,1)</f>
        <v>45963</v>
      </c>
      <c r="C5782" s="331" t="n">
        <f aca="false">YEAR(B5782)</f>
        <v>2025</v>
      </c>
      <c r="D5782" s="331" t="n">
        <f aca="false">MONTH(B5782)</f>
        <v>11</v>
      </c>
      <c r="E5782" s="331" t="n">
        <f aca="false">DAY(B5782)</f>
        <v>2</v>
      </c>
      <c r="F5782" s="132" t="n">
        <v>110094.81</v>
      </c>
      <c r="G5782" s="132" t="n">
        <v>111207.47</v>
      </c>
      <c r="H5782" s="132" t="n">
        <v>109338.43</v>
      </c>
      <c r="I5782" s="132" t="n">
        <v>110591.4</v>
      </c>
      <c r="J5782" s="132" t="n">
        <f aca="false">LARGE($G$1:G5782,1)</f>
        <v>126219.03</v>
      </c>
      <c r="K5782" s="192" t="n">
        <f aca="false">IF(J5782&gt;J5781,0,K5781+1)</f>
        <v>27</v>
      </c>
      <c r="L5782" s="134" t="n">
        <f aca="false">I5782/J5782-1</f>
        <v>-0.123813580250141</v>
      </c>
    </row>
    <row r="5783" customFormat="false" ht="12.8" hidden="false" customHeight="false" outlineLevel="0" collapsed="false">
      <c r="A5783" s="131" t="n">
        <v>1762128000</v>
      </c>
      <c r="B5783" s="330" t="n">
        <f aca="false">(A5783/(24*60*60))+DATE(1970,1,1)</f>
        <v>45964</v>
      </c>
      <c r="C5783" s="331" t="n">
        <f aca="false">YEAR(B5783)</f>
        <v>2025</v>
      </c>
      <c r="D5783" s="331" t="n">
        <f aca="false">MONTH(B5783)</f>
        <v>11</v>
      </c>
      <c r="E5783" s="331" t="n">
        <f aca="false">DAY(B5783)</f>
        <v>3</v>
      </c>
      <c r="F5783" s="132" t="n">
        <v>110579.36</v>
      </c>
      <c r="G5783" s="132" t="n">
        <v>110757.15</v>
      </c>
      <c r="H5783" s="132" t="n">
        <v>105307.97</v>
      </c>
      <c r="I5783" s="132" t="n">
        <v>106601.07</v>
      </c>
      <c r="J5783" s="132" t="n">
        <f aca="false">LARGE($G$1:G5783,1)</f>
        <v>126219.03</v>
      </c>
      <c r="K5783" s="192" t="n">
        <f aca="false">IF(J5783&gt;J5782,0,K5782+1)</f>
        <v>28</v>
      </c>
      <c r="L5783" s="134" t="n">
        <f aca="false">I5783/J5783-1</f>
        <v>-0.155427909721696</v>
      </c>
    </row>
    <row r="5784" customFormat="false" ht="12.8" hidden="false" customHeight="false" outlineLevel="0" collapsed="false">
      <c r="A5784" s="131" t="n">
        <v>1762214400</v>
      </c>
      <c r="B5784" s="330" t="n">
        <f aca="false">(A5784/(24*60*60))+DATE(1970,1,1)</f>
        <v>45965</v>
      </c>
      <c r="C5784" s="331" t="n">
        <f aca="false">YEAR(B5784)</f>
        <v>2025</v>
      </c>
      <c r="D5784" s="331" t="n">
        <f aca="false">MONTH(B5784)</f>
        <v>11</v>
      </c>
      <c r="E5784" s="331" t="n">
        <f aca="false">DAY(B5784)</f>
        <v>4</v>
      </c>
      <c r="F5784" s="132" t="n">
        <v>106604.07</v>
      </c>
      <c r="G5784" s="132" t="n">
        <v>107312.14</v>
      </c>
      <c r="H5784" s="132" t="n">
        <v>98933.99</v>
      </c>
      <c r="I5784" s="132" t="n">
        <v>101507.86</v>
      </c>
      <c r="J5784" s="132" t="n">
        <f aca="false">LARGE($G$1:G5784,1)</f>
        <v>126219.03</v>
      </c>
      <c r="K5784" s="192" t="n">
        <f aca="false">IF(J5784&gt;J5783,0,K5783+1)</f>
        <v>29</v>
      </c>
      <c r="L5784" s="134" t="n">
        <f aca="false">I5784/J5784-1</f>
        <v>-0.195780065810995</v>
      </c>
    </row>
    <row r="5785" customFormat="false" ht="12.8" hidden="false" customHeight="false" outlineLevel="0" collapsed="false">
      <c r="A5785" s="131" t="n">
        <v>1762300800</v>
      </c>
      <c r="B5785" s="330" t="n">
        <f aca="false">(A5785/(24*60*60))+DATE(1970,1,1)</f>
        <v>45966</v>
      </c>
      <c r="C5785" s="331" t="n">
        <f aca="false">YEAR(B5785)</f>
        <v>2025</v>
      </c>
      <c r="D5785" s="331" t="n">
        <f aca="false">MONTH(B5785)</f>
        <v>11</v>
      </c>
      <c r="E5785" s="331" t="n">
        <f aca="false">DAY(B5785)</f>
        <v>5</v>
      </c>
      <c r="F5785" s="132" t="n">
        <v>101509.59</v>
      </c>
      <c r="G5785" s="132" t="n">
        <v>104540.48</v>
      </c>
      <c r="H5785" s="132" t="n">
        <v>98991.48</v>
      </c>
      <c r="I5785" s="132" t="n">
        <v>103893.5</v>
      </c>
      <c r="J5785" s="132" t="n">
        <f aca="false">LARGE($G$1:G5785,1)</f>
        <v>126219.03</v>
      </c>
      <c r="K5785" s="192" t="n">
        <f aca="false">IF(J5785&gt;J5784,0,K5784+1)</f>
        <v>30</v>
      </c>
      <c r="L5785" s="134" t="n">
        <f aca="false">I5785/J5785-1</f>
        <v>-0.176879270899166</v>
      </c>
    </row>
    <row r="5786" customFormat="false" ht="12.8" hidden="false" customHeight="false" outlineLevel="0" collapsed="false">
      <c r="A5786" s="131" t="n">
        <v>1762387200</v>
      </c>
      <c r="B5786" s="330" t="n">
        <f aca="false">(A5786/(24*60*60))+DATE(1970,1,1)</f>
        <v>45967</v>
      </c>
      <c r="C5786" s="331" t="n">
        <f aca="false">YEAR(B5786)</f>
        <v>2025</v>
      </c>
      <c r="D5786" s="331" t="n">
        <f aca="false">MONTH(B5786)</f>
        <v>11</v>
      </c>
      <c r="E5786" s="331" t="n">
        <f aca="false">DAY(B5786)</f>
        <v>6</v>
      </c>
      <c r="F5786" s="132" t="n">
        <v>103892.92</v>
      </c>
      <c r="G5786" s="132" t="n">
        <v>104198.52</v>
      </c>
      <c r="H5786" s="132" t="n">
        <v>100299.26</v>
      </c>
      <c r="I5786" s="132" t="n">
        <v>101328.65</v>
      </c>
      <c r="J5786" s="132" t="n">
        <f aca="false">LARGE($G$1:G5786,1)</f>
        <v>126219.03</v>
      </c>
      <c r="K5786" s="192" t="n">
        <f aca="false">IF(J5786&gt;J5785,0,K5785+1)</f>
        <v>31</v>
      </c>
      <c r="L5786" s="134" t="n">
        <f aca="false">I5786/J5786-1</f>
        <v>-0.197199899254494</v>
      </c>
    </row>
    <row r="5787" customFormat="false" ht="12.8" hidden="false" customHeight="false" outlineLevel="0" collapsed="false">
      <c r="A5787" s="131" t="n">
        <v>1762473600</v>
      </c>
      <c r="B5787" s="330" t="n">
        <f aca="false">(A5787/(24*60*60))+DATE(1970,1,1)</f>
        <v>45968</v>
      </c>
      <c r="C5787" s="331" t="n">
        <f aca="false">YEAR(B5787)</f>
        <v>2025</v>
      </c>
      <c r="D5787" s="331" t="n">
        <f aca="false">MONTH(B5787)</f>
        <v>11</v>
      </c>
      <c r="E5787" s="331" t="n">
        <f aca="false">DAY(B5787)</f>
        <v>7</v>
      </c>
      <c r="F5787" s="132" t="n">
        <v>101317.15</v>
      </c>
      <c r="G5787" s="132" t="n">
        <v>104045.25</v>
      </c>
      <c r="H5787" s="132" t="n">
        <v>99260.75</v>
      </c>
      <c r="I5787" s="132" t="n">
        <v>103299.79</v>
      </c>
      <c r="J5787" s="132" t="n">
        <f aca="false">LARGE($G$1:G5787,1)</f>
        <v>126219.03</v>
      </c>
      <c r="K5787" s="192" t="n">
        <f aca="false">IF(J5787&gt;J5786,0,K5786+1)</f>
        <v>32</v>
      </c>
      <c r="L5787" s="134" t="n">
        <f aca="false">I5787/J5787-1</f>
        <v>-0.181583078241054</v>
      </c>
    </row>
    <row r="5788" customFormat="false" ht="12.8" hidden="false" customHeight="false" outlineLevel="0" collapsed="false">
      <c r="A5788" s="131" t="n">
        <v>1762560000</v>
      </c>
      <c r="B5788" s="330" t="n">
        <f aca="false">(A5788/(24*60*60))+DATE(1970,1,1)</f>
        <v>45969</v>
      </c>
      <c r="C5788" s="331" t="n">
        <f aca="false">YEAR(B5788)</f>
        <v>2025</v>
      </c>
      <c r="D5788" s="331" t="n">
        <f aca="false">MONTH(B5788)</f>
        <v>11</v>
      </c>
      <c r="E5788" s="331" t="n">
        <f aca="false">DAY(B5788)</f>
        <v>8</v>
      </c>
      <c r="F5788" s="132" t="n">
        <v>103301.67</v>
      </c>
      <c r="G5788" s="132" t="n">
        <v>103351.25</v>
      </c>
      <c r="H5788" s="132" t="n">
        <v>101489.41</v>
      </c>
      <c r="I5788" s="132" t="n">
        <v>102333.42</v>
      </c>
      <c r="J5788" s="132" t="n">
        <f aca="false">LARGE($G$1:G5788,1)</f>
        <v>126219.03</v>
      </c>
      <c r="K5788" s="192" t="n">
        <f aca="false">IF(J5788&gt;J5787,0,K5787+1)</f>
        <v>33</v>
      </c>
      <c r="L5788" s="134" t="n">
        <f aca="false">I5788/J5788-1</f>
        <v>-0.189239372224616</v>
      </c>
    </row>
    <row r="5789" customFormat="false" ht="12.8" hidden="false" customHeight="false" outlineLevel="0" collapsed="false">
      <c r="A5789" s="131" t="n">
        <v>1762646400</v>
      </c>
      <c r="B5789" s="330" t="n">
        <f aca="false">(A5789/(24*60*60))+DATE(1970,1,1)</f>
        <v>45970</v>
      </c>
      <c r="C5789" s="331" t="n">
        <f aca="false">YEAR(B5789)</f>
        <v>2025</v>
      </c>
      <c r="D5789" s="331" t="n">
        <f aca="false">MONTH(B5789)</f>
        <v>11</v>
      </c>
      <c r="E5789" s="331" t="n">
        <f aca="false">DAY(B5789)</f>
        <v>9</v>
      </c>
      <c r="F5789" s="132" t="n">
        <v>102335.67</v>
      </c>
      <c r="G5789" s="132" t="n">
        <v>105456.98</v>
      </c>
      <c r="H5789" s="132" t="n">
        <v>101449.15</v>
      </c>
      <c r="I5789" s="132" t="n">
        <v>104727.44</v>
      </c>
      <c r="J5789" s="132" t="n">
        <f aca="false">LARGE($G$1:G5789,1)</f>
        <v>126219.03</v>
      </c>
      <c r="K5789" s="192" t="n">
        <f aca="false">IF(J5789&gt;J5788,0,K5788+1)</f>
        <v>34</v>
      </c>
      <c r="L5789" s="134" t="n">
        <f aca="false">I5789/J5789-1</f>
        <v>-0.170272184788617</v>
      </c>
    </row>
    <row r="5790" customFormat="false" ht="12.8" hidden="false" customHeight="false" outlineLevel="0" collapsed="false">
      <c r="A5790" s="131" t="n">
        <v>1762732800</v>
      </c>
      <c r="B5790" s="330" t="n">
        <f aca="false">(A5790/(24*60*60))+DATE(1970,1,1)</f>
        <v>45971</v>
      </c>
      <c r="C5790" s="331" t="n">
        <f aca="false">YEAR(B5790)</f>
        <v>2025</v>
      </c>
      <c r="D5790" s="331" t="n">
        <f aca="false">MONTH(B5790)</f>
        <v>11</v>
      </c>
      <c r="E5790" s="331" t="n">
        <f aca="false">DAY(B5790)</f>
        <v>10</v>
      </c>
      <c r="F5790" s="132" t="n">
        <v>104715.28</v>
      </c>
      <c r="G5790" s="132" t="n">
        <v>106619.88</v>
      </c>
      <c r="H5790" s="132" t="n">
        <v>104289.19</v>
      </c>
      <c r="I5790" s="132" t="n">
        <v>105983.67</v>
      </c>
      <c r="J5790" s="132" t="n">
        <f aca="false">LARGE($G$1:G5790,1)</f>
        <v>126219.03</v>
      </c>
      <c r="K5790" s="192" t="n">
        <f aca="false">IF(J5790&gt;J5789,0,K5789+1)</f>
        <v>35</v>
      </c>
      <c r="L5790" s="134" t="n">
        <f aca="false">I5790/J5790-1</f>
        <v>-0.160319406669501</v>
      </c>
    </row>
    <row r="5791" customFormat="false" ht="12.8" hidden="false" customHeight="false" outlineLevel="0" collapsed="false">
      <c r="A5791" s="131" t="n">
        <v>1762819200</v>
      </c>
      <c r="B5791" s="330" t="n">
        <f aca="false">(A5791/(24*60*60))+DATE(1970,1,1)</f>
        <v>45972</v>
      </c>
      <c r="C5791" s="331" t="n">
        <f aca="false">YEAR(B5791)</f>
        <v>2025</v>
      </c>
      <c r="D5791" s="331" t="n">
        <f aca="false">MONTH(B5791)</f>
        <v>11</v>
      </c>
      <c r="E5791" s="331" t="n">
        <f aca="false">DAY(B5791)</f>
        <v>11</v>
      </c>
      <c r="F5791" s="132" t="n">
        <v>105986.17</v>
      </c>
      <c r="G5791" s="132" t="n">
        <v>107461.75</v>
      </c>
      <c r="H5791" s="132" t="n">
        <v>102496.06</v>
      </c>
      <c r="I5791" s="132" t="n">
        <v>103056.46</v>
      </c>
      <c r="J5791" s="132" t="n">
        <f aca="false">LARGE($G$1:G5791,1)</f>
        <v>126219.03</v>
      </c>
      <c r="K5791" s="192" t="n">
        <f aca="false">IF(J5791&gt;J5790,0,K5790+1)</f>
        <v>36</v>
      </c>
      <c r="L5791" s="134" t="n">
        <f aca="false">I5791/J5791-1</f>
        <v>-0.183510917490017</v>
      </c>
    </row>
    <row r="5792" customFormat="false" ht="12.8" hidden="false" customHeight="false" outlineLevel="0" collapsed="false">
      <c r="A5792" s="131" t="n">
        <v>1762905600</v>
      </c>
      <c r="B5792" s="330" t="n">
        <f aca="false">(A5792/(24*60*60))+DATE(1970,1,1)</f>
        <v>45973</v>
      </c>
      <c r="C5792" s="331" t="n">
        <f aca="false">YEAR(B5792)</f>
        <v>2025</v>
      </c>
      <c r="D5792" s="331" t="n">
        <f aca="false">MONTH(B5792)</f>
        <v>11</v>
      </c>
      <c r="E5792" s="331" t="n">
        <f aca="false">DAY(B5792)</f>
        <v>12</v>
      </c>
      <c r="F5792" s="132" t="n">
        <v>103071.43</v>
      </c>
      <c r="G5792" s="132" t="n">
        <v>105315.41</v>
      </c>
      <c r="H5792" s="132" t="n">
        <v>100820.3</v>
      </c>
      <c r="I5792" s="132" t="n">
        <v>101670.15</v>
      </c>
      <c r="J5792" s="132" t="n">
        <f aca="false">LARGE($G$1:G5792,1)</f>
        <v>126219.03</v>
      </c>
      <c r="K5792" s="192" t="n">
        <f aca="false">IF(J5792&gt;J5791,0,K5791+1)</f>
        <v>37</v>
      </c>
      <c r="L5792" s="134" t="n">
        <f aca="false">I5792/J5792-1</f>
        <v>-0.19449428505353</v>
      </c>
    </row>
    <row r="5793" customFormat="false" ht="12.8" hidden="false" customHeight="false" outlineLevel="0" collapsed="false">
      <c r="A5793" s="131" t="n">
        <v>1762992000</v>
      </c>
      <c r="B5793" s="330" t="n">
        <f aca="false">(A5793/(24*60*60))+DATE(1970,1,1)</f>
        <v>45974</v>
      </c>
      <c r="C5793" s="331" t="n">
        <f aca="false">YEAR(B5793)</f>
        <v>2025</v>
      </c>
      <c r="D5793" s="331" t="n">
        <f aca="false">MONTH(B5793)</f>
        <v>11</v>
      </c>
      <c r="E5793" s="331" t="n">
        <f aca="false">DAY(B5793)</f>
        <v>13</v>
      </c>
      <c r="F5793" s="132" t="n">
        <v>101664.18</v>
      </c>
      <c r="G5793" s="132" t="n">
        <v>104017</v>
      </c>
      <c r="H5793" s="132" t="n">
        <v>97967.5</v>
      </c>
      <c r="I5793" s="132" t="n">
        <v>99687.91</v>
      </c>
      <c r="J5793" s="132" t="n">
        <f aca="false">LARGE($G$1:G5793,1)</f>
        <v>126219.03</v>
      </c>
      <c r="K5793" s="192" t="n">
        <f aca="false">IF(J5793&gt;J5792,0,K5792+1)</f>
        <v>38</v>
      </c>
      <c r="L5793" s="134" t="n">
        <f aca="false">I5793/J5793-1</f>
        <v>-0.21019904843192</v>
      </c>
    </row>
    <row r="5794" customFormat="false" ht="12.8" hidden="false" customHeight="false" outlineLevel="0" collapsed="false">
      <c r="A5794" s="131" t="n">
        <v>1763078400</v>
      </c>
      <c r="B5794" s="330" t="n">
        <f aca="false">(A5794/(24*60*60))+DATE(1970,1,1)</f>
        <v>45975</v>
      </c>
      <c r="C5794" s="331" t="n">
        <f aca="false">YEAR(B5794)</f>
        <v>2025</v>
      </c>
      <c r="D5794" s="331" t="n">
        <f aca="false">MONTH(B5794)</f>
        <v>11</v>
      </c>
      <c r="E5794" s="331" t="n">
        <f aca="false">DAY(B5794)</f>
        <v>14</v>
      </c>
      <c r="F5794" s="132" t="n">
        <v>99671.4</v>
      </c>
      <c r="G5794" s="132" t="n">
        <v>99844.5</v>
      </c>
      <c r="H5794" s="132" t="n">
        <v>94095.33</v>
      </c>
      <c r="I5794" s="132" t="n">
        <v>94593.57</v>
      </c>
      <c r="J5794" s="132" t="n">
        <f aca="false">LARGE($G$1:G5794,1)</f>
        <v>126219.03</v>
      </c>
      <c r="K5794" s="192" t="n">
        <f aca="false">IF(J5794&gt;J5793,0,K5793+1)</f>
        <v>39</v>
      </c>
      <c r="L5794" s="134" t="n">
        <f aca="false">I5794/J5794-1</f>
        <v>-0.250560157212427</v>
      </c>
    </row>
    <row r="5795" customFormat="false" ht="12.8" hidden="false" customHeight="false" outlineLevel="0" collapsed="false">
      <c r="A5795" s="131" t="n">
        <v>1763164800</v>
      </c>
      <c r="B5795" s="330" t="n">
        <f aca="false">(A5795/(24*60*60))+DATE(1970,1,1)</f>
        <v>45976</v>
      </c>
      <c r="C5795" s="331" t="n">
        <f aca="false">YEAR(B5795)</f>
        <v>2025</v>
      </c>
      <c r="D5795" s="331" t="n">
        <f aca="false">MONTH(B5795)</f>
        <v>11</v>
      </c>
      <c r="E5795" s="331" t="n">
        <f aca="false">DAY(B5795)</f>
        <v>15</v>
      </c>
      <c r="F5795" s="132" t="n">
        <v>94575.05</v>
      </c>
      <c r="G5795" s="132" t="n">
        <v>96778.26</v>
      </c>
      <c r="H5795" s="132" t="n">
        <v>94494.93</v>
      </c>
      <c r="I5795" s="132" t="n">
        <v>95573.46</v>
      </c>
      <c r="J5795" s="132" t="n">
        <f aca="false">LARGE($G$1:G5795,1)</f>
        <v>126219.03</v>
      </c>
      <c r="K5795" s="192" t="n">
        <f aca="false">IF(J5795&gt;J5794,0,K5794+1)</f>
        <v>40</v>
      </c>
      <c r="L5795" s="134" t="n">
        <f aca="false">I5795/J5795-1</f>
        <v>-0.242796747843808</v>
      </c>
    </row>
    <row r="5796" customFormat="false" ht="12.8" hidden="false" customHeight="false" outlineLevel="0" collapsed="false">
      <c r="A5796" s="131" t="n">
        <v>1763251200</v>
      </c>
      <c r="B5796" s="330" t="n">
        <f aca="false">(A5796/(24*60*60))+DATE(1970,1,1)</f>
        <v>45977</v>
      </c>
      <c r="C5796" s="331" t="n">
        <f aca="false">YEAR(B5796)</f>
        <v>2025</v>
      </c>
      <c r="D5796" s="331" t="n">
        <f aca="false">MONTH(B5796)</f>
        <v>11</v>
      </c>
      <c r="E5796" s="331" t="n">
        <f aca="false">DAY(B5796)</f>
        <v>16</v>
      </c>
      <c r="F5796" s="132" t="n">
        <v>95574.99</v>
      </c>
      <c r="G5796" s="132" t="n">
        <v>96576.85</v>
      </c>
      <c r="H5796" s="132" t="n">
        <v>93109.11</v>
      </c>
      <c r="I5796" s="132" t="n">
        <v>94290.27</v>
      </c>
      <c r="J5796" s="132" t="n">
        <f aca="false">LARGE($G$1:G5796,1)</f>
        <v>126219.03</v>
      </c>
      <c r="K5796" s="192" t="n">
        <f aca="false">IF(J5796&gt;J5795,0,K5795+1)</f>
        <v>41</v>
      </c>
      <c r="L5796" s="134" t="n">
        <f aca="false">I5796/J5796-1</f>
        <v>-0.252963122914191</v>
      </c>
    </row>
    <row r="5797" customFormat="false" ht="12.8" hidden="false" customHeight="false" outlineLevel="0" collapsed="false">
      <c r="A5797" s="131" t="n">
        <v>1763337600</v>
      </c>
      <c r="B5797" s="330" t="n">
        <f aca="false">(A5797/(24*60*60))+DATE(1970,1,1)</f>
        <v>45978</v>
      </c>
      <c r="C5797" s="331" t="n">
        <f aca="false">YEAR(B5797)</f>
        <v>2025</v>
      </c>
      <c r="D5797" s="331" t="n">
        <f aca="false">MONTH(B5797)</f>
        <v>11</v>
      </c>
      <c r="E5797" s="331" t="n">
        <f aca="false">DAY(B5797)</f>
        <v>17</v>
      </c>
      <c r="F5797" s="132" t="n">
        <v>94289.78</v>
      </c>
      <c r="G5797" s="132" t="n">
        <v>95998.75</v>
      </c>
      <c r="H5797" s="132" t="n">
        <v>91309.59</v>
      </c>
      <c r="I5797" s="132" t="n">
        <v>92211.23</v>
      </c>
      <c r="J5797" s="132" t="n">
        <f aca="false">LARGE($G$1:G5797,1)</f>
        <v>126219.03</v>
      </c>
      <c r="K5797" s="192" t="n">
        <f aca="false">IF(J5797&gt;J5796,0,K5796+1)</f>
        <v>42</v>
      </c>
      <c r="L5797" s="134" t="n">
        <f aca="false">I5797/J5797-1</f>
        <v>-0.269434807096838</v>
      </c>
    </row>
    <row r="5798" customFormat="false" ht="12.8" hidden="false" customHeight="false" outlineLevel="0" collapsed="false">
      <c r="A5798" s="131" t="n">
        <v>1763424000</v>
      </c>
      <c r="B5798" s="330" t="n">
        <f aca="false">(A5798/(24*60*60))+DATE(1970,1,1)</f>
        <v>45979</v>
      </c>
      <c r="C5798" s="331" t="n">
        <f aca="false">YEAR(B5798)</f>
        <v>2025</v>
      </c>
      <c r="D5798" s="331" t="n">
        <f aca="false">MONTH(B5798)</f>
        <v>11</v>
      </c>
      <c r="E5798" s="331" t="n">
        <f aca="false">DAY(B5798)</f>
        <v>18</v>
      </c>
      <c r="F5798" s="132" t="n">
        <v>92211.48</v>
      </c>
      <c r="G5798" s="132" t="n">
        <v>93816.08</v>
      </c>
      <c r="H5798" s="132" t="n">
        <v>89258.35</v>
      </c>
      <c r="I5798" s="132" t="n">
        <v>92996.14</v>
      </c>
      <c r="J5798" s="132" t="n">
        <f aca="false">LARGE($G$1:G5798,1)</f>
        <v>126219.03</v>
      </c>
      <c r="K5798" s="192" t="n">
        <f aca="false">IF(J5798&gt;J5797,0,K5797+1)</f>
        <v>43</v>
      </c>
      <c r="L5798" s="134" t="n">
        <f aca="false">I5798/J5798-1</f>
        <v>-0.263216172711833</v>
      </c>
    </row>
    <row r="5799" customFormat="false" ht="12.8" hidden="false" customHeight="false" outlineLevel="0" collapsed="false">
      <c r="A5799" s="131" t="n">
        <v>1763510400</v>
      </c>
      <c r="B5799" s="330" t="n">
        <f aca="false">(A5799/(24*60*60))+DATE(1970,1,1)</f>
        <v>45980</v>
      </c>
      <c r="C5799" s="331" t="n">
        <f aca="false">YEAR(B5799)</f>
        <v>2025</v>
      </c>
      <c r="D5799" s="331" t="n">
        <f aca="false">MONTH(B5799)</f>
        <v>11</v>
      </c>
      <c r="E5799" s="331" t="n">
        <f aca="false">DAY(B5799)</f>
        <v>19</v>
      </c>
      <c r="F5799" s="132" t="n">
        <v>92986.14</v>
      </c>
      <c r="G5799" s="132" t="n">
        <v>93009.03</v>
      </c>
      <c r="H5799" s="132" t="n">
        <v>88603.78</v>
      </c>
      <c r="I5799" s="132" t="n">
        <v>91502.83</v>
      </c>
      <c r="J5799" s="132" t="n">
        <f aca="false">LARGE($G$1:G5799,1)</f>
        <v>126219.03</v>
      </c>
      <c r="K5799" s="192" t="n">
        <f aca="false">IF(J5799&gt;J5798,0,K5798+1)</f>
        <v>44</v>
      </c>
      <c r="L5799" s="134" t="n">
        <f aca="false">I5799/J5799-1</f>
        <v>-0.275047272982529</v>
      </c>
    </row>
    <row r="5800" customFormat="false" ht="12.8" hidden="false" customHeight="false" outlineLevel="0" collapsed="false">
      <c r="A5800" s="131" t="n">
        <v>1763596800</v>
      </c>
      <c r="B5800" s="330" t="n">
        <f aca="false">(A5800/(24*60*60))+DATE(1970,1,1)</f>
        <v>45981</v>
      </c>
      <c r="C5800" s="331" t="n">
        <f aca="false">YEAR(B5800)</f>
        <v>2025</v>
      </c>
      <c r="D5800" s="331" t="n">
        <f aca="false">MONTH(B5800)</f>
        <v>11</v>
      </c>
      <c r="E5800" s="331" t="n">
        <f aca="false">DAY(B5800)</f>
        <v>20</v>
      </c>
      <c r="F5800" s="132" t="n">
        <v>91495.94</v>
      </c>
      <c r="G5800" s="132" t="n">
        <v>93068.65</v>
      </c>
      <c r="H5800" s="132" t="n">
        <v>86038.18</v>
      </c>
      <c r="I5800" s="132" t="n">
        <v>86596.97</v>
      </c>
      <c r="J5800" s="132" t="n">
        <f aca="false">LARGE($G$1:G5800,1)</f>
        <v>126219.03</v>
      </c>
      <c r="K5800" s="192" t="n">
        <f aca="false">IF(J5800&gt;J5799,0,K5799+1)</f>
        <v>45</v>
      </c>
      <c r="L5800" s="134" t="n">
        <f aca="false">I5800/J5800-1</f>
        <v>-0.313915104560699</v>
      </c>
    </row>
    <row r="5801" customFormat="false" ht="12.8" hidden="false" customHeight="false" outlineLevel="0" collapsed="false">
      <c r="A5801" s="131" t="n">
        <v>1763683200</v>
      </c>
      <c r="B5801" s="330" t="n">
        <f aca="false">(A5801/(24*60*60))+DATE(1970,1,1)</f>
        <v>45982</v>
      </c>
      <c r="C5801" s="331" t="n">
        <f aca="false">YEAR(B5801)</f>
        <v>2025</v>
      </c>
      <c r="D5801" s="331" t="n">
        <f aca="false">MONTH(B5801)</f>
        <v>11</v>
      </c>
      <c r="E5801" s="331" t="n">
        <f aca="false">DAY(B5801)</f>
        <v>21</v>
      </c>
      <c r="F5801" s="132" t="n">
        <v>86584.22</v>
      </c>
      <c r="G5801" s="132" t="n">
        <v>87440.91</v>
      </c>
      <c r="H5801" s="132" t="n">
        <v>80619.71</v>
      </c>
      <c r="I5801" s="132" t="n">
        <v>85128.07</v>
      </c>
      <c r="J5801" s="132" t="n">
        <f aca="false">LARGE($G$1:G5801,1)</f>
        <v>126219.03</v>
      </c>
      <c r="K5801" s="192" t="n">
        <f aca="false">IF(J5801&gt;J5800,0,K5800+1)</f>
        <v>46</v>
      </c>
      <c r="L5801" s="134" t="n">
        <f aca="false">I5801/J5801-1</f>
        <v>-0.325552810855859</v>
      </c>
    </row>
    <row r="5802" customFormat="false" ht="12.8" hidden="false" customHeight="false" outlineLevel="0" collapsed="false">
      <c r="A5802" s="131" t="n">
        <v>1763769600</v>
      </c>
      <c r="B5802" s="330" t="n">
        <f aca="false">(A5802/(24*60*60))+DATE(1970,1,1)</f>
        <v>45983</v>
      </c>
      <c r="C5802" s="331" t="n">
        <f aca="false">YEAR(B5802)</f>
        <v>2025</v>
      </c>
      <c r="D5802" s="331" t="n">
        <f aca="false">MONTH(B5802)</f>
        <v>11</v>
      </c>
      <c r="E5802" s="331" t="n">
        <f aca="false">DAY(B5802)</f>
        <v>22</v>
      </c>
      <c r="F5802" s="132" t="n">
        <v>85130.06</v>
      </c>
      <c r="G5802" s="132" t="n">
        <v>85599.53</v>
      </c>
      <c r="H5802" s="132" t="n">
        <v>83496.68</v>
      </c>
      <c r="I5802" s="132" t="n">
        <v>84732.98</v>
      </c>
      <c r="J5802" s="132" t="n">
        <f aca="false">LARGE($G$1:G5802,1)</f>
        <v>126219.03</v>
      </c>
      <c r="K5802" s="192" t="n">
        <f aca="false">IF(J5802&gt;J5801,0,K5801+1)</f>
        <v>47</v>
      </c>
      <c r="L5802" s="134" t="n">
        <f aca="false">I5802/J5802-1</f>
        <v>-0.328683004456618</v>
      </c>
    </row>
    <row r="5803" customFormat="false" ht="12.8" hidden="false" customHeight="false" outlineLevel="0" collapsed="false">
      <c r="A5803" s="131" t="n">
        <v>1763856000</v>
      </c>
      <c r="B5803" s="330" t="n">
        <f aca="false">(A5803/(24*60*60))+DATE(1970,1,1)</f>
        <v>45984</v>
      </c>
      <c r="C5803" s="331" t="n">
        <f aca="false">YEAR(B5803)</f>
        <v>2025</v>
      </c>
      <c r="D5803" s="331" t="n">
        <f aca="false">MONTH(B5803)</f>
        <v>11</v>
      </c>
      <c r="E5803" s="331" t="n">
        <f aca="false">DAY(B5803)</f>
        <v>23</v>
      </c>
      <c r="F5803" s="132" t="n">
        <v>84734.97</v>
      </c>
      <c r="G5803" s="132" t="n">
        <v>88133.45</v>
      </c>
      <c r="H5803" s="132" t="n">
        <v>84688.23</v>
      </c>
      <c r="I5803" s="132" t="n">
        <v>86849.17</v>
      </c>
      <c r="J5803" s="132" t="n">
        <f aca="false">LARGE($G$1:G5803,1)</f>
        <v>126219.03</v>
      </c>
      <c r="K5803" s="192" t="n">
        <f aca="false">IF(J5803&gt;J5802,0,K5802+1)</f>
        <v>48</v>
      </c>
      <c r="L5803" s="134" t="n">
        <f aca="false">I5803/J5803-1</f>
        <v>-0.311916990647131</v>
      </c>
    </row>
    <row r="5804" customFormat="false" ht="12.8" hidden="false" customHeight="false" outlineLevel="0" collapsed="false">
      <c r="A5804" s="131" t="n">
        <v>1763942400</v>
      </c>
      <c r="B5804" s="330" t="n">
        <f aca="false">(A5804/(24*60*60))+DATE(1970,1,1)</f>
        <v>45985</v>
      </c>
      <c r="C5804" s="331" t="n">
        <f aca="false">YEAR(B5804)</f>
        <v>2025</v>
      </c>
      <c r="D5804" s="331" t="n">
        <f aca="false">MONTH(B5804)</f>
        <v>11</v>
      </c>
      <c r="E5804" s="331" t="n">
        <f aca="false">DAY(B5804)</f>
        <v>24</v>
      </c>
      <c r="F5804" s="132" t="n">
        <v>86851.7</v>
      </c>
      <c r="G5804" s="132" t="n">
        <v>89249.15</v>
      </c>
      <c r="H5804" s="132" t="n">
        <v>85297.04</v>
      </c>
      <c r="I5804" s="132" t="n">
        <v>88322.3</v>
      </c>
      <c r="J5804" s="132" t="n">
        <f aca="false">LARGE($G$1:G5804,1)</f>
        <v>126219.03</v>
      </c>
      <c r="K5804" s="192" t="n">
        <f aca="false">IF(J5804&gt;J5803,0,K5803+1)</f>
        <v>49</v>
      </c>
      <c r="L5804" s="134" t="n">
        <f aca="false">I5804/J5804-1</f>
        <v>-0.300245771180463</v>
      </c>
    </row>
    <row r="5805" customFormat="false" ht="12.8" hidden="false" customHeight="false" outlineLevel="0" collapsed="false">
      <c r="A5805" s="131" t="n">
        <v>1764028800</v>
      </c>
      <c r="B5805" s="330" t="n">
        <f aca="false">(A5805/(24*60*60))+DATE(1970,1,1)</f>
        <v>45986</v>
      </c>
      <c r="C5805" s="331" t="n">
        <f aca="false">YEAR(B5805)</f>
        <v>2025</v>
      </c>
      <c r="D5805" s="331" t="n">
        <f aca="false">MONTH(B5805)</f>
        <v>11</v>
      </c>
      <c r="E5805" s="331" t="n">
        <f aca="false">DAY(B5805)</f>
        <v>25</v>
      </c>
      <c r="F5805" s="132" t="n">
        <v>88320.5</v>
      </c>
      <c r="G5805" s="132" t="n">
        <v>88502.48</v>
      </c>
      <c r="H5805" s="132" t="n">
        <v>86121.51</v>
      </c>
      <c r="I5805" s="132" t="n">
        <v>87374.08</v>
      </c>
      <c r="J5805" s="132" t="n">
        <f aca="false">LARGE($G$1:G5805,1)</f>
        <v>126219.03</v>
      </c>
      <c r="K5805" s="192" t="n">
        <f aca="false">IF(J5805&gt;J5804,0,K5804+1)</f>
        <v>50</v>
      </c>
      <c r="L5805" s="134" t="n">
        <f aca="false">I5805/J5805-1</f>
        <v>-0.307758267513227</v>
      </c>
    </row>
    <row r="5806" customFormat="false" ht="12.8" hidden="false" customHeight="false" outlineLevel="0" collapsed="false">
      <c r="A5806" s="131" t="n">
        <v>1764115200</v>
      </c>
      <c r="B5806" s="330" t="n">
        <f aca="false">(A5806/(24*60*60))+DATE(1970,1,1)</f>
        <v>45987</v>
      </c>
      <c r="C5806" s="331" t="n">
        <f aca="false">YEAR(B5806)</f>
        <v>2025</v>
      </c>
      <c r="D5806" s="331" t="n">
        <f aca="false">MONTH(B5806)</f>
        <v>11</v>
      </c>
      <c r="E5806" s="331" t="n">
        <f aca="false">DAY(B5806)</f>
        <v>26</v>
      </c>
      <c r="F5806" s="132" t="n">
        <v>87375.1</v>
      </c>
      <c r="G5806" s="132" t="n">
        <v>90639.63</v>
      </c>
      <c r="H5806" s="132" t="n">
        <v>86342.61</v>
      </c>
      <c r="I5806" s="132" t="n">
        <v>90516.64</v>
      </c>
      <c r="J5806" s="132" t="n">
        <f aca="false">LARGE($G$1:G5806,1)</f>
        <v>126219.03</v>
      </c>
      <c r="K5806" s="192" t="n">
        <f aca="false">IF(J5806&gt;J5805,0,K5805+1)</f>
        <v>51</v>
      </c>
      <c r="L5806" s="134" t="n">
        <f aca="false">I5806/J5806-1</f>
        <v>-0.282860595585309</v>
      </c>
    </row>
    <row r="5807" customFormat="false" ht="12.8" hidden="false" customHeight="false" outlineLevel="0" collapsed="false">
      <c r="A5807" s="131" t="n">
        <v>1764201600</v>
      </c>
      <c r="B5807" s="330" t="n">
        <f aca="false">(A5807/(24*60*60))+DATE(1970,1,1)</f>
        <v>45988</v>
      </c>
      <c r="C5807" s="331" t="n">
        <f aca="false">YEAR(B5807)</f>
        <v>2025</v>
      </c>
      <c r="D5807" s="331" t="n">
        <f aca="false">MONTH(B5807)</f>
        <v>11</v>
      </c>
      <c r="E5807" s="331" t="n">
        <f aca="false">DAY(B5807)</f>
        <v>27</v>
      </c>
      <c r="F5807" s="132" t="n">
        <v>90516.13</v>
      </c>
      <c r="G5807" s="132" t="n">
        <v>91930.08</v>
      </c>
      <c r="H5807" s="132" t="n">
        <v>90108.9</v>
      </c>
      <c r="I5807" s="132" t="n">
        <v>91327.03</v>
      </c>
      <c r="J5807" s="132" t="n">
        <f aca="false">LARGE($G$1:G5807,1)</f>
        <v>126219.03</v>
      </c>
      <c r="K5807" s="192" t="n">
        <f aca="false">IF(J5807&gt;J5806,0,K5806+1)</f>
        <v>52</v>
      </c>
      <c r="L5807" s="134" t="n">
        <f aca="false">I5807/J5807-1</f>
        <v>-0.276440089897696</v>
      </c>
    </row>
    <row r="5808" customFormat="false" ht="12.8" hidden="false" customHeight="false" outlineLevel="0" collapsed="false">
      <c r="A5808" s="131" t="n">
        <v>1764288000</v>
      </c>
      <c r="B5808" s="330" t="n">
        <f aca="false">(A5808/(24*60*60))+DATE(1970,1,1)</f>
        <v>45989</v>
      </c>
      <c r="C5808" s="331" t="n">
        <f aca="false">YEAR(B5808)</f>
        <v>2025</v>
      </c>
      <c r="D5808" s="331" t="n">
        <f aca="false">MONTH(B5808)</f>
        <v>11</v>
      </c>
      <c r="E5808" s="331" t="n">
        <f aca="false">DAY(B5808)</f>
        <v>28</v>
      </c>
      <c r="F5808" s="132" t="n">
        <v>91342.53</v>
      </c>
      <c r="G5808" s="132" t="n">
        <v>93104.72</v>
      </c>
      <c r="H5808" s="132" t="n">
        <v>90239.63</v>
      </c>
      <c r="I5808" s="132" t="n">
        <v>90937.6</v>
      </c>
      <c r="J5808" s="132" t="n">
        <f aca="false">LARGE($G$1:G5808,1)</f>
        <v>126219.03</v>
      </c>
      <c r="K5808" s="192" t="n">
        <f aca="false">IF(J5808&gt;J5807,0,K5807+1)</f>
        <v>53</v>
      </c>
      <c r="L5808" s="134" t="n">
        <f aca="false">I5808/J5808-1</f>
        <v>-0.279525440815066</v>
      </c>
    </row>
    <row r="5809" customFormat="false" ht="12.8" hidden="false" customHeight="false" outlineLevel="0" collapsed="false">
      <c r="A5809" s="131" t="n">
        <v>1764374400</v>
      </c>
      <c r="B5809" s="330" t="n">
        <f aca="false">(A5809/(24*60*60))+DATE(1970,1,1)</f>
        <v>45990</v>
      </c>
      <c r="C5809" s="331" t="n">
        <f aca="false">YEAR(B5809)</f>
        <v>2025</v>
      </c>
      <c r="D5809" s="331" t="n">
        <f aca="false">MONTH(B5809)</f>
        <v>11</v>
      </c>
      <c r="E5809" s="331" t="n">
        <f aca="false">DAY(B5809)</f>
        <v>29</v>
      </c>
      <c r="F5809" s="132" t="n">
        <v>90937.85</v>
      </c>
      <c r="G5809" s="132" t="n">
        <v>91202.12</v>
      </c>
      <c r="H5809" s="132" t="n">
        <v>90245.1</v>
      </c>
      <c r="I5809" s="132" t="n">
        <v>90856.92</v>
      </c>
      <c r="J5809" s="132" t="n">
        <f aca="false">LARGE($G$1:G5809,1)</f>
        <v>126219.03</v>
      </c>
      <c r="K5809" s="192" t="n">
        <f aca="false">IF(J5809&gt;J5808,0,K5808+1)</f>
        <v>54</v>
      </c>
      <c r="L5809" s="134" t="n">
        <f aca="false">I5809/J5809-1</f>
        <v>-0.280164647121753</v>
      </c>
    </row>
    <row r="5810" customFormat="false" ht="12.8" hidden="false" customHeight="false" outlineLevel="0" collapsed="false">
      <c r="A5810" s="131" t="n">
        <v>1764460800</v>
      </c>
      <c r="B5810" s="330" t="n">
        <f aca="false">(A5810/(24*60*60))+DATE(1970,1,1)</f>
        <v>45991</v>
      </c>
      <c r="C5810" s="331" t="n">
        <f aca="false">YEAR(B5810)</f>
        <v>2025</v>
      </c>
      <c r="D5810" s="331" t="n">
        <f aca="false">MONTH(B5810)</f>
        <v>11</v>
      </c>
      <c r="E5810" s="331" t="n">
        <f aca="false">DAY(B5810)</f>
        <v>30</v>
      </c>
      <c r="F5810" s="132" t="n">
        <v>90848.57</v>
      </c>
      <c r="G5810" s="132" t="n">
        <v>91969.48</v>
      </c>
      <c r="H5810" s="132" t="n">
        <v>90369.99</v>
      </c>
      <c r="I5810" s="132" t="n">
        <v>90384.6</v>
      </c>
      <c r="J5810" s="132" t="n">
        <f aca="false">LARGE($G$1:G5810,1)</f>
        <v>126219.03</v>
      </c>
      <c r="K5810" s="192" t="n">
        <f aca="false">IF(J5810&gt;J5809,0,K5809+1)</f>
        <v>55</v>
      </c>
      <c r="L5810" s="134" t="n">
        <f aca="false">I5810/J5810-1</f>
        <v>-0.283906713591445</v>
      </c>
    </row>
    <row r="5811" customFormat="false" ht="12.8" hidden="false" customHeight="false" outlineLevel="0" collapsed="false">
      <c r="A5811" s="131" t="n">
        <v>1764547200</v>
      </c>
      <c r="B5811" s="330" t="n">
        <f aca="false">(A5811/(24*60*60))+DATE(1970,1,1)</f>
        <v>45992</v>
      </c>
      <c r="C5811" s="331" t="n">
        <f aca="false">YEAR(B5811)</f>
        <v>2025</v>
      </c>
      <c r="D5811" s="331" t="n">
        <f aca="false">MONTH(B5811)</f>
        <v>12</v>
      </c>
      <c r="E5811" s="331" t="n">
        <f aca="false">DAY(B5811)</f>
        <v>1</v>
      </c>
      <c r="F5811" s="132" t="n">
        <v>90378.23</v>
      </c>
      <c r="G5811" s="132" t="n">
        <v>90423.1</v>
      </c>
      <c r="H5811" s="132" t="n">
        <v>83871.2</v>
      </c>
      <c r="I5811" s="132" t="n">
        <v>86330.09</v>
      </c>
      <c r="J5811" s="132" t="n">
        <f aca="false">LARGE($G$1:G5811,1)</f>
        <v>126219.03</v>
      </c>
      <c r="K5811" s="192" t="n">
        <f aca="false">IF(J5811&gt;J5810,0,K5810+1)</f>
        <v>56</v>
      </c>
      <c r="L5811" s="134" t="n">
        <f aca="false">I5811/J5811-1</f>
        <v>-0.316029524232598</v>
      </c>
    </row>
    <row r="5812" customFormat="false" ht="12.8" hidden="false" customHeight="false" outlineLevel="0" collapsed="false">
      <c r="A5812" s="131" t="n">
        <v>1764633600</v>
      </c>
      <c r="B5812" s="330" t="n">
        <f aca="false">(A5812/(24*60*60))+DATE(1970,1,1)</f>
        <v>45993</v>
      </c>
      <c r="C5812" s="331" t="n">
        <f aca="false">YEAR(B5812)</f>
        <v>2025</v>
      </c>
      <c r="D5812" s="331" t="n">
        <f aca="false">MONTH(B5812)</f>
        <v>12</v>
      </c>
      <c r="E5812" s="331" t="n">
        <f aca="false">DAY(B5812)</f>
        <v>2</v>
      </c>
      <c r="F5812" s="132" t="n">
        <v>86329.34</v>
      </c>
      <c r="G5812" s="132" t="n">
        <v>92329.6</v>
      </c>
      <c r="H5812" s="132" t="n">
        <v>86227.05</v>
      </c>
      <c r="I5812" s="132" t="n">
        <v>91325.39</v>
      </c>
      <c r="J5812" s="132" t="n">
        <f aca="false">LARGE($G$1:G5812,1)</f>
        <v>126219.03</v>
      </c>
      <c r="K5812" s="192" t="n">
        <f aca="false">IF(J5812&gt;J5811,0,K5811+1)</f>
        <v>57</v>
      </c>
      <c r="L5812" s="134" t="n">
        <f aca="false">I5812/J5812-1</f>
        <v>-0.276453083184049</v>
      </c>
    </row>
    <row r="5813" customFormat="false" ht="12.8" hidden="false" customHeight="false" outlineLevel="0" collapsed="false">
      <c r="A5813" s="131" t="n">
        <v>1764720000</v>
      </c>
      <c r="B5813" s="330" t="n">
        <f aca="false">(A5813/(24*60*60))+DATE(1970,1,1)</f>
        <v>45994</v>
      </c>
      <c r="C5813" s="331" t="n">
        <f aca="false">YEAR(B5813)</f>
        <v>2025</v>
      </c>
      <c r="D5813" s="331" t="n">
        <f aca="false">MONTH(B5813)</f>
        <v>12</v>
      </c>
      <c r="E5813" s="331" t="n">
        <f aca="false">DAY(B5813)</f>
        <v>3</v>
      </c>
      <c r="F5813" s="132" t="n">
        <v>91323.64</v>
      </c>
      <c r="G5813" s="132" t="n">
        <v>94213.5</v>
      </c>
      <c r="H5813" s="132" t="n">
        <v>91040.72</v>
      </c>
      <c r="I5813" s="132" t="n">
        <v>93460.19</v>
      </c>
      <c r="J5813" s="132" t="n">
        <f aca="false">LARGE($G$1:G5813,1)</f>
        <v>126219.03</v>
      </c>
      <c r="K5813" s="192" t="n">
        <f aca="false">IF(J5813&gt;J5812,0,K5812+1)</f>
        <v>58</v>
      </c>
      <c r="L5813" s="134" t="n">
        <f aca="false">I5813/J5813-1</f>
        <v>-0.259539627265397</v>
      </c>
    </row>
    <row r="5814" customFormat="false" ht="12.8" hidden="false" customHeight="false" outlineLevel="0" collapsed="false">
      <c r="A5814" s="131" t="n">
        <v>1764806400</v>
      </c>
      <c r="B5814" s="330" t="n">
        <f aca="false">(A5814/(24*60*60))+DATE(1970,1,1)</f>
        <v>45995</v>
      </c>
      <c r="C5814" s="331" t="n">
        <f aca="false">YEAR(B5814)</f>
        <v>2025</v>
      </c>
      <c r="D5814" s="331" t="n">
        <f aca="false">MONTH(B5814)</f>
        <v>12</v>
      </c>
      <c r="E5814" s="331" t="n">
        <f aca="false">DAY(B5814)</f>
        <v>4</v>
      </c>
      <c r="F5814" s="132" t="n">
        <v>93459.51</v>
      </c>
      <c r="G5814" s="132" t="n">
        <v>94068.26</v>
      </c>
      <c r="H5814" s="132" t="n">
        <v>90933.13</v>
      </c>
      <c r="I5814" s="132" t="n">
        <v>92110.04</v>
      </c>
      <c r="J5814" s="132" t="n">
        <f aca="false">LARGE($G$1:G5814,1)</f>
        <v>126219.03</v>
      </c>
      <c r="K5814" s="192" t="n">
        <f aca="false">IF(J5814&gt;J5813,0,K5813+1)</f>
        <v>59</v>
      </c>
      <c r="L5814" s="134" t="n">
        <f aca="false">I5814/J5814-1</f>
        <v>-0.270236508710295</v>
      </c>
    </row>
    <row r="5815" customFormat="false" ht="12.8" hidden="false" customHeight="false" outlineLevel="0" collapsed="false">
      <c r="A5815" s="131" t="n">
        <v>1764892800</v>
      </c>
      <c r="B5815" s="330" t="n">
        <f aca="false">(A5815/(24*60*60))+DATE(1970,1,1)</f>
        <v>45996</v>
      </c>
      <c r="C5815" s="331" t="n">
        <f aca="false">YEAR(B5815)</f>
        <v>2025</v>
      </c>
      <c r="D5815" s="331" t="n">
        <f aca="false">MONTH(B5815)</f>
        <v>12</v>
      </c>
      <c r="E5815" s="331" t="n">
        <f aca="false">DAY(B5815)</f>
        <v>5</v>
      </c>
      <c r="F5815" s="132" t="n">
        <v>92116.33</v>
      </c>
      <c r="G5815" s="132" t="n">
        <v>92707.43</v>
      </c>
      <c r="H5815" s="132" t="n">
        <v>88121.56</v>
      </c>
      <c r="I5815" s="132" t="n">
        <v>89351.17</v>
      </c>
      <c r="J5815" s="132" t="n">
        <f aca="false">LARGE($G$1:G5815,1)</f>
        <v>126219.03</v>
      </c>
      <c r="K5815" s="192" t="n">
        <f aca="false">IF(J5815&gt;J5814,0,K5814+1)</f>
        <v>60</v>
      </c>
      <c r="L5815" s="134" t="n">
        <f aca="false">I5815/J5815-1</f>
        <v>-0.292094306223079</v>
      </c>
    </row>
    <row r="5816" customFormat="false" ht="12.8" hidden="false" customHeight="false" outlineLevel="0" collapsed="false">
      <c r="A5816" s="131" t="n">
        <v>1764979200</v>
      </c>
      <c r="B5816" s="330" t="n">
        <f aca="false">(A5816/(24*60*60))+DATE(1970,1,1)</f>
        <v>45997</v>
      </c>
      <c r="C5816" s="331" t="n">
        <f aca="false">YEAR(B5816)</f>
        <v>2025</v>
      </c>
      <c r="D5816" s="331" t="n">
        <f aca="false">MONTH(B5816)</f>
        <v>12</v>
      </c>
      <c r="E5816" s="331" t="n">
        <f aca="false">DAY(B5816)</f>
        <v>6</v>
      </c>
      <c r="F5816" s="132" t="n">
        <v>89347.92</v>
      </c>
      <c r="G5816" s="132" t="n">
        <v>90286.68</v>
      </c>
      <c r="H5816" s="132" t="n">
        <v>88965.98</v>
      </c>
      <c r="I5816" s="132" t="n">
        <v>89259.27</v>
      </c>
      <c r="J5816" s="132" t="n">
        <f aca="false">LARGE($G$1:G5816,1)</f>
        <v>126219.03</v>
      </c>
      <c r="K5816" s="192" t="n">
        <f aca="false">IF(J5816&gt;J5815,0,K5815+1)</f>
        <v>61</v>
      </c>
      <c r="L5816" s="134" t="n">
        <f aca="false">I5816/J5816-1</f>
        <v>-0.292822405622987</v>
      </c>
    </row>
    <row r="5817" customFormat="false" ht="12.8" hidden="false" customHeight="false" outlineLevel="0" collapsed="false">
      <c r="A5817" s="131" t="n">
        <v>1765065600</v>
      </c>
      <c r="B5817" s="330" t="n">
        <f aca="false">(A5817/(24*60*60))+DATE(1970,1,1)</f>
        <v>45998</v>
      </c>
      <c r="C5817" s="331" t="n">
        <f aca="false">YEAR(B5817)</f>
        <v>2025</v>
      </c>
      <c r="D5817" s="331" t="n">
        <f aca="false">MONTH(B5817)</f>
        <v>12</v>
      </c>
      <c r="E5817" s="331" t="n">
        <f aca="false">DAY(B5817)</f>
        <v>7</v>
      </c>
      <c r="F5817" s="132" t="n">
        <v>89257.98</v>
      </c>
      <c r="G5817" s="132" t="n">
        <v>91760.92</v>
      </c>
      <c r="H5817" s="132" t="n">
        <v>87783.05</v>
      </c>
      <c r="I5817" s="132" t="n">
        <v>90428.85</v>
      </c>
      <c r="J5817" s="132" t="n">
        <f aca="false">LARGE($G$1:G5817,1)</f>
        <v>126219.03</v>
      </c>
      <c r="K5817" s="192" t="n">
        <f aca="false">IF(J5817&gt;J5816,0,K5816+1)</f>
        <v>62</v>
      </c>
      <c r="L5817" s="134" t="n">
        <f aca="false">I5817/J5817-1</f>
        <v>-0.283556132541979</v>
      </c>
    </row>
    <row r="5818" customFormat="false" ht="12.8" hidden="false" customHeight="false" outlineLevel="0" collapsed="false">
      <c r="A5818" s="131" t="n">
        <v>1765152000</v>
      </c>
      <c r="B5818" s="330" t="n">
        <f aca="false">(A5818/(24*60*60))+DATE(1970,1,1)</f>
        <v>45999</v>
      </c>
      <c r="C5818" s="331" t="n">
        <f aca="false">YEAR(B5818)</f>
        <v>2025</v>
      </c>
      <c r="D5818" s="331" t="n">
        <f aca="false">MONTH(B5818)</f>
        <v>12</v>
      </c>
      <c r="E5818" s="331" t="n">
        <f aca="false">DAY(B5818)</f>
        <v>8</v>
      </c>
      <c r="F5818" s="132" t="n">
        <v>90419.1</v>
      </c>
      <c r="G5818" s="132" t="n">
        <v>92285.14</v>
      </c>
      <c r="H5818" s="132" t="n">
        <v>89631.7</v>
      </c>
      <c r="I5818" s="132" t="n">
        <v>90655.24</v>
      </c>
      <c r="J5818" s="132" t="n">
        <f aca="false">LARGE($G$1:G5818,1)</f>
        <v>126219.03</v>
      </c>
      <c r="K5818" s="192" t="n">
        <f aca="false">IF(J5818&gt;J5817,0,K5817+1)</f>
        <v>63</v>
      </c>
      <c r="L5818" s="134" t="n">
        <f aca="false">I5818/J5818-1</f>
        <v>-0.281762504433761</v>
      </c>
    </row>
    <row r="5819" customFormat="false" ht="12.8" hidden="false" customHeight="false" outlineLevel="0" collapsed="false">
      <c r="A5819" s="131" t="n">
        <v>1765238400</v>
      </c>
      <c r="B5819" s="330" t="n">
        <f aca="false">(A5819/(24*60*60))+DATE(1970,1,1)</f>
        <v>46000</v>
      </c>
      <c r="C5819" s="331" t="n">
        <f aca="false">YEAR(B5819)</f>
        <v>2025</v>
      </c>
      <c r="D5819" s="331" t="n">
        <f aca="false">MONTH(B5819)</f>
        <v>12</v>
      </c>
      <c r="E5819" s="331" t="n">
        <f aca="false">DAY(B5819)</f>
        <v>9</v>
      </c>
      <c r="F5819" s="132" t="n">
        <v>90653.99</v>
      </c>
      <c r="G5819" s="132" t="n">
        <v>94635.34</v>
      </c>
      <c r="H5819" s="132" t="n">
        <v>89550.91</v>
      </c>
      <c r="I5819" s="132" t="n">
        <v>92710.05</v>
      </c>
      <c r="J5819" s="132" t="n">
        <f aca="false">LARGE($G$1:G5819,1)</f>
        <v>126219.03</v>
      </c>
      <c r="K5819" s="192" t="n">
        <f aca="false">IF(J5819&gt;J5818,0,K5818+1)</f>
        <v>64</v>
      </c>
      <c r="L5819" s="134" t="n">
        <f aca="false">I5819/J5819-1</f>
        <v>-0.265482788134246</v>
      </c>
    </row>
    <row r="5820" customFormat="false" ht="12.8" hidden="false" customHeight="false" outlineLevel="0" collapsed="false">
      <c r="A5820" s="131" t="n">
        <v>1765324800</v>
      </c>
      <c r="B5820" s="330" t="n">
        <f aca="false">(A5820/(24*60*60))+DATE(1970,1,1)</f>
        <v>46001</v>
      </c>
      <c r="C5820" s="331" t="n">
        <f aca="false">YEAR(B5820)</f>
        <v>2025</v>
      </c>
      <c r="D5820" s="331" t="n">
        <f aca="false">MONTH(B5820)</f>
        <v>12</v>
      </c>
      <c r="E5820" s="331" t="n">
        <f aca="false">DAY(B5820)</f>
        <v>10</v>
      </c>
      <c r="F5820" s="132" t="n">
        <v>92709.3</v>
      </c>
      <c r="G5820" s="132" t="n">
        <v>94488.25</v>
      </c>
      <c r="H5820" s="132" t="n">
        <v>91591.66</v>
      </c>
      <c r="I5820" s="132" t="n">
        <v>92028.7</v>
      </c>
      <c r="J5820" s="132" t="n">
        <f aca="false">LARGE($G$1:G5820,1)</f>
        <v>126219.03</v>
      </c>
      <c r="K5820" s="192" t="n">
        <f aca="false">IF(J5820&gt;J5819,0,K5819+1)</f>
        <v>65</v>
      </c>
      <c r="L5820" s="134" t="n">
        <f aca="false">I5820/J5820-1</f>
        <v>-0.270880944022466</v>
      </c>
    </row>
    <row r="5821" customFormat="false" ht="12.8" hidden="false" customHeight="false" outlineLevel="0" collapsed="false">
      <c r="A5821" s="131" t="n">
        <v>1765411200</v>
      </c>
      <c r="B5821" s="330" t="n">
        <f aca="false">(A5821/(24*60*60))+DATE(1970,1,1)</f>
        <v>46002</v>
      </c>
      <c r="C5821" s="331" t="n">
        <f aca="false">YEAR(B5821)</f>
        <v>2025</v>
      </c>
      <c r="D5821" s="331" t="n">
        <f aca="false">MONTH(B5821)</f>
        <v>12</v>
      </c>
      <c r="E5821" s="331" t="n">
        <f aca="false">DAY(B5821)</f>
        <v>11</v>
      </c>
      <c r="F5821" s="132" t="n">
        <v>92040.41</v>
      </c>
      <c r="G5821" s="132" t="n">
        <v>93559.39</v>
      </c>
      <c r="H5821" s="132" t="n">
        <v>89263.35</v>
      </c>
      <c r="I5821" s="132" t="n">
        <v>92532.25</v>
      </c>
      <c r="J5821" s="132" t="n">
        <f aca="false">LARGE($G$1:G5821,1)</f>
        <v>126219.03</v>
      </c>
      <c r="K5821" s="192" t="n">
        <f aca="false">IF(J5821&gt;J5820,0,K5820+1)</f>
        <v>66</v>
      </c>
      <c r="L5821" s="134" t="n">
        <f aca="false">I5821/J5821-1</f>
        <v>-0.266891450520575</v>
      </c>
    </row>
    <row r="5822" customFormat="false" ht="12.8" hidden="false" customHeight="false" outlineLevel="0" collapsed="false">
      <c r="A5822" s="131" t="n">
        <v>1765497600</v>
      </c>
      <c r="B5822" s="330" t="n">
        <f aca="false">(A5822/(24*60*60))+DATE(1970,1,1)</f>
        <v>46003</v>
      </c>
      <c r="C5822" s="331" t="n">
        <f aca="false">YEAR(B5822)</f>
        <v>2025</v>
      </c>
      <c r="D5822" s="331" t="n">
        <f aca="false">MONTH(B5822)</f>
        <v>12</v>
      </c>
      <c r="E5822" s="331" t="n">
        <f aca="false">DAY(B5822)</f>
        <v>12</v>
      </c>
      <c r="F5822" s="132" t="n">
        <v>92538.41</v>
      </c>
      <c r="G5822" s="132" t="n">
        <v>92763.57</v>
      </c>
      <c r="H5822" s="132" t="n">
        <v>89512.75</v>
      </c>
      <c r="I5822" s="132" t="n">
        <v>90283.05</v>
      </c>
      <c r="J5822" s="132" t="n">
        <f aca="false">LARGE($G$1:G5822,1)</f>
        <v>126219.03</v>
      </c>
      <c r="K5822" s="192" t="n">
        <f aca="false">IF(J5822&gt;J5821,0,K5821+1)</f>
        <v>67</v>
      </c>
      <c r="L5822" s="134" t="n">
        <f aca="false">I5822/J5822-1</f>
        <v>-0.284711267389711</v>
      </c>
    </row>
    <row r="5823" customFormat="false" ht="12.8" hidden="false" customHeight="false" outlineLevel="0" collapsed="false">
      <c r="A5823" s="131" t="n">
        <v>1765584000</v>
      </c>
      <c r="B5823" s="330" t="n">
        <f aca="false">(A5823/(24*60*60))+DATE(1970,1,1)</f>
        <v>46004</v>
      </c>
      <c r="C5823" s="331" t="n">
        <f aca="false">YEAR(B5823)</f>
        <v>2025</v>
      </c>
      <c r="D5823" s="331" t="n">
        <f aca="false">MONTH(B5823)</f>
        <v>12</v>
      </c>
      <c r="E5823" s="331" t="n">
        <f aca="false">DAY(B5823)</f>
        <v>13</v>
      </c>
      <c r="F5823" s="132" t="n">
        <v>90288.8</v>
      </c>
      <c r="G5823" s="132" t="n">
        <v>90649.48</v>
      </c>
      <c r="H5823" s="132" t="n">
        <v>89812.47</v>
      </c>
      <c r="I5823" s="132" t="n">
        <v>90275.11</v>
      </c>
      <c r="J5823" s="132" t="n">
        <f aca="false">LARGE($G$1:G5823,1)</f>
        <v>126219.03</v>
      </c>
      <c r="K5823" s="192" t="n">
        <f aca="false">IF(J5823&gt;J5822,0,K5822+1)</f>
        <v>68</v>
      </c>
      <c r="L5823" s="134" t="n">
        <f aca="false">I5823/J5823-1</f>
        <v>-0.284774173910226</v>
      </c>
    </row>
    <row r="5824" customFormat="false" ht="12.8" hidden="false" customHeight="false" outlineLevel="0" collapsed="false">
      <c r="A5824" s="131" t="n">
        <v>1765670400</v>
      </c>
      <c r="B5824" s="330" t="n">
        <f aca="false">(A5824/(24*60*60))+DATE(1970,1,1)</f>
        <v>46005</v>
      </c>
      <c r="C5824" s="331" t="n">
        <f aca="false">YEAR(B5824)</f>
        <v>2025</v>
      </c>
      <c r="D5824" s="331" t="n">
        <f aca="false">MONTH(B5824)</f>
        <v>12</v>
      </c>
      <c r="E5824" s="331" t="n">
        <f aca="false">DAY(B5824)</f>
        <v>14</v>
      </c>
      <c r="F5824" s="132" t="n">
        <v>90272.63</v>
      </c>
      <c r="G5824" s="132" t="n">
        <v>90496.47</v>
      </c>
      <c r="H5824" s="132" t="n">
        <v>87603.72</v>
      </c>
      <c r="I5824" s="132" t="n">
        <v>88169.9</v>
      </c>
      <c r="J5824" s="132" t="n">
        <f aca="false">LARGE($G$1:G5824,1)</f>
        <v>126219.03</v>
      </c>
      <c r="K5824" s="192" t="n">
        <f aca="false">IF(J5824&gt;J5823,0,K5823+1)</f>
        <v>69</v>
      </c>
      <c r="L5824" s="134" t="n">
        <f aca="false">I5824/J5824-1</f>
        <v>-0.301453196083031</v>
      </c>
    </row>
    <row r="5825" customFormat="false" ht="12.8" hidden="false" customHeight="false" outlineLevel="0" collapsed="false">
      <c r="B5825" s="330"/>
      <c r="C5825" s="331"/>
      <c r="D5825" s="331"/>
      <c r="E5825" s="331"/>
      <c r="F5825" s="132"/>
      <c r="G5825" s="132"/>
      <c r="H5825" s="132"/>
      <c r="I5825" s="132"/>
    </row>
  </sheetData>
  <autoFilter ref="A1:I5543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1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4793" activePane="bottomLeft" state="frozen"/>
      <selection pane="topLeft" activeCell="A1" activeCellId="0" sqref="A1"/>
      <selection pane="bottomLeft" activeCell="A4815" activeCellId="0" sqref="A4815"/>
    </sheetView>
  </sheetViews>
  <sheetFormatPr defaultColWidth="11.53515625" defaultRowHeight="12.8" zeroHeight="false" outlineLevelRow="0" outlineLevelCol="0"/>
  <cols>
    <col collapsed="false" customWidth="false" hidden="false" outlineLevel="0" max="6" min="3" style="81" width="11.53"/>
  </cols>
  <sheetData>
    <row r="1" customFormat="false" ht="12.8" hidden="false" customHeight="false" outlineLevel="0" collapsed="false">
      <c r="A1" s="181" t="s">
        <v>42</v>
      </c>
      <c r="B1" s="181" t="s">
        <v>87</v>
      </c>
      <c r="C1" s="326" t="s">
        <v>161</v>
      </c>
      <c r="D1" s="326" t="s">
        <v>162</v>
      </c>
      <c r="E1" s="326" t="s">
        <v>163</v>
      </c>
      <c r="F1" s="326" t="s">
        <v>143</v>
      </c>
      <c r="H1" s="329" t="s">
        <v>28</v>
      </c>
      <c r="I1" s="1" t="n">
        <f aca="false">A4815</f>
        <v>1765749600</v>
      </c>
    </row>
    <row r="2" customFormat="false" ht="12.8" hidden="true" customHeight="false" outlineLevel="0" collapsed="false">
      <c r="A2" s="131" t="n">
        <v>1180040400</v>
      </c>
      <c r="B2" s="330" t="n">
        <f aca="false">(A2/(24*60*60))+DATE(1970,1,1)</f>
        <v>39226.875</v>
      </c>
      <c r="C2" s="132" t="n">
        <v>10.8369</v>
      </c>
      <c r="D2" s="132" t="n">
        <v>10.841</v>
      </c>
      <c r="E2" s="132" t="n">
        <v>10.7593</v>
      </c>
      <c r="F2" s="132" t="n">
        <v>10.7852</v>
      </c>
    </row>
    <row r="3" customFormat="false" ht="12.8" hidden="true" customHeight="false" outlineLevel="0" collapsed="false">
      <c r="A3" s="131" t="n">
        <v>1180299600</v>
      </c>
      <c r="B3" s="330" t="n">
        <f aca="false">(A3/(24*60*60))+DATE(1970,1,1)</f>
        <v>39229.875</v>
      </c>
      <c r="C3" s="132" t="n">
        <v>10.7895</v>
      </c>
      <c r="D3" s="132" t="n">
        <v>10.805</v>
      </c>
      <c r="E3" s="132" t="n">
        <v>10.7733</v>
      </c>
      <c r="F3" s="132" t="n">
        <v>10.7778</v>
      </c>
    </row>
    <row r="4" customFormat="false" ht="12.8" hidden="true" customHeight="false" outlineLevel="0" collapsed="false">
      <c r="A4" s="131" t="n">
        <v>1180386000</v>
      </c>
      <c r="B4" s="330" t="n">
        <f aca="false">(A4/(24*60*60))+DATE(1970,1,1)</f>
        <v>39230.875</v>
      </c>
      <c r="C4" s="132" t="n">
        <v>10.7795</v>
      </c>
      <c r="D4" s="132" t="n">
        <v>10.8245</v>
      </c>
      <c r="E4" s="132" t="n">
        <v>10.7741</v>
      </c>
      <c r="F4" s="132" t="n">
        <v>10.8098</v>
      </c>
    </row>
    <row r="5" customFormat="false" ht="12.8" hidden="true" customHeight="false" outlineLevel="0" collapsed="false">
      <c r="A5" s="131" t="n">
        <v>1180472400</v>
      </c>
      <c r="B5" s="330" t="n">
        <f aca="false">(A5/(24*60*60))+DATE(1970,1,1)</f>
        <v>39231.875</v>
      </c>
      <c r="C5" s="132" t="n">
        <v>10.8095</v>
      </c>
      <c r="D5" s="132" t="n">
        <v>10.847</v>
      </c>
      <c r="E5" s="132" t="n">
        <v>10.7403</v>
      </c>
      <c r="F5" s="132" t="n">
        <v>10.7403</v>
      </c>
    </row>
    <row r="6" customFormat="false" ht="12.8" hidden="true" customHeight="false" outlineLevel="0" collapsed="false">
      <c r="A6" s="131" t="n">
        <v>1180558800</v>
      </c>
      <c r="B6" s="330" t="n">
        <f aca="false">(A6/(24*60*60))+DATE(1970,1,1)</f>
        <v>39232.875</v>
      </c>
      <c r="C6" s="132" t="n">
        <v>10.7378</v>
      </c>
      <c r="D6" s="132" t="n">
        <v>10.764</v>
      </c>
      <c r="E6" s="132" t="n">
        <v>10.729</v>
      </c>
      <c r="F6" s="132" t="n">
        <v>10.7335</v>
      </c>
    </row>
    <row r="7" customFormat="false" ht="12.8" hidden="true" customHeight="false" outlineLevel="0" collapsed="false">
      <c r="A7" s="131" t="n">
        <v>1180645200</v>
      </c>
      <c r="B7" s="330" t="n">
        <f aca="false">(A7/(24*60*60))+DATE(1970,1,1)</f>
        <v>39233.875</v>
      </c>
      <c r="C7" s="132" t="n">
        <v>10.7373</v>
      </c>
      <c r="D7" s="132" t="n">
        <v>10.747</v>
      </c>
      <c r="E7" s="132" t="n">
        <v>10.6944</v>
      </c>
      <c r="F7" s="132" t="n">
        <v>10.71</v>
      </c>
    </row>
    <row r="8" customFormat="false" ht="12.8" hidden="true" customHeight="false" outlineLevel="0" collapsed="false">
      <c r="A8" s="131" t="n">
        <v>1180904400</v>
      </c>
      <c r="B8" s="330" t="n">
        <f aca="false">(A8/(24*60*60))+DATE(1970,1,1)</f>
        <v>39236.875</v>
      </c>
      <c r="C8" s="132" t="n">
        <v>10.6908</v>
      </c>
      <c r="D8" s="132" t="n">
        <v>10.766</v>
      </c>
      <c r="E8" s="132" t="n">
        <v>10.6908</v>
      </c>
      <c r="F8" s="132" t="n">
        <v>10.7595</v>
      </c>
    </row>
    <row r="9" customFormat="false" ht="12.8" hidden="true" customHeight="false" outlineLevel="0" collapsed="false">
      <c r="A9" s="131" t="n">
        <v>1180990800</v>
      </c>
      <c r="B9" s="330" t="n">
        <f aca="false">(A9/(24*60*60))+DATE(1970,1,1)</f>
        <v>39237.875</v>
      </c>
      <c r="C9" s="132" t="n">
        <v>10.761</v>
      </c>
      <c r="D9" s="132" t="n">
        <v>10.8133</v>
      </c>
      <c r="E9" s="132" t="n">
        <v>10.7581</v>
      </c>
      <c r="F9" s="132" t="n">
        <v>10.8016</v>
      </c>
    </row>
    <row r="10" customFormat="false" ht="12.8" hidden="true" customHeight="false" outlineLevel="0" collapsed="false">
      <c r="A10" s="131" t="n">
        <v>1181077200</v>
      </c>
      <c r="B10" s="330" t="n">
        <f aca="false">(A10/(24*60*60))+DATE(1970,1,1)</f>
        <v>39238.875</v>
      </c>
      <c r="C10" s="132" t="n">
        <v>10.8041</v>
      </c>
      <c r="D10" s="132" t="n">
        <v>10.876</v>
      </c>
      <c r="E10" s="132" t="n">
        <v>10.7991</v>
      </c>
      <c r="F10" s="132" t="n">
        <v>10.8561</v>
      </c>
    </row>
    <row r="11" customFormat="false" ht="12.8" hidden="true" customHeight="false" outlineLevel="0" collapsed="false">
      <c r="A11" s="131" t="n">
        <v>1181163600</v>
      </c>
      <c r="B11" s="330" t="n">
        <f aca="false">(A11/(24*60*60))+DATE(1970,1,1)</f>
        <v>39239.875</v>
      </c>
      <c r="C11" s="132" t="n">
        <v>10.856</v>
      </c>
      <c r="D11" s="132" t="n">
        <v>10.9523</v>
      </c>
      <c r="E11" s="132" t="n">
        <v>10.848</v>
      </c>
      <c r="F11" s="132" t="n">
        <v>10.944</v>
      </c>
    </row>
    <row r="12" customFormat="false" ht="12.8" hidden="true" customHeight="false" outlineLevel="0" collapsed="false">
      <c r="A12" s="131" t="n">
        <v>1181250000</v>
      </c>
      <c r="B12" s="330" t="n">
        <f aca="false">(A12/(24*60*60))+DATE(1970,1,1)</f>
        <v>39240.875</v>
      </c>
      <c r="C12" s="132" t="n">
        <v>10.944</v>
      </c>
      <c r="D12" s="132" t="n">
        <v>11.0604</v>
      </c>
      <c r="E12" s="132" t="n">
        <v>10.9062</v>
      </c>
      <c r="F12" s="132" t="n">
        <v>10.9062</v>
      </c>
    </row>
    <row r="13" customFormat="false" ht="12.8" hidden="true" customHeight="false" outlineLevel="0" collapsed="false">
      <c r="A13" s="131" t="n">
        <v>1181509200</v>
      </c>
      <c r="B13" s="330" t="n">
        <f aca="false">(A13/(24*60*60))+DATE(1970,1,1)</f>
        <v>39243.875</v>
      </c>
      <c r="C13" s="132" t="n">
        <v>10.91</v>
      </c>
      <c r="D13" s="132" t="n">
        <v>10.947</v>
      </c>
      <c r="E13" s="132" t="n">
        <v>10.894</v>
      </c>
      <c r="F13" s="132" t="n">
        <v>10.9123</v>
      </c>
    </row>
    <row r="14" customFormat="false" ht="12.8" hidden="true" customHeight="false" outlineLevel="0" collapsed="false">
      <c r="A14" s="131" t="n">
        <v>1181595600</v>
      </c>
      <c r="B14" s="330" t="n">
        <f aca="false">(A14/(24*60*60))+DATE(1970,1,1)</f>
        <v>39244.875</v>
      </c>
      <c r="C14" s="132" t="n">
        <v>10.9123</v>
      </c>
      <c r="D14" s="132" t="n">
        <v>11.0152</v>
      </c>
      <c r="E14" s="132" t="n">
        <v>10.9058</v>
      </c>
      <c r="F14" s="132" t="n">
        <v>11.011</v>
      </c>
    </row>
    <row r="15" customFormat="false" ht="12.8" hidden="true" customHeight="false" outlineLevel="0" collapsed="false">
      <c r="A15" s="131" t="n">
        <v>1181682000</v>
      </c>
      <c r="B15" s="330" t="n">
        <f aca="false">(A15/(24*60*60))+DATE(1970,1,1)</f>
        <v>39245.875</v>
      </c>
      <c r="C15" s="132" t="n">
        <v>11.0061</v>
      </c>
      <c r="D15" s="132" t="n">
        <v>11.035</v>
      </c>
      <c r="E15" s="132" t="n">
        <v>10.9159</v>
      </c>
      <c r="F15" s="132" t="n">
        <v>10.9159</v>
      </c>
    </row>
    <row r="16" customFormat="false" ht="12.8" hidden="true" customHeight="false" outlineLevel="0" collapsed="false">
      <c r="A16" s="131" t="n">
        <v>1181768400</v>
      </c>
      <c r="B16" s="330" t="n">
        <f aca="false">(A16/(24*60*60))+DATE(1970,1,1)</f>
        <v>39246.875</v>
      </c>
      <c r="C16" s="132" t="n">
        <v>10.916</v>
      </c>
      <c r="D16" s="132" t="n">
        <v>10.954</v>
      </c>
      <c r="E16" s="132" t="n">
        <v>10.8681</v>
      </c>
      <c r="F16" s="132" t="n">
        <v>10.8681</v>
      </c>
    </row>
    <row r="17" customFormat="false" ht="12.8" hidden="true" customHeight="false" outlineLevel="0" collapsed="false">
      <c r="A17" s="131" t="n">
        <v>1181854800</v>
      </c>
      <c r="B17" s="330" t="n">
        <f aca="false">(A17/(24*60*60))+DATE(1970,1,1)</f>
        <v>39247.875</v>
      </c>
      <c r="C17" s="132" t="n">
        <v>10.8688</v>
      </c>
      <c r="D17" s="132" t="n">
        <v>10.903</v>
      </c>
      <c r="E17" s="132" t="n">
        <v>10.7626</v>
      </c>
      <c r="F17" s="132" t="n">
        <v>10.77</v>
      </c>
    </row>
    <row r="18" customFormat="false" ht="12.8" hidden="true" customHeight="false" outlineLevel="0" collapsed="false">
      <c r="A18" s="131" t="n">
        <v>1182114000</v>
      </c>
      <c r="B18" s="330" t="n">
        <f aca="false">(A18/(24*60*60))+DATE(1970,1,1)</f>
        <v>39250.875</v>
      </c>
      <c r="C18" s="132" t="n">
        <v>10.7778</v>
      </c>
      <c r="D18" s="132" t="n">
        <v>10.804</v>
      </c>
      <c r="E18" s="132" t="n">
        <v>10.7485</v>
      </c>
      <c r="F18" s="132" t="n">
        <v>10.7771</v>
      </c>
    </row>
    <row r="19" customFormat="false" ht="12.8" hidden="true" customHeight="false" outlineLevel="0" collapsed="false">
      <c r="A19" s="131" t="n">
        <v>1182200400</v>
      </c>
      <c r="B19" s="330" t="n">
        <f aca="false">(A19/(24*60*60))+DATE(1970,1,1)</f>
        <v>39251.875</v>
      </c>
      <c r="C19" s="132" t="n">
        <v>10.761</v>
      </c>
      <c r="D19" s="132" t="n">
        <v>10.7929</v>
      </c>
      <c r="E19" s="132" t="n">
        <v>10.7271</v>
      </c>
      <c r="F19" s="132" t="n">
        <v>10.7302</v>
      </c>
    </row>
    <row r="20" customFormat="false" ht="12.8" hidden="true" customHeight="false" outlineLevel="0" collapsed="false">
      <c r="A20" s="131" t="n">
        <v>1182286800</v>
      </c>
      <c r="B20" s="330" t="n">
        <f aca="false">(A20/(24*60*60))+DATE(1970,1,1)</f>
        <v>39252.875</v>
      </c>
      <c r="C20" s="132" t="n">
        <v>10.737</v>
      </c>
      <c r="D20" s="132" t="n">
        <v>10.8424</v>
      </c>
      <c r="E20" s="132" t="n">
        <v>10.7095</v>
      </c>
      <c r="F20" s="132" t="n">
        <v>10.842</v>
      </c>
    </row>
    <row r="21" customFormat="false" ht="12.8" hidden="true" customHeight="false" outlineLevel="0" collapsed="false">
      <c r="A21" s="131" t="n">
        <v>1182373200</v>
      </c>
      <c r="B21" s="330" t="n">
        <f aca="false">(A21/(24*60*60))+DATE(1970,1,1)</f>
        <v>39253.875</v>
      </c>
      <c r="C21" s="132" t="n">
        <v>10.84</v>
      </c>
      <c r="D21" s="132" t="n">
        <v>10.8647</v>
      </c>
      <c r="E21" s="132" t="n">
        <v>10.7759</v>
      </c>
      <c r="F21" s="132" t="n">
        <v>10.8135</v>
      </c>
    </row>
    <row r="22" customFormat="false" ht="12.8" hidden="true" customHeight="false" outlineLevel="0" collapsed="false">
      <c r="A22" s="131" t="n">
        <v>1182459600</v>
      </c>
      <c r="B22" s="330" t="n">
        <f aca="false">(A22/(24*60*60))+DATE(1970,1,1)</f>
        <v>39254.875</v>
      </c>
      <c r="C22" s="132" t="n">
        <v>10.812</v>
      </c>
      <c r="D22" s="132" t="n">
        <v>10.846</v>
      </c>
      <c r="E22" s="132" t="n">
        <v>10.791</v>
      </c>
      <c r="F22" s="132" t="n">
        <v>10.8313</v>
      </c>
    </row>
    <row r="23" customFormat="false" ht="12.8" hidden="true" customHeight="false" outlineLevel="0" collapsed="false">
      <c r="A23" s="131" t="n">
        <v>1182718800</v>
      </c>
      <c r="B23" s="330" t="n">
        <f aca="false">(A23/(24*60*60))+DATE(1970,1,1)</f>
        <v>39257.875</v>
      </c>
      <c r="C23" s="132" t="n">
        <v>10.84</v>
      </c>
      <c r="D23" s="132" t="n">
        <v>10.8517</v>
      </c>
      <c r="E23" s="132" t="n">
        <v>10.8077</v>
      </c>
      <c r="F23" s="132" t="n">
        <v>10.8392</v>
      </c>
    </row>
    <row r="24" customFormat="false" ht="12.8" hidden="true" customHeight="false" outlineLevel="0" collapsed="false">
      <c r="A24" s="131" t="n">
        <v>1182805200</v>
      </c>
      <c r="B24" s="330" t="n">
        <f aca="false">(A24/(24*60*60))+DATE(1970,1,1)</f>
        <v>39258.875</v>
      </c>
      <c r="C24" s="132" t="n">
        <v>10.8392</v>
      </c>
      <c r="D24" s="132" t="n">
        <v>10.874</v>
      </c>
      <c r="E24" s="132" t="n">
        <v>10.822</v>
      </c>
      <c r="F24" s="132" t="n">
        <v>10.8683</v>
      </c>
    </row>
    <row r="25" customFormat="false" ht="12.8" hidden="true" customHeight="false" outlineLevel="0" collapsed="false">
      <c r="A25" s="131" t="n">
        <v>1182891600</v>
      </c>
      <c r="B25" s="330" t="n">
        <f aca="false">(A25/(24*60*60))+DATE(1970,1,1)</f>
        <v>39259.875</v>
      </c>
      <c r="C25" s="132" t="n">
        <v>10.8698</v>
      </c>
      <c r="D25" s="132" t="n">
        <v>10.9074</v>
      </c>
      <c r="E25" s="132" t="n">
        <v>10.8136</v>
      </c>
      <c r="F25" s="132" t="n">
        <v>10.8136</v>
      </c>
    </row>
    <row r="26" customFormat="false" ht="12.8" hidden="true" customHeight="false" outlineLevel="0" collapsed="false">
      <c r="A26" s="131" t="n">
        <v>1182978000</v>
      </c>
      <c r="B26" s="330" t="n">
        <f aca="false">(A26/(24*60*60))+DATE(1970,1,1)</f>
        <v>39260.875</v>
      </c>
      <c r="C26" s="132" t="n">
        <v>10.818</v>
      </c>
      <c r="D26" s="132" t="n">
        <v>10.8212</v>
      </c>
      <c r="E26" s="132" t="n">
        <v>10.78</v>
      </c>
      <c r="F26" s="132" t="n">
        <v>10.8</v>
      </c>
    </row>
    <row r="27" customFormat="false" ht="12.8" hidden="true" customHeight="false" outlineLevel="0" collapsed="false">
      <c r="A27" s="131" t="n">
        <v>1183064400</v>
      </c>
      <c r="B27" s="330" t="n">
        <f aca="false">(A27/(24*60*60))+DATE(1970,1,1)</f>
        <v>39261.875</v>
      </c>
      <c r="C27" s="132" t="n">
        <v>10.8</v>
      </c>
      <c r="D27" s="132" t="n">
        <v>10.815</v>
      </c>
      <c r="E27" s="132" t="n">
        <v>10.772</v>
      </c>
      <c r="F27" s="132" t="n">
        <v>10.8059</v>
      </c>
    </row>
    <row r="28" customFormat="false" ht="12.8" hidden="true" customHeight="false" outlineLevel="0" collapsed="false">
      <c r="A28" s="131" t="n">
        <v>1183323600</v>
      </c>
      <c r="B28" s="330" t="n">
        <f aca="false">(A28/(24*60*60))+DATE(1970,1,1)</f>
        <v>39264.875</v>
      </c>
      <c r="C28" s="132" t="n">
        <v>10.8049</v>
      </c>
      <c r="D28" s="132" t="n">
        <v>10.8049</v>
      </c>
      <c r="E28" s="132" t="n">
        <v>10.75</v>
      </c>
      <c r="F28" s="132" t="n">
        <v>10.758</v>
      </c>
    </row>
    <row r="29" customFormat="false" ht="12.8" hidden="true" customHeight="false" outlineLevel="0" collapsed="false">
      <c r="A29" s="131" t="n">
        <v>1183410000</v>
      </c>
      <c r="B29" s="330" t="n">
        <f aca="false">(A29/(24*60*60))+DATE(1970,1,1)</f>
        <v>39265.875</v>
      </c>
      <c r="C29" s="132" t="n">
        <v>10.7564</v>
      </c>
      <c r="D29" s="132" t="n">
        <v>10.7832</v>
      </c>
      <c r="E29" s="132" t="n">
        <v>10.7482</v>
      </c>
      <c r="F29" s="132" t="n">
        <v>10.768</v>
      </c>
    </row>
    <row r="30" customFormat="false" ht="12.8" hidden="true" customHeight="false" outlineLevel="0" collapsed="false">
      <c r="A30" s="131" t="n">
        <v>1183496400</v>
      </c>
      <c r="B30" s="330" t="n">
        <f aca="false">(A30/(24*60*60))+DATE(1970,1,1)</f>
        <v>39266.875</v>
      </c>
      <c r="C30" s="132" t="n">
        <v>10.784</v>
      </c>
      <c r="D30" s="132" t="n">
        <v>10.784</v>
      </c>
      <c r="E30" s="132" t="n">
        <v>10.7536</v>
      </c>
      <c r="F30" s="132" t="n">
        <v>10.7536</v>
      </c>
    </row>
    <row r="31" customFormat="false" ht="12.8" hidden="true" customHeight="false" outlineLevel="0" collapsed="false">
      <c r="A31" s="131" t="n">
        <v>1183582800</v>
      </c>
      <c r="B31" s="330" t="n">
        <f aca="false">(A31/(24*60*60))+DATE(1970,1,1)</f>
        <v>39267.875</v>
      </c>
      <c r="C31" s="132" t="n">
        <v>10.747</v>
      </c>
      <c r="D31" s="132" t="n">
        <v>10.8099</v>
      </c>
      <c r="E31" s="132" t="n">
        <v>10.747</v>
      </c>
      <c r="F31" s="132" t="n">
        <v>10.7942</v>
      </c>
    </row>
    <row r="32" customFormat="false" ht="12.8" hidden="true" customHeight="false" outlineLevel="0" collapsed="false">
      <c r="A32" s="131" t="n">
        <v>1183669200</v>
      </c>
      <c r="B32" s="330" t="n">
        <f aca="false">(A32/(24*60*60))+DATE(1970,1,1)</f>
        <v>39268.875</v>
      </c>
      <c r="C32" s="132" t="n">
        <v>10.7931</v>
      </c>
      <c r="D32" s="132" t="n">
        <v>10.8096</v>
      </c>
      <c r="E32" s="132" t="n">
        <v>10.76</v>
      </c>
      <c r="F32" s="132" t="n">
        <v>10.764</v>
      </c>
    </row>
    <row r="33" customFormat="false" ht="12.8" hidden="true" customHeight="false" outlineLevel="0" collapsed="false">
      <c r="A33" s="131" t="n">
        <v>1183928400</v>
      </c>
      <c r="B33" s="330" t="n">
        <f aca="false">(A33/(24*60*60))+DATE(1970,1,1)</f>
        <v>39271.875</v>
      </c>
      <c r="C33" s="132" t="n">
        <v>10.766</v>
      </c>
      <c r="D33" s="132" t="n">
        <v>10.775</v>
      </c>
      <c r="E33" s="132" t="n">
        <v>10.7414</v>
      </c>
      <c r="F33" s="132" t="n">
        <v>10.7562</v>
      </c>
    </row>
    <row r="34" customFormat="false" ht="12.8" hidden="true" customHeight="false" outlineLevel="0" collapsed="false">
      <c r="A34" s="131" t="n">
        <v>1184014800</v>
      </c>
      <c r="B34" s="330" t="n">
        <f aca="false">(A34/(24*60*60))+DATE(1970,1,1)</f>
        <v>39272.875</v>
      </c>
      <c r="C34" s="132" t="n">
        <v>10.751</v>
      </c>
      <c r="D34" s="132" t="n">
        <v>10.842</v>
      </c>
      <c r="E34" s="132" t="n">
        <v>10.751</v>
      </c>
      <c r="F34" s="132" t="n">
        <v>10.8301</v>
      </c>
    </row>
    <row r="35" customFormat="false" ht="12.8" hidden="true" customHeight="false" outlineLevel="0" collapsed="false">
      <c r="A35" s="131" t="n">
        <v>1184101200</v>
      </c>
      <c r="B35" s="330" t="n">
        <f aca="false">(A35/(24*60*60))+DATE(1970,1,1)</f>
        <v>39273.875</v>
      </c>
      <c r="C35" s="132" t="n">
        <v>10.8508</v>
      </c>
      <c r="D35" s="132" t="n">
        <v>10.861</v>
      </c>
      <c r="E35" s="132" t="n">
        <v>10.798</v>
      </c>
      <c r="F35" s="132" t="n">
        <v>10.798</v>
      </c>
    </row>
    <row r="36" customFormat="false" ht="12.8" hidden="true" customHeight="false" outlineLevel="0" collapsed="false">
      <c r="A36" s="131" t="n">
        <v>1184187600</v>
      </c>
      <c r="B36" s="330" t="n">
        <f aca="false">(A36/(24*60*60))+DATE(1970,1,1)</f>
        <v>39274.875</v>
      </c>
      <c r="C36" s="132" t="n">
        <v>10.82</v>
      </c>
      <c r="D36" s="132" t="n">
        <v>10.82</v>
      </c>
      <c r="E36" s="132" t="n">
        <v>10.75</v>
      </c>
      <c r="F36" s="132" t="n">
        <v>10.755</v>
      </c>
    </row>
    <row r="37" customFormat="false" ht="12.8" hidden="true" customHeight="false" outlineLevel="0" collapsed="false">
      <c r="A37" s="131" t="n">
        <v>1184274000</v>
      </c>
      <c r="B37" s="330" t="n">
        <f aca="false">(A37/(24*60*60))+DATE(1970,1,1)</f>
        <v>39275.875</v>
      </c>
      <c r="C37" s="132" t="n">
        <v>10.775</v>
      </c>
      <c r="D37" s="132" t="n">
        <v>10.7763</v>
      </c>
      <c r="E37" s="132" t="n">
        <v>10.7506</v>
      </c>
      <c r="F37" s="132" t="n">
        <v>10.756</v>
      </c>
    </row>
    <row r="38" customFormat="false" ht="12.8" hidden="true" customHeight="false" outlineLevel="0" collapsed="false">
      <c r="A38" s="131" t="n">
        <v>1184533200</v>
      </c>
      <c r="B38" s="330" t="n">
        <f aca="false">(A38/(24*60*60))+DATE(1970,1,1)</f>
        <v>39278.875</v>
      </c>
      <c r="C38" s="132" t="n">
        <v>10.7553</v>
      </c>
      <c r="D38" s="132" t="n">
        <v>10.7869</v>
      </c>
      <c r="E38" s="132" t="n">
        <v>10.748</v>
      </c>
      <c r="F38" s="132" t="n">
        <v>10.7782</v>
      </c>
    </row>
    <row r="39" customFormat="false" ht="12.8" hidden="true" customHeight="false" outlineLevel="0" collapsed="false">
      <c r="A39" s="131" t="n">
        <v>1184619600</v>
      </c>
      <c r="B39" s="330" t="n">
        <f aca="false">(A39/(24*60*60))+DATE(1970,1,1)</f>
        <v>39279.875</v>
      </c>
      <c r="C39" s="132" t="n">
        <v>10.7786</v>
      </c>
      <c r="D39" s="132" t="n">
        <v>10.788</v>
      </c>
      <c r="E39" s="132" t="n">
        <v>10.7296</v>
      </c>
      <c r="F39" s="132" t="n">
        <v>10.744</v>
      </c>
    </row>
    <row r="40" customFormat="false" ht="12.8" hidden="true" customHeight="false" outlineLevel="0" collapsed="false">
      <c r="A40" s="131" t="n">
        <v>1184706000</v>
      </c>
      <c r="B40" s="330" t="n">
        <f aca="false">(A40/(24*60*60))+DATE(1970,1,1)</f>
        <v>39280.875</v>
      </c>
      <c r="C40" s="132" t="n">
        <v>10.7442</v>
      </c>
      <c r="D40" s="132" t="n">
        <v>10.7741</v>
      </c>
      <c r="E40" s="132" t="n">
        <v>10.7272</v>
      </c>
      <c r="F40" s="132" t="n">
        <v>10.7272</v>
      </c>
    </row>
    <row r="41" customFormat="false" ht="12.8" hidden="true" customHeight="false" outlineLevel="0" collapsed="false">
      <c r="A41" s="131" t="n">
        <v>1184792400</v>
      </c>
      <c r="B41" s="330" t="n">
        <f aca="false">(A41/(24*60*60))+DATE(1970,1,1)</f>
        <v>39281.875</v>
      </c>
      <c r="C41" s="132" t="n">
        <v>10.745</v>
      </c>
      <c r="D41" s="132" t="n">
        <v>10.752</v>
      </c>
      <c r="E41" s="132" t="n">
        <v>10.6996</v>
      </c>
      <c r="F41" s="132" t="n">
        <v>10.7422</v>
      </c>
    </row>
    <row r="42" customFormat="false" ht="12.8" hidden="true" customHeight="false" outlineLevel="0" collapsed="false">
      <c r="A42" s="131" t="n">
        <v>1184878800</v>
      </c>
      <c r="B42" s="330" t="n">
        <f aca="false">(A42/(24*60*60))+DATE(1970,1,1)</f>
        <v>39282.875</v>
      </c>
      <c r="C42" s="132" t="n">
        <v>10.744</v>
      </c>
      <c r="D42" s="132" t="n">
        <v>10.801</v>
      </c>
      <c r="E42" s="132" t="n">
        <v>10.735</v>
      </c>
      <c r="F42" s="132" t="n">
        <v>10.783</v>
      </c>
    </row>
    <row r="43" customFormat="false" ht="12.8" hidden="true" customHeight="false" outlineLevel="0" collapsed="false">
      <c r="A43" s="131" t="n">
        <v>1185138000</v>
      </c>
      <c r="B43" s="330" t="n">
        <f aca="false">(A43/(24*60*60))+DATE(1970,1,1)</f>
        <v>39285.875</v>
      </c>
      <c r="C43" s="132" t="n">
        <v>10.7843</v>
      </c>
      <c r="D43" s="132" t="n">
        <v>10.791</v>
      </c>
      <c r="E43" s="132" t="n">
        <v>10.7502</v>
      </c>
      <c r="F43" s="132" t="n">
        <v>10.7605</v>
      </c>
    </row>
    <row r="44" customFormat="false" ht="12.8" hidden="true" customHeight="false" outlineLevel="0" collapsed="false">
      <c r="A44" s="131" t="n">
        <v>1185224400</v>
      </c>
      <c r="B44" s="330" t="n">
        <f aca="false">(A44/(24*60*60))+DATE(1970,1,1)</f>
        <v>39286.875</v>
      </c>
      <c r="C44" s="132" t="n">
        <v>10.7617</v>
      </c>
      <c r="D44" s="132" t="n">
        <v>10.8434</v>
      </c>
      <c r="E44" s="132" t="n">
        <v>10.7617</v>
      </c>
      <c r="F44" s="132" t="n">
        <v>10.833</v>
      </c>
    </row>
    <row r="45" customFormat="false" ht="12.8" hidden="true" customHeight="false" outlineLevel="0" collapsed="false">
      <c r="A45" s="131" t="n">
        <v>1185310800</v>
      </c>
      <c r="B45" s="330" t="n">
        <f aca="false">(A45/(24*60*60))+DATE(1970,1,1)</f>
        <v>39287.875</v>
      </c>
      <c r="C45" s="132" t="n">
        <v>10.833</v>
      </c>
      <c r="D45" s="132" t="n">
        <v>10.8825</v>
      </c>
      <c r="E45" s="132" t="n">
        <v>10.8046</v>
      </c>
      <c r="F45" s="132" t="n">
        <v>10.8489</v>
      </c>
    </row>
    <row r="46" customFormat="false" ht="12.8" hidden="true" customHeight="false" outlineLevel="0" collapsed="false">
      <c r="A46" s="131" t="n">
        <v>1185397200</v>
      </c>
      <c r="B46" s="330" t="n">
        <f aca="false">(A46/(24*60*60))+DATE(1970,1,1)</f>
        <v>39288.875</v>
      </c>
      <c r="C46" s="132" t="n">
        <v>10.85</v>
      </c>
      <c r="D46" s="132" t="n">
        <v>10.9971</v>
      </c>
      <c r="E46" s="132" t="n">
        <v>10.85</v>
      </c>
      <c r="F46" s="132" t="n">
        <v>10.973</v>
      </c>
    </row>
    <row r="47" customFormat="false" ht="12.8" hidden="true" customHeight="false" outlineLevel="0" collapsed="false">
      <c r="A47" s="131" t="n">
        <v>1185483600</v>
      </c>
      <c r="B47" s="330" t="n">
        <f aca="false">(A47/(24*60*60))+DATE(1970,1,1)</f>
        <v>39289.875</v>
      </c>
      <c r="C47" s="132" t="n">
        <v>10.9813</v>
      </c>
      <c r="D47" s="132" t="n">
        <v>11.0199</v>
      </c>
      <c r="E47" s="132" t="n">
        <v>10.9416</v>
      </c>
      <c r="F47" s="132" t="n">
        <v>11.003</v>
      </c>
    </row>
    <row r="48" customFormat="false" ht="12.8" hidden="true" customHeight="false" outlineLevel="0" collapsed="false">
      <c r="A48" s="131" t="n">
        <v>1185742800</v>
      </c>
      <c r="B48" s="330" t="n">
        <f aca="false">(A48/(24*60*60))+DATE(1970,1,1)</f>
        <v>39292.875</v>
      </c>
      <c r="C48" s="132" t="n">
        <v>11.004</v>
      </c>
      <c r="D48" s="132" t="n">
        <v>11.031</v>
      </c>
      <c r="E48" s="132" t="n">
        <v>10.9098</v>
      </c>
      <c r="F48" s="132" t="n">
        <v>10.914</v>
      </c>
    </row>
    <row r="49" customFormat="false" ht="12.8" hidden="true" customHeight="false" outlineLevel="0" collapsed="false">
      <c r="A49" s="131" t="n">
        <v>1185829200</v>
      </c>
      <c r="B49" s="330" t="n">
        <f aca="false">(A49/(24*60*60))+DATE(1970,1,1)</f>
        <v>39293.875</v>
      </c>
      <c r="C49" s="132" t="n">
        <v>10.9115</v>
      </c>
      <c r="D49" s="132" t="n">
        <v>10.9882</v>
      </c>
      <c r="E49" s="132" t="n">
        <v>10.8898</v>
      </c>
      <c r="F49" s="132" t="n">
        <v>10.98</v>
      </c>
    </row>
    <row r="50" customFormat="false" ht="12.8" hidden="true" customHeight="false" outlineLevel="0" collapsed="false">
      <c r="A50" s="131" t="n">
        <v>1185915600</v>
      </c>
      <c r="B50" s="330" t="n">
        <f aca="false">(A50/(24*60*60))+DATE(1970,1,1)</f>
        <v>39294.875</v>
      </c>
      <c r="C50" s="132" t="n">
        <v>10.98</v>
      </c>
      <c r="D50" s="132" t="n">
        <v>11.0336</v>
      </c>
      <c r="E50" s="132" t="n">
        <v>10.939</v>
      </c>
      <c r="F50" s="132" t="n">
        <v>10.9401</v>
      </c>
    </row>
    <row r="51" customFormat="false" ht="12.8" hidden="true" customHeight="false" outlineLevel="0" collapsed="false">
      <c r="A51" s="131" t="n">
        <v>1186002000</v>
      </c>
      <c r="B51" s="330" t="n">
        <f aca="false">(A51/(24*60*60))+DATE(1970,1,1)</f>
        <v>39295.875</v>
      </c>
      <c r="C51" s="132" t="n">
        <v>10.956</v>
      </c>
      <c r="D51" s="132" t="n">
        <v>10.956</v>
      </c>
      <c r="E51" s="132" t="n">
        <v>10.92</v>
      </c>
      <c r="F51" s="132" t="n">
        <v>10.94</v>
      </c>
    </row>
    <row r="52" customFormat="false" ht="12.8" hidden="true" customHeight="false" outlineLevel="0" collapsed="false">
      <c r="A52" s="131" t="n">
        <v>1186088400</v>
      </c>
      <c r="B52" s="330" t="n">
        <f aca="false">(A52/(24*60*60))+DATE(1970,1,1)</f>
        <v>39296.875</v>
      </c>
      <c r="C52" s="132" t="n">
        <v>10.928</v>
      </c>
      <c r="D52" s="132" t="n">
        <v>11.0093</v>
      </c>
      <c r="E52" s="132" t="n">
        <v>10.928</v>
      </c>
      <c r="F52" s="132" t="n">
        <v>10.9942</v>
      </c>
    </row>
    <row r="53" customFormat="false" ht="12.8" hidden="true" customHeight="false" outlineLevel="0" collapsed="false">
      <c r="A53" s="131" t="n">
        <v>1186347600</v>
      </c>
      <c r="B53" s="330" t="n">
        <f aca="false">(A53/(24*60*60))+DATE(1970,1,1)</f>
        <v>39299.875</v>
      </c>
      <c r="C53" s="132" t="n">
        <v>11.0011</v>
      </c>
      <c r="D53" s="132" t="n">
        <v>11.0172</v>
      </c>
      <c r="E53" s="132" t="n">
        <v>10.95</v>
      </c>
      <c r="F53" s="132" t="n">
        <v>10.95</v>
      </c>
    </row>
    <row r="54" customFormat="false" ht="12.8" hidden="true" customHeight="false" outlineLevel="0" collapsed="false">
      <c r="A54" s="131" t="n">
        <v>1186434000</v>
      </c>
      <c r="B54" s="330" t="n">
        <f aca="false">(A54/(24*60*60))+DATE(1970,1,1)</f>
        <v>39300.875</v>
      </c>
      <c r="C54" s="132" t="n">
        <v>10.95</v>
      </c>
      <c r="D54" s="132" t="n">
        <v>10.9881</v>
      </c>
      <c r="E54" s="132" t="n">
        <v>10.9452</v>
      </c>
      <c r="F54" s="132" t="n">
        <v>10.9452</v>
      </c>
    </row>
    <row r="55" customFormat="false" ht="12.8" hidden="true" customHeight="false" outlineLevel="0" collapsed="false">
      <c r="A55" s="131" t="n">
        <v>1186520400</v>
      </c>
      <c r="B55" s="330" t="n">
        <f aca="false">(A55/(24*60*60))+DATE(1970,1,1)</f>
        <v>39301.875</v>
      </c>
      <c r="C55" s="132" t="n">
        <v>10.9465</v>
      </c>
      <c r="D55" s="132" t="n">
        <v>10.957</v>
      </c>
      <c r="E55" s="132" t="n">
        <v>10.914</v>
      </c>
      <c r="F55" s="132" t="n">
        <v>10.9212</v>
      </c>
    </row>
    <row r="56" customFormat="false" ht="12.8" hidden="true" customHeight="false" outlineLevel="0" collapsed="false">
      <c r="A56" s="131" t="n">
        <v>1186606800</v>
      </c>
      <c r="B56" s="330" t="n">
        <f aca="false">(A56/(24*60*60))+DATE(1970,1,1)</f>
        <v>39302.875</v>
      </c>
      <c r="C56" s="132" t="n">
        <v>10.922</v>
      </c>
      <c r="D56" s="132" t="n">
        <v>11.0149</v>
      </c>
      <c r="E56" s="132" t="n">
        <v>10.922</v>
      </c>
      <c r="F56" s="132" t="n">
        <v>10.997</v>
      </c>
    </row>
    <row r="57" customFormat="false" ht="12.8" hidden="true" customHeight="false" outlineLevel="0" collapsed="false">
      <c r="A57" s="131" t="n">
        <v>1186693200</v>
      </c>
      <c r="B57" s="330" t="n">
        <f aca="false">(A57/(24*60*60))+DATE(1970,1,1)</f>
        <v>39303.875</v>
      </c>
      <c r="C57" s="132" t="n">
        <v>10.9952</v>
      </c>
      <c r="D57" s="132" t="n">
        <v>11.0483</v>
      </c>
      <c r="E57" s="132" t="n">
        <v>10.986</v>
      </c>
      <c r="F57" s="132" t="n">
        <v>10.997</v>
      </c>
    </row>
    <row r="58" customFormat="false" ht="12.8" hidden="true" customHeight="false" outlineLevel="0" collapsed="false">
      <c r="A58" s="131" t="n">
        <v>1186952400</v>
      </c>
      <c r="B58" s="330" t="n">
        <f aca="false">(A58/(24*60*60))+DATE(1970,1,1)</f>
        <v>39306.875</v>
      </c>
      <c r="C58" s="132" t="n">
        <v>10.998</v>
      </c>
      <c r="D58" s="132" t="n">
        <v>11.029</v>
      </c>
      <c r="E58" s="132" t="n">
        <v>10.9748</v>
      </c>
      <c r="F58" s="132" t="n">
        <v>11.025</v>
      </c>
    </row>
    <row r="59" customFormat="false" ht="12.8" hidden="true" customHeight="false" outlineLevel="0" collapsed="false">
      <c r="A59" s="131" t="n">
        <v>1187038800</v>
      </c>
      <c r="B59" s="330" t="n">
        <f aca="false">(A59/(24*60*60))+DATE(1970,1,1)</f>
        <v>39307.875</v>
      </c>
      <c r="C59" s="132" t="n">
        <v>11.0253</v>
      </c>
      <c r="D59" s="132" t="n">
        <v>11.0945</v>
      </c>
      <c r="E59" s="132" t="n">
        <v>11.02</v>
      </c>
      <c r="F59" s="132" t="n">
        <v>11.089</v>
      </c>
    </row>
    <row r="60" customFormat="false" ht="12.8" hidden="true" customHeight="false" outlineLevel="0" collapsed="false">
      <c r="A60" s="131" t="n">
        <v>1187125200</v>
      </c>
      <c r="B60" s="330" t="n">
        <f aca="false">(A60/(24*60*60))+DATE(1970,1,1)</f>
        <v>39308.875</v>
      </c>
      <c r="C60" s="132" t="n">
        <v>11.091</v>
      </c>
      <c r="D60" s="132" t="n">
        <v>11.1965</v>
      </c>
      <c r="E60" s="132" t="n">
        <v>11.091</v>
      </c>
      <c r="F60" s="132" t="n">
        <v>11.196</v>
      </c>
    </row>
    <row r="61" customFormat="false" ht="12.8" hidden="true" customHeight="false" outlineLevel="0" collapsed="false">
      <c r="A61" s="131" t="n">
        <v>1187211600</v>
      </c>
      <c r="B61" s="330" t="n">
        <f aca="false">(A61/(24*60*60))+DATE(1970,1,1)</f>
        <v>39309.875</v>
      </c>
      <c r="C61" s="132" t="n">
        <v>11.201</v>
      </c>
      <c r="D61" s="132" t="n">
        <v>11.3272</v>
      </c>
      <c r="E61" s="132" t="n">
        <v>11.1686</v>
      </c>
      <c r="F61" s="132" t="n">
        <v>11.1686</v>
      </c>
    </row>
    <row r="62" customFormat="false" ht="12.8" hidden="true" customHeight="false" outlineLevel="0" collapsed="false">
      <c r="A62" s="131" t="n">
        <v>1187298000</v>
      </c>
      <c r="B62" s="330" t="n">
        <f aca="false">(A62/(24*60*60))+DATE(1970,1,1)</f>
        <v>39310.875</v>
      </c>
      <c r="C62" s="132" t="n">
        <v>11.174</v>
      </c>
      <c r="D62" s="132" t="n">
        <v>11.252</v>
      </c>
      <c r="E62" s="132" t="n">
        <v>11.0775</v>
      </c>
      <c r="F62" s="132" t="n">
        <v>11.0775</v>
      </c>
    </row>
    <row r="63" customFormat="false" ht="12.8" hidden="true" customHeight="false" outlineLevel="0" collapsed="false">
      <c r="A63" s="131" t="n">
        <v>1187557200</v>
      </c>
      <c r="B63" s="330" t="n">
        <f aca="false">(A63/(24*60*60))+DATE(1970,1,1)</f>
        <v>39313.875</v>
      </c>
      <c r="C63" s="132" t="n">
        <v>11.08</v>
      </c>
      <c r="D63" s="132" t="n">
        <v>11.145</v>
      </c>
      <c r="E63" s="132" t="n">
        <v>11.0627</v>
      </c>
      <c r="F63" s="132" t="n">
        <v>11.1142</v>
      </c>
    </row>
    <row r="64" customFormat="false" ht="12.8" hidden="true" customHeight="false" outlineLevel="0" collapsed="false">
      <c r="A64" s="131" t="n">
        <v>1187643600</v>
      </c>
      <c r="B64" s="330" t="n">
        <f aca="false">(A64/(24*60*60))+DATE(1970,1,1)</f>
        <v>39314.875</v>
      </c>
      <c r="C64" s="132" t="n">
        <v>11.116</v>
      </c>
      <c r="D64" s="132" t="n">
        <v>11.1474</v>
      </c>
      <c r="E64" s="132" t="n">
        <v>11.0989</v>
      </c>
      <c r="F64" s="132" t="n">
        <v>11.1399</v>
      </c>
    </row>
    <row r="65" customFormat="false" ht="12.8" hidden="true" customHeight="false" outlineLevel="0" collapsed="false">
      <c r="A65" s="131" t="n">
        <v>1187730000</v>
      </c>
      <c r="B65" s="330" t="n">
        <f aca="false">(A65/(24*60*60))+DATE(1970,1,1)</f>
        <v>39315.875</v>
      </c>
      <c r="C65" s="132" t="n">
        <v>11.137</v>
      </c>
      <c r="D65" s="132" t="n">
        <v>11.145</v>
      </c>
      <c r="E65" s="132" t="n">
        <v>11.0442</v>
      </c>
      <c r="F65" s="132" t="n">
        <v>11.0442</v>
      </c>
    </row>
    <row r="66" customFormat="false" ht="12.8" hidden="true" customHeight="false" outlineLevel="0" collapsed="false">
      <c r="A66" s="131" t="n">
        <v>1187816400</v>
      </c>
      <c r="B66" s="330" t="n">
        <f aca="false">(A66/(24*60*60))+DATE(1970,1,1)</f>
        <v>39316.875</v>
      </c>
      <c r="C66" s="132" t="n">
        <v>11.04</v>
      </c>
      <c r="D66" s="132" t="n">
        <v>11.09</v>
      </c>
      <c r="E66" s="132" t="n">
        <v>11.003</v>
      </c>
      <c r="F66" s="132" t="n">
        <v>11.064</v>
      </c>
    </row>
    <row r="67" customFormat="false" ht="12.8" hidden="true" customHeight="false" outlineLevel="0" collapsed="false">
      <c r="A67" s="131" t="n">
        <v>1187902800</v>
      </c>
      <c r="B67" s="330" t="n">
        <f aca="false">(A67/(24*60*60))+DATE(1970,1,1)</f>
        <v>39317.875</v>
      </c>
      <c r="C67" s="132" t="n">
        <v>11.073</v>
      </c>
      <c r="D67" s="132" t="n">
        <v>11.0869</v>
      </c>
      <c r="E67" s="132" t="n">
        <v>10.9993</v>
      </c>
      <c r="F67" s="132" t="n">
        <v>10.9993</v>
      </c>
    </row>
    <row r="68" customFormat="false" ht="12.8" hidden="true" customHeight="false" outlineLevel="0" collapsed="false">
      <c r="A68" s="131" t="n">
        <v>1188162000</v>
      </c>
      <c r="B68" s="330" t="n">
        <f aca="false">(A68/(24*60*60))+DATE(1970,1,1)</f>
        <v>39320.875</v>
      </c>
      <c r="C68" s="132" t="n">
        <v>11.001</v>
      </c>
      <c r="D68" s="132" t="n">
        <v>11.0697</v>
      </c>
      <c r="E68" s="132" t="n">
        <v>11.001</v>
      </c>
      <c r="F68" s="132" t="n">
        <v>11.0583</v>
      </c>
    </row>
    <row r="69" customFormat="false" ht="12.8" hidden="true" customHeight="false" outlineLevel="0" collapsed="false">
      <c r="A69" s="131" t="n">
        <v>1188248400</v>
      </c>
      <c r="B69" s="330" t="n">
        <f aca="false">(A69/(24*60*60))+DATE(1970,1,1)</f>
        <v>39321.875</v>
      </c>
      <c r="C69" s="132" t="n">
        <v>11.0571</v>
      </c>
      <c r="D69" s="132" t="n">
        <v>11.145</v>
      </c>
      <c r="E69" s="132" t="n">
        <v>11.045</v>
      </c>
      <c r="F69" s="132" t="n">
        <v>11.138</v>
      </c>
    </row>
    <row r="70" customFormat="false" ht="12.8" hidden="true" customHeight="false" outlineLevel="0" collapsed="false">
      <c r="A70" s="131" t="n">
        <v>1188334800</v>
      </c>
      <c r="B70" s="330" t="n">
        <f aca="false">(A70/(24*60*60))+DATE(1970,1,1)</f>
        <v>39322.875</v>
      </c>
      <c r="C70" s="132" t="n">
        <v>11.1415</v>
      </c>
      <c r="D70" s="132" t="n">
        <v>11.153</v>
      </c>
      <c r="E70" s="132" t="n">
        <v>11.0653</v>
      </c>
      <c r="F70" s="132" t="n">
        <v>11.0653</v>
      </c>
    </row>
    <row r="71" customFormat="false" ht="12.8" hidden="true" customHeight="false" outlineLevel="0" collapsed="false">
      <c r="A71" s="131" t="n">
        <v>1188421200</v>
      </c>
      <c r="B71" s="330" t="n">
        <f aca="false">(A71/(24*60*60))+DATE(1970,1,1)</f>
        <v>39323.875</v>
      </c>
      <c r="C71" s="132" t="n">
        <v>11.0671</v>
      </c>
      <c r="D71" s="132" t="n">
        <v>11.1095</v>
      </c>
      <c r="E71" s="132" t="n">
        <v>11.0671</v>
      </c>
      <c r="F71" s="132" t="n">
        <v>11.077</v>
      </c>
    </row>
    <row r="72" customFormat="false" ht="12.8" hidden="true" customHeight="false" outlineLevel="0" collapsed="false">
      <c r="A72" s="131" t="n">
        <v>1188507600</v>
      </c>
      <c r="B72" s="330" t="n">
        <f aca="false">(A72/(24*60*60))+DATE(1970,1,1)</f>
        <v>39324.875</v>
      </c>
      <c r="C72" s="132" t="n">
        <v>11.0791</v>
      </c>
      <c r="D72" s="132" t="n">
        <v>11.0847</v>
      </c>
      <c r="E72" s="132" t="n">
        <v>11.0253</v>
      </c>
      <c r="F72" s="132" t="n">
        <v>11.0253</v>
      </c>
    </row>
    <row r="73" customFormat="false" ht="12.8" hidden="true" customHeight="false" outlineLevel="0" collapsed="false">
      <c r="A73" s="131" t="n">
        <v>1188766800</v>
      </c>
      <c r="B73" s="330" t="n">
        <f aca="false">(A73/(24*60*60))+DATE(1970,1,1)</f>
        <v>39327.875</v>
      </c>
      <c r="C73" s="132" t="n">
        <v>11.028</v>
      </c>
      <c r="D73" s="132" t="n">
        <v>11.0394</v>
      </c>
      <c r="E73" s="132" t="n">
        <v>11.0118</v>
      </c>
      <c r="F73" s="132" t="n">
        <v>11.014</v>
      </c>
    </row>
    <row r="74" customFormat="false" ht="12.8" hidden="true" customHeight="false" outlineLevel="0" collapsed="false">
      <c r="A74" s="131" t="n">
        <v>1188853200</v>
      </c>
      <c r="B74" s="330" t="n">
        <f aca="false">(A74/(24*60*60))+DATE(1970,1,1)</f>
        <v>39328.875</v>
      </c>
      <c r="C74" s="132" t="n">
        <v>11.012</v>
      </c>
      <c r="D74" s="132" t="n">
        <v>11.0542</v>
      </c>
      <c r="E74" s="132" t="n">
        <v>11.012</v>
      </c>
      <c r="F74" s="132" t="n">
        <v>11.024</v>
      </c>
    </row>
    <row r="75" customFormat="false" ht="12.8" hidden="true" customHeight="false" outlineLevel="0" collapsed="false">
      <c r="A75" s="131" t="n">
        <v>1188939600</v>
      </c>
      <c r="B75" s="330" t="n">
        <f aca="false">(A75/(24*60*60))+DATE(1970,1,1)</f>
        <v>39329.875</v>
      </c>
      <c r="C75" s="132" t="n">
        <v>11.025</v>
      </c>
      <c r="D75" s="132" t="n">
        <v>11.0971</v>
      </c>
      <c r="E75" s="132" t="n">
        <v>11.025</v>
      </c>
      <c r="F75" s="132" t="n">
        <v>11.0743</v>
      </c>
    </row>
    <row r="76" customFormat="false" ht="12.8" hidden="true" customHeight="false" outlineLevel="0" collapsed="false">
      <c r="A76" s="131" t="n">
        <v>1189026000</v>
      </c>
      <c r="B76" s="330" t="n">
        <f aca="false">(A76/(24*60*60))+DATE(1970,1,1)</f>
        <v>39330.875</v>
      </c>
      <c r="C76" s="132" t="n">
        <v>11.0701</v>
      </c>
      <c r="D76" s="132" t="n">
        <v>11.0894</v>
      </c>
      <c r="E76" s="132" t="n">
        <v>11.0502</v>
      </c>
      <c r="F76" s="132" t="n">
        <v>11.0502</v>
      </c>
    </row>
    <row r="77" customFormat="false" ht="12.8" hidden="true" customHeight="false" outlineLevel="0" collapsed="false">
      <c r="A77" s="131" t="n">
        <v>1189112400</v>
      </c>
      <c r="B77" s="330" t="n">
        <f aca="false">(A77/(24*60*60))+DATE(1970,1,1)</f>
        <v>39331.875</v>
      </c>
      <c r="C77" s="132" t="n">
        <v>11.051</v>
      </c>
      <c r="D77" s="132" t="n">
        <v>11.15</v>
      </c>
      <c r="E77" s="132" t="n">
        <v>11.051</v>
      </c>
      <c r="F77" s="132" t="n">
        <v>11.136</v>
      </c>
    </row>
    <row r="78" customFormat="false" ht="12.8" hidden="true" customHeight="false" outlineLevel="0" collapsed="false">
      <c r="A78" s="131" t="n">
        <v>1189371600</v>
      </c>
      <c r="B78" s="330" t="n">
        <f aca="false">(A78/(24*60*60))+DATE(1970,1,1)</f>
        <v>39334.875</v>
      </c>
      <c r="C78" s="132" t="n">
        <v>11.128</v>
      </c>
      <c r="D78" s="132" t="n">
        <v>11.1518</v>
      </c>
      <c r="E78" s="132" t="n">
        <v>11.1076</v>
      </c>
      <c r="F78" s="132" t="n">
        <v>11.123</v>
      </c>
    </row>
    <row r="79" customFormat="false" ht="12.8" hidden="true" customHeight="false" outlineLevel="0" collapsed="false">
      <c r="A79" s="131" t="n">
        <v>1189458000</v>
      </c>
      <c r="B79" s="330" t="n">
        <f aca="false">(A79/(24*60*60))+DATE(1970,1,1)</f>
        <v>39335.875</v>
      </c>
      <c r="C79" s="132" t="n">
        <v>11.143</v>
      </c>
      <c r="D79" s="132" t="n">
        <v>11.143</v>
      </c>
      <c r="E79" s="132" t="n">
        <v>11.0682</v>
      </c>
      <c r="F79" s="132" t="n">
        <v>11.0682</v>
      </c>
    </row>
    <row r="80" customFormat="false" ht="12.8" hidden="true" customHeight="false" outlineLevel="0" collapsed="false">
      <c r="A80" s="131" t="n">
        <v>1189544400</v>
      </c>
      <c r="B80" s="330" t="n">
        <f aca="false">(A80/(24*60*60))+DATE(1970,1,1)</f>
        <v>39336.875</v>
      </c>
      <c r="C80" s="132" t="n">
        <v>11.102</v>
      </c>
      <c r="D80" s="132" t="n">
        <v>11.107</v>
      </c>
      <c r="E80" s="132" t="n">
        <v>11.0595</v>
      </c>
      <c r="F80" s="132" t="n">
        <v>11.0982</v>
      </c>
    </row>
    <row r="81" customFormat="false" ht="12.8" hidden="true" customHeight="false" outlineLevel="0" collapsed="false">
      <c r="A81" s="131" t="n">
        <v>1189630800</v>
      </c>
      <c r="B81" s="330" t="n">
        <f aca="false">(A81/(24*60*60))+DATE(1970,1,1)</f>
        <v>39337.875</v>
      </c>
      <c r="C81" s="132" t="n">
        <v>11.0904</v>
      </c>
      <c r="D81" s="132" t="n">
        <v>11.123</v>
      </c>
      <c r="E81" s="132" t="n">
        <v>11.0666</v>
      </c>
      <c r="F81" s="132" t="n">
        <v>11.1139</v>
      </c>
    </row>
    <row r="82" customFormat="false" ht="12.8" hidden="true" customHeight="false" outlineLevel="0" collapsed="false">
      <c r="A82" s="131" t="n">
        <v>1189717200</v>
      </c>
      <c r="B82" s="330" t="n">
        <f aca="false">(A82/(24*60*60))+DATE(1970,1,1)</f>
        <v>39338.875</v>
      </c>
      <c r="C82" s="132" t="n">
        <v>11.1181</v>
      </c>
      <c r="D82" s="132" t="n">
        <v>11.1346</v>
      </c>
      <c r="E82" s="132" t="n">
        <v>11.08</v>
      </c>
      <c r="F82" s="132" t="n">
        <v>11.1142</v>
      </c>
    </row>
    <row r="83" customFormat="false" ht="12.8" hidden="true" customHeight="false" outlineLevel="0" collapsed="false">
      <c r="A83" s="131" t="n">
        <v>1189976400</v>
      </c>
      <c r="B83" s="330" t="n">
        <f aca="false">(A83/(24*60*60))+DATE(1970,1,1)</f>
        <v>39341.875</v>
      </c>
      <c r="C83" s="132" t="n">
        <v>11.105</v>
      </c>
      <c r="D83" s="132" t="n">
        <v>11.155</v>
      </c>
      <c r="E83" s="132" t="n">
        <v>11.105</v>
      </c>
      <c r="F83" s="132" t="n">
        <v>11.1299</v>
      </c>
    </row>
    <row r="84" customFormat="false" ht="12.8" hidden="true" customHeight="false" outlineLevel="0" collapsed="false">
      <c r="A84" s="131" t="n">
        <v>1190062800</v>
      </c>
      <c r="B84" s="330" t="n">
        <f aca="false">(A84/(24*60*60))+DATE(1970,1,1)</f>
        <v>39342.875</v>
      </c>
      <c r="C84" s="132" t="n">
        <v>11.143</v>
      </c>
      <c r="D84" s="132" t="n">
        <v>11.143</v>
      </c>
      <c r="E84" s="132" t="n">
        <v>10.9872</v>
      </c>
      <c r="F84" s="132" t="n">
        <v>10.9872</v>
      </c>
    </row>
    <row r="85" customFormat="false" ht="12.8" hidden="true" customHeight="false" outlineLevel="0" collapsed="false">
      <c r="A85" s="131" t="n">
        <v>1190149200</v>
      </c>
      <c r="B85" s="330" t="n">
        <f aca="false">(A85/(24*60*60))+DATE(1970,1,1)</f>
        <v>39343.875</v>
      </c>
      <c r="C85" s="132" t="n">
        <v>10.9879</v>
      </c>
      <c r="D85" s="132" t="n">
        <v>11.0125</v>
      </c>
      <c r="E85" s="132" t="n">
        <v>10.9601</v>
      </c>
      <c r="F85" s="132" t="n">
        <v>10.9832</v>
      </c>
    </row>
    <row r="86" customFormat="false" ht="12.8" hidden="true" customHeight="false" outlineLevel="0" collapsed="false">
      <c r="A86" s="131" t="n">
        <v>1190235600</v>
      </c>
      <c r="B86" s="330" t="n">
        <f aca="false">(A86/(24*60*60))+DATE(1970,1,1)</f>
        <v>39344.875</v>
      </c>
      <c r="C86" s="132" t="n">
        <v>10.9867</v>
      </c>
      <c r="D86" s="132" t="n">
        <v>11.0073</v>
      </c>
      <c r="E86" s="132" t="n">
        <v>10.9617</v>
      </c>
      <c r="F86" s="132" t="n">
        <v>10.9852</v>
      </c>
    </row>
    <row r="87" customFormat="false" ht="12.8" hidden="true" customHeight="false" outlineLevel="0" collapsed="false">
      <c r="A87" s="131" t="n">
        <v>1190322000</v>
      </c>
      <c r="B87" s="330" t="n">
        <f aca="false">(A87/(24*60*60))+DATE(1970,1,1)</f>
        <v>39345.875</v>
      </c>
      <c r="C87" s="132" t="n">
        <v>10.963</v>
      </c>
      <c r="D87" s="132" t="n">
        <v>10.9979</v>
      </c>
      <c r="E87" s="132" t="n">
        <v>10.9422</v>
      </c>
      <c r="F87" s="132" t="n">
        <v>10.9478</v>
      </c>
    </row>
    <row r="88" customFormat="false" ht="12.8" hidden="true" customHeight="false" outlineLevel="0" collapsed="false">
      <c r="A88" s="131" t="n">
        <v>1190581200</v>
      </c>
      <c r="B88" s="330" t="n">
        <f aca="false">(A88/(24*60*60))+DATE(1970,1,1)</f>
        <v>39348.875</v>
      </c>
      <c r="C88" s="132" t="n">
        <v>10.941</v>
      </c>
      <c r="D88" s="132" t="n">
        <v>10.956</v>
      </c>
      <c r="E88" s="132" t="n">
        <v>10.9264</v>
      </c>
      <c r="F88" s="132" t="n">
        <v>10.9457</v>
      </c>
    </row>
    <row r="89" customFormat="false" ht="12.8" hidden="true" customHeight="false" outlineLevel="0" collapsed="false">
      <c r="A89" s="131" t="n">
        <v>1190667600</v>
      </c>
      <c r="B89" s="330" t="n">
        <f aca="false">(A89/(24*60*60))+DATE(1970,1,1)</f>
        <v>39349.875</v>
      </c>
      <c r="C89" s="132" t="n">
        <v>10.932</v>
      </c>
      <c r="D89" s="132" t="n">
        <v>10.9871</v>
      </c>
      <c r="E89" s="132" t="n">
        <v>10.9179</v>
      </c>
      <c r="F89" s="132" t="n">
        <v>10.9179</v>
      </c>
    </row>
    <row r="90" customFormat="false" ht="12.8" hidden="true" customHeight="false" outlineLevel="0" collapsed="false">
      <c r="A90" s="131" t="n">
        <v>1190754000</v>
      </c>
      <c r="B90" s="330" t="n">
        <f aca="false">(A90/(24*60*60))+DATE(1970,1,1)</f>
        <v>39350.875</v>
      </c>
      <c r="C90" s="132" t="n">
        <v>10.937</v>
      </c>
      <c r="D90" s="132" t="n">
        <v>10.937</v>
      </c>
      <c r="E90" s="132" t="n">
        <v>10.9089</v>
      </c>
      <c r="F90" s="132" t="n">
        <v>10.9089</v>
      </c>
    </row>
    <row r="91" customFormat="false" ht="12.8" hidden="true" customHeight="false" outlineLevel="0" collapsed="false">
      <c r="A91" s="131" t="n">
        <v>1190840400</v>
      </c>
      <c r="B91" s="330" t="n">
        <f aca="false">(A91/(24*60*60))+DATE(1970,1,1)</f>
        <v>39351.875</v>
      </c>
      <c r="C91" s="132" t="n">
        <v>10.921</v>
      </c>
      <c r="D91" s="132" t="n">
        <v>10.9318</v>
      </c>
      <c r="E91" s="132" t="n">
        <v>10.8902</v>
      </c>
      <c r="F91" s="132" t="n">
        <v>10.9151</v>
      </c>
    </row>
    <row r="92" customFormat="false" ht="12.8" hidden="true" customHeight="false" outlineLevel="0" collapsed="false">
      <c r="A92" s="131" t="n">
        <v>1190926800</v>
      </c>
      <c r="B92" s="330" t="n">
        <f aca="false">(A92/(24*60*60))+DATE(1970,1,1)</f>
        <v>39352.875</v>
      </c>
      <c r="C92" s="132" t="n">
        <v>10.9137</v>
      </c>
      <c r="D92" s="132" t="n">
        <v>10.944</v>
      </c>
      <c r="E92" s="132" t="n">
        <v>10.9137</v>
      </c>
      <c r="F92" s="132" t="n">
        <v>10.9305</v>
      </c>
    </row>
    <row r="93" customFormat="false" ht="12.8" hidden="true" customHeight="false" outlineLevel="0" collapsed="false">
      <c r="A93" s="131" t="n">
        <v>1191186000</v>
      </c>
      <c r="B93" s="330" t="n">
        <f aca="false">(A93/(24*60*60))+DATE(1970,1,1)</f>
        <v>39355.875</v>
      </c>
      <c r="C93" s="132" t="n">
        <v>10.9362</v>
      </c>
      <c r="D93" s="132" t="n">
        <v>10.96</v>
      </c>
      <c r="E93" s="132" t="n">
        <v>10.8795</v>
      </c>
      <c r="F93" s="132" t="n">
        <v>10.8795</v>
      </c>
    </row>
    <row r="94" customFormat="false" ht="12.8" hidden="true" customHeight="false" outlineLevel="0" collapsed="false">
      <c r="A94" s="131" t="n">
        <v>1191272400</v>
      </c>
      <c r="B94" s="330" t="n">
        <f aca="false">(A94/(24*60*60))+DATE(1970,1,1)</f>
        <v>39356.875</v>
      </c>
      <c r="C94" s="132" t="n">
        <v>10.8823</v>
      </c>
      <c r="D94" s="132" t="n">
        <v>10.9259</v>
      </c>
      <c r="E94" s="132" t="n">
        <v>10.8823</v>
      </c>
      <c r="F94" s="132" t="n">
        <v>10.8915</v>
      </c>
    </row>
    <row r="95" customFormat="false" ht="12.8" hidden="true" customHeight="false" outlineLevel="0" collapsed="false">
      <c r="A95" s="131" t="n">
        <v>1191358800</v>
      </c>
      <c r="B95" s="330" t="n">
        <f aca="false">(A95/(24*60*60))+DATE(1970,1,1)</f>
        <v>39357.875</v>
      </c>
      <c r="C95" s="132" t="n">
        <v>10.893</v>
      </c>
      <c r="D95" s="132" t="n">
        <v>10.914</v>
      </c>
      <c r="E95" s="132" t="n">
        <v>10.859</v>
      </c>
      <c r="F95" s="132" t="n">
        <v>10.9043</v>
      </c>
    </row>
    <row r="96" customFormat="false" ht="12.8" hidden="true" customHeight="false" outlineLevel="0" collapsed="false">
      <c r="A96" s="131" t="n">
        <v>1191445200</v>
      </c>
      <c r="B96" s="330" t="n">
        <f aca="false">(A96/(24*60*60))+DATE(1970,1,1)</f>
        <v>39358.875</v>
      </c>
      <c r="C96" s="132" t="n">
        <v>10.9055</v>
      </c>
      <c r="D96" s="132" t="n">
        <v>10.9238</v>
      </c>
      <c r="E96" s="132" t="n">
        <v>10.866</v>
      </c>
      <c r="F96" s="132" t="n">
        <v>10.866</v>
      </c>
    </row>
    <row r="97" customFormat="false" ht="12.8" hidden="true" customHeight="false" outlineLevel="0" collapsed="false">
      <c r="A97" s="131" t="n">
        <v>1191531600</v>
      </c>
      <c r="B97" s="330" t="n">
        <f aca="false">(A97/(24*60*60))+DATE(1970,1,1)</f>
        <v>39359.875</v>
      </c>
      <c r="C97" s="132" t="n">
        <v>10.886</v>
      </c>
      <c r="D97" s="132" t="n">
        <v>10.886</v>
      </c>
      <c r="E97" s="132" t="n">
        <v>10.8381</v>
      </c>
      <c r="F97" s="132" t="n">
        <v>10.843</v>
      </c>
    </row>
    <row r="98" customFormat="false" ht="12.8" hidden="true" customHeight="false" outlineLevel="0" collapsed="false">
      <c r="A98" s="131" t="n">
        <v>1191790800</v>
      </c>
      <c r="B98" s="330" t="n">
        <f aca="false">(A98/(24*60*60))+DATE(1970,1,1)</f>
        <v>39362.875</v>
      </c>
      <c r="C98" s="132" t="n">
        <v>10.8377</v>
      </c>
      <c r="D98" s="132" t="n">
        <v>10.8623</v>
      </c>
      <c r="E98" s="132" t="n">
        <v>10.8316</v>
      </c>
      <c r="F98" s="132" t="n">
        <v>10.8422</v>
      </c>
    </row>
    <row r="99" customFormat="false" ht="12.8" hidden="true" customHeight="false" outlineLevel="0" collapsed="false">
      <c r="A99" s="131" t="n">
        <v>1191877200</v>
      </c>
      <c r="B99" s="330" t="n">
        <f aca="false">(A99/(24*60*60))+DATE(1970,1,1)</f>
        <v>39363.875</v>
      </c>
      <c r="C99" s="132" t="n">
        <v>10.8399</v>
      </c>
      <c r="D99" s="132" t="n">
        <v>10.857</v>
      </c>
      <c r="E99" s="132" t="n">
        <v>10.82</v>
      </c>
      <c r="F99" s="132" t="n">
        <v>10.825</v>
      </c>
    </row>
    <row r="100" customFormat="false" ht="12.8" hidden="true" customHeight="false" outlineLevel="0" collapsed="false">
      <c r="A100" s="131" t="n">
        <v>1191963600</v>
      </c>
      <c r="B100" s="330" t="n">
        <f aca="false">(A100/(24*60*60))+DATE(1970,1,1)</f>
        <v>39364.875</v>
      </c>
      <c r="C100" s="132" t="n">
        <v>10.8275</v>
      </c>
      <c r="D100" s="132" t="n">
        <v>10.8541</v>
      </c>
      <c r="E100" s="132" t="n">
        <v>10.8186</v>
      </c>
      <c r="F100" s="132" t="n">
        <v>10.8186</v>
      </c>
    </row>
    <row r="101" customFormat="false" ht="12.8" hidden="true" customHeight="false" outlineLevel="0" collapsed="false">
      <c r="A101" s="131" t="n">
        <v>1192050000</v>
      </c>
      <c r="B101" s="330" t="n">
        <f aca="false">(A101/(24*60*60))+DATE(1970,1,1)</f>
        <v>39365.875</v>
      </c>
      <c r="C101" s="132" t="n">
        <v>10.8186</v>
      </c>
      <c r="D101" s="132" t="n">
        <v>10.8364</v>
      </c>
      <c r="E101" s="132" t="n">
        <v>10.7997</v>
      </c>
      <c r="F101" s="132" t="n">
        <v>10.8253</v>
      </c>
    </row>
    <row r="102" customFormat="false" ht="12.8" hidden="true" customHeight="false" outlineLevel="0" collapsed="false">
      <c r="A102" s="131" t="n">
        <v>1192136400</v>
      </c>
      <c r="B102" s="330" t="n">
        <f aca="false">(A102/(24*60*60))+DATE(1970,1,1)</f>
        <v>39366.875</v>
      </c>
      <c r="C102" s="132" t="n">
        <v>10.8284</v>
      </c>
      <c r="D102" s="132" t="n">
        <v>10.8421</v>
      </c>
      <c r="E102" s="132" t="n">
        <v>10.797</v>
      </c>
      <c r="F102" s="132" t="n">
        <v>10.797</v>
      </c>
    </row>
    <row r="103" customFormat="false" ht="12.8" hidden="true" customHeight="false" outlineLevel="0" collapsed="false">
      <c r="A103" s="131" t="n">
        <v>1192395600</v>
      </c>
      <c r="B103" s="330" t="n">
        <f aca="false">(A103/(24*60*60))+DATE(1970,1,1)</f>
        <v>39369.875</v>
      </c>
      <c r="C103" s="132" t="n">
        <v>10.7913</v>
      </c>
      <c r="D103" s="132" t="n">
        <v>10.8294</v>
      </c>
      <c r="E103" s="132" t="n">
        <v>10.787</v>
      </c>
      <c r="F103" s="132" t="n">
        <v>10.8137</v>
      </c>
    </row>
    <row r="104" customFormat="false" ht="12.8" hidden="true" customHeight="false" outlineLevel="0" collapsed="false">
      <c r="A104" s="131" t="n">
        <v>1192482000</v>
      </c>
      <c r="B104" s="330" t="n">
        <f aca="false">(A104/(24*60*60))+DATE(1970,1,1)</f>
        <v>39370.875</v>
      </c>
      <c r="C104" s="132" t="n">
        <v>10.803</v>
      </c>
      <c r="D104" s="132" t="n">
        <v>10.8499</v>
      </c>
      <c r="E104" s="132" t="n">
        <v>10.803</v>
      </c>
      <c r="F104" s="132" t="n">
        <v>10.8107</v>
      </c>
    </row>
    <row r="105" customFormat="false" ht="12.8" hidden="true" customHeight="false" outlineLevel="0" collapsed="false">
      <c r="A105" s="131" t="n">
        <v>1192568400</v>
      </c>
      <c r="B105" s="330" t="n">
        <f aca="false">(A105/(24*60*60))+DATE(1970,1,1)</f>
        <v>39371.875</v>
      </c>
      <c r="C105" s="132" t="n">
        <v>10.8061</v>
      </c>
      <c r="D105" s="132" t="n">
        <v>10.8465</v>
      </c>
      <c r="E105" s="132" t="n">
        <v>10.798</v>
      </c>
      <c r="F105" s="132" t="n">
        <v>10.814</v>
      </c>
    </row>
    <row r="106" customFormat="false" ht="12.8" hidden="true" customHeight="false" outlineLevel="0" collapsed="false">
      <c r="A106" s="131" t="n">
        <v>1192654800</v>
      </c>
      <c r="B106" s="330" t="n">
        <f aca="false">(A106/(24*60*60))+DATE(1970,1,1)</f>
        <v>39372.875</v>
      </c>
      <c r="C106" s="132" t="n">
        <v>10.808</v>
      </c>
      <c r="D106" s="132" t="n">
        <v>10.8399</v>
      </c>
      <c r="E106" s="132" t="n">
        <v>10.773</v>
      </c>
      <c r="F106" s="132" t="n">
        <v>10.773</v>
      </c>
    </row>
    <row r="107" customFormat="false" ht="12.8" hidden="true" customHeight="false" outlineLevel="0" collapsed="false">
      <c r="A107" s="131" t="n">
        <v>1192741200</v>
      </c>
      <c r="B107" s="330" t="n">
        <f aca="false">(A107/(24*60*60))+DATE(1970,1,1)</f>
        <v>39373.875</v>
      </c>
      <c r="C107" s="132" t="n">
        <v>10.7727</v>
      </c>
      <c r="D107" s="132" t="n">
        <v>10.825</v>
      </c>
      <c r="E107" s="132" t="n">
        <v>10.7655</v>
      </c>
      <c r="F107" s="132" t="n">
        <v>10.8225</v>
      </c>
    </row>
    <row r="108" customFormat="false" ht="12.8" hidden="true" customHeight="false" outlineLevel="0" collapsed="false">
      <c r="A108" s="131" t="n">
        <v>1193000400</v>
      </c>
      <c r="B108" s="330" t="n">
        <f aca="false">(A108/(24*60*60))+DATE(1970,1,1)</f>
        <v>39376.875</v>
      </c>
      <c r="C108" s="132" t="n">
        <v>10.8225</v>
      </c>
      <c r="D108" s="132" t="n">
        <v>10.863</v>
      </c>
      <c r="E108" s="132" t="n">
        <v>10.802</v>
      </c>
      <c r="F108" s="132" t="n">
        <v>10.817</v>
      </c>
    </row>
    <row r="109" customFormat="false" ht="12.8" hidden="true" customHeight="false" outlineLevel="0" collapsed="false">
      <c r="A109" s="131" t="n">
        <v>1193086800</v>
      </c>
      <c r="B109" s="330" t="n">
        <f aca="false">(A109/(24*60*60))+DATE(1970,1,1)</f>
        <v>39377.875</v>
      </c>
      <c r="C109" s="132" t="n">
        <v>10.835</v>
      </c>
      <c r="D109" s="132" t="n">
        <v>10.835</v>
      </c>
      <c r="E109" s="132" t="n">
        <v>10.807</v>
      </c>
      <c r="F109" s="132" t="n">
        <v>10.8211</v>
      </c>
    </row>
    <row r="110" customFormat="false" ht="12.8" hidden="true" customHeight="false" outlineLevel="0" collapsed="false">
      <c r="A110" s="131" t="n">
        <v>1193173200</v>
      </c>
      <c r="B110" s="330" t="n">
        <f aca="false">(A110/(24*60*60))+DATE(1970,1,1)</f>
        <v>39378.875</v>
      </c>
      <c r="C110" s="132" t="n">
        <v>10.822</v>
      </c>
      <c r="D110" s="132" t="n">
        <v>10.8525</v>
      </c>
      <c r="E110" s="132" t="n">
        <v>10.8171</v>
      </c>
      <c r="F110" s="132" t="n">
        <v>10.828</v>
      </c>
    </row>
    <row r="111" customFormat="false" ht="12.8" hidden="true" customHeight="false" outlineLevel="0" collapsed="false">
      <c r="A111" s="131" t="n">
        <v>1193259600</v>
      </c>
      <c r="B111" s="330" t="n">
        <f aca="false">(A111/(24*60*60))+DATE(1970,1,1)</f>
        <v>39379.875</v>
      </c>
      <c r="C111" s="132" t="n">
        <v>10.8229</v>
      </c>
      <c r="D111" s="132" t="n">
        <v>10.8399</v>
      </c>
      <c r="E111" s="132" t="n">
        <v>10.8011</v>
      </c>
      <c r="F111" s="132" t="n">
        <v>10.8011</v>
      </c>
    </row>
    <row r="112" customFormat="false" ht="12.8" hidden="true" customHeight="false" outlineLevel="0" collapsed="false">
      <c r="A112" s="131" t="n">
        <v>1193346000</v>
      </c>
      <c r="B112" s="330" t="n">
        <f aca="false">(A112/(24*60*60))+DATE(1970,1,1)</f>
        <v>39380.875</v>
      </c>
      <c r="C112" s="132" t="n">
        <v>10.801</v>
      </c>
      <c r="D112" s="132" t="n">
        <v>10.835</v>
      </c>
      <c r="E112" s="132" t="n">
        <v>10.725</v>
      </c>
      <c r="F112" s="132" t="n">
        <v>10.725</v>
      </c>
    </row>
    <row r="113" customFormat="false" ht="12.8" hidden="true" customHeight="false" outlineLevel="0" collapsed="false">
      <c r="A113" s="131" t="n">
        <v>1193605200</v>
      </c>
      <c r="B113" s="330" t="n">
        <f aca="false">(A113/(24*60*60))+DATE(1970,1,1)</f>
        <v>39383.875</v>
      </c>
      <c r="C113" s="132" t="n">
        <v>10.756</v>
      </c>
      <c r="D113" s="132" t="n">
        <v>10.756</v>
      </c>
      <c r="E113" s="132" t="n">
        <v>10.7023</v>
      </c>
      <c r="F113" s="132" t="n">
        <v>10.7023</v>
      </c>
    </row>
    <row r="114" customFormat="false" ht="12.8" hidden="true" customHeight="false" outlineLevel="0" collapsed="false">
      <c r="A114" s="131" t="n">
        <v>1193691600</v>
      </c>
      <c r="B114" s="330" t="n">
        <f aca="false">(A114/(24*60*60))+DATE(1970,1,1)</f>
        <v>39384.875</v>
      </c>
      <c r="C114" s="132" t="n">
        <v>10.7011</v>
      </c>
      <c r="D114" s="132" t="n">
        <v>10.7354</v>
      </c>
      <c r="E114" s="132" t="n">
        <v>10.7011</v>
      </c>
      <c r="F114" s="132" t="n">
        <v>10.7283</v>
      </c>
    </row>
    <row r="115" customFormat="false" ht="12.8" hidden="true" customHeight="false" outlineLevel="0" collapsed="false">
      <c r="A115" s="131" t="n">
        <v>1193778000</v>
      </c>
      <c r="B115" s="330" t="n">
        <f aca="false">(A115/(24*60*60))+DATE(1970,1,1)</f>
        <v>39385.875</v>
      </c>
      <c r="C115" s="132" t="n">
        <v>10.7255</v>
      </c>
      <c r="D115" s="132" t="n">
        <v>10.738</v>
      </c>
      <c r="E115" s="132" t="n">
        <v>10.6489</v>
      </c>
      <c r="F115" s="132" t="n">
        <v>10.6494</v>
      </c>
    </row>
    <row r="116" customFormat="false" ht="12.8" hidden="true" customHeight="false" outlineLevel="0" collapsed="false">
      <c r="A116" s="131" t="n">
        <v>1193864400</v>
      </c>
      <c r="B116" s="330" t="n">
        <f aca="false">(A116/(24*60*60))+DATE(1970,1,1)</f>
        <v>39386.875</v>
      </c>
      <c r="C116" s="132" t="n">
        <v>10.6476</v>
      </c>
      <c r="D116" s="132" t="n">
        <v>10.7148</v>
      </c>
      <c r="E116" s="132" t="n">
        <v>10.646</v>
      </c>
      <c r="F116" s="132" t="n">
        <v>10.6965</v>
      </c>
    </row>
    <row r="117" customFormat="false" ht="12.8" hidden="true" customHeight="false" outlineLevel="0" collapsed="false">
      <c r="A117" s="131" t="n">
        <v>1193950800</v>
      </c>
      <c r="B117" s="330" t="n">
        <f aca="false">(A117/(24*60*60))+DATE(1970,1,1)</f>
        <v>39387.875</v>
      </c>
      <c r="C117" s="132" t="n">
        <v>10.692</v>
      </c>
      <c r="D117" s="132" t="n">
        <v>10.717</v>
      </c>
      <c r="E117" s="132" t="n">
        <v>10.661</v>
      </c>
      <c r="F117" s="132" t="n">
        <v>10.6875</v>
      </c>
    </row>
    <row r="118" customFormat="false" ht="12.8" hidden="true" customHeight="false" outlineLevel="0" collapsed="false">
      <c r="A118" s="131" t="n">
        <v>1194213600</v>
      </c>
      <c r="B118" s="330" t="n">
        <f aca="false">(A118/(24*60*60))+DATE(1970,1,1)</f>
        <v>39390.9166666667</v>
      </c>
      <c r="C118" s="132" t="n">
        <v>10.68</v>
      </c>
      <c r="D118" s="132" t="n">
        <v>10.743</v>
      </c>
      <c r="E118" s="132" t="n">
        <v>10.68</v>
      </c>
      <c r="F118" s="132" t="n">
        <v>10.7223</v>
      </c>
    </row>
    <row r="119" customFormat="false" ht="12.8" hidden="true" customHeight="false" outlineLevel="0" collapsed="false">
      <c r="A119" s="131" t="n">
        <v>1194300000</v>
      </c>
      <c r="B119" s="330" t="n">
        <f aca="false">(A119/(24*60*60))+DATE(1970,1,1)</f>
        <v>39391.9166666667</v>
      </c>
      <c r="C119" s="132" t="n">
        <v>10.7185</v>
      </c>
      <c r="D119" s="132" t="n">
        <v>10.727</v>
      </c>
      <c r="E119" s="132" t="n">
        <v>10.6911</v>
      </c>
      <c r="F119" s="132" t="n">
        <v>10.6942</v>
      </c>
    </row>
    <row r="120" customFormat="false" ht="12.8" hidden="true" customHeight="false" outlineLevel="0" collapsed="false">
      <c r="A120" s="131" t="n">
        <v>1194386400</v>
      </c>
      <c r="B120" s="330" t="n">
        <f aca="false">(A120/(24*60*60))+DATE(1970,1,1)</f>
        <v>39392.9166666667</v>
      </c>
      <c r="C120" s="132" t="n">
        <v>10.6931</v>
      </c>
      <c r="D120" s="132" t="n">
        <v>10.7922</v>
      </c>
      <c r="E120" s="132" t="n">
        <v>10.68</v>
      </c>
      <c r="F120" s="132" t="n">
        <v>10.7865</v>
      </c>
    </row>
    <row r="121" customFormat="false" ht="12.8" hidden="true" customHeight="false" outlineLevel="0" collapsed="false">
      <c r="A121" s="131" t="n">
        <v>1194472800</v>
      </c>
      <c r="B121" s="330" t="n">
        <f aca="false">(A121/(24*60*60))+DATE(1970,1,1)</f>
        <v>39393.9166666667</v>
      </c>
      <c r="C121" s="132" t="n">
        <v>10.7863</v>
      </c>
      <c r="D121" s="132" t="n">
        <v>10.8469</v>
      </c>
      <c r="E121" s="132" t="n">
        <v>10.7764</v>
      </c>
      <c r="F121" s="132" t="n">
        <v>10.803</v>
      </c>
    </row>
    <row r="122" customFormat="false" ht="12.8" hidden="true" customHeight="false" outlineLevel="0" collapsed="false">
      <c r="A122" s="131" t="n">
        <v>1194559200</v>
      </c>
      <c r="B122" s="330" t="n">
        <f aca="false">(A122/(24*60*60))+DATE(1970,1,1)</f>
        <v>39394.9166666667</v>
      </c>
      <c r="C122" s="132" t="n">
        <v>10.8033</v>
      </c>
      <c r="D122" s="132" t="n">
        <v>10.898</v>
      </c>
      <c r="E122" s="132" t="n">
        <v>10.7793</v>
      </c>
      <c r="F122" s="132" t="n">
        <v>10.8841</v>
      </c>
    </row>
    <row r="123" customFormat="false" ht="12.8" hidden="true" customHeight="false" outlineLevel="0" collapsed="false">
      <c r="A123" s="131" t="n">
        <v>1194818400</v>
      </c>
      <c r="B123" s="330" t="n">
        <f aca="false">(A123/(24*60*60))+DATE(1970,1,1)</f>
        <v>39397.9166666667</v>
      </c>
      <c r="C123" s="132" t="n">
        <v>10.882</v>
      </c>
      <c r="D123" s="132" t="n">
        <v>10.949</v>
      </c>
      <c r="E123" s="132" t="n">
        <v>10.882</v>
      </c>
      <c r="F123" s="132" t="n">
        <v>10.944</v>
      </c>
    </row>
    <row r="124" customFormat="false" ht="12.8" hidden="true" customHeight="false" outlineLevel="0" collapsed="false">
      <c r="A124" s="131" t="n">
        <v>1194904800</v>
      </c>
      <c r="B124" s="330" t="n">
        <f aca="false">(A124/(24*60*60))+DATE(1970,1,1)</f>
        <v>39398.9166666667</v>
      </c>
      <c r="C124" s="132" t="n">
        <v>10.9413</v>
      </c>
      <c r="D124" s="132" t="n">
        <v>10.9464</v>
      </c>
      <c r="E124" s="132" t="n">
        <v>10.8552</v>
      </c>
      <c r="F124" s="132" t="n">
        <v>10.8557</v>
      </c>
    </row>
    <row r="125" customFormat="false" ht="12.8" hidden="true" customHeight="false" outlineLevel="0" collapsed="false">
      <c r="A125" s="131" t="n">
        <v>1194991200</v>
      </c>
      <c r="B125" s="330" t="n">
        <f aca="false">(A125/(24*60*60))+DATE(1970,1,1)</f>
        <v>39399.9166666667</v>
      </c>
      <c r="C125" s="132" t="n">
        <v>10.8491</v>
      </c>
      <c r="D125" s="132" t="n">
        <v>10.9068</v>
      </c>
      <c r="E125" s="132" t="n">
        <v>10.8482</v>
      </c>
      <c r="F125" s="132" t="n">
        <v>10.9003</v>
      </c>
    </row>
    <row r="126" customFormat="false" ht="12.8" hidden="true" customHeight="false" outlineLevel="0" collapsed="false">
      <c r="A126" s="131" t="n">
        <v>1195077600</v>
      </c>
      <c r="B126" s="330" t="n">
        <f aca="false">(A126/(24*60*60))+DATE(1970,1,1)</f>
        <v>39400.9166666667</v>
      </c>
      <c r="C126" s="132" t="n">
        <v>10.8962</v>
      </c>
      <c r="D126" s="132" t="n">
        <v>10.9479</v>
      </c>
      <c r="E126" s="132" t="n">
        <v>10.8962</v>
      </c>
      <c r="F126" s="132" t="n">
        <v>10.9335</v>
      </c>
    </row>
    <row r="127" customFormat="false" ht="12.8" hidden="true" customHeight="false" outlineLevel="0" collapsed="false">
      <c r="A127" s="131" t="n">
        <v>1195164000</v>
      </c>
      <c r="B127" s="330" t="n">
        <f aca="false">(A127/(24*60*60))+DATE(1970,1,1)</f>
        <v>39401.9166666667</v>
      </c>
      <c r="C127" s="132" t="n">
        <v>10.9346</v>
      </c>
      <c r="D127" s="132" t="n">
        <v>10.9438</v>
      </c>
      <c r="E127" s="132" t="n">
        <v>10.916</v>
      </c>
      <c r="F127" s="132" t="n">
        <v>10.9246</v>
      </c>
    </row>
    <row r="128" customFormat="false" ht="12.8" hidden="true" customHeight="false" outlineLevel="0" collapsed="false">
      <c r="A128" s="131" t="n">
        <v>1195423200</v>
      </c>
      <c r="B128" s="330" t="n">
        <f aca="false">(A128/(24*60*60))+DATE(1970,1,1)</f>
        <v>39404.9166666667</v>
      </c>
      <c r="C128" s="132" t="n">
        <v>10.9169</v>
      </c>
      <c r="D128" s="132" t="n">
        <v>11.0088</v>
      </c>
      <c r="E128" s="132" t="n">
        <v>10.9126</v>
      </c>
      <c r="F128" s="132" t="n">
        <v>10.9871</v>
      </c>
    </row>
    <row r="129" customFormat="false" ht="12.8" hidden="true" customHeight="false" outlineLevel="0" collapsed="false">
      <c r="A129" s="131" t="n">
        <v>1195509600</v>
      </c>
      <c r="B129" s="330" t="n">
        <f aca="false">(A129/(24*60*60))+DATE(1970,1,1)</f>
        <v>39405.9166666667</v>
      </c>
      <c r="C129" s="132" t="n">
        <v>10.9882</v>
      </c>
      <c r="D129" s="132" t="n">
        <v>11.0022</v>
      </c>
      <c r="E129" s="132" t="n">
        <v>10.9593</v>
      </c>
      <c r="F129" s="132" t="n">
        <v>10.9654</v>
      </c>
    </row>
    <row r="130" customFormat="false" ht="12.8" hidden="true" customHeight="false" outlineLevel="0" collapsed="false">
      <c r="A130" s="131" t="n">
        <v>1195596000</v>
      </c>
      <c r="B130" s="330" t="n">
        <f aca="false">(A130/(24*60*60))+DATE(1970,1,1)</f>
        <v>39406.9166666667</v>
      </c>
      <c r="C130" s="132" t="n">
        <v>10.9592</v>
      </c>
      <c r="D130" s="132" t="n">
        <v>11.0247</v>
      </c>
      <c r="E130" s="132" t="n">
        <v>10.9592</v>
      </c>
      <c r="F130" s="132" t="n">
        <v>10.9864</v>
      </c>
    </row>
    <row r="131" customFormat="false" ht="12.8" hidden="true" customHeight="false" outlineLevel="0" collapsed="false">
      <c r="A131" s="131" t="n">
        <v>1195682400</v>
      </c>
      <c r="B131" s="330" t="n">
        <f aca="false">(A131/(24*60*60))+DATE(1970,1,1)</f>
        <v>39407.9166666667</v>
      </c>
      <c r="C131" s="132" t="n">
        <v>10.9783</v>
      </c>
      <c r="D131" s="132" t="n">
        <v>10.995</v>
      </c>
      <c r="E131" s="132" t="n">
        <v>10.961</v>
      </c>
      <c r="F131" s="132" t="n">
        <v>10.961</v>
      </c>
    </row>
    <row r="132" customFormat="false" ht="12.8" hidden="true" customHeight="false" outlineLevel="0" collapsed="false">
      <c r="A132" s="131" t="n">
        <v>1195768800</v>
      </c>
      <c r="B132" s="330" t="n">
        <f aca="false">(A132/(24*60*60))+DATE(1970,1,1)</f>
        <v>39408.9166666667</v>
      </c>
      <c r="C132" s="132" t="n">
        <v>10.9645</v>
      </c>
      <c r="D132" s="132" t="n">
        <v>10.9872</v>
      </c>
      <c r="E132" s="132" t="n">
        <v>10.9645</v>
      </c>
      <c r="F132" s="132" t="n">
        <v>10.9689</v>
      </c>
    </row>
    <row r="133" customFormat="false" ht="12.8" hidden="true" customHeight="false" outlineLevel="0" collapsed="false">
      <c r="A133" s="131" t="n">
        <v>1196028000</v>
      </c>
      <c r="B133" s="330" t="n">
        <f aca="false">(A133/(24*60*60))+DATE(1970,1,1)</f>
        <v>39411.9166666667</v>
      </c>
      <c r="C133" s="132" t="n">
        <v>10.968</v>
      </c>
      <c r="D133" s="132" t="n">
        <v>11.0198</v>
      </c>
      <c r="E133" s="132" t="n">
        <v>10.9633</v>
      </c>
      <c r="F133" s="132" t="n">
        <v>11.0087</v>
      </c>
    </row>
    <row r="134" customFormat="false" ht="12.8" hidden="true" customHeight="false" outlineLevel="0" collapsed="false">
      <c r="A134" s="131" t="n">
        <v>1196114400</v>
      </c>
      <c r="B134" s="330" t="n">
        <f aca="false">(A134/(24*60*60))+DATE(1970,1,1)</f>
        <v>39412.9166666667</v>
      </c>
      <c r="C134" s="132" t="n">
        <v>11.0112</v>
      </c>
      <c r="D134" s="132" t="n">
        <v>11.0289</v>
      </c>
      <c r="E134" s="132" t="n">
        <v>10.9622</v>
      </c>
      <c r="F134" s="132" t="n">
        <v>10.9622</v>
      </c>
    </row>
    <row r="135" customFormat="false" ht="12.8" hidden="true" customHeight="false" outlineLevel="0" collapsed="false">
      <c r="A135" s="131" t="n">
        <v>1196200800</v>
      </c>
      <c r="B135" s="330" t="n">
        <f aca="false">(A135/(24*60*60))+DATE(1970,1,1)</f>
        <v>39413.9166666667</v>
      </c>
      <c r="C135" s="132" t="n">
        <v>10.9612</v>
      </c>
      <c r="D135" s="132" t="n">
        <v>10.9707</v>
      </c>
      <c r="E135" s="132" t="n">
        <v>10.9166</v>
      </c>
      <c r="F135" s="132" t="n">
        <v>10.9248</v>
      </c>
    </row>
    <row r="136" customFormat="false" ht="12.8" hidden="true" customHeight="false" outlineLevel="0" collapsed="false">
      <c r="A136" s="131" t="n">
        <v>1196287200</v>
      </c>
      <c r="B136" s="330" t="n">
        <f aca="false">(A136/(24*60*60))+DATE(1970,1,1)</f>
        <v>39414.9166666667</v>
      </c>
      <c r="C136" s="132" t="n">
        <v>10.9244</v>
      </c>
      <c r="D136" s="132" t="n">
        <v>10.962</v>
      </c>
      <c r="E136" s="132" t="n">
        <v>10.9121</v>
      </c>
      <c r="F136" s="132" t="n">
        <v>10.9121</v>
      </c>
    </row>
    <row r="137" customFormat="false" ht="12.8" hidden="true" customHeight="false" outlineLevel="0" collapsed="false">
      <c r="A137" s="131" t="n">
        <v>1196373600</v>
      </c>
      <c r="B137" s="330" t="n">
        <f aca="false">(A137/(24*60*60))+DATE(1970,1,1)</f>
        <v>39415.9166666667</v>
      </c>
      <c r="C137" s="132" t="n">
        <v>10.9133</v>
      </c>
      <c r="D137" s="132" t="n">
        <v>10.932</v>
      </c>
      <c r="E137" s="132" t="n">
        <v>10.8849</v>
      </c>
      <c r="F137" s="132" t="n">
        <v>10.9083</v>
      </c>
    </row>
    <row r="138" customFormat="false" ht="12.8" hidden="true" customHeight="false" outlineLevel="0" collapsed="false">
      <c r="A138" s="131" t="n">
        <v>1196632800</v>
      </c>
      <c r="B138" s="330" t="n">
        <f aca="false">(A138/(24*60*60))+DATE(1970,1,1)</f>
        <v>39418.9166666667</v>
      </c>
      <c r="C138" s="132" t="n">
        <v>10.9158</v>
      </c>
      <c r="D138" s="132" t="n">
        <v>10.95</v>
      </c>
      <c r="E138" s="132" t="n">
        <v>10.899</v>
      </c>
      <c r="F138" s="132" t="n">
        <v>10.9011</v>
      </c>
    </row>
    <row r="139" customFormat="false" ht="12.8" hidden="true" customHeight="false" outlineLevel="0" collapsed="false">
      <c r="A139" s="131" t="n">
        <v>1196719200</v>
      </c>
      <c r="B139" s="330" t="n">
        <f aca="false">(A139/(24*60*60))+DATE(1970,1,1)</f>
        <v>39419.9166666667</v>
      </c>
      <c r="C139" s="132" t="n">
        <v>10.9033</v>
      </c>
      <c r="D139" s="132" t="n">
        <v>10.9277</v>
      </c>
      <c r="E139" s="132" t="n">
        <v>10.869</v>
      </c>
      <c r="F139" s="132" t="n">
        <v>10.8835</v>
      </c>
    </row>
    <row r="140" customFormat="false" ht="12.8" hidden="true" customHeight="false" outlineLevel="0" collapsed="false">
      <c r="A140" s="131" t="n">
        <v>1196805600</v>
      </c>
      <c r="B140" s="330" t="n">
        <f aca="false">(A140/(24*60*60))+DATE(1970,1,1)</f>
        <v>39420.9166666667</v>
      </c>
      <c r="C140" s="132" t="n">
        <v>10.8803</v>
      </c>
      <c r="D140" s="132" t="n">
        <v>10.903</v>
      </c>
      <c r="E140" s="132" t="n">
        <v>10.8423</v>
      </c>
      <c r="F140" s="132" t="n">
        <v>10.8423</v>
      </c>
    </row>
    <row r="141" customFormat="false" ht="12.8" hidden="true" customHeight="false" outlineLevel="0" collapsed="false">
      <c r="A141" s="131" t="n">
        <v>1196892000</v>
      </c>
      <c r="B141" s="330" t="n">
        <f aca="false">(A141/(24*60*60))+DATE(1970,1,1)</f>
        <v>39421.9166666667</v>
      </c>
      <c r="C141" s="132" t="n">
        <v>10.8405</v>
      </c>
      <c r="D141" s="132" t="n">
        <v>10.872</v>
      </c>
      <c r="E141" s="132" t="n">
        <v>10.8181</v>
      </c>
      <c r="F141" s="132" t="n">
        <v>10.8244</v>
      </c>
    </row>
    <row r="142" customFormat="false" ht="12.8" hidden="true" customHeight="false" outlineLevel="0" collapsed="false">
      <c r="A142" s="131" t="n">
        <v>1196978400</v>
      </c>
      <c r="B142" s="330" t="n">
        <f aca="false">(A142/(24*60*60))+DATE(1970,1,1)</f>
        <v>39422.9166666667</v>
      </c>
      <c r="C142" s="132" t="n">
        <v>10.8262</v>
      </c>
      <c r="D142" s="132" t="n">
        <v>10.83</v>
      </c>
      <c r="E142" s="132" t="n">
        <v>10.7996</v>
      </c>
      <c r="F142" s="132" t="n">
        <v>10.8113</v>
      </c>
    </row>
    <row r="143" customFormat="false" ht="12.8" hidden="true" customHeight="false" outlineLevel="0" collapsed="false">
      <c r="A143" s="131" t="n">
        <v>1197237600</v>
      </c>
      <c r="B143" s="330" t="n">
        <f aca="false">(A143/(24*60*60))+DATE(1970,1,1)</f>
        <v>39425.9166666667</v>
      </c>
      <c r="C143" s="132" t="n">
        <v>10.8191</v>
      </c>
      <c r="D143" s="132" t="n">
        <v>10.8353</v>
      </c>
      <c r="E143" s="132" t="n">
        <v>10.8042</v>
      </c>
      <c r="F143" s="132" t="n">
        <v>10.8069</v>
      </c>
    </row>
    <row r="144" customFormat="false" ht="12.8" hidden="true" customHeight="false" outlineLevel="0" collapsed="false">
      <c r="A144" s="131" t="n">
        <v>1197324000</v>
      </c>
      <c r="B144" s="330" t="n">
        <f aca="false">(A144/(24*60*60))+DATE(1970,1,1)</f>
        <v>39426.9166666667</v>
      </c>
      <c r="C144" s="132" t="n">
        <v>10.8038</v>
      </c>
      <c r="D144" s="132" t="n">
        <v>10.8755</v>
      </c>
      <c r="E144" s="132" t="n">
        <v>10.792</v>
      </c>
      <c r="F144" s="132" t="n">
        <v>10.872</v>
      </c>
    </row>
    <row r="145" customFormat="false" ht="12.8" hidden="true" customHeight="false" outlineLevel="0" collapsed="false">
      <c r="A145" s="131" t="n">
        <v>1197410400</v>
      </c>
      <c r="B145" s="330" t="n">
        <f aca="false">(A145/(24*60*60))+DATE(1970,1,1)</f>
        <v>39427.9166666667</v>
      </c>
      <c r="C145" s="132" t="n">
        <v>10.877</v>
      </c>
      <c r="D145" s="132" t="n">
        <v>10.8883</v>
      </c>
      <c r="E145" s="132" t="n">
        <v>10.8023</v>
      </c>
      <c r="F145" s="132" t="n">
        <v>10.833</v>
      </c>
    </row>
    <row r="146" customFormat="false" ht="12.8" hidden="true" customHeight="false" outlineLevel="0" collapsed="false">
      <c r="A146" s="131" t="n">
        <v>1197496800</v>
      </c>
      <c r="B146" s="330" t="n">
        <f aca="false">(A146/(24*60*60))+DATE(1970,1,1)</f>
        <v>39428.9166666667</v>
      </c>
      <c r="C146" s="132" t="n">
        <v>10.8353</v>
      </c>
      <c r="D146" s="132" t="n">
        <v>10.8572</v>
      </c>
      <c r="E146" s="132" t="n">
        <v>10.82</v>
      </c>
      <c r="F146" s="132" t="n">
        <v>10.824</v>
      </c>
    </row>
    <row r="147" customFormat="false" ht="12.8" hidden="true" customHeight="false" outlineLevel="0" collapsed="false">
      <c r="A147" s="131" t="n">
        <v>1197583200</v>
      </c>
      <c r="B147" s="330" t="n">
        <f aca="false">(A147/(24*60*60))+DATE(1970,1,1)</f>
        <v>39429.9166666667</v>
      </c>
      <c r="C147" s="132" t="n">
        <v>10.8213</v>
      </c>
      <c r="D147" s="132" t="n">
        <v>10.8521</v>
      </c>
      <c r="E147" s="132" t="n">
        <v>10.8159</v>
      </c>
      <c r="F147" s="132" t="n">
        <v>10.8275</v>
      </c>
    </row>
    <row r="148" customFormat="false" ht="12.8" hidden="true" customHeight="false" outlineLevel="0" collapsed="false">
      <c r="A148" s="131" t="n">
        <v>1197842400</v>
      </c>
      <c r="B148" s="330" t="n">
        <f aca="false">(A148/(24*60*60))+DATE(1970,1,1)</f>
        <v>39432.9166666667</v>
      </c>
      <c r="C148" s="132" t="n">
        <v>10.8243</v>
      </c>
      <c r="D148" s="132" t="n">
        <v>10.8745</v>
      </c>
      <c r="E148" s="132" t="n">
        <v>10.823</v>
      </c>
      <c r="F148" s="132" t="n">
        <v>10.8685</v>
      </c>
    </row>
    <row r="149" customFormat="false" ht="12.8" hidden="true" customHeight="false" outlineLevel="0" collapsed="false">
      <c r="A149" s="131" t="n">
        <v>1197928800</v>
      </c>
      <c r="B149" s="330" t="n">
        <f aca="false">(A149/(24*60*60))+DATE(1970,1,1)</f>
        <v>39433.9166666667</v>
      </c>
      <c r="C149" s="132" t="n">
        <v>10.8611</v>
      </c>
      <c r="D149" s="132" t="n">
        <v>10.87</v>
      </c>
      <c r="E149" s="132" t="n">
        <v>10.8362</v>
      </c>
      <c r="F149" s="132" t="n">
        <v>10.8436</v>
      </c>
    </row>
    <row r="150" customFormat="false" ht="12.8" hidden="true" customHeight="false" outlineLevel="0" collapsed="false">
      <c r="A150" s="131" t="n">
        <v>1198015200</v>
      </c>
      <c r="B150" s="330" t="n">
        <f aca="false">(A150/(24*60*60))+DATE(1970,1,1)</f>
        <v>39434.9166666667</v>
      </c>
      <c r="C150" s="132" t="n">
        <v>10.8408</v>
      </c>
      <c r="D150" s="132" t="n">
        <v>10.8751</v>
      </c>
      <c r="E150" s="132" t="n">
        <v>10.8344</v>
      </c>
      <c r="F150" s="132" t="n">
        <v>10.8348</v>
      </c>
    </row>
    <row r="151" customFormat="false" ht="12.8" hidden="true" customHeight="false" outlineLevel="0" collapsed="false">
      <c r="A151" s="131" t="n">
        <v>1198101600</v>
      </c>
      <c r="B151" s="330" t="n">
        <f aca="false">(A151/(24*60*60))+DATE(1970,1,1)</f>
        <v>39435.9166666667</v>
      </c>
      <c r="C151" s="132" t="n">
        <v>10.8343</v>
      </c>
      <c r="D151" s="132" t="n">
        <v>10.856</v>
      </c>
      <c r="E151" s="132" t="n">
        <v>10.814</v>
      </c>
      <c r="F151" s="132" t="n">
        <v>10.814</v>
      </c>
    </row>
    <row r="152" customFormat="false" ht="12.8" hidden="true" customHeight="false" outlineLevel="0" collapsed="false">
      <c r="A152" s="131" t="n">
        <v>1198188000</v>
      </c>
      <c r="B152" s="330" t="n">
        <f aca="false">(A152/(24*60*60))+DATE(1970,1,1)</f>
        <v>39436.9166666667</v>
      </c>
      <c r="C152" s="132" t="n">
        <v>10.8196</v>
      </c>
      <c r="D152" s="132" t="n">
        <v>10.836</v>
      </c>
      <c r="E152" s="132" t="n">
        <v>10.8068</v>
      </c>
      <c r="F152" s="132" t="n">
        <v>10.826</v>
      </c>
    </row>
    <row r="153" customFormat="false" ht="12.8" hidden="true" customHeight="false" outlineLevel="0" collapsed="false">
      <c r="A153" s="131" t="n">
        <v>1198447200</v>
      </c>
      <c r="B153" s="330" t="n">
        <f aca="false">(A153/(24*60*60))+DATE(1970,1,1)</f>
        <v>39439.9166666667</v>
      </c>
      <c r="C153" s="132" t="n">
        <v>10.8083</v>
      </c>
      <c r="D153" s="132" t="n">
        <v>10.82</v>
      </c>
      <c r="E153" s="132" t="n">
        <v>10.8019</v>
      </c>
      <c r="F153" s="132" t="n">
        <v>10.8048</v>
      </c>
    </row>
    <row r="154" customFormat="false" ht="12.8" hidden="true" customHeight="false" outlineLevel="0" collapsed="false">
      <c r="A154" s="131" t="n">
        <v>1198533600</v>
      </c>
      <c r="B154" s="330" t="n">
        <f aca="false">(A154/(24*60*60))+DATE(1970,1,1)</f>
        <v>39440.9166666667</v>
      </c>
      <c r="C154" s="132" t="n">
        <v>10.8036</v>
      </c>
      <c r="D154" s="132" t="n">
        <v>10.817</v>
      </c>
      <c r="E154" s="132" t="n">
        <v>10.8036</v>
      </c>
      <c r="F154" s="132" t="n">
        <v>10.815</v>
      </c>
    </row>
    <row r="155" customFormat="false" ht="12.8" hidden="true" customHeight="false" outlineLevel="0" collapsed="false">
      <c r="A155" s="131" t="n">
        <v>1198620000</v>
      </c>
      <c r="B155" s="330" t="n">
        <f aca="false">(A155/(24*60*60))+DATE(1970,1,1)</f>
        <v>39441.9166666667</v>
      </c>
      <c r="C155" s="132" t="n">
        <v>10.8009</v>
      </c>
      <c r="D155" s="132" t="n">
        <v>10.8221</v>
      </c>
      <c r="E155" s="132" t="n">
        <v>10.8009</v>
      </c>
      <c r="F155" s="132" t="n">
        <v>10.8132</v>
      </c>
    </row>
    <row r="156" customFormat="false" ht="12.8" hidden="true" customHeight="false" outlineLevel="0" collapsed="false">
      <c r="A156" s="131" t="n">
        <v>1198706400</v>
      </c>
      <c r="B156" s="330" t="n">
        <f aca="false">(A156/(24*60*60))+DATE(1970,1,1)</f>
        <v>39442.9166666667</v>
      </c>
      <c r="C156" s="132" t="n">
        <v>10.8134</v>
      </c>
      <c r="D156" s="132" t="n">
        <v>10.8854</v>
      </c>
      <c r="E156" s="132" t="n">
        <v>10.8134</v>
      </c>
      <c r="F156" s="132" t="n">
        <v>10.8775</v>
      </c>
    </row>
    <row r="157" customFormat="false" ht="12.8" hidden="true" customHeight="false" outlineLevel="0" collapsed="false">
      <c r="A157" s="131" t="n">
        <v>1198792800</v>
      </c>
      <c r="B157" s="330" t="n">
        <f aca="false">(A157/(24*60*60))+DATE(1970,1,1)</f>
        <v>39443.9166666667</v>
      </c>
      <c r="C157" s="132" t="n">
        <v>10.8756</v>
      </c>
      <c r="D157" s="132" t="n">
        <v>10.912</v>
      </c>
      <c r="E157" s="132" t="n">
        <v>10.868</v>
      </c>
      <c r="F157" s="132" t="n">
        <v>10.9006</v>
      </c>
    </row>
    <row r="158" customFormat="false" ht="12.8" hidden="true" customHeight="false" outlineLevel="0" collapsed="false">
      <c r="A158" s="131" t="n">
        <v>1199052000</v>
      </c>
      <c r="B158" s="330" t="n">
        <f aca="false">(A158/(24*60*60))+DATE(1970,1,1)</f>
        <v>39446.9166666667</v>
      </c>
      <c r="C158" s="132" t="n">
        <v>10.8985</v>
      </c>
      <c r="D158" s="132" t="n">
        <v>10.9227</v>
      </c>
      <c r="E158" s="132" t="n">
        <v>10.8985</v>
      </c>
      <c r="F158" s="132" t="n">
        <v>10.9082</v>
      </c>
    </row>
    <row r="159" customFormat="false" ht="12.8" hidden="true" customHeight="false" outlineLevel="0" collapsed="false">
      <c r="A159" s="131" t="n">
        <v>1199224800</v>
      </c>
      <c r="B159" s="330" t="n">
        <f aca="false">(A159/(24*60*60))+DATE(1970,1,1)</f>
        <v>39448.9166666667</v>
      </c>
      <c r="C159" s="132" t="n">
        <v>10.892</v>
      </c>
      <c r="D159" s="132" t="n">
        <v>10.918</v>
      </c>
      <c r="E159" s="132" t="n">
        <v>10.87</v>
      </c>
      <c r="F159" s="132" t="n">
        <v>10.9098</v>
      </c>
    </row>
    <row r="160" customFormat="false" ht="12.8" hidden="true" customHeight="false" outlineLevel="0" collapsed="false">
      <c r="A160" s="131" t="n">
        <v>1199311200</v>
      </c>
      <c r="B160" s="330" t="n">
        <f aca="false">(A160/(24*60*60))+DATE(1970,1,1)</f>
        <v>39449.9166666667</v>
      </c>
      <c r="C160" s="132" t="n">
        <v>10.91</v>
      </c>
      <c r="D160" s="132" t="n">
        <v>10.9267</v>
      </c>
      <c r="E160" s="132" t="n">
        <v>10.8621</v>
      </c>
      <c r="F160" s="132" t="n">
        <v>10.8841</v>
      </c>
    </row>
    <row r="161" customFormat="false" ht="12.8" hidden="true" customHeight="false" outlineLevel="0" collapsed="false">
      <c r="A161" s="131" t="n">
        <v>1199397600</v>
      </c>
      <c r="B161" s="330" t="n">
        <f aca="false">(A161/(24*60*60))+DATE(1970,1,1)</f>
        <v>39450.9166666667</v>
      </c>
      <c r="C161" s="132" t="n">
        <v>10.8831</v>
      </c>
      <c r="D161" s="132" t="n">
        <v>10.9395</v>
      </c>
      <c r="E161" s="132" t="n">
        <v>10.8735</v>
      </c>
      <c r="F161" s="132" t="n">
        <v>10.9202</v>
      </c>
    </row>
    <row r="162" customFormat="false" ht="12.8" hidden="true" customHeight="false" outlineLevel="0" collapsed="false">
      <c r="A162" s="131" t="n">
        <v>1199656800</v>
      </c>
      <c r="B162" s="330" t="n">
        <f aca="false">(A162/(24*60*60))+DATE(1970,1,1)</f>
        <v>39453.9166666667</v>
      </c>
      <c r="C162" s="132" t="n">
        <v>10.9173</v>
      </c>
      <c r="D162" s="132" t="n">
        <v>10.9377</v>
      </c>
      <c r="E162" s="132" t="n">
        <v>10.8966</v>
      </c>
      <c r="F162" s="132" t="n">
        <v>10.8967</v>
      </c>
    </row>
    <row r="163" customFormat="false" ht="12.8" hidden="true" customHeight="false" outlineLevel="0" collapsed="false">
      <c r="A163" s="131" t="n">
        <v>1199743200</v>
      </c>
      <c r="B163" s="330" t="n">
        <f aca="false">(A163/(24*60*60))+DATE(1970,1,1)</f>
        <v>39454.9166666667</v>
      </c>
      <c r="C163" s="132" t="n">
        <v>10.8913</v>
      </c>
      <c r="D163" s="132" t="n">
        <v>10.9322</v>
      </c>
      <c r="E163" s="132" t="n">
        <v>10.8717</v>
      </c>
      <c r="F163" s="132" t="n">
        <v>10.9237</v>
      </c>
    </row>
    <row r="164" customFormat="false" ht="12.8" hidden="true" customHeight="false" outlineLevel="0" collapsed="false">
      <c r="A164" s="131" t="n">
        <v>1199829600</v>
      </c>
      <c r="B164" s="330" t="n">
        <f aca="false">(A164/(24*60*60))+DATE(1970,1,1)</f>
        <v>39455.9166666667</v>
      </c>
      <c r="C164" s="132" t="n">
        <v>10.9183</v>
      </c>
      <c r="D164" s="132" t="n">
        <v>10.9801</v>
      </c>
      <c r="E164" s="132" t="n">
        <v>10.9114</v>
      </c>
      <c r="F164" s="132" t="n">
        <v>10.938</v>
      </c>
    </row>
    <row r="165" customFormat="false" ht="12.8" hidden="true" customHeight="false" outlineLevel="0" collapsed="false">
      <c r="A165" s="131" t="n">
        <v>1199916000</v>
      </c>
      <c r="B165" s="330" t="n">
        <f aca="false">(A165/(24*60*60))+DATE(1970,1,1)</f>
        <v>39456.9166666667</v>
      </c>
      <c r="C165" s="132" t="n">
        <v>10.9356</v>
      </c>
      <c r="D165" s="132" t="n">
        <v>10.9696</v>
      </c>
      <c r="E165" s="132" t="n">
        <v>10.92</v>
      </c>
      <c r="F165" s="132" t="n">
        <v>10.9308</v>
      </c>
    </row>
    <row r="166" customFormat="false" ht="12.8" hidden="true" customHeight="false" outlineLevel="0" collapsed="false">
      <c r="A166" s="131" t="n">
        <v>1200002400</v>
      </c>
      <c r="B166" s="330" t="n">
        <f aca="false">(A166/(24*60*60))+DATE(1970,1,1)</f>
        <v>39457.9166666667</v>
      </c>
      <c r="C166" s="132" t="n">
        <v>10.9239</v>
      </c>
      <c r="D166" s="132" t="n">
        <v>10.9547</v>
      </c>
      <c r="E166" s="132" t="n">
        <v>10.9177</v>
      </c>
      <c r="F166" s="132" t="n">
        <v>10.932</v>
      </c>
    </row>
    <row r="167" customFormat="false" ht="12.8" hidden="true" customHeight="false" outlineLevel="0" collapsed="false">
      <c r="A167" s="131" t="n">
        <v>1200261600</v>
      </c>
      <c r="B167" s="330" t="n">
        <f aca="false">(A167/(24*60*60))+DATE(1970,1,1)</f>
        <v>39460.9166666667</v>
      </c>
      <c r="C167" s="132" t="n">
        <v>10.9291</v>
      </c>
      <c r="D167" s="132" t="n">
        <v>10.9432</v>
      </c>
      <c r="E167" s="132" t="n">
        <v>10.8981</v>
      </c>
      <c r="F167" s="132" t="n">
        <v>10.906</v>
      </c>
    </row>
    <row r="168" customFormat="false" ht="12.8" hidden="true" customHeight="false" outlineLevel="0" collapsed="false">
      <c r="A168" s="131" t="n">
        <v>1200348000</v>
      </c>
      <c r="B168" s="330" t="n">
        <f aca="false">(A168/(24*60*60))+DATE(1970,1,1)</f>
        <v>39461.9166666667</v>
      </c>
      <c r="C168" s="132" t="n">
        <v>10.8979</v>
      </c>
      <c r="D168" s="132" t="n">
        <v>10.9483</v>
      </c>
      <c r="E168" s="132" t="n">
        <v>10.8979</v>
      </c>
      <c r="F168" s="132" t="n">
        <v>10.9468</v>
      </c>
    </row>
    <row r="169" customFormat="false" ht="12.8" hidden="true" customHeight="false" outlineLevel="0" collapsed="false">
      <c r="A169" s="131" t="n">
        <v>1200434400</v>
      </c>
      <c r="B169" s="330" t="n">
        <f aca="false">(A169/(24*60*60))+DATE(1970,1,1)</f>
        <v>39462.9166666667</v>
      </c>
      <c r="C169" s="132" t="n">
        <v>10.9412</v>
      </c>
      <c r="D169" s="132" t="n">
        <v>10.9693</v>
      </c>
      <c r="E169" s="132" t="n">
        <v>10.925</v>
      </c>
      <c r="F169" s="132" t="n">
        <v>10.9322</v>
      </c>
    </row>
    <row r="170" customFormat="false" ht="12.8" hidden="true" customHeight="false" outlineLevel="0" collapsed="false">
      <c r="A170" s="131" t="n">
        <v>1200520800</v>
      </c>
      <c r="B170" s="330" t="n">
        <f aca="false">(A170/(24*60*60))+DATE(1970,1,1)</f>
        <v>39463.9166666667</v>
      </c>
      <c r="C170" s="132" t="n">
        <v>10.9279</v>
      </c>
      <c r="D170" s="132" t="n">
        <v>10.954</v>
      </c>
      <c r="E170" s="132" t="n">
        <v>10.9279</v>
      </c>
      <c r="F170" s="132" t="n">
        <v>10.9499</v>
      </c>
    </row>
    <row r="171" customFormat="false" ht="12.8" hidden="true" customHeight="false" outlineLevel="0" collapsed="false">
      <c r="A171" s="131" t="n">
        <v>1200607200</v>
      </c>
      <c r="B171" s="330" t="n">
        <f aca="false">(A171/(24*60*60))+DATE(1970,1,1)</f>
        <v>39464.9166666667</v>
      </c>
      <c r="C171" s="132" t="n">
        <v>10.9463</v>
      </c>
      <c r="D171" s="132" t="n">
        <v>10.95</v>
      </c>
      <c r="E171" s="132" t="n">
        <v>10.882</v>
      </c>
      <c r="F171" s="132" t="n">
        <v>10.882</v>
      </c>
    </row>
    <row r="172" customFormat="false" ht="12.8" hidden="true" customHeight="false" outlineLevel="0" collapsed="false">
      <c r="A172" s="131" t="n">
        <v>1200866400</v>
      </c>
      <c r="B172" s="330" t="n">
        <f aca="false">(A172/(24*60*60))+DATE(1970,1,1)</f>
        <v>39467.9166666667</v>
      </c>
      <c r="C172" s="132" t="n">
        <v>10.8911</v>
      </c>
      <c r="D172" s="132" t="n">
        <v>11.0134</v>
      </c>
      <c r="E172" s="132" t="n">
        <v>10.8911</v>
      </c>
      <c r="F172" s="132" t="n">
        <v>10.9898</v>
      </c>
    </row>
    <row r="173" customFormat="false" ht="12.8" hidden="true" customHeight="false" outlineLevel="0" collapsed="false">
      <c r="A173" s="131" t="n">
        <v>1200952800</v>
      </c>
      <c r="B173" s="330" t="n">
        <f aca="false">(A173/(24*60*60))+DATE(1970,1,1)</f>
        <v>39468.9166666667</v>
      </c>
      <c r="C173" s="132" t="n">
        <v>10.9816</v>
      </c>
      <c r="D173" s="132" t="n">
        <v>11.01</v>
      </c>
      <c r="E173" s="132" t="n">
        <v>10.9133</v>
      </c>
      <c r="F173" s="132" t="n">
        <v>10.9275</v>
      </c>
    </row>
    <row r="174" customFormat="false" ht="12.8" hidden="true" customHeight="false" outlineLevel="0" collapsed="false">
      <c r="A174" s="131" t="n">
        <v>1201039200</v>
      </c>
      <c r="B174" s="330" t="n">
        <f aca="false">(A174/(24*60*60))+DATE(1970,1,1)</f>
        <v>39469.9166666667</v>
      </c>
      <c r="C174" s="132" t="n">
        <v>10.9265</v>
      </c>
      <c r="D174" s="132" t="n">
        <v>10.9697</v>
      </c>
      <c r="E174" s="132" t="n">
        <v>10.9126</v>
      </c>
      <c r="F174" s="132" t="n">
        <v>10.9126</v>
      </c>
    </row>
    <row r="175" customFormat="false" ht="12.8" hidden="true" customHeight="false" outlineLevel="0" collapsed="false">
      <c r="A175" s="131" t="n">
        <v>1201125600</v>
      </c>
      <c r="B175" s="330" t="n">
        <f aca="false">(A175/(24*60*60))+DATE(1970,1,1)</f>
        <v>39470.9166666667</v>
      </c>
      <c r="C175" s="132" t="n">
        <v>10.908</v>
      </c>
      <c r="D175" s="132" t="n">
        <v>10.95</v>
      </c>
      <c r="E175" s="132" t="n">
        <v>10.8825</v>
      </c>
      <c r="F175" s="132" t="n">
        <v>10.8883</v>
      </c>
    </row>
    <row r="176" customFormat="false" ht="12.8" hidden="true" customHeight="false" outlineLevel="0" collapsed="false">
      <c r="A176" s="131" t="n">
        <v>1201212000</v>
      </c>
      <c r="B176" s="330" t="n">
        <f aca="false">(A176/(24*60*60))+DATE(1970,1,1)</f>
        <v>39471.9166666667</v>
      </c>
      <c r="C176" s="132" t="n">
        <v>10.8858</v>
      </c>
      <c r="D176" s="132" t="n">
        <v>10.9037</v>
      </c>
      <c r="E176" s="132" t="n">
        <v>10.8565</v>
      </c>
      <c r="F176" s="132" t="n">
        <v>10.8935</v>
      </c>
    </row>
    <row r="177" customFormat="false" ht="12.8" hidden="true" customHeight="false" outlineLevel="0" collapsed="false">
      <c r="A177" s="131" t="n">
        <v>1201471200</v>
      </c>
      <c r="B177" s="330" t="n">
        <f aca="false">(A177/(24*60*60))+DATE(1970,1,1)</f>
        <v>39474.9166666667</v>
      </c>
      <c r="C177" s="132" t="n">
        <v>10.871</v>
      </c>
      <c r="D177" s="132" t="n">
        <v>10.91</v>
      </c>
      <c r="E177" s="132" t="n">
        <v>10.8641</v>
      </c>
      <c r="F177" s="132" t="n">
        <v>10.8664</v>
      </c>
    </row>
    <row r="178" customFormat="false" ht="12.8" hidden="true" customHeight="false" outlineLevel="0" collapsed="false">
      <c r="A178" s="131" t="n">
        <v>1201557600</v>
      </c>
      <c r="B178" s="330" t="n">
        <f aca="false">(A178/(24*60*60))+DATE(1970,1,1)</f>
        <v>39475.9166666667</v>
      </c>
      <c r="C178" s="132" t="n">
        <v>10.8652</v>
      </c>
      <c r="D178" s="132" t="n">
        <v>10.8709</v>
      </c>
      <c r="E178" s="132" t="n">
        <v>10.8395</v>
      </c>
      <c r="F178" s="132" t="n">
        <v>10.8474</v>
      </c>
    </row>
    <row r="179" customFormat="false" ht="12.8" hidden="true" customHeight="false" outlineLevel="0" collapsed="false">
      <c r="A179" s="131" t="n">
        <v>1201644000</v>
      </c>
      <c r="B179" s="330" t="n">
        <f aca="false">(A179/(24*60*60))+DATE(1970,1,1)</f>
        <v>39476.9166666667</v>
      </c>
      <c r="C179" s="132" t="n">
        <v>10.845</v>
      </c>
      <c r="D179" s="132" t="n">
        <v>10.861</v>
      </c>
      <c r="E179" s="132" t="n">
        <v>10.8158</v>
      </c>
      <c r="F179" s="132" t="n">
        <v>10.8346</v>
      </c>
    </row>
    <row r="180" customFormat="false" ht="12.8" hidden="true" customHeight="false" outlineLevel="0" collapsed="false">
      <c r="A180" s="131" t="n">
        <v>1201730400</v>
      </c>
      <c r="B180" s="330" t="n">
        <f aca="false">(A180/(24*60*60))+DATE(1970,1,1)</f>
        <v>39477.9166666667</v>
      </c>
      <c r="C180" s="132" t="n">
        <v>10.836</v>
      </c>
      <c r="D180" s="132" t="n">
        <v>10.8509</v>
      </c>
      <c r="E180" s="132" t="n">
        <v>10.81</v>
      </c>
      <c r="F180" s="132" t="n">
        <v>10.82</v>
      </c>
    </row>
    <row r="181" customFormat="false" ht="12.8" hidden="true" customHeight="false" outlineLevel="0" collapsed="false">
      <c r="A181" s="131" t="n">
        <v>1201816800</v>
      </c>
      <c r="B181" s="330" t="n">
        <f aca="false">(A181/(24*60*60))+DATE(1970,1,1)</f>
        <v>39478.9166666667</v>
      </c>
      <c r="C181" s="132" t="n">
        <v>10.82</v>
      </c>
      <c r="D181" s="132" t="n">
        <v>10.829</v>
      </c>
      <c r="E181" s="132" t="n">
        <v>10.7975</v>
      </c>
      <c r="F181" s="132" t="n">
        <v>10.7975</v>
      </c>
    </row>
    <row r="182" customFormat="false" ht="12.8" hidden="true" customHeight="false" outlineLevel="0" collapsed="false">
      <c r="A182" s="131" t="n">
        <v>1202076000</v>
      </c>
      <c r="B182" s="330" t="n">
        <f aca="false">(A182/(24*60*60))+DATE(1970,1,1)</f>
        <v>39481.9166666667</v>
      </c>
      <c r="C182" s="132" t="n">
        <v>10.792</v>
      </c>
      <c r="D182" s="132" t="n">
        <v>10.813</v>
      </c>
      <c r="E182" s="132" t="n">
        <v>10.7875</v>
      </c>
      <c r="F182" s="132" t="n">
        <v>10.7888</v>
      </c>
    </row>
    <row r="183" customFormat="false" ht="12.8" hidden="true" customHeight="false" outlineLevel="0" collapsed="false">
      <c r="A183" s="131" t="n">
        <v>1202162400</v>
      </c>
      <c r="B183" s="330" t="n">
        <f aca="false">(A183/(24*60*60))+DATE(1970,1,1)</f>
        <v>39482.9166666667</v>
      </c>
      <c r="C183" s="132" t="n">
        <v>10.7883</v>
      </c>
      <c r="D183" s="132" t="n">
        <v>10.8461</v>
      </c>
      <c r="E183" s="132" t="n">
        <v>10.7864</v>
      </c>
      <c r="F183" s="132" t="n">
        <v>10.8388</v>
      </c>
    </row>
    <row r="184" customFormat="false" ht="12.8" hidden="true" customHeight="false" outlineLevel="0" collapsed="false">
      <c r="A184" s="131" t="n">
        <v>1202248800</v>
      </c>
      <c r="B184" s="330" t="n">
        <f aca="false">(A184/(24*60*60))+DATE(1970,1,1)</f>
        <v>39483.9166666667</v>
      </c>
      <c r="C184" s="132" t="n">
        <v>10.8404</v>
      </c>
      <c r="D184" s="132" t="n">
        <v>10.8454</v>
      </c>
      <c r="E184" s="132" t="n">
        <v>10.8035</v>
      </c>
      <c r="F184" s="132" t="n">
        <v>10.8035</v>
      </c>
    </row>
    <row r="185" customFormat="false" ht="12.8" hidden="true" customHeight="false" outlineLevel="0" collapsed="false">
      <c r="A185" s="131" t="n">
        <v>1202335200</v>
      </c>
      <c r="B185" s="330" t="n">
        <f aca="false">(A185/(24*60*60))+DATE(1970,1,1)</f>
        <v>39484.9166666667</v>
      </c>
      <c r="C185" s="132" t="n">
        <v>10.8136</v>
      </c>
      <c r="D185" s="132" t="n">
        <v>10.8425</v>
      </c>
      <c r="E185" s="132" t="n">
        <v>10.7597</v>
      </c>
      <c r="F185" s="132" t="n">
        <v>10.765</v>
      </c>
    </row>
    <row r="186" customFormat="false" ht="12.8" hidden="true" customHeight="false" outlineLevel="0" collapsed="false">
      <c r="A186" s="131" t="n">
        <v>1202421600</v>
      </c>
      <c r="B186" s="330" t="n">
        <f aca="false">(A186/(24*60*60))+DATE(1970,1,1)</f>
        <v>39485.9166666667</v>
      </c>
      <c r="C186" s="132" t="n">
        <v>10.765</v>
      </c>
      <c r="D186" s="132" t="n">
        <v>10.79</v>
      </c>
      <c r="E186" s="132" t="n">
        <v>10.7457</v>
      </c>
      <c r="F186" s="132" t="n">
        <v>10.7553</v>
      </c>
    </row>
    <row r="187" customFormat="false" ht="12.8" hidden="true" customHeight="false" outlineLevel="0" collapsed="false">
      <c r="A187" s="131" t="n">
        <v>1202680800</v>
      </c>
      <c r="B187" s="330" t="n">
        <f aca="false">(A187/(24*60*60))+DATE(1970,1,1)</f>
        <v>39488.9166666667</v>
      </c>
      <c r="C187" s="132" t="n">
        <v>10.7582</v>
      </c>
      <c r="D187" s="132" t="n">
        <v>10.7781</v>
      </c>
      <c r="E187" s="132" t="n">
        <v>10.7532</v>
      </c>
      <c r="F187" s="132" t="n">
        <v>10.7585</v>
      </c>
    </row>
    <row r="188" customFormat="false" ht="12.8" hidden="true" customHeight="false" outlineLevel="0" collapsed="false">
      <c r="A188" s="131" t="n">
        <v>1202767200</v>
      </c>
      <c r="B188" s="330" t="n">
        <f aca="false">(A188/(24*60*60))+DATE(1970,1,1)</f>
        <v>39489.9166666667</v>
      </c>
      <c r="C188" s="132" t="n">
        <v>10.7617</v>
      </c>
      <c r="D188" s="132" t="n">
        <v>10.78</v>
      </c>
      <c r="E188" s="132" t="n">
        <v>10.7392</v>
      </c>
      <c r="F188" s="132" t="n">
        <v>10.7583</v>
      </c>
    </row>
    <row r="189" customFormat="false" ht="12.8" hidden="true" customHeight="false" outlineLevel="0" collapsed="false">
      <c r="A189" s="131" t="n">
        <v>1202853600</v>
      </c>
      <c r="B189" s="330" t="n">
        <f aca="false">(A189/(24*60*60))+DATE(1970,1,1)</f>
        <v>39490.9166666667</v>
      </c>
      <c r="C189" s="132" t="n">
        <v>10.7535</v>
      </c>
      <c r="D189" s="132" t="n">
        <v>10.7645</v>
      </c>
      <c r="E189" s="132" t="n">
        <v>10.7383</v>
      </c>
      <c r="F189" s="132" t="n">
        <v>10.739</v>
      </c>
    </row>
    <row r="190" customFormat="false" ht="12.8" hidden="true" customHeight="false" outlineLevel="0" collapsed="false">
      <c r="A190" s="131" t="n">
        <v>1202940000</v>
      </c>
      <c r="B190" s="330" t="n">
        <f aca="false">(A190/(24*60*60))+DATE(1970,1,1)</f>
        <v>39491.9166666667</v>
      </c>
      <c r="C190" s="132" t="n">
        <v>10.7431</v>
      </c>
      <c r="D190" s="132" t="n">
        <v>10.7612</v>
      </c>
      <c r="E190" s="132" t="n">
        <v>10.7302</v>
      </c>
      <c r="F190" s="132" t="n">
        <v>10.755</v>
      </c>
    </row>
    <row r="191" customFormat="false" ht="12.8" hidden="true" customHeight="false" outlineLevel="0" collapsed="false">
      <c r="A191" s="131" t="n">
        <v>1203026400</v>
      </c>
      <c r="B191" s="330" t="n">
        <f aca="false">(A191/(24*60*60))+DATE(1970,1,1)</f>
        <v>39492.9166666667</v>
      </c>
      <c r="C191" s="132" t="n">
        <v>10.7581</v>
      </c>
      <c r="D191" s="132" t="n">
        <v>10.7683</v>
      </c>
      <c r="E191" s="132" t="n">
        <v>10.7497</v>
      </c>
      <c r="F191" s="132" t="n">
        <v>10.7605</v>
      </c>
    </row>
    <row r="192" customFormat="false" ht="12.8" hidden="true" customHeight="false" outlineLevel="0" collapsed="false">
      <c r="A192" s="131" t="n">
        <v>1203285600</v>
      </c>
      <c r="B192" s="330" t="n">
        <f aca="false">(A192/(24*60*60))+DATE(1970,1,1)</f>
        <v>39495.9166666667</v>
      </c>
      <c r="C192" s="132" t="n">
        <v>10.7536</v>
      </c>
      <c r="D192" s="132" t="n">
        <v>10.76</v>
      </c>
      <c r="E192" s="132" t="n">
        <v>10.7303</v>
      </c>
      <c r="F192" s="132" t="n">
        <v>10.7303</v>
      </c>
    </row>
    <row r="193" customFormat="false" ht="12.8" hidden="true" customHeight="false" outlineLevel="0" collapsed="false">
      <c r="A193" s="131" t="n">
        <v>1203372000</v>
      </c>
      <c r="B193" s="330" t="n">
        <f aca="false">(A193/(24*60*60))+DATE(1970,1,1)</f>
        <v>39496.9166666667</v>
      </c>
      <c r="C193" s="132" t="n">
        <v>10.7332</v>
      </c>
      <c r="D193" s="132" t="n">
        <v>10.7711</v>
      </c>
      <c r="E193" s="132" t="n">
        <v>10.7232</v>
      </c>
      <c r="F193" s="132" t="n">
        <v>10.7595</v>
      </c>
    </row>
    <row r="194" customFormat="false" ht="12.8" hidden="true" customHeight="false" outlineLevel="0" collapsed="false">
      <c r="A194" s="131" t="n">
        <v>1203458400</v>
      </c>
      <c r="B194" s="330" t="n">
        <f aca="false">(A194/(24*60*60))+DATE(1970,1,1)</f>
        <v>39497.9166666667</v>
      </c>
      <c r="C194" s="132" t="n">
        <v>10.759</v>
      </c>
      <c r="D194" s="132" t="n">
        <v>10.8014</v>
      </c>
      <c r="E194" s="132" t="n">
        <v>10.753</v>
      </c>
      <c r="F194" s="132" t="n">
        <v>10.7778</v>
      </c>
    </row>
    <row r="195" customFormat="false" ht="12.8" hidden="true" customHeight="false" outlineLevel="0" collapsed="false">
      <c r="A195" s="131" t="n">
        <v>1203544800</v>
      </c>
      <c r="B195" s="330" t="n">
        <f aca="false">(A195/(24*60*60))+DATE(1970,1,1)</f>
        <v>39498.9166666667</v>
      </c>
      <c r="C195" s="132" t="n">
        <v>10.779</v>
      </c>
      <c r="D195" s="132" t="n">
        <v>10.8092</v>
      </c>
      <c r="E195" s="132" t="n">
        <v>10.765</v>
      </c>
      <c r="F195" s="132" t="n">
        <v>10.8019</v>
      </c>
    </row>
    <row r="196" customFormat="false" ht="12.8" hidden="true" customHeight="false" outlineLevel="0" collapsed="false">
      <c r="A196" s="131" t="n">
        <v>1203631200</v>
      </c>
      <c r="B196" s="330" t="n">
        <f aca="false">(A196/(24*60*60))+DATE(1970,1,1)</f>
        <v>39499.9166666667</v>
      </c>
      <c r="C196" s="132" t="n">
        <v>10.8012</v>
      </c>
      <c r="D196" s="132" t="n">
        <v>10.8071</v>
      </c>
      <c r="E196" s="132" t="n">
        <v>10.769</v>
      </c>
      <c r="F196" s="132" t="n">
        <v>10.7695</v>
      </c>
    </row>
    <row r="197" customFormat="false" ht="12.8" hidden="true" customHeight="false" outlineLevel="0" collapsed="false">
      <c r="A197" s="131" t="n">
        <v>1203890400</v>
      </c>
      <c r="B197" s="330" t="n">
        <f aca="false">(A197/(24*60*60))+DATE(1970,1,1)</f>
        <v>39502.9166666667</v>
      </c>
      <c r="C197" s="132" t="n">
        <v>10.7751</v>
      </c>
      <c r="D197" s="132" t="n">
        <v>10.798</v>
      </c>
      <c r="E197" s="132" t="n">
        <v>10.7576</v>
      </c>
      <c r="F197" s="132" t="n">
        <v>10.7729</v>
      </c>
    </row>
    <row r="198" customFormat="false" ht="12.8" hidden="true" customHeight="false" outlineLevel="0" collapsed="false">
      <c r="A198" s="131" t="n">
        <v>1203976800</v>
      </c>
      <c r="B198" s="330" t="n">
        <f aca="false">(A198/(24*60*60))+DATE(1970,1,1)</f>
        <v>39503.9166666667</v>
      </c>
      <c r="C198" s="132" t="n">
        <v>10.772</v>
      </c>
      <c r="D198" s="132" t="n">
        <v>10.788</v>
      </c>
      <c r="E198" s="132" t="n">
        <v>10.727</v>
      </c>
      <c r="F198" s="132" t="n">
        <v>10.727</v>
      </c>
    </row>
    <row r="199" customFormat="false" ht="12.8" hidden="true" customHeight="false" outlineLevel="0" collapsed="false">
      <c r="A199" s="131" t="n">
        <v>1204063200</v>
      </c>
      <c r="B199" s="330" t="n">
        <f aca="false">(A199/(24*60*60))+DATE(1970,1,1)</f>
        <v>39504.9166666667</v>
      </c>
      <c r="C199" s="132" t="n">
        <v>10.7265</v>
      </c>
      <c r="D199" s="132" t="n">
        <v>10.746</v>
      </c>
      <c r="E199" s="132" t="n">
        <v>10.6928</v>
      </c>
      <c r="F199" s="132" t="n">
        <v>10.6928</v>
      </c>
    </row>
    <row r="200" customFormat="false" ht="12.8" hidden="true" customHeight="false" outlineLevel="0" collapsed="false">
      <c r="A200" s="131" t="n">
        <v>1204149600</v>
      </c>
      <c r="B200" s="330" t="n">
        <f aca="false">(A200/(24*60*60))+DATE(1970,1,1)</f>
        <v>39505.9166666667</v>
      </c>
      <c r="C200" s="132" t="n">
        <v>10.6977</v>
      </c>
      <c r="D200" s="132" t="n">
        <v>10.7065</v>
      </c>
      <c r="E200" s="132" t="n">
        <v>10.6531</v>
      </c>
      <c r="F200" s="132" t="n">
        <v>10.67</v>
      </c>
    </row>
    <row r="201" customFormat="false" ht="12.8" hidden="true" customHeight="false" outlineLevel="0" collapsed="false">
      <c r="A201" s="131" t="n">
        <v>1204236000</v>
      </c>
      <c r="B201" s="330" t="n">
        <f aca="false">(A201/(24*60*60))+DATE(1970,1,1)</f>
        <v>39506.9166666667</v>
      </c>
      <c r="C201" s="132" t="n">
        <v>10.663</v>
      </c>
      <c r="D201" s="132" t="n">
        <v>10.731</v>
      </c>
      <c r="E201" s="132" t="n">
        <v>10.663</v>
      </c>
      <c r="F201" s="132" t="n">
        <v>10.7085</v>
      </c>
    </row>
    <row r="202" customFormat="false" ht="12.8" hidden="true" customHeight="false" outlineLevel="0" collapsed="false">
      <c r="A202" s="131" t="n">
        <v>1204495200</v>
      </c>
      <c r="B202" s="330" t="n">
        <f aca="false">(A202/(24*60*60))+DATE(1970,1,1)</f>
        <v>39509.9166666667</v>
      </c>
      <c r="C202" s="132" t="n">
        <v>10.7205</v>
      </c>
      <c r="D202" s="132" t="n">
        <v>10.7347</v>
      </c>
      <c r="E202" s="132" t="n">
        <v>10.6926</v>
      </c>
      <c r="F202" s="132" t="n">
        <v>10.6926</v>
      </c>
    </row>
    <row r="203" customFormat="false" ht="12.8" hidden="true" customHeight="false" outlineLevel="0" collapsed="false">
      <c r="A203" s="131" t="n">
        <v>1204581600</v>
      </c>
      <c r="B203" s="330" t="n">
        <f aca="false">(A203/(24*60*60))+DATE(1970,1,1)</f>
        <v>39510.9166666667</v>
      </c>
      <c r="C203" s="132" t="n">
        <v>10.6925</v>
      </c>
      <c r="D203" s="132" t="n">
        <v>10.73</v>
      </c>
      <c r="E203" s="132" t="n">
        <v>10.6811</v>
      </c>
      <c r="F203" s="132" t="n">
        <v>10.715</v>
      </c>
    </row>
    <row r="204" customFormat="false" ht="12.8" hidden="true" customHeight="false" outlineLevel="0" collapsed="false">
      <c r="A204" s="131" t="n">
        <v>1204668000</v>
      </c>
      <c r="B204" s="330" t="n">
        <f aca="false">(A204/(24*60*60))+DATE(1970,1,1)</f>
        <v>39511.9166666667</v>
      </c>
      <c r="C204" s="132" t="n">
        <v>10.7196</v>
      </c>
      <c r="D204" s="132" t="n">
        <v>10.726</v>
      </c>
      <c r="E204" s="132" t="n">
        <v>10.6911</v>
      </c>
      <c r="F204" s="132" t="n">
        <v>10.6994</v>
      </c>
    </row>
    <row r="205" customFormat="false" ht="12.8" hidden="true" customHeight="false" outlineLevel="0" collapsed="false">
      <c r="A205" s="131" t="n">
        <v>1204754400</v>
      </c>
      <c r="B205" s="330" t="n">
        <f aca="false">(A205/(24*60*60))+DATE(1970,1,1)</f>
        <v>39512.9166666667</v>
      </c>
      <c r="C205" s="132" t="n">
        <v>10.7007</v>
      </c>
      <c r="D205" s="132" t="n">
        <v>10.845</v>
      </c>
      <c r="E205" s="132" t="n">
        <v>10.693</v>
      </c>
      <c r="F205" s="132" t="n">
        <v>10.84</v>
      </c>
    </row>
    <row r="206" customFormat="false" ht="12.8" hidden="true" customHeight="false" outlineLevel="0" collapsed="false">
      <c r="A206" s="131" t="n">
        <v>1204840800</v>
      </c>
      <c r="B206" s="330" t="n">
        <f aca="false">(A206/(24*60*60))+DATE(1970,1,1)</f>
        <v>39513.9166666667</v>
      </c>
      <c r="C206" s="132" t="n">
        <v>10.839</v>
      </c>
      <c r="D206" s="132" t="n">
        <v>10.916</v>
      </c>
      <c r="E206" s="132" t="n">
        <v>10.8175</v>
      </c>
      <c r="F206" s="132" t="n">
        <v>10.822</v>
      </c>
    </row>
    <row r="207" customFormat="false" ht="12.8" hidden="true" customHeight="false" outlineLevel="0" collapsed="false">
      <c r="A207" s="131" t="n">
        <v>1205096400</v>
      </c>
      <c r="B207" s="330" t="n">
        <f aca="false">(A207/(24*60*60))+DATE(1970,1,1)</f>
        <v>39516.875</v>
      </c>
      <c r="C207" s="132" t="n">
        <v>10.84</v>
      </c>
      <c r="D207" s="132" t="n">
        <v>10.8582</v>
      </c>
      <c r="E207" s="132" t="n">
        <v>10.7991</v>
      </c>
      <c r="F207" s="132" t="n">
        <v>10.8465</v>
      </c>
    </row>
    <row r="208" customFormat="false" ht="12.8" hidden="true" customHeight="false" outlineLevel="0" collapsed="false">
      <c r="A208" s="131" t="n">
        <v>1205182800</v>
      </c>
      <c r="B208" s="330" t="n">
        <f aca="false">(A208/(24*60*60))+DATE(1970,1,1)</f>
        <v>39517.875</v>
      </c>
      <c r="C208" s="132" t="n">
        <v>10.8405</v>
      </c>
      <c r="D208" s="132" t="n">
        <v>10.8625</v>
      </c>
      <c r="E208" s="132" t="n">
        <v>10.7635</v>
      </c>
      <c r="F208" s="132" t="n">
        <v>10.7681</v>
      </c>
    </row>
    <row r="209" customFormat="false" ht="12.8" hidden="true" customHeight="false" outlineLevel="0" collapsed="false">
      <c r="A209" s="131" t="n">
        <v>1205269200</v>
      </c>
      <c r="B209" s="330" t="n">
        <f aca="false">(A209/(24*60*60))+DATE(1970,1,1)</f>
        <v>39518.875</v>
      </c>
      <c r="C209" s="132" t="n">
        <v>10.7655</v>
      </c>
      <c r="D209" s="132" t="n">
        <v>10.8002</v>
      </c>
      <c r="E209" s="132" t="n">
        <v>10.7563</v>
      </c>
      <c r="F209" s="132" t="n">
        <v>10.766</v>
      </c>
    </row>
    <row r="210" customFormat="false" ht="12.8" hidden="true" customHeight="false" outlineLevel="0" collapsed="false">
      <c r="A210" s="131" t="n">
        <v>1205355600</v>
      </c>
      <c r="B210" s="330" t="n">
        <f aca="false">(A210/(24*60*60))+DATE(1970,1,1)</f>
        <v>39519.875</v>
      </c>
      <c r="C210" s="132" t="n">
        <v>10.761</v>
      </c>
      <c r="D210" s="132" t="n">
        <v>10.807</v>
      </c>
      <c r="E210" s="132" t="n">
        <v>10.7476</v>
      </c>
      <c r="F210" s="132" t="n">
        <v>10.751</v>
      </c>
    </row>
    <row r="211" customFormat="false" ht="12.8" hidden="true" customHeight="false" outlineLevel="0" collapsed="false">
      <c r="A211" s="131" t="n">
        <v>1205442000</v>
      </c>
      <c r="B211" s="330" t="n">
        <f aca="false">(A211/(24*60*60))+DATE(1970,1,1)</f>
        <v>39520.875</v>
      </c>
      <c r="C211" s="132" t="n">
        <v>10.746</v>
      </c>
      <c r="D211" s="132" t="n">
        <v>10.7809</v>
      </c>
      <c r="E211" s="132" t="n">
        <v>10.7237</v>
      </c>
      <c r="F211" s="132" t="n">
        <v>10.7632</v>
      </c>
    </row>
    <row r="212" customFormat="false" ht="12.8" hidden="true" customHeight="false" outlineLevel="0" collapsed="false">
      <c r="A212" s="131" t="n">
        <v>1205701200</v>
      </c>
      <c r="B212" s="330" t="n">
        <f aca="false">(A212/(24*60*60))+DATE(1970,1,1)</f>
        <v>39523.875</v>
      </c>
      <c r="C212" s="132" t="n">
        <v>10.7647</v>
      </c>
      <c r="D212" s="132" t="n">
        <v>10.8355</v>
      </c>
      <c r="E212" s="132" t="n">
        <v>10.761</v>
      </c>
      <c r="F212" s="132" t="n">
        <v>10.7663</v>
      </c>
    </row>
    <row r="213" customFormat="false" ht="12.8" hidden="true" customHeight="false" outlineLevel="0" collapsed="false">
      <c r="A213" s="131" t="n">
        <v>1205787600</v>
      </c>
      <c r="B213" s="330" t="n">
        <f aca="false">(A213/(24*60*60))+DATE(1970,1,1)</f>
        <v>39524.875</v>
      </c>
      <c r="C213" s="132" t="n">
        <v>10.769</v>
      </c>
      <c r="D213" s="132" t="n">
        <v>10.777</v>
      </c>
      <c r="E213" s="132" t="n">
        <v>10.672</v>
      </c>
      <c r="F213" s="132" t="n">
        <v>10.6838</v>
      </c>
    </row>
    <row r="214" customFormat="false" ht="12.8" hidden="true" customHeight="false" outlineLevel="0" collapsed="false">
      <c r="A214" s="131" t="n">
        <v>1205874000</v>
      </c>
      <c r="B214" s="330" t="n">
        <f aca="false">(A214/(24*60*60))+DATE(1970,1,1)</f>
        <v>39525.875</v>
      </c>
      <c r="C214" s="132" t="n">
        <v>10.6748</v>
      </c>
      <c r="D214" s="132" t="n">
        <v>10.7227</v>
      </c>
      <c r="E214" s="132" t="n">
        <v>10.6642</v>
      </c>
      <c r="F214" s="132" t="n">
        <v>10.6912</v>
      </c>
    </row>
    <row r="215" customFormat="false" ht="12.8" hidden="true" customHeight="false" outlineLevel="0" collapsed="false">
      <c r="A215" s="131" t="n">
        <v>1205960400</v>
      </c>
      <c r="B215" s="330" t="n">
        <f aca="false">(A215/(24*60*60))+DATE(1970,1,1)</f>
        <v>39526.875</v>
      </c>
      <c r="C215" s="132" t="n">
        <v>10.713</v>
      </c>
      <c r="D215" s="132" t="n">
        <v>10.736</v>
      </c>
      <c r="E215" s="132" t="n">
        <v>10.695</v>
      </c>
      <c r="F215" s="132" t="n">
        <v>10.7123</v>
      </c>
    </row>
    <row r="216" customFormat="false" ht="12.8" hidden="true" customHeight="false" outlineLevel="0" collapsed="false">
      <c r="A216" s="131" t="n">
        <v>1206046800</v>
      </c>
      <c r="B216" s="330" t="n">
        <f aca="false">(A216/(24*60*60))+DATE(1970,1,1)</f>
        <v>39527.875</v>
      </c>
      <c r="C216" s="132" t="n">
        <v>10.7098</v>
      </c>
      <c r="D216" s="132" t="n">
        <v>10.727</v>
      </c>
      <c r="E216" s="132" t="n">
        <v>10.7098</v>
      </c>
      <c r="F216" s="132" t="n">
        <v>10.7156</v>
      </c>
    </row>
    <row r="217" customFormat="false" ht="12.8" hidden="true" customHeight="false" outlineLevel="0" collapsed="false">
      <c r="A217" s="131" t="n">
        <v>1206306000</v>
      </c>
      <c r="B217" s="330" t="n">
        <f aca="false">(A217/(24*60*60))+DATE(1970,1,1)</f>
        <v>39530.875</v>
      </c>
      <c r="C217" s="132" t="n">
        <v>10.6967</v>
      </c>
      <c r="D217" s="132" t="n">
        <v>10.7293</v>
      </c>
      <c r="E217" s="132" t="n">
        <v>10.6663</v>
      </c>
      <c r="F217" s="132" t="n">
        <v>10.6763</v>
      </c>
    </row>
    <row r="218" customFormat="false" ht="12.8" hidden="true" customHeight="false" outlineLevel="0" collapsed="false">
      <c r="A218" s="131" t="n">
        <v>1206392400</v>
      </c>
      <c r="B218" s="330" t="n">
        <f aca="false">(A218/(24*60*60))+DATE(1970,1,1)</f>
        <v>39531.875</v>
      </c>
      <c r="C218" s="132" t="n">
        <v>10.669</v>
      </c>
      <c r="D218" s="132" t="n">
        <v>10.7</v>
      </c>
      <c r="E218" s="132" t="n">
        <v>10.669</v>
      </c>
      <c r="F218" s="132" t="n">
        <v>10.6919</v>
      </c>
    </row>
    <row r="219" customFormat="false" ht="12.8" hidden="true" customHeight="false" outlineLevel="0" collapsed="false">
      <c r="A219" s="131" t="n">
        <v>1206478800</v>
      </c>
      <c r="B219" s="330" t="n">
        <f aca="false">(A219/(24*60*60))+DATE(1970,1,1)</f>
        <v>39532.875</v>
      </c>
      <c r="C219" s="132" t="n">
        <v>10.6924</v>
      </c>
      <c r="D219" s="132" t="n">
        <v>10.712</v>
      </c>
      <c r="E219" s="132" t="n">
        <v>10.68</v>
      </c>
      <c r="F219" s="132" t="n">
        <v>10.704</v>
      </c>
    </row>
    <row r="220" customFormat="false" ht="12.8" hidden="true" customHeight="false" outlineLevel="0" collapsed="false">
      <c r="A220" s="131" t="n">
        <v>1206565200</v>
      </c>
      <c r="B220" s="330" t="n">
        <f aca="false">(A220/(24*60*60))+DATE(1970,1,1)</f>
        <v>39533.875</v>
      </c>
      <c r="C220" s="132" t="n">
        <v>10.706</v>
      </c>
      <c r="D220" s="132" t="n">
        <v>10.7162</v>
      </c>
      <c r="E220" s="132" t="n">
        <v>10.6877</v>
      </c>
      <c r="F220" s="132" t="n">
        <v>10.692</v>
      </c>
    </row>
    <row r="221" customFormat="false" ht="12.8" hidden="true" customHeight="false" outlineLevel="0" collapsed="false">
      <c r="A221" s="131" t="n">
        <v>1206651600</v>
      </c>
      <c r="B221" s="330" t="n">
        <f aca="false">(A221/(24*60*60))+DATE(1970,1,1)</f>
        <v>39534.875</v>
      </c>
      <c r="C221" s="132" t="n">
        <v>10.6905</v>
      </c>
      <c r="D221" s="132" t="n">
        <v>10.708</v>
      </c>
      <c r="E221" s="132" t="n">
        <v>10.6887</v>
      </c>
      <c r="F221" s="132" t="n">
        <v>10.698</v>
      </c>
    </row>
    <row r="222" customFormat="false" ht="12.8" hidden="true" customHeight="false" outlineLevel="0" collapsed="false">
      <c r="A222" s="131" t="n">
        <v>1206910800</v>
      </c>
      <c r="B222" s="330" t="n">
        <f aca="false">(A222/(24*60*60))+DATE(1970,1,1)</f>
        <v>39537.875</v>
      </c>
      <c r="C222" s="132" t="n">
        <v>10.6622</v>
      </c>
      <c r="D222" s="132" t="n">
        <v>10.7</v>
      </c>
      <c r="E222" s="132" t="n">
        <v>10.6298</v>
      </c>
      <c r="F222" s="132" t="n">
        <v>10.6379</v>
      </c>
    </row>
    <row r="223" customFormat="false" ht="12.8" hidden="true" customHeight="false" outlineLevel="0" collapsed="false">
      <c r="A223" s="131" t="n">
        <v>1206997200</v>
      </c>
      <c r="B223" s="330" t="n">
        <f aca="false">(A223/(24*60*60))+DATE(1970,1,1)</f>
        <v>39538.875</v>
      </c>
      <c r="C223" s="132" t="n">
        <v>10.6309</v>
      </c>
      <c r="D223" s="132" t="n">
        <v>10.646</v>
      </c>
      <c r="E223" s="132" t="n">
        <v>10.556</v>
      </c>
      <c r="F223" s="132" t="n">
        <v>10.556</v>
      </c>
    </row>
    <row r="224" customFormat="false" ht="12.8" hidden="true" customHeight="false" outlineLevel="0" collapsed="false">
      <c r="A224" s="131" t="n">
        <v>1207083600</v>
      </c>
      <c r="B224" s="330" t="n">
        <f aca="false">(A224/(24*60*60))+DATE(1970,1,1)</f>
        <v>39539.875</v>
      </c>
      <c r="C224" s="132" t="n">
        <v>10.556</v>
      </c>
      <c r="D224" s="132" t="n">
        <v>10.586</v>
      </c>
      <c r="E224" s="132" t="n">
        <v>10.5434</v>
      </c>
      <c r="F224" s="132" t="n">
        <v>10.5686</v>
      </c>
    </row>
    <row r="225" customFormat="false" ht="12.8" hidden="true" customHeight="false" outlineLevel="0" collapsed="false">
      <c r="A225" s="131" t="n">
        <v>1207170000</v>
      </c>
      <c r="B225" s="330" t="n">
        <f aca="false">(A225/(24*60*60))+DATE(1970,1,1)</f>
        <v>39540.875</v>
      </c>
      <c r="C225" s="132" t="n">
        <v>10.546</v>
      </c>
      <c r="D225" s="132" t="n">
        <v>10.588</v>
      </c>
      <c r="E225" s="132" t="n">
        <v>10.545</v>
      </c>
      <c r="F225" s="132" t="n">
        <v>10.5476</v>
      </c>
    </row>
    <row r="226" customFormat="false" ht="12.8" hidden="true" customHeight="false" outlineLevel="0" collapsed="false">
      <c r="A226" s="131" t="n">
        <v>1207256400</v>
      </c>
      <c r="B226" s="330" t="n">
        <f aca="false">(A226/(24*60*60))+DATE(1970,1,1)</f>
        <v>39541.875</v>
      </c>
      <c r="C226" s="132" t="n">
        <v>10.5557</v>
      </c>
      <c r="D226" s="132" t="n">
        <v>10.576</v>
      </c>
      <c r="E226" s="132" t="n">
        <v>10.5273</v>
      </c>
      <c r="F226" s="132" t="n">
        <v>10.5653</v>
      </c>
    </row>
    <row r="227" customFormat="false" ht="12.8" hidden="true" customHeight="false" outlineLevel="0" collapsed="false">
      <c r="A227" s="131" t="n">
        <v>1207515600</v>
      </c>
      <c r="B227" s="330" t="n">
        <f aca="false">(A227/(24*60*60))+DATE(1970,1,1)</f>
        <v>39544.875</v>
      </c>
      <c r="C227" s="132" t="n">
        <v>10.5596</v>
      </c>
      <c r="D227" s="132" t="n">
        <v>10.5698</v>
      </c>
      <c r="E227" s="132" t="n">
        <v>10.5273</v>
      </c>
      <c r="F227" s="132" t="n">
        <v>10.549</v>
      </c>
    </row>
    <row r="228" customFormat="false" ht="12.8" hidden="true" customHeight="false" outlineLevel="0" collapsed="false">
      <c r="A228" s="131" t="n">
        <v>1207602000</v>
      </c>
      <c r="B228" s="330" t="n">
        <f aca="false">(A228/(24*60*60))+DATE(1970,1,1)</f>
        <v>39545.875</v>
      </c>
      <c r="C228" s="132" t="n">
        <v>10.534</v>
      </c>
      <c r="D228" s="132" t="n">
        <v>10.574</v>
      </c>
      <c r="E228" s="132" t="n">
        <v>10.534</v>
      </c>
      <c r="F228" s="132" t="n">
        <v>10.5625</v>
      </c>
    </row>
    <row r="229" customFormat="false" ht="12.8" hidden="true" customHeight="false" outlineLevel="0" collapsed="false">
      <c r="A229" s="131" t="n">
        <v>1207688400</v>
      </c>
      <c r="B229" s="330" t="n">
        <f aca="false">(A229/(24*60*60))+DATE(1970,1,1)</f>
        <v>39546.875</v>
      </c>
      <c r="C229" s="132" t="n">
        <v>10.5625</v>
      </c>
      <c r="D229" s="132" t="n">
        <v>10.5783</v>
      </c>
      <c r="E229" s="132" t="n">
        <v>10.5401</v>
      </c>
      <c r="F229" s="132" t="n">
        <v>10.5705</v>
      </c>
    </row>
    <row r="230" customFormat="false" ht="12.8" hidden="true" customHeight="false" outlineLevel="0" collapsed="false">
      <c r="A230" s="131" t="n">
        <v>1207774800</v>
      </c>
      <c r="B230" s="330" t="n">
        <f aca="false">(A230/(24*60*60))+DATE(1970,1,1)</f>
        <v>39547.875</v>
      </c>
      <c r="C230" s="132" t="n">
        <v>10.5618</v>
      </c>
      <c r="D230" s="132" t="n">
        <v>10.588</v>
      </c>
      <c r="E230" s="132" t="n">
        <v>10.53</v>
      </c>
      <c r="F230" s="132" t="n">
        <v>10.5306</v>
      </c>
    </row>
    <row r="231" customFormat="false" ht="12.8" hidden="true" customHeight="false" outlineLevel="0" collapsed="false">
      <c r="A231" s="131" t="n">
        <v>1207861200</v>
      </c>
      <c r="B231" s="330" t="n">
        <f aca="false">(A231/(24*60*60))+DATE(1970,1,1)</f>
        <v>39548.875</v>
      </c>
      <c r="C231" s="132" t="n">
        <v>10.525</v>
      </c>
      <c r="D231" s="132" t="n">
        <v>10.556</v>
      </c>
      <c r="E231" s="132" t="n">
        <v>10.5223</v>
      </c>
      <c r="F231" s="132" t="n">
        <v>10.5335</v>
      </c>
    </row>
    <row r="232" customFormat="false" ht="12.8" hidden="true" customHeight="false" outlineLevel="0" collapsed="false">
      <c r="A232" s="131" t="n">
        <v>1208120400</v>
      </c>
      <c r="B232" s="330" t="n">
        <f aca="false">(A232/(24*60*60))+DATE(1970,1,1)</f>
        <v>39551.875</v>
      </c>
      <c r="C232" s="132" t="n">
        <v>10.532</v>
      </c>
      <c r="D232" s="132" t="n">
        <v>10.545</v>
      </c>
      <c r="E232" s="132" t="n">
        <v>10.4464</v>
      </c>
      <c r="F232" s="132" t="n">
        <v>10.448</v>
      </c>
    </row>
    <row r="233" customFormat="false" ht="12.8" hidden="true" customHeight="false" outlineLevel="0" collapsed="false">
      <c r="A233" s="131" t="n">
        <v>1208206800</v>
      </c>
      <c r="B233" s="330" t="n">
        <f aca="false">(A233/(24*60*60))+DATE(1970,1,1)</f>
        <v>39552.875</v>
      </c>
      <c r="C233" s="132" t="n">
        <v>10.4597</v>
      </c>
      <c r="D233" s="132" t="n">
        <v>10.4926</v>
      </c>
      <c r="E233" s="132" t="n">
        <v>10.445</v>
      </c>
      <c r="F233" s="132" t="n">
        <v>10.445</v>
      </c>
    </row>
    <row r="234" customFormat="false" ht="12.8" hidden="true" customHeight="false" outlineLevel="0" collapsed="false">
      <c r="A234" s="131" t="n">
        <v>1208293200</v>
      </c>
      <c r="B234" s="330" t="n">
        <f aca="false">(A234/(24*60*60))+DATE(1970,1,1)</f>
        <v>39553.875</v>
      </c>
      <c r="C234" s="132" t="n">
        <v>10.4495</v>
      </c>
      <c r="D234" s="132" t="n">
        <v>10.478</v>
      </c>
      <c r="E234" s="132" t="n">
        <v>10.448</v>
      </c>
      <c r="F234" s="132" t="n">
        <v>10.455</v>
      </c>
    </row>
    <row r="235" customFormat="false" ht="12.8" hidden="true" customHeight="false" outlineLevel="0" collapsed="false">
      <c r="A235" s="131" t="n">
        <v>1208379600</v>
      </c>
      <c r="B235" s="330" t="n">
        <f aca="false">(A235/(24*60*60))+DATE(1970,1,1)</f>
        <v>39554.875</v>
      </c>
      <c r="C235" s="132" t="n">
        <v>10.4607</v>
      </c>
      <c r="D235" s="132" t="n">
        <v>10.4915</v>
      </c>
      <c r="E235" s="132" t="n">
        <v>10.4583</v>
      </c>
      <c r="F235" s="132" t="n">
        <v>10.4616</v>
      </c>
    </row>
    <row r="236" customFormat="false" ht="12.8" hidden="true" customHeight="false" outlineLevel="0" collapsed="false">
      <c r="A236" s="131" t="n">
        <v>1208466000</v>
      </c>
      <c r="B236" s="330" t="n">
        <f aca="false">(A236/(24*60*60))+DATE(1970,1,1)</f>
        <v>39555.875</v>
      </c>
      <c r="C236" s="132" t="n">
        <v>10.472</v>
      </c>
      <c r="D236" s="132" t="n">
        <v>10.484</v>
      </c>
      <c r="E236" s="132" t="n">
        <v>10.4359</v>
      </c>
      <c r="F236" s="132" t="n">
        <v>10.4785</v>
      </c>
    </row>
    <row r="237" customFormat="false" ht="12.8" hidden="true" customHeight="false" outlineLevel="0" collapsed="false">
      <c r="A237" s="131" t="n">
        <v>1208725200</v>
      </c>
      <c r="B237" s="330" t="n">
        <f aca="false">(A237/(24*60*60))+DATE(1970,1,1)</f>
        <v>39558.875</v>
      </c>
      <c r="C237" s="132" t="n">
        <v>10.4746</v>
      </c>
      <c r="D237" s="132" t="n">
        <v>10.5416</v>
      </c>
      <c r="E237" s="132" t="n">
        <v>10.4607</v>
      </c>
      <c r="F237" s="132" t="n">
        <v>10.5283</v>
      </c>
    </row>
    <row r="238" customFormat="false" ht="12.8" hidden="true" customHeight="false" outlineLevel="0" collapsed="false">
      <c r="A238" s="131" t="n">
        <v>1208811600</v>
      </c>
      <c r="B238" s="330" t="n">
        <f aca="false">(A238/(24*60*60))+DATE(1970,1,1)</f>
        <v>39559.875</v>
      </c>
      <c r="C238" s="132" t="n">
        <v>10.5295</v>
      </c>
      <c r="D238" s="132" t="n">
        <v>10.542</v>
      </c>
      <c r="E238" s="132" t="n">
        <v>10.477</v>
      </c>
      <c r="F238" s="132" t="n">
        <v>10.477</v>
      </c>
    </row>
    <row r="239" customFormat="false" ht="12.8" hidden="true" customHeight="false" outlineLevel="0" collapsed="false">
      <c r="A239" s="131" t="n">
        <v>1208898000</v>
      </c>
      <c r="B239" s="330" t="n">
        <f aca="false">(A239/(24*60*60))+DATE(1970,1,1)</f>
        <v>39560.875</v>
      </c>
      <c r="C239" s="132" t="n">
        <v>10.4827</v>
      </c>
      <c r="D239" s="132" t="n">
        <v>10.512</v>
      </c>
      <c r="E239" s="132" t="n">
        <v>10.4664</v>
      </c>
      <c r="F239" s="132" t="n">
        <v>10.4664</v>
      </c>
    </row>
    <row r="240" customFormat="false" ht="12.8" hidden="true" customHeight="false" outlineLevel="0" collapsed="false">
      <c r="A240" s="131" t="n">
        <v>1208984400</v>
      </c>
      <c r="B240" s="330" t="n">
        <f aca="false">(A240/(24*60*60))+DATE(1970,1,1)</f>
        <v>39561.875</v>
      </c>
      <c r="C240" s="132" t="n">
        <v>10.4656</v>
      </c>
      <c r="D240" s="132" t="n">
        <v>10.49</v>
      </c>
      <c r="E240" s="132" t="n">
        <v>10.4273</v>
      </c>
      <c r="F240" s="132" t="n">
        <v>10.4273</v>
      </c>
    </row>
    <row r="241" customFormat="false" ht="12.8" hidden="true" customHeight="false" outlineLevel="0" collapsed="false">
      <c r="A241" s="131" t="n">
        <v>1209070800</v>
      </c>
      <c r="B241" s="330" t="n">
        <f aca="false">(A241/(24*60*60))+DATE(1970,1,1)</f>
        <v>39562.875</v>
      </c>
      <c r="C241" s="132" t="n">
        <v>10.4381</v>
      </c>
      <c r="D241" s="132" t="n">
        <v>10.4789</v>
      </c>
      <c r="E241" s="132" t="n">
        <v>10.4327</v>
      </c>
      <c r="F241" s="132" t="n">
        <v>10.4574</v>
      </c>
    </row>
    <row r="242" customFormat="false" ht="12.8" hidden="true" customHeight="false" outlineLevel="0" collapsed="false">
      <c r="A242" s="131" t="n">
        <v>1209330000</v>
      </c>
      <c r="B242" s="330" t="n">
        <f aca="false">(A242/(24*60*60))+DATE(1970,1,1)</f>
        <v>39565.875</v>
      </c>
      <c r="C242" s="132" t="n">
        <v>10.4576</v>
      </c>
      <c r="D242" s="132" t="n">
        <v>10.479</v>
      </c>
      <c r="E242" s="132" t="n">
        <v>10.4365</v>
      </c>
      <c r="F242" s="132" t="n">
        <v>10.4634</v>
      </c>
    </row>
    <row r="243" customFormat="false" ht="12.8" hidden="true" customHeight="false" outlineLevel="0" collapsed="false">
      <c r="A243" s="131" t="n">
        <v>1209416400</v>
      </c>
      <c r="B243" s="330" t="n">
        <f aca="false">(A243/(24*60*60))+DATE(1970,1,1)</f>
        <v>39566.875</v>
      </c>
      <c r="C243" s="132" t="n">
        <v>10.4603</v>
      </c>
      <c r="D243" s="132" t="n">
        <v>10.5452</v>
      </c>
      <c r="E243" s="132" t="n">
        <v>10.45</v>
      </c>
      <c r="F243" s="132" t="n">
        <v>10.5378</v>
      </c>
    </row>
    <row r="244" customFormat="false" ht="12.8" hidden="true" customHeight="false" outlineLevel="0" collapsed="false">
      <c r="A244" s="131" t="n">
        <v>1209502800</v>
      </c>
      <c r="B244" s="330" t="n">
        <f aca="false">(A244/(24*60*60))+DATE(1970,1,1)</f>
        <v>39567.875</v>
      </c>
      <c r="C244" s="132" t="n">
        <v>10.5376</v>
      </c>
      <c r="D244" s="132" t="n">
        <v>10.543</v>
      </c>
      <c r="E244" s="132" t="n">
        <v>10.4646</v>
      </c>
      <c r="F244" s="132" t="n">
        <v>10.4789</v>
      </c>
    </row>
    <row r="245" customFormat="false" ht="12.8" hidden="true" customHeight="false" outlineLevel="0" collapsed="false">
      <c r="A245" s="131" t="n">
        <v>1209589200</v>
      </c>
      <c r="B245" s="330" t="n">
        <f aca="false">(A245/(24*60*60))+DATE(1970,1,1)</f>
        <v>39568.875</v>
      </c>
      <c r="C245" s="132" t="n">
        <v>10.48</v>
      </c>
      <c r="D245" s="132" t="n">
        <v>10.5105</v>
      </c>
      <c r="E245" s="132" t="n">
        <v>10.48</v>
      </c>
      <c r="F245" s="132" t="n">
        <v>10.4873</v>
      </c>
    </row>
    <row r="246" customFormat="false" ht="12.8" hidden="true" customHeight="false" outlineLevel="0" collapsed="false">
      <c r="A246" s="131" t="n">
        <v>1209675600</v>
      </c>
      <c r="B246" s="330" t="n">
        <f aca="false">(A246/(24*60*60))+DATE(1970,1,1)</f>
        <v>39569.875</v>
      </c>
      <c r="C246" s="132" t="n">
        <v>10.48</v>
      </c>
      <c r="D246" s="132" t="n">
        <v>10.499</v>
      </c>
      <c r="E246" s="132" t="n">
        <v>10.4441</v>
      </c>
      <c r="F246" s="132" t="n">
        <v>10.46</v>
      </c>
    </row>
    <row r="247" customFormat="false" ht="12.8" hidden="true" customHeight="false" outlineLevel="0" collapsed="false">
      <c r="A247" s="131" t="n">
        <v>1209934800</v>
      </c>
      <c r="B247" s="330" t="n">
        <f aca="false">(A247/(24*60*60))+DATE(1970,1,1)</f>
        <v>39572.875</v>
      </c>
      <c r="C247" s="132" t="n">
        <v>10.461</v>
      </c>
      <c r="D247" s="132" t="n">
        <v>10.482</v>
      </c>
      <c r="E247" s="132" t="n">
        <v>10.4577</v>
      </c>
      <c r="F247" s="132" t="n">
        <v>10.4694</v>
      </c>
    </row>
    <row r="248" customFormat="false" ht="12.8" hidden="true" customHeight="false" outlineLevel="0" collapsed="false">
      <c r="A248" s="131" t="n">
        <v>1210021200</v>
      </c>
      <c r="B248" s="330" t="n">
        <f aca="false">(A248/(24*60*60))+DATE(1970,1,1)</f>
        <v>39573.875</v>
      </c>
      <c r="C248" s="132" t="n">
        <v>10.465</v>
      </c>
      <c r="D248" s="132" t="n">
        <v>10.5071</v>
      </c>
      <c r="E248" s="132" t="n">
        <v>10.465</v>
      </c>
      <c r="F248" s="132" t="n">
        <v>10.4937</v>
      </c>
    </row>
    <row r="249" customFormat="false" ht="12.8" hidden="true" customHeight="false" outlineLevel="0" collapsed="false">
      <c r="A249" s="131" t="n">
        <v>1210107600</v>
      </c>
      <c r="B249" s="330" t="n">
        <f aca="false">(A249/(24*60*60))+DATE(1970,1,1)</f>
        <v>39574.875</v>
      </c>
      <c r="C249" s="132" t="n">
        <v>10.4991</v>
      </c>
      <c r="D249" s="132" t="n">
        <v>10.563</v>
      </c>
      <c r="E249" s="132" t="n">
        <v>10.498</v>
      </c>
      <c r="F249" s="132" t="n">
        <v>10.5456</v>
      </c>
    </row>
    <row r="250" customFormat="false" ht="12.8" hidden="true" customHeight="false" outlineLevel="0" collapsed="false">
      <c r="A250" s="131" t="n">
        <v>1210194000</v>
      </c>
      <c r="B250" s="330" t="n">
        <f aca="false">(A250/(24*60*60))+DATE(1970,1,1)</f>
        <v>39575.875</v>
      </c>
      <c r="C250" s="132" t="n">
        <v>10.5479</v>
      </c>
      <c r="D250" s="132" t="n">
        <v>10.5851</v>
      </c>
      <c r="E250" s="132" t="n">
        <v>10.528</v>
      </c>
      <c r="F250" s="132" t="n">
        <v>10.568</v>
      </c>
    </row>
    <row r="251" customFormat="false" ht="12.8" hidden="true" customHeight="false" outlineLevel="0" collapsed="false">
      <c r="A251" s="131" t="n">
        <v>1210280400</v>
      </c>
      <c r="B251" s="330" t="n">
        <f aca="false">(A251/(24*60*60))+DATE(1970,1,1)</f>
        <v>39576.875</v>
      </c>
      <c r="C251" s="132" t="n">
        <v>10.5635</v>
      </c>
      <c r="D251" s="132" t="n">
        <v>10.592</v>
      </c>
      <c r="E251" s="132" t="n">
        <v>10.539</v>
      </c>
      <c r="F251" s="132" t="n">
        <v>10.5586</v>
      </c>
    </row>
    <row r="252" customFormat="false" ht="12.8" hidden="true" customHeight="false" outlineLevel="0" collapsed="false">
      <c r="A252" s="131" t="n">
        <v>1210539600</v>
      </c>
      <c r="B252" s="330" t="n">
        <f aca="false">(A252/(24*60*60))+DATE(1970,1,1)</f>
        <v>39579.875</v>
      </c>
      <c r="C252" s="132" t="n">
        <v>10.568</v>
      </c>
      <c r="D252" s="132" t="n">
        <v>10.568</v>
      </c>
      <c r="E252" s="132" t="n">
        <v>10.4684</v>
      </c>
      <c r="F252" s="132" t="n">
        <v>10.4684</v>
      </c>
    </row>
    <row r="253" customFormat="false" ht="12.8" hidden="true" customHeight="false" outlineLevel="0" collapsed="false">
      <c r="A253" s="131" t="n">
        <v>1210626000</v>
      </c>
      <c r="B253" s="330" t="n">
        <f aca="false">(A253/(24*60*60))+DATE(1970,1,1)</f>
        <v>39580.875</v>
      </c>
      <c r="C253" s="132" t="n">
        <v>10.4745</v>
      </c>
      <c r="D253" s="132" t="n">
        <v>10.5013</v>
      </c>
      <c r="E253" s="132" t="n">
        <v>10.4653</v>
      </c>
      <c r="F253" s="132" t="n">
        <v>10.478</v>
      </c>
    </row>
    <row r="254" customFormat="false" ht="12.8" hidden="true" customHeight="false" outlineLevel="0" collapsed="false">
      <c r="A254" s="131" t="n">
        <v>1210712400</v>
      </c>
      <c r="B254" s="330" t="n">
        <f aca="false">(A254/(24*60*60))+DATE(1970,1,1)</f>
        <v>39581.875</v>
      </c>
      <c r="C254" s="132" t="n">
        <v>10.477</v>
      </c>
      <c r="D254" s="132" t="n">
        <v>10.5126</v>
      </c>
      <c r="E254" s="132" t="n">
        <v>10.477</v>
      </c>
      <c r="F254" s="132" t="n">
        <v>10.484</v>
      </c>
    </row>
    <row r="255" customFormat="false" ht="12.8" hidden="true" customHeight="false" outlineLevel="0" collapsed="false">
      <c r="A255" s="131" t="n">
        <v>1210798800</v>
      </c>
      <c r="B255" s="330" t="n">
        <f aca="false">(A255/(24*60*60))+DATE(1970,1,1)</f>
        <v>39582.875</v>
      </c>
      <c r="C255" s="132" t="n">
        <v>10.4885</v>
      </c>
      <c r="D255" s="132" t="n">
        <v>10.4952</v>
      </c>
      <c r="E255" s="132" t="n">
        <v>10.4386</v>
      </c>
      <c r="F255" s="132" t="n">
        <v>10.4386</v>
      </c>
    </row>
    <row r="256" customFormat="false" ht="12.8" hidden="true" customHeight="false" outlineLevel="0" collapsed="false">
      <c r="A256" s="131" t="n">
        <v>1210885200</v>
      </c>
      <c r="B256" s="330" t="n">
        <f aca="false">(A256/(24*60*60))+DATE(1970,1,1)</f>
        <v>39583.875</v>
      </c>
      <c r="C256" s="132" t="n">
        <v>10.462</v>
      </c>
      <c r="D256" s="132" t="n">
        <v>10.462</v>
      </c>
      <c r="E256" s="132" t="n">
        <v>10.3879</v>
      </c>
      <c r="F256" s="132" t="n">
        <v>10.3879</v>
      </c>
    </row>
    <row r="257" customFormat="false" ht="12.8" hidden="true" customHeight="false" outlineLevel="0" collapsed="false">
      <c r="A257" s="131" t="n">
        <v>1211144400</v>
      </c>
      <c r="B257" s="330" t="n">
        <f aca="false">(A257/(24*60*60))+DATE(1970,1,1)</f>
        <v>39586.875</v>
      </c>
      <c r="C257" s="132" t="n">
        <v>10.4024</v>
      </c>
      <c r="D257" s="132" t="n">
        <v>10.426</v>
      </c>
      <c r="E257" s="132" t="n">
        <v>10.3675</v>
      </c>
      <c r="F257" s="132" t="n">
        <v>10.3736</v>
      </c>
    </row>
    <row r="258" customFormat="false" ht="12.8" hidden="true" customHeight="false" outlineLevel="0" collapsed="false">
      <c r="A258" s="131" t="n">
        <v>1211230800</v>
      </c>
      <c r="B258" s="330" t="n">
        <f aca="false">(A258/(24*60*60))+DATE(1970,1,1)</f>
        <v>39587.875</v>
      </c>
      <c r="C258" s="132" t="n">
        <v>10.372</v>
      </c>
      <c r="D258" s="132" t="n">
        <v>10.413</v>
      </c>
      <c r="E258" s="132" t="n">
        <v>10.372</v>
      </c>
      <c r="F258" s="132" t="n">
        <v>10.3769</v>
      </c>
    </row>
    <row r="259" customFormat="false" ht="12.8" hidden="true" customHeight="false" outlineLevel="0" collapsed="false">
      <c r="A259" s="131" t="n">
        <v>1211317200</v>
      </c>
      <c r="B259" s="330" t="n">
        <f aca="false">(A259/(24*60*60))+DATE(1970,1,1)</f>
        <v>39588.875</v>
      </c>
      <c r="C259" s="132" t="n">
        <v>10.38</v>
      </c>
      <c r="D259" s="132" t="n">
        <v>10.3936</v>
      </c>
      <c r="E259" s="132" t="n">
        <v>10.3527</v>
      </c>
      <c r="F259" s="132" t="n">
        <v>10.3644</v>
      </c>
    </row>
    <row r="260" customFormat="false" ht="12.8" hidden="true" customHeight="false" outlineLevel="0" collapsed="false">
      <c r="A260" s="131" t="n">
        <v>1211403600</v>
      </c>
      <c r="B260" s="330" t="n">
        <f aca="false">(A260/(24*60*60))+DATE(1970,1,1)</f>
        <v>39589.875</v>
      </c>
      <c r="C260" s="132" t="n">
        <v>10.368</v>
      </c>
      <c r="D260" s="132" t="n">
        <v>10.396</v>
      </c>
      <c r="E260" s="132" t="n">
        <v>10.3556</v>
      </c>
      <c r="F260" s="132" t="n">
        <v>10.3576</v>
      </c>
    </row>
    <row r="261" customFormat="false" ht="12.8" hidden="true" customHeight="false" outlineLevel="0" collapsed="false">
      <c r="A261" s="131" t="n">
        <v>1211490000</v>
      </c>
      <c r="B261" s="330" t="n">
        <f aca="false">(A261/(24*60*60))+DATE(1970,1,1)</f>
        <v>39590.875</v>
      </c>
      <c r="C261" s="132" t="n">
        <v>10.3587</v>
      </c>
      <c r="D261" s="132" t="n">
        <v>10.4145</v>
      </c>
      <c r="E261" s="132" t="n">
        <v>10.3587</v>
      </c>
      <c r="F261" s="132" t="n">
        <v>10.3806</v>
      </c>
    </row>
    <row r="262" customFormat="false" ht="12.8" hidden="true" customHeight="false" outlineLevel="0" collapsed="false">
      <c r="A262" s="131" t="n">
        <v>1211749200</v>
      </c>
      <c r="B262" s="330" t="n">
        <f aca="false">(A262/(24*60*60))+DATE(1970,1,1)</f>
        <v>39593.875</v>
      </c>
      <c r="C262" s="132" t="n">
        <v>10.3852</v>
      </c>
      <c r="D262" s="132" t="n">
        <v>10.4019</v>
      </c>
      <c r="E262" s="132" t="n">
        <v>10.38</v>
      </c>
      <c r="F262" s="132" t="n">
        <v>10.3963</v>
      </c>
    </row>
    <row r="263" customFormat="false" ht="12.8" hidden="true" customHeight="false" outlineLevel="0" collapsed="false">
      <c r="A263" s="131" t="n">
        <v>1211835600</v>
      </c>
      <c r="B263" s="330" t="n">
        <f aca="false">(A263/(24*60*60))+DATE(1970,1,1)</f>
        <v>39594.875</v>
      </c>
      <c r="C263" s="132" t="n">
        <v>10.378</v>
      </c>
      <c r="D263" s="132" t="n">
        <v>10.4053</v>
      </c>
      <c r="E263" s="132" t="n">
        <v>10.3769</v>
      </c>
      <c r="F263" s="132" t="n">
        <v>10.3769</v>
      </c>
    </row>
    <row r="264" customFormat="false" ht="12.8" hidden="true" customHeight="false" outlineLevel="0" collapsed="false">
      <c r="A264" s="131" t="n">
        <v>1211922000</v>
      </c>
      <c r="B264" s="330" t="n">
        <f aca="false">(A264/(24*60*60))+DATE(1970,1,1)</f>
        <v>39595.875</v>
      </c>
      <c r="C264" s="132" t="n">
        <v>10.392</v>
      </c>
      <c r="D264" s="132" t="n">
        <v>10.392</v>
      </c>
      <c r="E264" s="132" t="n">
        <v>10.319</v>
      </c>
      <c r="F264" s="132" t="n">
        <v>10.319</v>
      </c>
    </row>
    <row r="265" customFormat="false" ht="12.8" hidden="true" customHeight="false" outlineLevel="0" collapsed="false">
      <c r="A265" s="131" t="n">
        <v>1212008400</v>
      </c>
      <c r="B265" s="330" t="n">
        <f aca="false">(A265/(24*60*60))+DATE(1970,1,1)</f>
        <v>39596.875</v>
      </c>
      <c r="C265" s="132" t="n">
        <v>10.3253</v>
      </c>
      <c r="D265" s="132" t="n">
        <v>10.3398</v>
      </c>
      <c r="E265" s="132" t="n">
        <v>10.2935</v>
      </c>
      <c r="F265" s="132" t="n">
        <v>10.325</v>
      </c>
    </row>
    <row r="266" customFormat="false" ht="12.8" hidden="true" customHeight="false" outlineLevel="0" collapsed="false">
      <c r="A266" s="131" t="n">
        <v>1212094800</v>
      </c>
      <c r="B266" s="330" t="n">
        <f aca="false">(A266/(24*60*60))+DATE(1970,1,1)</f>
        <v>39597.875</v>
      </c>
      <c r="C266" s="132" t="n">
        <v>10.3</v>
      </c>
      <c r="D266" s="132" t="n">
        <v>10.344</v>
      </c>
      <c r="E266" s="132" t="n">
        <v>10.3</v>
      </c>
      <c r="F266" s="132" t="n">
        <v>10.3167</v>
      </c>
    </row>
    <row r="267" customFormat="false" ht="12.8" hidden="true" customHeight="false" outlineLevel="0" collapsed="false">
      <c r="A267" s="131" t="n">
        <v>1212354000</v>
      </c>
      <c r="B267" s="330" t="n">
        <f aca="false">(A267/(24*60*60))+DATE(1970,1,1)</f>
        <v>39600.875</v>
      </c>
      <c r="C267" s="132" t="n">
        <v>10.316</v>
      </c>
      <c r="D267" s="132" t="n">
        <v>10.363</v>
      </c>
      <c r="E267" s="132" t="n">
        <v>10.316</v>
      </c>
      <c r="F267" s="132" t="n">
        <v>10.329</v>
      </c>
    </row>
    <row r="268" customFormat="false" ht="12.8" hidden="true" customHeight="false" outlineLevel="0" collapsed="false">
      <c r="A268" s="131" t="n">
        <v>1212440400</v>
      </c>
      <c r="B268" s="330" t="n">
        <f aca="false">(A268/(24*60*60))+DATE(1970,1,1)</f>
        <v>39601.875</v>
      </c>
      <c r="C268" s="132" t="n">
        <v>10.333</v>
      </c>
      <c r="D268" s="132" t="n">
        <v>10.3475</v>
      </c>
      <c r="E268" s="132" t="n">
        <v>10.2868</v>
      </c>
      <c r="F268" s="132" t="n">
        <v>10.3103</v>
      </c>
    </row>
    <row r="269" customFormat="false" ht="12.8" hidden="true" customHeight="false" outlineLevel="0" collapsed="false">
      <c r="A269" s="131" t="n">
        <v>1212526800</v>
      </c>
      <c r="B269" s="330" t="n">
        <f aca="false">(A269/(24*60*60))+DATE(1970,1,1)</f>
        <v>39602.875</v>
      </c>
      <c r="C269" s="132" t="n">
        <v>10.285</v>
      </c>
      <c r="D269" s="132" t="n">
        <v>10.3336</v>
      </c>
      <c r="E269" s="132" t="n">
        <v>10.285</v>
      </c>
      <c r="F269" s="132" t="n">
        <v>10.3142</v>
      </c>
    </row>
    <row r="270" customFormat="false" ht="12.8" hidden="true" customHeight="false" outlineLevel="0" collapsed="false">
      <c r="A270" s="131" t="n">
        <v>1212613200</v>
      </c>
      <c r="B270" s="330" t="n">
        <f aca="false">(A270/(24*60*60))+DATE(1970,1,1)</f>
        <v>39603.875</v>
      </c>
      <c r="C270" s="132" t="n">
        <v>10.3132</v>
      </c>
      <c r="D270" s="132" t="n">
        <v>10.3227</v>
      </c>
      <c r="E270" s="132" t="n">
        <v>10.2839</v>
      </c>
      <c r="F270" s="132" t="n">
        <v>10.2839</v>
      </c>
    </row>
    <row r="271" customFormat="false" ht="12.8" hidden="true" customHeight="false" outlineLevel="0" collapsed="false">
      <c r="A271" s="131" t="n">
        <v>1212699600</v>
      </c>
      <c r="B271" s="330" t="n">
        <f aca="false">(A271/(24*60*60))+DATE(1970,1,1)</f>
        <v>39604.875</v>
      </c>
      <c r="C271" s="132" t="n">
        <v>10.2866</v>
      </c>
      <c r="D271" s="132" t="n">
        <v>10.3813</v>
      </c>
      <c r="E271" s="132" t="n">
        <v>10.2849</v>
      </c>
      <c r="F271" s="132" t="n">
        <v>10.3624</v>
      </c>
    </row>
    <row r="272" customFormat="false" ht="12.8" hidden="true" customHeight="false" outlineLevel="0" collapsed="false">
      <c r="A272" s="131" t="n">
        <v>1212958800</v>
      </c>
      <c r="B272" s="330" t="n">
        <f aca="false">(A272/(24*60*60))+DATE(1970,1,1)</f>
        <v>39607.875</v>
      </c>
      <c r="C272" s="132" t="n">
        <v>10.3626</v>
      </c>
      <c r="D272" s="132" t="n">
        <v>10.383</v>
      </c>
      <c r="E272" s="132" t="n">
        <v>10.338</v>
      </c>
      <c r="F272" s="132" t="n">
        <v>10.338</v>
      </c>
    </row>
    <row r="273" customFormat="false" ht="12.8" hidden="true" customHeight="false" outlineLevel="0" collapsed="false">
      <c r="A273" s="131" t="n">
        <v>1213045200</v>
      </c>
      <c r="B273" s="330" t="n">
        <f aca="false">(A273/(24*60*60))+DATE(1970,1,1)</f>
        <v>39608.875</v>
      </c>
      <c r="C273" s="132" t="n">
        <v>10.358</v>
      </c>
      <c r="D273" s="132" t="n">
        <v>10.437</v>
      </c>
      <c r="E273" s="132" t="n">
        <v>10.3522</v>
      </c>
      <c r="F273" s="132" t="n">
        <v>10.4188</v>
      </c>
    </row>
    <row r="274" customFormat="false" ht="12.8" hidden="true" customHeight="false" outlineLevel="0" collapsed="false">
      <c r="A274" s="131" t="n">
        <v>1213131600</v>
      </c>
      <c r="B274" s="330" t="n">
        <f aca="false">(A274/(24*60*60))+DATE(1970,1,1)</f>
        <v>39609.875</v>
      </c>
      <c r="C274" s="132" t="n">
        <v>10.386</v>
      </c>
      <c r="D274" s="132" t="n">
        <v>10.4488</v>
      </c>
      <c r="E274" s="132" t="n">
        <v>10.386</v>
      </c>
      <c r="F274" s="132" t="n">
        <v>10.4312</v>
      </c>
    </row>
    <row r="275" customFormat="false" ht="12.8" hidden="true" customHeight="false" outlineLevel="0" collapsed="false">
      <c r="A275" s="131" t="n">
        <v>1213218000</v>
      </c>
      <c r="B275" s="330" t="n">
        <f aca="false">(A275/(24*60*60))+DATE(1970,1,1)</f>
        <v>39610.875</v>
      </c>
      <c r="C275" s="132" t="n">
        <v>10.4308</v>
      </c>
      <c r="D275" s="132" t="n">
        <v>10.444</v>
      </c>
      <c r="E275" s="132" t="n">
        <v>10.3575</v>
      </c>
      <c r="F275" s="132" t="n">
        <v>10.3688</v>
      </c>
    </row>
    <row r="276" customFormat="false" ht="12.8" hidden="true" customHeight="false" outlineLevel="0" collapsed="false">
      <c r="A276" s="131" t="n">
        <v>1213304400</v>
      </c>
      <c r="B276" s="330" t="n">
        <f aca="false">(A276/(24*60*60))+DATE(1970,1,1)</f>
        <v>39611.875</v>
      </c>
      <c r="C276" s="132" t="n">
        <v>10.383</v>
      </c>
      <c r="D276" s="132" t="n">
        <v>10.391</v>
      </c>
      <c r="E276" s="132" t="n">
        <v>10.3547</v>
      </c>
      <c r="F276" s="132" t="n">
        <v>10.3578</v>
      </c>
    </row>
    <row r="277" customFormat="false" ht="12.8" hidden="true" customHeight="false" outlineLevel="0" collapsed="false">
      <c r="A277" s="131" t="n">
        <v>1213563600</v>
      </c>
      <c r="B277" s="330" t="n">
        <f aca="false">(A277/(24*60*60))+DATE(1970,1,1)</f>
        <v>39614.875</v>
      </c>
      <c r="C277" s="132" t="n">
        <v>10.3578</v>
      </c>
      <c r="D277" s="132" t="n">
        <v>10.363</v>
      </c>
      <c r="E277" s="132" t="n">
        <v>10.3078</v>
      </c>
      <c r="F277" s="132" t="n">
        <v>10.3078</v>
      </c>
    </row>
    <row r="278" customFormat="false" ht="12.8" hidden="true" customHeight="false" outlineLevel="0" collapsed="false">
      <c r="A278" s="131" t="n">
        <v>1213650000</v>
      </c>
      <c r="B278" s="330" t="n">
        <f aca="false">(A278/(24*60*60))+DATE(1970,1,1)</f>
        <v>39615.875</v>
      </c>
      <c r="C278" s="132" t="n">
        <v>10.316</v>
      </c>
      <c r="D278" s="132" t="n">
        <v>10.33</v>
      </c>
      <c r="E278" s="132" t="n">
        <v>10.29</v>
      </c>
      <c r="F278" s="132" t="n">
        <v>10.3036</v>
      </c>
    </row>
    <row r="279" customFormat="false" ht="12.8" hidden="true" customHeight="false" outlineLevel="0" collapsed="false">
      <c r="A279" s="131" t="n">
        <v>1213736400</v>
      </c>
      <c r="B279" s="330" t="n">
        <f aca="false">(A279/(24*60*60))+DATE(1970,1,1)</f>
        <v>39616.875</v>
      </c>
      <c r="C279" s="132" t="n">
        <v>10.3101</v>
      </c>
      <c r="D279" s="132" t="n">
        <v>10.3145</v>
      </c>
      <c r="E279" s="132" t="n">
        <v>10.2754</v>
      </c>
      <c r="F279" s="132" t="n">
        <v>10.2944</v>
      </c>
    </row>
    <row r="280" customFormat="false" ht="12.8" hidden="true" customHeight="false" outlineLevel="0" collapsed="false">
      <c r="A280" s="131" t="n">
        <v>1213822800</v>
      </c>
      <c r="B280" s="330" t="n">
        <f aca="false">(A280/(24*60*60))+DATE(1970,1,1)</f>
        <v>39617.875</v>
      </c>
      <c r="C280" s="132" t="n">
        <v>10.301</v>
      </c>
      <c r="D280" s="132" t="n">
        <v>10.3272</v>
      </c>
      <c r="E280" s="132" t="n">
        <v>10.299</v>
      </c>
      <c r="F280" s="132" t="n">
        <v>10.299</v>
      </c>
    </row>
    <row r="281" customFormat="false" ht="12.8" hidden="true" customHeight="false" outlineLevel="0" collapsed="false">
      <c r="A281" s="131" t="n">
        <v>1213909200</v>
      </c>
      <c r="B281" s="330" t="n">
        <f aca="false">(A281/(24*60*60))+DATE(1970,1,1)</f>
        <v>39618.875</v>
      </c>
      <c r="C281" s="132" t="n">
        <v>10.313</v>
      </c>
      <c r="D281" s="132" t="n">
        <v>10.322</v>
      </c>
      <c r="E281" s="132" t="n">
        <v>10.2678</v>
      </c>
      <c r="F281" s="132" t="n">
        <v>10.2687</v>
      </c>
    </row>
    <row r="282" customFormat="false" ht="12.8" hidden="true" customHeight="false" outlineLevel="0" collapsed="false">
      <c r="A282" s="131" t="n">
        <v>1214168400</v>
      </c>
      <c r="B282" s="330" t="n">
        <f aca="false">(A282/(24*60*60))+DATE(1970,1,1)</f>
        <v>39621.875</v>
      </c>
      <c r="C282" s="132" t="n">
        <v>10.2712</v>
      </c>
      <c r="D282" s="132" t="n">
        <v>10.3393</v>
      </c>
      <c r="E282" s="132" t="n">
        <v>10.265</v>
      </c>
      <c r="F282" s="132" t="n">
        <v>10.3197</v>
      </c>
    </row>
    <row r="283" customFormat="false" ht="12.8" hidden="true" customHeight="false" outlineLevel="0" collapsed="false">
      <c r="A283" s="131" t="n">
        <v>1214254800</v>
      </c>
      <c r="B283" s="330" t="n">
        <f aca="false">(A283/(24*60*60))+DATE(1970,1,1)</f>
        <v>39622.875</v>
      </c>
      <c r="C283" s="132" t="n">
        <v>10.32</v>
      </c>
      <c r="D283" s="132" t="n">
        <v>10.3487</v>
      </c>
      <c r="E283" s="132" t="n">
        <v>10.2817</v>
      </c>
      <c r="F283" s="132" t="n">
        <v>10.2858</v>
      </c>
    </row>
    <row r="284" customFormat="false" ht="12.8" hidden="true" customHeight="false" outlineLevel="0" collapsed="false">
      <c r="A284" s="131" t="n">
        <v>1214341200</v>
      </c>
      <c r="B284" s="330" t="n">
        <f aca="false">(A284/(24*60*60))+DATE(1970,1,1)</f>
        <v>39623.875</v>
      </c>
      <c r="C284" s="132" t="n">
        <v>10.2858</v>
      </c>
      <c r="D284" s="132" t="n">
        <v>10.3</v>
      </c>
      <c r="E284" s="132" t="n">
        <v>10.264</v>
      </c>
      <c r="F284" s="132" t="n">
        <v>10.2659</v>
      </c>
    </row>
    <row r="285" customFormat="false" ht="12.8" hidden="true" customHeight="false" outlineLevel="0" collapsed="false">
      <c r="A285" s="131" t="n">
        <v>1214427600</v>
      </c>
      <c r="B285" s="330" t="n">
        <f aca="false">(A285/(24*60*60))+DATE(1970,1,1)</f>
        <v>39624.875</v>
      </c>
      <c r="C285" s="132" t="n">
        <v>10.271</v>
      </c>
      <c r="D285" s="132" t="n">
        <v>10.302</v>
      </c>
      <c r="E285" s="132" t="n">
        <v>10.2647</v>
      </c>
      <c r="F285" s="132" t="n">
        <v>10.2866</v>
      </c>
    </row>
    <row r="286" customFormat="false" ht="12.8" hidden="true" customHeight="false" outlineLevel="0" collapsed="false">
      <c r="A286" s="131" t="n">
        <v>1214514000</v>
      </c>
      <c r="B286" s="330" t="n">
        <f aca="false">(A286/(24*60*60))+DATE(1970,1,1)</f>
        <v>39625.875</v>
      </c>
      <c r="C286" s="132" t="n">
        <v>10.2856</v>
      </c>
      <c r="D286" s="132" t="n">
        <v>10.3237</v>
      </c>
      <c r="E286" s="132" t="n">
        <v>10.278</v>
      </c>
      <c r="F286" s="132" t="n">
        <v>10.2876</v>
      </c>
    </row>
    <row r="287" customFormat="false" ht="12.8" hidden="true" customHeight="false" outlineLevel="0" collapsed="false">
      <c r="A287" s="131" t="n">
        <v>1214773200</v>
      </c>
      <c r="B287" s="330" t="n">
        <f aca="false">(A287/(24*60*60))+DATE(1970,1,1)</f>
        <v>39628.875</v>
      </c>
      <c r="C287" s="132" t="n">
        <v>10.289</v>
      </c>
      <c r="D287" s="132" t="n">
        <v>10.315</v>
      </c>
      <c r="E287" s="132" t="n">
        <v>10.2787</v>
      </c>
      <c r="F287" s="132" t="n">
        <v>10.3</v>
      </c>
    </row>
    <row r="288" customFormat="false" ht="12.8" hidden="true" customHeight="false" outlineLevel="0" collapsed="false">
      <c r="A288" s="131" t="n">
        <v>1214859600</v>
      </c>
      <c r="B288" s="330" t="n">
        <f aca="false">(A288/(24*60*60))+DATE(1970,1,1)</f>
        <v>39629.875</v>
      </c>
      <c r="C288" s="132" t="n">
        <v>10.294</v>
      </c>
      <c r="D288" s="132" t="n">
        <v>10.4231</v>
      </c>
      <c r="E288" s="132" t="n">
        <v>10.294</v>
      </c>
      <c r="F288" s="132" t="n">
        <v>10.3755</v>
      </c>
    </row>
    <row r="289" customFormat="false" ht="12.8" hidden="true" customHeight="false" outlineLevel="0" collapsed="false">
      <c r="A289" s="131" t="n">
        <v>1214946000</v>
      </c>
      <c r="B289" s="330" t="n">
        <f aca="false">(A289/(24*60*60))+DATE(1970,1,1)</f>
        <v>39630.875</v>
      </c>
      <c r="C289" s="132" t="n">
        <v>10.3698</v>
      </c>
      <c r="D289" s="132" t="n">
        <v>10.3929</v>
      </c>
      <c r="E289" s="132" t="n">
        <v>10.358</v>
      </c>
      <c r="F289" s="132" t="n">
        <v>10.3817</v>
      </c>
    </row>
    <row r="290" customFormat="false" ht="12.8" hidden="true" customHeight="false" outlineLevel="0" collapsed="false">
      <c r="A290" s="131" t="n">
        <v>1215032400</v>
      </c>
      <c r="B290" s="330" t="n">
        <f aca="false">(A290/(24*60*60))+DATE(1970,1,1)</f>
        <v>39631.875</v>
      </c>
      <c r="C290" s="132" t="n">
        <v>10.3875</v>
      </c>
      <c r="D290" s="132" t="n">
        <v>10.4015</v>
      </c>
      <c r="E290" s="132" t="n">
        <v>10.3409</v>
      </c>
      <c r="F290" s="132" t="n">
        <v>10.3409</v>
      </c>
    </row>
    <row r="291" customFormat="false" ht="12.8" hidden="true" customHeight="false" outlineLevel="0" collapsed="false">
      <c r="A291" s="131" t="n">
        <v>1215118800</v>
      </c>
      <c r="B291" s="330" t="n">
        <f aca="false">(A291/(24*60*60))+DATE(1970,1,1)</f>
        <v>39632.875</v>
      </c>
      <c r="C291" s="132" t="n">
        <v>10.35</v>
      </c>
      <c r="D291" s="132" t="n">
        <v>10.3578</v>
      </c>
      <c r="E291" s="132" t="n">
        <v>10.3338</v>
      </c>
      <c r="F291" s="132" t="n">
        <v>10.3348</v>
      </c>
    </row>
    <row r="292" customFormat="false" ht="12.8" hidden="true" customHeight="false" outlineLevel="0" collapsed="false">
      <c r="A292" s="131" t="n">
        <v>1215378000</v>
      </c>
      <c r="B292" s="330" t="n">
        <f aca="false">(A292/(24*60*60))+DATE(1970,1,1)</f>
        <v>39635.875</v>
      </c>
      <c r="C292" s="132" t="n">
        <v>10.3308</v>
      </c>
      <c r="D292" s="132" t="n">
        <v>10.364</v>
      </c>
      <c r="E292" s="132" t="n">
        <v>10.3153</v>
      </c>
      <c r="F292" s="132" t="n">
        <v>10.3193</v>
      </c>
    </row>
    <row r="293" customFormat="false" ht="12.8" hidden="true" customHeight="false" outlineLevel="0" collapsed="false">
      <c r="A293" s="131" t="n">
        <v>1215464400</v>
      </c>
      <c r="B293" s="330" t="n">
        <f aca="false">(A293/(24*60*60))+DATE(1970,1,1)</f>
        <v>39636.875</v>
      </c>
      <c r="C293" s="132" t="n">
        <v>10.3265</v>
      </c>
      <c r="D293" s="132" t="n">
        <v>10.3551</v>
      </c>
      <c r="E293" s="132" t="n">
        <v>10.31</v>
      </c>
      <c r="F293" s="132" t="n">
        <v>10.3125</v>
      </c>
    </row>
    <row r="294" customFormat="false" ht="12.8" hidden="true" customHeight="false" outlineLevel="0" collapsed="false">
      <c r="A294" s="131" t="n">
        <v>1215550800</v>
      </c>
      <c r="B294" s="330" t="n">
        <f aca="false">(A294/(24*60*60))+DATE(1970,1,1)</f>
        <v>39637.875</v>
      </c>
      <c r="C294" s="132" t="n">
        <v>10.3145</v>
      </c>
      <c r="D294" s="132" t="n">
        <v>10.333</v>
      </c>
      <c r="E294" s="132" t="n">
        <v>10.2878</v>
      </c>
      <c r="F294" s="132" t="n">
        <v>10.306</v>
      </c>
    </row>
    <row r="295" customFormat="false" ht="12.8" hidden="true" customHeight="false" outlineLevel="0" collapsed="false">
      <c r="A295" s="131" t="n">
        <v>1215637200</v>
      </c>
      <c r="B295" s="330" t="n">
        <f aca="false">(A295/(24*60*60))+DATE(1970,1,1)</f>
        <v>39638.875</v>
      </c>
      <c r="C295" s="132" t="n">
        <v>10.304</v>
      </c>
      <c r="D295" s="132" t="n">
        <v>10.3155</v>
      </c>
      <c r="E295" s="132" t="n">
        <v>10.2955</v>
      </c>
      <c r="F295" s="132" t="n">
        <v>10.303</v>
      </c>
    </row>
    <row r="296" customFormat="false" ht="12.8" hidden="true" customHeight="false" outlineLevel="0" collapsed="false">
      <c r="A296" s="131" t="n">
        <v>1215723600</v>
      </c>
      <c r="B296" s="330" t="n">
        <f aca="false">(A296/(24*60*60))+DATE(1970,1,1)</f>
        <v>39639.875</v>
      </c>
      <c r="C296" s="132" t="n">
        <v>10.3015</v>
      </c>
      <c r="D296" s="132" t="n">
        <v>10.3373</v>
      </c>
      <c r="E296" s="132" t="n">
        <v>10.2789</v>
      </c>
      <c r="F296" s="132" t="n">
        <v>10.2875</v>
      </c>
    </row>
    <row r="297" customFormat="false" ht="12.8" hidden="true" customHeight="false" outlineLevel="0" collapsed="false">
      <c r="A297" s="131" t="n">
        <v>1215982800</v>
      </c>
      <c r="B297" s="330" t="n">
        <f aca="false">(A297/(24*60*60))+DATE(1970,1,1)</f>
        <v>39642.875</v>
      </c>
      <c r="C297" s="132" t="n">
        <v>10.3</v>
      </c>
      <c r="D297" s="132" t="n">
        <v>10.3068</v>
      </c>
      <c r="E297" s="132" t="n">
        <v>10.2832</v>
      </c>
      <c r="F297" s="132" t="n">
        <v>10.295</v>
      </c>
    </row>
    <row r="298" customFormat="false" ht="12.8" hidden="true" customHeight="false" outlineLevel="0" collapsed="false">
      <c r="A298" s="131" t="n">
        <v>1216069200</v>
      </c>
      <c r="B298" s="330" t="n">
        <f aca="false">(A298/(24*60*60))+DATE(1970,1,1)</f>
        <v>39643.875</v>
      </c>
      <c r="C298" s="132" t="n">
        <v>10.2808</v>
      </c>
      <c r="D298" s="132" t="n">
        <v>10.3649</v>
      </c>
      <c r="E298" s="132" t="n">
        <v>10.2808</v>
      </c>
      <c r="F298" s="132" t="n">
        <v>10.2915</v>
      </c>
    </row>
    <row r="299" customFormat="false" ht="12.8" hidden="true" customHeight="false" outlineLevel="0" collapsed="false">
      <c r="A299" s="131" t="n">
        <v>1216155600</v>
      </c>
      <c r="B299" s="330" t="n">
        <f aca="false">(A299/(24*60*60))+DATE(1970,1,1)</f>
        <v>39644.875</v>
      </c>
      <c r="C299" s="132" t="n">
        <v>10.2915</v>
      </c>
      <c r="D299" s="132" t="n">
        <v>10.316</v>
      </c>
      <c r="E299" s="132" t="n">
        <v>10.212</v>
      </c>
      <c r="F299" s="132" t="n">
        <v>10.212</v>
      </c>
    </row>
    <row r="300" customFormat="false" ht="12.8" hidden="true" customHeight="false" outlineLevel="0" collapsed="false">
      <c r="A300" s="131" t="n">
        <v>1216242000</v>
      </c>
      <c r="B300" s="330" t="n">
        <f aca="false">(A300/(24*60*60))+DATE(1970,1,1)</f>
        <v>39645.875</v>
      </c>
      <c r="C300" s="132" t="n">
        <v>10.2215</v>
      </c>
      <c r="D300" s="132" t="n">
        <v>10.25</v>
      </c>
      <c r="E300" s="132" t="n">
        <v>10.2137</v>
      </c>
      <c r="F300" s="132" t="n">
        <v>10.2257</v>
      </c>
    </row>
    <row r="301" customFormat="false" ht="12.8" hidden="true" customHeight="false" outlineLevel="0" collapsed="false">
      <c r="A301" s="131" t="n">
        <v>1216328400</v>
      </c>
      <c r="B301" s="330" t="n">
        <f aca="false">(A301/(24*60*60))+DATE(1970,1,1)</f>
        <v>39646.875</v>
      </c>
      <c r="C301" s="132" t="n">
        <v>10.2239</v>
      </c>
      <c r="D301" s="132" t="n">
        <v>10.2346</v>
      </c>
      <c r="E301" s="132" t="n">
        <v>10.1725</v>
      </c>
      <c r="F301" s="132" t="n">
        <v>10.1725</v>
      </c>
    </row>
    <row r="302" customFormat="false" ht="12.8" hidden="true" customHeight="false" outlineLevel="0" collapsed="false">
      <c r="A302" s="131" t="n">
        <v>1216587600</v>
      </c>
      <c r="B302" s="330" t="n">
        <f aca="false">(A302/(24*60*60))+DATE(1970,1,1)</f>
        <v>39649.875</v>
      </c>
      <c r="C302" s="132" t="n">
        <v>10.1724</v>
      </c>
      <c r="D302" s="132" t="n">
        <v>10.1931</v>
      </c>
      <c r="E302" s="132" t="n">
        <v>10.1156</v>
      </c>
      <c r="F302" s="132" t="n">
        <v>10.1197</v>
      </c>
    </row>
    <row r="303" customFormat="false" ht="12.8" hidden="true" customHeight="false" outlineLevel="0" collapsed="false">
      <c r="A303" s="131" t="n">
        <v>1216674000</v>
      </c>
      <c r="B303" s="330" t="n">
        <f aca="false">(A303/(24*60*60))+DATE(1970,1,1)</f>
        <v>39650.875</v>
      </c>
      <c r="C303" s="132" t="n">
        <v>10.1243</v>
      </c>
      <c r="D303" s="132" t="n">
        <v>10.1449</v>
      </c>
      <c r="E303" s="132" t="n">
        <v>10.0325</v>
      </c>
      <c r="F303" s="132" t="n">
        <v>10.0338</v>
      </c>
    </row>
    <row r="304" customFormat="false" ht="12.8" hidden="true" customHeight="false" outlineLevel="0" collapsed="false">
      <c r="A304" s="131" t="n">
        <v>1216760400</v>
      </c>
      <c r="B304" s="330" t="n">
        <f aca="false">(A304/(24*60*60))+DATE(1970,1,1)</f>
        <v>39651.875</v>
      </c>
      <c r="C304" s="132" t="n">
        <v>10.0337</v>
      </c>
      <c r="D304" s="132" t="n">
        <v>10.0835</v>
      </c>
      <c r="E304" s="132" t="n">
        <v>10.0015</v>
      </c>
      <c r="F304" s="132" t="n">
        <v>10.0015</v>
      </c>
    </row>
    <row r="305" customFormat="false" ht="12.8" hidden="true" customHeight="false" outlineLevel="0" collapsed="false">
      <c r="A305" s="131" t="n">
        <v>1216846800</v>
      </c>
      <c r="B305" s="330" t="n">
        <f aca="false">(A305/(24*60*60))+DATE(1970,1,1)</f>
        <v>39652.875</v>
      </c>
      <c r="C305" s="132" t="n">
        <v>10.005</v>
      </c>
      <c r="D305" s="132" t="n">
        <v>10.043</v>
      </c>
      <c r="E305" s="132" t="n">
        <v>10.005</v>
      </c>
      <c r="F305" s="132" t="n">
        <v>10.03</v>
      </c>
    </row>
    <row r="306" customFormat="false" ht="12.8" hidden="true" customHeight="false" outlineLevel="0" collapsed="false">
      <c r="A306" s="131" t="n">
        <v>1216933200</v>
      </c>
      <c r="B306" s="330" t="n">
        <f aca="false">(A306/(24*60*60))+DATE(1970,1,1)</f>
        <v>39653.875</v>
      </c>
      <c r="C306" s="132" t="n">
        <v>10.0303</v>
      </c>
      <c r="D306" s="132" t="n">
        <v>10.133</v>
      </c>
      <c r="E306" s="132" t="n">
        <v>10.008</v>
      </c>
      <c r="F306" s="132" t="n">
        <v>10.1112</v>
      </c>
    </row>
    <row r="307" customFormat="false" ht="12.8" hidden="true" customHeight="false" outlineLevel="0" collapsed="false">
      <c r="A307" s="131" t="n">
        <v>1217192400</v>
      </c>
      <c r="B307" s="330" t="n">
        <f aca="false">(A307/(24*60*60))+DATE(1970,1,1)</f>
        <v>39656.875</v>
      </c>
      <c r="C307" s="132" t="n">
        <v>10.0904</v>
      </c>
      <c r="D307" s="132" t="n">
        <v>10.12</v>
      </c>
      <c r="E307" s="132" t="n">
        <v>10.0475</v>
      </c>
      <c r="F307" s="132" t="n">
        <v>10.0495</v>
      </c>
    </row>
    <row r="308" customFormat="false" ht="12.8" hidden="true" customHeight="false" outlineLevel="0" collapsed="false">
      <c r="A308" s="131" t="n">
        <v>1217278800</v>
      </c>
      <c r="B308" s="330" t="n">
        <f aca="false">(A308/(24*60*60))+DATE(1970,1,1)</f>
        <v>39657.875</v>
      </c>
      <c r="C308" s="132" t="n">
        <v>10.043</v>
      </c>
      <c r="D308" s="132" t="n">
        <v>10.0715</v>
      </c>
      <c r="E308" s="132" t="n">
        <v>10.043</v>
      </c>
      <c r="F308" s="132" t="n">
        <v>10.0453</v>
      </c>
    </row>
    <row r="309" customFormat="false" ht="12.8" hidden="true" customHeight="false" outlineLevel="0" collapsed="false">
      <c r="A309" s="131" t="n">
        <v>1217365200</v>
      </c>
      <c r="B309" s="330" t="n">
        <f aca="false">(A309/(24*60*60))+DATE(1970,1,1)</f>
        <v>39658.875</v>
      </c>
      <c r="C309" s="132" t="n">
        <v>10.0352</v>
      </c>
      <c r="D309" s="132" t="n">
        <v>10.0575</v>
      </c>
      <c r="E309" s="132" t="n">
        <v>10.0085</v>
      </c>
      <c r="F309" s="132" t="n">
        <v>10.0085</v>
      </c>
    </row>
    <row r="310" customFormat="false" ht="12.8" hidden="true" customHeight="false" outlineLevel="0" collapsed="false">
      <c r="A310" s="131" t="n">
        <v>1217451600</v>
      </c>
      <c r="B310" s="330" t="n">
        <f aca="false">(A310/(24*60*60))+DATE(1970,1,1)</f>
        <v>39659.875</v>
      </c>
      <c r="C310" s="132" t="n">
        <v>10.017</v>
      </c>
      <c r="D310" s="132" t="n">
        <v>10.0535</v>
      </c>
      <c r="E310" s="132" t="n">
        <v>10.013</v>
      </c>
      <c r="F310" s="132" t="n">
        <v>10.03</v>
      </c>
    </row>
    <row r="311" customFormat="false" ht="12.8" hidden="true" customHeight="false" outlineLevel="0" collapsed="false">
      <c r="A311" s="131" t="n">
        <v>1217538000</v>
      </c>
      <c r="B311" s="330" t="n">
        <f aca="false">(A311/(24*60*60))+DATE(1970,1,1)</f>
        <v>39660.875</v>
      </c>
      <c r="C311" s="132" t="n">
        <v>10.03</v>
      </c>
      <c r="D311" s="132" t="n">
        <v>10.0368</v>
      </c>
      <c r="E311" s="132" t="n">
        <v>9.9314</v>
      </c>
      <c r="F311" s="132" t="n">
        <v>9.9314</v>
      </c>
    </row>
    <row r="312" customFormat="false" ht="12.8" hidden="true" customHeight="false" outlineLevel="0" collapsed="false">
      <c r="A312" s="131" t="n">
        <v>1217797200</v>
      </c>
      <c r="B312" s="330" t="n">
        <f aca="false">(A312/(24*60*60))+DATE(1970,1,1)</f>
        <v>39663.875</v>
      </c>
      <c r="C312" s="132" t="n">
        <v>9.937</v>
      </c>
      <c r="D312" s="132" t="n">
        <v>9.965</v>
      </c>
      <c r="E312" s="132" t="n">
        <v>9.8578</v>
      </c>
      <c r="F312" s="132" t="n">
        <v>9.862</v>
      </c>
    </row>
    <row r="313" customFormat="false" ht="12.8" hidden="true" customHeight="false" outlineLevel="0" collapsed="false">
      <c r="A313" s="131" t="n">
        <v>1217883600</v>
      </c>
      <c r="B313" s="330" t="n">
        <f aca="false">(A313/(24*60*60))+DATE(1970,1,1)</f>
        <v>39664.875</v>
      </c>
      <c r="C313" s="132" t="n">
        <v>9.8642</v>
      </c>
      <c r="D313" s="132" t="n">
        <v>9.9375</v>
      </c>
      <c r="E313" s="132" t="n">
        <v>9.8579</v>
      </c>
      <c r="F313" s="132" t="n">
        <v>9.9108</v>
      </c>
    </row>
    <row r="314" customFormat="false" ht="12.8" hidden="true" customHeight="false" outlineLevel="0" collapsed="false">
      <c r="A314" s="131" t="n">
        <v>1217970000</v>
      </c>
      <c r="B314" s="330" t="n">
        <f aca="false">(A314/(24*60*60))+DATE(1970,1,1)</f>
        <v>39665.875</v>
      </c>
      <c r="C314" s="132" t="n">
        <v>9.911</v>
      </c>
      <c r="D314" s="132" t="n">
        <v>9.968</v>
      </c>
      <c r="E314" s="132" t="n">
        <v>9.9078</v>
      </c>
      <c r="F314" s="132" t="n">
        <v>9.9474</v>
      </c>
    </row>
    <row r="315" customFormat="false" ht="12.8" hidden="true" customHeight="false" outlineLevel="0" collapsed="false">
      <c r="A315" s="131" t="n">
        <v>1218056400</v>
      </c>
      <c r="B315" s="330" t="n">
        <f aca="false">(A315/(24*60*60))+DATE(1970,1,1)</f>
        <v>39666.875</v>
      </c>
      <c r="C315" s="132" t="n">
        <v>9.941</v>
      </c>
      <c r="D315" s="132" t="n">
        <v>10.0177</v>
      </c>
      <c r="E315" s="132" t="n">
        <v>9.931</v>
      </c>
      <c r="F315" s="132" t="n">
        <v>10.0039</v>
      </c>
    </row>
    <row r="316" customFormat="false" ht="12.8" hidden="true" customHeight="false" outlineLevel="0" collapsed="false">
      <c r="A316" s="131" t="n">
        <v>1218142800</v>
      </c>
      <c r="B316" s="330" t="n">
        <f aca="false">(A316/(24*60*60))+DATE(1970,1,1)</f>
        <v>39667.875</v>
      </c>
      <c r="C316" s="132" t="n">
        <v>10.009</v>
      </c>
      <c r="D316" s="132" t="n">
        <v>10.165</v>
      </c>
      <c r="E316" s="132" t="n">
        <v>10.009</v>
      </c>
      <c r="F316" s="132" t="n">
        <v>10.153</v>
      </c>
    </row>
    <row r="317" customFormat="false" ht="12.8" hidden="true" customHeight="false" outlineLevel="0" collapsed="false">
      <c r="A317" s="131" t="n">
        <v>1218402000</v>
      </c>
      <c r="B317" s="330" t="n">
        <f aca="false">(A317/(24*60*60))+DATE(1970,1,1)</f>
        <v>39670.875</v>
      </c>
      <c r="C317" s="132" t="n">
        <v>10.1546</v>
      </c>
      <c r="D317" s="132" t="n">
        <v>10.1838</v>
      </c>
      <c r="E317" s="132" t="n">
        <v>10.116</v>
      </c>
      <c r="F317" s="132" t="n">
        <v>10.1818</v>
      </c>
    </row>
    <row r="318" customFormat="false" ht="12.8" hidden="true" customHeight="false" outlineLevel="0" collapsed="false">
      <c r="A318" s="131" t="n">
        <v>1218488400</v>
      </c>
      <c r="B318" s="330" t="n">
        <f aca="false">(A318/(24*60*60))+DATE(1970,1,1)</f>
        <v>39671.875</v>
      </c>
      <c r="C318" s="132" t="n">
        <v>10.1831</v>
      </c>
      <c r="D318" s="132" t="n">
        <v>10.206</v>
      </c>
      <c r="E318" s="132" t="n">
        <v>10.1239</v>
      </c>
      <c r="F318" s="132" t="n">
        <v>10.1518</v>
      </c>
    </row>
    <row r="319" customFormat="false" ht="12.8" hidden="true" customHeight="false" outlineLevel="0" collapsed="false">
      <c r="A319" s="131" t="n">
        <v>1218574800</v>
      </c>
      <c r="B319" s="330" t="n">
        <f aca="false">(A319/(24*60*60))+DATE(1970,1,1)</f>
        <v>39672.875</v>
      </c>
      <c r="C319" s="132" t="n">
        <v>10.155</v>
      </c>
      <c r="D319" s="132" t="n">
        <v>10.2144</v>
      </c>
      <c r="E319" s="132" t="n">
        <v>10.1433</v>
      </c>
      <c r="F319" s="132" t="n">
        <v>10.1532</v>
      </c>
    </row>
    <row r="320" customFormat="false" ht="12.8" hidden="true" customHeight="false" outlineLevel="0" collapsed="false">
      <c r="A320" s="131" t="n">
        <v>1218661200</v>
      </c>
      <c r="B320" s="330" t="n">
        <f aca="false">(A320/(24*60*60))+DATE(1970,1,1)</f>
        <v>39673.875</v>
      </c>
      <c r="C320" s="132" t="n">
        <v>10.1562</v>
      </c>
      <c r="D320" s="132" t="n">
        <v>10.188</v>
      </c>
      <c r="E320" s="132" t="n">
        <v>10.1378</v>
      </c>
      <c r="F320" s="132" t="n">
        <v>10.1515</v>
      </c>
    </row>
    <row r="321" customFormat="false" ht="12.8" hidden="true" customHeight="false" outlineLevel="0" collapsed="false">
      <c r="A321" s="131" t="n">
        <v>1218747600</v>
      </c>
      <c r="B321" s="330" t="n">
        <f aca="false">(A321/(24*60*60))+DATE(1970,1,1)</f>
        <v>39674.875</v>
      </c>
      <c r="C321" s="132" t="n">
        <v>10.1461</v>
      </c>
      <c r="D321" s="132" t="n">
        <v>10.227</v>
      </c>
      <c r="E321" s="132" t="n">
        <v>10.1461</v>
      </c>
      <c r="F321" s="132" t="n">
        <v>10.1829</v>
      </c>
    </row>
    <row r="322" customFormat="false" ht="12.8" hidden="true" customHeight="false" outlineLevel="0" collapsed="false">
      <c r="A322" s="131" t="n">
        <v>1219006800</v>
      </c>
      <c r="B322" s="330" t="n">
        <f aca="false">(A322/(24*60*60))+DATE(1970,1,1)</f>
        <v>39677.875</v>
      </c>
      <c r="C322" s="132" t="n">
        <v>10.181</v>
      </c>
      <c r="D322" s="132" t="n">
        <v>10.202</v>
      </c>
      <c r="E322" s="132" t="n">
        <v>10.1324</v>
      </c>
      <c r="F322" s="132" t="n">
        <v>10.1723</v>
      </c>
    </row>
    <row r="323" customFormat="false" ht="12.8" hidden="true" customHeight="false" outlineLevel="0" collapsed="false">
      <c r="A323" s="131" t="n">
        <v>1219093200</v>
      </c>
      <c r="B323" s="330" t="n">
        <f aca="false">(A323/(24*60*60))+DATE(1970,1,1)</f>
        <v>39678.875</v>
      </c>
      <c r="C323" s="132" t="n">
        <v>10.178</v>
      </c>
      <c r="D323" s="132" t="n">
        <v>10.2164</v>
      </c>
      <c r="E323" s="132" t="n">
        <v>10.1261</v>
      </c>
      <c r="F323" s="132" t="n">
        <v>10.1261</v>
      </c>
    </row>
    <row r="324" customFormat="false" ht="12.8" hidden="true" customHeight="false" outlineLevel="0" collapsed="false">
      <c r="A324" s="131" t="n">
        <v>1219179600</v>
      </c>
      <c r="B324" s="330" t="n">
        <f aca="false">(A324/(24*60*60))+DATE(1970,1,1)</f>
        <v>39679.875</v>
      </c>
      <c r="C324" s="132" t="n">
        <v>10.127</v>
      </c>
      <c r="D324" s="132" t="n">
        <v>10.1524</v>
      </c>
      <c r="E324" s="132" t="n">
        <v>10.1131</v>
      </c>
      <c r="F324" s="132" t="n">
        <v>10.1332</v>
      </c>
    </row>
    <row r="325" customFormat="false" ht="12.8" hidden="true" customHeight="false" outlineLevel="0" collapsed="false">
      <c r="A325" s="131" t="n">
        <v>1219266000</v>
      </c>
      <c r="B325" s="330" t="n">
        <f aca="false">(A325/(24*60*60))+DATE(1970,1,1)</f>
        <v>39680.875</v>
      </c>
      <c r="C325" s="132" t="n">
        <v>10.135</v>
      </c>
      <c r="D325" s="132" t="n">
        <v>10.1468</v>
      </c>
      <c r="E325" s="132" t="n">
        <v>10.0862</v>
      </c>
      <c r="F325" s="132" t="n">
        <v>10.0862</v>
      </c>
    </row>
    <row r="326" customFormat="false" ht="12.8" hidden="true" customHeight="false" outlineLevel="0" collapsed="false">
      <c r="A326" s="131" t="n">
        <v>1219352400</v>
      </c>
      <c r="B326" s="330" t="n">
        <f aca="false">(A326/(24*60*60))+DATE(1970,1,1)</f>
        <v>39681.875</v>
      </c>
      <c r="C326" s="132" t="n">
        <v>10.1</v>
      </c>
      <c r="D326" s="132" t="n">
        <v>10.1487</v>
      </c>
      <c r="E326" s="132" t="n">
        <v>10.0787</v>
      </c>
      <c r="F326" s="132" t="n">
        <v>10.136</v>
      </c>
    </row>
    <row r="327" customFormat="false" ht="12.8" hidden="true" customHeight="false" outlineLevel="0" collapsed="false">
      <c r="A327" s="131" t="n">
        <v>1219611600</v>
      </c>
      <c r="B327" s="330" t="n">
        <f aca="false">(A327/(24*60*60))+DATE(1970,1,1)</f>
        <v>39684.875</v>
      </c>
      <c r="C327" s="132" t="n">
        <v>10.135</v>
      </c>
      <c r="D327" s="132" t="n">
        <v>10.1471</v>
      </c>
      <c r="E327" s="132" t="n">
        <v>10.09</v>
      </c>
      <c r="F327" s="132" t="n">
        <v>10.1362</v>
      </c>
    </row>
    <row r="328" customFormat="false" ht="12.8" hidden="true" customHeight="false" outlineLevel="0" collapsed="false">
      <c r="A328" s="131" t="n">
        <v>1219698000</v>
      </c>
      <c r="B328" s="330" t="n">
        <f aca="false">(A328/(24*60*60))+DATE(1970,1,1)</f>
        <v>39685.875</v>
      </c>
      <c r="C328" s="132" t="n">
        <v>10.1378</v>
      </c>
      <c r="D328" s="132" t="n">
        <v>10.193</v>
      </c>
      <c r="E328" s="132" t="n">
        <v>10.127</v>
      </c>
      <c r="F328" s="132" t="n">
        <v>10.1528</v>
      </c>
    </row>
    <row r="329" customFormat="false" ht="12.8" hidden="true" customHeight="false" outlineLevel="0" collapsed="false">
      <c r="A329" s="131" t="n">
        <v>1219784400</v>
      </c>
      <c r="B329" s="330" t="n">
        <f aca="false">(A329/(24*60*60))+DATE(1970,1,1)</f>
        <v>39686.875</v>
      </c>
      <c r="C329" s="132" t="n">
        <v>10.1554</v>
      </c>
      <c r="D329" s="132" t="n">
        <v>10.173</v>
      </c>
      <c r="E329" s="132" t="n">
        <v>10.127</v>
      </c>
      <c r="F329" s="132" t="n">
        <v>10.142</v>
      </c>
    </row>
    <row r="330" customFormat="false" ht="12.8" hidden="true" customHeight="false" outlineLevel="0" collapsed="false">
      <c r="A330" s="131" t="n">
        <v>1219870800</v>
      </c>
      <c r="B330" s="330" t="n">
        <f aca="false">(A330/(24*60*60))+DATE(1970,1,1)</f>
        <v>39687.875</v>
      </c>
      <c r="C330" s="132" t="n">
        <v>10.136</v>
      </c>
      <c r="D330" s="132" t="n">
        <v>10.2585</v>
      </c>
      <c r="E330" s="132" t="n">
        <v>10.136</v>
      </c>
      <c r="F330" s="132" t="n">
        <v>10.2486</v>
      </c>
    </row>
    <row r="331" customFormat="false" ht="12.8" hidden="true" customHeight="false" outlineLevel="0" collapsed="false">
      <c r="A331" s="131" t="n">
        <v>1219957200</v>
      </c>
      <c r="B331" s="330" t="n">
        <f aca="false">(A331/(24*60*60))+DATE(1970,1,1)</f>
        <v>39688.875</v>
      </c>
      <c r="C331" s="132" t="n">
        <v>10.2396</v>
      </c>
      <c r="D331" s="132" t="n">
        <v>10.303</v>
      </c>
      <c r="E331" s="132" t="n">
        <v>10.2325</v>
      </c>
      <c r="F331" s="132" t="n">
        <v>10.278</v>
      </c>
    </row>
    <row r="332" customFormat="false" ht="12.8" hidden="true" customHeight="false" outlineLevel="0" collapsed="false">
      <c r="A332" s="131" t="n">
        <v>1220216400</v>
      </c>
      <c r="B332" s="330" t="n">
        <f aca="false">(A332/(24*60*60))+DATE(1970,1,1)</f>
        <v>39691.875</v>
      </c>
      <c r="C332" s="132" t="n">
        <v>10.278</v>
      </c>
      <c r="D332" s="132" t="n">
        <v>10.351</v>
      </c>
      <c r="E332" s="132" t="n">
        <v>10.2722</v>
      </c>
      <c r="F332" s="132" t="n">
        <v>10.3307</v>
      </c>
    </row>
    <row r="333" customFormat="false" ht="12.8" hidden="true" customHeight="false" outlineLevel="0" collapsed="false">
      <c r="A333" s="131" t="n">
        <v>1220302800</v>
      </c>
      <c r="B333" s="330" t="n">
        <f aca="false">(A333/(24*60*60))+DATE(1970,1,1)</f>
        <v>39692.875</v>
      </c>
      <c r="C333" s="132" t="n">
        <v>10.3331</v>
      </c>
      <c r="D333" s="132" t="n">
        <v>10.397</v>
      </c>
      <c r="E333" s="132" t="n">
        <v>10.323</v>
      </c>
      <c r="F333" s="132" t="n">
        <v>10.3563</v>
      </c>
    </row>
    <row r="334" customFormat="false" ht="12.8" hidden="true" customHeight="false" outlineLevel="0" collapsed="false">
      <c r="A334" s="131" t="n">
        <v>1220389200</v>
      </c>
      <c r="B334" s="330" t="n">
        <f aca="false">(A334/(24*60*60))+DATE(1970,1,1)</f>
        <v>39693.875</v>
      </c>
      <c r="C334" s="132" t="n">
        <v>10.3621</v>
      </c>
      <c r="D334" s="132" t="n">
        <v>10.416</v>
      </c>
      <c r="E334" s="132" t="n">
        <v>10.3621</v>
      </c>
      <c r="F334" s="132" t="n">
        <v>10.3924</v>
      </c>
    </row>
    <row r="335" customFormat="false" ht="12.8" hidden="true" customHeight="false" outlineLevel="0" collapsed="false">
      <c r="A335" s="131" t="n">
        <v>1220475600</v>
      </c>
      <c r="B335" s="330" t="n">
        <f aca="false">(A335/(24*60*60))+DATE(1970,1,1)</f>
        <v>39694.875</v>
      </c>
      <c r="C335" s="132" t="n">
        <v>10.378</v>
      </c>
      <c r="D335" s="132" t="n">
        <v>10.5475</v>
      </c>
      <c r="E335" s="132" t="n">
        <v>10.376</v>
      </c>
      <c r="F335" s="132" t="n">
        <v>10.543</v>
      </c>
    </row>
    <row r="336" customFormat="false" ht="12.8" hidden="true" customHeight="false" outlineLevel="0" collapsed="false">
      <c r="A336" s="131" t="n">
        <v>1220562000</v>
      </c>
      <c r="B336" s="330" t="n">
        <f aca="false">(A336/(24*60*60))+DATE(1970,1,1)</f>
        <v>39695.875</v>
      </c>
      <c r="C336" s="132" t="n">
        <v>10.5349</v>
      </c>
      <c r="D336" s="132" t="n">
        <v>10.5662</v>
      </c>
      <c r="E336" s="132" t="n">
        <v>10.4445</v>
      </c>
      <c r="F336" s="132" t="n">
        <v>10.4445</v>
      </c>
    </row>
    <row r="337" customFormat="false" ht="12.8" hidden="true" customHeight="false" outlineLevel="0" collapsed="false">
      <c r="A337" s="131" t="n">
        <v>1220821200</v>
      </c>
      <c r="B337" s="330" t="n">
        <f aca="false">(A337/(24*60*60))+DATE(1970,1,1)</f>
        <v>39698.875</v>
      </c>
      <c r="C337" s="132" t="n">
        <v>10.469</v>
      </c>
      <c r="D337" s="132" t="n">
        <v>10.5199</v>
      </c>
      <c r="E337" s="132" t="n">
        <v>10.3812</v>
      </c>
      <c r="F337" s="132" t="n">
        <v>10.4894</v>
      </c>
    </row>
    <row r="338" customFormat="false" ht="12.8" hidden="true" customHeight="false" outlineLevel="0" collapsed="false">
      <c r="A338" s="131" t="n">
        <v>1220907600</v>
      </c>
      <c r="B338" s="330" t="n">
        <f aca="false">(A338/(24*60*60))+DATE(1970,1,1)</f>
        <v>39699.875</v>
      </c>
      <c r="C338" s="132" t="n">
        <v>10.496</v>
      </c>
      <c r="D338" s="132" t="n">
        <v>10.5806</v>
      </c>
      <c r="E338" s="132" t="n">
        <v>10.435</v>
      </c>
      <c r="F338" s="132" t="n">
        <v>10.5592</v>
      </c>
    </row>
    <row r="339" customFormat="false" ht="12.8" hidden="true" customHeight="false" outlineLevel="0" collapsed="false">
      <c r="A339" s="131" t="n">
        <v>1220994000</v>
      </c>
      <c r="B339" s="330" t="n">
        <f aca="false">(A339/(24*60*60))+DATE(1970,1,1)</f>
        <v>39700.875</v>
      </c>
      <c r="C339" s="132" t="n">
        <v>10.5613</v>
      </c>
      <c r="D339" s="132" t="n">
        <v>10.616</v>
      </c>
      <c r="E339" s="132" t="n">
        <v>10.535</v>
      </c>
      <c r="F339" s="132" t="n">
        <v>10.61</v>
      </c>
    </row>
    <row r="340" customFormat="false" ht="12.8" hidden="true" customHeight="false" outlineLevel="0" collapsed="false">
      <c r="A340" s="131" t="n">
        <v>1221080400</v>
      </c>
      <c r="B340" s="330" t="n">
        <f aca="false">(A340/(24*60*60))+DATE(1970,1,1)</f>
        <v>39701.875</v>
      </c>
      <c r="C340" s="132" t="n">
        <v>10.592</v>
      </c>
      <c r="D340" s="132" t="n">
        <v>10.694</v>
      </c>
      <c r="E340" s="132" t="n">
        <v>10.5747</v>
      </c>
      <c r="F340" s="132" t="n">
        <v>10.5747</v>
      </c>
    </row>
    <row r="341" customFormat="false" ht="12.8" hidden="true" customHeight="false" outlineLevel="0" collapsed="false">
      <c r="A341" s="131" t="n">
        <v>1221166800</v>
      </c>
      <c r="B341" s="330" t="n">
        <f aca="false">(A341/(24*60*60))+DATE(1970,1,1)</f>
        <v>39702.875</v>
      </c>
      <c r="C341" s="132" t="n">
        <v>10.5816</v>
      </c>
      <c r="D341" s="132" t="n">
        <v>10.6279</v>
      </c>
      <c r="E341" s="132" t="n">
        <v>10.562</v>
      </c>
      <c r="F341" s="132" t="n">
        <v>10.585</v>
      </c>
    </row>
    <row r="342" customFormat="false" ht="12.8" hidden="true" customHeight="false" outlineLevel="0" collapsed="false">
      <c r="A342" s="131" t="n">
        <v>1221426000</v>
      </c>
      <c r="B342" s="330" t="n">
        <f aca="false">(A342/(24*60*60))+DATE(1970,1,1)</f>
        <v>39705.875</v>
      </c>
      <c r="C342" s="132" t="n">
        <v>10.5904</v>
      </c>
      <c r="D342" s="132" t="n">
        <v>10.773</v>
      </c>
      <c r="E342" s="132" t="n">
        <v>10.5904</v>
      </c>
      <c r="F342" s="132" t="n">
        <v>10.725</v>
      </c>
    </row>
    <row r="343" customFormat="false" ht="12.8" hidden="true" customHeight="false" outlineLevel="0" collapsed="false">
      <c r="A343" s="131" t="n">
        <v>1221512400</v>
      </c>
      <c r="B343" s="330" t="n">
        <f aca="false">(A343/(24*60*60))+DATE(1970,1,1)</f>
        <v>39706.875</v>
      </c>
      <c r="C343" s="132" t="n">
        <v>10.739</v>
      </c>
      <c r="D343" s="132" t="n">
        <v>10.799</v>
      </c>
      <c r="E343" s="132" t="n">
        <v>10.6875</v>
      </c>
      <c r="F343" s="132" t="n">
        <v>10.7041</v>
      </c>
    </row>
    <row r="344" customFormat="false" ht="12.8" hidden="true" customHeight="false" outlineLevel="0" collapsed="false">
      <c r="A344" s="131" t="n">
        <v>1221598800</v>
      </c>
      <c r="B344" s="330" t="n">
        <f aca="false">(A344/(24*60*60))+DATE(1970,1,1)</f>
        <v>39707.875</v>
      </c>
      <c r="C344" s="132" t="n">
        <v>10.7</v>
      </c>
      <c r="D344" s="132" t="n">
        <v>10.8973</v>
      </c>
      <c r="E344" s="132" t="n">
        <v>10.6779</v>
      </c>
      <c r="F344" s="132" t="n">
        <v>10.8372</v>
      </c>
    </row>
    <row r="345" customFormat="false" ht="12.8" hidden="true" customHeight="false" outlineLevel="0" collapsed="false">
      <c r="A345" s="131" t="n">
        <v>1221685200</v>
      </c>
      <c r="B345" s="330" t="n">
        <f aca="false">(A345/(24*60*60))+DATE(1970,1,1)</f>
        <v>39708.875</v>
      </c>
      <c r="C345" s="132" t="n">
        <v>10.8325</v>
      </c>
      <c r="D345" s="132" t="n">
        <v>10.9095</v>
      </c>
      <c r="E345" s="132" t="n">
        <v>10.738</v>
      </c>
      <c r="F345" s="132" t="n">
        <v>10.7531</v>
      </c>
    </row>
    <row r="346" customFormat="false" ht="12.8" hidden="true" customHeight="false" outlineLevel="0" collapsed="false">
      <c r="A346" s="131" t="n">
        <v>1221771600</v>
      </c>
      <c r="B346" s="330" t="n">
        <f aca="false">(A346/(24*60*60))+DATE(1970,1,1)</f>
        <v>39709.875</v>
      </c>
      <c r="C346" s="132" t="n">
        <v>10.7424</v>
      </c>
      <c r="D346" s="132" t="n">
        <v>10.7608</v>
      </c>
      <c r="E346" s="132" t="n">
        <v>10.548</v>
      </c>
      <c r="F346" s="132" t="n">
        <v>10.638</v>
      </c>
    </row>
    <row r="347" customFormat="false" ht="12.8" hidden="true" customHeight="false" outlineLevel="0" collapsed="false">
      <c r="A347" s="131" t="n">
        <v>1222030800</v>
      </c>
      <c r="B347" s="330" t="n">
        <f aca="false">(A347/(24*60*60))+DATE(1970,1,1)</f>
        <v>39712.875</v>
      </c>
      <c r="C347" s="132" t="n">
        <v>10.65</v>
      </c>
      <c r="D347" s="132" t="n">
        <v>10.6562</v>
      </c>
      <c r="E347" s="132" t="n">
        <v>10.545</v>
      </c>
      <c r="F347" s="132" t="n">
        <v>10.634</v>
      </c>
    </row>
    <row r="348" customFormat="false" ht="12.8" hidden="true" customHeight="false" outlineLevel="0" collapsed="false">
      <c r="A348" s="131" t="n">
        <v>1222117200</v>
      </c>
      <c r="B348" s="330" t="n">
        <f aca="false">(A348/(24*60*60))+DATE(1970,1,1)</f>
        <v>39713.875</v>
      </c>
      <c r="C348" s="132" t="n">
        <v>10.6364</v>
      </c>
      <c r="D348" s="132" t="n">
        <v>10.7905</v>
      </c>
      <c r="E348" s="132" t="n">
        <v>10.624</v>
      </c>
      <c r="F348" s="132" t="n">
        <v>10.76</v>
      </c>
    </row>
    <row r="349" customFormat="false" ht="12.8" hidden="true" customHeight="false" outlineLevel="0" collapsed="false">
      <c r="A349" s="131" t="n">
        <v>1222203600</v>
      </c>
      <c r="B349" s="330" t="n">
        <f aca="false">(A349/(24*60*60))+DATE(1970,1,1)</f>
        <v>39714.875</v>
      </c>
      <c r="C349" s="132" t="n">
        <v>10.7591</v>
      </c>
      <c r="D349" s="132" t="n">
        <v>10.8513</v>
      </c>
      <c r="E349" s="132" t="n">
        <v>10.705</v>
      </c>
      <c r="F349" s="132" t="n">
        <v>10.8354</v>
      </c>
    </row>
    <row r="350" customFormat="false" ht="12.8" hidden="true" customHeight="false" outlineLevel="0" collapsed="false">
      <c r="A350" s="131" t="n">
        <v>1222290000</v>
      </c>
      <c r="B350" s="330" t="n">
        <f aca="false">(A350/(24*60*60))+DATE(1970,1,1)</f>
        <v>39715.875</v>
      </c>
      <c r="C350" s="132" t="n">
        <v>10.8377</v>
      </c>
      <c r="D350" s="132" t="n">
        <v>10.8695</v>
      </c>
      <c r="E350" s="132" t="n">
        <v>10.6996</v>
      </c>
      <c r="F350" s="132" t="n">
        <v>10.7182</v>
      </c>
    </row>
    <row r="351" customFormat="false" ht="12.8" hidden="true" customHeight="false" outlineLevel="0" collapsed="false">
      <c r="A351" s="131" t="n">
        <v>1222376400</v>
      </c>
      <c r="B351" s="330" t="n">
        <f aca="false">(A351/(24*60*60))+DATE(1970,1,1)</f>
        <v>39716.875</v>
      </c>
      <c r="C351" s="132" t="n">
        <v>10.7226</v>
      </c>
      <c r="D351" s="132" t="n">
        <v>10.837</v>
      </c>
      <c r="E351" s="132" t="n">
        <v>10.719</v>
      </c>
      <c r="F351" s="132" t="n">
        <v>10.7754</v>
      </c>
    </row>
    <row r="352" customFormat="false" ht="12.8" hidden="true" customHeight="false" outlineLevel="0" collapsed="false">
      <c r="A352" s="131" t="n">
        <v>1222635600</v>
      </c>
      <c r="B352" s="330" t="n">
        <f aca="false">(A352/(24*60*60))+DATE(1970,1,1)</f>
        <v>39719.875</v>
      </c>
      <c r="C352" s="132" t="n">
        <v>10.762</v>
      </c>
      <c r="D352" s="132" t="n">
        <v>11.0515</v>
      </c>
      <c r="E352" s="132" t="n">
        <v>10.7417</v>
      </c>
      <c r="F352" s="132" t="n">
        <v>11.0207</v>
      </c>
    </row>
    <row r="353" customFormat="false" ht="12.8" hidden="true" customHeight="false" outlineLevel="0" collapsed="false">
      <c r="A353" s="131" t="n">
        <v>1222722000</v>
      </c>
      <c r="B353" s="330" t="n">
        <f aca="false">(A353/(24*60*60))+DATE(1970,1,1)</f>
        <v>39720.875</v>
      </c>
      <c r="C353" s="132" t="n">
        <v>11.0257</v>
      </c>
      <c r="D353" s="132" t="n">
        <v>11.0442</v>
      </c>
      <c r="E353" s="132" t="n">
        <v>10.9066</v>
      </c>
      <c r="F353" s="132" t="n">
        <v>10.9192</v>
      </c>
    </row>
    <row r="354" customFormat="false" ht="12.8" hidden="true" customHeight="false" outlineLevel="0" collapsed="false">
      <c r="A354" s="131" t="n">
        <v>1222808400</v>
      </c>
      <c r="B354" s="330" t="n">
        <f aca="false">(A354/(24*60*60))+DATE(1970,1,1)</f>
        <v>39721.875</v>
      </c>
      <c r="C354" s="132" t="n">
        <v>10.93</v>
      </c>
      <c r="D354" s="132" t="n">
        <v>11.007</v>
      </c>
      <c r="E354" s="132" t="n">
        <v>10.904</v>
      </c>
      <c r="F354" s="132" t="n">
        <v>10.94</v>
      </c>
    </row>
    <row r="355" customFormat="false" ht="12.8" hidden="true" customHeight="false" outlineLevel="0" collapsed="false">
      <c r="A355" s="131" t="n">
        <v>1222894800</v>
      </c>
      <c r="B355" s="330" t="n">
        <f aca="false">(A355/(24*60*60))+DATE(1970,1,1)</f>
        <v>39722.875</v>
      </c>
      <c r="C355" s="132" t="n">
        <v>10.941</v>
      </c>
      <c r="D355" s="132" t="n">
        <v>11.2103</v>
      </c>
      <c r="E355" s="132" t="n">
        <v>10.9055</v>
      </c>
      <c r="F355" s="132" t="n">
        <v>11.1866</v>
      </c>
    </row>
    <row r="356" customFormat="false" ht="12.8" hidden="true" customHeight="false" outlineLevel="0" collapsed="false">
      <c r="A356" s="131" t="n">
        <v>1222981200</v>
      </c>
      <c r="B356" s="330" t="n">
        <f aca="false">(A356/(24*60*60))+DATE(1970,1,1)</f>
        <v>39723.875</v>
      </c>
      <c r="C356" s="132" t="n">
        <v>11.2074</v>
      </c>
      <c r="D356" s="132" t="n">
        <v>11.2875</v>
      </c>
      <c r="E356" s="132" t="n">
        <v>11.0691</v>
      </c>
      <c r="F356" s="132" t="n">
        <v>11.2497</v>
      </c>
    </row>
    <row r="357" customFormat="false" ht="12.8" hidden="true" customHeight="false" outlineLevel="0" collapsed="false">
      <c r="A357" s="131" t="n">
        <v>1223240400</v>
      </c>
      <c r="B357" s="330" t="n">
        <f aca="false">(A357/(24*60*60))+DATE(1970,1,1)</f>
        <v>39726.875</v>
      </c>
      <c r="C357" s="132" t="n">
        <v>11.2438</v>
      </c>
      <c r="D357" s="132" t="n">
        <v>11.9927</v>
      </c>
      <c r="E357" s="132" t="n">
        <v>11.2117</v>
      </c>
      <c r="F357" s="132" t="n">
        <v>11.8181</v>
      </c>
    </row>
    <row r="358" customFormat="false" ht="12.8" hidden="true" customHeight="false" outlineLevel="0" collapsed="false">
      <c r="A358" s="131" t="n">
        <v>1223326800</v>
      </c>
      <c r="B358" s="330" t="n">
        <f aca="false">(A358/(24*60*60))+DATE(1970,1,1)</f>
        <v>39727.875</v>
      </c>
      <c r="C358" s="132" t="n">
        <v>11.8181</v>
      </c>
      <c r="D358" s="132" t="n">
        <v>12.3626</v>
      </c>
      <c r="E358" s="132" t="n">
        <v>11.78</v>
      </c>
      <c r="F358" s="132" t="n">
        <v>12.311</v>
      </c>
    </row>
    <row r="359" customFormat="false" ht="12.8" hidden="true" customHeight="false" outlineLevel="0" collapsed="false">
      <c r="A359" s="131" t="n">
        <v>1223413200</v>
      </c>
      <c r="B359" s="330" t="n">
        <f aca="false">(A359/(24*60*60))+DATE(1970,1,1)</f>
        <v>39728.875</v>
      </c>
      <c r="C359" s="132" t="n">
        <v>12.2983</v>
      </c>
      <c r="D359" s="132" t="n">
        <v>14.3</v>
      </c>
      <c r="E359" s="132" t="n">
        <v>11.96</v>
      </c>
      <c r="F359" s="132" t="n">
        <v>12.3191</v>
      </c>
    </row>
    <row r="360" customFormat="false" ht="12.8" hidden="true" customHeight="false" outlineLevel="0" collapsed="false">
      <c r="A360" s="131" t="n">
        <v>1223499600</v>
      </c>
      <c r="B360" s="330" t="n">
        <f aca="false">(A360/(24*60*60))+DATE(1970,1,1)</f>
        <v>39729.875</v>
      </c>
      <c r="C360" s="132" t="n">
        <v>12.2643</v>
      </c>
      <c r="D360" s="132" t="n">
        <v>13.5712</v>
      </c>
      <c r="E360" s="132" t="n">
        <v>11.9785</v>
      </c>
      <c r="F360" s="132" t="n">
        <v>13.4976</v>
      </c>
    </row>
    <row r="361" customFormat="false" ht="12.8" hidden="true" customHeight="false" outlineLevel="0" collapsed="false">
      <c r="A361" s="131" t="n">
        <v>1223586000</v>
      </c>
      <c r="B361" s="330" t="n">
        <f aca="false">(A361/(24*60*60))+DATE(1970,1,1)</f>
        <v>39730.875</v>
      </c>
      <c r="C361" s="132" t="n">
        <v>13.4426</v>
      </c>
      <c r="D361" s="132" t="n">
        <v>14.0846</v>
      </c>
      <c r="E361" s="132" t="n">
        <v>12.6426</v>
      </c>
      <c r="F361" s="132" t="n">
        <v>13.0165</v>
      </c>
    </row>
    <row r="362" customFormat="false" ht="12.8" hidden="true" customHeight="false" outlineLevel="0" collapsed="false">
      <c r="A362" s="131" t="n">
        <v>1223845200</v>
      </c>
      <c r="B362" s="330" t="n">
        <f aca="false">(A362/(24*60*60))+DATE(1970,1,1)</f>
        <v>39733.875</v>
      </c>
      <c r="C362" s="132" t="n">
        <v>13.061</v>
      </c>
      <c r="D362" s="132" t="n">
        <v>13.061</v>
      </c>
      <c r="E362" s="132" t="n">
        <v>12.145</v>
      </c>
      <c r="F362" s="132" t="n">
        <v>12.1619</v>
      </c>
    </row>
    <row r="363" customFormat="false" ht="12.8" hidden="true" customHeight="false" outlineLevel="0" collapsed="false">
      <c r="A363" s="131" t="n">
        <v>1223931600</v>
      </c>
      <c r="B363" s="330" t="n">
        <f aca="false">(A363/(24*60*60))+DATE(1970,1,1)</f>
        <v>39734.875</v>
      </c>
      <c r="C363" s="132" t="n">
        <v>12.1488</v>
      </c>
      <c r="D363" s="132" t="n">
        <v>12.569</v>
      </c>
      <c r="E363" s="132" t="n">
        <v>11.8278</v>
      </c>
      <c r="F363" s="132" t="n">
        <v>12.3628</v>
      </c>
    </row>
    <row r="364" customFormat="false" ht="12.8" hidden="true" customHeight="false" outlineLevel="0" collapsed="false">
      <c r="A364" s="131" t="n">
        <v>1224018000</v>
      </c>
      <c r="B364" s="330" t="n">
        <f aca="false">(A364/(24*60*60))+DATE(1970,1,1)</f>
        <v>39735.875</v>
      </c>
      <c r="C364" s="132" t="n">
        <v>12.401</v>
      </c>
      <c r="D364" s="132" t="n">
        <v>13.2025</v>
      </c>
      <c r="E364" s="132" t="n">
        <v>12.401</v>
      </c>
      <c r="F364" s="132" t="n">
        <v>13.1794</v>
      </c>
    </row>
    <row r="365" customFormat="false" ht="12.8" hidden="true" customHeight="false" outlineLevel="0" collapsed="false">
      <c r="A365" s="131" t="n">
        <v>1224104400</v>
      </c>
      <c r="B365" s="330" t="n">
        <f aca="false">(A365/(24*60*60))+DATE(1970,1,1)</f>
        <v>39736.875</v>
      </c>
      <c r="C365" s="132" t="n">
        <v>13.5802</v>
      </c>
      <c r="D365" s="132" t="n">
        <v>13.6162</v>
      </c>
      <c r="E365" s="132" t="n">
        <v>12.8107</v>
      </c>
      <c r="F365" s="132" t="n">
        <v>12.8107</v>
      </c>
    </row>
    <row r="366" customFormat="false" ht="12.8" hidden="true" customHeight="false" outlineLevel="0" collapsed="false">
      <c r="A366" s="131" t="n">
        <v>1224190800</v>
      </c>
      <c r="B366" s="330" t="n">
        <f aca="false">(A366/(24*60*60))+DATE(1970,1,1)</f>
        <v>39737.875</v>
      </c>
      <c r="C366" s="132" t="n">
        <v>12.8137</v>
      </c>
      <c r="D366" s="132" t="n">
        <v>13.08</v>
      </c>
      <c r="E366" s="132" t="n">
        <v>12.6551</v>
      </c>
      <c r="F366" s="132" t="n">
        <v>12.856</v>
      </c>
    </row>
    <row r="367" customFormat="false" ht="12.8" hidden="true" customHeight="false" outlineLevel="0" collapsed="false">
      <c r="A367" s="131" t="n">
        <v>1224450000</v>
      </c>
      <c r="B367" s="330" t="n">
        <f aca="false">(A367/(24*60*60))+DATE(1970,1,1)</f>
        <v>39740.875</v>
      </c>
      <c r="C367" s="132" t="n">
        <v>12.8412</v>
      </c>
      <c r="D367" s="132" t="n">
        <v>13.0158</v>
      </c>
      <c r="E367" s="132" t="n">
        <v>12.687</v>
      </c>
      <c r="F367" s="132" t="n">
        <v>12.9888</v>
      </c>
    </row>
    <row r="368" customFormat="false" ht="12.8" hidden="true" customHeight="false" outlineLevel="0" collapsed="false">
      <c r="A368" s="131" t="n">
        <v>1224536400</v>
      </c>
      <c r="B368" s="330" t="n">
        <f aca="false">(A368/(24*60*60))+DATE(1970,1,1)</f>
        <v>39741.875</v>
      </c>
      <c r="C368" s="132" t="n">
        <v>12.9926</v>
      </c>
      <c r="D368" s="132" t="n">
        <v>13.305</v>
      </c>
      <c r="E368" s="132" t="n">
        <v>12.9414</v>
      </c>
      <c r="F368" s="132" t="n">
        <v>13.231</v>
      </c>
    </row>
    <row r="369" customFormat="false" ht="12.8" hidden="true" customHeight="false" outlineLevel="0" collapsed="false">
      <c r="A369" s="131" t="n">
        <v>1224622800</v>
      </c>
      <c r="B369" s="330" t="n">
        <f aca="false">(A369/(24*60*60))+DATE(1970,1,1)</f>
        <v>39742.875</v>
      </c>
      <c r="C369" s="132" t="n">
        <v>13.2275</v>
      </c>
      <c r="D369" s="132" t="n">
        <v>13.9013</v>
      </c>
      <c r="E369" s="132" t="n">
        <v>13.195</v>
      </c>
      <c r="F369" s="132" t="n">
        <v>13.8726</v>
      </c>
    </row>
    <row r="370" customFormat="false" ht="12.8" hidden="true" customHeight="false" outlineLevel="0" collapsed="false">
      <c r="A370" s="131" t="n">
        <v>1224709200</v>
      </c>
      <c r="B370" s="330" t="n">
        <f aca="false">(A370/(24*60*60))+DATE(1970,1,1)</f>
        <v>39743.875</v>
      </c>
      <c r="C370" s="132" t="n">
        <v>13.8738</v>
      </c>
      <c r="D370" s="132" t="n">
        <v>14.2908</v>
      </c>
      <c r="E370" s="132" t="n">
        <v>13.249</v>
      </c>
      <c r="F370" s="132" t="n">
        <v>13.305</v>
      </c>
    </row>
    <row r="371" customFormat="false" ht="12.8" hidden="true" customHeight="false" outlineLevel="0" collapsed="false">
      <c r="A371" s="131" t="n">
        <v>1224795600</v>
      </c>
      <c r="B371" s="330" t="n">
        <f aca="false">(A371/(24*60*60))+DATE(1970,1,1)</f>
        <v>39744.875</v>
      </c>
      <c r="C371" s="132" t="n">
        <v>13.311</v>
      </c>
      <c r="D371" s="132" t="n">
        <v>14.04</v>
      </c>
      <c r="E371" s="132" t="n">
        <v>13.278</v>
      </c>
      <c r="F371" s="132" t="n">
        <v>13.3968</v>
      </c>
    </row>
    <row r="372" customFormat="false" ht="12.8" hidden="true" customHeight="false" outlineLevel="0" collapsed="false">
      <c r="A372" s="131" t="n">
        <v>1225054800</v>
      </c>
      <c r="B372" s="330" t="n">
        <f aca="false">(A372/(24*60*60))+DATE(1970,1,1)</f>
        <v>39747.875</v>
      </c>
      <c r="C372" s="132" t="n">
        <v>13.393</v>
      </c>
      <c r="D372" s="132" t="n">
        <v>13.627</v>
      </c>
      <c r="E372" s="132" t="n">
        <v>13.021</v>
      </c>
      <c r="F372" s="132" t="n">
        <v>13.5137</v>
      </c>
    </row>
    <row r="373" customFormat="false" ht="12.8" hidden="true" customHeight="false" outlineLevel="0" collapsed="false">
      <c r="A373" s="131" t="n">
        <v>1225141200</v>
      </c>
      <c r="B373" s="330" t="n">
        <f aca="false">(A373/(24*60*60))+DATE(1970,1,1)</f>
        <v>39748.875</v>
      </c>
      <c r="C373" s="132" t="n">
        <v>13.4975</v>
      </c>
      <c r="D373" s="132" t="n">
        <v>13.4997</v>
      </c>
      <c r="E373" s="132" t="n">
        <v>12.9894</v>
      </c>
      <c r="F373" s="132" t="n">
        <v>13.0358</v>
      </c>
    </row>
    <row r="374" customFormat="false" ht="12.8" hidden="true" customHeight="false" outlineLevel="0" collapsed="false">
      <c r="A374" s="131" t="n">
        <v>1225227600</v>
      </c>
      <c r="B374" s="330" t="n">
        <f aca="false">(A374/(24*60*60))+DATE(1970,1,1)</f>
        <v>39749.875</v>
      </c>
      <c r="C374" s="132" t="n">
        <v>13.0558</v>
      </c>
      <c r="D374" s="132" t="n">
        <v>13.1086</v>
      </c>
      <c r="E374" s="132" t="n">
        <v>12.7663</v>
      </c>
      <c r="F374" s="132" t="n">
        <v>12.9</v>
      </c>
    </row>
    <row r="375" customFormat="false" ht="12.8" hidden="true" customHeight="false" outlineLevel="0" collapsed="false">
      <c r="A375" s="131" t="n">
        <v>1225314000</v>
      </c>
      <c r="B375" s="330" t="n">
        <f aca="false">(A375/(24*60*60))+DATE(1970,1,1)</f>
        <v>39750.875</v>
      </c>
      <c r="C375" s="132" t="n">
        <v>12.9</v>
      </c>
      <c r="D375" s="132" t="n">
        <v>12.917</v>
      </c>
      <c r="E375" s="132" t="n">
        <v>12.57</v>
      </c>
      <c r="F375" s="132" t="n">
        <v>12.6088</v>
      </c>
    </row>
    <row r="376" customFormat="false" ht="12.8" hidden="true" customHeight="false" outlineLevel="0" collapsed="false">
      <c r="A376" s="131" t="n">
        <v>1225400400</v>
      </c>
      <c r="B376" s="330" t="n">
        <f aca="false">(A376/(24*60*60))+DATE(1970,1,1)</f>
        <v>39751.875</v>
      </c>
      <c r="C376" s="132" t="n">
        <v>12.6075</v>
      </c>
      <c r="D376" s="132" t="n">
        <v>12.9197</v>
      </c>
      <c r="E376" s="132" t="n">
        <v>12.6038</v>
      </c>
      <c r="F376" s="132" t="n">
        <v>12.821</v>
      </c>
    </row>
    <row r="377" customFormat="false" ht="12.8" hidden="true" customHeight="false" outlineLevel="0" collapsed="false">
      <c r="A377" s="131" t="n">
        <v>1225663200</v>
      </c>
      <c r="B377" s="330" t="n">
        <f aca="false">(A377/(24*60*60))+DATE(1970,1,1)</f>
        <v>39754.9166666667</v>
      </c>
      <c r="C377" s="132" t="n">
        <v>13.4066</v>
      </c>
      <c r="D377" s="132" t="n">
        <v>13.4066</v>
      </c>
      <c r="E377" s="132" t="n">
        <v>12.702</v>
      </c>
      <c r="F377" s="132" t="n">
        <v>12.8056</v>
      </c>
    </row>
    <row r="378" customFormat="false" ht="12.8" hidden="true" customHeight="false" outlineLevel="0" collapsed="false">
      <c r="A378" s="131" t="n">
        <v>1225749600</v>
      </c>
      <c r="B378" s="330" t="n">
        <f aca="false">(A378/(24*60*60))+DATE(1970,1,1)</f>
        <v>39755.9166666667</v>
      </c>
      <c r="C378" s="132" t="n">
        <v>12.8056</v>
      </c>
      <c r="D378" s="132" t="n">
        <v>12.8698</v>
      </c>
      <c r="E378" s="132" t="n">
        <v>12.4328</v>
      </c>
      <c r="F378" s="132" t="n">
        <v>12.4778</v>
      </c>
    </row>
    <row r="379" customFormat="false" ht="12.8" hidden="true" customHeight="false" outlineLevel="0" collapsed="false">
      <c r="A379" s="131" t="n">
        <v>1225836000</v>
      </c>
      <c r="B379" s="330" t="n">
        <f aca="false">(A379/(24*60*60))+DATE(1970,1,1)</f>
        <v>39756.9166666667</v>
      </c>
      <c r="C379" s="132" t="n">
        <v>12.4778</v>
      </c>
      <c r="D379" s="132" t="n">
        <v>12.7703</v>
      </c>
      <c r="E379" s="132" t="n">
        <v>12.4498</v>
      </c>
      <c r="F379" s="132" t="n">
        <v>12.7703</v>
      </c>
    </row>
    <row r="380" customFormat="false" ht="12.8" hidden="true" customHeight="false" outlineLevel="0" collapsed="false">
      <c r="A380" s="131" t="n">
        <v>1225922400</v>
      </c>
      <c r="B380" s="330" t="n">
        <f aca="false">(A380/(24*60*60))+DATE(1970,1,1)</f>
        <v>39757.9166666667</v>
      </c>
      <c r="C380" s="132" t="n">
        <v>12.7703</v>
      </c>
      <c r="D380" s="132" t="n">
        <v>13.0752</v>
      </c>
      <c r="E380" s="132" t="n">
        <v>12.6873</v>
      </c>
      <c r="F380" s="132" t="n">
        <v>13.0571</v>
      </c>
    </row>
    <row r="381" customFormat="false" ht="12.8" hidden="true" customHeight="false" outlineLevel="0" collapsed="false">
      <c r="A381" s="131" t="n">
        <v>1226268000</v>
      </c>
      <c r="B381" s="330" t="n">
        <f aca="false">(A381/(24*60*60))+DATE(1970,1,1)</f>
        <v>39761.9166666667</v>
      </c>
      <c r="C381" s="132" t="n">
        <v>12.829</v>
      </c>
      <c r="D381" s="132" t="n">
        <v>12.8383</v>
      </c>
      <c r="E381" s="132" t="n">
        <v>12.615</v>
      </c>
      <c r="F381" s="132" t="n">
        <v>12.7968</v>
      </c>
    </row>
    <row r="382" customFormat="false" ht="12.8" hidden="true" customHeight="false" outlineLevel="0" collapsed="false">
      <c r="A382" s="131" t="n">
        <v>1226354400</v>
      </c>
      <c r="B382" s="330" t="n">
        <f aca="false">(A382/(24*60*60))+DATE(1970,1,1)</f>
        <v>39762.9166666667</v>
      </c>
      <c r="C382" s="132" t="n">
        <v>12.7968</v>
      </c>
      <c r="D382" s="132" t="n">
        <v>13.0652</v>
      </c>
      <c r="E382" s="132" t="n">
        <v>12.7724</v>
      </c>
      <c r="F382" s="132" t="n">
        <v>12.9794</v>
      </c>
    </row>
    <row r="383" customFormat="false" ht="12.8" hidden="true" customHeight="false" outlineLevel="0" collapsed="false">
      <c r="A383" s="131" t="n">
        <v>1226440800</v>
      </c>
      <c r="B383" s="330" t="n">
        <f aca="false">(A383/(24*60*60))+DATE(1970,1,1)</f>
        <v>39763.9166666667</v>
      </c>
      <c r="C383" s="132" t="n">
        <v>12.9794</v>
      </c>
      <c r="D383" s="132" t="n">
        <v>13.1587</v>
      </c>
      <c r="E383" s="132" t="n">
        <v>12.9308</v>
      </c>
      <c r="F383" s="132" t="n">
        <v>13.0443</v>
      </c>
    </row>
    <row r="384" customFormat="false" ht="12.8" hidden="true" customHeight="false" outlineLevel="0" collapsed="false">
      <c r="A384" s="131" t="n">
        <v>1226527200</v>
      </c>
      <c r="B384" s="330" t="n">
        <f aca="false">(A384/(24*60*60))+DATE(1970,1,1)</f>
        <v>39764.9166666667</v>
      </c>
      <c r="C384" s="132" t="n">
        <v>13.0443</v>
      </c>
      <c r="D384" s="132" t="n">
        <v>13.3083</v>
      </c>
      <c r="E384" s="132" t="n">
        <v>12.8818</v>
      </c>
      <c r="F384" s="132" t="n">
        <v>12.9111</v>
      </c>
    </row>
    <row r="385" customFormat="false" ht="12.8" hidden="true" customHeight="false" outlineLevel="0" collapsed="false">
      <c r="A385" s="131" t="n">
        <v>1226613600</v>
      </c>
      <c r="B385" s="330" t="n">
        <f aca="false">(A385/(24*60*60))+DATE(1970,1,1)</f>
        <v>39765.9166666667</v>
      </c>
      <c r="C385" s="132" t="n">
        <v>12.9111</v>
      </c>
      <c r="D385" s="132" t="n">
        <v>13.0526</v>
      </c>
      <c r="E385" s="132" t="n">
        <v>12.8878</v>
      </c>
      <c r="F385" s="132" t="n">
        <v>12.9283</v>
      </c>
    </row>
    <row r="386" customFormat="false" ht="12.8" hidden="true" customHeight="false" outlineLevel="0" collapsed="false">
      <c r="A386" s="131" t="n">
        <v>1226872800</v>
      </c>
      <c r="B386" s="330" t="n">
        <f aca="false">(A386/(24*60*60))+DATE(1970,1,1)</f>
        <v>39768.9166666667</v>
      </c>
      <c r="C386" s="132" t="n">
        <v>12.9283</v>
      </c>
      <c r="D386" s="132" t="n">
        <v>13.1777</v>
      </c>
      <c r="E386" s="132" t="n">
        <v>12.9283</v>
      </c>
      <c r="F386" s="132" t="n">
        <v>13.1613</v>
      </c>
    </row>
    <row r="387" customFormat="false" ht="12.8" hidden="true" customHeight="false" outlineLevel="0" collapsed="false">
      <c r="A387" s="131" t="n">
        <v>1226959200</v>
      </c>
      <c r="B387" s="330" t="n">
        <f aca="false">(A387/(24*60*60))+DATE(1970,1,1)</f>
        <v>39769.9166666667</v>
      </c>
      <c r="C387" s="132" t="n">
        <v>13.1613</v>
      </c>
      <c r="D387" s="132" t="n">
        <v>13.2653</v>
      </c>
      <c r="E387" s="132" t="n">
        <v>13.1158</v>
      </c>
      <c r="F387" s="132" t="n">
        <v>13.1328</v>
      </c>
    </row>
    <row r="388" customFormat="false" ht="12.8" hidden="true" customHeight="false" outlineLevel="0" collapsed="false">
      <c r="A388" s="131" t="n">
        <v>1227045600</v>
      </c>
      <c r="B388" s="330" t="n">
        <f aca="false">(A388/(24*60*60))+DATE(1970,1,1)</f>
        <v>39770.9166666667</v>
      </c>
      <c r="C388" s="132" t="n">
        <v>13.1328</v>
      </c>
      <c r="D388" s="132" t="n">
        <v>13.4006</v>
      </c>
      <c r="E388" s="132" t="n">
        <v>13.0123</v>
      </c>
      <c r="F388" s="132" t="n">
        <v>13.3468</v>
      </c>
    </row>
    <row r="389" customFormat="false" ht="12.8" hidden="true" customHeight="false" outlineLevel="0" collapsed="false">
      <c r="A389" s="131" t="n">
        <v>1227132000</v>
      </c>
      <c r="B389" s="330" t="n">
        <f aca="false">(A389/(24*60*60))+DATE(1970,1,1)</f>
        <v>39771.9166666667</v>
      </c>
      <c r="C389" s="132" t="n">
        <v>13.3468</v>
      </c>
      <c r="D389" s="132" t="n">
        <v>13.8909</v>
      </c>
      <c r="E389" s="132" t="n">
        <v>13.3438</v>
      </c>
      <c r="F389" s="132" t="n">
        <v>13.8909</v>
      </c>
    </row>
    <row r="390" customFormat="false" ht="12.8" hidden="true" customHeight="false" outlineLevel="0" collapsed="false">
      <c r="A390" s="131" t="n">
        <v>1227218400</v>
      </c>
      <c r="B390" s="330" t="n">
        <f aca="false">(A390/(24*60*60))+DATE(1970,1,1)</f>
        <v>39772.9166666667</v>
      </c>
      <c r="C390" s="132" t="n">
        <v>13.8909</v>
      </c>
      <c r="D390" s="132" t="n">
        <v>14.046</v>
      </c>
      <c r="E390" s="132" t="n">
        <v>13.7723</v>
      </c>
      <c r="F390" s="132" t="n">
        <v>13.7723</v>
      </c>
    </row>
    <row r="391" customFormat="false" ht="12.8" hidden="true" customHeight="false" outlineLevel="0" collapsed="false">
      <c r="A391" s="131" t="n">
        <v>1227477600</v>
      </c>
      <c r="B391" s="330" t="n">
        <f aca="false">(A391/(24*60*60))+DATE(1970,1,1)</f>
        <v>39775.9166666667</v>
      </c>
      <c r="C391" s="132" t="n">
        <v>13.7723</v>
      </c>
      <c r="D391" s="132" t="n">
        <v>13.7958</v>
      </c>
      <c r="E391" s="132" t="n">
        <v>13.3928</v>
      </c>
      <c r="F391" s="132" t="n">
        <v>13.4297</v>
      </c>
    </row>
    <row r="392" customFormat="false" ht="12.8" hidden="true" customHeight="false" outlineLevel="0" collapsed="false">
      <c r="A392" s="131" t="n">
        <v>1227564000</v>
      </c>
      <c r="B392" s="330" t="n">
        <f aca="false">(A392/(24*60*60))+DATE(1970,1,1)</f>
        <v>39776.9166666667</v>
      </c>
      <c r="C392" s="132" t="n">
        <v>13.4297</v>
      </c>
      <c r="D392" s="132" t="n">
        <v>13.4801</v>
      </c>
      <c r="E392" s="132" t="n">
        <v>13.1868</v>
      </c>
      <c r="F392" s="132" t="n">
        <v>13.2208</v>
      </c>
    </row>
    <row r="393" customFormat="false" ht="12.8" hidden="true" customHeight="false" outlineLevel="0" collapsed="false">
      <c r="A393" s="131" t="n">
        <v>1227650400</v>
      </c>
      <c r="B393" s="330" t="n">
        <f aca="false">(A393/(24*60*60))+DATE(1970,1,1)</f>
        <v>39777.9166666667</v>
      </c>
      <c r="C393" s="132" t="n">
        <v>13.2208</v>
      </c>
      <c r="D393" s="132" t="n">
        <v>13.4307</v>
      </c>
      <c r="E393" s="132" t="n">
        <v>13.1298</v>
      </c>
      <c r="F393" s="132" t="n">
        <v>13.1317</v>
      </c>
    </row>
    <row r="394" customFormat="false" ht="12.8" hidden="true" customHeight="false" outlineLevel="0" collapsed="false">
      <c r="A394" s="131" t="n">
        <v>1227736800</v>
      </c>
      <c r="B394" s="330" t="n">
        <f aca="false">(A394/(24*60*60))+DATE(1970,1,1)</f>
        <v>39778.9166666667</v>
      </c>
      <c r="C394" s="132" t="n">
        <v>13.1317</v>
      </c>
      <c r="D394" s="132" t="n">
        <v>13.2389</v>
      </c>
      <c r="E394" s="132" t="n">
        <v>13.1317</v>
      </c>
      <c r="F394" s="132" t="n">
        <v>13.2005</v>
      </c>
    </row>
    <row r="395" customFormat="false" ht="12.8" hidden="true" customHeight="false" outlineLevel="0" collapsed="false">
      <c r="A395" s="131" t="n">
        <v>1227823200</v>
      </c>
      <c r="B395" s="330" t="n">
        <f aca="false">(A395/(24*60*60))+DATE(1970,1,1)</f>
        <v>39779.9166666667</v>
      </c>
      <c r="C395" s="132" t="n">
        <v>13.2005</v>
      </c>
      <c r="D395" s="132" t="n">
        <v>13.228</v>
      </c>
      <c r="E395" s="132" t="n">
        <v>13.1808</v>
      </c>
      <c r="F395" s="132" t="n">
        <v>13.22005</v>
      </c>
    </row>
    <row r="396" customFormat="false" ht="12.8" hidden="true" customHeight="false" outlineLevel="0" collapsed="false">
      <c r="A396" s="131" t="n">
        <v>1228082400</v>
      </c>
      <c r="B396" s="330" t="n">
        <f aca="false">(A396/(24*60*60))+DATE(1970,1,1)</f>
        <v>39782.9166666667</v>
      </c>
      <c r="C396" s="132" t="n">
        <v>13.22005</v>
      </c>
      <c r="D396" s="132" t="n">
        <v>13.6742</v>
      </c>
      <c r="E396" s="132" t="n">
        <v>13.22005</v>
      </c>
      <c r="F396" s="132" t="n">
        <v>13.6742</v>
      </c>
    </row>
    <row r="397" customFormat="false" ht="12.8" hidden="true" customHeight="false" outlineLevel="0" collapsed="false">
      <c r="A397" s="131" t="n">
        <v>1228168800</v>
      </c>
      <c r="B397" s="330" t="n">
        <f aca="false">(A397/(24*60*60))+DATE(1970,1,1)</f>
        <v>39783.9166666667</v>
      </c>
      <c r="C397" s="132" t="n">
        <v>13.6742</v>
      </c>
      <c r="D397" s="132" t="n">
        <v>13.7366</v>
      </c>
      <c r="E397" s="132" t="n">
        <v>13.4518</v>
      </c>
      <c r="F397" s="132" t="n">
        <v>13.5773</v>
      </c>
    </row>
    <row r="398" customFormat="false" ht="12.8" hidden="true" customHeight="false" outlineLevel="0" collapsed="false">
      <c r="A398" s="131" t="n">
        <v>1228255200</v>
      </c>
      <c r="B398" s="330" t="n">
        <f aca="false">(A398/(24*60*60))+DATE(1970,1,1)</f>
        <v>39784.9166666667</v>
      </c>
      <c r="C398" s="132" t="n">
        <v>13.5773</v>
      </c>
      <c r="D398" s="132" t="n">
        <v>13.74925</v>
      </c>
      <c r="E398" s="132" t="n">
        <v>13.5477</v>
      </c>
      <c r="F398" s="132" t="n">
        <v>13.6728</v>
      </c>
    </row>
    <row r="399" customFormat="false" ht="12.8" hidden="true" customHeight="false" outlineLevel="0" collapsed="false">
      <c r="A399" s="131" t="n">
        <v>1228341600</v>
      </c>
      <c r="B399" s="330" t="n">
        <f aca="false">(A399/(24*60*60))+DATE(1970,1,1)</f>
        <v>39785.9166666667</v>
      </c>
      <c r="C399" s="132" t="n">
        <v>13.6728</v>
      </c>
      <c r="D399" s="132" t="n">
        <v>13.6728</v>
      </c>
      <c r="E399" s="132" t="n">
        <v>13.51229</v>
      </c>
      <c r="F399" s="132" t="n">
        <v>13.5955</v>
      </c>
    </row>
    <row r="400" customFormat="false" ht="12.8" hidden="true" customHeight="false" outlineLevel="0" collapsed="false">
      <c r="A400" s="131" t="n">
        <v>1228428000</v>
      </c>
      <c r="B400" s="330" t="n">
        <f aca="false">(A400/(24*60*60))+DATE(1970,1,1)</f>
        <v>39786.9166666667</v>
      </c>
      <c r="C400" s="132" t="n">
        <v>13.5955</v>
      </c>
      <c r="D400" s="132" t="n">
        <v>13.8042</v>
      </c>
      <c r="E400" s="132" t="n">
        <v>13.5743</v>
      </c>
      <c r="F400" s="132" t="n">
        <v>13.5893</v>
      </c>
    </row>
    <row r="401" customFormat="false" ht="12.8" hidden="true" customHeight="false" outlineLevel="0" collapsed="false">
      <c r="A401" s="131" t="n">
        <v>1228687200</v>
      </c>
      <c r="B401" s="330" t="n">
        <f aca="false">(A401/(24*60*60))+DATE(1970,1,1)</f>
        <v>39789.9166666667</v>
      </c>
      <c r="C401" s="132" t="n">
        <v>13.5893</v>
      </c>
      <c r="D401" s="132" t="n">
        <v>13.61</v>
      </c>
      <c r="E401" s="132" t="n">
        <v>13.415</v>
      </c>
      <c r="F401" s="132" t="n">
        <v>13.4338</v>
      </c>
    </row>
    <row r="402" customFormat="false" ht="12.8" hidden="true" customHeight="false" outlineLevel="0" collapsed="false">
      <c r="A402" s="131" t="n">
        <v>1228773600</v>
      </c>
      <c r="B402" s="330" t="n">
        <f aca="false">(A402/(24*60*60))+DATE(1970,1,1)</f>
        <v>39790.9166666667</v>
      </c>
      <c r="C402" s="132" t="n">
        <v>13.4338</v>
      </c>
      <c r="D402" s="132" t="n">
        <v>13.581</v>
      </c>
      <c r="E402" s="132" t="n">
        <v>13.4148</v>
      </c>
      <c r="F402" s="132" t="n">
        <v>13.5544</v>
      </c>
    </row>
    <row r="403" customFormat="false" ht="12.8" hidden="true" customHeight="false" outlineLevel="0" collapsed="false">
      <c r="A403" s="131" t="n">
        <v>1228860000</v>
      </c>
      <c r="B403" s="330" t="n">
        <f aca="false">(A403/(24*60*60))+DATE(1970,1,1)</f>
        <v>39791.9166666667</v>
      </c>
      <c r="C403" s="132" t="n">
        <v>13.5544</v>
      </c>
      <c r="D403" s="132" t="n">
        <v>13.5603</v>
      </c>
      <c r="E403" s="132" t="n">
        <v>13.3913</v>
      </c>
      <c r="F403" s="132" t="n">
        <v>13.4018</v>
      </c>
    </row>
    <row r="404" customFormat="false" ht="12.8" hidden="true" customHeight="false" outlineLevel="0" collapsed="false">
      <c r="A404" s="131" t="n">
        <v>1228946400</v>
      </c>
      <c r="B404" s="330" t="n">
        <f aca="false">(A404/(24*60*60))+DATE(1970,1,1)</f>
        <v>39792.9166666667</v>
      </c>
      <c r="C404" s="132" t="n">
        <v>13.4018</v>
      </c>
      <c r="D404" s="132" t="n">
        <v>13.4348</v>
      </c>
      <c r="E404" s="132" t="n">
        <v>13.0933</v>
      </c>
      <c r="F404" s="132" t="n">
        <v>13.2608</v>
      </c>
    </row>
    <row r="405" customFormat="false" ht="12.8" hidden="true" customHeight="false" outlineLevel="0" collapsed="false">
      <c r="A405" s="131" t="n">
        <v>1229032800</v>
      </c>
      <c r="B405" s="330" t="n">
        <f aca="false">(A405/(24*60*60))+DATE(1970,1,1)</f>
        <v>39793.9166666667</v>
      </c>
      <c r="C405" s="132" t="n">
        <v>13.2608</v>
      </c>
      <c r="D405" s="132" t="n">
        <v>13.5239</v>
      </c>
      <c r="E405" s="132" t="n">
        <v>13.2548</v>
      </c>
      <c r="F405" s="132" t="n">
        <v>13.5239</v>
      </c>
    </row>
    <row r="406" customFormat="false" ht="12.8" hidden="true" customHeight="false" outlineLevel="0" collapsed="false">
      <c r="A406" s="131" t="n">
        <v>1229292000</v>
      </c>
      <c r="B406" s="330" t="n">
        <f aca="false">(A406/(24*60*60))+DATE(1970,1,1)</f>
        <v>39796.9166666667</v>
      </c>
      <c r="C406" s="132" t="n">
        <v>13.5239</v>
      </c>
      <c r="D406" s="132" t="n">
        <v>13.5239</v>
      </c>
      <c r="E406" s="132" t="n">
        <v>13.2888</v>
      </c>
      <c r="F406" s="132" t="n">
        <v>13.2987</v>
      </c>
    </row>
    <row r="407" customFormat="false" ht="12.8" hidden="true" customHeight="false" outlineLevel="0" collapsed="false">
      <c r="A407" s="131" t="n">
        <v>1229378400</v>
      </c>
      <c r="B407" s="330" t="n">
        <f aca="false">(A407/(24*60*60))+DATE(1970,1,1)</f>
        <v>39797.9166666667</v>
      </c>
      <c r="C407" s="132" t="n">
        <v>13.2987</v>
      </c>
      <c r="D407" s="132" t="n">
        <v>13.3798</v>
      </c>
      <c r="E407" s="132" t="n">
        <v>13.1891</v>
      </c>
      <c r="F407" s="132" t="n">
        <v>13.1898</v>
      </c>
    </row>
    <row r="408" customFormat="false" ht="12.8" hidden="true" customHeight="false" outlineLevel="0" collapsed="false">
      <c r="A408" s="131" t="n">
        <v>1229464800</v>
      </c>
      <c r="B408" s="330" t="n">
        <f aca="false">(A408/(24*60*60))+DATE(1970,1,1)</f>
        <v>39798.9166666667</v>
      </c>
      <c r="C408" s="132" t="n">
        <v>13.1898</v>
      </c>
      <c r="D408" s="132" t="n">
        <v>13.2095</v>
      </c>
      <c r="E408" s="132" t="n">
        <v>13.02695</v>
      </c>
      <c r="F408" s="132" t="n">
        <v>13.1011</v>
      </c>
    </row>
    <row r="409" customFormat="false" ht="12.8" hidden="true" customHeight="false" outlineLevel="0" collapsed="false">
      <c r="A409" s="131" t="n">
        <v>1229551200</v>
      </c>
      <c r="B409" s="330" t="n">
        <f aca="false">(A409/(24*60*60))+DATE(1970,1,1)</f>
        <v>39799.9166666667</v>
      </c>
      <c r="C409" s="132" t="n">
        <v>13.1011</v>
      </c>
      <c r="D409" s="132" t="n">
        <v>13.21566</v>
      </c>
      <c r="E409" s="132" t="n">
        <v>13.0423</v>
      </c>
      <c r="F409" s="132" t="n">
        <v>13.1575</v>
      </c>
    </row>
    <row r="410" customFormat="false" ht="12.8" hidden="true" customHeight="false" outlineLevel="0" collapsed="false">
      <c r="A410" s="131" t="n">
        <v>1229637600</v>
      </c>
      <c r="B410" s="330" t="n">
        <f aca="false">(A410/(24*60*60))+DATE(1970,1,1)</f>
        <v>39800.9166666667</v>
      </c>
      <c r="C410" s="132" t="n">
        <v>13.1575</v>
      </c>
      <c r="D410" s="132" t="n">
        <v>13.1861</v>
      </c>
      <c r="E410" s="132" t="n">
        <v>13.05068</v>
      </c>
      <c r="F410" s="132" t="n">
        <v>13.1082</v>
      </c>
    </row>
    <row r="411" customFormat="false" ht="12.8" hidden="true" customHeight="false" outlineLevel="0" collapsed="false">
      <c r="A411" s="131" t="n">
        <v>1229896800</v>
      </c>
      <c r="B411" s="330" t="n">
        <f aca="false">(A411/(24*60*60))+DATE(1970,1,1)</f>
        <v>39803.9166666667</v>
      </c>
      <c r="C411" s="132" t="n">
        <v>13.1082</v>
      </c>
      <c r="D411" s="132" t="n">
        <v>13.265</v>
      </c>
      <c r="E411" s="132" t="n">
        <v>13.0488</v>
      </c>
      <c r="F411" s="132" t="n">
        <v>13.16032</v>
      </c>
    </row>
    <row r="412" customFormat="false" ht="12.8" hidden="true" customHeight="false" outlineLevel="0" collapsed="false">
      <c r="A412" s="131" t="n">
        <v>1229983200</v>
      </c>
      <c r="B412" s="330" t="n">
        <f aca="false">(A412/(24*60*60))+DATE(1970,1,1)</f>
        <v>39804.9166666667</v>
      </c>
      <c r="C412" s="132" t="n">
        <v>13.16032</v>
      </c>
      <c r="D412" s="132" t="n">
        <v>13.3328</v>
      </c>
      <c r="E412" s="132" t="n">
        <v>13.12832</v>
      </c>
      <c r="F412" s="132" t="n">
        <v>13.3231</v>
      </c>
    </row>
    <row r="413" customFormat="false" ht="12.8" hidden="true" customHeight="false" outlineLevel="0" collapsed="false">
      <c r="A413" s="131" t="n">
        <v>1230069600</v>
      </c>
      <c r="B413" s="330" t="n">
        <f aca="false">(A413/(24*60*60))+DATE(1970,1,1)</f>
        <v>39805.9166666667</v>
      </c>
      <c r="C413" s="132" t="n">
        <v>13.3231</v>
      </c>
      <c r="D413" s="132" t="n">
        <v>13.3732</v>
      </c>
      <c r="E413" s="132" t="n">
        <v>13.2483</v>
      </c>
      <c r="F413" s="132" t="n">
        <v>13.3128</v>
      </c>
    </row>
    <row r="414" customFormat="false" ht="12.8" hidden="true" customHeight="false" outlineLevel="0" collapsed="false">
      <c r="A414" s="131" t="n">
        <v>1230242400</v>
      </c>
      <c r="B414" s="330" t="n">
        <f aca="false">(A414/(24*60*60))+DATE(1970,1,1)</f>
        <v>39807.9166666667</v>
      </c>
      <c r="C414" s="132" t="n">
        <v>13.3128</v>
      </c>
      <c r="D414" s="132" t="n">
        <v>13.4228</v>
      </c>
      <c r="E414" s="132" t="n">
        <v>13.2536</v>
      </c>
      <c r="F414" s="132" t="n">
        <v>13.3948</v>
      </c>
    </row>
    <row r="415" customFormat="false" ht="12.8" hidden="true" customHeight="false" outlineLevel="0" collapsed="false">
      <c r="A415" s="131" t="n">
        <v>1230501600</v>
      </c>
      <c r="B415" s="330" t="n">
        <f aca="false">(A415/(24*60*60))+DATE(1970,1,1)</f>
        <v>39810.9166666667</v>
      </c>
      <c r="C415" s="132" t="n">
        <v>13.3948</v>
      </c>
      <c r="D415" s="132" t="n">
        <v>13.7204</v>
      </c>
      <c r="E415" s="132" t="n">
        <v>13.3948</v>
      </c>
      <c r="F415" s="132" t="n">
        <v>13.7085</v>
      </c>
    </row>
    <row r="416" customFormat="false" ht="12.8" hidden="true" customHeight="false" outlineLevel="0" collapsed="false">
      <c r="A416" s="131" t="n">
        <v>1230588000</v>
      </c>
      <c r="B416" s="330" t="n">
        <f aca="false">(A416/(24*60*60))+DATE(1970,1,1)</f>
        <v>39811.9166666667</v>
      </c>
      <c r="C416" s="132" t="n">
        <v>13.7085</v>
      </c>
      <c r="D416" s="132" t="n">
        <v>13.87109</v>
      </c>
      <c r="E416" s="132" t="n">
        <v>13.58902</v>
      </c>
      <c r="F416" s="132" t="n">
        <v>13.7713</v>
      </c>
    </row>
    <row r="417" customFormat="false" ht="12.8" hidden="true" customHeight="false" outlineLevel="0" collapsed="false">
      <c r="A417" s="131" t="n">
        <v>1230674400</v>
      </c>
      <c r="B417" s="330" t="n">
        <f aca="false">(A417/(24*60*60))+DATE(1970,1,1)</f>
        <v>39812.9166666667</v>
      </c>
      <c r="C417" s="132" t="n">
        <v>13.7713</v>
      </c>
      <c r="D417" s="132" t="n">
        <v>13.9012</v>
      </c>
      <c r="E417" s="132" t="n">
        <v>13.76956</v>
      </c>
      <c r="F417" s="132" t="n">
        <v>13.80535</v>
      </c>
    </row>
    <row r="418" customFormat="false" ht="12.8" hidden="true" customHeight="false" outlineLevel="0" collapsed="false">
      <c r="A418" s="131" t="n">
        <v>1230847200</v>
      </c>
      <c r="B418" s="330" t="n">
        <f aca="false">(A418/(24*60*60))+DATE(1970,1,1)</f>
        <v>39814.9166666667</v>
      </c>
      <c r="C418" s="132" t="n">
        <v>13.80535</v>
      </c>
      <c r="D418" s="132" t="n">
        <v>13.8563</v>
      </c>
      <c r="E418" s="132" t="n">
        <v>13.6747</v>
      </c>
      <c r="F418" s="132" t="n">
        <v>13.8563</v>
      </c>
    </row>
    <row r="419" customFormat="false" ht="12.8" hidden="true" customHeight="false" outlineLevel="0" collapsed="false">
      <c r="A419" s="131" t="n">
        <v>1231106400</v>
      </c>
      <c r="B419" s="330" t="n">
        <f aca="false">(A419/(24*60*60))+DATE(1970,1,1)</f>
        <v>39817.9166666667</v>
      </c>
      <c r="C419" s="132" t="n">
        <v>13.8563</v>
      </c>
      <c r="D419" s="132" t="n">
        <v>13.8563</v>
      </c>
      <c r="E419" s="132" t="n">
        <v>13.4261</v>
      </c>
      <c r="F419" s="132" t="n">
        <v>13.43804</v>
      </c>
    </row>
    <row r="420" customFormat="false" ht="12.8" hidden="true" customHeight="false" outlineLevel="0" collapsed="false">
      <c r="A420" s="131" t="n">
        <v>1231192800</v>
      </c>
      <c r="B420" s="330" t="n">
        <f aca="false">(A420/(24*60*60))+DATE(1970,1,1)</f>
        <v>39818.9166666667</v>
      </c>
      <c r="C420" s="132" t="n">
        <v>13.43804</v>
      </c>
      <c r="D420" s="132" t="n">
        <v>13.4485</v>
      </c>
      <c r="E420" s="132" t="n">
        <v>13.27909</v>
      </c>
      <c r="F420" s="132" t="n">
        <v>13.3688</v>
      </c>
    </row>
    <row r="421" customFormat="false" ht="12.8" hidden="true" customHeight="false" outlineLevel="0" collapsed="false">
      <c r="A421" s="131" t="n">
        <v>1231279200</v>
      </c>
      <c r="B421" s="330" t="n">
        <f aca="false">(A421/(24*60*60))+DATE(1970,1,1)</f>
        <v>39819.9166666667</v>
      </c>
      <c r="C421" s="132" t="n">
        <v>13.3688</v>
      </c>
      <c r="D421" s="132" t="n">
        <v>13.49006</v>
      </c>
      <c r="E421" s="132" t="n">
        <v>13.33224</v>
      </c>
      <c r="F421" s="132" t="n">
        <v>13.44265</v>
      </c>
    </row>
    <row r="422" customFormat="false" ht="12.8" hidden="true" customHeight="false" outlineLevel="0" collapsed="false">
      <c r="A422" s="131" t="n">
        <v>1231365600</v>
      </c>
      <c r="B422" s="330" t="n">
        <f aca="false">(A422/(24*60*60))+DATE(1970,1,1)</f>
        <v>39820.9166666667</v>
      </c>
      <c r="C422" s="132" t="n">
        <v>13.44265</v>
      </c>
      <c r="D422" s="132" t="n">
        <v>13.6782</v>
      </c>
      <c r="E422" s="132" t="n">
        <v>13.4178</v>
      </c>
      <c r="F422" s="132" t="n">
        <v>13.66742</v>
      </c>
    </row>
    <row r="423" customFormat="false" ht="12.8" hidden="true" customHeight="false" outlineLevel="0" collapsed="false">
      <c r="A423" s="131" t="n">
        <v>1231452000</v>
      </c>
      <c r="B423" s="330" t="n">
        <f aca="false">(A423/(24*60*60))+DATE(1970,1,1)</f>
        <v>39821.9166666667</v>
      </c>
      <c r="C423" s="132" t="n">
        <v>13.66742</v>
      </c>
      <c r="D423" s="132" t="n">
        <v>13.7662</v>
      </c>
      <c r="E423" s="132" t="n">
        <v>13.57857</v>
      </c>
      <c r="F423" s="132" t="n">
        <v>13.64254</v>
      </c>
    </row>
    <row r="424" customFormat="false" ht="12.8" hidden="true" customHeight="false" outlineLevel="0" collapsed="false">
      <c r="A424" s="131" t="n">
        <v>1231711200</v>
      </c>
      <c r="B424" s="330" t="n">
        <f aca="false">(A424/(24*60*60))+DATE(1970,1,1)</f>
        <v>39824.9166666667</v>
      </c>
      <c r="C424" s="132" t="n">
        <v>13.64254</v>
      </c>
      <c r="D424" s="132" t="n">
        <v>13.8099</v>
      </c>
      <c r="E424" s="132" t="n">
        <v>13.5867</v>
      </c>
      <c r="F424" s="132" t="n">
        <v>13.7641</v>
      </c>
    </row>
    <row r="425" customFormat="false" ht="12.8" hidden="true" customHeight="false" outlineLevel="0" collapsed="false">
      <c r="A425" s="131" t="n">
        <v>1231797600</v>
      </c>
      <c r="B425" s="330" t="n">
        <f aca="false">(A425/(24*60*60))+DATE(1970,1,1)</f>
        <v>39825.9166666667</v>
      </c>
      <c r="C425" s="132" t="n">
        <v>13.7641</v>
      </c>
      <c r="D425" s="132" t="n">
        <v>13.8855</v>
      </c>
      <c r="E425" s="132" t="n">
        <v>13.7541</v>
      </c>
      <c r="F425" s="132" t="n">
        <v>13.81005</v>
      </c>
    </row>
    <row r="426" customFormat="false" ht="12.8" hidden="true" customHeight="false" outlineLevel="0" collapsed="false">
      <c r="A426" s="131" t="n">
        <v>1231884000</v>
      </c>
      <c r="B426" s="330" t="n">
        <f aca="false">(A426/(24*60*60))+DATE(1970,1,1)</f>
        <v>39826.9166666667</v>
      </c>
      <c r="C426" s="132" t="n">
        <v>13.81005</v>
      </c>
      <c r="D426" s="132" t="n">
        <v>14.1733</v>
      </c>
      <c r="E426" s="132" t="n">
        <v>13.76975</v>
      </c>
      <c r="F426" s="132" t="n">
        <v>14.1198</v>
      </c>
    </row>
    <row r="427" customFormat="false" ht="12.8" hidden="true" customHeight="false" outlineLevel="0" collapsed="false">
      <c r="A427" s="131" t="n">
        <v>1231970400</v>
      </c>
      <c r="B427" s="330" t="n">
        <f aca="false">(A427/(24*60*60))+DATE(1970,1,1)</f>
        <v>39827.9166666667</v>
      </c>
      <c r="C427" s="132" t="n">
        <v>14.1198</v>
      </c>
      <c r="D427" s="132" t="n">
        <v>14.3297</v>
      </c>
      <c r="E427" s="132" t="n">
        <v>13.9372</v>
      </c>
      <c r="F427" s="132" t="n">
        <v>13.9878</v>
      </c>
    </row>
    <row r="428" customFormat="false" ht="12.8" hidden="true" customHeight="false" outlineLevel="0" collapsed="false">
      <c r="A428" s="131" t="n">
        <v>1232056800</v>
      </c>
      <c r="B428" s="330" t="n">
        <f aca="false">(A428/(24*60*60))+DATE(1970,1,1)</f>
        <v>39828.9166666667</v>
      </c>
      <c r="C428" s="132" t="n">
        <v>13.9878</v>
      </c>
      <c r="D428" s="132" t="n">
        <v>13.9878</v>
      </c>
      <c r="E428" s="132" t="n">
        <v>13.7343</v>
      </c>
      <c r="F428" s="132" t="n">
        <v>13.8815</v>
      </c>
    </row>
    <row r="429" customFormat="false" ht="12.8" hidden="true" customHeight="false" outlineLevel="0" collapsed="false">
      <c r="A429" s="131" t="n">
        <v>1232316000</v>
      </c>
      <c r="B429" s="330" t="n">
        <f aca="false">(A429/(24*60*60))+DATE(1970,1,1)</f>
        <v>39831.9166666667</v>
      </c>
      <c r="C429" s="132" t="n">
        <v>13.8815</v>
      </c>
      <c r="D429" s="132" t="n">
        <v>14.01878</v>
      </c>
      <c r="E429" s="132" t="n">
        <v>13.8496</v>
      </c>
      <c r="F429" s="132" t="n">
        <v>13.87465</v>
      </c>
    </row>
    <row r="430" customFormat="false" ht="12.8" hidden="true" customHeight="false" outlineLevel="0" collapsed="false">
      <c r="A430" s="131" t="n">
        <v>1232402400</v>
      </c>
      <c r="B430" s="330" t="n">
        <f aca="false">(A430/(24*60*60))+DATE(1970,1,1)</f>
        <v>39832.9166666667</v>
      </c>
      <c r="C430" s="132" t="n">
        <v>13.87465</v>
      </c>
      <c r="D430" s="132" t="n">
        <v>14.08115</v>
      </c>
      <c r="E430" s="132" t="n">
        <v>13.861</v>
      </c>
      <c r="F430" s="132" t="n">
        <v>14.01567</v>
      </c>
    </row>
    <row r="431" customFormat="false" ht="12.8" hidden="true" customHeight="false" outlineLevel="0" collapsed="false">
      <c r="A431" s="131" t="n">
        <v>1232488800</v>
      </c>
      <c r="B431" s="330" t="n">
        <f aca="false">(A431/(24*60*60))+DATE(1970,1,1)</f>
        <v>39833.9166666667</v>
      </c>
      <c r="C431" s="132" t="n">
        <v>14.01567</v>
      </c>
      <c r="D431" s="132" t="n">
        <v>14.03972</v>
      </c>
      <c r="E431" s="132" t="n">
        <v>13.73358</v>
      </c>
      <c r="F431" s="132" t="n">
        <v>13.7572</v>
      </c>
    </row>
    <row r="432" customFormat="false" ht="12.8" hidden="true" customHeight="false" outlineLevel="0" collapsed="false">
      <c r="A432" s="131" t="n">
        <v>1232575200</v>
      </c>
      <c r="B432" s="330" t="n">
        <f aca="false">(A432/(24*60*60))+DATE(1970,1,1)</f>
        <v>39834.9166666667</v>
      </c>
      <c r="C432" s="132" t="n">
        <v>13.7572</v>
      </c>
      <c r="D432" s="132" t="n">
        <v>14.0976</v>
      </c>
      <c r="E432" s="132" t="n">
        <v>13.7138</v>
      </c>
      <c r="F432" s="132" t="n">
        <v>14.06546</v>
      </c>
    </row>
    <row r="433" customFormat="false" ht="12.8" hidden="true" customHeight="false" outlineLevel="0" collapsed="false">
      <c r="A433" s="131" t="n">
        <v>1232661600</v>
      </c>
      <c r="B433" s="330" t="n">
        <f aca="false">(A433/(24*60*60))+DATE(1970,1,1)</f>
        <v>39835.9166666667</v>
      </c>
      <c r="C433" s="132" t="n">
        <v>14.06546</v>
      </c>
      <c r="D433" s="132" t="n">
        <v>14.2047</v>
      </c>
      <c r="E433" s="132" t="n">
        <v>13.9773</v>
      </c>
      <c r="F433" s="132" t="n">
        <v>14.0177</v>
      </c>
    </row>
    <row r="434" customFormat="false" ht="12.8" hidden="true" customHeight="false" outlineLevel="0" collapsed="false">
      <c r="A434" s="131" t="n">
        <v>1232920800</v>
      </c>
      <c r="B434" s="330" t="n">
        <f aca="false">(A434/(24*60*60))+DATE(1970,1,1)</f>
        <v>39838.9166666667</v>
      </c>
      <c r="C434" s="132" t="n">
        <v>14.0177</v>
      </c>
      <c r="D434" s="132" t="n">
        <v>14.15032</v>
      </c>
      <c r="E434" s="132" t="n">
        <v>13.8673</v>
      </c>
      <c r="F434" s="132" t="n">
        <v>14.0863</v>
      </c>
    </row>
    <row r="435" customFormat="false" ht="12.8" hidden="true" customHeight="false" outlineLevel="0" collapsed="false">
      <c r="A435" s="131" t="n">
        <v>1233007200</v>
      </c>
      <c r="B435" s="330" t="n">
        <f aca="false">(A435/(24*60*60))+DATE(1970,1,1)</f>
        <v>39839.9166666667</v>
      </c>
      <c r="C435" s="132" t="n">
        <v>14.0863</v>
      </c>
      <c r="D435" s="132" t="n">
        <v>14.27477</v>
      </c>
      <c r="E435" s="132" t="n">
        <v>13.9573</v>
      </c>
      <c r="F435" s="132" t="n">
        <v>14.239</v>
      </c>
    </row>
    <row r="436" customFormat="false" ht="12.8" hidden="true" customHeight="false" outlineLevel="0" collapsed="false">
      <c r="A436" s="131" t="n">
        <v>1233093600</v>
      </c>
      <c r="B436" s="330" t="n">
        <f aca="false">(A436/(24*60*60))+DATE(1970,1,1)</f>
        <v>39840.9166666667</v>
      </c>
      <c r="C436" s="132" t="n">
        <v>14.239</v>
      </c>
      <c r="D436" s="132" t="n">
        <v>14.2498</v>
      </c>
      <c r="E436" s="132" t="n">
        <v>13.9853</v>
      </c>
      <c r="F436" s="132" t="n">
        <v>14.0068</v>
      </c>
    </row>
    <row r="437" customFormat="false" ht="12.8" hidden="true" customHeight="false" outlineLevel="0" collapsed="false">
      <c r="A437" s="131" t="n">
        <v>1233180000</v>
      </c>
      <c r="B437" s="330" t="n">
        <f aca="false">(A437/(24*60*60))+DATE(1970,1,1)</f>
        <v>39841.9166666667</v>
      </c>
      <c r="C437" s="132" t="n">
        <v>14.0068</v>
      </c>
      <c r="D437" s="132" t="n">
        <v>14.2395</v>
      </c>
      <c r="E437" s="132" t="n">
        <v>13.9943</v>
      </c>
      <c r="F437" s="132" t="n">
        <v>14.1798</v>
      </c>
    </row>
    <row r="438" customFormat="false" ht="12.8" hidden="true" customHeight="false" outlineLevel="0" collapsed="false">
      <c r="A438" s="131" t="n">
        <v>1233266400</v>
      </c>
      <c r="B438" s="330" t="n">
        <f aca="false">(A438/(24*60*60))+DATE(1970,1,1)</f>
        <v>39842.9166666667</v>
      </c>
      <c r="C438" s="132" t="n">
        <v>14.1798</v>
      </c>
      <c r="D438" s="132" t="n">
        <v>14.3805</v>
      </c>
      <c r="E438" s="132" t="n">
        <v>14.1798</v>
      </c>
      <c r="F438" s="132" t="n">
        <v>14.3626</v>
      </c>
    </row>
    <row r="439" customFormat="false" ht="12.8" hidden="true" customHeight="false" outlineLevel="0" collapsed="false">
      <c r="A439" s="131" t="n">
        <v>1233525600</v>
      </c>
      <c r="B439" s="330" t="n">
        <f aca="false">(A439/(24*60*60))+DATE(1970,1,1)</f>
        <v>39845.9166666667</v>
      </c>
      <c r="C439" s="132" t="n">
        <v>14.3626</v>
      </c>
      <c r="D439" s="132" t="n">
        <v>14.557</v>
      </c>
      <c r="E439" s="132" t="n">
        <v>14.2905</v>
      </c>
      <c r="F439" s="132" t="n">
        <v>14.4323</v>
      </c>
    </row>
    <row r="440" customFormat="false" ht="12.8" hidden="true" customHeight="false" outlineLevel="0" collapsed="false">
      <c r="A440" s="131" t="n">
        <v>1233612000</v>
      </c>
      <c r="B440" s="330" t="n">
        <f aca="false">(A440/(24*60*60))+DATE(1970,1,1)</f>
        <v>39846.9166666667</v>
      </c>
      <c r="C440" s="132" t="n">
        <v>14.4323</v>
      </c>
      <c r="D440" s="132" t="n">
        <v>14.63807</v>
      </c>
      <c r="E440" s="132" t="n">
        <v>14.4323</v>
      </c>
      <c r="F440" s="132" t="n">
        <v>14.5608</v>
      </c>
    </row>
    <row r="441" customFormat="false" ht="12.8" hidden="true" customHeight="false" outlineLevel="0" collapsed="false">
      <c r="A441" s="131" t="n">
        <v>1233698400</v>
      </c>
      <c r="B441" s="330" t="n">
        <f aca="false">(A441/(24*60*60))+DATE(1970,1,1)</f>
        <v>39847.9166666667</v>
      </c>
      <c r="C441" s="132" t="n">
        <v>14.5608</v>
      </c>
      <c r="D441" s="132" t="n">
        <v>14.70013</v>
      </c>
      <c r="E441" s="132" t="n">
        <v>14.4243</v>
      </c>
      <c r="F441" s="132" t="n">
        <v>14.4326</v>
      </c>
    </row>
    <row r="442" customFormat="false" ht="12.8" hidden="true" customHeight="false" outlineLevel="0" collapsed="false">
      <c r="A442" s="131" t="n">
        <v>1233784800</v>
      </c>
      <c r="B442" s="330" t="n">
        <f aca="false">(A442/(24*60*60))+DATE(1970,1,1)</f>
        <v>39848.9166666667</v>
      </c>
      <c r="C442" s="132" t="n">
        <v>14.4326</v>
      </c>
      <c r="D442" s="132" t="n">
        <v>14.477</v>
      </c>
      <c r="E442" s="132" t="n">
        <v>14.2348</v>
      </c>
      <c r="F442" s="132" t="n">
        <v>14.3373</v>
      </c>
    </row>
    <row r="443" customFormat="false" ht="12.8" hidden="true" customHeight="false" outlineLevel="0" collapsed="false">
      <c r="A443" s="131" t="n">
        <v>1233871200</v>
      </c>
      <c r="B443" s="330" t="n">
        <f aca="false">(A443/(24*60*60))+DATE(1970,1,1)</f>
        <v>39849.9166666667</v>
      </c>
      <c r="C443" s="132" t="n">
        <v>14.3373</v>
      </c>
      <c r="D443" s="132" t="n">
        <v>14.3459</v>
      </c>
      <c r="E443" s="132" t="n">
        <v>14.13034</v>
      </c>
      <c r="F443" s="132" t="n">
        <v>14.1887</v>
      </c>
    </row>
    <row r="444" customFormat="false" ht="12.8" hidden="true" customHeight="false" outlineLevel="0" collapsed="false">
      <c r="A444" s="131" t="n">
        <v>1234130400</v>
      </c>
      <c r="B444" s="330" t="n">
        <f aca="false">(A444/(24*60*60))+DATE(1970,1,1)</f>
        <v>39852.9166666667</v>
      </c>
      <c r="C444" s="132" t="n">
        <v>14.1887</v>
      </c>
      <c r="D444" s="132" t="n">
        <v>14.2096</v>
      </c>
      <c r="E444" s="132" t="n">
        <v>14.0746</v>
      </c>
      <c r="F444" s="132" t="n">
        <v>14.1991</v>
      </c>
    </row>
    <row r="445" customFormat="false" ht="12.8" hidden="true" customHeight="false" outlineLevel="0" collapsed="false">
      <c r="A445" s="131" t="n">
        <v>1234216800</v>
      </c>
      <c r="B445" s="330" t="n">
        <f aca="false">(A445/(24*60*60))+DATE(1970,1,1)</f>
        <v>39853.9166666667</v>
      </c>
      <c r="C445" s="132" t="n">
        <v>14.1991</v>
      </c>
      <c r="D445" s="132" t="n">
        <v>14.5606</v>
      </c>
      <c r="E445" s="132" t="n">
        <v>14.1548</v>
      </c>
      <c r="F445" s="132" t="n">
        <v>14.50743</v>
      </c>
    </row>
    <row r="446" customFormat="false" ht="12.8" hidden="true" customHeight="false" outlineLevel="0" collapsed="false">
      <c r="A446" s="131" t="n">
        <v>1234303200</v>
      </c>
      <c r="B446" s="330" t="n">
        <f aca="false">(A446/(24*60*60))+DATE(1970,1,1)</f>
        <v>39854.9166666667</v>
      </c>
      <c r="C446" s="132" t="n">
        <v>14.50743</v>
      </c>
      <c r="D446" s="132" t="n">
        <v>14.58628</v>
      </c>
      <c r="E446" s="132" t="n">
        <v>14.42736</v>
      </c>
      <c r="F446" s="132" t="n">
        <v>14.4842</v>
      </c>
    </row>
    <row r="447" customFormat="false" ht="12.8" hidden="true" customHeight="false" outlineLevel="0" collapsed="false">
      <c r="A447" s="131" t="n">
        <v>1234389600</v>
      </c>
      <c r="B447" s="330" t="n">
        <f aca="false">(A447/(24*60*60))+DATE(1970,1,1)</f>
        <v>39855.9166666667</v>
      </c>
      <c r="C447" s="132" t="n">
        <v>14.4842</v>
      </c>
      <c r="D447" s="132" t="n">
        <v>14.6393</v>
      </c>
      <c r="E447" s="132" t="n">
        <v>14.4773</v>
      </c>
      <c r="F447" s="132" t="n">
        <v>14.52326</v>
      </c>
    </row>
    <row r="448" customFormat="false" ht="12.8" hidden="true" customHeight="false" outlineLevel="0" collapsed="false">
      <c r="A448" s="131" t="n">
        <v>1234476000</v>
      </c>
      <c r="B448" s="330" t="n">
        <f aca="false">(A448/(24*60*60))+DATE(1970,1,1)</f>
        <v>39856.9166666667</v>
      </c>
      <c r="C448" s="132" t="n">
        <v>14.52326</v>
      </c>
      <c r="D448" s="132" t="n">
        <v>14.52326</v>
      </c>
      <c r="E448" s="132" t="n">
        <v>14.3331</v>
      </c>
      <c r="F448" s="132" t="n">
        <v>14.4692</v>
      </c>
    </row>
    <row r="449" customFormat="false" ht="12.8" hidden="true" customHeight="false" outlineLevel="0" collapsed="false">
      <c r="A449" s="131" t="n">
        <v>1234735200</v>
      </c>
      <c r="B449" s="330" t="n">
        <f aca="false">(A449/(24*60*60))+DATE(1970,1,1)</f>
        <v>39859.9166666667</v>
      </c>
      <c r="C449" s="132" t="n">
        <v>14.4692</v>
      </c>
      <c r="D449" s="132" t="n">
        <v>14.6128</v>
      </c>
      <c r="E449" s="132" t="n">
        <v>14.4692</v>
      </c>
      <c r="F449" s="132" t="n">
        <v>14.47752</v>
      </c>
    </row>
    <row r="450" customFormat="false" ht="12.8" hidden="true" customHeight="false" outlineLevel="0" collapsed="false">
      <c r="A450" s="131" t="n">
        <v>1234821600</v>
      </c>
      <c r="B450" s="330" t="n">
        <f aca="false">(A450/(24*60*60))+DATE(1970,1,1)</f>
        <v>39860.9166666667</v>
      </c>
      <c r="C450" s="132" t="n">
        <v>14.47752</v>
      </c>
      <c r="D450" s="132" t="n">
        <v>14.7249</v>
      </c>
      <c r="E450" s="132" t="n">
        <v>14.47752</v>
      </c>
      <c r="F450" s="132" t="n">
        <v>14.7196</v>
      </c>
    </row>
    <row r="451" customFormat="false" ht="12.8" hidden="true" customHeight="false" outlineLevel="0" collapsed="false">
      <c r="A451" s="131" t="n">
        <v>1234908000</v>
      </c>
      <c r="B451" s="330" t="n">
        <f aca="false">(A451/(24*60*60))+DATE(1970,1,1)</f>
        <v>39861.9166666667</v>
      </c>
      <c r="C451" s="132" t="n">
        <v>14.7196</v>
      </c>
      <c r="D451" s="132" t="n">
        <v>14.7196</v>
      </c>
      <c r="E451" s="132" t="n">
        <v>14.59501</v>
      </c>
      <c r="F451" s="132" t="n">
        <v>14.6122</v>
      </c>
    </row>
    <row r="452" customFormat="false" ht="12.8" hidden="true" customHeight="false" outlineLevel="0" collapsed="false">
      <c r="A452" s="131" t="n">
        <v>1234994400</v>
      </c>
      <c r="B452" s="330" t="n">
        <f aca="false">(A452/(24*60*60))+DATE(1970,1,1)</f>
        <v>39862.9166666667</v>
      </c>
      <c r="C452" s="132" t="n">
        <v>14.6122</v>
      </c>
      <c r="D452" s="132" t="n">
        <v>14.7685</v>
      </c>
      <c r="E452" s="132" t="n">
        <v>14.4798</v>
      </c>
      <c r="F452" s="132" t="n">
        <v>14.7554</v>
      </c>
    </row>
    <row r="453" customFormat="false" ht="12.8" hidden="true" customHeight="false" outlineLevel="0" collapsed="false">
      <c r="A453" s="131" t="n">
        <v>1235080800</v>
      </c>
      <c r="B453" s="330" t="n">
        <f aca="false">(A453/(24*60*60))+DATE(1970,1,1)</f>
        <v>39863.9166666667</v>
      </c>
      <c r="C453" s="132" t="n">
        <v>14.7554</v>
      </c>
      <c r="D453" s="132" t="n">
        <v>14.98201</v>
      </c>
      <c r="E453" s="132" t="n">
        <v>14.679</v>
      </c>
      <c r="F453" s="132" t="n">
        <v>14.75121</v>
      </c>
    </row>
    <row r="454" customFormat="false" ht="12.8" hidden="true" customHeight="false" outlineLevel="0" collapsed="false">
      <c r="A454" s="131" t="n">
        <v>1235340000</v>
      </c>
      <c r="B454" s="330" t="n">
        <f aca="false">(A454/(24*60*60))+DATE(1970,1,1)</f>
        <v>39866.9166666667</v>
      </c>
      <c r="C454" s="132" t="n">
        <v>14.75121</v>
      </c>
      <c r="D454" s="132" t="n">
        <v>14.95572</v>
      </c>
      <c r="E454" s="132" t="n">
        <v>14.68277</v>
      </c>
      <c r="F454" s="132" t="n">
        <v>14.9413</v>
      </c>
    </row>
    <row r="455" customFormat="false" ht="12.8" hidden="true" customHeight="false" outlineLevel="0" collapsed="false">
      <c r="A455" s="131" t="n">
        <v>1235426400</v>
      </c>
      <c r="B455" s="330" t="n">
        <f aca="false">(A455/(24*60*60))+DATE(1970,1,1)</f>
        <v>39867.9166666667</v>
      </c>
      <c r="C455" s="132" t="n">
        <v>14.9413</v>
      </c>
      <c r="D455" s="132" t="n">
        <v>14.9647</v>
      </c>
      <c r="E455" s="132" t="n">
        <v>14.79215</v>
      </c>
      <c r="F455" s="132" t="n">
        <v>14.82346</v>
      </c>
    </row>
    <row r="456" customFormat="false" ht="12.8" hidden="true" customHeight="false" outlineLevel="0" collapsed="false">
      <c r="A456" s="131" t="n">
        <v>1235512800</v>
      </c>
      <c r="B456" s="330" t="n">
        <f aca="false">(A456/(24*60*60))+DATE(1970,1,1)</f>
        <v>39868.9166666667</v>
      </c>
      <c r="C456" s="132" t="n">
        <v>14.82346</v>
      </c>
      <c r="D456" s="132" t="n">
        <v>14.95908</v>
      </c>
      <c r="E456" s="132" t="n">
        <v>14.78796</v>
      </c>
      <c r="F456" s="132" t="n">
        <v>14.9444</v>
      </c>
    </row>
    <row r="457" customFormat="false" ht="12.8" hidden="true" customHeight="false" outlineLevel="0" collapsed="false">
      <c r="A457" s="131" t="n">
        <v>1235599200</v>
      </c>
      <c r="B457" s="330" t="n">
        <f aca="false">(A457/(24*60*60))+DATE(1970,1,1)</f>
        <v>39869.9166666667</v>
      </c>
      <c r="C457" s="132" t="n">
        <v>14.9444</v>
      </c>
      <c r="D457" s="132" t="n">
        <v>15.00337</v>
      </c>
      <c r="E457" s="132" t="n">
        <v>14.85333</v>
      </c>
      <c r="F457" s="132" t="n">
        <v>14.9671</v>
      </c>
    </row>
    <row r="458" customFormat="false" ht="12.8" hidden="true" customHeight="false" outlineLevel="0" collapsed="false">
      <c r="A458" s="131" t="n">
        <v>1235685600</v>
      </c>
      <c r="B458" s="330" t="n">
        <f aca="false">(A458/(24*60*60))+DATE(1970,1,1)</f>
        <v>39870.9166666667</v>
      </c>
      <c r="C458" s="132" t="n">
        <v>14.9671</v>
      </c>
      <c r="D458" s="132" t="n">
        <v>15.22357</v>
      </c>
      <c r="E458" s="132" t="n">
        <v>14.9572</v>
      </c>
      <c r="F458" s="132" t="n">
        <v>15.22232</v>
      </c>
    </row>
    <row r="459" customFormat="false" ht="12.8" hidden="true" customHeight="false" outlineLevel="0" collapsed="false">
      <c r="A459" s="131" t="n">
        <v>1235944800</v>
      </c>
      <c r="B459" s="330" t="n">
        <f aca="false">(A459/(24*60*60))+DATE(1970,1,1)</f>
        <v>39873.9166666667</v>
      </c>
      <c r="C459" s="132" t="n">
        <v>15.22232</v>
      </c>
      <c r="D459" s="132" t="n">
        <v>15.50568</v>
      </c>
      <c r="E459" s="132" t="n">
        <v>15.2161</v>
      </c>
      <c r="F459" s="132" t="n">
        <v>15.4237</v>
      </c>
    </row>
    <row r="460" customFormat="false" ht="12.8" hidden="true" customHeight="false" outlineLevel="0" collapsed="false">
      <c r="A460" s="131" t="n">
        <v>1236031200</v>
      </c>
      <c r="B460" s="330" t="n">
        <f aca="false">(A460/(24*60*60))+DATE(1970,1,1)</f>
        <v>39874.9166666667</v>
      </c>
      <c r="C460" s="132" t="n">
        <v>15.4237</v>
      </c>
      <c r="D460" s="132" t="n">
        <v>15.4237</v>
      </c>
      <c r="E460" s="132" t="n">
        <v>15.2468</v>
      </c>
      <c r="F460" s="132" t="n">
        <v>15.33452</v>
      </c>
    </row>
    <row r="461" customFormat="false" ht="12.8" hidden="true" customHeight="false" outlineLevel="0" collapsed="false">
      <c r="A461" s="131" t="n">
        <v>1236117600</v>
      </c>
      <c r="B461" s="330" t="n">
        <f aca="false">(A461/(24*60*60))+DATE(1970,1,1)</f>
        <v>39875.9166666667</v>
      </c>
      <c r="C461" s="132" t="n">
        <v>15.33452</v>
      </c>
      <c r="D461" s="132" t="n">
        <v>15.3638</v>
      </c>
      <c r="E461" s="132" t="n">
        <v>15.1664</v>
      </c>
      <c r="F461" s="132" t="n">
        <v>15.23476</v>
      </c>
    </row>
    <row r="462" customFormat="false" ht="12.8" hidden="true" customHeight="false" outlineLevel="0" collapsed="false">
      <c r="A462" s="131" t="n">
        <v>1236204000</v>
      </c>
      <c r="B462" s="330" t="n">
        <f aca="false">(A462/(24*60*60))+DATE(1970,1,1)</f>
        <v>39876.9166666667</v>
      </c>
      <c r="C462" s="132" t="n">
        <v>15.23476</v>
      </c>
      <c r="D462" s="132" t="n">
        <v>15.44392</v>
      </c>
      <c r="E462" s="132" t="n">
        <v>15.2148</v>
      </c>
      <c r="F462" s="132" t="n">
        <v>15.3801</v>
      </c>
    </row>
    <row r="463" customFormat="false" ht="12.8" hidden="true" customHeight="false" outlineLevel="0" collapsed="false">
      <c r="A463" s="131" t="n">
        <v>1236290400</v>
      </c>
      <c r="B463" s="330" t="n">
        <f aca="false">(A463/(24*60*60))+DATE(1970,1,1)</f>
        <v>39877.9166666667</v>
      </c>
      <c r="C463" s="132" t="n">
        <v>15.3801</v>
      </c>
      <c r="D463" s="132" t="n">
        <v>15.3802</v>
      </c>
      <c r="E463" s="132" t="n">
        <v>15.1749</v>
      </c>
      <c r="F463" s="132" t="n">
        <v>15.1987</v>
      </c>
    </row>
    <row r="464" customFormat="false" ht="12.8" hidden="true" customHeight="false" outlineLevel="0" collapsed="false">
      <c r="A464" s="131" t="n">
        <v>1236546000</v>
      </c>
      <c r="B464" s="330" t="n">
        <f aca="false">(A464/(24*60*60))+DATE(1970,1,1)</f>
        <v>39880.875</v>
      </c>
      <c r="C464" s="132" t="n">
        <v>15.1987</v>
      </c>
      <c r="D464" s="132" t="n">
        <v>15.5697</v>
      </c>
      <c r="E464" s="132" t="n">
        <v>15.1484</v>
      </c>
      <c r="F464" s="132" t="n">
        <v>15.5607</v>
      </c>
    </row>
    <row r="465" customFormat="false" ht="12.8" hidden="true" customHeight="false" outlineLevel="0" collapsed="false">
      <c r="A465" s="131" t="n">
        <v>1236632400</v>
      </c>
      <c r="B465" s="330" t="n">
        <f aca="false">(A465/(24*60*60))+DATE(1970,1,1)</f>
        <v>39881.875</v>
      </c>
      <c r="C465" s="132" t="n">
        <v>15.5607</v>
      </c>
      <c r="D465" s="132" t="n">
        <v>15.5636</v>
      </c>
      <c r="E465" s="132" t="n">
        <v>15.23742</v>
      </c>
      <c r="F465" s="132" t="n">
        <v>15.25067</v>
      </c>
    </row>
    <row r="466" customFormat="false" ht="12.8" hidden="true" customHeight="false" outlineLevel="0" collapsed="false">
      <c r="A466" s="131" t="n">
        <v>1236718800</v>
      </c>
      <c r="B466" s="330" t="n">
        <f aca="false">(A466/(24*60*60))+DATE(1970,1,1)</f>
        <v>39882.875</v>
      </c>
      <c r="C466" s="132" t="n">
        <v>15.25067</v>
      </c>
      <c r="D466" s="132" t="n">
        <v>15.2608</v>
      </c>
      <c r="E466" s="132" t="n">
        <v>15.0302</v>
      </c>
      <c r="F466" s="132" t="n">
        <v>15.09329</v>
      </c>
    </row>
    <row r="467" customFormat="false" ht="12.8" hidden="true" customHeight="false" outlineLevel="0" collapsed="false">
      <c r="A467" s="131" t="n">
        <v>1236805200</v>
      </c>
      <c r="B467" s="330" t="n">
        <f aca="false">(A467/(24*60*60))+DATE(1970,1,1)</f>
        <v>39883.875</v>
      </c>
      <c r="C467" s="132" t="n">
        <v>15.09329</v>
      </c>
      <c r="D467" s="132" t="n">
        <v>15.17949</v>
      </c>
      <c r="E467" s="132" t="n">
        <v>14.62539</v>
      </c>
      <c r="F467" s="132" t="n">
        <v>14.71149</v>
      </c>
    </row>
    <row r="468" customFormat="false" ht="12.8" hidden="true" customHeight="false" outlineLevel="0" collapsed="false">
      <c r="A468" s="131" t="n">
        <v>1236891600</v>
      </c>
      <c r="B468" s="330" t="n">
        <f aca="false">(A468/(24*60*60))+DATE(1970,1,1)</f>
        <v>39884.875</v>
      </c>
      <c r="C468" s="132" t="n">
        <v>14.71149</v>
      </c>
      <c r="D468" s="132" t="n">
        <v>14.72769</v>
      </c>
      <c r="E468" s="132" t="n">
        <v>14.46147</v>
      </c>
      <c r="F468" s="132" t="n">
        <v>14.48601</v>
      </c>
    </row>
    <row r="469" customFormat="false" ht="12.8" hidden="true" customHeight="false" outlineLevel="0" collapsed="false">
      <c r="A469" s="131" t="n">
        <v>1237150800</v>
      </c>
      <c r="B469" s="330" t="n">
        <f aca="false">(A469/(24*60*60))+DATE(1970,1,1)</f>
        <v>39887.875</v>
      </c>
      <c r="C469" s="132" t="n">
        <v>14.48601</v>
      </c>
      <c r="D469" s="132" t="n">
        <v>14.51099</v>
      </c>
      <c r="E469" s="132" t="n">
        <v>13.99456</v>
      </c>
      <c r="F469" s="132" t="n">
        <v>14.23919</v>
      </c>
    </row>
    <row r="470" customFormat="false" ht="12.8" hidden="true" customHeight="false" outlineLevel="0" collapsed="false">
      <c r="A470" s="131" t="n">
        <v>1237237200</v>
      </c>
      <c r="B470" s="330" t="n">
        <f aca="false">(A470/(24*60*60))+DATE(1970,1,1)</f>
        <v>39888.875</v>
      </c>
      <c r="C470" s="132" t="n">
        <v>14.23919</v>
      </c>
      <c r="D470" s="132" t="n">
        <v>14.24589</v>
      </c>
      <c r="E470" s="132" t="n">
        <v>13.97281</v>
      </c>
      <c r="F470" s="132" t="n">
        <v>14.04912</v>
      </c>
    </row>
    <row r="471" customFormat="false" ht="12.8" hidden="true" customHeight="false" outlineLevel="0" collapsed="false">
      <c r="A471" s="131" t="n">
        <v>1237323600</v>
      </c>
      <c r="B471" s="330" t="n">
        <f aca="false">(A471/(24*60*60))+DATE(1970,1,1)</f>
        <v>39889.875</v>
      </c>
      <c r="C471" s="132" t="n">
        <v>14.04912</v>
      </c>
      <c r="D471" s="132" t="n">
        <v>14.18329</v>
      </c>
      <c r="E471" s="132" t="n">
        <v>13.84404</v>
      </c>
      <c r="F471" s="132" t="n">
        <v>13.93499</v>
      </c>
    </row>
    <row r="472" customFormat="false" ht="12.8" hidden="true" customHeight="false" outlineLevel="0" collapsed="false">
      <c r="A472" s="131" t="n">
        <v>1237410000</v>
      </c>
      <c r="B472" s="330" t="n">
        <f aca="false">(A472/(24*60*60))+DATE(1970,1,1)</f>
        <v>39890.875</v>
      </c>
      <c r="C472" s="132" t="n">
        <v>13.93499</v>
      </c>
      <c r="D472" s="132" t="n">
        <v>14.25729</v>
      </c>
      <c r="E472" s="132" t="n">
        <v>13.73879</v>
      </c>
      <c r="F472" s="132" t="n">
        <v>14.25379</v>
      </c>
    </row>
    <row r="473" customFormat="false" ht="12.8" hidden="true" customHeight="false" outlineLevel="0" collapsed="false">
      <c r="A473" s="131" t="n">
        <v>1237496400</v>
      </c>
      <c r="B473" s="330" t="n">
        <f aca="false">(A473/(24*60*60))+DATE(1970,1,1)</f>
        <v>39891.875</v>
      </c>
      <c r="C473" s="132" t="n">
        <v>14.25379</v>
      </c>
      <c r="D473" s="132" t="n">
        <v>14.25979</v>
      </c>
      <c r="E473" s="132" t="n">
        <v>14.07729</v>
      </c>
      <c r="F473" s="132" t="n">
        <v>14.20409</v>
      </c>
    </row>
    <row r="474" customFormat="false" ht="12.8" hidden="true" customHeight="false" outlineLevel="0" collapsed="false">
      <c r="A474" s="131" t="n">
        <v>1237755600</v>
      </c>
      <c r="B474" s="330" t="n">
        <f aca="false">(A474/(24*60*60))+DATE(1970,1,1)</f>
        <v>39894.875</v>
      </c>
      <c r="C474" s="132" t="n">
        <v>14.20409</v>
      </c>
      <c r="D474" s="132" t="n">
        <v>14.39619</v>
      </c>
      <c r="E474" s="132" t="n">
        <v>14.06039</v>
      </c>
      <c r="F474" s="132" t="n">
        <v>14.26929</v>
      </c>
    </row>
    <row r="475" customFormat="false" ht="12.8" hidden="true" customHeight="false" outlineLevel="0" collapsed="false">
      <c r="A475" s="131" t="n">
        <v>1237842000</v>
      </c>
      <c r="B475" s="330" t="n">
        <f aca="false">(A475/(24*60*60))+DATE(1970,1,1)</f>
        <v>39895.875</v>
      </c>
      <c r="C475" s="132" t="n">
        <v>14.26929</v>
      </c>
      <c r="D475" s="132" t="n">
        <v>14.37409</v>
      </c>
      <c r="E475" s="132" t="n">
        <v>14.21369</v>
      </c>
      <c r="F475" s="132" t="n">
        <v>14.35899</v>
      </c>
    </row>
    <row r="476" customFormat="false" ht="12.8" hidden="true" customHeight="false" outlineLevel="0" collapsed="false">
      <c r="A476" s="131" t="n">
        <v>1237928400</v>
      </c>
      <c r="B476" s="330" t="n">
        <f aca="false">(A476/(24*60*60))+DATE(1970,1,1)</f>
        <v>39896.875</v>
      </c>
      <c r="C476" s="132" t="n">
        <v>14.35899</v>
      </c>
      <c r="D476" s="132" t="n">
        <v>14.40899</v>
      </c>
      <c r="E476" s="132" t="n">
        <v>14.17389</v>
      </c>
      <c r="F476" s="132" t="n">
        <v>14.18984</v>
      </c>
    </row>
    <row r="477" customFormat="false" ht="12.8" hidden="true" customHeight="false" outlineLevel="0" collapsed="false">
      <c r="A477" s="131" t="n">
        <v>1238014800</v>
      </c>
      <c r="B477" s="330" t="n">
        <f aca="false">(A477/(24*60*60))+DATE(1970,1,1)</f>
        <v>39897.875</v>
      </c>
      <c r="C477" s="132" t="n">
        <v>14.18984</v>
      </c>
      <c r="D477" s="132" t="n">
        <v>14.24179</v>
      </c>
      <c r="E477" s="132" t="n">
        <v>14.12259</v>
      </c>
      <c r="F477" s="132" t="n">
        <v>14.18719</v>
      </c>
    </row>
    <row r="478" customFormat="false" ht="12.8" hidden="true" customHeight="false" outlineLevel="0" collapsed="false">
      <c r="A478" s="131" t="n">
        <v>1238101200</v>
      </c>
      <c r="B478" s="330" t="n">
        <f aca="false">(A478/(24*60*60))+DATE(1970,1,1)</f>
        <v>39898.875</v>
      </c>
      <c r="C478" s="132" t="n">
        <v>14.18719</v>
      </c>
      <c r="D478" s="132" t="n">
        <v>14.39009</v>
      </c>
      <c r="E478" s="132" t="n">
        <v>14.16529</v>
      </c>
      <c r="F478" s="132" t="n">
        <v>14.30699</v>
      </c>
    </row>
    <row r="479" customFormat="false" ht="12.8" hidden="true" customHeight="false" outlineLevel="0" collapsed="false">
      <c r="A479" s="131" t="n">
        <v>1238360400</v>
      </c>
      <c r="B479" s="330" t="n">
        <f aca="false">(A479/(24*60*60))+DATE(1970,1,1)</f>
        <v>39901.875</v>
      </c>
      <c r="C479" s="132" t="n">
        <v>14.30699</v>
      </c>
      <c r="D479" s="132" t="n">
        <v>14.56509</v>
      </c>
      <c r="E479" s="132" t="n">
        <v>14.27509</v>
      </c>
      <c r="F479" s="132" t="n">
        <v>14.28469</v>
      </c>
    </row>
    <row r="480" customFormat="false" ht="12.8" hidden="true" customHeight="false" outlineLevel="0" collapsed="false">
      <c r="A480" s="131" t="n">
        <v>1238446800</v>
      </c>
      <c r="B480" s="330" t="n">
        <f aca="false">(A480/(24*60*60))+DATE(1970,1,1)</f>
        <v>39902.875</v>
      </c>
      <c r="C480" s="132" t="n">
        <v>14.28469</v>
      </c>
      <c r="D480" s="132" t="n">
        <v>14.28469</v>
      </c>
      <c r="E480" s="132" t="n">
        <v>14.10629</v>
      </c>
      <c r="F480" s="132" t="n">
        <v>14.16479</v>
      </c>
    </row>
    <row r="481" customFormat="false" ht="12.8" hidden="true" customHeight="false" outlineLevel="0" collapsed="false">
      <c r="A481" s="131" t="n">
        <v>1238533200</v>
      </c>
      <c r="B481" s="330" t="n">
        <f aca="false">(A481/(24*60*60))+DATE(1970,1,1)</f>
        <v>39903.875</v>
      </c>
      <c r="C481" s="132" t="n">
        <v>14.16479</v>
      </c>
      <c r="D481" s="132" t="n">
        <v>14.17579</v>
      </c>
      <c r="E481" s="132" t="n">
        <v>13.83979</v>
      </c>
      <c r="F481" s="132" t="n">
        <v>13.89549</v>
      </c>
    </row>
    <row r="482" customFormat="false" ht="12.8" hidden="true" customHeight="false" outlineLevel="0" collapsed="false">
      <c r="A482" s="131" t="n">
        <v>1238619600</v>
      </c>
      <c r="B482" s="330" t="n">
        <f aca="false">(A482/(24*60*60))+DATE(1970,1,1)</f>
        <v>39904.875</v>
      </c>
      <c r="C482" s="132" t="n">
        <v>13.89549</v>
      </c>
      <c r="D482" s="132" t="n">
        <v>13.89549</v>
      </c>
      <c r="E482" s="132" t="n">
        <v>13.68739</v>
      </c>
      <c r="F482" s="132" t="n">
        <v>13.74759</v>
      </c>
    </row>
    <row r="483" customFormat="false" ht="12.8" hidden="true" customHeight="false" outlineLevel="0" collapsed="false">
      <c r="A483" s="131" t="n">
        <v>1238706000</v>
      </c>
      <c r="B483" s="330" t="n">
        <f aca="false">(A483/(24*60*60))+DATE(1970,1,1)</f>
        <v>39905.875</v>
      </c>
      <c r="C483" s="132" t="n">
        <v>13.74759</v>
      </c>
      <c r="D483" s="132" t="n">
        <v>13.80479</v>
      </c>
      <c r="E483" s="132" t="n">
        <v>13.51429</v>
      </c>
      <c r="F483" s="132" t="n">
        <v>13.53429</v>
      </c>
    </row>
    <row r="484" customFormat="false" ht="12.8" hidden="true" customHeight="false" outlineLevel="0" collapsed="false">
      <c r="A484" s="131" t="n">
        <v>1238965200</v>
      </c>
      <c r="B484" s="330" t="n">
        <f aca="false">(A484/(24*60*60))+DATE(1970,1,1)</f>
        <v>39908.875</v>
      </c>
      <c r="C484" s="132" t="n">
        <v>13.53429</v>
      </c>
      <c r="D484" s="132" t="n">
        <v>13.66479</v>
      </c>
      <c r="E484" s="132" t="n">
        <v>13.45729</v>
      </c>
      <c r="F484" s="132" t="n">
        <v>13.59429</v>
      </c>
    </row>
    <row r="485" customFormat="false" ht="12.8" hidden="true" customHeight="false" outlineLevel="0" collapsed="false">
      <c r="A485" s="131" t="n">
        <v>1239051600</v>
      </c>
      <c r="B485" s="330" t="n">
        <f aca="false">(A485/(24*60*60))+DATE(1970,1,1)</f>
        <v>39909.875</v>
      </c>
      <c r="C485" s="132" t="n">
        <v>13.59429</v>
      </c>
      <c r="D485" s="132" t="n">
        <v>13.76259</v>
      </c>
      <c r="E485" s="132" t="n">
        <v>13.44479</v>
      </c>
      <c r="F485" s="132" t="n">
        <v>13.46469</v>
      </c>
    </row>
    <row r="486" customFormat="false" ht="12.8" hidden="true" customHeight="false" outlineLevel="0" collapsed="false">
      <c r="A486" s="131" t="n">
        <v>1239138000</v>
      </c>
      <c r="B486" s="330" t="n">
        <f aca="false">(A486/(24*60*60))+DATE(1970,1,1)</f>
        <v>39910.875</v>
      </c>
      <c r="C486" s="132" t="n">
        <v>13.46469</v>
      </c>
      <c r="D486" s="132" t="n">
        <v>13.50709</v>
      </c>
      <c r="E486" s="132" t="n">
        <v>13.31529</v>
      </c>
      <c r="F486" s="132" t="n">
        <v>13.35919</v>
      </c>
    </row>
    <row r="487" customFormat="false" ht="12.8" hidden="true" customHeight="false" outlineLevel="0" collapsed="false">
      <c r="A487" s="131" t="n">
        <v>1239224400</v>
      </c>
      <c r="B487" s="330" t="n">
        <f aca="false">(A487/(24*60*60))+DATE(1970,1,1)</f>
        <v>39911.875</v>
      </c>
      <c r="C487" s="132" t="n">
        <v>13.35919</v>
      </c>
      <c r="D487" s="132" t="n">
        <v>13.36849</v>
      </c>
      <c r="E487" s="132" t="n">
        <v>13.05229</v>
      </c>
      <c r="F487" s="132" t="n">
        <v>13.07719</v>
      </c>
    </row>
    <row r="488" customFormat="false" ht="12.8" hidden="true" customHeight="false" outlineLevel="0" collapsed="false">
      <c r="A488" s="131" t="n">
        <v>1239310800</v>
      </c>
      <c r="B488" s="330" t="n">
        <f aca="false">(A488/(24*60*60))+DATE(1970,1,1)</f>
        <v>39912.875</v>
      </c>
      <c r="C488" s="132" t="n">
        <v>13.07719</v>
      </c>
      <c r="D488" s="132" t="n">
        <v>13.15819</v>
      </c>
      <c r="E488" s="132" t="n">
        <v>13.07709</v>
      </c>
      <c r="F488" s="132" t="n">
        <v>13.10679</v>
      </c>
    </row>
    <row r="489" customFormat="false" ht="12.8" hidden="true" customHeight="false" outlineLevel="0" collapsed="false">
      <c r="A489" s="131" t="n">
        <v>1239570000</v>
      </c>
      <c r="B489" s="330" t="n">
        <f aca="false">(A489/(24*60*60))+DATE(1970,1,1)</f>
        <v>39915.875</v>
      </c>
      <c r="C489" s="132" t="n">
        <v>13.10679</v>
      </c>
      <c r="D489" s="132" t="n">
        <v>13.14979</v>
      </c>
      <c r="E489" s="132" t="n">
        <v>13.04979</v>
      </c>
      <c r="F489" s="132" t="n">
        <v>13.06479</v>
      </c>
    </row>
    <row r="490" customFormat="false" ht="12.8" hidden="true" customHeight="false" outlineLevel="0" collapsed="false">
      <c r="A490" s="131" t="n">
        <v>1239656400</v>
      </c>
      <c r="B490" s="330" t="n">
        <f aca="false">(A490/(24*60*60))+DATE(1970,1,1)</f>
        <v>39916.875</v>
      </c>
      <c r="C490" s="132" t="n">
        <v>13.06479</v>
      </c>
      <c r="D490" s="132" t="n">
        <v>13.21039</v>
      </c>
      <c r="E490" s="132" t="n">
        <v>13.04979</v>
      </c>
      <c r="F490" s="132" t="n">
        <v>13.20539</v>
      </c>
    </row>
    <row r="491" customFormat="false" ht="12.8" hidden="true" customHeight="false" outlineLevel="0" collapsed="false">
      <c r="A491" s="131" t="n">
        <v>1239742800</v>
      </c>
      <c r="B491" s="330" t="n">
        <f aca="false">(A491/(24*60*60))+DATE(1970,1,1)</f>
        <v>39917.875</v>
      </c>
      <c r="C491" s="132" t="n">
        <v>13.20539</v>
      </c>
      <c r="D491" s="132" t="n">
        <v>13.27379</v>
      </c>
      <c r="E491" s="132" t="n">
        <v>13.00819</v>
      </c>
      <c r="F491" s="132" t="n">
        <v>13.01269</v>
      </c>
    </row>
    <row r="492" customFormat="false" ht="12.8" hidden="true" customHeight="false" outlineLevel="0" collapsed="false">
      <c r="A492" s="131" t="n">
        <v>1239829200</v>
      </c>
      <c r="B492" s="330" t="n">
        <f aca="false">(A492/(24*60*60))+DATE(1970,1,1)</f>
        <v>39918.875</v>
      </c>
      <c r="C492" s="132" t="n">
        <v>13.01269</v>
      </c>
      <c r="D492" s="132" t="n">
        <v>13.15339</v>
      </c>
      <c r="E492" s="132" t="n">
        <v>13.00359</v>
      </c>
      <c r="F492" s="132" t="n">
        <v>13.08359</v>
      </c>
    </row>
    <row r="493" customFormat="false" ht="12.8" hidden="true" customHeight="false" outlineLevel="0" collapsed="false">
      <c r="A493" s="131" t="n">
        <v>1239915600</v>
      </c>
      <c r="B493" s="330" t="n">
        <f aca="false">(A493/(24*60*60))+DATE(1970,1,1)</f>
        <v>39919.875</v>
      </c>
      <c r="C493" s="132" t="n">
        <v>13.08359</v>
      </c>
      <c r="D493" s="132" t="n">
        <v>13.21029</v>
      </c>
      <c r="E493" s="132" t="n">
        <v>12.97549</v>
      </c>
      <c r="F493" s="132" t="n">
        <v>13.12449</v>
      </c>
    </row>
    <row r="494" customFormat="false" ht="12.8" hidden="true" customHeight="false" outlineLevel="0" collapsed="false">
      <c r="A494" s="131" t="n">
        <v>1240174800</v>
      </c>
      <c r="B494" s="330" t="n">
        <f aca="false">(A494/(24*60*60))+DATE(1970,1,1)</f>
        <v>39922.875</v>
      </c>
      <c r="C494" s="132" t="n">
        <v>13.12449</v>
      </c>
      <c r="D494" s="132" t="n">
        <v>13.42519</v>
      </c>
      <c r="E494" s="132" t="n">
        <v>13.05579</v>
      </c>
      <c r="F494" s="132" t="n">
        <v>13.41419</v>
      </c>
    </row>
    <row r="495" customFormat="false" ht="12.8" hidden="true" customHeight="false" outlineLevel="0" collapsed="false">
      <c r="A495" s="131" t="n">
        <v>1240261200</v>
      </c>
      <c r="B495" s="330" t="n">
        <f aca="false">(A495/(24*60*60))+DATE(1970,1,1)</f>
        <v>39923.875</v>
      </c>
      <c r="C495" s="132" t="n">
        <v>13.41419</v>
      </c>
      <c r="D495" s="132" t="n">
        <v>13.43629</v>
      </c>
      <c r="E495" s="132" t="n">
        <v>13.08479</v>
      </c>
      <c r="F495" s="132" t="n">
        <v>13.13479</v>
      </c>
    </row>
    <row r="496" customFormat="false" ht="12.8" hidden="true" customHeight="false" outlineLevel="0" collapsed="false">
      <c r="A496" s="131" t="n">
        <v>1240347600</v>
      </c>
      <c r="B496" s="330" t="n">
        <f aca="false">(A496/(24*60*60))+DATE(1970,1,1)</f>
        <v>39924.875</v>
      </c>
      <c r="C496" s="132" t="n">
        <v>13.13479</v>
      </c>
      <c r="D496" s="132" t="n">
        <v>13.23009</v>
      </c>
      <c r="E496" s="132" t="n">
        <v>13.08689</v>
      </c>
      <c r="F496" s="132" t="n">
        <v>13.20669</v>
      </c>
    </row>
    <row r="497" customFormat="false" ht="12.8" hidden="true" customHeight="false" outlineLevel="0" collapsed="false">
      <c r="A497" s="131" t="n">
        <v>1240434000</v>
      </c>
      <c r="B497" s="330" t="n">
        <f aca="false">(A497/(24*60*60))+DATE(1970,1,1)</f>
        <v>39925.875</v>
      </c>
      <c r="C497" s="132" t="n">
        <v>13.20669</v>
      </c>
      <c r="D497" s="132" t="n">
        <v>13.35699</v>
      </c>
      <c r="E497" s="132" t="n">
        <v>13.16009</v>
      </c>
      <c r="F497" s="132" t="n">
        <v>13.17909</v>
      </c>
    </row>
    <row r="498" customFormat="false" ht="12.8" hidden="true" customHeight="false" outlineLevel="0" collapsed="false">
      <c r="A498" s="131" t="n">
        <v>1240520400</v>
      </c>
      <c r="B498" s="330" t="n">
        <f aca="false">(A498/(24*60*60))+DATE(1970,1,1)</f>
        <v>39926.875</v>
      </c>
      <c r="C498" s="132" t="n">
        <v>13.17909</v>
      </c>
      <c r="D498" s="132" t="n">
        <v>13.32509</v>
      </c>
      <c r="E498" s="132" t="n">
        <v>13.04619</v>
      </c>
      <c r="F498" s="132" t="n">
        <v>13.32249</v>
      </c>
    </row>
    <row r="499" customFormat="false" ht="12.8" hidden="true" customHeight="false" outlineLevel="0" collapsed="false">
      <c r="A499" s="131" t="n">
        <v>1240779600</v>
      </c>
      <c r="B499" s="330" t="n">
        <f aca="false">(A499/(24*60*60))+DATE(1970,1,1)</f>
        <v>39929.875</v>
      </c>
      <c r="C499" s="132" t="n">
        <v>13.32249</v>
      </c>
      <c r="D499" s="132" t="n">
        <v>13.98159</v>
      </c>
      <c r="E499" s="132" t="n">
        <v>13.32249</v>
      </c>
      <c r="F499" s="132" t="n">
        <v>13.98159</v>
      </c>
    </row>
    <row r="500" customFormat="false" ht="12.8" hidden="true" customHeight="false" outlineLevel="0" collapsed="false">
      <c r="A500" s="131" t="n">
        <v>1240866000</v>
      </c>
      <c r="B500" s="330" t="n">
        <f aca="false">(A500/(24*60*60))+DATE(1970,1,1)</f>
        <v>39930.875</v>
      </c>
      <c r="C500" s="132" t="n">
        <v>13.98159</v>
      </c>
      <c r="D500" s="132" t="n">
        <v>14.12369</v>
      </c>
      <c r="E500" s="132" t="n">
        <v>13.81479</v>
      </c>
      <c r="F500" s="132" t="n">
        <v>13.85179</v>
      </c>
    </row>
    <row r="501" customFormat="false" ht="12.8" hidden="true" customHeight="false" outlineLevel="0" collapsed="false">
      <c r="A501" s="131" t="n">
        <v>1240952400</v>
      </c>
      <c r="B501" s="330" t="n">
        <f aca="false">(A501/(24*60*60))+DATE(1970,1,1)</f>
        <v>39931.875</v>
      </c>
      <c r="C501" s="132" t="n">
        <v>13.85179</v>
      </c>
      <c r="D501" s="132" t="n">
        <v>13.85179</v>
      </c>
      <c r="E501" s="132" t="n">
        <v>13.54604</v>
      </c>
      <c r="F501" s="132" t="n">
        <v>13.70269</v>
      </c>
    </row>
    <row r="502" customFormat="false" ht="12.8" hidden="true" customHeight="false" outlineLevel="0" collapsed="false">
      <c r="A502" s="131" t="n">
        <v>1241038800</v>
      </c>
      <c r="B502" s="330" t="n">
        <f aca="false">(A502/(24*60*60))+DATE(1970,1,1)</f>
        <v>39932.875</v>
      </c>
      <c r="C502" s="132" t="n">
        <v>13.70269</v>
      </c>
      <c r="D502" s="132" t="n">
        <v>13.92909</v>
      </c>
      <c r="E502" s="132" t="n">
        <v>13.69329</v>
      </c>
      <c r="F502" s="132" t="n">
        <v>13.88569</v>
      </c>
    </row>
    <row r="503" customFormat="false" ht="12.8" hidden="true" customHeight="false" outlineLevel="0" collapsed="false">
      <c r="A503" s="131" t="n">
        <v>1241125200</v>
      </c>
      <c r="B503" s="330" t="n">
        <f aca="false">(A503/(24*60*60))+DATE(1970,1,1)</f>
        <v>39933.875</v>
      </c>
      <c r="C503" s="132" t="n">
        <v>13.88569</v>
      </c>
      <c r="D503" s="132" t="n">
        <v>13.88569</v>
      </c>
      <c r="E503" s="132" t="n">
        <v>13.74979</v>
      </c>
      <c r="F503" s="132" t="n">
        <v>13.81009</v>
      </c>
    </row>
    <row r="504" customFormat="false" ht="12.8" hidden="true" customHeight="false" outlineLevel="0" collapsed="false">
      <c r="A504" s="131" t="n">
        <v>1241384400</v>
      </c>
      <c r="B504" s="330" t="n">
        <f aca="false">(A504/(24*60*60))+DATE(1970,1,1)</f>
        <v>39936.875</v>
      </c>
      <c r="C504" s="132" t="n">
        <v>13.81009</v>
      </c>
      <c r="D504" s="132" t="n">
        <v>13.81009</v>
      </c>
      <c r="E504" s="132" t="n">
        <v>13.20829</v>
      </c>
      <c r="F504" s="132" t="n">
        <v>13.23979</v>
      </c>
    </row>
    <row r="505" customFormat="false" ht="12.8" hidden="true" customHeight="false" outlineLevel="0" collapsed="false">
      <c r="A505" s="131" t="n">
        <v>1241470800</v>
      </c>
      <c r="B505" s="330" t="n">
        <f aca="false">(A505/(24*60*60))+DATE(1970,1,1)</f>
        <v>39937.875</v>
      </c>
      <c r="C505" s="132" t="n">
        <v>13.23979</v>
      </c>
      <c r="D505" s="132" t="n">
        <v>13.30329</v>
      </c>
      <c r="E505" s="132" t="n">
        <v>13.13039</v>
      </c>
      <c r="F505" s="132" t="n">
        <v>13.25509</v>
      </c>
    </row>
    <row r="506" customFormat="false" ht="12.8" hidden="true" customHeight="false" outlineLevel="0" collapsed="false">
      <c r="A506" s="131" t="n">
        <v>1241557200</v>
      </c>
      <c r="B506" s="330" t="n">
        <f aca="false">(A506/(24*60*60))+DATE(1970,1,1)</f>
        <v>39938.875</v>
      </c>
      <c r="C506" s="132" t="n">
        <v>13.25509</v>
      </c>
      <c r="D506" s="132" t="n">
        <v>13.30529</v>
      </c>
      <c r="E506" s="132" t="n">
        <v>13.09329</v>
      </c>
      <c r="F506" s="132" t="n">
        <v>13.10329</v>
      </c>
    </row>
    <row r="507" customFormat="false" ht="12.8" hidden="true" customHeight="false" outlineLevel="0" collapsed="false">
      <c r="A507" s="131" t="n">
        <v>1241643600</v>
      </c>
      <c r="B507" s="330" t="n">
        <f aca="false">(A507/(24*60*60))+DATE(1970,1,1)</f>
        <v>39939.875</v>
      </c>
      <c r="C507" s="132" t="n">
        <v>13.10329</v>
      </c>
      <c r="D507" s="132" t="n">
        <v>13.24054</v>
      </c>
      <c r="E507" s="132" t="n">
        <v>12.96979</v>
      </c>
      <c r="F507" s="132" t="n">
        <v>13.14269</v>
      </c>
    </row>
    <row r="508" customFormat="false" ht="12.8" hidden="true" customHeight="false" outlineLevel="0" collapsed="false">
      <c r="A508" s="131" t="n">
        <v>1241730000</v>
      </c>
      <c r="B508" s="330" t="n">
        <f aca="false">(A508/(24*60*60))+DATE(1970,1,1)</f>
        <v>39940.875</v>
      </c>
      <c r="C508" s="132" t="n">
        <v>13.14269</v>
      </c>
      <c r="D508" s="132" t="n">
        <v>13.16219</v>
      </c>
      <c r="E508" s="132" t="n">
        <v>13.04969</v>
      </c>
      <c r="F508" s="132" t="n">
        <v>13.06239</v>
      </c>
    </row>
    <row r="509" customFormat="false" ht="12.8" hidden="true" customHeight="false" outlineLevel="0" collapsed="false">
      <c r="A509" s="131" t="n">
        <v>1241989200</v>
      </c>
      <c r="B509" s="330" t="n">
        <f aca="false">(A509/(24*60*60))+DATE(1970,1,1)</f>
        <v>39943.875</v>
      </c>
      <c r="C509" s="132" t="n">
        <v>13.06239</v>
      </c>
      <c r="D509" s="132" t="n">
        <v>13.19179</v>
      </c>
      <c r="E509" s="132" t="n">
        <v>13.06239</v>
      </c>
      <c r="F509" s="132" t="n">
        <v>13.19179</v>
      </c>
    </row>
    <row r="510" customFormat="false" ht="12.8" hidden="true" customHeight="false" outlineLevel="0" collapsed="false">
      <c r="A510" s="131" t="n">
        <v>1242075600</v>
      </c>
      <c r="B510" s="330" t="n">
        <f aca="false">(A510/(24*60*60))+DATE(1970,1,1)</f>
        <v>39944.875</v>
      </c>
      <c r="C510" s="132" t="n">
        <v>13.19179</v>
      </c>
      <c r="D510" s="132" t="n">
        <v>13.29659</v>
      </c>
      <c r="E510" s="132" t="n">
        <v>13.11479</v>
      </c>
      <c r="F510" s="132" t="n">
        <v>13.22529</v>
      </c>
    </row>
    <row r="511" customFormat="false" ht="12.8" hidden="true" customHeight="false" outlineLevel="0" collapsed="false">
      <c r="A511" s="131" t="n">
        <v>1242162000</v>
      </c>
      <c r="B511" s="330" t="n">
        <f aca="false">(A511/(24*60*60))+DATE(1970,1,1)</f>
        <v>39945.875</v>
      </c>
      <c r="C511" s="132" t="n">
        <v>13.22529</v>
      </c>
      <c r="D511" s="132" t="n">
        <v>13.38699</v>
      </c>
      <c r="E511" s="132" t="n">
        <v>13.20409</v>
      </c>
      <c r="F511" s="132" t="n">
        <v>13.33629</v>
      </c>
    </row>
    <row r="512" customFormat="false" ht="12.8" hidden="true" customHeight="false" outlineLevel="0" collapsed="false">
      <c r="A512" s="131" t="n">
        <v>1242248400</v>
      </c>
      <c r="B512" s="330" t="n">
        <f aca="false">(A512/(24*60*60))+DATE(1970,1,1)</f>
        <v>39946.875</v>
      </c>
      <c r="C512" s="132" t="n">
        <v>13.33629</v>
      </c>
      <c r="D512" s="132" t="n">
        <v>13.37479</v>
      </c>
      <c r="E512" s="132" t="n">
        <v>13.18379</v>
      </c>
      <c r="F512" s="132" t="n">
        <v>13.19979</v>
      </c>
    </row>
    <row r="513" customFormat="false" ht="12.8" hidden="true" customHeight="false" outlineLevel="0" collapsed="false">
      <c r="A513" s="131" t="n">
        <v>1242334800</v>
      </c>
      <c r="B513" s="330" t="n">
        <f aca="false">(A513/(24*60*60))+DATE(1970,1,1)</f>
        <v>39947.875</v>
      </c>
      <c r="C513" s="132" t="n">
        <v>13.19979</v>
      </c>
      <c r="D513" s="132" t="n">
        <v>13.28509</v>
      </c>
      <c r="E513" s="132" t="n">
        <v>13.14979</v>
      </c>
      <c r="F513" s="132" t="n">
        <v>13.25909</v>
      </c>
    </row>
    <row r="514" customFormat="false" ht="12.8" hidden="true" customHeight="false" outlineLevel="0" collapsed="false">
      <c r="A514" s="131" t="n">
        <v>1242594000</v>
      </c>
      <c r="B514" s="330" t="n">
        <f aca="false">(A514/(24*60*60))+DATE(1970,1,1)</f>
        <v>39950.875</v>
      </c>
      <c r="C514" s="132" t="n">
        <v>13.25909</v>
      </c>
      <c r="D514" s="132" t="n">
        <v>13.28149</v>
      </c>
      <c r="E514" s="132" t="n">
        <v>12.96979</v>
      </c>
      <c r="F514" s="132" t="n">
        <v>13.01529</v>
      </c>
    </row>
    <row r="515" customFormat="false" ht="12.8" hidden="true" customHeight="false" outlineLevel="0" collapsed="false">
      <c r="A515" s="131" t="n">
        <v>1242680400</v>
      </c>
      <c r="B515" s="330" t="n">
        <f aca="false">(A515/(24*60*60))+DATE(1970,1,1)</f>
        <v>39951.875</v>
      </c>
      <c r="C515" s="132" t="n">
        <v>13.01529</v>
      </c>
      <c r="D515" s="132" t="n">
        <v>13.02429</v>
      </c>
      <c r="E515" s="132" t="n">
        <v>12.88629</v>
      </c>
      <c r="F515" s="132" t="n">
        <v>12.94239</v>
      </c>
    </row>
    <row r="516" customFormat="false" ht="12.8" hidden="true" customHeight="false" outlineLevel="0" collapsed="false">
      <c r="A516" s="131" t="n">
        <v>1242766800</v>
      </c>
      <c r="B516" s="330" t="n">
        <f aca="false">(A516/(24*60*60))+DATE(1970,1,1)</f>
        <v>39952.875</v>
      </c>
      <c r="C516" s="132" t="n">
        <v>12.94239</v>
      </c>
      <c r="D516" s="132" t="n">
        <v>13.02859</v>
      </c>
      <c r="E516" s="132" t="n">
        <v>12.90479</v>
      </c>
      <c r="F516" s="132" t="n">
        <v>13.01529</v>
      </c>
    </row>
    <row r="517" customFormat="false" ht="12.8" hidden="true" customHeight="false" outlineLevel="0" collapsed="false">
      <c r="A517" s="131" t="n">
        <v>1242853200</v>
      </c>
      <c r="B517" s="330" t="n">
        <f aca="false">(A517/(24*60*60))+DATE(1970,1,1)</f>
        <v>39953.875</v>
      </c>
      <c r="C517" s="132" t="n">
        <v>13.01529</v>
      </c>
      <c r="D517" s="132" t="n">
        <v>13.20049</v>
      </c>
      <c r="E517" s="132" t="n">
        <v>12.98579</v>
      </c>
      <c r="F517" s="132" t="n">
        <v>13.10169</v>
      </c>
    </row>
    <row r="518" customFormat="false" ht="12.8" hidden="true" customHeight="false" outlineLevel="0" collapsed="false">
      <c r="A518" s="131" t="n">
        <v>1242939600</v>
      </c>
      <c r="B518" s="330" t="n">
        <f aca="false">(A518/(24*60*60))+DATE(1970,1,1)</f>
        <v>39954.875</v>
      </c>
      <c r="C518" s="132" t="n">
        <v>13.10169</v>
      </c>
      <c r="D518" s="132" t="n">
        <v>13.21059</v>
      </c>
      <c r="E518" s="132" t="n">
        <v>13.08669</v>
      </c>
      <c r="F518" s="132" t="n">
        <v>13.18419</v>
      </c>
    </row>
    <row r="519" customFormat="false" ht="12.8" hidden="true" customHeight="false" outlineLevel="0" collapsed="false">
      <c r="A519" s="131" t="n">
        <v>1243198800</v>
      </c>
      <c r="B519" s="330" t="n">
        <f aca="false">(A519/(24*60*60))+DATE(1970,1,1)</f>
        <v>39957.875</v>
      </c>
      <c r="C519" s="132" t="n">
        <v>13.18419</v>
      </c>
      <c r="D519" s="132" t="n">
        <v>13.20279</v>
      </c>
      <c r="E519" s="132" t="n">
        <v>13.06779</v>
      </c>
      <c r="F519" s="132" t="n">
        <v>13.12479</v>
      </c>
    </row>
    <row r="520" customFormat="false" ht="12.8" hidden="true" customHeight="false" outlineLevel="0" collapsed="false">
      <c r="A520" s="131" t="n">
        <v>1243285200</v>
      </c>
      <c r="B520" s="330" t="n">
        <f aca="false">(A520/(24*60*60))+DATE(1970,1,1)</f>
        <v>39958.875</v>
      </c>
      <c r="C520" s="132" t="n">
        <v>13.12479</v>
      </c>
      <c r="D520" s="132" t="n">
        <v>13.24929</v>
      </c>
      <c r="E520" s="132" t="n">
        <v>13.09179</v>
      </c>
      <c r="F520" s="132" t="n">
        <v>13.17679</v>
      </c>
    </row>
    <row r="521" customFormat="false" ht="12.8" hidden="true" customHeight="false" outlineLevel="0" collapsed="false">
      <c r="A521" s="131" t="n">
        <v>1243371600</v>
      </c>
      <c r="B521" s="330" t="n">
        <f aca="false">(A521/(24*60*60))+DATE(1970,1,1)</f>
        <v>39959.875</v>
      </c>
      <c r="C521" s="132" t="n">
        <v>13.17679</v>
      </c>
      <c r="D521" s="132" t="n">
        <v>13.25959</v>
      </c>
      <c r="E521" s="132" t="n">
        <v>13.10939</v>
      </c>
      <c r="F521" s="132" t="n">
        <v>13.25959</v>
      </c>
    </row>
    <row r="522" customFormat="false" ht="12.8" hidden="true" customHeight="false" outlineLevel="0" collapsed="false">
      <c r="A522" s="131" t="n">
        <v>1243458000</v>
      </c>
      <c r="B522" s="330" t="n">
        <f aca="false">(A522/(24*60*60))+DATE(1970,1,1)</f>
        <v>39960.875</v>
      </c>
      <c r="C522" s="132" t="n">
        <v>13.25959</v>
      </c>
      <c r="D522" s="132" t="n">
        <v>13.27784</v>
      </c>
      <c r="E522" s="132" t="n">
        <v>13.16679</v>
      </c>
      <c r="F522" s="132" t="n">
        <v>13.20929</v>
      </c>
    </row>
    <row r="523" customFormat="false" ht="12.8" hidden="true" customHeight="false" outlineLevel="0" collapsed="false">
      <c r="A523" s="131" t="n">
        <v>1243544400</v>
      </c>
      <c r="B523" s="330" t="n">
        <f aca="false">(A523/(24*60*60))+DATE(1970,1,1)</f>
        <v>39961.875</v>
      </c>
      <c r="C523" s="132" t="n">
        <v>13.20929</v>
      </c>
      <c r="D523" s="132" t="n">
        <v>13.21319</v>
      </c>
      <c r="E523" s="132" t="n">
        <v>13.03549</v>
      </c>
      <c r="F523" s="132" t="n">
        <v>13.16849</v>
      </c>
    </row>
    <row r="524" customFormat="false" ht="12.8" hidden="true" customHeight="false" outlineLevel="0" collapsed="false">
      <c r="A524" s="131" t="n">
        <v>1243803600</v>
      </c>
      <c r="B524" s="330" t="n">
        <f aca="false">(A524/(24*60*60))+DATE(1970,1,1)</f>
        <v>39964.875</v>
      </c>
      <c r="C524" s="132" t="n">
        <v>13.16849</v>
      </c>
      <c r="D524" s="132" t="n">
        <v>13.23989</v>
      </c>
      <c r="E524" s="132" t="n">
        <v>13.09979</v>
      </c>
      <c r="F524" s="132" t="n">
        <v>13.22019</v>
      </c>
    </row>
    <row r="525" customFormat="false" ht="12.8" hidden="true" customHeight="false" outlineLevel="0" collapsed="false">
      <c r="A525" s="131" t="n">
        <v>1243890000</v>
      </c>
      <c r="B525" s="330" t="n">
        <f aca="false">(A525/(24*60*60))+DATE(1970,1,1)</f>
        <v>39965.875</v>
      </c>
      <c r="C525" s="132" t="n">
        <v>13.22019</v>
      </c>
      <c r="D525" s="132" t="n">
        <v>13.31504</v>
      </c>
      <c r="E525" s="132" t="n">
        <v>13.14239</v>
      </c>
      <c r="F525" s="132" t="n">
        <v>13.16409</v>
      </c>
    </row>
    <row r="526" customFormat="false" ht="12.8" hidden="true" customHeight="false" outlineLevel="0" collapsed="false">
      <c r="A526" s="131" t="n">
        <v>1243976400</v>
      </c>
      <c r="B526" s="330" t="n">
        <f aca="false">(A526/(24*60*60))+DATE(1970,1,1)</f>
        <v>39966.875</v>
      </c>
      <c r="C526" s="132" t="n">
        <v>13.16409</v>
      </c>
      <c r="D526" s="132" t="n">
        <v>13.39009</v>
      </c>
      <c r="E526" s="132" t="n">
        <v>13.15229</v>
      </c>
      <c r="F526" s="132" t="n">
        <v>13.32859</v>
      </c>
    </row>
    <row r="527" customFormat="false" ht="12.8" hidden="true" customHeight="false" outlineLevel="0" collapsed="false">
      <c r="A527" s="131" t="n">
        <v>1244062800</v>
      </c>
      <c r="B527" s="330" t="n">
        <f aca="false">(A527/(24*60*60))+DATE(1970,1,1)</f>
        <v>39967.875</v>
      </c>
      <c r="C527" s="132" t="n">
        <v>13.32859</v>
      </c>
      <c r="D527" s="132" t="n">
        <v>13.37709</v>
      </c>
      <c r="E527" s="132" t="n">
        <v>13.16019</v>
      </c>
      <c r="F527" s="132" t="n">
        <v>13.20949</v>
      </c>
    </row>
    <row r="528" customFormat="false" ht="12.8" hidden="true" customHeight="false" outlineLevel="0" collapsed="false">
      <c r="A528" s="131" t="n">
        <v>1244149200</v>
      </c>
      <c r="B528" s="330" t="n">
        <f aca="false">(A528/(24*60*60))+DATE(1970,1,1)</f>
        <v>39968.875</v>
      </c>
      <c r="C528" s="132" t="n">
        <v>13.20949</v>
      </c>
      <c r="D528" s="132" t="n">
        <v>13.31054</v>
      </c>
      <c r="E528" s="132" t="n">
        <v>13.10579</v>
      </c>
      <c r="F528" s="132" t="n">
        <v>13.28249</v>
      </c>
    </row>
    <row r="529" customFormat="false" ht="12.8" hidden="true" customHeight="false" outlineLevel="0" collapsed="false">
      <c r="A529" s="131" t="n">
        <v>1244408400</v>
      </c>
      <c r="B529" s="330" t="n">
        <f aca="false">(A529/(24*60*60))+DATE(1970,1,1)</f>
        <v>39971.875</v>
      </c>
      <c r="C529" s="132" t="n">
        <v>13.28249</v>
      </c>
      <c r="D529" s="132" t="n">
        <v>13.48079</v>
      </c>
      <c r="E529" s="132" t="n">
        <v>13.22979</v>
      </c>
      <c r="F529" s="132" t="n">
        <v>13.45019</v>
      </c>
    </row>
    <row r="530" customFormat="false" ht="12.8" hidden="true" customHeight="false" outlineLevel="0" collapsed="false">
      <c r="A530" s="131" t="n">
        <v>1244494800</v>
      </c>
      <c r="B530" s="330" t="n">
        <f aca="false">(A530/(24*60*60))+DATE(1970,1,1)</f>
        <v>39972.875</v>
      </c>
      <c r="C530" s="132" t="n">
        <v>13.45019</v>
      </c>
      <c r="D530" s="132" t="n">
        <v>13.61729</v>
      </c>
      <c r="E530" s="132" t="n">
        <v>13.37249</v>
      </c>
      <c r="F530" s="132" t="n">
        <v>13.59749</v>
      </c>
    </row>
    <row r="531" customFormat="false" ht="12.8" hidden="true" customHeight="false" outlineLevel="0" collapsed="false">
      <c r="A531" s="131" t="n">
        <v>1244581200</v>
      </c>
      <c r="B531" s="330" t="n">
        <f aca="false">(A531/(24*60*60))+DATE(1970,1,1)</f>
        <v>39973.875</v>
      </c>
      <c r="C531" s="132" t="n">
        <v>13.59749</v>
      </c>
      <c r="D531" s="132" t="n">
        <v>13.70559</v>
      </c>
      <c r="E531" s="132" t="n">
        <v>13.54059</v>
      </c>
      <c r="F531" s="132" t="n">
        <v>13.57179</v>
      </c>
    </row>
    <row r="532" customFormat="false" ht="12.8" hidden="true" customHeight="false" outlineLevel="0" collapsed="false">
      <c r="A532" s="131" t="n">
        <v>1244667600</v>
      </c>
      <c r="B532" s="330" t="n">
        <f aca="false">(A532/(24*60*60))+DATE(1970,1,1)</f>
        <v>39974.875</v>
      </c>
      <c r="C532" s="132" t="n">
        <v>13.57179</v>
      </c>
      <c r="D532" s="132" t="n">
        <v>13.67479</v>
      </c>
      <c r="E532" s="132" t="n">
        <v>13.32789</v>
      </c>
      <c r="F532" s="132" t="n">
        <v>13.36929</v>
      </c>
    </row>
    <row r="533" customFormat="false" ht="12.8" hidden="true" customHeight="false" outlineLevel="0" collapsed="false">
      <c r="A533" s="131" t="n">
        <v>1244754000</v>
      </c>
      <c r="B533" s="330" t="n">
        <f aca="false">(A533/(24*60*60))+DATE(1970,1,1)</f>
        <v>39975.875</v>
      </c>
      <c r="C533" s="132" t="n">
        <v>13.36929</v>
      </c>
      <c r="D533" s="132" t="n">
        <v>13.45339</v>
      </c>
      <c r="E533" s="132" t="n">
        <v>13.35929</v>
      </c>
      <c r="F533" s="132" t="n">
        <v>13.40959</v>
      </c>
    </row>
    <row r="534" customFormat="false" ht="12.8" hidden="true" customHeight="false" outlineLevel="0" collapsed="false">
      <c r="A534" s="131" t="n">
        <v>1245013200</v>
      </c>
      <c r="B534" s="330" t="n">
        <f aca="false">(A534/(24*60*60))+DATE(1970,1,1)</f>
        <v>39978.875</v>
      </c>
      <c r="C534" s="132" t="n">
        <v>13.40959</v>
      </c>
      <c r="D534" s="132" t="n">
        <v>13.54989</v>
      </c>
      <c r="E534" s="132" t="n">
        <v>13.35899</v>
      </c>
      <c r="F534" s="132" t="n">
        <v>13.36479</v>
      </c>
    </row>
    <row r="535" customFormat="false" ht="12.8" hidden="true" customHeight="false" outlineLevel="0" collapsed="false">
      <c r="A535" s="131" t="n">
        <v>1245099600</v>
      </c>
      <c r="B535" s="330" t="n">
        <f aca="false">(A535/(24*60*60))+DATE(1970,1,1)</f>
        <v>39979.875</v>
      </c>
      <c r="C535" s="132" t="n">
        <v>13.36479</v>
      </c>
      <c r="D535" s="132" t="n">
        <v>13.50229</v>
      </c>
      <c r="E535" s="132" t="n">
        <v>13.28479</v>
      </c>
      <c r="F535" s="132" t="n">
        <v>13.47949</v>
      </c>
    </row>
    <row r="536" customFormat="false" ht="12.8" hidden="true" customHeight="false" outlineLevel="0" collapsed="false">
      <c r="A536" s="131" t="n">
        <v>1245186000</v>
      </c>
      <c r="B536" s="330" t="n">
        <f aca="false">(A536/(24*60*60))+DATE(1970,1,1)</f>
        <v>39980.875</v>
      </c>
      <c r="C536" s="132" t="n">
        <v>13.47949</v>
      </c>
      <c r="D536" s="132" t="n">
        <v>13.52059</v>
      </c>
      <c r="E536" s="132" t="n">
        <v>13.34059</v>
      </c>
      <c r="F536" s="132" t="n">
        <v>13.41039</v>
      </c>
    </row>
    <row r="537" customFormat="false" ht="12.8" hidden="true" customHeight="false" outlineLevel="0" collapsed="false">
      <c r="A537" s="131" t="n">
        <v>1245272400</v>
      </c>
      <c r="B537" s="330" t="n">
        <f aca="false">(A537/(24*60*60))+DATE(1970,1,1)</f>
        <v>39981.875</v>
      </c>
      <c r="C537" s="132" t="n">
        <v>13.41039</v>
      </c>
      <c r="D537" s="132" t="n">
        <v>13.46979</v>
      </c>
      <c r="E537" s="132" t="n">
        <v>13.33099</v>
      </c>
      <c r="F537" s="132" t="n">
        <v>13.38479</v>
      </c>
    </row>
    <row r="538" customFormat="false" ht="12.8" hidden="true" customHeight="false" outlineLevel="0" collapsed="false">
      <c r="A538" s="131" t="n">
        <v>1245358800</v>
      </c>
      <c r="B538" s="330" t="n">
        <f aca="false">(A538/(24*60*60))+DATE(1970,1,1)</f>
        <v>39982.875</v>
      </c>
      <c r="C538" s="132" t="n">
        <v>13.38479</v>
      </c>
      <c r="D538" s="132" t="n">
        <v>13.39859</v>
      </c>
      <c r="E538" s="132" t="n">
        <v>13.23979</v>
      </c>
      <c r="F538" s="132" t="n">
        <v>13.36479</v>
      </c>
    </row>
    <row r="539" customFormat="false" ht="12.8" hidden="true" customHeight="false" outlineLevel="0" collapsed="false">
      <c r="A539" s="131" t="n">
        <v>1245618000</v>
      </c>
      <c r="B539" s="330" t="n">
        <f aca="false">(A539/(24*60*60))+DATE(1970,1,1)</f>
        <v>39985.875</v>
      </c>
      <c r="C539" s="132" t="n">
        <v>13.36479</v>
      </c>
      <c r="D539" s="132" t="n">
        <v>13.44779</v>
      </c>
      <c r="E539" s="132" t="n">
        <v>13.30049</v>
      </c>
      <c r="F539" s="132" t="n">
        <v>13.31849</v>
      </c>
    </row>
    <row r="540" customFormat="false" ht="12.8" hidden="true" customHeight="false" outlineLevel="0" collapsed="false">
      <c r="A540" s="131" t="n">
        <v>1245704400</v>
      </c>
      <c r="B540" s="330" t="n">
        <f aca="false">(A540/(24*60*60))+DATE(1970,1,1)</f>
        <v>39986.875</v>
      </c>
      <c r="C540" s="132" t="n">
        <v>13.31849</v>
      </c>
      <c r="D540" s="132" t="n">
        <v>13.38969</v>
      </c>
      <c r="E540" s="132" t="n">
        <v>13.22929</v>
      </c>
      <c r="F540" s="132" t="n">
        <v>13.34504</v>
      </c>
    </row>
    <row r="541" customFormat="false" ht="12.8" hidden="true" customHeight="false" outlineLevel="0" collapsed="false">
      <c r="A541" s="131" t="n">
        <v>1245790800</v>
      </c>
      <c r="B541" s="330" t="n">
        <f aca="false">(A541/(24*60*60))+DATE(1970,1,1)</f>
        <v>39987.875</v>
      </c>
      <c r="C541" s="132" t="n">
        <v>13.34504</v>
      </c>
      <c r="D541" s="132" t="n">
        <v>13.34504</v>
      </c>
      <c r="E541" s="132" t="n">
        <v>13.23979</v>
      </c>
      <c r="F541" s="132" t="n">
        <v>13.28804</v>
      </c>
    </row>
    <row r="542" customFormat="false" ht="12.8" hidden="true" customHeight="false" outlineLevel="0" collapsed="false">
      <c r="A542" s="131" t="n">
        <v>1245877200</v>
      </c>
      <c r="B542" s="330" t="n">
        <f aca="false">(A542/(24*60*60))+DATE(1970,1,1)</f>
        <v>39988.875</v>
      </c>
      <c r="C542" s="132" t="n">
        <v>13.28804</v>
      </c>
      <c r="D542" s="132" t="n">
        <v>13.29704</v>
      </c>
      <c r="E542" s="132" t="n">
        <v>13.18049</v>
      </c>
      <c r="F542" s="132" t="n">
        <v>13.21439</v>
      </c>
    </row>
    <row r="543" customFormat="false" ht="12.8" hidden="true" customHeight="false" outlineLevel="0" collapsed="false">
      <c r="A543" s="131" t="n">
        <v>1245963600</v>
      </c>
      <c r="B543" s="330" t="n">
        <f aca="false">(A543/(24*60*60))+DATE(1970,1,1)</f>
        <v>39989.875</v>
      </c>
      <c r="C543" s="132" t="n">
        <v>13.21439</v>
      </c>
      <c r="D543" s="132" t="n">
        <v>13.25004</v>
      </c>
      <c r="E543" s="132" t="n">
        <v>13.11979</v>
      </c>
      <c r="F543" s="132" t="n">
        <v>13.21079</v>
      </c>
    </row>
    <row r="544" customFormat="false" ht="12.8" hidden="true" customHeight="false" outlineLevel="0" collapsed="false">
      <c r="A544" s="131" t="n">
        <v>1246222800</v>
      </c>
      <c r="B544" s="330" t="n">
        <f aca="false">(A544/(24*60*60))+DATE(1970,1,1)</f>
        <v>39992.875</v>
      </c>
      <c r="C544" s="132" t="n">
        <v>13.21079</v>
      </c>
      <c r="D544" s="132" t="n">
        <v>13.27209</v>
      </c>
      <c r="E544" s="132" t="n">
        <v>13.15549</v>
      </c>
      <c r="F544" s="132" t="n">
        <v>13.17909</v>
      </c>
    </row>
    <row r="545" customFormat="false" ht="12.8" hidden="true" customHeight="false" outlineLevel="0" collapsed="false">
      <c r="A545" s="131" t="n">
        <v>1246309200</v>
      </c>
      <c r="B545" s="330" t="n">
        <f aca="false">(A545/(24*60*60))+DATE(1970,1,1)</f>
        <v>39993.875</v>
      </c>
      <c r="C545" s="132" t="n">
        <v>13.17909</v>
      </c>
      <c r="D545" s="132" t="n">
        <v>13.20249</v>
      </c>
      <c r="E545" s="132" t="n">
        <v>13.11159</v>
      </c>
      <c r="F545" s="132" t="n">
        <v>13.18279</v>
      </c>
    </row>
    <row r="546" customFormat="false" ht="12.8" hidden="true" customHeight="false" outlineLevel="0" collapsed="false">
      <c r="A546" s="131" t="n">
        <v>1246395600</v>
      </c>
      <c r="B546" s="330" t="n">
        <f aca="false">(A546/(24*60*60))+DATE(1970,1,1)</f>
        <v>39994.875</v>
      </c>
      <c r="C546" s="132" t="n">
        <v>13.18279</v>
      </c>
      <c r="D546" s="132" t="n">
        <v>13.18599</v>
      </c>
      <c r="E546" s="132" t="n">
        <v>13.05469</v>
      </c>
      <c r="F546" s="132" t="n">
        <v>13.10949</v>
      </c>
    </row>
    <row r="547" customFormat="false" ht="12.8" hidden="true" customHeight="false" outlineLevel="0" collapsed="false">
      <c r="A547" s="131" t="n">
        <v>1246482000</v>
      </c>
      <c r="B547" s="330" t="n">
        <f aca="false">(A547/(24*60*60))+DATE(1970,1,1)</f>
        <v>39995.875</v>
      </c>
      <c r="C547" s="132" t="n">
        <v>13.10949</v>
      </c>
      <c r="D547" s="132" t="n">
        <v>13.25359</v>
      </c>
      <c r="E547" s="132" t="n">
        <v>13.08979</v>
      </c>
      <c r="F547" s="132" t="n">
        <v>13.22479</v>
      </c>
    </row>
    <row r="548" customFormat="false" ht="12.8" hidden="true" customHeight="false" outlineLevel="0" collapsed="false">
      <c r="A548" s="131" t="n">
        <v>1246568400</v>
      </c>
      <c r="B548" s="330" t="n">
        <f aca="false">(A548/(24*60*60))+DATE(1970,1,1)</f>
        <v>39996.875</v>
      </c>
      <c r="C548" s="132" t="n">
        <v>13.22479</v>
      </c>
      <c r="D548" s="132" t="n">
        <v>13.27129</v>
      </c>
      <c r="E548" s="132" t="n">
        <v>13.20859</v>
      </c>
      <c r="F548" s="132" t="n">
        <v>13.22979</v>
      </c>
    </row>
    <row r="549" customFormat="false" ht="12.8" hidden="true" customHeight="false" outlineLevel="0" collapsed="false">
      <c r="A549" s="131" t="n">
        <v>1246827600</v>
      </c>
      <c r="B549" s="330" t="n">
        <f aca="false">(A549/(24*60*60))+DATE(1970,1,1)</f>
        <v>39999.875</v>
      </c>
      <c r="C549" s="132" t="n">
        <v>13.22979</v>
      </c>
      <c r="D549" s="132" t="n">
        <v>13.34069</v>
      </c>
      <c r="E549" s="132" t="n">
        <v>13.20829</v>
      </c>
      <c r="F549" s="132" t="n">
        <v>13.22899</v>
      </c>
    </row>
    <row r="550" customFormat="false" ht="12.8" hidden="true" customHeight="false" outlineLevel="0" collapsed="false">
      <c r="A550" s="131" t="n">
        <v>1246914000</v>
      </c>
      <c r="B550" s="330" t="n">
        <f aca="false">(A550/(24*60*60))+DATE(1970,1,1)</f>
        <v>40000.875</v>
      </c>
      <c r="C550" s="132" t="n">
        <v>13.22899</v>
      </c>
      <c r="D550" s="132" t="n">
        <v>13.41004</v>
      </c>
      <c r="E550" s="132" t="n">
        <v>13.18759</v>
      </c>
      <c r="F550" s="132" t="n">
        <v>13.40299</v>
      </c>
    </row>
    <row r="551" customFormat="false" ht="12.8" hidden="true" customHeight="false" outlineLevel="0" collapsed="false">
      <c r="A551" s="131" t="n">
        <v>1247000400</v>
      </c>
      <c r="B551" s="330" t="n">
        <f aca="false">(A551/(24*60*60))+DATE(1970,1,1)</f>
        <v>40001.875</v>
      </c>
      <c r="C551" s="132" t="n">
        <v>13.40299</v>
      </c>
      <c r="D551" s="132" t="n">
        <v>13.62659</v>
      </c>
      <c r="E551" s="132" t="n">
        <v>13.37229</v>
      </c>
      <c r="F551" s="132" t="n">
        <v>13.51179</v>
      </c>
    </row>
    <row r="552" customFormat="false" ht="12.8" hidden="true" customHeight="false" outlineLevel="0" collapsed="false">
      <c r="A552" s="131" t="n">
        <v>1247086800</v>
      </c>
      <c r="B552" s="330" t="n">
        <f aca="false">(A552/(24*60*60))+DATE(1970,1,1)</f>
        <v>40002.875</v>
      </c>
      <c r="C552" s="132" t="n">
        <v>13.51179</v>
      </c>
      <c r="D552" s="132" t="n">
        <v>13.61979</v>
      </c>
      <c r="E552" s="132" t="n">
        <v>13.44609</v>
      </c>
      <c r="F552" s="132" t="n">
        <v>13.54409</v>
      </c>
    </row>
    <row r="553" customFormat="false" ht="12.8" hidden="true" customHeight="false" outlineLevel="0" collapsed="false">
      <c r="A553" s="131" t="n">
        <v>1247173200</v>
      </c>
      <c r="B553" s="330" t="n">
        <f aca="false">(A553/(24*60*60))+DATE(1970,1,1)</f>
        <v>40003.875</v>
      </c>
      <c r="C553" s="132" t="n">
        <v>13.54409</v>
      </c>
      <c r="D553" s="132" t="n">
        <v>13.74629</v>
      </c>
      <c r="E553" s="132" t="n">
        <v>13.52079</v>
      </c>
      <c r="F553" s="132" t="n">
        <v>13.66904</v>
      </c>
    </row>
    <row r="554" customFormat="false" ht="12.8" hidden="true" customHeight="false" outlineLevel="0" collapsed="false">
      <c r="A554" s="131" t="n">
        <v>1247432400</v>
      </c>
      <c r="B554" s="330" t="n">
        <f aca="false">(A554/(24*60*60))+DATE(1970,1,1)</f>
        <v>40006.875</v>
      </c>
      <c r="C554" s="132" t="n">
        <v>13.66904</v>
      </c>
      <c r="D554" s="132" t="n">
        <v>13.84529</v>
      </c>
      <c r="E554" s="132" t="n">
        <v>13.65429</v>
      </c>
      <c r="F554" s="132" t="n">
        <v>13.70179</v>
      </c>
    </row>
    <row r="555" customFormat="false" ht="12.8" hidden="true" customHeight="false" outlineLevel="0" collapsed="false">
      <c r="A555" s="131" t="n">
        <v>1247518800</v>
      </c>
      <c r="B555" s="330" t="n">
        <f aca="false">(A555/(24*60*60))+DATE(1970,1,1)</f>
        <v>40007.875</v>
      </c>
      <c r="C555" s="132" t="n">
        <v>13.70179</v>
      </c>
      <c r="D555" s="132" t="n">
        <v>13.83129</v>
      </c>
      <c r="E555" s="132" t="n">
        <v>13.64929</v>
      </c>
      <c r="F555" s="132" t="n">
        <v>13.74429</v>
      </c>
    </row>
    <row r="556" customFormat="false" ht="12.8" hidden="true" customHeight="false" outlineLevel="0" collapsed="false">
      <c r="A556" s="131" t="n">
        <v>1247605200</v>
      </c>
      <c r="B556" s="330" t="n">
        <f aca="false">(A556/(24*60*60))+DATE(1970,1,1)</f>
        <v>40008.875</v>
      </c>
      <c r="C556" s="132" t="n">
        <v>13.74429</v>
      </c>
      <c r="D556" s="132" t="n">
        <v>13.74579</v>
      </c>
      <c r="E556" s="132" t="n">
        <v>13.52059</v>
      </c>
      <c r="F556" s="132" t="n">
        <v>13.54179</v>
      </c>
    </row>
    <row r="557" customFormat="false" ht="12.8" hidden="true" customHeight="false" outlineLevel="0" collapsed="false">
      <c r="A557" s="131" t="n">
        <v>1247691600</v>
      </c>
      <c r="B557" s="330" t="n">
        <f aca="false">(A557/(24*60*60))+DATE(1970,1,1)</f>
        <v>40009.875</v>
      </c>
      <c r="C557" s="132" t="n">
        <v>13.54179</v>
      </c>
      <c r="D557" s="132" t="n">
        <v>13.64059</v>
      </c>
      <c r="E557" s="132" t="n">
        <v>13.51059</v>
      </c>
      <c r="F557" s="132" t="n">
        <v>13.53759</v>
      </c>
    </row>
    <row r="558" customFormat="false" ht="12.8" hidden="true" customHeight="false" outlineLevel="0" collapsed="false">
      <c r="A558" s="131" t="n">
        <v>1247778000</v>
      </c>
      <c r="B558" s="330" t="n">
        <f aca="false">(A558/(24*60*60))+DATE(1970,1,1)</f>
        <v>40010.875</v>
      </c>
      <c r="C558" s="132" t="n">
        <v>13.53759</v>
      </c>
      <c r="D558" s="132" t="n">
        <v>13.60829</v>
      </c>
      <c r="E558" s="132" t="n">
        <v>13.31604</v>
      </c>
      <c r="F558" s="132" t="n">
        <v>13.35594</v>
      </c>
    </row>
    <row r="559" customFormat="false" ht="12.8" hidden="true" customHeight="false" outlineLevel="0" collapsed="false">
      <c r="A559" s="131" t="n">
        <v>1248037200</v>
      </c>
      <c r="B559" s="330" t="n">
        <f aca="false">(A559/(24*60*60))+DATE(1970,1,1)</f>
        <v>40013.875</v>
      </c>
      <c r="C559" s="132" t="n">
        <v>13.35594</v>
      </c>
      <c r="D559" s="132" t="n">
        <v>13.35594</v>
      </c>
      <c r="E559" s="132" t="n">
        <v>13.22149</v>
      </c>
      <c r="F559" s="132" t="n">
        <v>13.29379</v>
      </c>
    </row>
    <row r="560" customFormat="false" ht="12.8" hidden="true" customHeight="false" outlineLevel="0" collapsed="false">
      <c r="A560" s="131" t="n">
        <v>1248123600</v>
      </c>
      <c r="B560" s="330" t="n">
        <f aca="false">(A560/(24*60*60))+DATE(1970,1,1)</f>
        <v>40014.875</v>
      </c>
      <c r="C560" s="132" t="n">
        <v>13.29379</v>
      </c>
      <c r="D560" s="132" t="n">
        <v>13.37254</v>
      </c>
      <c r="E560" s="132" t="n">
        <v>13.19504</v>
      </c>
      <c r="F560" s="132" t="n">
        <v>13.31799</v>
      </c>
    </row>
    <row r="561" customFormat="false" ht="12.8" hidden="true" customHeight="false" outlineLevel="0" collapsed="false">
      <c r="A561" s="131" t="n">
        <v>1248210000</v>
      </c>
      <c r="B561" s="330" t="n">
        <f aca="false">(A561/(24*60*60))+DATE(1970,1,1)</f>
        <v>40015.875</v>
      </c>
      <c r="C561" s="132" t="n">
        <v>13.31799</v>
      </c>
      <c r="D561" s="132" t="n">
        <v>13.31979</v>
      </c>
      <c r="E561" s="132" t="n">
        <v>13.19509</v>
      </c>
      <c r="F561" s="132" t="n">
        <v>13.22409</v>
      </c>
    </row>
    <row r="562" customFormat="false" ht="12.8" hidden="true" customHeight="false" outlineLevel="0" collapsed="false">
      <c r="A562" s="131" t="n">
        <v>1248296400</v>
      </c>
      <c r="B562" s="330" t="n">
        <f aca="false">(A562/(24*60*60))+DATE(1970,1,1)</f>
        <v>40016.875</v>
      </c>
      <c r="C562" s="132" t="n">
        <v>13.22409</v>
      </c>
      <c r="D562" s="132" t="n">
        <v>13.25009</v>
      </c>
      <c r="E562" s="132" t="n">
        <v>13.14069</v>
      </c>
      <c r="F562" s="132" t="n">
        <v>13.23979</v>
      </c>
    </row>
    <row r="563" customFormat="false" ht="12.8" hidden="true" customHeight="false" outlineLevel="0" collapsed="false">
      <c r="A563" s="131" t="n">
        <v>1248382800</v>
      </c>
      <c r="B563" s="330" t="n">
        <f aca="false">(A563/(24*60*60))+DATE(1970,1,1)</f>
        <v>40017.875</v>
      </c>
      <c r="C563" s="132" t="n">
        <v>13.23979</v>
      </c>
      <c r="D563" s="132" t="n">
        <v>13.24649</v>
      </c>
      <c r="E563" s="132" t="n">
        <v>13.15239</v>
      </c>
      <c r="F563" s="132" t="n">
        <v>13.20959</v>
      </c>
    </row>
    <row r="564" customFormat="false" ht="12.8" hidden="true" customHeight="false" outlineLevel="0" collapsed="false">
      <c r="A564" s="131" t="n">
        <v>1248642000</v>
      </c>
      <c r="B564" s="330" t="n">
        <f aca="false">(A564/(24*60*60))+DATE(1970,1,1)</f>
        <v>40020.875</v>
      </c>
      <c r="C564" s="132" t="n">
        <v>13.20959</v>
      </c>
      <c r="D564" s="132" t="n">
        <v>13.29354</v>
      </c>
      <c r="E564" s="132" t="n">
        <v>13.13199</v>
      </c>
      <c r="F564" s="132" t="n">
        <v>13.26079</v>
      </c>
    </row>
    <row r="565" customFormat="false" ht="12.8" hidden="true" customHeight="false" outlineLevel="0" collapsed="false">
      <c r="A565" s="131" t="n">
        <v>1248728400</v>
      </c>
      <c r="B565" s="330" t="n">
        <f aca="false">(A565/(24*60*60))+DATE(1970,1,1)</f>
        <v>40021.875</v>
      </c>
      <c r="C565" s="132" t="n">
        <v>13.26079</v>
      </c>
      <c r="D565" s="132" t="n">
        <v>13.30549</v>
      </c>
      <c r="E565" s="132" t="n">
        <v>13.17979</v>
      </c>
      <c r="F565" s="132" t="n">
        <v>13.19709</v>
      </c>
    </row>
    <row r="566" customFormat="false" ht="12.8" hidden="true" customHeight="false" outlineLevel="0" collapsed="false">
      <c r="A566" s="131" t="n">
        <v>1248814800</v>
      </c>
      <c r="B566" s="330" t="n">
        <f aca="false">(A566/(24*60*60))+DATE(1970,1,1)</f>
        <v>40022.875</v>
      </c>
      <c r="C566" s="132" t="n">
        <v>13.19709</v>
      </c>
      <c r="D566" s="132" t="n">
        <v>13.30239</v>
      </c>
      <c r="E566" s="132" t="n">
        <v>13.19459</v>
      </c>
      <c r="F566" s="132" t="n">
        <v>13.24879</v>
      </c>
    </row>
    <row r="567" customFormat="false" ht="12.8" hidden="true" customHeight="false" outlineLevel="0" collapsed="false">
      <c r="A567" s="131" t="n">
        <v>1248901200</v>
      </c>
      <c r="B567" s="330" t="n">
        <f aca="false">(A567/(24*60*60))+DATE(1970,1,1)</f>
        <v>40023.875</v>
      </c>
      <c r="C567" s="132" t="n">
        <v>13.24879</v>
      </c>
      <c r="D567" s="132" t="n">
        <v>13.27299</v>
      </c>
      <c r="E567" s="132" t="n">
        <v>13.17799</v>
      </c>
      <c r="F567" s="132" t="n">
        <v>13.25979</v>
      </c>
    </row>
    <row r="568" customFormat="false" ht="12.8" hidden="true" customHeight="false" outlineLevel="0" collapsed="false">
      <c r="A568" s="131" t="n">
        <v>1248987600</v>
      </c>
      <c r="B568" s="330" t="n">
        <f aca="false">(A568/(24*60*60))+DATE(1970,1,1)</f>
        <v>40024.875</v>
      </c>
      <c r="C568" s="132" t="n">
        <v>13.25979</v>
      </c>
      <c r="D568" s="132" t="n">
        <v>13.25979</v>
      </c>
      <c r="E568" s="132" t="n">
        <v>13.18039</v>
      </c>
      <c r="F568" s="132" t="n">
        <v>13.20539</v>
      </c>
    </row>
    <row r="569" customFormat="false" ht="12.8" hidden="true" customHeight="false" outlineLevel="0" collapsed="false">
      <c r="A569" s="131" t="n">
        <v>1249246800</v>
      </c>
      <c r="B569" s="330" t="n">
        <f aca="false">(A569/(24*60*60))+DATE(1970,1,1)</f>
        <v>40027.875</v>
      </c>
      <c r="C569" s="132" t="n">
        <v>13.20539</v>
      </c>
      <c r="D569" s="132" t="n">
        <v>13.21604</v>
      </c>
      <c r="E569" s="132" t="n">
        <v>13.08049</v>
      </c>
      <c r="F569" s="132" t="n">
        <v>13.09509</v>
      </c>
    </row>
    <row r="570" customFormat="false" ht="12.8" hidden="true" customHeight="false" outlineLevel="0" collapsed="false">
      <c r="A570" s="131" t="n">
        <v>1249333200</v>
      </c>
      <c r="B570" s="330" t="n">
        <f aca="false">(A570/(24*60*60))+DATE(1970,1,1)</f>
        <v>40028.875</v>
      </c>
      <c r="C570" s="132" t="n">
        <v>13.09509</v>
      </c>
      <c r="D570" s="132" t="n">
        <v>13.16699</v>
      </c>
      <c r="E570" s="132" t="n">
        <v>13.08254</v>
      </c>
      <c r="F570" s="132" t="n">
        <v>13.11949</v>
      </c>
    </row>
    <row r="571" customFormat="false" ht="12.8" hidden="true" customHeight="false" outlineLevel="0" collapsed="false">
      <c r="A571" s="131" t="n">
        <v>1249419600</v>
      </c>
      <c r="B571" s="330" t="n">
        <f aca="false">(A571/(24*60*60))+DATE(1970,1,1)</f>
        <v>40029.875</v>
      </c>
      <c r="C571" s="132" t="n">
        <v>13.11949</v>
      </c>
      <c r="D571" s="132" t="n">
        <v>13.16179</v>
      </c>
      <c r="E571" s="132" t="n">
        <v>12.99469</v>
      </c>
      <c r="F571" s="132" t="n">
        <v>13.03239</v>
      </c>
    </row>
    <row r="572" customFormat="false" ht="12.8" hidden="true" customHeight="false" outlineLevel="0" collapsed="false">
      <c r="A572" s="131" t="n">
        <v>1249506000</v>
      </c>
      <c r="B572" s="330" t="n">
        <f aca="false">(A572/(24*60*60))+DATE(1970,1,1)</f>
        <v>40030.875</v>
      </c>
      <c r="C572" s="132" t="n">
        <v>13.03239</v>
      </c>
      <c r="D572" s="132" t="n">
        <v>13.06929</v>
      </c>
      <c r="E572" s="132" t="n">
        <v>12.92799</v>
      </c>
      <c r="F572" s="132" t="n">
        <v>13.02659</v>
      </c>
    </row>
    <row r="573" customFormat="false" ht="12.8" hidden="true" customHeight="false" outlineLevel="0" collapsed="false">
      <c r="A573" s="131" t="n">
        <v>1249592400</v>
      </c>
      <c r="B573" s="330" t="n">
        <f aca="false">(A573/(24*60*60))+DATE(1970,1,1)</f>
        <v>40031.875</v>
      </c>
      <c r="C573" s="132" t="n">
        <v>13.02659</v>
      </c>
      <c r="D573" s="132" t="n">
        <v>13.06159</v>
      </c>
      <c r="E573" s="132" t="n">
        <v>12.88779</v>
      </c>
      <c r="F573" s="132" t="n">
        <v>12.93709</v>
      </c>
    </row>
    <row r="574" customFormat="false" ht="12.8" hidden="true" customHeight="false" outlineLevel="0" collapsed="false">
      <c r="A574" s="131" t="n">
        <v>1249851600</v>
      </c>
      <c r="B574" s="330" t="n">
        <f aca="false">(A574/(24*60*60))+DATE(1970,1,1)</f>
        <v>40034.875</v>
      </c>
      <c r="C574" s="132" t="n">
        <v>12.93709</v>
      </c>
      <c r="D574" s="132" t="n">
        <v>12.97079</v>
      </c>
      <c r="E574" s="132" t="n">
        <v>12.86979</v>
      </c>
      <c r="F574" s="132" t="n">
        <v>12.91849</v>
      </c>
    </row>
    <row r="575" customFormat="false" ht="12.8" hidden="true" customHeight="false" outlineLevel="0" collapsed="false">
      <c r="A575" s="131" t="n">
        <v>1249938000</v>
      </c>
      <c r="B575" s="330" t="n">
        <f aca="false">(A575/(24*60*60))+DATE(1970,1,1)</f>
        <v>40035.875</v>
      </c>
      <c r="C575" s="132" t="n">
        <v>12.91849</v>
      </c>
      <c r="D575" s="132" t="n">
        <v>13.04609</v>
      </c>
      <c r="E575" s="132" t="n">
        <v>12.90029</v>
      </c>
      <c r="F575" s="132" t="n">
        <v>13.01999</v>
      </c>
    </row>
    <row r="576" customFormat="false" ht="12.8" hidden="true" customHeight="false" outlineLevel="0" collapsed="false">
      <c r="A576" s="131" t="n">
        <v>1250024400</v>
      </c>
      <c r="B576" s="330" t="n">
        <f aca="false">(A576/(24*60*60))+DATE(1970,1,1)</f>
        <v>40036.875</v>
      </c>
      <c r="C576" s="132" t="n">
        <v>13.01999</v>
      </c>
      <c r="D576" s="132" t="n">
        <v>13.09209</v>
      </c>
      <c r="E576" s="132" t="n">
        <v>12.93869</v>
      </c>
      <c r="F576" s="132" t="n">
        <v>12.95459</v>
      </c>
    </row>
    <row r="577" customFormat="false" ht="12.8" hidden="true" customHeight="false" outlineLevel="0" collapsed="false">
      <c r="A577" s="131" t="n">
        <v>1250110800</v>
      </c>
      <c r="B577" s="330" t="n">
        <f aca="false">(A577/(24*60*60))+DATE(1970,1,1)</f>
        <v>40037.875</v>
      </c>
      <c r="C577" s="132" t="n">
        <v>12.95459</v>
      </c>
      <c r="D577" s="132" t="n">
        <v>12.95649</v>
      </c>
      <c r="E577" s="132" t="n">
        <v>12.78799</v>
      </c>
      <c r="F577" s="132" t="n">
        <v>12.86379</v>
      </c>
    </row>
    <row r="578" customFormat="false" ht="12.8" hidden="true" customHeight="false" outlineLevel="0" collapsed="false">
      <c r="A578" s="131" t="n">
        <v>1250197200</v>
      </c>
      <c r="B578" s="330" t="n">
        <f aca="false">(A578/(24*60*60))+DATE(1970,1,1)</f>
        <v>40038.875</v>
      </c>
      <c r="C578" s="132" t="n">
        <v>12.86379</v>
      </c>
      <c r="D578" s="132" t="n">
        <v>12.90079</v>
      </c>
      <c r="E578" s="132" t="n">
        <v>12.79949</v>
      </c>
      <c r="F578" s="132" t="n">
        <v>12.88489</v>
      </c>
    </row>
    <row r="579" customFormat="false" ht="12.8" hidden="true" customHeight="false" outlineLevel="0" collapsed="false">
      <c r="A579" s="131" t="n">
        <v>1250456400</v>
      </c>
      <c r="B579" s="330" t="n">
        <f aca="false">(A579/(24*60*60))+DATE(1970,1,1)</f>
        <v>40041.875</v>
      </c>
      <c r="C579" s="132" t="n">
        <v>12.88489</v>
      </c>
      <c r="D579" s="132" t="n">
        <v>13.06479</v>
      </c>
      <c r="E579" s="132" t="n">
        <v>12.84419</v>
      </c>
      <c r="F579" s="132" t="n">
        <v>13.00449</v>
      </c>
    </row>
    <row r="580" customFormat="false" ht="12.8" hidden="true" customHeight="false" outlineLevel="0" collapsed="false">
      <c r="A580" s="131" t="n">
        <v>1250542800</v>
      </c>
      <c r="B580" s="330" t="n">
        <f aca="false">(A580/(24*60*60))+DATE(1970,1,1)</f>
        <v>40042.875</v>
      </c>
      <c r="C580" s="132" t="n">
        <v>13.00449</v>
      </c>
      <c r="D580" s="132" t="n">
        <v>13.02289</v>
      </c>
      <c r="E580" s="132" t="n">
        <v>12.91229</v>
      </c>
      <c r="F580" s="132" t="n">
        <v>12.92029</v>
      </c>
    </row>
    <row r="581" customFormat="false" ht="12.8" hidden="true" customHeight="false" outlineLevel="0" collapsed="false">
      <c r="A581" s="131" t="n">
        <v>1250629200</v>
      </c>
      <c r="B581" s="330" t="n">
        <f aca="false">(A581/(24*60*60))+DATE(1970,1,1)</f>
        <v>40043.875</v>
      </c>
      <c r="C581" s="132" t="n">
        <v>12.92029</v>
      </c>
      <c r="D581" s="132" t="n">
        <v>12.98739</v>
      </c>
      <c r="E581" s="132" t="n">
        <v>12.85379</v>
      </c>
      <c r="F581" s="132" t="n">
        <v>12.87849</v>
      </c>
    </row>
    <row r="582" customFormat="false" ht="12.8" hidden="true" customHeight="false" outlineLevel="0" collapsed="false">
      <c r="A582" s="131" t="n">
        <v>1250715600</v>
      </c>
      <c r="B582" s="330" t="n">
        <f aca="false">(A582/(24*60*60))+DATE(1970,1,1)</f>
        <v>40044.875</v>
      </c>
      <c r="C582" s="132" t="n">
        <v>12.87849</v>
      </c>
      <c r="D582" s="132" t="n">
        <v>12.90049</v>
      </c>
      <c r="E582" s="132" t="n">
        <v>12.82149</v>
      </c>
      <c r="F582" s="132" t="n">
        <v>12.87719</v>
      </c>
    </row>
    <row r="583" customFormat="false" ht="12.8" hidden="true" customHeight="false" outlineLevel="0" collapsed="false">
      <c r="A583" s="131" t="n">
        <v>1250802000</v>
      </c>
      <c r="B583" s="330" t="n">
        <f aca="false">(A583/(24*60*60))+DATE(1970,1,1)</f>
        <v>40045.875</v>
      </c>
      <c r="C583" s="132" t="n">
        <v>12.87719</v>
      </c>
      <c r="D583" s="132" t="n">
        <v>12.91059</v>
      </c>
      <c r="E583" s="132" t="n">
        <v>12.78129</v>
      </c>
      <c r="F583" s="132" t="n">
        <v>12.82859</v>
      </c>
    </row>
    <row r="584" customFormat="false" ht="12.8" hidden="true" customHeight="false" outlineLevel="0" collapsed="false">
      <c r="A584" s="131" t="n">
        <v>1251061200</v>
      </c>
      <c r="B584" s="330" t="n">
        <f aca="false">(A584/(24*60*60))+DATE(1970,1,1)</f>
        <v>40048.875</v>
      </c>
      <c r="C584" s="132" t="n">
        <v>12.82859</v>
      </c>
      <c r="D584" s="132" t="n">
        <v>12.93709</v>
      </c>
      <c r="E584" s="132" t="n">
        <v>12.76609</v>
      </c>
      <c r="F584" s="132" t="n">
        <v>12.92929</v>
      </c>
    </row>
    <row r="585" customFormat="false" ht="12.8" hidden="true" customHeight="false" outlineLevel="0" collapsed="false">
      <c r="A585" s="131" t="n">
        <v>1251147600</v>
      </c>
      <c r="B585" s="330" t="n">
        <f aca="false">(A585/(24*60*60))+DATE(1970,1,1)</f>
        <v>40049.875</v>
      </c>
      <c r="C585" s="132" t="n">
        <v>12.92929</v>
      </c>
      <c r="D585" s="132" t="n">
        <v>12.99479</v>
      </c>
      <c r="E585" s="132" t="n">
        <v>12.83929</v>
      </c>
      <c r="F585" s="132" t="n">
        <v>12.99479</v>
      </c>
    </row>
    <row r="586" customFormat="false" ht="12.8" hidden="true" customHeight="false" outlineLevel="0" collapsed="false">
      <c r="A586" s="131" t="n">
        <v>1251234000</v>
      </c>
      <c r="B586" s="330" t="n">
        <f aca="false">(A586/(24*60*60))+DATE(1970,1,1)</f>
        <v>40050.875</v>
      </c>
      <c r="C586" s="132" t="n">
        <v>12.99479</v>
      </c>
      <c r="D586" s="132" t="n">
        <v>13.18779</v>
      </c>
      <c r="E586" s="132" t="n">
        <v>12.97879</v>
      </c>
      <c r="F586" s="132" t="n">
        <v>13.15489</v>
      </c>
    </row>
    <row r="587" customFormat="false" ht="12.8" hidden="true" customHeight="false" outlineLevel="0" collapsed="false">
      <c r="A587" s="131" t="n">
        <v>1251320400</v>
      </c>
      <c r="B587" s="330" t="n">
        <f aca="false">(A587/(24*60*60))+DATE(1970,1,1)</f>
        <v>40051.875</v>
      </c>
      <c r="C587" s="132" t="n">
        <v>13.15489</v>
      </c>
      <c r="D587" s="132" t="n">
        <v>13.28689</v>
      </c>
      <c r="E587" s="132" t="n">
        <v>13.12919</v>
      </c>
      <c r="F587" s="132" t="n">
        <v>13.22709</v>
      </c>
    </row>
    <row r="588" customFormat="false" ht="12.8" hidden="true" customHeight="false" outlineLevel="0" collapsed="false">
      <c r="A588" s="131" t="n">
        <v>1251406800</v>
      </c>
      <c r="B588" s="330" t="n">
        <f aca="false">(A588/(24*60*60))+DATE(1970,1,1)</f>
        <v>40052.875</v>
      </c>
      <c r="C588" s="132" t="n">
        <v>13.22709</v>
      </c>
      <c r="D588" s="132" t="n">
        <v>13.29039</v>
      </c>
      <c r="E588" s="132" t="n">
        <v>13.16109</v>
      </c>
      <c r="F588" s="132" t="n">
        <v>13.24504</v>
      </c>
    </row>
    <row r="589" customFormat="false" ht="12.8" hidden="true" customHeight="false" outlineLevel="0" collapsed="false">
      <c r="A589" s="131" t="n">
        <v>1251666000</v>
      </c>
      <c r="B589" s="330" t="n">
        <f aca="false">(A589/(24*60*60))+DATE(1970,1,1)</f>
        <v>40055.875</v>
      </c>
      <c r="C589" s="132" t="n">
        <v>13.24504</v>
      </c>
      <c r="D589" s="132" t="n">
        <v>13.36639</v>
      </c>
      <c r="E589" s="132" t="n">
        <v>13.22069</v>
      </c>
      <c r="F589" s="132" t="n">
        <v>13.35989</v>
      </c>
    </row>
    <row r="590" customFormat="false" ht="12.8" hidden="true" customHeight="false" outlineLevel="0" collapsed="false">
      <c r="A590" s="131" t="n">
        <v>1251752400</v>
      </c>
      <c r="B590" s="330" t="n">
        <f aca="false">(A590/(24*60*60))+DATE(1970,1,1)</f>
        <v>40056.875</v>
      </c>
      <c r="C590" s="132" t="n">
        <v>13.35989</v>
      </c>
      <c r="D590" s="132" t="n">
        <v>13.66789</v>
      </c>
      <c r="E590" s="132" t="n">
        <v>13.32989</v>
      </c>
      <c r="F590" s="132" t="n">
        <v>13.66779</v>
      </c>
    </row>
    <row r="591" customFormat="false" ht="12.8" hidden="true" customHeight="false" outlineLevel="0" collapsed="false">
      <c r="A591" s="131" t="n">
        <v>1251838800</v>
      </c>
      <c r="B591" s="330" t="n">
        <f aca="false">(A591/(24*60*60))+DATE(1970,1,1)</f>
        <v>40057.875</v>
      </c>
      <c r="C591" s="132" t="n">
        <v>13.66779</v>
      </c>
      <c r="D591" s="132" t="n">
        <v>13.79029</v>
      </c>
      <c r="E591" s="132" t="n">
        <v>13.56059</v>
      </c>
      <c r="F591" s="132" t="n">
        <v>13.64509</v>
      </c>
    </row>
    <row r="592" customFormat="false" ht="12.8" hidden="true" customHeight="false" outlineLevel="0" collapsed="false">
      <c r="A592" s="131" t="n">
        <v>1251925200</v>
      </c>
      <c r="B592" s="330" t="n">
        <f aca="false">(A592/(24*60*60))+DATE(1970,1,1)</f>
        <v>40058.875</v>
      </c>
      <c r="C592" s="132" t="n">
        <v>13.64509</v>
      </c>
      <c r="D592" s="132" t="n">
        <v>13.65009</v>
      </c>
      <c r="E592" s="132" t="n">
        <v>13.50129</v>
      </c>
      <c r="F592" s="132" t="n">
        <v>13.53379</v>
      </c>
    </row>
    <row r="593" customFormat="false" ht="12.8" hidden="true" customHeight="false" outlineLevel="0" collapsed="false">
      <c r="A593" s="131" t="n">
        <v>1252011600</v>
      </c>
      <c r="B593" s="330" t="n">
        <f aca="false">(A593/(24*60*60))+DATE(1970,1,1)</f>
        <v>40059.875</v>
      </c>
      <c r="C593" s="132" t="n">
        <v>13.53379</v>
      </c>
      <c r="D593" s="132" t="n">
        <v>13.56979</v>
      </c>
      <c r="E593" s="132" t="n">
        <v>13.36639</v>
      </c>
      <c r="F593" s="132" t="n">
        <v>13.36709</v>
      </c>
    </row>
    <row r="594" customFormat="false" ht="12.8" hidden="true" customHeight="false" outlineLevel="0" collapsed="false">
      <c r="A594" s="131" t="n">
        <v>1252270800</v>
      </c>
      <c r="B594" s="330" t="n">
        <f aca="false">(A594/(24*60*60))+DATE(1970,1,1)</f>
        <v>40062.875</v>
      </c>
      <c r="C594" s="132" t="n">
        <v>13.36709</v>
      </c>
      <c r="D594" s="132" t="n">
        <v>13.39479</v>
      </c>
      <c r="E594" s="132" t="n">
        <v>13.33059</v>
      </c>
      <c r="F594" s="132" t="n">
        <v>13.36859</v>
      </c>
    </row>
    <row r="595" customFormat="false" ht="12.8" hidden="true" customHeight="false" outlineLevel="0" collapsed="false">
      <c r="A595" s="131" t="n">
        <v>1252357200</v>
      </c>
      <c r="B595" s="330" t="n">
        <f aca="false">(A595/(24*60*60))+DATE(1970,1,1)</f>
        <v>40063.875</v>
      </c>
      <c r="C595" s="132" t="n">
        <v>13.36859</v>
      </c>
      <c r="D595" s="132" t="n">
        <v>13.36859</v>
      </c>
      <c r="E595" s="132" t="n">
        <v>13.24379</v>
      </c>
      <c r="F595" s="132" t="n">
        <v>13.35169</v>
      </c>
    </row>
    <row r="596" customFormat="false" ht="12.8" hidden="true" customHeight="false" outlineLevel="0" collapsed="false">
      <c r="A596" s="131" t="n">
        <v>1252443600</v>
      </c>
      <c r="B596" s="330" t="n">
        <f aca="false">(A596/(24*60*60))+DATE(1970,1,1)</f>
        <v>40064.875</v>
      </c>
      <c r="C596" s="132" t="n">
        <v>13.35169</v>
      </c>
      <c r="D596" s="132" t="n">
        <v>13.47559</v>
      </c>
      <c r="E596" s="132" t="n">
        <v>13.30159</v>
      </c>
      <c r="F596" s="132" t="n">
        <v>13.45529</v>
      </c>
    </row>
    <row r="597" customFormat="false" ht="12.8" hidden="true" customHeight="false" outlineLevel="0" collapsed="false">
      <c r="A597" s="131" t="n">
        <v>1252530000</v>
      </c>
      <c r="B597" s="330" t="n">
        <f aca="false">(A597/(24*60*60))+DATE(1970,1,1)</f>
        <v>40065.875</v>
      </c>
      <c r="C597" s="132" t="n">
        <v>13.45529</v>
      </c>
      <c r="D597" s="132" t="n">
        <v>13.53949</v>
      </c>
      <c r="E597" s="132" t="n">
        <v>13.35979</v>
      </c>
      <c r="F597" s="132" t="n">
        <v>13.35979</v>
      </c>
    </row>
    <row r="598" customFormat="false" ht="12.8" hidden="true" customHeight="false" outlineLevel="0" collapsed="false">
      <c r="A598" s="131" t="n">
        <v>1252616400</v>
      </c>
      <c r="B598" s="330" t="n">
        <f aca="false">(A598/(24*60*60))+DATE(1970,1,1)</f>
        <v>40066.875</v>
      </c>
      <c r="C598" s="132" t="n">
        <v>13.35979</v>
      </c>
      <c r="D598" s="132" t="n">
        <v>13.42579</v>
      </c>
      <c r="E598" s="132" t="n">
        <v>13.29209</v>
      </c>
      <c r="F598" s="132" t="n">
        <v>13.33704</v>
      </c>
    </row>
    <row r="599" customFormat="false" ht="12.8" hidden="true" customHeight="false" outlineLevel="0" collapsed="false">
      <c r="A599" s="131" t="n">
        <v>1252875600</v>
      </c>
      <c r="B599" s="330" t="n">
        <f aca="false">(A599/(24*60*60))+DATE(1970,1,1)</f>
        <v>40069.875</v>
      </c>
      <c r="C599" s="132" t="n">
        <v>13.33704</v>
      </c>
      <c r="D599" s="132" t="n">
        <v>13.47479</v>
      </c>
      <c r="E599" s="132" t="n">
        <v>13.30309</v>
      </c>
      <c r="F599" s="132" t="n">
        <v>13.36229</v>
      </c>
    </row>
    <row r="600" customFormat="false" ht="12.8" hidden="true" customHeight="false" outlineLevel="0" collapsed="false">
      <c r="A600" s="131" t="n">
        <v>1252962000</v>
      </c>
      <c r="B600" s="330" t="n">
        <f aca="false">(A600/(24*60*60))+DATE(1970,1,1)</f>
        <v>40070.875</v>
      </c>
      <c r="C600" s="132" t="n">
        <v>13.36229</v>
      </c>
      <c r="D600" s="132" t="n">
        <v>13.38339</v>
      </c>
      <c r="E600" s="132" t="n">
        <v>13.27259</v>
      </c>
      <c r="F600" s="132" t="n">
        <v>13.28549</v>
      </c>
    </row>
    <row r="601" customFormat="false" ht="12.8" hidden="true" customHeight="false" outlineLevel="0" collapsed="false">
      <c r="A601" s="131" t="n">
        <v>1253048400</v>
      </c>
      <c r="B601" s="330" t="n">
        <f aca="false">(A601/(24*60*60))+DATE(1970,1,1)</f>
        <v>40071.875</v>
      </c>
      <c r="C601" s="132" t="n">
        <v>13.28549</v>
      </c>
      <c r="D601" s="132" t="n">
        <v>13.29949</v>
      </c>
      <c r="E601" s="132" t="n">
        <v>13.13659</v>
      </c>
      <c r="F601" s="132" t="n">
        <v>13.18769</v>
      </c>
    </row>
    <row r="602" customFormat="false" ht="12.8" hidden="true" customHeight="false" outlineLevel="0" collapsed="false">
      <c r="A602" s="131" t="n">
        <v>1253134800</v>
      </c>
      <c r="B602" s="330" t="n">
        <f aca="false">(A602/(24*60*60))+DATE(1970,1,1)</f>
        <v>40072.875</v>
      </c>
      <c r="C602" s="132" t="n">
        <v>13.18769</v>
      </c>
      <c r="D602" s="132" t="n">
        <v>13.28539</v>
      </c>
      <c r="E602" s="132" t="n">
        <v>13.14479</v>
      </c>
      <c r="F602" s="132" t="n">
        <v>13.27169</v>
      </c>
    </row>
    <row r="603" customFormat="false" ht="12.8" hidden="true" customHeight="false" outlineLevel="0" collapsed="false">
      <c r="A603" s="131" t="n">
        <v>1253221200</v>
      </c>
      <c r="B603" s="330" t="n">
        <f aca="false">(A603/(24*60*60))+DATE(1970,1,1)</f>
        <v>40073.875</v>
      </c>
      <c r="C603" s="132" t="n">
        <v>13.27169</v>
      </c>
      <c r="D603" s="132" t="n">
        <v>13.29129</v>
      </c>
      <c r="E603" s="132" t="n">
        <v>13.19549</v>
      </c>
      <c r="F603" s="132" t="n">
        <v>13.26809</v>
      </c>
    </row>
    <row r="604" customFormat="false" ht="12.8" hidden="true" customHeight="false" outlineLevel="0" collapsed="false">
      <c r="A604" s="131" t="n">
        <v>1253480400</v>
      </c>
      <c r="B604" s="330" t="n">
        <f aca="false">(A604/(24*60*60))+DATE(1970,1,1)</f>
        <v>40076.875</v>
      </c>
      <c r="C604" s="132" t="n">
        <v>13.24179</v>
      </c>
      <c r="D604" s="132" t="n">
        <v>13.40429</v>
      </c>
      <c r="E604" s="132" t="n">
        <v>13.24179</v>
      </c>
      <c r="F604" s="132" t="n">
        <v>13.37559</v>
      </c>
    </row>
    <row r="605" customFormat="false" ht="12.8" hidden="true" customHeight="false" outlineLevel="0" collapsed="false">
      <c r="A605" s="131" t="n">
        <v>1253566800</v>
      </c>
      <c r="B605" s="330" t="n">
        <f aca="false">(A605/(24*60*60))+DATE(1970,1,1)</f>
        <v>40077.875</v>
      </c>
      <c r="C605" s="132" t="n">
        <v>13.37559</v>
      </c>
      <c r="D605" s="132" t="n">
        <v>13.39079</v>
      </c>
      <c r="E605" s="132" t="n">
        <v>13.26179</v>
      </c>
      <c r="F605" s="132" t="n">
        <v>13.33419</v>
      </c>
    </row>
    <row r="606" customFormat="false" ht="12.8" hidden="true" customHeight="false" outlineLevel="0" collapsed="false">
      <c r="A606" s="131" t="n">
        <v>1253653200</v>
      </c>
      <c r="B606" s="330" t="n">
        <f aca="false">(A606/(24*60*60))+DATE(1970,1,1)</f>
        <v>40078.875</v>
      </c>
      <c r="C606" s="132" t="n">
        <v>13.33419</v>
      </c>
      <c r="D606" s="132" t="n">
        <v>13.42679</v>
      </c>
      <c r="E606" s="132" t="n">
        <v>13.26809</v>
      </c>
      <c r="F606" s="132" t="n">
        <v>13.36539</v>
      </c>
    </row>
    <row r="607" customFormat="false" ht="12.8" hidden="true" customHeight="false" outlineLevel="0" collapsed="false">
      <c r="A607" s="131" t="n">
        <v>1253739600</v>
      </c>
      <c r="B607" s="330" t="n">
        <f aca="false">(A607/(24*60*60))+DATE(1970,1,1)</f>
        <v>40079.875</v>
      </c>
      <c r="C607" s="132" t="n">
        <v>13.36539</v>
      </c>
      <c r="D607" s="132" t="n">
        <v>13.54699</v>
      </c>
      <c r="E607" s="132" t="n">
        <v>13.32059</v>
      </c>
      <c r="F607" s="132" t="n">
        <v>13.50339</v>
      </c>
    </row>
    <row r="608" customFormat="false" ht="12.8" hidden="true" customHeight="false" outlineLevel="0" collapsed="false">
      <c r="A608" s="131" t="n">
        <v>1253826000</v>
      </c>
      <c r="B608" s="330" t="n">
        <f aca="false">(A608/(24*60*60))+DATE(1970,1,1)</f>
        <v>40080.875</v>
      </c>
      <c r="C608" s="132" t="n">
        <v>13.50339</v>
      </c>
      <c r="D608" s="132" t="n">
        <v>13.61004</v>
      </c>
      <c r="E608" s="132" t="n">
        <v>13.45479</v>
      </c>
      <c r="F608" s="132" t="n">
        <v>13.60109</v>
      </c>
    </row>
    <row r="609" customFormat="false" ht="12.8" hidden="true" customHeight="false" outlineLevel="0" collapsed="false">
      <c r="A609" s="131" t="n">
        <v>1254085200</v>
      </c>
      <c r="B609" s="330" t="n">
        <f aca="false">(A609/(24*60*60))+DATE(1970,1,1)</f>
        <v>40083.875</v>
      </c>
      <c r="C609" s="132" t="n">
        <v>13.53569</v>
      </c>
      <c r="D609" s="132" t="n">
        <v>13.60179</v>
      </c>
      <c r="E609" s="132" t="n">
        <v>13.47529</v>
      </c>
      <c r="F609" s="132" t="n">
        <v>13.54979</v>
      </c>
    </row>
    <row r="610" customFormat="false" ht="12.8" hidden="true" customHeight="false" outlineLevel="0" collapsed="false">
      <c r="A610" s="131" t="n">
        <v>1254171600</v>
      </c>
      <c r="B610" s="330" t="n">
        <f aca="false">(A610/(24*60*60))+DATE(1970,1,1)</f>
        <v>40084.875</v>
      </c>
      <c r="C610" s="132" t="n">
        <v>13.54979</v>
      </c>
      <c r="D610" s="132" t="n">
        <v>13.58849</v>
      </c>
      <c r="E610" s="132" t="n">
        <v>13.50549</v>
      </c>
      <c r="F610" s="132" t="n">
        <v>13.52449</v>
      </c>
    </row>
    <row r="611" customFormat="false" ht="12.8" hidden="true" customHeight="false" outlineLevel="0" collapsed="false">
      <c r="A611" s="131" t="n">
        <v>1254258000</v>
      </c>
      <c r="B611" s="330" t="n">
        <f aca="false">(A611/(24*60*60))+DATE(1970,1,1)</f>
        <v>40085.875</v>
      </c>
      <c r="C611" s="132" t="n">
        <v>13.52449</v>
      </c>
      <c r="D611" s="132" t="n">
        <v>13.53769</v>
      </c>
      <c r="E611" s="132" t="n">
        <v>13.45239</v>
      </c>
      <c r="F611" s="132" t="n">
        <v>13.49879</v>
      </c>
    </row>
    <row r="612" customFormat="false" ht="12.8" hidden="true" customHeight="false" outlineLevel="0" collapsed="false">
      <c r="A612" s="131" t="n">
        <v>1254344400</v>
      </c>
      <c r="B612" s="330" t="n">
        <f aca="false">(A612/(24*60*60))+DATE(1970,1,1)</f>
        <v>40086.875</v>
      </c>
      <c r="C612" s="132" t="n">
        <v>13.49879</v>
      </c>
      <c r="D612" s="132" t="n">
        <v>13.77979</v>
      </c>
      <c r="E612" s="132" t="n">
        <v>13.49479</v>
      </c>
      <c r="F612" s="132" t="n">
        <v>13.75859</v>
      </c>
    </row>
    <row r="613" customFormat="false" ht="12.8" hidden="true" customHeight="false" outlineLevel="0" collapsed="false">
      <c r="A613" s="131" t="n">
        <v>1254430800</v>
      </c>
      <c r="B613" s="330" t="n">
        <f aca="false">(A613/(24*60*60))+DATE(1970,1,1)</f>
        <v>40087.875</v>
      </c>
      <c r="C613" s="132" t="n">
        <v>13.75859</v>
      </c>
      <c r="D613" s="132" t="n">
        <v>13.80439</v>
      </c>
      <c r="E613" s="132" t="n">
        <v>13.58979</v>
      </c>
      <c r="F613" s="132" t="n">
        <v>13.62109</v>
      </c>
    </row>
    <row r="614" customFormat="false" ht="12.8" hidden="true" customHeight="false" outlineLevel="0" collapsed="false">
      <c r="A614" s="131" t="n">
        <v>1254690000</v>
      </c>
      <c r="B614" s="330" t="n">
        <f aca="false">(A614/(24*60*60))+DATE(1970,1,1)</f>
        <v>40090.875</v>
      </c>
      <c r="C614" s="132" t="n">
        <v>13.62109</v>
      </c>
      <c r="D614" s="132" t="n">
        <v>13.68579</v>
      </c>
      <c r="E614" s="132" t="n">
        <v>13.58809</v>
      </c>
      <c r="F614" s="132" t="n">
        <v>13.60549</v>
      </c>
    </row>
    <row r="615" customFormat="false" ht="12.8" hidden="true" customHeight="false" outlineLevel="0" collapsed="false">
      <c r="A615" s="131" t="n">
        <v>1254776400</v>
      </c>
      <c r="B615" s="330" t="n">
        <f aca="false">(A615/(24*60*60))+DATE(1970,1,1)</f>
        <v>40091.875</v>
      </c>
      <c r="C615" s="132" t="n">
        <v>13.60549</v>
      </c>
      <c r="D615" s="132" t="n">
        <v>13.61399</v>
      </c>
      <c r="E615" s="132" t="n">
        <v>13.44539</v>
      </c>
      <c r="F615" s="132" t="n">
        <v>13.45979</v>
      </c>
    </row>
    <row r="616" customFormat="false" ht="12.8" hidden="true" customHeight="false" outlineLevel="0" collapsed="false">
      <c r="A616" s="131" t="n">
        <v>1254862800</v>
      </c>
      <c r="B616" s="330" t="n">
        <f aca="false">(A616/(24*60*60))+DATE(1970,1,1)</f>
        <v>40092.875</v>
      </c>
      <c r="C616" s="132" t="n">
        <v>13.45979</v>
      </c>
      <c r="D616" s="132" t="n">
        <v>13.53149</v>
      </c>
      <c r="E616" s="132" t="n">
        <v>13.36149</v>
      </c>
      <c r="F616" s="132" t="n">
        <v>13.36779</v>
      </c>
    </row>
    <row r="617" customFormat="false" ht="12.8" hidden="true" customHeight="false" outlineLevel="0" collapsed="false">
      <c r="A617" s="131" t="n">
        <v>1254949200</v>
      </c>
      <c r="B617" s="330" t="n">
        <f aca="false">(A617/(24*60*60))+DATE(1970,1,1)</f>
        <v>40093.875</v>
      </c>
      <c r="C617" s="132" t="n">
        <v>13.36779</v>
      </c>
      <c r="D617" s="132" t="n">
        <v>13.37979</v>
      </c>
      <c r="E617" s="132" t="n">
        <v>13.21139</v>
      </c>
      <c r="F617" s="132" t="n">
        <v>13.24219</v>
      </c>
    </row>
    <row r="618" customFormat="false" ht="12.8" hidden="true" customHeight="false" outlineLevel="0" collapsed="false">
      <c r="A618" s="131" t="n">
        <v>1255035600</v>
      </c>
      <c r="B618" s="330" t="n">
        <f aca="false">(A618/(24*60*60))+DATE(1970,1,1)</f>
        <v>40094.875</v>
      </c>
      <c r="C618" s="132" t="n">
        <v>13.24219</v>
      </c>
      <c r="D618" s="132" t="n">
        <v>13.31309</v>
      </c>
      <c r="E618" s="132" t="n">
        <v>13.21229</v>
      </c>
      <c r="F618" s="132" t="n">
        <v>13.30779</v>
      </c>
    </row>
    <row r="619" customFormat="false" ht="12.8" hidden="true" customHeight="false" outlineLevel="0" collapsed="false">
      <c r="A619" s="131" t="n">
        <v>1255294800</v>
      </c>
      <c r="B619" s="330" t="n">
        <f aca="false">(A619/(24*60*60))+DATE(1970,1,1)</f>
        <v>40097.875</v>
      </c>
      <c r="C619" s="132" t="n">
        <v>13.30779</v>
      </c>
      <c r="D619" s="132" t="n">
        <v>13.30779</v>
      </c>
      <c r="E619" s="132" t="n">
        <v>13.18049</v>
      </c>
      <c r="F619" s="132" t="n">
        <v>13.24079</v>
      </c>
    </row>
    <row r="620" customFormat="false" ht="12.8" hidden="true" customHeight="false" outlineLevel="0" collapsed="false">
      <c r="A620" s="131" t="n">
        <v>1255381200</v>
      </c>
      <c r="B620" s="330" t="n">
        <f aca="false">(A620/(24*60*60))+DATE(1970,1,1)</f>
        <v>40098.875</v>
      </c>
      <c r="C620" s="132" t="n">
        <v>13.24079</v>
      </c>
      <c r="D620" s="132" t="n">
        <v>13.24379</v>
      </c>
      <c r="E620" s="132" t="n">
        <v>13.10539</v>
      </c>
      <c r="F620" s="132" t="n">
        <v>13.11589</v>
      </c>
    </row>
    <row r="621" customFormat="false" ht="12.8" hidden="true" customHeight="false" outlineLevel="0" collapsed="false">
      <c r="A621" s="131" t="n">
        <v>1255467600</v>
      </c>
      <c r="B621" s="330" t="n">
        <f aca="false">(A621/(24*60*60))+DATE(1970,1,1)</f>
        <v>40099.875</v>
      </c>
      <c r="C621" s="132" t="n">
        <v>13.11589</v>
      </c>
      <c r="D621" s="132" t="n">
        <v>13.11589</v>
      </c>
      <c r="E621" s="132" t="n">
        <v>13.02229</v>
      </c>
      <c r="F621" s="132" t="n">
        <v>13.06419</v>
      </c>
    </row>
    <row r="622" customFormat="false" ht="12.8" hidden="true" customHeight="false" outlineLevel="0" collapsed="false">
      <c r="A622" s="131" t="n">
        <v>1255554000</v>
      </c>
      <c r="B622" s="330" t="n">
        <f aca="false">(A622/(24*60*60))+DATE(1970,1,1)</f>
        <v>40100.875</v>
      </c>
      <c r="C622" s="132" t="n">
        <v>13.06419</v>
      </c>
      <c r="D622" s="132" t="n">
        <v>13.12509</v>
      </c>
      <c r="E622" s="132" t="n">
        <v>13.03979</v>
      </c>
      <c r="F622" s="132" t="n">
        <v>13.07819</v>
      </c>
    </row>
    <row r="623" customFormat="false" ht="12.8" hidden="true" customHeight="false" outlineLevel="0" collapsed="false">
      <c r="A623" s="131" t="n">
        <v>1255640400</v>
      </c>
      <c r="B623" s="330" t="n">
        <f aca="false">(A623/(24*60*60))+DATE(1970,1,1)</f>
        <v>40101.875</v>
      </c>
      <c r="C623" s="132" t="n">
        <v>13.07819</v>
      </c>
      <c r="D623" s="132" t="n">
        <v>13.17559</v>
      </c>
      <c r="E623" s="132" t="n">
        <v>13.03269</v>
      </c>
      <c r="F623" s="132" t="n">
        <v>13.10269</v>
      </c>
    </row>
    <row r="624" customFormat="false" ht="12.8" hidden="true" customHeight="false" outlineLevel="0" collapsed="false">
      <c r="A624" s="131" t="n">
        <v>1255899600</v>
      </c>
      <c r="B624" s="330" t="n">
        <f aca="false">(A624/(24*60*60))+DATE(1970,1,1)</f>
        <v>40104.875</v>
      </c>
      <c r="C624" s="132" t="n">
        <v>13.10269</v>
      </c>
      <c r="D624" s="132" t="n">
        <v>13.12039</v>
      </c>
      <c r="E624" s="132" t="n">
        <v>12.93499</v>
      </c>
      <c r="F624" s="132" t="n">
        <v>12.93759</v>
      </c>
    </row>
    <row r="625" customFormat="false" ht="12.8" hidden="true" customHeight="false" outlineLevel="0" collapsed="false">
      <c r="A625" s="131" t="n">
        <v>1255986000</v>
      </c>
      <c r="B625" s="330" t="n">
        <f aca="false">(A625/(24*60*60))+DATE(1970,1,1)</f>
        <v>40105.875</v>
      </c>
      <c r="C625" s="132" t="n">
        <v>12.93759</v>
      </c>
      <c r="D625" s="132" t="n">
        <v>13.06959</v>
      </c>
      <c r="E625" s="132" t="n">
        <v>12.79059</v>
      </c>
      <c r="F625" s="132" t="n">
        <v>13.03869</v>
      </c>
    </row>
    <row r="626" customFormat="false" ht="12.8" hidden="true" customHeight="false" outlineLevel="0" collapsed="false">
      <c r="A626" s="131" t="n">
        <v>1256072400</v>
      </c>
      <c r="B626" s="330" t="n">
        <f aca="false">(A626/(24*60*60))+DATE(1970,1,1)</f>
        <v>40106.875</v>
      </c>
      <c r="C626" s="132" t="n">
        <v>13.03869</v>
      </c>
      <c r="D626" s="132" t="n">
        <v>13.07569</v>
      </c>
      <c r="E626" s="132" t="n">
        <v>12.87269</v>
      </c>
      <c r="F626" s="132" t="n">
        <v>12.92979</v>
      </c>
    </row>
    <row r="627" customFormat="false" ht="12.8" hidden="true" customHeight="false" outlineLevel="0" collapsed="false">
      <c r="A627" s="131" t="n">
        <v>1256158800</v>
      </c>
      <c r="B627" s="330" t="n">
        <f aca="false">(A627/(24*60*60))+DATE(1970,1,1)</f>
        <v>40107.875</v>
      </c>
      <c r="C627" s="132" t="n">
        <v>12.92979</v>
      </c>
      <c r="D627" s="132" t="n">
        <v>13.01729</v>
      </c>
      <c r="E627" s="132" t="n">
        <v>12.86979</v>
      </c>
      <c r="F627" s="132" t="n">
        <v>12.87979</v>
      </c>
    </row>
    <row r="628" customFormat="false" ht="12.8" hidden="true" customHeight="false" outlineLevel="0" collapsed="false">
      <c r="A628" s="131" t="n">
        <v>1256245200</v>
      </c>
      <c r="B628" s="330" t="n">
        <f aca="false">(A628/(24*60*60))+DATE(1970,1,1)</f>
        <v>40108.875</v>
      </c>
      <c r="C628" s="132" t="n">
        <v>12.87979</v>
      </c>
      <c r="D628" s="132" t="n">
        <v>13.08859</v>
      </c>
      <c r="E628" s="132" t="n">
        <v>12.85429</v>
      </c>
      <c r="F628" s="132" t="n">
        <v>13.07959</v>
      </c>
    </row>
    <row r="629" customFormat="false" ht="12.8" hidden="true" customHeight="false" outlineLevel="0" collapsed="false">
      <c r="A629" s="131" t="n">
        <v>1256504400</v>
      </c>
      <c r="B629" s="330" t="n">
        <f aca="false">(A629/(24*60*60))+DATE(1970,1,1)</f>
        <v>40111.875</v>
      </c>
      <c r="C629" s="132" t="n">
        <v>13.07959</v>
      </c>
      <c r="D629" s="132" t="n">
        <v>13.29699</v>
      </c>
      <c r="E629" s="132" t="n">
        <v>13.02209</v>
      </c>
      <c r="F629" s="132" t="n">
        <v>13.28129</v>
      </c>
    </row>
    <row r="630" customFormat="false" ht="12.8" hidden="true" customHeight="false" outlineLevel="0" collapsed="false">
      <c r="A630" s="131" t="n">
        <v>1256590800</v>
      </c>
      <c r="B630" s="330" t="n">
        <f aca="false">(A630/(24*60*60))+DATE(1970,1,1)</f>
        <v>40112.875</v>
      </c>
      <c r="C630" s="132" t="n">
        <v>13.28129</v>
      </c>
      <c r="D630" s="132" t="n">
        <v>13.36549</v>
      </c>
      <c r="E630" s="132" t="n">
        <v>13.20469</v>
      </c>
      <c r="F630" s="132" t="n">
        <v>13.21699</v>
      </c>
    </row>
    <row r="631" customFormat="false" ht="12.8" hidden="true" customHeight="false" outlineLevel="0" collapsed="false">
      <c r="A631" s="131" t="n">
        <v>1256677200</v>
      </c>
      <c r="B631" s="330" t="n">
        <f aca="false">(A631/(24*60*60))+DATE(1970,1,1)</f>
        <v>40113.875</v>
      </c>
      <c r="C631" s="132" t="n">
        <v>13.21699</v>
      </c>
      <c r="D631" s="132" t="n">
        <v>13.32149</v>
      </c>
      <c r="E631" s="132" t="n">
        <v>13.20969</v>
      </c>
      <c r="F631" s="132" t="n">
        <v>13.30619</v>
      </c>
    </row>
    <row r="632" customFormat="false" ht="12.8" hidden="true" customHeight="false" outlineLevel="0" collapsed="false">
      <c r="A632" s="131" t="n">
        <v>1256763600</v>
      </c>
      <c r="B632" s="330" t="n">
        <f aca="false">(A632/(24*60*60))+DATE(1970,1,1)</f>
        <v>40114.875</v>
      </c>
      <c r="C632" s="132" t="n">
        <v>13.30619</v>
      </c>
      <c r="D632" s="132" t="n">
        <v>13.34259</v>
      </c>
      <c r="E632" s="132" t="n">
        <v>12.98549</v>
      </c>
      <c r="F632" s="132" t="n">
        <v>13.06029</v>
      </c>
    </row>
    <row r="633" customFormat="false" ht="12.8" hidden="true" customHeight="false" outlineLevel="0" collapsed="false">
      <c r="A633" s="131" t="n">
        <v>1256850000</v>
      </c>
      <c r="B633" s="330" t="n">
        <f aca="false">(A633/(24*60*60))+DATE(1970,1,1)</f>
        <v>40115.875</v>
      </c>
      <c r="C633" s="132" t="n">
        <v>13.06029</v>
      </c>
      <c r="D633" s="132" t="n">
        <v>13.24429</v>
      </c>
      <c r="E633" s="132" t="n">
        <v>12.98029</v>
      </c>
      <c r="F633" s="132" t="n">
        <v>13.19804</v>
      </c>
    </row>
    <row r="634" customFormat="false" ht="12.8" hidden="true" customHeight="false" outlineLevel="0" collapsed="false">
      <c r="A634" s="131" t="n">
        <v>1257112800</v>
      </c>
      <c r="B634" s="330" t="n">
        <f aca="false">(A634/(24*60*60))+DATE(1970,1,1)</f>
        <v>40118.9166666667</v>
      </c>
      <c r="C634" s="132" t="n">
        <v>13.19804</v>
      </c>
      <c r="D634" s="132" t="n">
        <v>13.30659</v>
      </c>
      <c r="E634" s="132" t="n">
        <v>13.06049</v>
      </c>
      <c r="F634" s="132" t="n">
        <v>13.21179</v>
      </c>
    </row>
    <row r="635" customFormat="false" ht="12.8" hidden="true" customHeight="false" outlineLevel="0" collapsed="false">
      <c r="A635" s="131" t="n">
        <v>1257199200</v>
      </c>
      <c r="B635" s="330" t="n">
        <f aca="false">(A635/(24*60*60))+DATE(1970,1,1)</f>
        <v>40119.9166666667</v>
      </c>
      <c r="C635" s="132" t="n">
        <v>13.21179</v>
      </c>
      <c r="D635" s="132" t="n">
        <v>13.38014</v>
      </c>
      <c r="E635" s="132" t="n">
        <v>13.18979</v>
      </c>
      <c r="F635" s="132" t="n">
        <v>13.22054</v>
      </c>
    </row>
    <row r="636" customFormat="false" ht="12.8" hidden="true" customHeight="false" outlineLevel="0" collapsed="false">
      <c r="A636" s="131" t="n">
        <v>1257285600</v>
      </c>
      <c r="B636" s="330" t="n">
        <f aca="false">(A636/(24*60*60))+DATE(1970,1,1)</f>
        <v>40120.9166666667</v>
      </c>
      <c r="C636" s="132" t="n">
        <v>13.22054</v>
      </c>
      <c r="D636" s="132" t="n">
        <v>13.32929</v>
      </c>
      <c r="E636" s="132" t="n">
        <v>13.20879</v>
      </c>
      <c r="F636" s="132" t="n">
        <v>13.29479</v>
      </c>
    </row>
    <row r="637" customFormat="false" ht="12.8" hidden="true" customHeight="false" outlineLevel="0" collapsed="false">
      <c r="A637" s="131" t="n">
        <v>1257372000</v>
      </c>
      <c r="B637" s="330" t="n">
        <f aca="false">(A637/(24*60*60))+DATE(1970,1,1)</f>
        <v>40121.9166666667</v>
      </c>
      <c r="C637" s="132" t="n">
        <v>13.29479</v>
      </c>
      <c r="D637" s="132" t="n">
        <v>13.38899</v>
      </c>
      <c r="E637" s="132" t="n">
        <v>13.23239</v>
      </c>
      <c r="F637" s="132" t="n">
        <v>13.28129</v>
      </c>
    </row>
    <row r="638" customFormat="false" ht="12.8" hidden="true" customHeight="false" outlineLevel="0" collapsed="false">
      <c r="A638" s="131" t="n">
        <v>1257458400</v>
      </c>
      <c r="B638" s="330" t="n">
        <f aca="false">(A638/(24*60*60))+DATE(1970,1,1)</f>
        <v>40122.9166666667</v>
      </c>
      <c r="C638" s="132" t="n">
        <v>13.28129</v>
      </c>
      <c r="D638" s="132" t="n">
        <v>13.43904</v>
      </c>
      <c r="E638" s="132" t="n">
        <v>13.26779</v>
      </c>
      <c r="F638" s="132" t="n">
        <v>13.41004</v>
      </c>
    </row>
    <row r="639" customFormat="false" ht="12.8" hidden="true" customHeight="false" outlineLevel="0" collapsed="false">
      <c r="A639" s="131" t="n">
        <v>1257717600</v>
      </c>
      <c r="B639" s="330" t="n">
        <f aca="false">(A639/(24*60*60))+DATE(1970,1,1)</f>
        <v>40125.9166666667</v>
      </c>
      <c r="C639" s="132" t="n">
        <v>13.41004</v>
      </c>
      <c r="D639" s="132" t="n">
        <v>13.43779</v>
      </c>
      <c r="E639" s="132" t="n">
        <v>13.23509</v>
      </c>
      <c r="F639" s="132" t="n">
        <v>13.27029</v>
      </c>
    </row>
    <row r="640" customFormat="false" ht="12.8" hidden="true" customHeight="false" outlineLevel="0" collapsed="false">
      <c r="A640" s="131" t="n">
        <v>1257804000</v>
      </c>
      <c r="B640" s="330" t="n">
        <f aca="false">(A640/(24*60*60))+DATE(1970,1,1)</f>
        <v>40126.9166666667</v>
      </c>
      <c r="C640" s="132" t="n">
        <v>13.27029</v>
      </c>
      <c r="D640" s="132" t="n">
        <v>13.34219</v>
      </c>
      <c r="E640" s="132" t="n">
        <v>13.18099</v>
      </c>
      <c r="F640" s="132" t="n">
        <v>13.20479</v>
      </c>
    </row>
    <row r="641" customFormat="false" ht="12.8" hidden="true" customHeight="false" outlineLevel="0" collapsed="false">
      <c r="A641" s="131" t="n">
        <v>1257890400</v>
      </c>
      <c r="B641" s="330" t="n">
        <f aca="false">(A641/(24*60*60))+DATE(1970,1,1)</f>
        <v>40127.9166666667</v>
      </c>
      <c r="C641" s="132" t="n">
        <v>13.20479</v>
      </c>
      <c r="D641" s="132" t="n">
        <v>13.20479</v>
      </c>
      <c r="E641" s="132" t="n">
        <v>13.11209</v>
      </c>
      <c r="F641" s="132" t="n">
        <v>13.14539</v>
      </c>
    </row>
    <row r="642" customFormat="false" ht="12.8" hidden="true" customHeight="false" outlineLevel="0" collapsed="false">
      <c r="A642" s="131" t="n">
        <v>1257976800</v>
      </c>
      <c r="B642" s="330" t="n">
        <f aca="false">(A642/(24*60*60))+DATE(1970,1,1)</f>
        <v>40128.9166666667</v>
      </c>
      <c r="C642" s="132" t="n">
        <v>13.14539</v>
      </c>
      <c r="D642" s="132" t="n">
        <v>13.26209</v>
      </c>
      <c r="E642" s="132" t="n">
        <v>13.11479</v>
      </c>
      <c r="F642" s="132" t="n">
        <v>13.19229</v>
      </c>
    </row>
    <row r="643" customFormat="false" ht="12.8" hidden="true" customHeight="false" outlineLevel="0" collapsed="false">
      <c r="A643" s="131" t="n">
        <v>1258063200</v>
      </c>
      <c r="B643" s="330" t="n">
        <f aca="false">(A643/(24*60*60))+DATE(1970,1,1)</f>
        <v>40129.9166666667</v>
      </c>
      <c r="C643" s="132" t="n">
        <v>13.19229</v>
      </c>
      <c r="D643" s="132" t="n">
        <v>13.19229</v>
      </c>
      <c r="E643" s="132" t="n">
        <v>13.00969</v>
      </c>
      <c r="F643" s="132" t="n">
        <v>13.02839</v>
      </c>
    </row>
    <row r="644" customFormat="false" ht="12.8" hidden="true" customHeight="false" outlineLevel="0" collapsed="false">
      <c r="A644" s="131" t="n">
        <v>1258322400</v>
      </c>
      <c r="B644" s="330" t="n">
        <f aca="false">(A644/(24*60*60))+DATE(1970,1,1)</f>
        <v>40132.9166666667</v>
      </c>
      <c r="C644" s="132" t="n">
        <v>13.02839</v>
      </c>
      <c r="D644" s="132" t="n">
        <v>13.04349</v>
      </c>
      <c r="E644" s="132" t="n">
        <v>12.94904</v>
      </c>
      <c r="F644" s="132" t="n">
        <v>12.99729</v>
      </c>
    </row>
    <row r="645" customFormat="false" ht="12.8" hidden="true" customHeight="false" outlineLevel="0" collapsed="false">
      <c r="A645" s="131" t="n">
        <v>1258408800</v>
      </c>
      <c r="B645" s="330" t="n">
        <f aca="false">(A645/(24*60*60))+DATE(1970,1,1)</f>
        <v>40133.9166666667</v>
      </c>
      <c r="C645" s="132" t="n">
        <v>12.99729</v>
      </c>
      <c r="D645" s="132" t="n">
        <v>13.13249</v>
      </c>
      <c r="E645" s="132" t="n">
        <v>12.94479</v>
      </c>
      <c r="F645" s="132" t="n">
        <v>13.03399</v>
      </c>
    </row>
    <row r="646" customFormat="false" ht="12.8" hidden="true" customHeight="false" outlineLevel="0" collapsed="false">
      <c r="A646" s="131" t="n">
        <v>1258495200</v>
      </c>
      <c r="B646" s="330" t="n">
        <f aca="false">(A646/(24*60*60))+DATE(1970,1,1)</f>
        <v>40134.9166666667</v>
      </c>
      <c r="C646" s="132" t="n">
        <v>13.03399</v>
      </c>
      <c r="D646" s="132" t="n">
        <v>13.04919</v>
      </c>
      <c r="E646" s="132" t="n">
        <v>12.94459</v>
      </c>
      <c r="F646" s="132" t="n">
        <v>12.99489</v>
      </c>
    </row>
    <row r="647" customFormat="false" ht="12.8" hidden="true" customHeight="false" outlineLevel="0" collapsed="false">
      <c r="A647" s="131" t="n">
        <v>1258581600</v>
      </c>
      <c r="B647" s="330" t="n">
        <f aca="false">(A647/(24*60*60))+DATE(1970,1,1)</f>
        <v>40135.9166666667</v>
      </c>
      <c r="C647" s="132" t="n">
        <v>12.99489</v>
      </c>
      <c r="D647" s="132" t="n">
        <v>13.08679</v>
      </c>
      <c r="E647" s="132" t="n">
        <v>12.98589</v>
      </c>
      <c r="F647" s="132" t="n">
        <v>13.03479</v>
      </c>
    </row>
    <row r="648" customFormat="false" ht="12.8" hidden="true" customHeight="false" outlineLevel="0" collapsed="false">
      <c r="A648" s="131" t="n">
        <v>1258668000</v>
      </c>
      <c r="B648" s="330" t="n">
        <f aca="false">(A648/(24*60*60))+DATE(1970,1,1)</f>
        <v>40136.9166666667</v>
      </c>
      <c r="C648" s="132" t="n">
        <v>13.03479</v>
      </c>
      <c r="D648" s="132" t="n">
        <v>13.12069</v>
      </c>
      <c r="E648" s="132" t="n">
        <v>13.03479</v>
      </c>
      <c r="F648" s="132" t="n">
        <v>13.07349</v>
      </c>
    </row>
    <row r="649" customFormat="false" ht="12.8" hidden="true" customHeight="false" outlineLevel="0" collapsed="false">
      <c r="A649" s="131" t="n">
        <v>1258927200</v>
      </c>
      <c r="B649" s="330" t="n">
        <f aca="false">(A649/(24*60*60))+DATE(1970,1,1)</f>
        <v>40139.9166666667</v>
      </c>
      <c r="C649" s="132" t="n">
        <v>13.07349</v>
      </c>
      <c r="D649" s="132" t="n">
        <v>13.10779</v>
      </c>
      <c r="E649" s="132" t="n">
        <v>12.94929</v>
      </c>
      <c r="F649" s="132" t="n">
        <v>12.95889</v>
      </c>
    </row>
    <row r="650" customFormat="false" ht="12.8" hidden="true" customHeight="false" outlineLevel="0" collapsed="false">
      <c r="A650" s="131" t="n">
        <v>1259013600</v>
      </c>
      <c r="B650" s="330" t="n">
        <f aca="false">(A650/(24*60*60))+DATE(1970,1,1)</f>
        <v>40140.9166666667</v>
      </c>
      <c r="C650" s="132" t="n">
        <v>12.95889</v>
      </c>
      <c r="D650" s="132" t="n">
        <v>13.02179</v>
      </c>
      <c r="E650" s="132" t="n">
        <v>12.86979</v>
      </c>
      <c r="F650" s="132" t="n">
        <v>12.88549</v>
      </c>
    </row>
    <row r="651" customFormat="false" ht="12.8" hidden="true" customHeight="false" outlineLevel="0" collapsed="false">
      <c r="A651" s="131" t="n">
        <v>1259100000</v>
      </c>
      <c r="B651" s="330" t="n">
        <f aca="false">(A651/(24*60*60))+DATE(1970,1,1)</f>
        <v>40141.9166666667</v>
      </c>
      <c r="C651" s="132" t="n">
        <v>12.88549</v>
      </c>
      <c r="D651" s="132" t="n">
        <v>12.90329</v>
      </c>
      <c r="E651" s="132" t="n">
        <v>12.78559</v>
      </c>
      <c r="F651" s="132" t="n">
        <v>12.82379</v>
      </c>
    </row>
    <row r="652" customFormat="false" ht="12.8" hidden="true" customHeight="false" outlineLevel="0" collapsed="false">
      <c r="A652" s="131" t="n">
        <v>1259186400</v>
      </c>
      <c r="B652" s="330" t="n">
        <f aca="false">(A652/(24*60*60))+DATE(1970,1,1)</f>
        <v>40142.9166666667</v>
      </c>
      <c r="C652" s="132" t="n">
        <v>12.82379</v>
      </c>
      <c r="D652" s="132" t="n">
        <v>13.01059</v>
      </c>
      <c r="E652" s="132" t="n">
        <v>12.80849</v>
      </c>
      <c r="F652" s="132" t="n">
        <v>12.99539</v>
      </c>
    </row>
    <row r="653" customFormat="false" ht="12.8" hidden="true" customHeight="false" outlineLevel="0" collapsed="false">
      <c r="A653" s="131" t="n">
        <v>1259272800</v>
      </c>
      <c r="B653" s="330" t="n">
        <f aca="false">(A653/(24*60*60))+DATE(1970,1,1)</f>
        <v>40143.9166666667</v>
      </c>
      <c r="C653" s="132" t="n">
        <v>12.99539</v>
      </c>
      <c r="D653" s="132" t="n">
        <v>13.02459</v>
      </c>
      <c r="E653" s="132" t="n">
        <v>12.88709</v>
      </c>
      <c r="F653" s="132" t="n">
        <v>12.93079</v>
      </c>
    </row>
    <row r="654" customFormat="false" ht="12.8" hidden="true" customHeight="false" outlineLevel="0" collapsed="false">
      <c r="A654" s="131" t="n">
        <v>1259532000</v>
      </c>
      <c r="B654" s="330" t="n">
        <f aca="false">(A654/(24*60*60))+DATE(1970,1,1)</f>
        <v>40146.9166666667</v>
      </c>
      <c r="C654" s="132" t="n">
        <v>12.93079</v>
      </c>
      <c r="D654" s="132" t="n">
        <v>12.97989</v>
      </c>
      <c r="E654" s="132" t="n">
        <v>12.84979</v>
      </c>
      <c r="F654" s="132" t="n">
        <v>12.92829</v>
      </c>
    </row>
    <row r="655" customFormat="false" ht="12.8" hidden="true" customHeight="false" outlineLevel="0" collapsed="false">
      <c r="A655" s="131" t="n">
        <v>1259618400</v>
      </c>
      <c r="B655" s="330" t="n">
        <f aca="false">(A655/(24*60*60))+DATE(1970,1,1)</f>
        <v>40147.9166666667</v>
      </c>
      <c r="C655" s="132" t="n">
        <v>12.92829</v>
      </c>
      <c r="D655" s="132" t="n">
        <v>12.93809</v>
      </c>
      <c r="E655" s="132" t="n">
        <v>12.82479</v>
      </c>
      <c r="F655" s="132" t="n">
        <v>12.84859</v>
      </c>
    </row>
    <row r="656" customFormat="false" ht="12.8" hidden="true" customHeight="false" outlineLevel="0" collapsed="false">
      <c r="A656" s="131" t="n">
        <v>1259704800</v>
      </c>
      <c r="B656" s="330" t="n">
        <f aca="false">(A656/(24*60*60))+DATE(1970,1,1)</f>
        <v>40148.9166666667</v>
      </c>
      <c r="C656" s="132" t="n">
        <v>12.84859</v>
      </c>
      <c r="D656" s="132" t="n">
        <v>12.85899</v>
      </c>
      <c r="E656" s="132" t="n">
        <v>12.70899</v>
      </c>
      <c r="F656" s="132" t="n">
        <v>12.71099</v>
      </c>
    </row>
    <row r="657" customFormat="false" ht="12.8" hidden="true" customHeight="false" outlineLevel="0" collapsed="false">
      <c r="A657" s="131" t="n">
        <v>1259791200</v>
      </c>
      <c r="B657" s="330" t="n">
        <f aca="false">(A657/(24*60*60))+DATE(1970,1,1)</f>
        <v>40149.9166666667</v>
      </c>
      <c r="C657" s="132" t="n">
        <v>12.71099</v>
      </c>
      <c r="D657" s="132" t="n">
        <v>12.71099</v>
      </c>
      <c r="E657" s="132" t="n">
        <v>12.55554</v>
      </c>
      <c r="F657" s="132" t="n">
        <v>12.63279</v>
      </c>
    </row>
    <row r="658" customFormat="false" ht="12.8" hidden="true" customHeight="false" outlineLevel="0" collapsed="false">
      <c r="A658" s="131" t="n">
        <v>1259877600</v>
      </c>
      <c r="B658" s="330" t="n">
        <f aca="false">(A658/(24*60*60))+DATE(1970,1,1)</f>
        <v>40150.9166666667</v>
      </c>
      <c r="C658" s="132" t="n">
        <v>12.63279</v>
      </c>
      <c r="D658" s="132" t="n">
        <v>12.69829</v>
      </c>
      <c r="E658" s="132" t="n">
        <v>12.48504</v>
      </c>
      <c r="F658" s="132" t="n">
        <v>12.63549</v>
      </c>
    </row>
    <row r="659" customFormat="false" ht="12.8" hidden="true" customHeight="false" outlineLevel="0" collapsed="false">
      <c r="A659" s="131" t="n">
        <v>1260136800</v>
      </c>
      <c r="B659" s="330" t="n">
        <f aca="false">(A659/(24*60*60))+DATE(1970,1,1)</f>
        <v>40153.9166666667</v>
      </c>
      <c r="C659" s="132" t="n">
        <v>12.63549</v>
      </c>
      <c r="D659" s="132" t="n">
        <v>12.73329</v>
      </c>
      <c r="E659" s="132" t="n">
        <v>12.58279</v>
      </c>
      <c r="F659" s="132" t="n">
        <v>12.68349</v>
      </c>
    </row>
    <row r="660" customFormat="false" ht="12.8" hidden="true" customHeight="false" outlineLevel="0" collapsed="false">
      <c r="A660" s="131" t="n">
        <v>1260223200</v>
      </c>
      <c r="B660" s="330" t="n">
        <f aca="false">(A660/(24*60*60))+DATE(1970,1,1)</f>
        <v>40154.9166666667</v>
      </c>
      <c r="C660" s="132" t="n">
        <v>12.68349</v>
      </c>
      <c r="D660" s="132" t="n">
        <v>12.98479</v>
      </c>
      <c r="E660" s="132" t="n">
        <v>12.65479</v>
      </c>
      <c r="F660" s="132" t="n">
        <v>12.91619</v>
      </c>
    </row>
    <row r="661" customFormat="false" ht="12.8" hidden="true" customHeight="false" outlineLevel="0" collapsed="false">
      <c r="A661" s="131" t="n">
        <v>1260309600</v>
      </c>
      <c r="B661" s="330" t="n">
        <f aca="false">(A661/(24*60*60))+DATE(1970,1,1)</f>
        <v>40155.9166666667</v>
      </c>
      <c r="C661" s="132" t="n">
        <v>12.91619</v>
      </c>
      <c r="D661" s="132" t="n">
        <v>13.02204</v>
      </c>
      <c r="E661" s="132" t="n">
        <v>12.85229</v>
      </c>
      <c r="F661" s="132" t="n">
        <v>12.89119</v>
      </c>
    </row>
    <row r="662" customFormat="false" ht="12.8" hidden="true" customHeight="false" outlineLevel="0" collapsed="false">
      <c r="A662" s="131" t="n">
        <v>1260396000</v>
      </c>
      <c r="B662" s="330" t="n">
        <f aca="false">(A662/(24*60*60))+DATE(1970,1,1)</f>
        <v>40156.9166666667</v>
      </c>
      <c r="C662" s="132" t="n">
        <v>12.89119</v>
      </c>
      <c r="D662" s="132" t="n">
        <v>13.00519</v>
      </c>
      <c r="E662" s="132" t="n">
        <v>12.85979</v>
      </c>
      <c r="F662" s="132" t="n">
        <v>12.92779</v>
      </c>
    </row>
    <row r="663" customFormat="false" ht="12.8" hidden="true" customHeight="false" outlineLevel="0" collapsed="false">
      <c r="A663" s="131" t="n">
        <v>1260482400</v>
      </c>
      <c r="B663" s="330" t="n">
        <f aca="false">(A663/(24*60*60))+DATE(1970,1,1)</f>
        <v>40157.9166666667</v>
      </c>
      <c r="C663" s="132" t="n">
        <v>12.92779</v>
      </c>
      <c r="D663" s="132" t="n">
        <v>12.95389</v>
      </c>
      <c r="E663" s="132" t="n">
        <v>12.82099</v>
      </c>
      <c r="F663" s="132" t="n">
        <v>12.87979</v>
      </c>
    </row>
    <row r="664" customFormat="false" ht="12.8" hidden="true" customHeight="false" outlineLevel="0" collapsed="false">
      <c r="A664" s="131" t="n">
        <v>1260741600</v>
      </c>
      <c r="B664" s="330" t="n">
        <f aca="false">(A664/(24*60*60))+DATE(1970,1,1)</f>
        <v>40160.9166666667</v>
      </c>
      <c r="C664" s="132" t="n">
        <v>12.87979</v>
      </c>
      <c r="D664" s="132" t="n">
        <v>12.92979</v>
      </c>
      <c r="E664" s="132" t="n">
        <v>12.72579</v>
      </c>
      <c r="F664" s="132" t="n">
        <v>12.72979</v>
      </c>
    </row>
    <row r="665" customFormat="false" ht="12.8" hidden="true" customHeight="false" outlineLevel="0" collapsed="false">
      <c r="A665" s="131" t="n">
        <v>1260828000</v>
      </c>
      <c r="B665" s="330" t="n">
        <f aca="false">(A665/(24*60*60))+DATE(1970,1,1)</f>
        <v>40161.9166666667</v>
      </c>
      <c r="C665" s="132" t="n">
        <v>12.72979</v>
      </c>
      <c r="D665" s="132" t="n">
        <v>12.81929</v>
      </c>
      <c r="E665" s="132" t="n">
        <v>12.64509</v>
      </c>
      <c r="F665" s="132" t="n">
        <v>12.68979</v>
      </c>
    </row>
    <row r="666" customFormat="false" ht="12.8" hidden="true" customHeight="false" outlineLevel="0" collapsed="false">
      <c r="A666" s="131" t="n">
        <v>1260914400</v>
      </c>
      <c r="B666" s="330" t="n">
        <f aca="false">(A666/(24*60*60))+DATE(1970,1,1)</f>
        <v>40162.9166666667</v>
      </c>
      <c r="C666" s="132" t="n">
        <v>12.68979</v>
      </c>
      <c r="D666" s="132" t="n">
        <v>12.74059</v>
      </c>
      <c r="E666" s="132" t="n">
        <v>12.65279</v>
      </c>
      <c r="F666" s="132" t="n">
        <v>12.71509</v>
      </c>
    </row>
    <row r="667" customFormat="false" ht="12.8" hidden="true" customHeight="false" outlineLevel="0" collapsed="false">
      <c r="A667" s="131" t="n">
        <v>1261000800</v>
      </c>
      <c r="B667" s="330" t="n">
        <f aca="false">(A667/(24*60*60))+DATE(1970,1,1)</f>
        <v>40163.9166666667</v>
      </c>
      <c r="C667" s="132" t="n">
        <v>12.71509</v>
      </c>
      <c r="D667" s="132" t="n">
        <v>12.99424</v>
      </c>
      <c r="E667" s="132" t="n">
        <v>12.71029</v>
      </c>
      <c r="F667" s="132" t="n">
        <v>12.85829</v>
      </c>
    </row>
    <row r="668" customFormat="false" ht="12.8" hidden="true" customHeight="false" outlineLevel="0" collapsed="false">
      <c r="A668" s="131" t="n">
        <v>1261087200</v>
      </c>
      <c r="B668" s="330" t="n">
        <f aca="false">(A668/(24*60*60))+DATE(1970,1,1)</f>
        <v>40164.9166666667</v>
      </c>
      <c r="C668" s="132" t="n">
        <v>12.85829</v>
      </c>
      <c r="D668" s="132" t="n">
        <v>12.95404</v>
      </c>
      <c r="E668" s="132" t="n">
        <v>12.82704</v>
      </c>
      <c r="F668" s="132" t="n">
        <v>12.83104</v>
      </c>
    </row>
    <row r="669" customFormat="false" ht="12.8" hidden="true" customHeight="false" outlineLevel="0" collapsed="false">
      <c r="A669" s="131" t="n">
        <v>1261346400</v>
      </c>
      <c r="B669" s="330" t="n">
        <f aca="false">(A669/(24*60*60))+DATE(1970,1,1)</f>
        <v>40167.9166666667</v>
      </c>
      <c r="C669" s="132" t="n">
        <v>12.83104</v>
      </c>
      <c r="D669" s="132" t="n">
        <v>12.94059</v>
      </c>
      <c r="E669" s="132" t="n">
        <v>12.77979</v>
      </c>
      <c r="F669" s="132" t="n">
        <v>12.92479</v>
      </c>
    </row>
    <row r="670" customFormat="false" ht="12.8" hidden="true" customHeight="false" outlineLevel="0" collapsed="false">
      <c r="A670" s="131" t="n">
        <v>1261432800</v>
      </c>
      <c r="B670" s="330" t="n">
        <f aca="false">(A670/(24*60*60))+DATE(1970,1,1)</f>
        <v>40168.9166666667</v>
      </c>
      <c r="C670" s="132" t="n">
        <v>12.92479</v>
      </c>
      <c r="D670" s="132" t="n">
        <v>12.97054</v>
      </c>
      <c r="E670" s="132" t="n">
        <v>12.86789</v>
      </c>
      <c r="F670" s="132" t="n">
        <v>12.87179</v>
      </c>
    </row>
    <row r="671" customFormat="false" ht="12.8" hidden="true" customHeight="false" outlineLevel="0" collapsed="false">
      <c r="A671" s="131" t="n">
        <v>1261519200</v>
      </c>
      <c r="B671" s="330" t="n">
        <f aca="false">(A671/(24*60*60))+DATE(1970,1,1)</f>
        <v>40169.9166666667</v>
      </c>
      <c r="C671" s="132" t="n">
        <v>12.87179</v>
      </c>
      <c r="D671" s="132" t="n">
        <v>12.92819</v>
      </c>
      <c r="E671" s="132" t="n">
        <v>12.84469</v>
      </c>
      <c r="F671" s="132" t="n">
        <v>12.89719</v>
      </c>
    </row>
    <row r="672" customFormat="false" ht="12.8" hidden="true" customHeight="false" outlineLevel="0" collapsed="false">
      <c r="A672" s="131" t="n">
        <v>1261605600</v>
      </c>
      <c r="B672" s="330" t="n">
        <f aca="false">(A672/(24*60*60))+DATE(1970,1,1)</f>
        <v>40170.9166666667</v>
      </c>
      <c r="C672" s="132" t="n">
        <v>12.89719</v>
      </c>
      <c r="D672" s="132" t="n">
        <v>12.90839</v>
      </c>
      <c r="E672" s="132" t="n">
        <v>12.86014</v>
      </c>
      <c r="F672" s="132" t="n">
        <v>12.88019</v>
      </c>
    </row>
    <row r="673" customFormat="false" ht="12.8" hidden="true" customHeight="false" outlineLevel="0" collapsed="false">
      <c r="A673" s="131" t="n">
        <v>1261951200</v>
      </c>
      <c r="B673" s="330" t="n">
        <f aca="false">(A673/(24*60*60))+DATE(1970,1,1)</f>
        <v>40174.9166666667</v>
      </c>
      <c r="C673" s="132" t="n">
        <v>12.88019</v>
      </c>
      <c r="D673" s="132" t="n">
        <v>13.04939</v>
      </c>
      <c r="E673" s="132" t="n">
        <v>12.81049</v>
      </c>
      <c r="F673" s="132" t="n">
        <v>13.02039</v>
      </c>
    </row>
    <row r="674" customFormat="false" ht="12.8" hidden="true" customHeight="false" outlineLevel="0" collapsed="false">
      <c r="A674" s="131" t="n">
        <v>1262037600</v>
      </c>
      <c r="B674" s="330" t="n">
        <f aca="false">(A674/(24*60*60))+DATE(1970,1,1)</f>
        <v>40175.9166666667</v>
      </c>
      <c r="C674" s="132" t="n">
        <v>13.02039</v>
      </c>
      <c r="D674" s="132" t="n">
        <v>13.08609</v>
      </c>
      <c r="E674" s="132" t="n">
        <v>12.97979</v>
      </c>
      <c r="F674" s="132" t="n">
        <v>12.99479</v>
      </c>
    </row>
    <row r="675" customFormat="false" ht="12.8" hidden="true" customHeight="false" outlineLevel="0" collapsed="false">
      <c r="A675" s="131" t="n">
        <v>1262124000</v>
      </c>
      <c r="B675" s="330" t="n">
        <f aca="false">(A675/(24*60*60))+DATE(1970,1,1)</f>
        <v>40176.9166666667</v>
      </c>
      <c r="C675" s="132" t="n">
        <v>12.99479</v>
      </c>
      <c r="D675" s="132" t="n">
        <v>13.08939</v>
      </c>
      <c r="E675" s="132" t="n">
        <v>12.98979</v>
      </c>
      <c r="F675" s="132" t="n">
        <v>13.07379</v>
      </c>
    </row>
    <row r="676" customFormat="false" ht="12.8" hidden="true" customHeight="false" outlineLevel="0" collapsed="false">
      <c r="A676" s="131" t="n">
        <v>1262210400</v>
      </c>
      <c r="B676" s="330" t="n">
        <f aca="false">(A676/(24*60*60))+DATE(1970,1,1)</f>
        <v>40177.9166666667</v>
      </c>
      <c r="C676" s="132" t="n">
        <v>13.07379</v>
      </c>
      <c r="D676" s="132" t="n">
        <v>13.13849</v>
      </c>
      <c r="E676" s="132" t="n">
        <v>13.03909</v>
      </c>
      <c r="F676" s="132" t="n">
        <v>13.05669</v>
      </c>
    </row>
    <row r="677" customFormat="false" ht="12.8" hidden="true" customHeight="false" outlineLevel="0" collapsed="false">
      <c r="A677" s="131" t="n">
        <v>1262556000</v>
      </c>
      <c r="B677" s="330" t="n">
        <f aca="false">(A677/(24*60*60))+DATE(1970,1,1)</f>
        <v>40181.9166666667</v>
      </c>
      <c r="C677" s="132" t="n">
        <v>13.05669</v>
      </c>
      <c r="D677" s="132" t="n">
        <v>13.08479</v>
      </c>
      <c r="E677" s="132" t="n">
        <v>12.86284</v>
      </c>
      <c r="F677" s="132" t="n">
        <v>12.86449</v>
      </c>
    </row>
    <row r="678" customFormat="false" ht="12.8" hidden="true" customHeight="false" outlineLevel="0" collapsed="false">
      <c r="A678" s="131" t="n">
        <v>1262642400</v>
      </c>
      <c r="B678" s="330" t="n">
        <f aca="false">(A678/(24*60*60))+DATE(1970,1,1)</f>
        <v>40182.9166666667</v>
      </c>
      <c r="C678" s="132" t="n">
        <v>12.86449</v>
      </c>
      <c r="D678" s="132" t="n">
        <v>12.88979</v>
      </c>
      <c r="E678" s="132" t="n">
        <v>12.77009</v>
      </c>
      <c r="F678" s="132" t="n">
        <v>12.80479</v>
      </c>
    </row>
    <row r="679" customFormat="false" ht="12.8" hidden="true" customHeight="false" outlineLevel="0" collapsed="false">
      <c r="A679" s="131" t="n">
        <v>1262728800</v>
      </c>
      <c r="B679" s="330" t="n">
        <f aca="false">(A679/(24*60*60))+DATE(1970,1,1)</f>
        <v>40183.9166666667</v>
      </c>
      <c r="C679" s="132" t="n">
        <v>12.80479</v>
      </c>
      <c r="D679" s="132" t="n">
        <v>12.84019</v>
      </c>
      <c r="E679" s="132" t="n">
        <v>12.71604</v>
      </c>
      <c r="F679" s="132" t="n">
        <v>12.73079</v>
      </c>
    </row>
    <row r="680" customFormat="false" ht="12.8" hidden="true" customHeight="false" outlineLevel="0" collapsed="false">
      <c r="A680" s="131" t="n">
        <v>1262815200</v>
      </c>
      <c r="B680" s="330" t="n">
        <f aca="false">(A680/(24*60*60))+DATE(1970,1,1)</f>
        <v>40184.9166666667</v>
      </c>
      <c r="C680" s="132" t="n">
        <v>12.73079</v>
      </c>
      <c r="D680" s="132" t="n">
        <v>12.80169</v>
      </c>
      <c r="E680" s="132" t="n">
        <v>12.71979</v>
      </c>
      <c r="F680" s="132" t="n">
        <v>12.77419</v>
      </c>
    </row>
    <row r="681" customFormat="false" ht="12.8" hidden="true" customHeight="false" outlineLevel="0" collapsed="false">
      <c r="A681" s="131" t="n">
        <v>1262901600</v>
      </c>
      <c r="B681" s="330" t="n">
        <f aca="false">(A681/(24*60*60))+DATE(1970,1,1)</f>
        <v>40185.9166666667</v>
      </c>
      <c r="C681" s="132" t="n">
        <v>12.77419</v>
      </c>
      <c r="D681" s="132" t="n">
        <v>12.80579</v>
      </c>
      <c r="E681" s="132" t="n">
        <v>12.67699</v>
      </c>
      <c r="F681" s="132" t="n">
        <v>12.70449</v>
      </c>
    </row>
    <row r="682" customFormat="false" ht="12.8" hidden="true" customHeight="false" outlineLevel="0" collapsed="false">
      <c r="A682" s="131" t="n">
        <v>1263160800</v>
      </c>
      <c r="B682" s="330" t="n">
        <f aca="false">(A682/(24*60*60))+DATE(1970,1,1)</f>
        <v>40188.9166666667</v>
      </c>
      <c r="C682" s="132" t="n">
        <v>12.70449</v>
      </c>
      <c r="D682" s="132" t="n">
        <v>12.78459</v>
      </c>
      <c r="E682" s="132" t="n">
        <v>12.56879</v>
      </c>
      <c r="F682" s="132" t="n">
        <v>12.73229</v>
      </c>
    </row>
    <row r="683" customFormat="false" ht="12.8" hidden="true" customHeight="false" outlineLevel="0" collapsed="false">
      <c r="A683" s="131" t="n">
        <v>1263247200</v>
      </c>
      <c r="B683" s="330" t="n">
        <f aca="false">(A683/(24*60*60))+DATE(1970,1,1)</f>
        <v>40189.9166666667</v>
      </c>
      <c r="C683" s="132" t="n">
        <v>12.73229</v>
      </c>
      <c r="D683" s="132" t="n">
        <v>12.81609</v>
      </c>
      <c r="E683" s="132" t="n">
        <v>12.68749</v>
      </c>
      <c r="F683" s="132" t="n">
        <v>12.81009</v>
      </c>
    </row>
    <row r="684" customFormat="false" ht="12.8" hidden="true" customHeight="false" outlineLevel="0" collapsed="false">
      <c r="A684" s="131" t="n">
        <v>1263333600</v>
      </c>
      <c r="B684" s="330" t="n">
        <f aca="false">(A684/(24*60*60))+DATE(1970,1,1)</f>
        <v>40190.9166666667</v>
      </c>
      <c r="C684" s="132" t="n">
        <v>12.81009</v>
      </c>
      <c r="D684" s="132" t="n">
        <v>12.81199</v>
      </c>
      <c r="E684" s="132" t="n">
        <v>12.69689</v>
      </c>
      <c r="F684" s="132" t="n">
        <v>12.70129</v>
      </c>
    </row>
    <row r="685" customFormat="false" ht="12.8" hidden="true" customHeight="false" outlineLevel="0" collapsed="false">
      <c r="A685" s="131" t="n">
        <v>1263420000</v>
      </c>
      <c r="B685" s="330" t="n">
        <f aca="false">(A685/(24*60*60))+DATE(1970,1,1)</f>
        <v>40191.9166666667</v>
      </c>
      <c r="C685" s="132" t="n">
        <v>12.70129</v>
      </c>
      <c r="D685" s="132" t="n">
        <v>12.77709</v>
      </c>
      <c r="E685" s="132" t="n">
        <v>12.65979</v>
      </c>
      <c r="F685" s="132" t="n">
        <v>12.66629</v>
      </c>
    </row>
    <row r="686" customFormat="false" ht="12.8" hidden="true" customHeight="false" outlineLevel="0" collapsed="false">
      <c r="A686" s="131" t="n">
        <v>1263506400</v>
      </c>
      <c r="B686" s="330" t="n">
        <f aca="false">(A686/(24*60*60))+DATE(1970,1,1)</f>
        <v>40192.9166666667</v>
      </c>
      <c r="C686" s="132" t="n">
        <v>12.66629</v>
      </c>
      <c r="D686" s="132" t="n">
        <v>12.73529</v>
      </c>
      <c r="E686" s="132" t="n">
        <v>12.65299</v>
      </c>
      <c r="F686" s="132" t="n">
        <v>12.70129</v>
      </c>
    </row>
    <row r="687" customFormat="false" ht="12.8" hidden="true" customHeight="false" outlineLevel="0" collapsed="false">
      <c r="A687" s="131" t="n">
        <v>1263765600</v>
      </c>
      <c r="B687" s="330" t="n">
        <f aca="false">(A687/(24*60*60))+DATE(1970,1,1)</f>
        <v>40195.9166666667</v>
      </c>
      <c r="C687" s="132" t="n">
        <v>12.70129</v>
      </c>
      <c r="D687" s="132" t="n">
        <v>12.71929</v>
      </c>
      <c r="E687" s="132" t="n">
        <v>12.64359</v>
      </c>
      <c r="F687" s="132" t="n">
        <v>12.65009</v>
      </c>
    </row>
    <row r="688" customFormat="false" ht="12.8" hidden="true" customHeight="false" outlineLevel="0" collapsed="false">
      <c r="A688" s="131" t="n">
        <v>1263852000</v>
      </c>
      <c r="B688" s="330" t="n">
        <f aca="false">(A688/(24*60*60))+DATE(1970,1,1)</f>
        <v>40196.9166666667</v>
      </c>
      <c r="C688" s="132" t="n">
        <v>12.65009</v>
      </c>
      <c r="D688" s="132" t="n">
        <v>12.74009</v>
      </c>
      <c r="E688" s="132" t="n">
        <v>12.61469</v>
      </c>
      <c r="F688" s="132" t="n">
        <v>12.63609</v>
      </c>
    </row>
    <row r="689" customFormat="false" ht="12.8" hidden="true" customHeight="false" outlineLevel="0" collapsed="false">
      <c r="A689" s="131" t="n">
        <v>1263938400</v>
      </c>
      <c r="B689" s="330" t="n">
        <f aca="false">(A689/(24*60*60))+DATE(1970,1,1)</f>
        <v>40197.9166666667</v>
      </c>
      <c r="C689" s="132" t="n">
        <v>12.63609</v>
      </c>
      <c r="D689" s="132" t="n">
        <v>12.78179</v>
      </c>
      <c r="E689" s="132" t="n">
        <v>12.62979</v>
      </c>
      <c r="F689" s="132" t="n">
        <v>12.75039</v>
      </c>
    </row>
    <row r="690" customFormat="false" ht="12.8" hidden="true" customHeight="false" outlineLevel="0" collapsed="false">
      <c r="A690" s="131" t="n">
        <v>1264024800</v>
      </c>
      <c r="B690" s="330" t="n">
        <f aca="false">(A690/(24*60*60))+DATE(1970,1,1)</f>
        <v>40198.9166666667</v>
      </c>
      <c r="C690" s="132" t="n">
        <v>12.75039</v>
      </c>
      <c r="D690" s="132" t="n">
        <v>12.96429</v>
      </c>
      <c r="E690" s="132" t="n">
        <v>12.68229</v>
      </c>
      <c r="F690" s="132" t="n">
        <v>12.96019</v>
      </c>
    </row>
    <row r="691" customFormat="false" ht="12.8" hidden="true" customHeight="false" outlineLevel="0" collapsed="false">
      <c r="A691" s="131" t="n">
        <v>1264111200</v>
      </c>
      <c r="B691" s="330" t="n">
        <f aca="false">(A691/(24*60*60))+DATE(1970,1,1)</f>
        <v>40199.9166666667</v>
      </c>
      <c r="C691" s="132" t="n">
        <v>12.96019</v>
      </c>
      <c r="D691" s="132" t="n">
        <v>13.00929</v>
      </c>
      <c r="E691" s="132" t="n">
        <v>12.91029</v>
      </c>
      <c r="F691" s="132" t="n">
        <v>12.92969</v>
      </c>
    </row>
    <row r="692" customFormat="false" ht="12.8" hidden="true" customHeight="false" outlineLevel="0" collapsed="false">
      <c r="A692" s="131" t="n">
        <v>1264370400</v>
      </c>
      <c r="B692" s="330" t="n">
        <f aca="false">(A692/(24*60*60))+DATE(1970,1,1)</f>
        <v>40202.9166666667</v>
      </c>
      <c r="C692" s="132" t="n">
        <v>12.92969</v>
      </c>
      <c r="D692" s="132" t="n">
        <v>12.93479</v>
      </c>
      <c r="E692" s="132" t="n">
        <v>12.84639</v>
      </c>
      <c r="F692" s="132" t="n">
        <v>12.84979</v>
      </c>
    </row>
    <row r="693" customFormat="false" ht="12.8" hidden="true" customHeight="false" outlineLevel="0" collapsed="false">
      <c r="A693" s="131" t="n">
        <v>1264456800</v>
      </c>
      <c r="B693" s="330" t="n">
        <f aca="false">(A693/(24*60*60))+DATE(1970,1,1)</f>
        <v>40203.9166666667</v>
      </c>
      <c r="C693" s="132" t="n">
        <v>12.84979</v>
      </c>
      <c r="D693" s="132" t="n">
        <v>12.97264</v>
      </c>
      <c r="E693" s="132" t="n">
        <v>12.79754</v>
      </c>
      <c r="F693" s="132" t="n">
        <v>12.86699</v>
      </c>
    </row>
    <row r="694" customFormat="false" ht="12.8" hidden="true" customHeight="false" outlineLevel="0" collapsed="false">
      <c r="A694" s="131" t="n">
        <v>1264543200</v>
      </c>
      <c r="B694" s="330" t="n">
        <f aca="false">(A694/(24*60*60))+DATE(1970,1,1)</f>
        <v>40204.9166666667</v>
      </c>
      <c r="C694" s="132" t="n">
        <v>12.86699</v>
      </c>
      <c r="D694" s="132" t="n">
        <v>13.00329</v>
      </c>
      <c r="E694" s="132" t="n">
        <v>12.81579</v>
      </c>
      <c r="F694" s="132" t="n">
        <v>12.95529</v>
      </c>
    </row>
    <row r="695" customFormat="false" ht="12.8" hidden="true" customHeight="false" outlineLevel="0" collapsed="false">
      <c r="A695" s="131" t="n">
        <v>1264629600</v>
      </c>
      <c r="B695" s="330" t="n">
        <f aca="false">(A695/(24*60*60))+DATE(1970,1,1)</f>
        <v>40205.9166666667</v>
      </c>
      <c r="C695" s="132" t="n">
        <v>12.95529</v>
      </c>
      <c r="D695" s="132" t="n">
        <v>13.08559</v>
      </c>
      <c r="E695" s="132" t="n">
        <v>12.88479</v>
      </c>
      <c r="F695" s="132" t="n">
        <v>13.06379</v>
      </c>
    </row>
    <row r="696" customFormat="false" ht="12.8" hidden="true" customHeight="false" outlineLevel="0" collapsed="false">
      <c r="A696" s="131" t="n">
        <v>1264716000</v>
      </c>
      <c r="B696" s="330" t="n">
        <f aca="false">(A696/(24*60*60))+DATE(1970,1,1)</f>
        <v>40206.9166666667</v>
      </c>
      <c r="C696" s="132" t="n">
        <v>13.06379</v>
      </c>
      <c r="D696" s="132" t="n">
        <v>13.09049</v>
      </c>
      <c r="E696" s="132" t="n">
        <v>12.93979</v>
      </c>
      <c r="F696" s="132" t="n">
        <v>13.07229</v>
      </c>
    </row>
    <row r="697" customFormat="false" ht="12.8" hidden="true" customHeight="false" outlineLevel="0" collapsed="false">
      <c r="A697" s="131" t="n">
        <v>1264975200</v>
      </c>
      <c r="B697" s="330" t="n">
        <f aca="false">(A697/(24*60*60))+DATE(1970,1,1)</f>
        <v>40209.9166666667</v>
      </c>
      <c r="C697" s="132" t="n">
        <v>13.07229</v>
      </c>
      <c r="D697" s="132" t="n">
        <v>13.09119</v>
      </c>
      <c r="E697" s="132" t="n">
        <v>12.86979</v>
      </c>
      <c r="F697" s="132" t="n">
        <v>12.87079</v>
      </c>
    </row>
    <row r="698" customFormat="false" ht="12.8" hidden="true" customHeight="false" outlineLevel="0" collapsed="false">
      <c r="A698" s="131" t="n">
        <v>1265061600</v>
      </c>
      <c r="B698" s="330" t="n">
        <f aca="false">(A698/(24*60*60))+DATE(1970,1,1)</f>
        <v>40210.9166666667</v>
      </c>
      <c r="C698" s="132" t="n">
        <v>12.87079</v>
      </c>
      <c r="D698" s="132" t="n">
        <v>12.91554</v>
      </c>
      <c r="E698" s="132" t="n">
        <v>12.83879</v>
      </c>
      <c r="F698" s="132" t="n">
        <v>12.85909</v>
      </c>
    </row>
    <row r="699" customFormat="false" ht="12.8" hidden="true" customHeight="false" outlineLevel="0" collapsed="false">
      <c r="A699" s="131" t="n">
        <v>1265148000</v>
      </c>
      <c r="B699" s="330" t="n">
        <f aca="false">(A699/(24*60*60))+DATE(1970,1,1)</f>
        <v>40211.9166666667</v>
      </c>
      <c r="C699" s="132" t="n">
        <v>12.85909</v>
      </c>
      <c r="D699" s="132" t="n">
        <v>12.97609</v>
      </c>
      <c r="E699" s="132" t="n">
        <v>12.82829</v>
      </c>
      <c r="F699" s="132" t="n">
        <v>12.94559</v>
      </c>
    </row>
    <row r="700" customFormat="false" ht="12.8" hidden="true" customHeight="false" outlineLevel="0" collapsed="false">
      <c r="A700" s="131" t="n">
        <v>1265234400</v>
      </c>
      <c r="B700" s="330" t="n">
        <f aca="false">(A700/(24*60*60))+DATE(1970,1,1)</f>
        <v>40212.9166666667</v>
      </c>
      <c r="C700" s="132" t="n">
        <v>12.94559</v>
      </c>
      <c r="D700" s="132" t="n">
        <v>13.17064</v>
      </c>
      <c r="E700" s="132" t="n">
        <v>12.93479</v>
      </c>
      <c r="F700" s="132" t="n">
        <v>13.16069</v>
      </c>
    </row>
    <row r="701" customFormat="false" ht="12.8" hidden="true" customHeight="false" outlineLevel="0" collapsed="false">
      <c r="A701" s="131" t="n">
        <v>1265320800</v>
      </c>
      <c r="B701" s="330" t="n">
        <f aca="false">(A701/(24*60*60))+DATE(1970,1,1)</f>
        <v>40213.9166666667</v>
      </c>
      <c r="C701" s="132" t="n">
        <v>13.16069</v>
      </c>
      <c r="D701" s="132" t="n">
        <v>13.25224</v>
      </c>
      <c r="E701" s="132" t="n">
        <v>13.09809</v>
      </c>
      <c r="F701" s="132" t="n">
        <v>13.16419</v>
      </c>
    </row>
    <row r="702" customFormat="false" ht="12.8" hidden="true" customHeight="false" outlineLevel="0" collapsed="false">
      <c r="A702" s="131" t="n">
        <v>1265580000</v>
      </c>
      <c r="B702" s="330" t="n">
        <f aca="false">(A702/(24*60*60))+DATE(1970,1,1)</f>
        <v>40216.9166666667</v>
      </c>
      <c r="C702" s="132" t="n">
        <v>13.16419</v>
      </c>
      <c r="D702" s="132" t="n">
        <v>13.24029</v>
      </c>
      <c r="E702" s="132" t="n">
        <v>13.10909</v>
      </c>
      <c r="F702" s="132" t="n">
        <v>13.21009</v>
      </c>
    </row>
    <row r="703" customFormat="false" ht="12.8" hidden="true" customHeight="false" outlineLevel="0" collapsed="false">
      <c r="A703" s="131" t="n">
        <v>1265666400</v>
      </c>
      <c r="B703" s="330" t="n">
        <f aca="false">(A703/(24*60*60))+DATE(1970,1,1)</f>
        <v>40217.9166666667</v>
      </c>
      <c r="C703" s="132" t="n">
        <v>13.21009</v>
      </c>
      <c r="D703" s="132" t="n">
        <v>13.22899</v>
      </c>
      <c r="E703" s="132" t="n">
        <v>12.99189</v>
      </c>
      <c r="F703" s="132" t="n">
        <v>13.00309</v>
      </c>
    </row>
    <row r="704" customFormat="false" ht="12.8" hidden="true" customHeight="false" outlineLevel="0" collapsed="false">
      <c r="A704" s="131" t="n">
        <v>1265752800</v>
      </c>
      <c r="B704" s="330" t="n">
        <f aca="false">(A704/(24*60*60))+DATE(1970,1,1)</f>
        <v>40218.9166666667</v>
      </c>
      <c r="C704" s="132" t="n">
        <v>13.00309</v>
      </c>
      <c r="D704" s="132" t="n">
        <v>13.13279</v>
      </c>
      <c r="E704" s="132" t="n">
        <v>12.97529</v>
      </c>
      <c r="F704" s="132" t="n">
        <v>13.12689</v>
      </c>
    </row>
    <row r="705" customFormat="false" ht="12.8" hidden="true" customHeight="false" outlineLevel="0" collapsed="false">
      <c r="A705" s="131" t="n">
        <v>1265839200</v>
      </c>
      <c r="B705" s="330" t="n">
        <f aca="false">(A705/(24*60*60))+DATE(1970,1,1)</f>
        <v>40219.9166666667</v>
      </c>
      <c r="C705" s="132" t="n">
        <v>13.12689</v>
      </c>
      <c r="D705" s="132" t="n">
        <v>13.13329</v>
      </c>
      <c r="E705" s="132" t="n">
        <v>12.92639</v>
      </c>
      <c r="F705" s="132" t="n">
        <v>12.94209</v>
      </c>
    </row>
    <row r="706" customFormat="false" ht="12.8" hidden="true" customHeight="false" outlineLevel="0" collapsed="false">
      <c r="A706" s="131" t="n">
        <v>1265925600</v>
      </c>
      <c r="B706" s="330" t="n">
        <f aca="false">(A706/(24*60*60))+DATE(1970,1,1)</f>
        <v>40220.9166666667</v>
      </c>
      <c r="C706" s="132" t="n">
        <v>12.94209</v>
      </c>
      <c r="D706" s="132" t="n">
        <v>13.05529</v>
      </c>
      <c r="E706" s="132" t="n">
        <v>12.91499</v>
      </c>
      <c r="F706" s="132" t="n">
        <v>12.93479</v>
      </c>
    </row>
    <row r="707" customFormat="false" ht="12.8" hidden="true" customHeight="false" outlineLevel="0" collapsed="false">
      <c r="A707" s="131" t="n">
        <v>1266184800</v>
      </c>
      <c r="B707" s="330" t="n">
        <f aca="false">(A707/(24*60*60))+DATE(1970,1,1)</f>
        <v>40223.9166666667</v>
      </c>
      <c r="C707" s="132" t="n">
        <v>12.93479</v>
      </c>
      <c r="D707" s="132" t="n">
        <v>12.96749</v>
      </c>
      <c r="E707" s="132" t="n">
        <v>12.90979</v>
      </c>
      <c r="F707" s="132" t="n">
        <v>12.93699</v>
      </c>
    </row>
    <row r="708" customFormat="false" ht="12.8" hidden="true" customHeight="false" outlineLevel="0" collapsed="false">
      <c r="A708" s="131" t="n">
        <v>1266271200</v>
      </c>
      <c r="B708" s="330" t="n">
        <f aca="false">(A708/(24*60*60))+DATE(1970,1,1)</f>
        <v>40224.9166666667</v>
      </c>
      <c r="C708" s="132" t="n">
        <v>12.93699</v>
      </c>
      <c r="D708" s="132" t="n">
        <v>12.93779</v>
      </c>
      <c r="E708" s="132" t="n">
        <v>12.83249</v>
      </c>
      <c r="F708" s="132" t="n">
        <v>12.83939</v>
      </c>
    </row>
    <row r="709" customFormat="false" ht="12.8" hidden="true" customHeight="false" outlineLevel="0" collapsed="false">
      <c r="A709" s="131" t="n">
        <v>1266357600</v>
      </c>
      <c r="B709" s="330" t="n">
        <f aca="false">(A709/(24*60*60))+DATE(1970,1,1)</f>
        <v>40225.9166666667</v>
      </c>
      <c r="C709" s="132" t="n">
        <v>12.83939</v>
      </c>
      <c r="D709" s="132" t="n">
        <v>12.91109</v>
      </c>
      <c r="E709" s="132" t="n">
        <v>12.81329</v>
      </c>
      <c r="F709" s="132" t="n">
        <v>12.86999</v>
      </c>
    </row>
    <row r="710" customFormat="false" ht="12.8" hidden="true" customHeight="false" outlineLevel="0" collapsed="false">
      <c r="A710" s="131" t="n">
        <v>1266444000</v>
      </c>
      <c r="B710" s="330" t="n">
        <f aca="false">(A710/(24*60*60))+DATE(1970,1,1)</f>
        <v>40226.9166666667</v>
      </c>
      <c r="C710" s="132" t="n">
        <v>12.86999</v>
      </c>
      <c r="D710" s="132" t="n">
        <v>12.90229</v>
      </c>
      <c r="E710" s="132" t="n">
        <v>12.80564</v>
      </c>
      <c r="F710" s="132" t="n">
        <v>12.86799</v>
      </c>
    </row>
    <row r="711" customFormat="false" ht="12.8" hidden="true" customHeight="false" outlineLevel="0" collapsed="false">
      <c r="A711" s="131" t="n">
        <v>1266530400</v>
      </c>
      <c r="B711" s="330" t="n">
        <f aca="false">(A711/(24*60*60))+DATE(1970,1,1)</f>
        <v>40227.9166666667</v>
      </c>
      <c r="C711" s="132" t="n">
        <v>12.86799</v>
      </c>
      <c r="D711" s="132" t="n">
        <v>12.92519</v>
      </c>
      <c r="E711" s="132" t="n">
        <v>12.78319</v>
      </c>
      <c r="F711" s="132" t="n">
        <v>12.80504</v>
      </c>
    </row>
    <row r="712" customFormat="false" ht="12.8" hidden="true" customHeight="false" outlineLevel="0" collapsed="false">
      <c r="A712" s="131" t="n">
        <v>1266789600</v>
      </c>
      <c r="B712" s="330" t="n">
        <f aca="false">(A712/(24*60*60))+DATE(1970,1,1)</f>
        <v>40230.9166666667</v>
      </c>
      <c r="C712" s="132" t="n">
        <v>12.80504</v>
      </c>
      <c r="D712" s="132" t="n">
        <v>12.82329</v>
      </c>
      <c r="E712" s="132" t="n">
        <v>12.74124</v>
      </c>
      <c r="F712" s="132" t="n">
        <v>12.80369</v>
      </c>
    </row>
    <row r="713" customFormat="false" ht="12.8" hidden="true" customHeight="false" outlineLevel="0" collapsed="false">
      <c r="A713" s="131" t="n">
        <v>1266876000</v>
      </c>
      <c r="B713" s="330" t="n">
        <f aca="false">(A713/(24*60*60))+DATE(1970,1,1)</f>
        <v>40231.9166666667</v>
      </c>
      <c r="C713" s="132" t="n">
        <v>12.80369</v>
      </c>
      <c r="D713" s="132" t="n">
        <v>12.93279</v>
      </c>
      <c r="E713" s="132" t="n">
        <v>12.76949</v>
      </c>
      <c r="F713" s="132" t="n">
        <v>12.92359</v>
      </c>
    </row>
    <row r="714" customFormat="false" ht="12.8" hidden="true" customHeight="false" outlineLevel="0" collapsed="false">
      <c r="A714" s="131" t="n">
        <v>1266962400</v>
      </c>
      <c r="B714" s="330" t="n">
        <f aca="false">(A714/(24*60*60))+DATE(1970,1,1)</f>
        <v>40232.9166666667</v>
      </c>
      <c r="C714" s="132" t="n">
        <v>12.92359</v>
      </c>
      <c r="D714" s="132" t="n">
        <v>12.93089</v>
      </c>
      <c r="E714" s="132" t="n">
        <v>12.79709</v>
      </c>
      <c r="F714" s="132" t="n">
        <v>12.80079</v>
      </c>
    </row>
    <row r="715" customFormat="false" ht="12.8" hidden="true" customHeight="false" outlineLevel="0" collapsed="false">
      <c r="A715" s="131" t="n">
        <v>1267048800</v>
      </c>
      <c r="B715" s="330" t="n">
        <f aca="false">(A715/(24*60*60))+DATE(1970,1,1)</f>
        <v>40233.9166666667</v>
      </c>
      <c r="C715" s="132" t="n">
        <v>12.80079</v>
      </c>
      <c r="D715" s="132" t="n">
        <v>12.89214</v>
      </c>
      <c r="E715" s="132" t="n">
        <v>12.78524</v>
      </c>
      <c r="F715" s="132" t="n">
        <v>12.80099</v>
      </c>
    </row>
    <row r="716" customFormat="false" ht="12.8" hidden="true" customHeight="false" outlineLevel="0" collapsed="false">
      <c r="A716" s="131" t="n">
        <v>1267135200</v>
      </c>
      <c r="B716" s="330" t="n">
        <f aca="false">(A716/(24*60*60))+DATE(1970,1,1)</f>
        <v>40234.9166666667</v>
      </c>
      <c r="C716" s="132" t="n">
        <v>12.80099</v>
      </c>
      <c r="D716" s="132" t="n">
        <v>12.81699</v>
      </c>
      <c r="E716" s="132" t="n">
        <v>12.72959</v>
      </c>
      <c r="F716" s="132" t="n">
        <v>12.77579</v>
      </c>
    </row>
    <row r="717" customFormat="false" ht="12.8" hidden="true" customHeight="false" outlineLevel="0" collapsed="false">
      <c r="A717" s="131" t="n">
        <v>1267394400</v>
      </c>
      <c r="B717" s="330" t="n">
        <f aca="false">(A717/(24*60*60))+DATE(1970,1,1)</f>
        <v>40237.9166666667</v>
      </c>
      <c r="C717" s="132" t="n">
        <v>12.77579</v>
      </c>
      <c r="D717" s="132" t="n">
        <v>12.77579</v>
      </c>
      <c r="E717" s="132" t="n">
        <v>12.72879</v>
      </c>
      <c r="F717" s="132" t="n">
        <v>12.72879</v>
      </c>
    </row>
    <row r="718" customFormat="false" ht="12.8" hidden="true" customHeight="false" outlineLevel="0" collapsed="false">
      <c r="A718" s="131" t="n">
        <v>1267480800</v>
      </c>
      <c r="B718" s="330" t="n">
        <f aca="false">(A718/(24*60*60))+DATE(1970,1,1)</f>
        <v>40238.9166666667</v>
      </c>
      <c r="C718" s="132" t="n">
        <v>12.72879</v>
      </c>
      <c r="D718" s="132" t="n">
        <v>12.76049</v>
      </c>
      <c r="E718" s="132" t="n">
        <v>12.69159</v>
      </c>
      <c r="F718" s="132" t="n">
        <v>12.72879</v>
      </c>
    </row>
    <row r="719" customFormat="false" ht="12.8" hidden="true" customHeight="false" outlineLevel="0" collapsed="false">
      <c r="A719" s="131" t="n">
        <v>1267567200</v>
      </c>
      <c r="B719" s="330" t="n">
        <f aca="false">(A719/(24*60*60))+DATE(1970,1,1)</f>
        <v>40239.9166666667</v>
      </c>
      <c r="C719" s="132" t="n">
        <v>12.72879</v>
      </c>
      <c r="D719" s="132" t="n">
        <v>12.73519</v>
      </c>
      <c r="E719" s="132" t="n">
        <v>12.67829</v>
      </c>
      <c r="F719" s="132" t="n">
        <v>12.69209</v>
      </c>
    </row>
    <row r="720" customFormat="false" ht="12.8" hidden="true" customHeight="false" outlineLevel="0" collapsed="false">
      <c r="A720" s="131" t="n">
        <v>1267653600</v>
      </c>
      <c r="B720" s="330" t="n">
        <f aca="false">(A720/(24*60*60))+DATE(1970,1,1)</f>
        <v>40240.9166666667</v>
      </c>
      <c r="C720" s="132" t="n">
        <v>12.69209</v>
      </c>
      <c r="D720" s="132" t="n">
        <v>12.73179</v>
      </c>
      <c r="E720" s="132" t="n">
        <v>12.68474</v>
      </c>
      <c r="F720" s="132" t="n">
        <v>12.70749</v>
      </c>
    </row>
    <row r="721" customFormat="false" ht="12.8" hidden="true" customHeight="false" outlineLevel="0" collapsed="false">
      <c r="A721" s="131" t="n">
        <v>1267740000</v>
      </c>
      <c r="B721" s="330" t="n">
        <f aca="false">(A721/(24*60*60))+DATE(1970,1,1)</f>
        <v>40241.9166666667</v>
      </c>
      <c r="C721" s="132" t="n">
        <v>12.70749</v>
      </c>
      <c r="D721" s="132" t="n">
        <v>12.72254</v>
      </c>
      <c r="E721" s="132" t="n">
        <v>12.61859</v>
      </c>
      <c r="F721" s="132" t="n">
        <v>12.63059</v>
      </c>
    </row>
    <row r="722" customFormat="false" ht="12.8" hidden="true" customHeight="false" outlineLevel="0" collapsed="false">
      <c r="A722" s="131" t="n">
        <v>1267999200</v>
      </c>
      <c r="B722" s="330" t="n">
        <f aca="false">(A722/(24*60*60))+DATE(1970,1,1)</f>
        <v>40244.9166666667</v>
      </c>
      <c r="C722" s="132" t="n">
        <v>12.63059</v>
      </c>
      <c r="D722" s="132" t="n">
        <v>12.69054</v>
      </c>
      <c r="E722" s="132" t="n">
        <v>12.60049</v>
      </c>
      <c r="F722" s="132" t="n">
        <v>12.67629</v>
      </c>
    </row>
    <row r="723" customFormat="false" ht="12.8" hidden="true" customHeight="false" outlineLevel="0" collapsed="false">
      <c r="A723" s="131" t="n">
        <v>1268085600</v>
      </c>
      <c r="B723" s="330" t="n">
        <f aca="false">(A723/(24*60*60))+DATE(1970,1,1)</f>
        <v>40245.9166666667</v>
      </c>
      <c r="C723" s="132" t="n">
        <v>12.67629</v>
      </c>
      <c r="D723" s="132" t="n">
        <v>12.70309</v>
      </c>
      <c r="E723" s="132" t="n">
        <v>12.61604</v>
      </c>
      <c r="F723" s="132" t="n">
        <v>12.61709</v>
      </c>
    </row>
    <row r="724" customFormat="false" ht="12.8" hidden="true" customHeight="false" outlineLevel="0" collapsed="false">
      <c r="A724" s="131" t="n">
        <v>1268172000</v>
      </c>
      <c r="B724" s="330" t="n">
        <f aca="false">(A724/(24*60*60))+DATE(1970,1,1)</f>
        <v>40246.9166666667</v>
      </c>
      <c r="C724" s="132" t="n">
        <v>12.61709</v>
      </c>
      <c r="D724" s="132" t="n">
        <v>12.64049</v>
      </c>
      <c r="E724" s="132" t="n">
        <v>12.58724</v>
      </c>
      <c r="F724" s="132" t="n">
        <v>12.59019</v>
      </c>
    </row>
    <row r="725" customFormat="false" ht="12.8" hidden="true" customHeight="false" outlineLevel="0" collapsed="false">
      <c r="A725" s="131" t="n">
        <v>1268258400</v>
      </c>
      <c r="B725" s="330" t="n">
        <f aca="false">(A725/(24*60*60))+DATE(1970,1,1)</f>
        <v>40247.9166666667</v>
      </c>
      <c r="C725" s="132" t="n">
        <v>12.59019</v>
      </c>
      <c r="D725" s="132" t="n">
        <v>12.63959</v>
      </c>
      <c r="E725" s="132" t="n">
        <v>12.56029</v>
      </c>
      <c r="F725" s="132" t="n">
        <v>12.56109</v>
      </c>
    </row>
    <row r="726" customFormat="false" ht="12.8" hidden="true" customHeight="false" outlineLevel="0" collapsed="false">
      <c r="A726" s="131" t="n">
        <v>1268344800</v>
      </c>
      <c r="B726" s="330" t="n">
        <f aca="false">(A726/(24*60*60))+DATE(1970,1,1)</f>
        <v>40248.9166666667</v>
      </c>
      <c r="C726" s="132" t="n">
        <v>12.56109</v>
      </c>
      <c r="D726" s="132" t="n">
        <v>12.58269</v>
      </c>
      <c r="E726" s="132" t="n">
        <v>12.52159</v>
      </c>
      <c r="F726" s="132" t="n">
        <v>12.54074</v>
      </c>
    </row>
    <row r="727" customFormat="false" ht="12.8" hidden="true" customHeight="false" outlineLevel="0" collapsed="false">
      <c r="A727" s="131" t="n">
        <v>1268600400</v>
      </c>
      <c r="B727" s="330" t="n">
        <f aca="false">(A727/(24*60*60))+DATE(1970,1,1)</f>
        <v>40251.875</v>
      </c>
      <c r="C727" s="132" t="n">
        <v>12.54074</v>
      </c>
      <c r="D727" s="132" t="n">
        <v>12.57979</v>
      </c>
      <c r="E727" s="132" t="n">
        <v>12.50979</v>
      </c>
      <c r="F727" s="132" t="n">
        <v>12.54009</v>
      </c>
    </row>
    <row r="728" customFormat="false" ht="12.8" hidden="true" customHeight="false" outlineLevel="0" collapsed="false">
      <c r="A728" s="131" t="n">
        <v>1268686800</v>
      </c>
      <c r="B728" s="330" t="n">
        <f aca="false">(A728/(24*60*60))+DATE(1970,1,1)</f>
        <v>40252.875</v>
      </c>
      <c r="C728" s="132" t="n">
        <v>12.54009</v>
      </c>
      <c r="D728" s="132" t="n">
        <v>12.55359</v>
      </c>
      <c r="E728" s="132" t="n">
        <v>12.51009</v>
      </c>
      <c r="F728" s="132" t="n">
        <v>12.52809</v>
      </c>
    </row>
    <row r="729" customFormat="false" ht="12.8" hidden="true" customHeight="false" outlineLevel="0" collapsed="false">
      <c r="A729" s="131" t="n">
        <v>1268773200</v>
      </c>
      <c r="B729" s="330" t="n">
        <f aca="false">(A729/(24*60*60))+DATE(1970,1,1)</f>
        <v>40253.875</v>
      </c>
      <c r="C729" s="132" t="n">
        <v>12.52809</v>
      </c>
      <c r="D729" s="132" t="n">
        <v>12.52809</v>
      </c>
      <c r="E729" s="132" t="n">
        <v>12.43504</v>
      </c>
      <c r="F729" s="132" t="n">
        <v>12.45399</v>
      </c>
    </row>
    <row r="730" customFormat="false" ht="12.8" hidden="true" customHeight="false" outlineLevel="0" collapsed="false">
      <c r="A730" s="131" t="n">
        <v>1268859600</v>
      </c>
      <c r="B730" s="330" t="n">
        <f aca="false">(A730/(24*60*60))+DATE(1970,1,1)</f>
        <v>40254.875</v>
      </c>
      <c r="C730" s="132" t="n">
        <v>12.45399</v>
      </c>
      <c r="D730" s="132" t="n">
        <v>12.53754</v>
      </c>
      <c r="E730" s="132" t="n">
        <v>12.42614</v>
      </c>
      <c r="F730" s="132" t="n">
        <v>12.51999</v>
      </c>
    </row>
    <row r="731" customFormat="false" ht="12.8" hidden="true" customHeight="false" outlineLevel="0" collapsed="false">
      <c r="A731" s="131" t="n">
        <v>1268946000</v>
      </c>
      <c r="B731" s="330" t="n">
        <f aca="false">(A731/(24*60*60))+DATE(1970,1,1)</f>
        <v>40255.875</v>
      </c>
      <c r="C731" s="132" t="n">
        <v>12.51999</v>
      </c>
      <c r="D731" s="132" t="n">
        <v>12.60919</v>
      </c>
      <c r="E731" s="132" t="n">
        <v>12.49379</v>
      </c>
      <c r="F731" s="132" t="n">
        <v>12.58099</v>
      </c>
    </row>
    <row r="732" customFormat="false" ht="12.8" hidden="true" customHeight="false" outlineLevel="0" collapsed="false">
      <c r="A732" s="131" t="n">
        <v>1269205200</v>
      </c>
      <c r="B732" s="330" t="n">
        <f aca="false">(A732/(24*60*60))+DATE(1970,1,1)</f>
        <v>40258.875</v>
      </c>
      <c r="C732" s="132" t="n">
        <v>12.58099</v>
      </c>
      <c r="D732" s="132" t="n">
        <v>12.69409</v>
      </c>
      <c r="E732" s="132" t="n">
        <v>12.53004</v>
      </c>
      <c r="F732" s="132" t="n">
        <v>12.53189</v>
      </c>
    </row>
    <row r="733" customFormat="false" ht="12.8" hidden="true" customHeight="false" outlineLevel="0" collapsed="false">
      <c r="A733" s="131" t="n">
        <v>1269291600</v>
      </c>
      <c r="B733" s="330" t="n">
        <f aca="false">(A733/(24*60*60))+DATE(1970,1,1)</f>
        <v>40259.875</v>
      </c>
      <c r="C733" s="132" t="n">
        <v>12.53189</v>
      </c>
      <c r="D733" s="132" t="n">
        <v>12.55879</v>
      </c>
      <c r="E733" s="132" t="n">
        <v>12.47259</v>
      </c>
      <c r="F733" s="132" t="n">
        <v>12.47459</v>
      </c>
    </row>
    <row r="734" customFormat="false" ht="12.8" hidden="true" customHeight="false" outlineLevel="0" collapsed="false">
      <c r="A734" s="131" t="n">
        <v>1269378000</v>
      </c>
      <c r="B734" s="330" t="n">
        <f aca="false">(A734/(24*60*60))+DATE(1970,1,1)</f>
        <v>40260.875</v>
      </c>
      <c r="C734" s="132" t="n">
        <v>12.47459</v>
      </c>
      <c r="D734" s="132" t="n">
        <v>12.59404</v>
      </c>
      <c r="E734" s="132" t="n">
        <v>12.47459</v>
      </c>
      <c r="F734" s="132" t="n">
        <v>12.58069</v>
      </c>
    </row>
    <row r="735" customFormat="false" ht="12.8" hidden="true" customHeight="false" outlineLevel="0" collapsed="false">
      <c r="A735" s="131" t="n">
        <v>1269464400</v>
      </c>
      <c r="B735" s="330" t="n">
        <f aca="false">(A735/(24*60*60))+DATE(1970,1,1)</f>
        <v>40261.875</v>
      </c>
      <c r="C735" s="132" t="n">
        <v>12.58069</v>
      </c>
      <c r="D735" s="132" t="n">
        <v>12.58579</v>
      </c>
      <c r="E735" s="132" t="n">
        <v>12.47249</v>
      </c>
      <c r="F735" s="132" t="n">
        <v>12.56129</v>
      </c>
    </row>
    <row r="736" customFormat="false" ht="12.8" hidden="true" customHeight="false" outlineLevel="0" collapsed="false">
      <c r="A736" s="131" t="n">
        <v>1269550800</v>
      </c>
      <c r="B736" s="330" t="n">
        <f aca="false">(A736/(24*60*60))+DATE(1970,1,1)</f>
        <v>40262.875</v>
      </c>
      <c r="C736" s="132" t="n">
        <v>12.56129</v>
      </c>
      <c r="D736" s="132" t="n">
        <v>12.56449</v>
      </c>
      <c r="E736" s="132" t="n">
        <v>12.48999</v>
      </c>
      <c r="F736" s="132" t="n">
        <v>12.49769</v>
      </c>
    </row>
    <row r="737" customFormat="false" ht="12.8" hidden="true" customHeight="false" outlineLevel="0" collapsed="false">
      <c r="A737" s="131" t="n">
        <v>1269810000</v>
      </c>
      <c r="B737" s="330" t="n">
        <f aca="false">(A737/(24*60*60))+DATE(1970,1,1)</f>
        <v>40265.875</v>
      </c>
      <c r="C737" s="132" t="n">
        <v>12.49769</v>
      </c>
      <c r="D737" s="132" t="n">
        <v>12.49769</v>
      </c>
      <c r="E737" s="132" t="n">
        <v>12.41219</v>
      </c>
      <c r="F737" s="132" t="n">
        <v>12.42799</v>
      </c>
    </row>
    <row r="738" customFormat="false" ht="12.8" hidden="true" customHeight="false" outlineLevel="0" collapsed="false">
      <c r="A738" s="131" t="n">
        <v>1269896400</v>
      </c>
      <c r="B738" s="330" t="n">
        <f aca="false">(A738/(24*60*60))+DATE(1970,1,1)</f>
        <v>40266.875</v>
      </c>
      <c r="C738" s="132" t="n">
        <v>12.42799</v>
      </c>
      <c r="D738" s="132" t="n">
        <v>12.43649</v>
      </c>
      <c r="E738" s="132" t="n">
        <v>12.35254</v>
      </c>
      <c r="F738" s="132" t="n">
        <v>12.36599</v>
      </c>
    </row>
    <row r="739" customFormat="false" ht="12.8" hidden="true" customHeight="false" outlineLevel="0" collapsed="false">
      <c r="A739" s="131" t="n">
        <v>1269982800</v>
      </c>
      <c r="B739" s="330" t="n">
        <f aca="false">(A739/(24*60*60))+DATE(1970,1,1)</f>
        <v>40267.875</v>
      </c>
      <c r="C739" s="132" t="n">
        <v>12.36599</v>
      </c>
      <c r="D739" s="132" t="n">
        <v>12.37329</v>
      </c>
      <c r="E739" s="132" t="n">
        <v>12.29029</v>
      </c>
      <c r="F739" s="132" t="n">
        <v>12.36039</v>
      </c>
    </row>
    <row r="740" customFormat="false" ht="12.8" hidden="true" customHeight="false" outlineLevel="0" collapsed="false">
      <c r="A740" s="131" t="n">
        <v>1270069200</v>
      </c>
      <c r="B740" s="330" t="n">
        <f aca="false">(A740/(24*60*60))+DATE(1970,1,1)</f>
        <v>40268.875</v>
      </c>
      <c r="C740" s="132" t="n">
        <v>12.36039</v>
      </c>
      <c r="D740" s="132" t="n">
        <v>12.37729</v>
      </c>
      <c r="E740" s="132" t="n">
        <v>12.28814</v>
      </c>
      <c r="F740" s="132" t="n">
        <v>12.31569</v>
      </c>
    </row>
    <row r="741" customFormat="false" ht="12.8" hidden="true" customHeight="false" outlineLevel="0" collapsed="false">
      <c r="A741" s="131" t="n">
        <v>1270155600</v>
      </c>
      <c r="B741" s="330" t="n">
        <f aca="false">(A741/(24*60*60))+DATE(1970,1,1)</f>
        <v>40269.875</v>
      </c>
      <c r="C741" s="132" t="n">
        <v>12.31569</v>
      </c>
      <c r="D741" s="132" t="n">
        <v>12.33139</v>
      </c>
      <c r="E741" s="132" t="n">
        <v>12.27579</v>
      </c>
      <c r="F741" s="132" t="n">
        <v>12.29859</v>
      </c>
    </row>
    <row r="742" customFormat="false" ht="12.8" hidden="true" customHeight="false" outlineLevel="0" collapsed="false">
      <c r="A742" s="131" t="n">
        <v>1270414800</v>
      </c>
      <c r="B742" s="330" t="n">
        <f aca="false">(A742/(24*60*60))+DATE(1970,1,1)</f>
        <v>40272.875</v>
      </c>
      <c r="C742" s="132" t="n">
        <v>12.29859</v>
      </c>
      <c r="D742" s="132" t="n">
        <v>12.29859</v>
      </c>
      <c r="E742" s="132" t="n">
        <v>12.24549</v>
      </c>
      <c r="F742" s="132" t="n">
        <v>12.24549</v>
      </c>
    </row>
    <row r="743" customFormat="false" ht="12.8" hidden="true" customHeight="false" outlineLevel="0" collapsed="false">
      <c r="A743" s="131" t="n">
        <v>1270501200</v>
      </c>
      <c r="B743" s="330" t="n">
        <f aca="false">(A743/(24*60*60))+DATE(1970,1,1)</f>
        <v>40273.875</v>
      </c>
      <c r="C743" s="132" t="n">
        <v>12.24549</v>
      </c>
      <c r="D743" s="132" t="n">
        <v>12.28259</v>
      </c>
      <c r="E743" s="132" t="n">
        <v>12.21079</v>
      </c>
      <c r="F743" s="132" t="n">
        <v>12.21389</v>
      </c>
    </row>
    <row r="744" customFormat="false" ht="12.8" hidden="true" customHeight="false" outlineLevel="0" collapsed="false">
      <c r="A744" s="131" t="n">
        <v>1270587600</v>
      </c>
      <c r="B744" s="330" t="n">
        <f aca="false">(A744/(24*60*60))+DATE(1970,1,1)</f>
        <v>40274.875</v>
      </c>
      <c r="C744" s="132" t="n">
        <v>12.21389</v>
      </c>
      <c r="D744" s="132" t="n">
        <v>12.32029</v>
      </c>
      <c r="E744" s="132" t="n">
        <v>12.19799</v>
      </c>
      <c r="F744" s="132" t="n">
        <v>12.28959</v>
      </c>
    </row>
    <row r="745" customFormat="false" ht="12.8" hidden="true" customHeight="false" outlineLevel="0" collapsed="false">
      <c r="A745" s="131" t="n">
        <v>1270674000</v>
      </c>
      <c r="B745" s="330" t="n">
        <f aca="false">(A745/(24*60*60))+DATE(1970,1,1)</f>
        <v>40275.875</v>
      </c>
      <c r="C745" s="132" t="n">
        <v>12.28959</v>
      </c>
      <c r="D745" s="132" t="n">
        <v>12.33649</v>
      </c>
      <c r="E745" s="132" t="n">
        <v>12.21059</v>
      </c>
      <c r="F745" s="132" t="n">
        <v>12.21289</v>
      </c>
    </row>
    <row r="746" customFormat="false" ht="12.8" hidden="true" customHeight="false" outlineLevel="0" collapsed="false">
      <c r="A746" s="131" t="n">
        <v>1270760400</v>
      </c>
      <c r="B746" s="330" t="n">
        <f aca="false">(A746/(24*60*60))+DATE(1970,1,1)</f>
        <v>40276.875</v>
      </c>
      <c r="C746" s="132" t="n">
        <v>12.21289</v>
      </c>
      <c r="D746" s="132" t="n">
        <v>12.23259</v>
      </c>
      <c r="E746" s="132" t="n">
        <v>12.18179</v>
      </c>
      <c r="F746" s="132" t="n">
        <v>12.18604</v>
      </c>
    </row>
    <row r="747" customFormat="false" ht="12.8" hidden="true" customHeight="false" outlineLevel="0" collapsed="false">
      <c r="A747" s="131" t="n">
        <v>1271019600</v>
      </c>
      <c r="B747" s="330" t="n">
        <f aca="false">(A747/(24*60*60))+DATE(1970,1,1)</f>
        <v>40279.875</v>
      </c>
      <c r="C747" s="132" t="n">
        <v>12.18604</v>
      </c>
      <c r="D747" s="132" t="n">
        <v>12.22729</v>
      </c>
      <c r="E747" s="132" t="n">
        <v>12.15049</v>
      </c>
      <c r="F747" s="132" t="n">
        <v>12.15369</v>
      </c>
    </row>
    <row r="748" customFormat="false" ht="12.8" hidden="true" customHeight="false" outlineLevel="0" collapsed="false">
      <c r="A748" s="131" t="n">
        <v>1271106000</v>
      </c>
      <c r="B748" s="330" t="n">
        <f aca="false">(A748/(24*60*60))+DATE(1970,1,1)</f>
        <v>40280.875</v>
      </c>
      <c r="C748" s="132" t="n">
        <v>12.15369</v>
      </c>
      <c r="D748" s="132" t="n">
        <v>12.23619</v>
      </c>
      <c r="E748" s="132" t="n">
        <v>12.14889</v>
      </c>
      <c r="F748" s="132" t="n">
        <v>12.17319</v>
      </c>
    </row>
    <row r="749" customFormat="false" ht="12.8" hidden="true" customHeight="false" outlineLevel="0" collapsed="false">
      <c r="A749" s="131" t="n">
        <v>1271192400</v>
      </c>
      <c r="B749" s="330" t="n">
        <f aca="false">(A749/(24*60*60))+DATE(1970,1,1)</f>
        <v>40281.875</v>
      </c>
      <c r="C749" s="132" t="n">
        <v>12.17319</v>
      </c>
      <c r="D749" s="132" t="n">
        <v>12.21454</v>
      </c>
      <c r="E749" s="132" t="n">
        <v>12.14159</v>
      </c>
      <c r="F749" s="132" t="n">
        <v>12.19699</v>
      </c>
    </row>
    <row r="750" customFormat="false" ht="12.8" hidden="true" customHeight="false" outlineLevel="0" collapsed="false">
      <c r="A750" s="131" t="n">
        <v>1271278800</v>
      </c>
      <c r="B750" s="330" t="n">
        <f aca="false">(A750/(24*60*60))+DATE(1970,1,1)</f>
        <v>40282.875</v>
      </c>
      <c r="C750" s="132" t="n">
        <v>12.19699</v>
      </c>
      <c r="D750" s="132" t="n">
        <v>12.27029</v>
      </c>
      <c r="E750" s="132" t="n">
        <v>12.15599</v>
      </c>
      <c r="F750" s="132" t="n">
        <v>12.16279</v>
      </c>
    </row>
    <row r="751" customFormat="false" ht="12.8" hidden="true" customHeight="false" outlineLevel="0" collapsed="false">
      <c r="A751" s="131" t="n">
        <v>1271365200</v>
      </c>
      <c r="B751" s="330" t="n">
        <f aca="false">(A751/(24*60*60))+DATE(1970,1,1)</f>
        <v>40283.875</v>
      </c>
      <c r="C751" s="132" t="n">
        <v>12.16279</v>
      </c>
      <c r="D751" s="132" t="n">
        <v>12.33109</v>
      </c>
      <c r="E751" s="132" t="n">
        <v>12.14109</v>
      </c>
      <c r="F751" s="132" t="n">
        <v>12.26854</v>
      </c>
    </row>
    <row r="752" customFormat="false" ht="12.8" hidden="true" customHeight="false" outlineLevel="0" collapsed="false">
      <c r="A752" s="131" t="n">
        <v>1271624400</v>
      </c>
      <c r="B752" s="330" t="n">
        <f aca="false">(A752/(24*60*60))+DATE(1970,1,1)</f>
        <v>40286.875</v>
      </c>
      <c r="C752" s="132" t="n">
        <v>12.26854</v>
      </c>
      <c r="D752" s="132" t="n">
        <v>12.35699</v>
      </c>
      <c r="E752" s="132" t="n">
        <v>12.23329</v>
      </c>
      <c r="F752" s="132" t="n">
        <v>12.23469</v>
      </c>
    </row>
    <row r="753" customFormat="false" ht="12.8" hidden="true" customHeight="false" outlineLevel="0" collapsed="false">
      <c r="A753" s="131" t="n">
        <v>1271710800</v>
      </c>
      <c r="B753" s="330" t="n">
        <f aca="false">(A753/(24*60*60))+DATE(1970,1,1)</f>
        <v>40287.875</v>
      </c>
      <c r="C753" s="132" t="n">
        <v>12.23469</v>
      </c>
      <c r="D753" s="132" t="n">
        <v>12.24659</v>
      </c>
      <c r="E753" s="132" t="n">
        <v>12.19539</v>
      </c>
      <c r="F753" s="132" t="n">
        <v>12.21639</v>
      </c>
    </row>
    <row r="754" customFormat="false" ht="12.8" hidden="true" customHeight="false" outlineLevel="0" collapsed="false">
      <c r="A754" s="131" t="n">
        <v>1271797200</v>
      </c>
      <c r="B754" s="330" t="n">
        <f aca="false">(A754/(24*60*60))+DATE(1970,1,1)</f>
        <v>40288.875</v>
      </c>
      <c r="C754" s="132" t="n">
        <v>12.21639</v>
      </c>
      <c r="D754" s="132" t="n">
        <v>12.22159</v>
      </c>
      <c r="E754" s="132" t="n">
        <v>12.15409</v>
      </c>
      <c r="F754" s="132" t="n">
        <v>12.17509</v>
      </c>
    </row>
    <row r="755" customFormat="false" ht="12.8" hidden="true" customHeight="false" outlineLevel="0" collapsed="false">
      <c r="A755" s="131" t="n">
        <v>1271883600</v>
      </c>
      <c r="B755" s="330" t="n">
        <f aca="false">(A755/(24*60*60))+DATE(1970,1,1)</f>
        <v>40289.875</v>
      </c>
      <c r="C755" s="132" t="n">
        <v>12.17509</v>
      </c>
      <c r="D755" s="132" t="n">
        <v>12.27789</v>
      </c>
      <c r="E755" s="132" t="n">
        <v>12.16689</v>
      </c>
      <c r="F755" s="132" t="n">
        <v>12.20459</v>
      </c>
    </row>
    <row r="756" customFormat="false" ht="12.8" hidden="true" customHeight="false" outlineLevel="0" collapsed="false">
      <c r="A756" s="131" t="n">
        <v>1271970000</v>
      </c>
      <c r="B756" s="330" t="n">
        <f aca="false">(A756/(24*60*60))+DATE(1970,1,1)</f>
        <v>40290.875</v>
      </c>
      <c r="C756" s="132" t="n">
        <v>12.20459</v>
      </c>
      <c r="D756" s="132" t="n">
        <v>12.23609</v>
      </c>
      <c r="E756" s="132" t="n">
        <v>12.1716</v>
      </c>
      <c r="F756" s="132" t="n">
        <v>12.17404</v>
      </c>
    </row>
    <row r="757" customFormat="false" ht="12.8" hidden="true" customHeight="false" outlineLevel="0" collapsed="false">
      <c r="A757" s="131" t="n">
        <v>1272229200</v>
      </c>
      <c r="B757" s="330" t="n">
        <f aca="false">(A757/(24*60*60))+DATE(1970,1,1)</f>
        <v>40293.875</v>
      </c>
      <c r="C757" s="132" t="n">
        <v>12.17404</v>
      </c>
      <c r="D757" s="132" t="n">
        <v>12.1926</v>
      </c>
      <c r="E757" s="132" t="n">
        <v>12.1287</v>
      </c>
      <c r="F757" s="132" t="n">
        <v>12.1471</v>
      </c>
    </row>
    <row r="758" customFormat="false" ht="12.8" hidden="true" customHeight="false" outlineLevel="0" collapsed="false">
      <c r="A758" s="131" t="n">
        <v>1272315600</v>
      </c>
      <c r="B758" s="330" t="n">
        <f aca="false">(A758/(24*60*60))+DATE(1970,1,1)</f>
        <v>40294.875</v>
      </c>
      <c r="C758" s="132" t="n">
        <v>12.1471</v>
      </c>
      <c r="D758" s="132" t="n">
        <v>12.39055</v>
      </c>
      <c r="E758" s="132" t="n">
        <v>12.141</v>
      </c>
      <c r="F758" s="132" t="n">
        <v>12.375</v>
      </c>
    </row>
    <row r="759" customFormat="false" ht="12.8" hidden="true" customHeight="false" outlineLevel="0" collapsed="false">
      <c r="A759" s="131" t="n">
        <v>1272402000</v>
      </c>
      <c r="B759" s="330" t="n">
        <f aca="false">(A759/(24*60*60))+DATE(1970,1,1)</f>
        <v>40295.875</v>
      </c>
      <c r="C759" s="132" t="n">
        <v>12.375</v>
      </c>
      <c r="D759" s="132" t="n">
        <v>12.4595</v>
      </c>
      <c r="E759" s="132" t="n">
        <v>12.27555</v>
      </c>
      <c r="F759" s="132" t="n">
        <v>12.3372</v>
      </c>
    </row>
    <row r="760" customFormat="false" ht="12.8" hidden="true" customHeight="false" outlineLevel="0" collapsed="false">
      <c r="A760" s="131" t="n">
        <v>1272488400</v>
      </c>
      <c r="B760" s="330" t="n">
        <f aca="false">(A760/(24*60*60))+DATE(1970,1,1)</f>
        <v>40296.875</v>
      </c>
      <c r="C760" s="132" t="n">
        <v>12.3372</v>
      </c>
      <c r="D760" s="132" t="n">
        <v>12.3593</v>
      </c>
      <c r="E760" s="132" t="n">
        <v>12.1702</v>
      </c>
      <c r="F760" s="132" t="n">
        <v>12.201</v>
      </c>
    </row>
    <row r="761" customFormat="false" ht="12.8" hidden="true" customHeight="false" outlineLevel="0" collapsed="false">
      <c r="A761" s="131" t="n">
        <v>1272574800</v>
      </c>
      <c r="B761" s="330" t="n">
        <f aca="false">(A761/(24*60*60))+DATE(1970,1,1)</f>
        <v>40297.875</v>
      </c>
      <c r="C761" s="132" t="n">
        <v>12.201</v>
      </c>
      <c r="D761" s="132" t="n">
        <v>12.3123</v>
      </c>
      <c r="E761" s="132" t="n">
        <v>12.16905</v>
      </c>
      <c r="F761" s="132" t="n">
        <v>12.3058</v>
      </c>
    </row>
    <row r="762" customFormat="false" ht="12.8" hidden="true" customHeight="false" outlineLevel="0" collapsed="false">
      <c r="A762" s="131" t="n">
        <v>1272834000</v>
      </c>
      <c r="B762" s="330" t="n">
        <f aca="false">(A762/(24*60*60))+DATE(1970,1,1)</f>
        <v>40300.875</v>
      </c>
      <c r="C762" s="132" t="n">
        <v>12.3058</v>
      </c>
      <c r="D762" s="132" t="n">
        <v>12.3108</v>
      </c>
      <c r="E762" s="132" t="n">
        <v>12.2209</v>
      </c>
      <c r="F762" s="132" t="n">
        <v>12.2545</v>
      </c>
    </row>
    <row r="763" customFormat="false" ht="12.8" hidden="true" customHeight="false" outlineLevel="0" collapsed="false">
      <c r="A763" s="131" t="n">
        <v>1272920400</v>
      </c>
      <c r="B763" s="330" t="n">
        <f aca="false">(A763/(24*60*60))+DATE(1970,1,1)</f>
        <v>40301.875</v>
      </c>
      <c r="C763" s="132" t="n">
        <v>12.2545</v>
      </c>
      <c r="D763" s="132" t="n">
        <v>12.54995</v>
      </c>
      <c r="E763" s="132" t="n">
        <v>12.243</v>
      </c>
      <c r="F763" s="132" t="n">
        <v>12.5396</v>
      </c>
    </row>
    <row r="764" customFormat="false" ht="12.8" hidden="true" customHeight="false" outlineLevel="0" collapsed="false">
      <c r="A764" s="131" t="n">
        <v>1273006800</v>
      </c>
      <c r="B764" s="330" t="n">
        <f aca="false">(A764/(24*60*60))+DATE(1970,1,1)</f>
        <v>40302.875</v>
      </c>
      <c r="C764" s="132" t="n">
        <v>12.5396</v>
      </c>
      <c r="D764" s="132" t="n">
        <v>12.7596</v>
      </c>
      <c r="E764" s="132" t="n">
        <v>12.4885</v>
      </c>
      <c r="F764" s="132" t="n">
        <v>12.7301</v>
      </c>
    </row>
    <row r="765" customFormat="false" ht="12.8" hidden="true" customHeight="false" outlineLevel="0" collapsed="false">
      <c r="A765" s="131" t="n">
        <v>1273093200</v>
      </c>
      <c r="B765" s="330" t="n">
        <f aca="false">(A765/(24*60*60))+DATE(1970,1,1)</f>
        <v>40303.875</v>
      </c>
      <c r="C765" s="132" t="n">
        <v>12.7301</v>
      </c>
      <c r="D765" s="132" t="n">
        <v>13.3006</v>
      </c>
      <c r="E765" s="132" t="n">
        <v>12.6616</v>
      </c>
      <c r="F765" s="132" t="n">
        <v>12.9921</v>
      </c>
    </row>
    <row r="766" customFormat="false" ht="12.8" hidden="true" customHeight="false" outlineLevel="0" collapsed="false">
      <c r="A766" s="131" t="n">
        <v>1273179600</v>
      </c>
      <c r="B766" s="330" t="n">
        <f aca="false">(A766/(24*60*60))+DATE(1970,1,1)</f>
        <v>40304.875</v>
      </c>
      <c r="C766" s="132" t="n">
        <v>12.9921</v>
      </c>
      <c r="D766" s="132" t="n">
        <v>13.1143</v>
      </c>
      <c r="E766" s="132" t="n">
        <v>12.76575</v>
      </c>
      <c r="F766" s="132" t="n">
        <v>12.8772</v>
      </c>
    </row>
    <row r="767" customFormat="false" ht="12.8" hidden="true" customHeight="false" outlineLevel="0" collapsed="false">
      <c r="A767" s="131" t="n">
        <v>1273438800</v>
      </c>
      <c r="B767" s="330" t="n">
        <f aca="false">(A767/(24*60*60))+DATE(1970,1,1)</f>
        <v>40307.875</v>
      </c>
      <c r="C767" s="132" t="n">
        <v>12.8772</v>
      </c>
      <c r="D767" s="132" t="n">
        <v>12.8772</v>
      </c>
      <c r="E767" s="132" t="n">
        <v>12.4491</v>
      </c>
      <c r="F767" s="132" t="n">
        <v>12.4491</v>
      </c>
    </row>
    <row r="768" customFormat="false" ht="12.8" hidden="true" customHeight="false" outlineLevel="0" collapsed="false">
      <c r="A768" s="131" t="n">
        <v>1273525200</v>
      </c>
      <c r="B768" s="330" t="n">
        <f aca="false">(A768/(24*60*60))+DATE(1970,1,1)</f>
        <v>40308.875</v>
      </c>
      <c r="C768" s="132" t="n">
        <v>12.4491</v>
      </c>
      <c r="D768" s="132" t="n">
        <v>12.5837</v>
      </c>
      <c r="E768" s="132" t="n">
        <v>12.4301</v>
      </c>
      <c r="F768" s="132" t="n">
        <v>12.5057</v>
      </c>
    </row>
    <row r="769" customFormat="false" ht="12.8" hidden="true" customHeight="false" outlineLevel="0" collapsed="false">
      <c r="A769" s="131" t="n">
        <v>1273611600</v>
      </c>
      <c r="B769" s="330" t="n">
        <f aca="false">(A769/(24*60*60))+DATE(1970,1,1)</f>
        <v>40309.875</v>
      </c>
      <c r="C769" s="132" t="n">
        <v>12.5057</v>
      </c>
      <c r="D769" s="132" t="n">
        <v>12.5555</v>
      </c>
      <c r="E769" s="132" t="n">
        <v>12.3575</v>
      </c>
      <c r="F769" s="132" t="n">
        <v>12.36</v>
      </c>
    </row>
    <row r="770" customFormat="false" ht="12.8" hidden="true" customHeight="false" outlineLevel="0" collapsed="false">
      <c r="A770" s="131" t="n">
        <v>1273698000</v>
      </c>
      <c r="B770" s="330" t="n">
        <f aca="false">(A770/(24*60*60))+DATE(1970,1,1)</f>
        <v>40310.875</v>
      </c>
      <c r="C770" s="132" t="n">
        <v>12.36</v>
      </c>
      <c r="D770" s="132" t="n">
        <v>12.4283</v>
      </c>
      <c r="E770" s="132" t="n">
        <v>12.316</v>
      </c>
      <c r="F770" s="132" t="n">
        <v>12.4273</v>
      </c>
    </row>
    <row r="771" customFormat="false" ht="12.8" hidden="true" customHeight="false" outlineLevel="0" collapsed="false">
      <c r="A771" s="131" t="n">
        <v>1273784400</v>
      </c>
      <c r="B771" s="330" t="n">
        <f aca="false">(A771/(24*60*60))+DATE(1970,1,1)</f>
        <v>40311.875</v>
      </c>
      <c r="C771" s="132" t="n">
        <v>12.4273</v>
      </c>
      <c r="D771" s="132" t="n">
        <v>12.6603</v>
      </c>
      <c r="E771" s="132" t="n">
        <v>12.3946</v>
      </c>
      <c r="F771" s="132" t="n">
        <v>12.5847</v>
      </c>
    </row>
    <row r="772" customFormat="false" ht="12.8" hidden="true" customHeight="false" outlineLevel="0" collapsed="false">
      <c r="A772" s="131" t="n">
        <v>1274043600</v>
      </c>
      <c r="B772" s="330" t="n">
        <f aca="false">(A772/(24*60*60))+DATE(1970,1,1)</f>
        <v>40314.875</v>
      </c>
      <c r="C772" s="132" t="n">
        <v>12.5847</v>
      </c>
      <c r="D772" s="132" t="n">
        <v>12.8068</v>
      </c>
      <c r="E772" s="132" t="n">
        <v>12.5402</v>
      </c>
      <c r="F772" s="132" t="n">
        <v>12.5881</v>
      </c>
    </row>
    <row r="773" customFormat="false" ht="12.8" hidden="true" customHeight="false" outlineLevel="0" collapsed="false">
      <c r="A773" s="131" t="n">
        <v>1274130000</v>
      </c>
      <c r="B773" s="330" t="n">
        <f aca="false">(A773/(24*60*60))+DATE(1970,1,1)</f>
        <v>40315.875</v>
      </c>
      <c r="C773" s="132" t="n">
        <v>12.5881</v>
      </c>
      <c r="D773" s="132" t="n">
        <v>12.7919</v>
      </c>
      <c r="E773" s="132" t="n">
        <v>12.5077</v>
      </c>
      <c r="F773" s="132" t="n">
        <v>12.74</v>
      </c>
    </row>
    <row r="774" customFormat="false" ht="12.8" hidden="true" customHeight="false" outlineLevel="0" collapsed="false">
      <c r="A774" s="131" t="n">
        <v>1274216400</v>
      </c>
      <c r="B774" s="330" t="n">
        <f aca="false">(A774/(24*60*60))+DATE(1970,1,1)</f>
        <v>40316.875</v>
      </c>
      <c r="C774" s="132" t="n">
        <v>12.74</v>
      </c>
      <c r="D774" s="132" t="n">
        <v>12.9743</v>
      </c>
      <c r="E774" s="132" t="n">
        <v>12.69</v>
      </c>
      <c r="F774" s="132" t="n">
        <v>12.8201</v>
      </c>
    </row>
    <row r="775" customFormat="false" ht="12.8" hidden="true" customHeight="false" outlineLevel="0" collapsed="false">
      <c r="A775" s="131" t="n">
        <v>1274302800</v>
      </c>
      <c r="B775" s="330" t="n">
        <f aca="false">(A775/(24*60*60))+DATE(1970,1,1)</f>
        <v>40317.875</v>
      </c>
      <c r="C775" s="132" t="n">
        <v>12.8201</v>
      </c>
      <c r="D775" s="132" t="n">
        <v>13.2284</v>
      </c>
      <c r="E775" s="132" t="n">
        <v>12.7591</v>
      </c>
      <c r="F775" s="132" t="n">
        <v>13.1382</v>
      </c>
    </row>
    <row r="776" customFormat="false" ht="12.8" hidden="true" customHeight="false" outlineLevel="0" collapsed="false">
      <c r="A776" s="131" t="n">
        <v>1274389200</v>
      </c>
      <c r="B776" s="330" t="n">
        <f aca="false">(A776/(24*60*60))+DATE(1970,1,1)</f>
        <v>40318.875</v>
      </c>
      <c r="C776" s="132" t="n">
        <v>13.1382</v>
      </c>
      <c r="D776" s="132" t="n">
        <v>13.2043</v>
      </c>
      <c r="E776" s="132" t="n">
        <v>12.9424</v>
      </c>
      <c r="F776" s="132" t="n">
        <v>12.9498</v>
      </c>
    </row>
    <row r="777" customFormat="false" ht="12.8" hidden="true" customHeight="false" outlineLevel="0" collapsed="false">
      <c r="A777" s="131" t="n">
        <v>1274648400</v>
      </c>
      <c r="B777" s="330" t="n">
        <f aca="false">(A777/(24*60*60))+DATE(1970,1,1)</f>
        <v>40321.875</v>
      </c>
      <c r="C777" s="132" t="n">
        <v>12.9498</v>
      </c>
      <c r="D777" s="132" t="n">
        <v>13.0611</v>
      </c>
      <c r="E777" s="132" t="n">
        <v>12.8697</v>
      </c>
      <c r="F777" s="132" t="n">
        <v>13.0197</v>
      </c>
    </row>
    <row r="778" customFormat="false" ht="12.8" hidden="true" customHeight="false" outlineLevel="0" collapsed="false">
      <c r="A778" s="131" t="n">
        <v>1274734800</v>
      </c>
      <c r="B778" s="330" t="n">
        <f aca="false">(A778/(24*60*60))+DATE(1970,1,1)</f>
        <v>40322.875</v>
      </c>
      <c r="C778" s="132" t="n">
        <v>13.0197</v>
      </c>
      <c r="D778" s="132" t="n">
        <v>13.3843</v>
      </c>
      <c r="E778" s="132" t="n">
        <v>12.9948</v>
      </c>
      <c r="F778" s="132" t="n">
        <v>13.0394</v>
      </c>
    </row>
    <row r="779" customFormat="false" ht="12.8" hidden="true" customHeight="false" outlineLevel="0" collapsed="false">
      <c r="A779" s="131" t="n">
        <v>1274821200</v>
      </c>
      <c r="B779" s="330" t="n">
        <f aca="false">(A779/(24*60*60))+DATE(1970,1,1)</f>
        <v>40323.875</v>
      </c>
      <c r="C779" s="132" t="n">
        <v>13.0394</v>
      </c>
      <c r="D779" s="132" t="n">
        <v>13.1216</v>
      </c>
      <c r="E779" s="132" t="n">
        <v>12.923</v>
      </c>
      <c r="F779" s="132" t="n">
        <v>13.109</v>
      </c>
    </row>
    <row r="780" customFormat="false" ht="12.8" hidden="true" customHeight="false" outlineLevel="0" collapsed="false">
      <c r="A780" s="131" t="n">
        <v>1274907600</v>
      </c>
      <c r="B780" s="330" t="n">
        <f aca="false">(A780/(24*60*60))+DATE(1970,1,1)</f>
        <v>40324.875</v>
      </c>
      <c r="C780" s="132" t="n">
        <v>13.109</v>
      </c>
      <c r="D780" s="132" t="n">
        <v>13.1323</v>
      </c>
      <c r="E780" s="132" t="n">
        <v>12.7597</v>
      </c>
      <c r="F780" s="132" t="n">
        <v>12.8079</v>
      </c>
    </row>
    <row r="781" customFormat="false" ht="12.8" hidden="true" customHeight="false" outlineLevel="0" collapsed="false">
      <c r="A781" s="131" t="n">
        <v>1274994000</v>
      </c>
      <c r="B781" s="330" t="n">
        <f aca="false">(A781/(24*60*60))+DATE(1970,1,1)</f>
        <v>40325.875</v>
      </c>
      <c r="C781" s="132" t="n">
        <v>12.8079</v>
      </c>
      <c r="D781" s="132" t="n">
        <v>12.9595</v>
      </c>
      <c r="E781" s="132" t="n">
        <v>12.7598</v>
      </c>
      <c r="F781" s="132" t="n">
        <v>12.9178</v>
      </c>
    </row>
    <row r="782" customFormat="false" ht="12.8" hidden="true" customHeight="false" outlineLevel="0" collapsed="false">
      <c r="A782" s="131" t="n">
        <v>1275253200</v>
      </c>
      <c r="B782" s="330" t="n">
        <f aca="false">(A782/(24*60*60))+DATE(1970,1,1)</f>
        <v>40328.875</v>
      </c>
      <c r="C782" s="132" t="n">
        <v>12.9178</v>
      </c>
      <c r="D782" s="132" t="n">
        <v>12.9463</v>
      </c>
      <c r="E782" s="132" t="n">
        <v>12.859</v>
      </c>
      <c r="F782" s="132" t="n">
        <v>12.9074</v>
      </c>
    </row>
    <row r="783" customFormat="false" ht="12.8" hidden="true" customHeight="false" outlineLevel="0" collapsed="false">
      <c r="A783" s="131" t="n">
        <v>1275339600</v>
      </c>
      <c r="B783" s="330" t="n">
        <f aca="false">(A783/(24*60*60))+DATE(1970,1,1)</f>
        <v>40329.875</v>
      </c>
      <c r="C783" s="132" t="n">
        <v>12.9074</v>
      </c>
      <c r="D783" s="132" t="n">
        <v>13.0432</v>
      </c>
      <c r="E783" s="132" t="n">
        <v>12.8441</v>
      </c>
      <c r="F783" s="132" t="n">
        <v>12.9625</v>
      </c>
    </row>
    <row r="784" customFormat="false" ht="12.8" hidden="true" customHeight="false" outlineLevel="0" collapsed="false">
      <c r="A784" s="131" t="n">
        <v>1275426000</v>
      </c>
      <c r="B784" s="330" t="n">
        <f aca="false">(A784/(24*60*60))+DATE(1970,1,1)</f>
        <v>40330.875</v>
      </c>
      <c r="C784" s="132" t="n">
        <v>12.9625</v>
      </c>
      <c r="D784" s="132" t="n">
        <v>12.9903</v>
      </c>
      <c r="E784" s="132" t="n">
        <v>12.7699</v>
      </c>
      <c r="F784" s="132" t="n">
        <v>12.7793</v>
      </c>
    </row>
    <row r="785" customFormat="false" ht="12.8" hidden="true" customHeight="false" outlineLevel="0" collapsed="false">
      <c r="A785" s="131" t="n">
        <v>1275512400</v>
      </c>
      <c r="B785" s="330" t="n">
        <f aca="false">(A785/(24*60*60))+DATE(1970,1,1)</f>
        <v>40331.875</v>
      </c>
      <c r="C785" s="132" t="n">
        <v>12.7793</v>
      </c>
      <c r="D785" s="132" t="n">
        <v>12.8626</v>
      </c>
      <c r="E785" s="132" t="n">
        <v>12.7158</v>
      </c>
      <c r="F785" s="132" t="n">
        <v>12.767</v>
      </c>
    </row>
    <row r="786" customFormat="false" ht="12.8" hidden="true" customHeight="false" outlineLevel="0" collapsed="false">
      <c r="A786" s="131" t="n">
        <v>1275598800</v>
      </c>
      <c r="B786" s="330" t="n">
        <f aca="false">(A786/(24*60*60))+DATE(1970,1,1)</f>
        <v>40332.875</v>
      </c>
      <c r="C786" s="132" t="n">
        <v>12.767</v>
      </c>
      <c r="D786" s="132" t="n">
        <v>13.009</v>
      </c>
      <c r="E786" s="132" t="n">
        <v>12.7283</v>
      </c>
      <c r="F786" s="132" t="n">
        <v>12.991</v>
      </c>
    </row>
    <row r="787" customFormat="false" ht="12.8" hidden="true" customHeight="false" outlineLevel="0" collapsed="false">
      <c r="A787" s="131" t="n">
        <v>1275858000</v>
      </c>
      <c r="B787" s="330" t="n">
        <f aca="false">(A787/(24*60*60))+DATE(1970,1,1)</f>
        <v>40335.875</v>
      </c>
      <c r="C787" s="132" t="n">
        <v>12.991</v>
      </c>
      <c r="D787" s="132" t="n">
        <v>13.0213</v>
      </c>
      <c r="E787" s="132" t="n">
        <v>12.8528</v>
      </c>
      <c r="F787" s="132" t="n">
        <v>12.9588</v>
      </c>
    </row>
    <row r="788" customFormat="false" ht="12.8" hidden="true" customHeight="false" outlineLevel="0" collapsed="false">
      <c r="A788" s="131" t="n">
        <v>1275944400</v>
      </c>
      <c r="B788" s="330" t="n">
        <f aca="false">(A788/(24*60*60))+DATE(1970,1,1)</f>
        <v>40336.875</v>
      </c>
      <c r="C788" s="132" t="n">
        <v>12.9588</v>
      </c>
      <c r="D788" s="132" t="n">
        <v>12.9881</v>
      </c>
      <c r="E788" s="132" t="n">
        <v>12.8675</v>
      </c>
      <c r="F788" s="132" t="n">
        <v>12.8778</v>
      </c>
    </row>
    <row r="789" customFormat="false" ht="12.8" hidden="true" customHeight="false" outlineLevel="0" collapsed="false">
      <c r="A789" s="131" t="n">
        <v>1276030800</v>
      </c>
      <c r="B789" s="330" t="n">
        <f aca="false">(A789/(24*60*60))+DATE(1970,1,1)</f>
        <v>40337.875</v>
      </c>
      <c r="C789" s="132" t="n">
        <v>12.8778</v>
      </c>
      <c r="D789" s="132" t="n">
        <v>12.8811</v>
      </c>
      <c r="E789" s="132" t="n">
        <v>12.7833</v>
      </c>
      <c r="F789" s="132" t="n">
        <v>12.8596</v>
      </c>
    </row>
    <row r="790" customFormat="false" ht="12.8" hidden="true" customHeight="false" outlineLevel="0" collapsed="false">
      <c r="A790" s="131" t="n">
        <v>1276117200</v>
      </c>
      <c r="B790" s="330" t="n">
        <f aca="false">(A790/(24*60*60))+DATE(1970,1,1)</f>
        <v>40338.875</v>
      </c>
      <c r="C790" s="132" t="n">
        <v>12.8596</v>
      </c>
      <c r="D790" s="132" t="n">
        <v>12.8744</v>
      </c>
      <c r="E790" s="132" t="n">
        <v>12.6773</v>
      </c>
      <c r="F790" s="132" t="n">
        <v>12.6815</v>
      </c>
    </row>
    <row r="791" customFormat="false" ht="12.8" hidden="true" customHeight="false" outlineLevel="0" collapsed="false">
      <c r="A791" s="131" t="n">
        <v>1276203600</v>
      </c>
      <c r="B791" s="330" t="n">
        <f aca="false">(A791/(24*60*60))+DATE(1970,1,1)</f>
        <v>40339.875</v>
      </c>
      <c r="C791" s="132" t="n">
        <v>12.6815</v>
      </c>
      <c r="D791" s="132" t="n">
        <v>12.7417</v>
      </c>
      <c r="E791" s="132" t="n">
        <v>12.646</v>
      </c>
      <c r="F791" s="132" t="n">
        <v>12.672</v>
      </c>
    </row>
    <row r="792" customFormat="false" ht="12.8" hidden="true" customHeight="false" outlineLevel="0" collapsed="false">
      <c r="A792" s="131" t="n">
        <v>1276462800</v>
      </c>
      <c r="B792" s="330" t="n">
        <f aca="false">(A792/(24*60*60))+DATE(1970,1,1)</f>
        <v>40342.875</v>
      </c>
      <c r="C792" s="132" t="n">
        <v>12.672</v>
      </c>
      <c r="D792" s="132" t="n">
        <v>12.7197</v>
      </c>
      <c r="E792" s="132" t="n">
        <v>12.5768</v>
      </c>
      <c r="F792" s="132" t="n">
        <v>12.6841</v>
      </c>
    </row>
    <row r="793" customFormat="false" ht="12.8" hidden="true" customHeight="false" outlineLevel="0" collapsed="false">
      <c r="A793" s="131" t="n">
        <v>1276549200</v>
      </c>
      <c r="B793" s="330" t="n">
        <f aca="false">(A793/(24*60*60))+DATE(1970,1,1)</f>
        <v>40343.875</v>
      </c>
      <c r="C793" s="132" t="n">
        <v>12.6841</v>
      </c>
      <c r="D793" s="132" t="n">
        <v>12.7198</v>
      </c>
      <c r="E793" s="132" t="n">
        <v>12.5678</v>
      </c>
      <c r="F793" s="132" t="n">
        <v>12.5716</v>
      </c>
    </row>
    <row r="794" customFormat="false" ht="12.8" hidden="true" customHeight="false" outlineLevel="0" collapsed="false">
      <c r="A794" s="131" t="n">
        <v>1276635600</v>
      </c>
      <c r="B794" s="330" t="n">
        <f aca="false">(A794/(24*60*60))+DATE(1970,1,1)</f>
        <v>40344.875</v>
      </c>
      <c r="C794" s="132" t="n">
        <v>12.5716</v>
      </c>
      <c r="D794" s="132" t="n">
        <v>12.6464</v>
      </c>
      <c r="E794" s="132" t="n">
        <v>12.562</v>
      </c>
      <c r="F794" s="132" t="n">
        <v>12.5877</v>
      </c>
    </row>
    <row r="795" customFormat="false" ht="12.8" hidden="true" customHeight="false" outlineLevel="0" collapsed="false">
      <c r="A795" s="131" t="n">
        <v>1276722000</v>
      </c>
      <c r="B795" s="330" t="n">
        <f aca="false">(A795/(24*60*60))+DATE(1970,1,1)</f>
        <v>40345.875</v>
      </c>
      <c r="C795" s="132" t="n">
        <v>12.5877</v>
      </c>
      <c r="D795" s="132" t="n">
        <v>12.6218</v>
      </c>
      <c r="E795" s="132" t="n">
        <v>12.5261</v>
      </c>
      <c r="F795" s="132" t="n">
        <v>12.5799</v>
      </c>
    </row>
    <row r="796" customFormat="false" ht="12.8" hidden="true" customHeight="false" outlineLevel="0" collapsed="false">
      <c r="A796" s="131" t="n">
        <v>1276808400</v>
      </c>
      <c r="B796" s="330" t="n">
        <f aca="false">(A796/(24*60*60))+DATE(1970,1,1)</f>
        <v>40346.875</v>
      </c>
      <c r="C796" s="132" t="n">
        <v>12.5799</v>
      </c>
      <c r="D796" s="132" t="n">
        <v>12.5856</v>
      </c>
      <c r="E796" s="132" t="n">
        <v>12.5226</v>
      </c>
      <c r="F796" s="132" t="n">
        <v>12.5448</v>
      </c>
    </row>
    <row r="797" customFormat="false" ht="12.8" hidden="true" customHeight="false" outlineLevel="0" collapsed="false">
      <c r="A797" s="131" t="n">
        <v>1277067600</v>
      </c>
      <c r="B797" s="330" t="n">
        <f aca="false">(A797/(24*60*60))+DATE(1970,1,1)</f>
        <v>40349.875</v>
      </c>
      <c r="C797" s="132" t="n">
        <v>12.5448</v>
      </c>
      <c r="D797" s="132" t="n">
        <v>12.5622</v>
      </c>
      <c r="E797" s="132" t="n">
        <v>12.414</v>
      </c>
      <c r="F797" s="132" t="n">
        <v>12.5279</v>
      </c>
    </row>
    <row r="798" customFormat="false" ht="12.8" hidden="true" customHeight="false" outlineLevel="0" collapsed="false">
      <c r="A798" s="131" t="n">
        <v>1277154000</v>
      </c>
      <c r="B798" s="330" t="n">
        <f aca="false">(A798/(24*60*60))+DATE(1970,1,1)</f>
        <v>40350.875</v>
      </c>
      <c r="C798" s="132" t="n">
        <v>12.5279</v>
      </c>
      <c r="D798" s="132" t="n">
        <v>12.6116</v>
      </c>
      <c r="E798" s="132" t="n">
        <v>12.4905</v>
      </c>
      <c r="F798" s="132" t="n">
        <v>12.6035</v>
      </c>
    </row>
    <row r="799" customFormat="false" ht="12.8" hidden="true" customHeight="false" outlineLevel="0" collapsed="false">
      <c r="A799" s="131" t="n">
        <v>1277240400</v>
      </c>
      <c r="B799" s="330" t="n">
        <f aca="false">(A799/(24*60*60))+DATE(1970,1,1)</f>
        <v>40351.875</v>
      </c>
      <c r="C799" s="132" t="n">
        <v>12.6035</v>
      </c>
      <c r="D799" s="132" t="n">
        <v>12.7186</v>
      </c>
      <c r="E799" s="132" t="n">
        <v>12.5671</v>
      </c>
      <c r="F799" s="132" t="n">
        <v>12.6403</v>
      </c>
    </row>
    <row r="800" customFormat="false" ht="12.8" hidden="true" customHeight="false" outlineLevel="0" collapsed="false">
      <c r="A800" s="131" t="n">
        <v>1277326800</v>
      </c>
      <c r="B800" s="330" t="n">
        <f aca="false">(A800/(24*60*60))+DATE(1970,1,1)</f>
        <v>40352.875</v>
      </c>
      <c r="C800" s="132" t="n">
        <v>12.6403</v>
      </c>
      <c r="D800" s="132" t="n">
        <v>12.7572</v>
      </c>
      <c r="E800" s="132" t="n">
        <v>12.6122</v>
      </c>
      <c r="F800" s="132" t="n">
        <v>12.7285</v>
      </c>
    </row>
    <row r="801" customFormat="false" ht="12.8" hidden="true" customHeight="false" outlineLevel="0" collapsed="false">
      <c r="A801" s="131" t="n">
        <v>1277413200</v>
      </c>
      <c r="B801" s="330" t="n">
        <f aca="false">(A801/(24*60*60))+DATE(1970,1,1)</f>
        <v>40353.875</v>
      </c>
      <c r="C801" s="132" t="n">
        <v>12.7285</v>
      </c>
      <c r="D801" s="132" t="n">
        <v>12.7617</v>
      </c>
      <c r="E801" s="132" t="n">
        <v>12.6508</v>
      </c>
      <c r="F801" s="132" t="n">
        <v>12.655</v>
      </c>
    </row>
    <row r="802" customFormat="false" ht="12.8" hidden="true" customHeight="false" outlineLevel="0" collapsed="false">
      <c r="A802" s="131" t="n">
        <v>1277672400</v>
      </c>
      <c r="B802" s="330" t="n">
        <f aca="false">(A802/(24*60*60))+DATE(1970,1,1)</f>
        <v>40356.875</v>
      </c>
      <c r="C802" s="132" t="n">
        <v>12.655</v>
      </c>
      <c r="D802" s="132" t="n">
        <v>12.7322</v>
      </c>
      <c r="E802" s="132" t="n">
        <v>12.6223</v>
      </c>
      <c r="F802" s="132" t="n">
        <v>12.7291</v>
      </c>
    </row>
    <row r="803" customFormat="false" ht="12.8" hidden="true" customHeight="false" outlineLevel="0" collapsed="false">
      <c r="A803" s="131" t="n">
        <v>1277758800</v>
      </c>
      <c r="B803" s="330" t="n">
        <f aca="false">(A803/(24*60*60))+DATE(1970,1,1)</f>
        <v>40357.875</v>
      </c>
      <c r="C803" s="132" t="n">
        <v>12.7291</v>
      </c>
      <c r="D803" s="132" t="n">
        <v>12.8953</v>
      </c>
      <c r="E803" s="132" t="n">
        <v>12.6896</v>
      </c>
      <c r="F803" s="132" t="n">
        <v>12.8798</v>
      </c>
    </row>
    <row r="804" customFormat="false" ht="12.8" hidden="true" customHeight="false" outlineLevel="0" collapsed="false">
      <c r="A804" s="131" t="n">
        <v>1277845200</v>
      </c>
      <c r="B804" s="330" t="n">
        <f aca="false">(A804/(24*60*60))+DATE(1970,1,1)</f>
        <v>40358.875</v>
      </c>
      <c r="C804" s="132" t="n">
        <v>12.8798</v>
      </c>
      <c r="D804" s="132" t="n">
        <v>12.9446</v>
      </c>
      <c r="E804" s="132" t="n">
        <v>12.7863</v>
      </c>
      <c r="F804" s="132" t="n">
        <v>12.936</v>
      </c>
    </row>
    <row r="805" customFormat="false" ht="12.8" hidden="true" customHeight="false" outlineLevel="0" collapsed="false">
      <c r="A805" s="131" t="n">
        <v>1277931600</v>
      </c>
      <c r="B805" s="330" t="n">
        <f aca="false">(A805/(24*60*60))+DATE(1970,1,1)</f>
        <v>40359.875</v>
      </c>
      <c r="C805" s="132" t="n">
        <v>12.936</v>
      </c>
      <c r="D805" s="132" t="n">
        <v>13.0819</v>
      </c>
      <c r="E805" s="132" t="n">
        <v>12.8845</v>
      </c>
      <c r="F805" s="132" t="n">
        <v>13.0051</v>
      </c>
    </row>
    <row r="806" customFormat="false" ht="12.8" hidden="true" customHeight="false" outlineLevel="0" collapsed="false">
      <c r="A806" s="131" t="n">
        <v>1278018000</v>
      </c>
      <c r="B806" s="330" t="n">
        <f aca="false">(A806/(24*60*60))+DATE(1970,1,1)</f>
        <v>40360.875</v>
      </c>
      <c r="C806" s="132" t="n">
        <v>13.0051</v>
      </c>
      <c r="D806" s="132" t="n">
        <v>13.136</v>
      </c>
      <c r="E806" s="132" t="n">
        <v>12.9796</v>
      </c>
      <c r="F806" s="132" t="n">
        <v>13.0847</v>
      </c>
    </row>
    <row r="807" customFormat="false" ht="12.8" hidden="true" customHeight="false" outlineLevel="0" collapsed="false">
      <c r="A807" s="131" t="n">
        <v>1278277200</v>
      </c>
      <c r="B807" s="330" t="n">
        <f aca="false">(A807/(24*60*60))+DATE(1970,1,1)</f>
        <v>40363.875</v>
      </c>
      <c r="C807" s="132" t="n">
        <v>13.0847</v>
      </c>
      <c r="D807" s="132" t="n">
        <v>13.1703</v>
      </c>
      <c r="E807" s="132" t="n">
        <v>13.0005</v>
      </c>
      <c r="F807" s="132" t="n">
        <v>13.0502</v>
      </c>
    </row>
    <row r="808" customFormat="false" ht="12.8" hidden="true" customHeight="false" outlineLevel="0" collapsed="false">
      <c r="A808" s="131" t="n">
        <v>1278363600</v>
      </c>
      <c r="B808" s="330" t="n">
        <f aca="false">(A808/(24*60*60))+DATE(1970,1,1)</f>
        <v>40364.875</v>
      </c>
      <c r="C808" s="132" t="n">
        <v>13.0502</v>
      </c>
      <c r="D808" s="132" t="n">
        <v>13.0928</v>
      </c>
      <c r="E808" s="132" t="n">
        <v>12.9105</v>
      </c>
      <c r="F808" s="132" t="n">
        <v>12.9618</v>
      </c>
    </row>
    <row r="809" customFormat="false" ht="12.8" hidden="true" customHeight="false" outlineLevel="0" collapsed="false">
      <c r="A809" s="131" t="n">
        <v>1278450000</v>
      </c>
      <c r="B809" s="330" t="n">
        <f aca="false">(A809/(24*60*60))+DATE(1970,1,1)</f>
        <v>40365.875</v>
      </c>
      <c r="C809" s="132" t="n">
        <v>12.9618</v>
      </c>
      <c r="D809" s="132" t="n">
        <v>13.0385</v>
      </c>
      <c r="E809" s="132" t="n">
        <v>12.8296</v>
      </c>
      <c r="F809" s="132" t="n">
        <v>12.8317</v>
      </c>
    </row>
    <row r="810" customFormat="false" ht="12.8" hidden="true" customHeight="false" outlineLevel="0" collapsed="false">
      <c r="A810" s="131" t="n">
        <v>1278536400</v>
      </c>
      <c r="B810" s="330" t="n">
        <f aca="false">(A810/(24*60*60))+DATE(1970,1,1)</f>
        <v>40366.875</v>
      </c>
      <c r="C810" s="132" t="n">
        <v>12.8317</v>
      </c>
      <c r="D810" s="132" t="n">
        <v>12.8655</v>
      </c>
      <c r="E810" s="132" t="n">
        <v>12.7595</v>
      </c>
      <c r="F810" s="132" t="n">
        <v>12.7605</v>
      </c>
    </row>
    <row r="811" customFormat="false" ht="12.8" hidden="true" customHeight="false" outlineLevel="0" collapsed="false">
      <c r="A811" s="131" t="n">
        <v>1278622800</v>
      </c>
      <c r="B811" s="330" t="n">
        <f aca="false">(A811/(24*60*60))+DATE(1970,1,1)</f>
        <v>40367.875</v>
      </c>
      <c r="C811" s="132" t="n">
        <v>12.7605</v>
      </c>
      <c r="D811" s="132" t="n">
        <v>12.8058</v>
      </c>
      <c r="E811" s="132" t="n">
        <v>12.7504</v>
      </c>
      <c r="F811" s="132" t="n">
        <v>12.7579</v>
      </c>
    </row>
    <row r="812" customFormat="false" ht="12.8" hidden="true" customHeight="false" outlineLevel="0" collapsed="false">
      <c r="A812" s="131" t="n">
        <v>1278882000</v>
      </c>
      <c r="B812" s="330" t="n">
        <f aca="false">(A812/(24*60*60))+DATE(1970,1,1)</f>
        <v>40370.875</v>
      </c>
      <c r="C812" s="132" t="n">
        <v>12.7579</v>
      </c>
      <c r="D812" s="132" t="n">
        <v>12.8431</v>
      </c>
      <c r="E812" s="132" t="n">
        <v>12.7523</v>
      </c>
      <c r="F812" s="132" t="n">
        <v>12.8306</v>
      </c>
    </row>
    <row r="813" customFormat="false" ht="12.8" hidden="true" customHeight="false" outlineLevel="0" collapsed="false">
      <c r="A813" s="131" t="n">
        <v>1278968400</v>
      </c>
      <c r="B813" s="330" t="n">
        <f aca="false">(A813/(24*60*60))+DATE(1970,1,1)</f>
        <v>40371.875</v>
      </c>
      <c r="C813" s="132" t="n">
        <v>12.8306</v>
      </c>
      <c r="D813" s="132" t="n">
        <v>12.8398</v>
      </c>
      <c r="E813" s="132" t="n">
        <v>12.6575</v>
      </c>
      <c r="F813" s="132" t="n">
        <v>12.6639</v>
      </c>
    </row>
    <row r="814" customFormat="false" ht="12.8" hidden="true" customHeight="false" outlineLevel="0" collapsed="false">
      <c r="A814" s="131" t="n">
        <v>1279054800</v>
      </c>
      <c r="B814" s="330" t="n">
        <f aca="false">(A814/(24*60*60))+DATE(1970,1,1)</f>
        <v>40372.875</v>
      </c>
      <c r="C814" s="132" t="n">
        <v>12.6639</v>
      </c>
      <c r="D814" s="132" t="n">
        <v>12.7506</v>
      </c>
      <c r="E814" s="132" t="n">
        <v>12.6523</v>
      </c>
      <c r="F814" s="132" t="n">
        <v>12.7121</v>
      </c>
    </row>
    <row r="815" customFormat="false" ht="12.8" hidden="true" customHeight="false" outlineLevel="0" collapsed="false">
      <c r="A815" s="131" t="n">
        <v>1279141200</v>
      </c>
      <c r="B815" s="330" t="n">
        <f aca="false">(A815/(24*60*60))+DATE(1970,1,1)</f>
        <v>40373.875</v>
      </c>
      <c r="C815" s="132" t="n">
        <v>12.7121</v>
      </c>
      <c r="D815" s="132" t="n">
        <v>12.8349</v>
      </c>
      <c r="E815" s="132" t="n">
        <v>12.6515</v>
      </c>
      <c r="F815" s="132" t="n">
        <v>12.763</v>
      </c>
    </row>
    <row r="816" customFormat="false" ht="12.8" hidden="true" customHeight="false" outlineLevel="0" collapsed="false">
      <c r="A816" s="131" t="n">
        <v>1279227600</v>
      </c>
      <c r="B816" s="330" t="n">
        <f aca="false">(A816/(24*60*60))+DATE(1970,1,1)</f>
        <v>40374.875</v>
      </c>
      <c r="C816" s="132" t="n">
        <v>12.763</v>
      </c>
      <c r="D816" s="132" t="n">
        <v>12.9618</v>
      </c>
      <c r="E816" s="132" t="n">
        <v>12.7577</v>
      </c>
      <c r="F816" s="132" t="n">
        <v>12.9108</v>
      </c>
    </row>
    <row r="817" customFormat="false" ht="12.8" hidden="true" customHeight="false" outlineLevel="0" collapsed="false">
      <c r="A817" s="131" t="n">
        <v>1279486800</v>
      </c>
      <c r="B817" s="330" t="n">
        <f aca="false">(A817/(24*60*60))+DATE(1970,1,1)</f>
        <v>40377.875</v>
      </c>
      <c r="C817" s="132" t="n">
        <v>12.9108</v>
      </c>
      <c r="D817" s="132" t="n">
        <v>12.9525</v>
      </c>
      <c r="E817" s="132" t="n">
        <v>12.8623</v>
      </c>
      <c r="F817" s="132" t="n">
        <v>12.8958</v>
      </c>
    </row>
    <row r="818" customFormat="false" ht="12.8" hidden="true" customHeight="false" outlineLevel="0" collapsed="false">
      <c r="A818" s="131" t="n">
        <v>1279573200</v>
      </c>
      <c r="B818" s="330" t="n">
        <f aca="false">(A818/(24*60*60))+DATE(1970,1,1)</f>
        <v>40378.875</v>
      </c>
      <c r="C818" s="132" t="n">
        <v>12.8958</v>
      </c>
      <c r="D818" s="132" t="n">
        <v>12.9578</v>
      </c>
      <c r="E818" s="132" t="n">
        <v>12.7671</v>
      </c>
      <c r="F818" s="132" t="n">
        <v>12.7704</v>
      </c>
    </row>
    <row r="819" customFormat="false" ht="12.8" hidden="true" customHeight="false" outlineLevel="0" collapsed="false">
      <c r="A819" s="131" t="n">
        <v>1279659600</v>
      </c>
      <c r="B819" s="330" t="n">
        <f aca="false">(A819/(24*60*60))+DATE(1970,1,1)</f>
        <v>40379.875</v>
      </c>
      <c r="C819" s="132" t="n">
        <v>12.7704</v>
      </c>
      <c r="D819" s="132" t="n">
        <v>12.9005</v>
      </c>
      <c r="E819" s="132" t="n">
        <v>12.7205</v>
      </c>
      <c r="F819" s="132" t="n">
        <v>12.8693</v>
      </c>
    </row>
    <row r="820" customFormat="false" ht="12.8" hidden="true" customHeight="false" outlineLevel="0" collapsed="false">
      <c r="A820" s="131" t="n">
        <v>1279746000</v>
      </c>
      <c r="B820" s="330" t="n">
        <f aca="false">(A820/(24*60*60))+DATE(1970,1,1)</f>
        <v>40380.875</v>
      </c>
      <c r="C820" s="132" t="n">
        <v>12.8693</v>
      </c>
      <c r="D820" s="132" t="n">
        <v>12.8833</v>
      </c>
      <c r="E820" s="132" t="n">
        <v>12.7352</v>
      </c>
      <c r="F820" s="132" t="n">
        <v>12.7616</v>
      </c>
    </row>
    <row r="821" customFormat="false" ht="12.8" hidden="true" customHeight="false" outlineLevel="0" collapsed="false">
      <c r="A821" s="131" t="n">
        <v>1279832400</v>
      </c>
      <c r="B821" s="330" t="n">
        <f aca="false">(A821/(24*60*60))+DATE(1970,1,1)</f>
        <v>40381.875</v>
      </c>
      <c r="C821" s="132" t="n">
        <v>12.7616</v>
      </c>
      <c r="D821" s="132" t="n">
        <v>12.8073</v>
      </c>
      <c r="E821" s="132" t="n">
        <v>12.7081</v>
      </c>
      <c r="F821" s="132" t="n">
        <v>12.7306</v>
      </c>
    </row>
    <row r="822" customFormat="false" ht="12.8" hidden="true" customHeight="false" outlineLevel="0" collapsed="false">
      <c r="A822" s="131" t="n">
        <v>1280091600</v>
      </c>
      <c r="B822" s="330" t="n">
        <f aca="false">(A822/(24*60*60))+DATE(1970,1,1)</f>
        <v>40384.875</v>
      </c>
      <c r="C822" s="132" t="n">
        <v>12.7306</v>
      </c>
      <c r="D822" s="132" t="n">
        <v>12.7382</v>
      </c>
      <c r="E822" s="132" t="n">
        <v>12.6646</v>
      </c>
      <c r="F822" s="132" t="n">
        <v>12.6679</v>
      </c>
    </row>
    <row r="823" customFormat="false" ht="12.8" hidden="true" customHeight="false" outlineLevel="0" collapsed="false">
      <c r="A823" s="131" t="n">
        <v>1280178000</v>
      </c>
      <c r="B823" s="330" t="n">
        <f aca="false">(A823/(24*60*60))+DATE(1970,1,1)</f>
        <v>40385.875</v>
      </c>
      <c r="C823" s="132" t="n">
        <v>12.6679</v>
      </c>
      <c r="D823" s="132" t="n">
        <v>12.6985</v>
      </c>
      <c r="E823" s="132" t="n">
        <v>12.6083</v>
      </c>
      <c r="F823" s="132" t="n">
        <v>12.6735</v>
      </c>
    </row>
    <row r="824" customFormat="false" ht="12.8" hidden="true" customHeight="false" outlineLevel="0" collapsed="false">
      <c r="A824" s="131" t="n">
        <v>1280264400</v>
      </c>
      <c r="B824" s="330" t="n">
        <f aca="false">(A824/(24*60*60))+DATE(1970,1,1)</f>
        <v>40386.875</v>
      </c>
      <c r="C824" s="132" t="n">
        <v>12.6735</v>
      </c>
      <c r="D824" s="132" t="n">
        <v>12.7255</v>
      </c>
      <c r="E824" s="132" t="n">
        <v>12.6206</v>
      </c>
      <c r="F824" s="132" t="n">
        <v>12.7111</v>
      </c>
    </row>
    <row r="825" customFormat="false" ht="12.8" hidden="true" customHeight="false" outlineLevel="0" collapsed="false">
      <c r="A825" s="131" t="n">
        <v>1280350800</v>
      </c>
      <c r="B825" s="330" t="n">
        <f aca="false">(A825/(24*60*60))+DATE(1970,1,1)</f>
        <v>40387.875</v>
      </c>
      <c r="C825" s="132" t="n">
        <v>12.7111</v>
      </c>
      <c r="D825" s="132" t="n">
        <v>12.7648</v>
      </c>
      <c r="E825" s="132" t="n">
        <v>12.6406</v>
      </c>
      <c r="F825" s="132" t="n">
        <v>12.7117</v>
      </c>
    </row>
    <row r="826" customFormat="false" ht="12.8" hidden="true" customHeight="false" outlineLevel="0" collapsed="false">
      <c r="A826" s="131" t="n">
        <v>1280437200</v>
      </c>
      <c r="B826" s="330" t="n">
        <f aca="false">(A826/(24*60*60))+DATE(1970,1,1)</f>
        <v>40388.875</v>
      </c>
      <c r="C826" s="132" t="n">
        <v>12.7117</v>
      </c>
      <c r="D826" s="132" t="n">
        <v>12.7574</v>
      </c>
      <c r="E826" s="132" t="n">
        <v>12.6215</v>
      </c>
      <c r="F826" s="132" t="n">
        <v>12.6473</v>
      </c>
    </row>
    <row r="827" customFormat="false" ht="12.8" hidden="true" customHeight="false" outlineLevel="0" collapsed="false">
      <c r="A827" s="131" t="n">
        <v>1280696400</v>
      </c>
      <c r="B827" s="330" t="n">
        <f aca="false">(A827/(24*60*60))+DATE(1970,1,1)</f>
        <v>40391.875</v>
      </c>
      <c r="C827" s="132" t="n">
        <v>12.6473</v>
      </c>
      <c r="D827" s="132" t="n">
        <v>12.6473</v>
      </c>
      <c r="E827" s="132" t="n">
        <v>12.5329</v>
      </c>
      <c r="F827" s="132" t="n">
        <v>12.5803</v>
      </c>
    </row>
    <row r="828" customFormat="false" ht="12.8" hidden="true" customHeight="false" outlineLevel="0" collapsed="false">
      <c r="A828" s="131" t="n">
        <v>1280782800</v>
      </c>
      <c r="B828" s="330" t="n">
        <f aca="false">(A828/(24*60*60))+DATE(1970,1,1)</f>
        <v>40392.875</v>
      </c>
      <c r="C828" s="132" t="n">
        <v>12.5803</v>
      </c>
      <c r="D828" s="132" t="n">
        <v>12.6382</v>
      </c>
      <c r="E828" s="132" t="n">
        <v>12.5628</v>
      </c>
      <c r="F828" s="132" t="n">
        <v>12.5763</v>
      </c>
    </row>
    <row r="829" customFormat="false" ht="12.8" hidden="true" customHeight="false" outlineLevel="0" collapsed="false">
      <c r="A829" s="131" t="n">
        <v>1280869200</v>
      </c>
      <c r="B829" s="330" t="n">
        <f aca="false">(A829/(24*60*60))+DATE(1970,1,1)</f>
        <v>40393.875</v>
      </c>
      <c r="C829" s="132" t="n">
        <v>12.5763</v>
      </c>
      <c r="D829" s="132" t="n">
        <v>12.6103</v>
      </c>
      <c r="E829" s="132" t="n">
        <v>12.5131</v>
      </c>
      <c r="F829" s="132" t="n">
        <v>12.5174</v>
      </c>
    </row>
    <row r="830" customFormat="false" ht="12.8" hidden="true" customHeight="false" outlineLevel="0" collapsed="false">
      <c r="A830" s="131" t="n">
        <v>1280955600</v>
      </c>
      <c r="B830" s="330" t="n">
        <f aca="false">(A830/(24*60*60))+DATE(1970,1,1)</f>
        <v>40394.875</v>
      </c>
      <c r="C830" s="132" t="n">
        <v>12.5174</v>
      </c>
      <c r="D830" s="132" t="n">
        <v>12.5776</v>
      </c>
      <c r="E830" s="132" t="n">
        <v>12.4776</v>
      </c>
      <c r="F830" s="132" t="n">
        <v>12.5611</v>
      </c>
    </row>
    <row r="831" customFormat="false" ht="12.8" hidden="true" customHeight="false" outlineLevel="0" collapsed="false">
      <c r="A831" s="131" t="n">
        <v>1281042000</v>
      </c>
      <c r="B831" s="330" t="n">
        <f aca="false">(A831/(24*60*60))+DATE(1970,1,1)</f>
        <v>40395.875</v>
      </c>
      <c r="C831" s="132" t="n">
        <v>12.5611</v>
      </c>
      <c r="D831" s="132" t="n">
        <v>12.7435</v>
      </c>
      <c r="E831" s="132" t="n">
        <v>12.5278</v>
      </c>
      <c r="F831" s="132" t="n">
        <v>12.697</v>
      </c>
    </row>
    <row r="832" customFormat="false" ht="12.8" hidden="true" customHeight="false" outlineLevel="0" collapsed="false">
      <c r="A832" s="131" t="n">
        <v>1281301200</v>
      </c>
      <c r="B832" s="330" t="n">
        <f aca="false">(A832/(24*60*60))+DATE(1970,1,1)</f>
        <v>40398.875</v>
      </c>
      <c r="C832" s="132" t="n">
        <v>12.697</v>
      </c>
      <c r="D832" s="132" t="n">
        <v>12.6998</v>
      </c>
      <c r="E832" s="132" t="n">
        <v>12.6081</v>
      </c>
      <c r="F832" s="132" t="n">
        <v>12.6201</v>
      </c>
    </row>
    <row r="833" customFormat="false" ht="12.8" hidden="true" customHeight="false" outlineLevel="0" collapsed="false">
      <c r="A833" s="131" t="n">
        <v>1281387600</v>
      </c>
      <c r="B833" s="330" t="n">
        <f aca="false">(A833/(24*60*60))+DATE(1970,1,1)</f>
        <v>40399.875</v>
      </c>
      <c r="C833" s="132" t="n">
        <v>12.6201</v>
      </c>
      <c r="D833" s="132" t="n">
        <v>12.7222</v>
      </c>
      <c r="E833" s="132" t="n">
        <v>12.5944</v>
      </c>
      <c r="F833" s="132" t="n">
        <v>12.5973</v>
      </c>
    </row>
    <row r="834" customFormat="false" ht="12.8" hidden="true" customHeight="false" outlineLevel="0" collapsed="false">
      <c r="A834" s="131" t="n">
        <v>1281474000</v>
      </c>
      <c r="B834" s="330" t="n">
        <f aca="false">(A834/(24*60*60))+DATE(1970,1,1)</f>
        <v>40400.875</v>
      </c>
      <c r="C834" s="132" t="n">
        <v>12.5973</v>
      </c>
      <c r="D834" s="132" t="n">
        <v>12.7889</v>
      </c>
      <c r="E834" s="132" t="n">
        <v>12.5889</v>
      </c>
      <c r="F834" s="132" t="n">
        <v>12.7449</v>
      </c>
    </row>
    <row r="835" customFormat="false" ht="12.8" hidden="true" customHeight="false" outlineLevel="0" collapsed="false">
      <c r="A835" s="131" t="n">
        <v>1281560400</v>
      </c>
      <c r="B835" s="330" t="n">
        <f aca="false">(A835/(24*60*60))+DATE(1970,1,1)</f>
        <v>40401.875</v>
      </c>
      <c r="C835" s="132" t="n">
        <v>12.7449</v>
      </c>
      <c r="D835" s="132" t="n">
        <v>12.8187</v>
      </c>
      <c r="E835" s="132" t="n">
        <v>12.7016</v>
      </c>
      <c r="F835" s="132" t="n">
        <v>12.7317</v>
      </c>
    </row>
    <row r="836" customFormat="false" ht="12.8" hidden="true" customHeight="false" outlineLevel="0" collapsed="false">
      <c r="A836" s="131" t="n">
        <v>1281646800</v>
      </c>
      <c r="B836" s="330" t="n">
        <f aca="false">(A836/(24*60*60))+DATE(1970,1,1)</f>
        <v>40402.875</v>
      </c>
      <c r="C836" s="132" t="n">
        <v>12.7317</v>
      </c>
      <c r="D836" s="132" t="n">
        <v>12.7553</v>
      </c>
      <c r="E836" s="132" t="n">
        <v>12.6811</v>
      </c>
      <c r="F836" s="132" t="n">
        <v>12.7321</v>
      </c>
    </row>
    <row r="837" customFormat="false" ht="12.8" hidden="true" customHeight="false" outlineLevel="0" collapsed="false">
      <c r="A837" s="131" t="n">
        <v>1281906000</v>
      </c>
      <c r="B837" s="330" t="n">
        <f aca="false">(A837/(24*60*60))+DATE(1970,1,1)</f>
        <v>40405.875</v>
      </c>
      <c r="C837" s="132" t="n">
        <v>12.7321</v>
      </c>
      <c r="D837" s="132" t="n">
        <v>12.74</v>
      </c>
      <c r="E837" s="132" t="n">
        <v>12.6291</v>
      </c>
      <c r="F837" s="132" t="n">
        <v>12.6593</v>
      </c>
    </row>
    <row r="838" customFormat="false" ht="12.8" hidden="true" customHeight="false" outlineLevel="0" collapsed="false">
      <c r="A838" s="131" t="n">
        <v>1281992400</v>
      </c>
      <c r="B838" s="330" t="n">
        <f aca="false">(A838/(24*60*60))+DATE(1970,1,1)</f>
        <v>40406.875</v>
      </c>
      <c r="C838" s="132" t="n">
        <v>12.6593</v>
      </c>
      <c r="D838" s="132" t="n">
        <v>12.6633</v>
      </c>
      <c r="E838" s="132" t="n">
        <v>12.5769</v>
      </c>
      <c r="F838" s="132" t="n">
        <v>12.5925</v>
      </c>
    </row>
    <row r="839" customFormat="false" ht="12.8" hidden="true" customHeight="false" outlineLevel="0" collapsed="false">
      <c r="A839" s="131" t="n">
        <v>1282078800</v>
      </c>
      <c r="B839" s="330" t="n">
        <f aca="false">(A839/(24*60*60))+DATE(1970,1,1)</f>
        <v>40407.875</v>
      </c>
      <c r="C839" s="132" t="n">
        <v>12.5925</v>
      </c>
      <c r="D839" s="132" t="n">
        <v>12.6357</v>
      </c>
      <c r="E839" s="132" t="n">
        <v>12.5524</v>
      </c>
      <c r="F839" s="132" t="n">
        <v>12.6294</v>
      </c>
    </row>
    <row r="840" customFormat="false" ht="12.8" hidden="true" customHeight="false" outlineLevel="0" collapsed="false">
      <c r="A840" s="131" t="n">
        <v>1282165200</v>
      </c>
      <c r="B840" s="330" t="n">
        <f aca="false">(A840/(24*60*60))+DATE(1970,1,1)</f>
        <v>40408.875</v>
      </c>
      <c r="C840" s="132" t="n">
        <v>12.6294</v>
      </c>
      <c r="D840" s="132" t="n">
        <v>12.7466</v>
      </c>
      <c r="E840" s="132" t="n">
        <v>12.5895</v>
      </c>
      <c r="F840" s="132" t="n">
        <v>12.7004</v>
      </c>
    </row>
    <row r="841" customFormat="false" ht="12.8" hidden="true" customHeight="false" outlineLevel="0" collapsed="false">
      <c r="A841" s="131" t="n">
        <v>1282251600</v>
      </c>
      <c r="B841" s="330" t="n">
        <f aca="false">(A841/(24*60*60))+DATE(1970,1,1)</f>
        <v>40409.875</v>
      </c>
      <c r="C841" s="132" t="n">
        <v>12.7004</v>
      </c>
      <c r="D841" s="132" t="n">
        <v>12.7947</v>
      </c>
      <c r="E841" s="132" t="n">
        <v>12.694</v>
      </c>
      <c r="F841" s="132" t="n">
        <v>12.7594</v>
      </c>
    </row>
    <row r="842" customFormat="false" ht="12.8" hidden="true" customHeight="false" outlineLevel="0" collapsed="false">
      <c r="A842" s="131" t="n">
        <v>1282510800</v>
      </c>
      <c r="B842" s="330" t="n">
        <f aca="false">(A842/(24*60*60))+DATE(1970,1,1)</f>
        <v>40412.875</v>
      </c>
      <c r="C842" s="132" t="n">
        <v>12.7594</v>
      </c>
      <c r="D842" s="132" t="n">
        <v>12.9248</v>
      </c>
      <c r="E842" s="132" t="n">
        <v>12.7298</v>
      </c>
      <c r="F842" s="132" t="n">
        <v>12.9042</v>
      </c>
    </row>
    <row r="843" customFormat="false" ht="12.8" hidden="true" customHeight="false" outlineLevel="0" collapsed="false">
      <c r="A843" s="131" t="n">
        <v>1282597200</v>
      </c>
      <c r="B843" s="330" t="n">
        <f aca="false">(A843/(24*60*60))+DATE(1970,1,1)</f>
        <v>40413.875</v>
      </c>
      <c r="C843" s="132" t="n">
        <v>12.9042</v>
      </c>
      <c r="D843" s="132" t="n">
        <v>13.029</v>
      </c>
      <c r="E843" s="132" t="n">
        <v>12.8891</v>
      </c>
      <c r="F843" s="132" t="n">
        <v>12.9699</v>
      </c>
    </row>
    <row r="844" customFormat="false" ht="12.8" hidden="true" customHeight="false" outlineLevel="0" collapsed="false">
      <c r="A844" s="131" t="n">
        <v>1282683600</v>
      </c>
      <c r="B844" s="330" t="n">
        <f aca="false">(A844/(24*60*60))+DATE(1970,1,1)</f>
        <v>40414.875</v>
      </c>
      <c r="C844" s="132" t="n">
        <v>12.9699</v>
      </c>
      <c r="D844" s="132" t="n">
        <v>13.0988</v>
      </c>
      <c r="E844" s="132" t="n">
        <v>12.8953</v>
      </c>
      <c r="F844" s="132" t="n">
        <v>12.979</v>
      </c>
    </row>
    <row r="845" customFormat="false" ht="12.8" hidden="true" customHeight="false" outlineLevel="0" collapsed="false">
      <c r="A845" s="131" t="n">
        <v>1282770000</v>
      </c>
      <c r="B845" s="330" t="n">
        <f aca="false">(A845/(24*60*60))+DATE(1970,1,1)</f>
        <v>40415.875</v>
      </c>
      <c r="C845" s="132" t="n">
        <v>12.979</v>
      </c>
      <c r="D845" s="132" t="n">
        <v>13.0772</v>
      </c>
      <c r="E845" s="132" t="n">
        <v>12.9349</v>
      </c>
      <c r="F845" s="132" t="n">
        <v>13.0651</v>
      </c>
    </row>
    <row r="846" customFormat="false" ht="12.8" hidden="true" customHeight="false" outlineLevel="0" collapsed="false">
      <c r="A846" s="131" t="n">
        <v>1282856400</v>
      </c>
      <c r="B846" s="330" t="n">
        <f aca="false">(A846/(24*60*60))+DATE(1970,1,1)</f>
        <v>40416.875</v>
      </c>
      <c r="C846" s="132" t="n">
        <v>13.0651</v>
      </c>
      <c r="D846" s="132" t="n">
        <v>13.136</v>
      </c>
      <c r="E846" s="132" t="n">
        <v>12.9944</v>
      </c>
      <c r="F846" s="132" t="n">
        <v>13.0298</v>
      </c>
    </row>
    <row r="847" customFormat="false" ht="12.8" hidden="true" customHeight="false" outlineLevel="0" collapsed="false">
      <c r="A847" s="131" t="n">
        <v>1283115600</v>
      </c>
      <c r="B847" s="330" t="n">
        <f aca="false">(A847/(24*60*60))+DATE(1970,1,1)</f>
        <v>40419.875</v>
      </c>
      <c r="C847" s="132" t="n">
        <v>13.0298</v>
      </c>
      <c r="D847" s="132" t="n">
        <v>13.1621</v>
      </c>
      <c r="E847" s="132" t="n">
        <v>12.9792</v>
      </c>
      <c r="F847" s="132" t="n">
        <v>13.1475</v>
      </c>
    </row>
    <row r="848" customFormat="false" ht="12.8" hidden="true" customHeight="false" outlineLevel="0" collapsed="false">
      <c r="A848" s="131" t="n">
        <v>1283202000</v>
      </c>
      <c r="B848" s="330" t="n">
        <f aca="false">(A848/(24*60*60))+DATE(1970,1,1)</f>
        <v>40420.875</v>
      </c>
      <c r="C848" s="132" t="n">
        <v>13.1475</v>
      </c>
      <c r="D848" s="132" t="n">
        <v>13.2609</v>
      </c>
      <c r="E848" s="132" t="n">
        <v>13.1341</v>
      </c>
      <c r="F848" s="132" t="n">
        <v>13.1945</v>
      </c>
    </row>
    <row r="849" customFormat="false" ht="12.8" hidden="true" customHeight="false" outlineLevel="0" collapsed="false">
      <c r="A849" s="131" t="n">
        <v>1283288400</v>
      </c>
      <c r="B849" s="330" t="n">
        <f aca="false">(A849/(24*60*60))+DATE(1970,1,1)</f>
        <v>40421.875</v>
      </c>
      <c r="C849" s="132" t="n">
        <v>13.1945</v>
      </c>
      <c r="D849" s="132" t="n">
        <v>13.2151</v>
      </c>
      <c r="E849" s="132" t="n">
        <v>13.025</v>
      </c>
      <c r="F849" s="132" t="n">
        <v>13.064</v>
      </c>
    </row>
    <row r="850" customFormat="false" ht="12.8" hidden="true" customHeight="false" outlineLevel="0" collapsed="false">
      <c r="A850" s="131" t="n">
        <v>1283374800</v>
      </c>
      <c r="B850" s="330" t="n">
        <f aca="false">(A850/(24*60*60))+DATE(1970,1,1)</f>
        <v>40422.875</v>
      </c>
      <c r="C850" s="132" t="n">
        <v>13.064</v>
      </c>
      <c r="D850" s="132" t="n">
        <v>13.0875</v>
      </c>
      <c r="E850" s="132" t="n">
        <v>13.0241</v>
      </c>
      <c r="F850" s="132" t="n">
        <v>13.0256</v>
      </c>
    </row>
    <row r="851" customFormat="false" ht="12.8" hidden="true" customHeight="false" outlineLevel="0" collapsed="false">
      <c r="A851" s="131" t="n">
        <v>1283461200</v>
      </c>
      <c r="B851" s="330" t="n">
        <f aca="false">(A851/(24*60*60))+DATE(1970,1,1)</f>
        <v>40423.875</v>
      </c>
      <c r="C851" s="132" t="n">
        <v>13.0256</v>
      </c>
      <c r="D851" s="132" t="n">
        <v>13.0638</v>
      </c>
      <c r="E851" s="132" t="n">
        <v>12.9033</v>
      </c>
      <c r="F851" s="132" t="n">
        <v>12.9337</v>
      </c>
    </row>
    <row r="852" customFormat="false" ht="12.8" hidden="true" customHeight="false" outlineLevel="0" collapsed="false">
      <c r="A852" s="131" t="n">
        <v>1283720400</v>
      </c>
      <c r="B852" s="330" t="n">
        <f aca="false">(A852/(24*60*60))+DATE(1970,1,1)</f>
        <v>40426.875</v>
      </c>
      <c r="C852" s="132" t="n">
        <v>12.9337</v>
      </c>
      <c r="D852" s="132" t="n">
        <v>12.96405</v>
      </c>
      <c r="E852" s="132" t="n">
        <v>12.9108</v>
      </c>
      <c r="F852" s="132" t="n">
        <v>12.9286</v>
      </c>
    </row>
    <row r="853" customFormat="false" ht="12.8" hidden="true" customHeight="false" outlineLevel="0" collapsed="false">
      <c r="A853" s="131" t="n">
        <v>1283806800</v>
      </c>
      <c r="B853" s="330" t="n">
        <f aca="false">(A853/(24*60*60))+DATE(1970,1,1)</f>
        <v>40427.875</v>
      </c>
      <c r="C853" s="132" t="n">
        <v>12.9286</v>
      </c>
      <c r="D853" s="132" t="n">
        <v>13.0852</v>
      </c>
      <c r="E853" s="132" t="n">
        <v>12.9198</v>
      </c>
      <c r="F853" s="132" t="n">
        <v>13.0604</v>
      </c>
    </row>
    <row r="854" customFormat="false" ht="12.8" hidden="true" customHeight="false" outlineLevel="0" collapsed="false">
      <c r="A854" s="131" t="n">
        <v>1283893200</v>
      </c>
      <c r="B854" s="330" t="n">
        <f aca="false">(A854/(24*60*60))+DATE(1970,1,1)</f>
        <v>40428.875</v>
      </c>
      <c r="C854" s="132" t="n">
        <v>13.0604</v>
      </c>
      <c r="D854" s="132" t="n">
        <v>13.0809</v>
      </c>
      <c r="E854" s="132" t="n">
        <v>12.9723</v>
      </c>
      <c r="F854" s="132" t="n">
        <v>13.0476</v>
      </c>
    </row>
    <row r="855" customFormat="false" ht="12.8" hidden="true" customHeight="false" outlineLevel="0" collapsed="false">
      <c r="A855" s="131" t="n">
        <v>1283979600</v>
      </c>
      <c r="B855" s="330" t="n">
        <f aca="false">(A855/(24*60*60))+DATE(1970,1,1)</f>
        <v>40429.875</v>
      </c>
      <c r="C855" s="132" t="n">
        <v>13.0476</v>
      </c>
      <c r="D855" s="132" t="n">
        <v>13.0583</v>
      </c>
      <c r="E855" s="132" t="n">
        <v>12.9422</v>
      </c>
      <c r="F855" s="132" t="n">
        <v>13.0069</v>
      </c>
    </row>
    <row r="856" customFormat="false" ht="12.8" hidden="true" customHeight="false" outlineLevel="0" collapsed="false">
      <c r="A856" s="131" t="n">
        <v>1284066000</v>
      </c>
      <c r="B856" s="330" t="n">
        <f aca="false">(A856/(24*60*60))+DATE(1970,1,1)</f>
        <v>40430.875</v>
      </c>
      <c r="C856" s="132" t="n">
        <v>13.0069</v>
      </c>
      <c r="D856" s="132" t="n">
        <v>13.0089</v>
      </c>
      <c r="E856" s="132" t="n">
        <v>12.9048</v>
      </c>
      <c r="F856" s="132" t="n">
        <v>12.9191</v>
      </c>
    </row>
    <row r="857" customFormat="false" ht="12.8" hidden="true" customHeight="false" outlineLevel="0" collapsed="false">
      <c r="A857" s="131" t="n">
        <v>1284325200</v>
      </c>
      <c r="B857" s="330" t="n">
        <f aca="false">(A857/(24*60*60))+DATE(1970,1,1)</f>
        <v>40433.875</v>
      </c>
      <c r="C857" s="132" t="n">
        <v>12.9191</v>
      </c>
      <c r="D857" s="132" t="n">
        <v>12.9191</v>
      </c>
      <c r="E857" s="132" t="n">
        <v>12.8434</v>
      </c>
      <c r="F857" s="132" t="n">
        <v>12.8528</v>
      </c>
    </row>
    <row r="858" customFormat="false" ht="12.8" hidden="true" customHeight="false" outlineLevel="0" collapsed="false">
      <c r="A858" s="131" t="n">
        <v>1284411600</v>
      </c>
      <c r="B858" s="330" t="n">
        <f aca="false">(A858/(24*60*60))+DATE(1970,1,1)</f>
        <v>40434.875</v>
      </c>
      <c r="C858" s="132" t="n">
        <v>12.8528</v>
      </c>
      <c r="D858" s="132" t="n">
        <v>12.8973</v>
      </c>
      <c r="E858" s="132" t="n">
        <v>12.791</v>
      </c>
      <c r="F858" s="132" t="n">
        <v>12.8324</v>
      </c>
    </row>
    <row r="859" customFormat="false" ht="12.8" hidden="true" customHeight="false" outlineLevel="0" collapsed="false">
      <c r="A859" s="131" t="n">
        <v>1284498000</v>
      </c>
      <c r="B859" s="330" t="n">
        <f aca="false">(A859/(24*60*60))+DATE(1970,1,1)</f>
        <v>40435.875</v>
      </c>
      <c r="C859" s="132" t="n">
        <v>12.8324</v>
      </c>
      <c r="D859" s="132" t="n">
        <v>12.8704</v>
      </c>
      <c r="E859" s="132" t="n">
        <v>12.77</v>
      </c>
      <c r="F859" s="132" t="n">
        <v>12.7936</v>
      </c>
    </row>
    <row r="860" customFormat="false" ht="12.8" hidden="true" customHeight="false" outlineLevel="0" collapsed="false">
      <c r="A860" s="131" t="n">
        <v>1284584400</v>
      </c>
      <c r="B860" s="330" t="n">
        <f aca="false">(A860/(24*60*60))+DATE(1970,1,1)</f>
        <v>40436.875</v>
      </c>
      <c r="C860" s="132" t="n">
        <v>12.7936</v>
      </c>
      <c r="D860" s="132" t="n">
        <v>12.8814</v>
      </c>
      <c r="E860" s="132" t="n">
        <v>12.769</v>
      </c>
      <c r="F860" s="132" t="n">
        <v>12.7862</v>
      </c>
    </row>
    <row r="861" customFormat="false" ht="12.8" hidden="true" customHeight="false" outlineLevel="0" collapsed="false">
      <c r="A861" s="131" t="n">
        <v>1284670800</v>
      </c>
      <c r="B861" s="330" t="n">
        <f aca="false">(A861/(24*60*60))+DATE(1970,1,1)</f>
        <v>40437.875</v>
      </c>
      <c r="C861" s="132" t="n">
        <v>12.7862</v>
      </c>
      <c r="D861" s="132" t="n">
        <v>12.8398</v>
      </c>
      <c r="E861" s="132" t="n">
        <v>12.74225</v>
      </c>
      <c r="F861" s="132" t="n">
        <v>12.7853</v>
      </c>
    </row>
    <row r="862" customFormat="false" ht="12.8" hidden="true" customHeight="false" outlineLevel="0" collapsed="false">
      <c r="A862" s="131" t="n">
        <v>1284930000</v>
      </c>
      <c r="B862" s="330" t="n">
        <f aca="false">(A862/(24*60*60))+DATE(1970,1,1)</f>
        <v>40440.875</v>
      </c>
      <c r="C862" s="132" t="n">
        <v>12.7853</v>
      </c>
      <c r="D862" s="132" t="n">
        <v>12.7909</v>
      </c>
      <c r="E862" s="132" t="n">
        <v>12.7526</v>
      </c>
      <c r="F862" s="132" t="n">
        <v>12.7709</v>
      </c>
    </row>
    <row r="863" customFormat="false" ht="12.8" hidden="true" customHeight="false" outlineLevel="0" collapsed="false">
      <c r="A863" s="131" t="n">
        <v>1285016400</v>
      </c>
      <c r="B863" s="330" t="n">
        <f aca="false">(A863/(24*60*60))+DATE(1970,1,1)</f>
        <v>40441.875</v>
      </c>
      <c r="C863" s="132" t="n">
        <v>12.7709</v>
      </c>
      <c r="D863" s="132" t="n">
        <v>12.8098</v>
      </c>
      <c r="E863" s="132" t="n">
        <v>12.7137</v>
      </c>
      <c r="F863" s="132" t="n">
        <v>12.7149</v>
      </c>
    </row>
    <row r="864" customFormat="false" ht="12.8" hidden="true" customHeight="false" outlineLevel="0" collapsed="false">
      <c r="A864" s="131" t="n">
        <v>1285102800</v>
      </c>
      <c r="B864" s="330" t="n">
        <f aca="false">(A864/(24*60*60))+DATE(1970,1,1)</f>
        <v>40442.875</v>
      </c>
      <c r="C864" s="132" t="n">
        <v>12.7149</v>
      </c>
      <c r="D864" s="132" t="n">
        <v>12.7213</v>
      </c>
      <c r="E864" s="132" t="n">
        <v>12.6232</v>
      </c>
      <c r="F864" s="132" t="n">
        <v>12.6256</v>
      </c>
    </row>
    <row r="865" customFormat="false" ht="12.8" hidden="true" customHeight="false" outlineLevel="0" collapsed="false">
      <c r="A865" s="131" t="n">
        <v>1285189200</v>
      </c>
      <c r="B865" s="330" t="n">
        <f aca="false">(A865/(24*60*60))+DATE(1970,1,1)</f>
        <v>40443.875</v>
      </c>
      <c r="C865" s="132" t="n">
        <v>12.6256</v>
      </c>
      <c r="D865" s="132" t="n">
        <v>12.687</v>
      </c>
      <c r="E865" s="132" t="n">
        <v>12.6053</v>
      </c>
      <c r="F865" s="132" t="n">
        <v>12.6537</v>
      </c>
    </row>
    <row r="866" customFormat="false" ht="12.8" hidden="true" customHeight="false" outlineLevel="0" collapsed="false">
      <c r="A866" s="131" t="n">
        <v>1285275600</v>
      </c>
      <c r="B866" s="330" t="n">
        <f aca="false">(A866/(24*60*60))+DATE(1970,1,1)</f>
        <v>40444.875</v>
      </c>
      <c r="C866" s="132" t="n">
        <v>12.6537</v>
      </c>
      <c r="D866" s="132" t="n">
        <v>12.6537</v>
      </c>
      <c r="E866" s="132" t="n">
        <v>12.5297</v>
      </c>
      <c r="F866" s="132" t="n">
        <v>12.5495</v>
      </c>
    </row>
    <row r="867" customFormat="false" ht="12.8" hidden="true" customHeight="false" outlineLevel="0" collapsed="false">
      <c r="A867" s="131" t="n">
        <v>1285534800</v>
      </c>
      <c r="B867" s="330" t="n">
        <f aca="false">(A867/(24*60*60))+DATE(1970,1,1)</f>
        <v>40447.875</v>
      </c>
      <c r="C867" s="132" t="n">
        <v>12.5495</v>
      </c>
      <c r="D867" s="132" t="n">
        <v>12.5843</v>
      </c>
      <c r="E867" s="132" t="n">
        <v>12.4923</v>
      </c>
      <c r="F867" s="132" t="n">
        <v>12.5765</v>
      </c>
    </row>
    <row r="868" customFormat="false" ht="12.8" hidden="true" customHeight="false" outlineLevel="0" collapsed="false">
      <c r="A868" s="131" t="n">
        <v>1285621200</v>
      </c>
      <c r="B868" s="330" t="n">
        <f aca="false">(A868/(24*60*60))+DATE(1970,1,1)</f>
        <v>40448.875</v>
      </c>
      <c r="C868" s="132" t="n">
        <v>12.5765</v>
      </c>
      <c r="D868" s="132" t="n">
        <v>12.58955</v>
      </c>
      <c r="E868" s="132" t="n">
        <v>12.4691</v>
      </c>
      <c r="F868" s="132" t="n">
        <v>12.4901</v>
      </c>
    </row>
    <row r="869" customFormat="false" ht="12.8" hidden="true" customHeight="false" outlineLevel="0" collapsed="false">
      <c r="A869" s="131" t="n">
        <v>1285707600</v>
      </c>
      <c r="B869" s="330" t="n">
        <f aca="false">(A869/(24*60*60))+DATE(1970,1,1)</f>
        <v>40449.875</v>
      </c>
      <c r="C869" s="132" t="n">
        <v>12.4901</v>
      </c>
      <c r="D869" s="132" t="n">
        <v>12.5483</v>
      </c>
      <c r="E869" s="132" t="n">
        <v>12.437</v>
      </c>
      <c r="F869" s="132" t="n">
        <v>12.536</v>
      </c>
    </row>
    <row r="870" customFormat="false" ht="12.8" hidden="true" customHeight="false" outlineLevel="0" collapsed="false">
      <c r="A870" s="131" t="n">
        <v>1285794000</v>
      </c>
      <c r="B870" s="330" t="n">
        <f aca="false">(A870/(24*60*60))+DATE(1970,1,1)</f>
        <v>40450.875</v>
      </c>
      <c r="C870" s="132" t="n">
        <v>12.536</v>
      </c>
      <c r="D870" s="132" t="n">
        <v>12.6527</v>
      </c>
      <c r="E870" s="132" t="n">
        <v>12.5028</v>
      </c>
      <c r="F870" s="132" t="n">
        <v>12.5908</v>
      </c>
    </row>
    <row r="871" customFormat="false" ht="12.8" hidden="true" customHeight="false" outlineLevel="0" collapsed="false">
      <c r="A871" s="131" t="n">
        <v>1285880400</v>
      </c>
      <c r="B871" s="330" t="n">
        <f aca="false">(A871/(24*60*60))+DATE(1970,1,1)</f>
        <v>40451.875</v>
      </c>
      <c r="C871" s="132" t="n">
        <v>12.5908</v>
      </c>
      <c r="D871" s="132" t="n">
        <v>12.5988</v>
      </c>
      <c r="E871" s="132" t="n">
        <v>12.5088</v>
      </c>
      <c r="F871" s="132" t="n">
        <v>12.5362</v>
      </c>
    </row>
    <row r="872" customFormat="false" ht="12.8" hidden="true" customHeight="false" outlineLevel="0" collapsed="false">
      <c r="A872" s="131" t="n">
        <v>1286139600</v>
      </c>
      <c r="B872" s="330" t="n">
        <f aca="false">(A872/(24*60*60))+DATE(1970,1,1)</f>
        <v>40454.875</v>
      </c>
      <c r="C872" s="132" t="n">
        <v>12.5362</v>
      </c>
      <c r="D872" s="132" t="n">
        <v>12.6252</v>
      </c>
      <c r="E872" s="132" t="n">
        <v>12.4993</v>
      </c>
      <c r="F872" s="132" t="n">
        <v>12.5891</v>
      </c>
    </row>
    <row r="873" customFormat="false" ht="12.8" hidden="true" customHeight="false" outlineLevel="0" collapsed="false">
      <c r="A873" s="131" t="n">
        <v>1286226000</v>
      </c>
      <c r="B873" s="330" t="n">
        <f aca="false">(A873/(24*60*60))+DATE(1970,1,1)</f>
        <v>40455.875</v>
      </c>
      <c r="C873" s="132" t="n">
        <v>12.5891</v>
      </c>
      <c r="D873" s="132" t="n">
        <v>12.619</v>
      </c>
      <c r="E873" s="132" t="n">
        <v>12.4704</v>
      </c>
      <c r="F873" s="132" t="n">
        <v>12.4704</v>
      </c>
    </row>
    <row r="874" customFormat="false" ht="12.8" hidden="true" customHeight="false" outlineLevel="0" collapsed="false">
      <c r="A874" s="131" t="n">
        <v>1286312400</v>
      </c>
      <c r="B874" s="330" t="n">
        <f aca="false">(A874/(24*60*60))+DATE(1970,1,1)</f>
        <v>40456.875</v>
      </c>
      <c r="C874" s="132" t="n">
        <v>12.4704</v>
      </c>
      <c r="D874" s="132" t="n">
        <v>12.507</v>
      </c>
      <c r="E874" s="132" t="n">
        <v>12.4429</v>
      </c>
      <c r="F874" s="132" t="n">
        <v>12.4723</v>
      </c>
    </row>
    <row r="875" customFormat="false" ht="12.8" hidden="true" customHeight="false" outlineLevel="0" collapsed="false">
      <c r="A875" s="131" t="n">
        <v>1286398800</v>
      </c>
      <c r="B875" s="330" t="n">
        <f aca="false">(A875/(24*60*60))+DATE(1970,1,1)</f>
        <v>40457.875</v>
      </c>
      <c r="C875" s="132" t="n">
        <v>12.4723</v>
      </c>
      <c r="D875" s="132" t="n">
        <v>12.5872</v>
      </c>
      <c r="E875" s="132" t="n">
        <v>12.4456</v>
      </c>
      <c r="F875" s="132" t="n">
        <v>12.5471</v>
      </c>
    </row>
    <row r="876" customFormat="false" ht="12.8" hidden="true" customHeight="false" outlineLevel="0" collapsed="false">
      <c r="A876" s="131" t="n">
        <v>1286485200</v>
      </c>
      <c r="B876" s="330" t="n">
        <f aca="false">(A876/(24*60*60))+DATE(1970,1,1)</f>
        <v>40458.875</v>
      </c>
      <c r="C876" s="132" t="n">
        <v>12.5471</v>
      </c>
      <c r="D876" s="132" t="n">
        <v>12.6</v>
      </c>
      <c r="E876" s="132" t="n">
        <v>12.3909</v>
      </c>
      <c r="F876" s="132" t="n">
        <v>12.4052</v>
      </c>
    </row>
    <row r="877" customFormat="false" ht="12.8" hidden="true" customHeight="false" outlineLevel="0" collapsed="false">
      <c r="A877" s="131" t="n">
        <v>1286744400</v>
      </c>
      <c r="B877" s="330" t="n">
        <f aca="false">(A877/(24*60*60))+DATE(1970,1,1)</f>
        <v>40461.875</v>
      </c>
      <c r="C877" s="132" t="n">
        <v>12.4052</v>
      </c>
      <c r="D877" s="132" t="n">
        <v>12.4618</v>
      </c>
      <c r="E877" s="132" t="n">
        <v>12.3506</v>
      </c>
      <c r="F877" s="132" t="n">
        <v>12.4489</v>
      </c>
    </row>
    <row r="878" customFormat="false" ht="12.8" hidden="true" customHeight="false" outlineLevel="0" collapsed="false">
      <c r="A878" s="131" t="n">
        <v>1286830800</v>
      </c>
      <c r="B878" s="330" t="n">
        <f aca="false">(A878/(24*60*60))+DATE(1970,1,1)</f>
        <v>40462.875</v>
      </c>
      <c r="C878" s="132" t="n">
        <v>12.4489</v>
      </c>
      <c r="D878" s="132" t="n">
        <v>12.5053</v>
      </c>
      <c r="E878" s="132" t="n">
        <v>12.37585</v>
      </c>
      <c r="F878" s="132" t="n">
        <v>12.4015</v>
      </c>
    </row>
    <row r="879" customFormat="false" ht="12.8" hidden="true" customHeight="false" outlineLevel="0" collapsed="false">
      <c r="A879" s="131" t="n">
        <v>1286917200</v>
      </c>
      <c r="B879" s="330" t="n">
        <f aca="false">(A879/(24*60*60))+DATE(1970,1,1)</f>
        <v>40463.875</v>
      </c>
      <c r="C879" s="132" t="n">
        <v>12.4015</v>
      </c>
      <c r="D879" s="132" t="n">
        <v>12.4175</v>
      </c>
      <c r="E879" s="132" t="n">
        <v>12.3436</v>
      </c>
      <c r="F879" s="132" t="n">
        <v>12.3772</v>
      </c>
    </row>
    <row r="880" customFormat="false" ht="12.8" hidden="true" customHeight="false" outlineLevel="0" collapsed="false">
      <c r="A880" s="131" t="n">
        <v>1287003600</v>
      </c>
      <c r="B880" s="330" t="n">
        <f aca="false">(A880/(24*60*60))+DATE(1970,1,1)</f>
        <v>40464.875</v>
      </c>
      <c r="C880" s="132" t="n">
        <v>12.3772</v>
      </c>
      <c r="D880" s="132" t="n">
        <v>12.4712</v>
      </c>
      <c r="E880" s="132" t="n">
        <v>12.3224</v>
      </c>
      <c r="F880" s="132" t="n">
        <v>12.4041</v>
      </c>
    </row>
    <row r="881" customFormat="false" ht="12.8" hidden="true" customHeight="false" outlineLevel="0" collapsed="false">
      <c r="A881" s="131" t="n">
        <v>1287090000</v>
      </c>
      <c r="B881" s="330" t="n">
        <f aca="false">(A881/(24*60*60))+DATE(1970,1,1)</f>
        <v>40465.875</v>
      </c>
      <c r="C881" s="132" t="n">
        <v>12.4041</v>
      </c>
      <c r="D881" s="132" t="n">
        <v>12.4677</v>
      </c>
      <c r="E881" s="132" t="n">
        <v>12.3399</v>
      </c>
      <c r="F881" s="132" t="n">
        <v>12.4314</v>
      </c>
    </row>
    <row r="882" customFormat="false" ht="12.8" hidden="true" customHeight="false" outlineLevel="0" collapsed="false">
      <c r="A882" s="131" t="n">
        <v>1287349200</v>
      </c>
      <c r="B882" s="330" t="n">
        <f aca="false">(A882/(24*60*60))+DATE(1970,1,1)</f>
        <v>40468.875</v>
      </c>
      <c r="C882" s="132" t="n">
        <v>12.4314</v>
      </c>
      <c r="D882" s="132" t="n">
        <v>12.5278</v>
      </c>
      <c r="E882" s="132" t="n">
        <v>12.3553</v>
      </c>
      <c r="F882" s="132" t="n">
        <v>12.4072</v>
      </c>
    </row>
    <row r="883" customFormat="false" ht="12.8" hidden="true" customHeight="false" outlineLevel="0" collapsed="false">
      <c r="A883" s="131" t="n">
        <v>1287435600</v>
      </c>
      <c r="B883" s="330" t="n">
        <f aca="false">(A883/(24*60*60))+DATE(1970,1,1)</f>
        <v>40469.875</v>
      </c>
      <c r="C883" s="132" t="n">
        <v>12.4072</v>
      </c>
      <c r="D883" s="132" t="n">
        <v>12.5569</v>
      </c>
      <c r="E883" s="132" t="n">
        <v>12.3857</v>
      </c>
      <c r="F883" s="132" t="n">
        <v>12.5209</v>
      </c>
    </row>
    <row r="884" customFormat="false" ht="12.8" hidden="true" customHeight="false" outlineLevel="0" collapsed="false">
      <c r="A884" s="131" t="n">
        <v>1287522000</v>
      </c>
      <c r="B884" s="330" t="n">
        <f aca="false">(A884/(24*60*60))+DATE(1970,1,1)</f>
        <v>40470.875</v>
      </c>
      <c r="C884" s="132" t="n">
        <v>12.5209</v>
      </c>
      <c r="D884" s="132" t="n">
        <v>12.5372</v>
      </c>
      <c r="E884" s="132" t="n">
        <v>12.3791</v>
      </c>
      <c r="F884" s="132" t="n">
        <v>12.3923</v>
      </c>
    </row>
    <row r="885" customFormat="false" ht="12.8" hidden="true" customHeight="false" outlineLevel="0" collapsed="false">
      <c r="A885" s="131" t="n">
        <v>1287608400</v>
      </c>
      <c r="B885" s="330" t="n">
        <f aca="false">(A885/(24*60*60))+DATE(1970,1,1)</f>
        <v>40471.875</v>
      </c>
      <c r="C885" s="132" t="n">
        <v>12.3923</v>
      </c>
      <c r="D885" s="132" t="n">
        <v>12.4491</v>
      </c>
      <c r="E885" s="132" t="n">
        <v>12.332</v>
      </c>
      <c r="F885" s="132" t="n">
        <v>12.3875</v>
      </c>
    </row>
    <row r="886" customFormat="false" ht="12.8" hidden="true" customHeight="false" outlineLevel="0" collapsed="false">
      <c r="A886" s="131" t="n">
        <v>1287694800</v>
      </c>
      <c r="B886" s="330" t="n">
        <f aca="false">(A886/(24*60*60))+DATE(1970,1,1)</f>
        <v>40472.875</v>
      </c>
      <c r="C886" s="132" t="n">
        <v>12.3875</v>
      </c>
      <c r="D886" s="132" t="n">
        <v>12.4286</v>
      </c>
      <c r="E886" s="132" t="n">
        <v>12.3355</v>
      </c>
      <c r="F886" s="132" t="n">
        <v>12.3487</v>
      </c>
    </row>
    <row r="887" customFormat="false" ht="12.8" hidden="true" customHeight="false" outlineLevel="0" collapsed="false">
      <c r="A887" s="131" t="n">
        <v>1287954000</v>
      </c>
      <c r="B887" s="330" t="n">
        <f aca="false">(A887/(24*60*60))+DATE(1970,1,1)</f>
        <v>40475.875</v>
      </c>
      <c r="C887" s="132" t="n">
        <v>12.3487</v>
      </c>
      <c r="D887" s="132" t="n">
        <v>12.3693</v>
      </c>
      <c r="E887" s="132" t="n">
        <v>12.2617</v>
      </c>
      <c r="F887" s="132" t="n">
        <v>12.3552</v>
      </c>
    </row>
    <row r="888" customFormat="false" ht="12.8" hidden="true" customHeight="false" outlineLevel="0" collapsed="false">
      <c r="A888" s="131" t="n">
        <v>1288040400</v>
      </c>
      <c r="B888" s="330" t="n">
        <f aca="false">(A888/(24*60*60))+DATE(1970,1,1)</f>
        <v>40476.875</v>
      </c>
      <c r="C888" s="132" t="n">
        <v>12.3552</v>
      </c>
      <c r="D888" s="132" t="n">
        <v>12.4255</v>
      </c>
      <c r="E888" s="132" t="n">
        <v>12.34105</v>
      </c>
      <c r="F888" s="132" t="n">
        <v>12.4049</v>
      </c>
    </row>
    <row r="889" customFormat="false" ht="12.8" hidden="true" customHeight="false" outlineLevel="0" collapsed="false">
      <c r="A889" s="131" t="n">
        <v>1288126800</v>
      </c>
      <c r="B889" s="330" t="n">
        <f aca="false">(A889/(24*60*60))+DATE(1970,1,1)</f>
        <v>40477.875</v>
      </c>
      <c r="C889" s="132" t="n">
        <v>12.4049</v>
      </c>
      <c r="D889" s="132" t="n">
        <v>12.504</v>
      </c>
      <c r="E889" s="132" t="n">
        <v>12.3583</v>
      </c>
      <c r="F889" s="132" t="n">
        <v>12.4488</v>
      </c>
    </row>
    <row r="890" customFormat="false" ht="12.8" hidden="true" customHeight="false" outlineLevel="0" collapsed="false">
      <c r="A890" s="131" t="n">
        <v>1288213200</v>
      </c>
      <c r="B890" s="330" t="n">
        <f aca="false">(A890/(24*60*60))+DATE(1970,1,1)</f>
        <v>40478.875</v>
      </c>
      <c r="C890" s="132" t="n">
        <v>12.4488</v>
      </c>
      <c r="D890" s="132" t="n">
        <v>12.4611</v>
      </c>
      <c r="E890" s="132" t="n">
        <v>12.3541</v>
      </c>
      <c r="F890" s="132" t="n">
        <v>12.3587</v>
      </c>
    </row>
    <row r="891" customFormat="false" ht="12.8" hidden="true" customHeight="false" outlineLevel="0" collapsed="false">
      <c r="A891" s="131" t="n">
        <v>1288299600</v>
      </c>
      <c r="B891" s="330" t="n">
        <f aca="false">(A891/(24*60*60))+DATE(1970,1,1)</f>
        <v>40479.875</v>
      </c>
      <c r="C891" s="132" t="n">
        <v>12.3587</v>
      </c>
      <c r="D891" s="132" t="n">
        <v>12.407</v>
      </c>
      <c r="E891" s="132" t="n">
        <v>12.3134</v>
      </c>
      <c r="F891" s="132" t="n">
        <v>12.3454</v>
      </c>
    </row>
    <row r="892" customFormat="false" ht="12.8" hidden="true" customHeight="false" outlineLevel="0" collapsed="false">
      <c r="A892" s="131" t="n">
        <v>1288558800</v>
      </c>
      <c r="B892" s="330" t="n">
        <f aca="false">(A892/(24*60*60))+DATE(1970,1,1)</f>
        <v>40482.875</v>
      </c>
      <c r="C892" s="132" t="n">
        <v>12.3454</v>
      </c>
      <c r="D892" s="132" t="n">
        <v>12.3755</v>
      </c>
      <c r="E892" s="132" t="n">
        <v>12.319</v>
      </c>
      <c r="F892" s="132" t="n">
        <v>12.3328</v>
      </c>
    </row>
    <row r="893" customFormat="false" ht="12.8" hidden="true" customHeight="false" outlineLevel="0" collapsed="false">
      <c r="A893" s="131" t="n">
        <v>1288645200</v>
      </c>
      <c r="B893" s="330" t="n">
        <f aca="false">(A893/(24*60*60))+DATE(1970,1,1)</f>
        <v>40483.875</v>
      </c>
      <c r="C893" s="132" t="n">
        <v>12.3328</v>
      </c>
      <c r="D893" s="132" t="n">
        <v>12.3406</v>
      </c>
      <c r="E893" s="132" t="n">
        <v>12.2695</v>
      </c>
      <c r="F893" s="132" t="n">
        <v>12.292</v>
      </c>
    </row>
    <row r="894" customFormat="false" ht="12.8" hidden="true" customHeight="false" outlineLevel="0" collapsed="false">
      <c r="A894" s="131" t="n">
        <v>1288731600</v>
      </c>
      <c r="B894" s="330" t="n">
        <f aca="false">(A894/(24*60*60))+DATE(1970,1,1)</f>
        <v>40484.875</v>
      </c>
      <c r="C894" s="132" t="n">
        <v>12.292</v>
      </c>
      <c r="D894" s="132" t="n">
        <v>12.3393</v>
      </c>
      <c r="E894" s="132" t="n">
        <v>12.2405</v>
      </c>
      <c r="F894" s="132" t="n">
        <v>12.2425</v>
      </c>
    </row>
    <row r="895" customFormat="false" ht="12.8" hidden="true" customHeight="false" outlineLevel="0" collapsed="false">
      <c r="A895" s="131" t="n">
        <v>1288818000</v>
      </c>
      <c r="B895" s="330" t="n">
        <f aca="false">(A895/(24*60*60))+DATE(1970,1,1)</f>
        <v>40485.875</v>
      </c>
      <c r="C895" s="132" t="n">
        <v>12.2425</v>
      </c>
      <c r="D895" s="132" t="n">
        <v>12.26875</v>
      </c>
      <c r="E895" s="132" t="n">
        <v>12.2049</v>
      </c>
      <c r="F895" s="132" t="n">
        <v>12.2344</v>
      </c>
    </row>
    <row r="896" customFormat="false" ht="12.8" hidden="true" customHeight="false" outlineLevel="0" collapsed="false">
      <c r="A896" s="131" t="n">
        <v>1288904400</v>
      </c>
      <c r="B896" s="330" t="n">
        <f aca="false">(A896/(24*60*60))+DATE(1970,1,1)</f>
        <v>40486.875</v>
      </c>
      <c r="C896" s="132" t="n">
        <v>12.2344</v>
      </c>
      <c r="D896" s="132" t="n">
        <v>12.3045</v>
      </c>
      <c r="E896" s="132" t="n">
        <v>12.1703</v>
      </c>
      <c r="F896" s="132" t="n">
        <v>12.1941</v>
      </c>
    </row>
    <row r="897" customFormat="false" ht="12.8" hidden="true" customHeight="false" outlineLevel="0" collapsed="false">
      <c r="A897" s="131" t="n">
        <v>1289167200</v>
      </c>
      <c r="B897" s="330" t="n">
        <f aca="false">(A897/(24*60*60))+DATE(1970,1,1)</f>
        <v>40489.9166666667</v>
      </c>
      <c r="C897" s="132" t="n">
        <v>12.1941</v>
      </c>
      <c r="D897" s="132" t="n">
        <v>12.2683</v>
      </c>
      <c r="E897" s="132" t="n">
        <v>12.17</v>
      </c>
      <c r="F897" s="132" t="n">
        <v>12.222</v>
      </c>
    </row>
    <row r="898" customFormat="false" ht="12.8" hidden="true" customHeight="false" outlineLevel="0" collapsed="false">
      <c r="A898" s="131" t="n">
        <v>1289253600</v>
      </c>
      <c r="B898" s="330" t="n">
        <f aca="false">(A898/(24*60*60))+DATE(1970,1,1)</f>
        <v>40490.9166666667</v>
      </c>
      <c r="C898" s="132" t="n">
        <v>12.222</v>
      </c>
      <c r="D898" s="132" t="n">
        <v>12.313</v>
      </c>
      <c r="E898" s="132" t="n">
        <v>12.1719</v>
      </c>
      <c r="F898" s="132" t="n">
        <v>12.2998</v>
      </c>
    </row>
    <row r="899" customFormat="false" ht="12.8" hidden="true" customHeight="false" outlineLevel="0" collapsed="false">
      <c r="A899" s="131" t="n">
        <v>1289340000</v>
      </c>
      <c r="B899" s="330" t="n">
        <f aca="false">(A899/(24*60*60))+DATE(1970,1,1)</f>
        <v>40491.9166666667</v>
      </c>
      <c r="C899" s="132" t="n">
        <v>12.2998</v>
      </c>
      <c r="D899" s="132" t="n">
        <v>12.3109</v>
      </c>
      <c r="E899" s="132" t="n">
        <v>12.2021</v>
      </c>
      <c r="F899" s="132" t="n">
        <v>12.2149</v>
      </c>
    </row>
    <row r="900" customFormat="false" ht="12.8" hidden="true" customHeight="false" outlineLevel="0" collapsed="false">
      <c r="A900" s="131" t="n">
        <v>1289426400</v>
      </c>
      <c r="B900" s="330" t="n">
        <f aca="false">(A900/(24*60*60))+DATE(1970,1,1)</f>
        <v>40492.9166666667</v>
      </c>
      <c r="C900" s="132" t="n">
        <v>12.2149</v>
      </c>
      <c r="D900" s="132" t="n">
        <v>12.2895</v>
      </c>
      <c r="E900" s="132" t="n">
        <v>12.1986</v>
      </c>
      <c r="F900" s="132" t="n">
        <v>12.255</v>
      </c>
    </row>
    <row r="901" customFormat="false" ht="12.8" hidden="true" customHeight="false" outlineLevel="0" collapsed="false">
      <c r="A901" s="131" t="n">
        <v>1289512800</v>
      </c>
      <c r="B901" s="330" t="n">
        <f aca="false">(A901/(24*60*60))+DATE(1970,1,1)</f>
        <v>40493.9166666667</v>
      </c>
      <c r="C901" s="132" t="n">
        <v>12.255</v>
      </c>
      <c r="D901" s="132" t="n">
        <v>12.3585</v>
      </c>
      <c r="E901" s="132" t="n">
        <v>12.2228</v>
      </c>
      <c r="F901" s="132" t="n">
        <v>12.3394</v>
      </c>
    </row>
    <row r="902" customFormat="false" ht="12.8" hidden="true" customHeight="false" outlineLevel="0" collapsed="false">
      <c r="A902" s="131" t="n">
        <v>1289772000</v>
      </c>
      <c r="B902" s="330" t="n">
        <f aca="false">(A902/(24*60*60))+DATE(1970,1,1)</f>
        <v>40496.9166666667</v>
      </c>
      <c r="C902" s="132" t="n">
        <v>12.3394</v>
      </c>
      <c r="D902" s="132" t="n">
        <v>12.3668</v>
      </c>
      <c r="E902" s="132" t="n">
        <v>12.2441</v>
      </c>
      <c r="F902" s="132" t="n">
        <v>12.2895</v>
      </c>
    </row>
    <row r="903" customFormat="false" ht="12.8" hidden="true" customHeight="false" outlineLevel="0" collapsed="false">
      <c r="A903" s="131" t="n">
        <v>1289858400</v>
      </c>
      <c r="B903" s="330" t="n">
        <f aca="false">(A903/(24*60*60))+DATE(1970,1,1)</f>
        <v>40497.9166666667</v>
      </c>
      <c r="C903" s="132" t="n">
        <v>12.2895</v>
      </c>
      <c r="D903" s="132" t="n">
        <v>12.4894</v>
      </c>
      <c r="E903" s="132" t="n">
        <v>12.2625</v>
      </c>
      <c r="F903" s="132" t="n">
        <v>12.4126</v>
      </c>
    </row>
    <row r="904" customFormat="false" ht="12.8" hidden="true" customHeight="false" outlineLevel="0" collapsed="false">
      <c r="A904" s="131" t="n">
        <v>1289944800</v>
      </c>
      <c r="B904" s="330" t="n">
        <f aca="false">(A904/(24*60*60))+DATE(1970,1,1)</f>
        <v>40498.9166666667</v>
      </c>
      <c r="C904" s="132" t="n">
        <v>12.4126</v>
      </c>
      <c r="D904" s="132" t="n">
        <v>12.4474</v>
      </c>
      <c r="E904" s="132" t="n">
        <v>12.3507</v>
      </c>
      <c r="F904" s="132" t="n">
        <v>12.365</v>
      </c>
    </row>
    <row r="905" customFormat="false" ht="12.8" hidden="true" customHeight="false" outlineLevel="0" collapsed="false">
      <c r="A905" s="131" t="n">
        <v>1290031200</v>
      </c>
      <c r="B905" s="330" t="n">
        <f aca="false">(A905/(24*60*60))+DATE(1970,1,1)</f>
        <v>40499.9166666667</v>
      </c>
      <c r="C905" s="132" t="n">
        <v>12.365</v>
      </c>
      <c r="D905" s="132" t="n">
        <v>12.371</v>
      </c>
      <c r="E905" s="132" t="n">
        <v>12.267</v>
      </c>
      <c r="F905" s="132" t="n">
        <v>12.2695</v>
      </c>
    </row>
    <row r="906" customFormat="false" ht="12.8" hidden="true" customHeight="false" outlineLevel="0" collapsed="false">
      <c r="A906" s="131" t="n">
        <v>1290117600</v>
      </c>
      <c r="B906" s="330" t="n">
        <f aca="false">(A906/(24*60*60))+DATE(1970,1,1)</f>
        <v>40500.9166666667</v>
      </c>
      <c r="C906" s="132" t="n">
        <v>12.2695</v>
      </c>
      <c r="D906" s="132" t="n">
        <v>12.32</v>
      </c>
      <c r="E906" s="132" t="n">
        <v>12.2508</v>
      </c>
      <c r="F906" s="132" t="n">
        <v>12.2638</v>
      </c>
    </row>
    <row r="907" customFormat="false" ht="12.8" hidden="true" customHeight="false" outlineLevel="0" collapsed="false">
      <c r="A907" s="131" t="n">
        <v>1290376800</v>
      </c>
      <c r="B907" s="330" t="n">
        <f aca="false">(A907/(24*60*60))+DATE(1970,1,1)</f>
        <v>40503.9166666667</v>
      </c>
      <c r="C907" s="132" t="n">
        <v>12.2638</v>
      </c>
      <c r="D907" s="132" t="n">
        <v>12.3504</v>
      </c>
      <c r="E907" s="132" t="n">
        <v>12.2168</v>
      </c>
      <c r="F907" s="132" t="n">
        <v>12.2962</v>
      </c>
    </row>
    <row r="908" customFormat="false" ht="12.8" hidden="true" customHeight="false" outlineLevel="0" collapsed="false">
      <c r="A908" s="131" t="n">
        <v>1290463200</v>
      </c>
      <c r="B908" s="330" t="n">
        <f aca="false">(A908/(24*60*60))+DATE(1970,1,1)</f>
        <v>40504.9166666667</v>
      </c>
      <c r="C908" s="132" t="n">
        <v>12.2962</v>
      </c>
      <c r="D908" s="132" t="n">
        <v>12.4913</v>
      </c>
      <c r="E908" s="132" t="n">
        <v>12.2797</v>
      </c>
      <c r="F908" s="132" t="n">
        <v>12.4724</v>
      </c>
    </row>
    <row r="909" customFormat="false" ht="12.8" hidden="true" customHeight="false" outlineLevel="0" collapsed="false">
      <c r="A909" s="131" t="n">
        <v>1290549600</v>
      </c>
      <c r="B909" s="330" t="n">
        <f aca="false">(A909/(24*60*60))+DATE(1970,1,1)</f>
        <v>40505.9166666667</v>
      </c>
      <c r="C909" s="132" t="n">
        <v>12.4724</v>
      </c>
      <c r="D909" s="132" t="n">
        <v>12.4861</v>
      </c>
      <c r="E909" s="132" t="n">
        <v>12.3337</v>
      </c>
      <c r="F909" s="132" t="n">
        <v>12.3691</v>
      </c>
    </row>
    <row r="910" customFormat="false" ht="12.8" hidden="true" customHeight="false" outlineLevel="0" collapsed="false">
      <c r="A910" s="131" t="n">
        <v>1290636000</v>
      </c>
      <c r="B910" s="330" t="n">
        <f aca="false">(A910/(24*60*60))+DATE(1970,1,1)</f>
        <v>40506.9166666667</v>
      </c>
      <c r="C910" s="132" t="n">
        <v>12.3691</v>
      </c>
      <c r="D910" s="132" t="n">
        <v>12.4015</v>
      </c>
      <c r="E910" s="132" t="n">
        <v>12.3406</v>
      </c>
      <c r="F910" s="132" t="n">
        <v>12.3539</v>
      </c>
    </row>
    <row r="911" customFormat="false" ht="12.8" hidden="true" customHeight="false" outlineLevel="0" collapsed="false">
      <c r="A911" s="131" t="n">
        <v>1290722400</v>
      </c>
      <c r="B911" s="330" t="n">
        <f aca="false">(A911/(24*60*60))+DATE(1970,1,1)</f>
        <v>40507.9166666667</v>
      </c>
      <c r="C911" s="132" t="n">
        <v>12.3539</v>
      </c>
      <c r="D911" s="132" t="n">
        <v>12.5241</v>
      </c>
      <c r="E911" s="132" t="n">
        <v>12.3519</v>
      </c>
      <c r="F911" s="132" t="n">
        <v>12.4943</v>
      </c>
    </row>
    <row r="912" customFormat="false" ht="12.8" hidden="true" customHeight="false" outlineLevel="0" collapsed="false">
      <c r="A912" s="131" t="n">
        <v>1290981600</v>
      </c>
      <c r="B912" s="330" t="n">
        <f aca="false">(A912/(24*60*60))+DATE(1970,1,1)</f>
        <v>40510.9166666667</v>
      </c>
      <c r="C912" s="132" t="n">
        <v>12.4943</v>
      </c>
      <c r="D912" s="132" t="n">
        <v>12.5938</v>
      </c>
      <c r="E912" s="132" t="n">
        <v>12.4078</v>
      </c>
      <c r="F912" s="132" t="n">
        <v>12.491</v>
      </c>
    </row>
    <row r="913" customFormat="false" ht="12.8" hidden="true" customHeight="false" outlineLevel="0" collapsed="false">
      <c r="A913" s="131" t="n">
        <v>1291068000</v>
      </c>
      <c r="B913" s="330" t="n">
        <f aca="false">(A913/(24*60*60))+DATE(1970,1,1)</f>
        <v>40511.9166666667</v>
      </c>
      <c r="C913" s="132" t="n">
        <v>12.491</v>
      </c>
      <c r="D913" s="132" t="n">
        <v>12.5956</v>
      </c>
      <c r="E913" s="132" t="n">
        <v>12.436</v>
      </c>
      <c r="F913" s="132" t="n">
        <v>12.4834</v>
      </c>
    </row>
    <row r="914" customFormat="false" ht="12.8" hidden="true" customHeight="false" outlineLevel="0" collapsed="false">
      <c r="A914" s="131" t="n">
        <v>1291154400</v>
      </c>
      <c r="B914" s="330" t="n">
        <f aca="false">(A914/(24*60*60))+DATE(1970,1,1)</f>
        <v>40512.9166666667</v>
      </c>
      <c r="C914" s="132" t="n">
        <v>12.4834</v>
      </c>
      <c r="D914" s="132" t="n">
        <v>12.4878</v>
      </c>
      <c r="E914" s="132" t="n">
        <v>12.3513</v>
      </c>
      <c r="F914" s="132" t="n">
        <v>12.3981</v>
      </c>
    </row>
    <row r="915" customFormat="false" ht="12.8" hidden="true" customHeight="false" outlineLevel="0" collapsed="false">
      <c r="A915" s="131" t="n">
        <v>1291240800</v>
      </c>
      <c r="B915" s="330" t="n">
        <f aca="false">(A915/(24*60*60))+DATE(1970,1,1)</f>
        <v>40513.9166666667</v>
      </c>
      <c r="C915" s="132" t="n">
        <v>12.3981</v>
      </c>
      <c r="D915" s="132" t="n">
        <v>12.4194</v>
      </c>
      <c r="E915" s="132" t="n">
        <v>12.31</v>
      </c>
      <c r="F915" s="132" t="n">
        <v>12.3219</v>
      </c>
    </row>
    <row r="916" customFormat="false" ht="12.8" hidden="true" customHeight="false" outlineLevel="0" collapsed="false">
      <c r="A916" s="131" t="n">
        <v>1291327200</v>
      </c>
      <c r="B916" s="330" t="n">
        <f aca="false">(A916/(24*60*60))+DATE(1970,1,1)</f>
        <v>40514.9166666667</v>
      </c>
      <c r="C916" s="132" t="n">
        <v>12.3219</v>
      </c>
      <c r="D916" s="132" t="n">
        <v>12.47865</v>
      </c>
      <c r="E916" s="132" t="n">
        <v>12.3005</v>
      </c>
      <c r="F916" s="132" t="n">
        <v>12.3355</v>
      </c>
    </row>
    <row r="917" customFormat="false" ht="12.8" hidden="true" customHeight="false" outlineLevel="0" collapsed="false">
      <c r="A917" s="131" t="n">
        <v>1291586400</v>
      </c>
      <c r="B917" s="330" t="n">
        <f aca="false">(A917/(24*60*60))+DATE(1970,1,1)</f>
        <v>40517.9166666667</v>
      </c>
      <c r="C917" s="132" t="n">
        <v>12.3355</v>
      </c>
      <c r="D917" s="132" t="n">
        <v>12.4167</v>
      </c>
      <c r="E917" s="132" t="n">
        <v>12.3253</v>
      </c>
      <c r="F917" s="132" t="n">
        <v>12.3641</v>
      </c>
    </row>
    <row r="918" customFormat="false" ht="12.8" hidden="true" customHeight="false" outlineLevel="0" collapsed="false">
      <c r="A918" s="131" t="n">
        <v>1291672800</v>
      </c>
      <c r="B918" s="330" t="n">
        <f aca="false">(A918/(24*60*60))+DATE(1970,1,1)</f>
        <v>40518.9166666667</v>
      </c>
      <c r="C918" s="132" t="n">
        <v>12.3641</v>
      </c>
      <c r="D918" s="132" t="n">
        <v>12.4983</v>
      </c>
      <c r="E918" s="132" t="n">
        <v>12.3205</v>
      </c>
      <c r="F918" s="132" t="n">
        <v>12.4903</v>
      </c>
    </row>
    <row r="919" customFormat="false" ht="12.8" hidden="true" customHeight="false" outlineLevel="0" collapsed="false">
      <c r="A919" s="131" t="n">
        <v>1291759200</v>
      </c>
      <c r="B919" s="330" t="n">
        <f aca="false">(A919/(24*60*60))+DATE(1970,1,1)</f>
        <v>40519.9166666667</v>
      </c>
      <c r="C919" s="132" t="n">
        <v>12.4903</v>
      </c>
      <c r="D919" s="132" t="n">
        <v>12.5325</v>
      </c>
      <c r="E919" s="132" t="n">
        <v>12.3934</v>
      </c>
      <c r="F919" s="132" t="n">
        <v>12.3934</v>
      </c>
    </row>
    <row r="920" customFormat="false" ht="12.8" hidden="true" customHeight="false" outlineLevel="0" collapsed="false">
      <c r="A920" s="131" t="n">
        <v>1291845600</v>
      </c>
      <c r="B920" s="330" t="n">
        <f aca="false">(A920/(24*60*60))+DATE(1970,1,1)</f>
        <v>40520.9166666667</v>
      </c>
      <c r="C920" s="132" t="n">
        <v>12.3934</v>
      </c>
      <c r="D920" s="132" t="n">
        <v>12.4998</v>
      </c>
      <c r="E920" s="132" t="n">
        <v>12.3784</v>
      </c>
      <c r="F920" s="132" t="n">
        <v>12.4729</v>
      </c>
    </row>
    <row r="921" customFormat="false" ht="12.8" hidden="true" customHeight="false" outlineLevel="0" collapsed="false">
      <c r="A921" s="131" t="n">
        <v>1291932000</v>
      </c>
      <c r="B921" s="330" t="n">
        <f aca="false">(A921/(24*60*60))+DATE(1970,1,1)</f>
        <v>40521.9166666667</v>
      </c>
      <c r="C921" s="132" t="n">
        <v>12.4729</v>
      </c>
      <c r="D921" s="132" t="n">
        <v>12.483</v>
      </c>
      <c r="E921" s="132" t="n">
        <v>12.4407</v>
      </c>
      <c r="F921" s="132" t="n">
        <v>12.4498</v>
      </c>
    </row>
    <row r="922" customFormat="false" ht="12.8" hidden="true" customHeight="false" outlineLevel="0" collapsed="false">
      <c r="A922" s="131" t="n">
        <v>1292191200</v>
      </c>
      <c r="B922" s="330" t="n">
        <f aca="false">(A922/(24*60*60))+DATE(1970,1,1)</f>
        <v>40524.9166666667</v>
      </c>
      <c r="C922" s="132" t="n">
        <v>12.4498</v>
      </c>
      <c r="D922" s="132" t="n">
        <v>12.472</v>
      </c>
      <c r="E922" s="132" t="n">
        <v>12.3596</v>
      </c>
      <c r="F922" s="132" t="n">
        <v>12.3924</v>
      </c>
    </row>
    <row r="923" customFormat="false" ht="12.8" hidden="true" customHeight="false" outlineLevel="0" collapsed="false">
      <c r="A923" s="131" t="n">
        <v>1292277600</v>
      </c>
      <c r="B923" s="330" t="n">
        <f aca="false">(A923/(24*60*60))+DATE(1970,1,1)</f>
        <v>40525.9166666667</v>
      </c>
      <c r="C923" s="132" t="n">
        <v>12.3924</v>
      </c>
      <c r="D923" s="132" t="n">
        <v>12.4135</v>
      </c>
      <c r="E923" s="132" t="n">
        <v>12.3412</v>
      </c>
      <c r="F923" s="132" t="n">
        <v>12.3836</v>
      </c>
    </row>
    <row r="924" customFormat="false" ht="12.8" hidden="true" customHeight="false" outlineLevel="0" collapsed="false">
      <c r="A924" s="131" t="n">
        <v>1292364000</v>
      </c>
      <c r="B924" s="330" t="n">
        <f aca="false">(A924/(24*60*60))+DATE(1970,1,1)</f>
        <v>40526.9166666667</v>
      </c>
      <c r="C924" s="132" t="n">
        <v>12.3836</v>
      </c>
      <c r="D924" s="132" t="n">
        <v>12.4956</v>
      </c>
      <c r="E924" s="132" t="n">
        <v>12.3742</v>
      </c>
      <c r="F924" s="132" t="n">
        <v>12.4526</v>
      </c>
    </row>
    <row r="925" customFormat="false" ht="12.8" hidden="true" customHeight="false" outlineLevel="0" collapsed="false">
      <c r="A925" s="131" t="n">
        <v>1292450400</v>
      </c>
      <c r="B925" s="330" t="n">
        <f aca="false">(A925/(24*60*60))+DATE(1970,1,1)</f>
        <v>40527.9166666667</v>
      </c>
      <c r="C925" s="132" t="n">
        <v>12.4526</v>
      </c>
      <c r="D925" s="132" t="n">
        <v>12.4754</v>
      </c>
      <c r="E925" s="132" t="n">
        <v>12.397</v>
      </c>
      <c r="F925" s="132" t="n">
        <v>12.4095</v>
      </c>
    </row>
    <row r="926" customFormat="false" ht="12.8" hidden="true" customHeight="false" outlineLevel="0" collapsed="false">
      <c r="A926" s="131" t="n">
        <v>1292536800</v>
      </c>
      <c r="B926" s="330" t="n">
        <f aca="false">(A926/(24*60*60))+DATE(1970,1,1)</f>
        <v>40528.9166666667</v>
      </c>
      <c r="C926" s="132" t="n">
        <v>12.4095</v>
      </c>
      <c r="D926" s="132" t="n">
        <v>12.4561</v>
      </c>
      <c r="E926" s="132" t="n">
        <v>12.3743</v>
      </c>
      <c r="F926" s="132" t="n">
        <v>12.4095</v>
      </c>
    </row>
    <row r="927" customFormat="false" ht="12.8" hidden="true" customHeight="false" outlineLevel="0" collapsed="false">
      <c r="A927" s="131" t="n">
        <v>1292796000</v>
      </c>
      <c r="B927" s="330" t="n">
        <f aca="false">(A927/(24*60*60))+DATE(1970,1,1)</f>
        <v>40531.9166666667</v>
      </c>
      <c r="C927" s="132" t="n">
        <v>12.4095</v>
      </c>
      <c r="D927" s="132" t="n">
        <v>12.4339</v>
      </c>
      <c r="E927" s="132" t="n">
        <v>12.3853</v>
      </c>
      <c r="F927" s="132" t="n">
        <v>12.4081</v>
      </c>
    </row>
    <row r="928" customFormat="false" ht="12.8" hidden="true" customHeight="false" outlineLevel="0" collapsed="false">
      <c r="A928" s="131" t="n">
        <v>1292882400</v>
      </c>
      <c r="B928" s="330" t="n">
        <f aca="false">(A928/(24*60*60))+DATE(1970,1,1)</f>
        <v>40532.9166666667</v>
      </c>
      <c r="C928" s="132" t="n">
        <v>12.4081</v>
      </c>
      <c r="D928" s="132" t="n">
        <v>12.4125</v>
      </c>
      <c r="E928" s="132" t="n">
        <v>12.3411</v>
      </c>
      <c r="F928" s="132" t="n">
        <v>12.3484</v>
      </c>
    </row>
    <row r="929" customFormat="false" ht="12.8" hidden="true" customHeight="false" outlineLevel="0" collapsed="false">
      <c r="A929" s="131" t="n">
        <v>1292968800</v>
      </c>
      <c r="B929" s="330" t="n">
        <f aca="false">(A929/(24*60*60))+DATE(1970,1,1)</f>
        <v>40533.9166666667</v>
      </c>
      <c r="C929" s="132" t="n">
        <v>12.3484</v>
      </c>
      <c r="D929" s="132" t="n">
        <v>12.3622</v>
      </c>
      <c r="E929" s="132" t="n">
        <v>12.2948</v>
      </c>
      <c r="F929" s="132" t="n">
        <v>12.3001</v>
      </c>
    </row>
    <row r="930" customFormat="false" ht="12.8" hidden="true" customHeight="false" outlineLevel="0" collapsed="false">
      <c r="A930" s="131" t="n">
        <v>1293055200</v>
      </c>
      <c r="B930" s="330" t="n">
        <f aca="false">(A930/(24*60*60))+DATE(1970,1,1)</f>
        <v>40534.9166666667</v>
      </c>
      <c r="C930" s="132" t="n">
        <v>12.3001</v>
      </c>
      <c r="D930" s="132" t="n">
        <v>12.3593</v>
      </c>
      <c r="E930" s="132" t="n">
        <v>12.2881</v>
      </c>
      <c r="F930" s="132" t="n">
        <v>12.3486</v>
      </c>
    </row>
    <row r="931" customFormat="false" ht="12.8" hidden="true" customHeight="false" outlineLevel="0" collapsed="false">
      <c r="A931" s="131" t="n">
        <v>1293141600</v>
      </c>
      <c r="B931" s="330" t="n">
        <f aca="false">(A931/(24*60*60))+DATE(1970,1,1)</f>
        <v>40535.9166666667</v>
      </c>
      <c r="C931" s="132" t="n">
        <v>12.3486</v>
      </c>
      <c r="D931" s="132" t="n">
        <v>12.37325</v>
      </c>
      <c r="E931" s="132" t="n">
        <v>12.3237</v>
      </c>
      <c r="F931" s="132" t="n">
        <v>12.3537</v>
      </c>
    </row>
    <row r="932" customFormat="false" ht="12.8" hidden="true" customHeight="false" outlineLevel="0" collapsed="false">
      <c r="A932" s="131" t="n">
        <v>1293400800</v>
      </c>
      <c r="B932" s="330" t="n">
        <f aca="false">(A932/(24*60*60))+DATE(1970,1,1)</f>
        <v>40538.9166666667</v>
      </c>
      <c r="C932" s="132" t="n">
        <v>12.3537</v>
      </c>
      <c r="D932" s="132" t="n">
        <v>12.3903</v>
      </c>
      <c r="E932" s="132" t="n">
        <v>12.3205</v>
      </c>
      <c r="F932" s="132" t="n">
        <v>12.3558</v>
      </c>
    </row>
    <row r="933" customFormat="false" ht="12.8" hidden="true" customHeight="false" outlineLevel="0" collapsed="false">
      <c r="A933" s="131" t="n">
        <v>1293487200</v>
      </c>
      <c r="B933" s="330" t="n">
        <f aca="false">(A933/(24*60*60))+DATE(1970,1,1)</f>
        <v>40539.9166666667</v>
      </c>
      <c r="C933" s="132" t="n">
        <v>12.3558</v>
      </c>
      <c r="D933" s="132" t="n">
        <v>12.4045</v>
      </c>
      <c r="E933" s="132" t="n">
        <v>12.2979</v>
      </c>
      <c r="F933" s="132" t="n">
        <v>12.3711</v>
      </c>
    </row>
    <row r="934" customFormat="false" ht="12.8" hidden="true" customHeight="false" outlineLevel="0" collapsed="false">
      <c r="A934" s="131" t="n">
        <v>1293573600</v>
      </c>
      <c r="B934" s="330" t="n">
        <f aca="false">(A934/(24*60*60))+DATE(1970,1,1)</f>
        <v>40540.9166666667</v>
      </c>
      <c r="C934" s="132" t="n">
        <v>12.3711</v>
      </c>
      <c r="D934" s="132" t="n">
        <v>12.3898</v>
      </c>
      <c r="E934" s="132" t="n">
        <v>12.33305</v>
      </c>
      <c r="F934" s="132" t="n">
        <v>12.36232</v>
      </c>
    </row>
    <row r="935" customFormat="false" ht="12.8" hidden="true" customHeight="false" outlineLevel="0" collapsed="false">
      <c r="A935" s="131" t="n">
        <v>1293660000</v>
      </c>
      <c r="B935" s="330" t="n">
        <f aca="false">(A935/(24*60*60))+DATE(1970,1,1)</f>
        <v>40541.9166666667</v>
      </c>
      <c r="C935" s="132" t="n">
        <v>12.36232</v>
      </c>
      <c r="D935" s="132" t="n">
        <v>12.4028</v>
      </c>
      <c r="E935" s="132" t="n">
        <v>12.3478</v>
      </c>
      <c r="F935" s="132" t="n">
        <v>12.3926</v>
      </c>
    </row>
    <row r="936" customFormat="false" ht="12.8" hidden="true" customHeight="false" outlineLevel="0" collapsed="false">
      <c r="A936" s="131" t="n">
        <v>1293746400</v>
      </c>
      <c r="B936" s="330" t="n">
        <f aca="false">(A936/(24*60*60))+DATE(1970,1,1)</f>
        <v>40542.9166666667</v>
      </c>
      <c r="C936" s="132" t="n">
        <v>12.3926</v>
      </c>
      <c r="D936" s="132" t="n">
        <v>12.3962</v>
      </c>
      <c r="E936" s="132" t="n">
        <v>12.3297</v>
      </c>
      <c r="F936" s="132" t="n">
        <v>12.3397</v>
      </c>
    </row>
    <row r="937" customFormat="false" ht="12.8" hidden="true" customHeight="false" outlineLevel="0" collapsed="false">
      <c r="A937" s="131" t="n">
        <v>1294005600</v>
      </c>
      <c r="B937" s="330" t="n">
        <f aca="false">(A937/(24*60*60))+DATE(1970,1,1)</f>
        <v>40545.9166666667</v>
      </c>
      <c r="C937" s="132" t="n">
        <v>12.3397</v>
      </c>
      <c r="D937" s="132" t="n">
        <v>12.3397</v>
      </c>
      <c r="E937" s="132" t="n">
        <v>12.2338</v>
      </c>
      <c r="F937" s="132" t="n">
        <v>12.2432</v>
      </c>
    </row>
    <row r="938" customFormat="false" ht="12.8" hidden="true" customHeight="false" outlineLevel="0" collapsed="false">
      <c r="A938" s="131" t="n">
        <v>1294092000</v>
      </c>
      <c r="B938" s="330" t="n">
        <f aca="false">(A938/(24*60*60))+DATE(1970,1,1)</f>
        <v>40546.9166666667</v>
      </c>
      <c r="C938" s="132" t="n">
        <v>12.2432</v>
      </c>
      <c r="D938" s="132" t="n">
        <v>12.2725</v>
      </c>
      <c r="E938" s="132" t="n">
        <v>12.1869</v>
      </c>
      <c r="F938" s="132" t="n">
        <v>12.2249</v>
      </c>
    </row>
    <row r="939" customFormat="false" ht="12.8" hidden="true" customHeight="false" outlineLevel="0" collapsed="false">
      <c r="A939" s="131" t="n">
        <v>1294178400</v>
      </c>
      <c r="B939" s="330" t="n">
        <f aca="false">(A939/(24*60*60))+DATE(1970,1,1)</f>
        <v>40547.9166666667</v>
      </c>
      <c r="C939" s="132" t="n">
        <v>12.2249</v>
      </c>
      <c r="D939" s="132" t="n">
        <v>12.2719</v>
      </c>
      <c r="E939" s="132" t="n">
        <v>12.1804</v>
      </c>
      <c r="F939" s="132" t="n">
        <v>12.1804</v>
      </c>
    </row>
    <row r="940" customFormat="false" ht="12.8" hidden="true" customHeight="false" outlineLevel="0" collapsed="false">
      <c r="A940" s="131" t="n">
        <v>1294264800</v>
      </c>
      <c r="B940" s="330" t="n">
        <f aca="false">(A940/(24*60*60))+DATE(1970,1,1)</f>
        <v>40548.9166666667</v>
      </c>
      <c r="C940" s="132" t="n">
        <v>12.1804</v>
      </c>
      <c r="D940" s="132" t="n">
        <v>12.253</v>
      </c>
      <c r="E940" s="132" t="n">
        <v>12.1654</v>
      </c>
      <c r="F940" s="132" t="n">
        <v>12.2109</v>
      </c>
    </row>
    <row r="941" customFormat="false" ht="12.8" hidden="true" customHeight="false" outlineLevel="0" collapsed="false">
      <c r="A941" s="131" t="n">
        <v>1294351200</v>
      </c>
      <c r="B941" s="330" t="n">
        <f aca="false">(A941/(24*60*60))+DATE(1970,1,1)</f>
        <v>40549.9166666667</v>
      </c>
      <c r="C941" s="132" t="n">
        <v>12.2109</v>
      </c>
      <c r="D941" s="132" t="n">
        <v>12.269</v>
      </c>
      <c r="E941" s="132" t="n">
        <v>12.17945</v>
      </c>
      <c r="F941" s="132" t="n">
        <v>12.2312</v>
      </c>
    </row>
    <row r="942" customFormat="false" ht="12.8" hidden="true" customHeight="false" outlineLevel="0" collapsed="false">
      <c r="A942" s="131" t="n">
        <v>1294610400</v>
      </c>
      <c r="B942" s="330" t="n">
        <f aca="false">(A942/(24*60*60))+DATE(1970,1,1)</f>
        <v>40552.9166666667</v>
      </c>
      <c r="C942" s="132" t="n">
        <v>12.2312</v>
      </c>
      <c r="D942" s="132" t="n">
        <v>12.2912</v>
      </c>
      <c r="E942" s="132" t="n">
        <v>12.1978</v>
      </c>
      <c r="F942" s="132" t="n">
        <v>12.2102</v>
      </c>
    </row>
    <row r="943" customFormat="false" ht="12.8" hidden="true" customHeight="false" outlineLevel="0" collapsed="false">
      <c r="A943" s="131" t="n">
        <v>1294696800</v>
      </c>
      <c r="B943" s="330" t="n">
        <f aca="false">(A943/(24*60*60))+DATE(1970,1,1)</f>
        <v>40553.9166666667</v>
      </c>
      <c r="C943" s="132" t="n">
        <v>12.2102</v>
      </c>
      <c r="D943" s="132" t="n">
        <v>12.2274</v>
      </c>
      <c r="E943" s="132" t="n">
        <v>12.1334</v>
      </c>
      <c r="F943" s="132" t="n">
        <v>12.1334</v>
      </c>
    </row>
    <row r="944" customFormat="false" ht="12.8" hidden="true" customHeight="false" outlineLevel="0" collapsed="false">
      <c r="A944" s="131" t="n">
        <v>1294783200</v>
      </c>
      <c r="B944" s="330" t="n">
        <f aca="false">(A944/(24*60*60))+DATE(1970,1,1)</f>
        <v>40554.9166666667</v>
      </c>
      <c r="C944" s="132" t="n">
        <v>12.1334</v>
      </c>
      <c r="D944" s="132" t="n">
        <v>12.1366</v>
      </c>
      <c r="E944" s="132" t="n">
        <v>12.0408</v>
      </c>
      <c r="F944" s="132" t="n">
        <v>12.0711</v>
      </c>
    </row>
    <row r="945" customFormat="false" ht="12.8" hidden="true" customHeight="false" outlineLevel="0" collapsed="false">
      <c r="A945" s="131" t="n">
        <v>1294869600</v>
      </c>
      <c r="B945" s="330" t="n">
        <f aca="false">(A945/(24*60*60))+DATE(1970,1,1)</f>
        <v>40555.9166666667</v>
      </c>
      <c r="C945" s="132" t="n">
        <v>12.0711</v>
      </c>
      <c r="D945" s="132" t="n">
        <v>12.1548</v>
      </c>
      <c r="E945" s="132" t="n">
        <v>12.0516</v>
      </c>
      <c r="F945" s="132" t="n">
        <v>12.1194</v>
      </c>
    </row>
    <row r="946" customFormat="false" ht="12.8" hidden="true" customHeight="false" outlineLevel="0" collapsed="false">
      <c r="A946" s="131" t="n">
        <v>1294956000</v>
      </c>
      <c r="B946" s="330" t="n">
        <f aca="false">(A946/(24*60*60))+DATE(1970,1,1)</f>
        <v>40556.9166666667</v>
      </c>
      <c r="C946" s="132" t="n">
        <v>12.1194</v>
      </c>
      <c r="D946" s="132" t="n">
        <v>12.178</v>
      </c>
      <c r="E946" s="132" t="n">
        <v>12.01556</v>
      </c>
      <c r="F946" s="132" t="n">
        <v>12.03795</v>
      </c>
    </row>
    <row r="947" customFormat="false" ht="12.8" hidden="true" customHeight="false" outlineLevel="0" collapsed="false">
      <c r="A947" s="131" t="n">
        <v>1295215200</v>
      </c>
      <c r="B947" s="330" t="n">
        <f aca="false">(A947/(24*60*60))+DATE(1970,1,1)</f>
        <v>40559.9166666667</v>
      </c>
      <c r="C947" s="132" t="n">
        <v>12.03795</v>
      </c>
      <c r="D947" s="132" t="n">
        <v>12.03795</v>
      </c>
      <c r="E947" s="132" t="n">
        <v>11.9699</v>
      </c>
      <c r="F947" s="132" t="n">
        <v>11.9704</v>
      </c>
    </row>
    <row r="948" customFormat="false" ht="12.8" hidden="true" customHeight="false" outlineLevel="0" collapsed="false">
      <c r="A948" s="131" t="n">
        <v>1295301600</v>
      </c>
      <c r="B948" s="330" t="n">
        <f aca="false">(A948/(24*60*60))+DATE(1970,1,1)</f>
        <v>40560.9166666667</v>
      </c>
      <c r="C948" s="132" t="n">
        <v>11.9704</v>
      </c>
      <c r="D948" s="132" t="n">
        <v>12.0545</v>
      </c>
      <c r="E948" s="132" t="n">
        <v>11.9422</v>
      </c>
      <c r="F948" s="132" t="n">
        <v>12.0145</v>
      </c>
    </row>
    <row r="949" customFormat="false" ht="12.8" hidden="true" customHeight="false" outlineLevel="0" collapsed="false">
      <c r="A949" s="131" t="n">
        <v>1295388000</v>
      </c>
      <c r="B949" s="330" t="n">
        <f aca="false">(A949/(24*60*60))+DATE(1970,1,1)</f>
        <v>40561.9166666667</v>
      </c>
      <c r="C949" s="132" t="n">
        <v>12.0145</v>
      </c>
      <c r="D949" s="132" t="n">
        <v>12.1107</v>
      </c>
      <c r="E949" s="132" t="n">
        <v>11.9814</v>
      </c>
      <c r="F949" s="132" t="n">
        <v>12.0802</v>
      </c>
    </row>
    <row r="950" customFormat="false" ht="12.8" hidden="true" customHeight="false" outlineLevel="0" collapsed="false">
      <c r="A950" s="131" t="n">
        <v>1295474400</v>
      </c>
      <c r="B950" s="330" t="n">
        <f aca="false">(A950/(24*60*60))+DATE(1970,1,1)</f>
        <v>40562.9166666667</v>
      </c>
      <c r="C950" s="132" t="n">
        <v>12.0802</v>
      </c>
      <c r="D950" s="132" t="n">
        <v>12.1417</v>
      </c>
      <c r="E950" s="132" t="n">
        <v>12.03526</v>
      </c>
      <c r="F950" s="132" t="n">
        <v>12.0463</v>
      </c>
    </row>
    <row r="951" customFormat="false" ht="12.8" hidden="true" customHeight="false" outlineLevel="0" collapsed="false">
      <c r="A951" s="131" t="n">
        <v>1295560800</v>
      </c>
      <c r="B951" s="330" t="n">
        <f aca="false">(A951/(24*60*60))+DATE(1970,1,1)</f>
        <v>40563.9166666667</v>
      </c>
      <c r="C951" s="132" t="n">
        <v>12.0463</v>
      </c>
      <c r="D951" s="132" t="n">
        <v>12.0846</v>
      </c>
      <c r="E951" s="132" t="n">
        <v>12.0003</v>
      </c>
      <c r="F951" s="132" t="n">
        <v>12.0577</v>
      </c>
    </row>
    <row r="952" customFormat="false" ht="12.8" hidden="true" customHeight="false" outlineLevel="0" collapsed="false">
      <c r="A952" s="131" t="n">
        <v>1295820000</v>
      </c>
      <c r="B952" s="330" t="n">
        <f aca="false">(A952/(24*60*60))+DATE(1970,1,1)</f>
        <v>40566.9166666667</v>
      </c>
      <c r="C952" s="132" t="n">
        <v>12.0577</v>
      </c>
      <c r="D952" s="132" t="n">
        <v>12.0798</v>
      </c>
      <c r="E952" s="132" t="n">
        <v>12.0227</v>
      </c>
      <c r="F952" s="132" t="n">
        <v>12.0477</v>
      </c>
    </row>
    <row r="953" customFormat="false" ht="12.8" hidden="true" customHeight="false" outlineLevel="0" collapsed="false">
      <c r="A953" s="131" t="n">
        <v>1295906400</v>
      </c>
      <c r="B953" s="330" t="n">
        <f aca="false">(A953/(24*60*60))+DATE(1970,1,1)</f>
        <v>40567.9166666667</v>
      </c>
      <c r="C953" s="132" t="n">
        <v>12.0477</v>
      </c>
      <c r="D953" s="132" t="n">
        <v>12.1263</v>
      </c>
      <c r="E953" s="132" t="n">
        <v>12.024</v>
      </c>
      <c r="F953" s="132" t="n">
        <v>12.0886</v>
      </c>
    </row>
    <row r="954" customFormat="false" ht="12.8" hidden="true" customHeight="false" outlineLevel="0" collapsed="false">
      <c r="A954" s="131" t="n">
        <v>1295992800</v>
      </c>
      <c r="B954" s="330" t="n">
        <f aca="false">(A954/(24*60*60))+DATE(1970,1,1)</f>
        <v>40568.9166666667</v>
      </c>
      <c r="C954" s="132" t="n">
        <v>12.0886</v>
      </c>
      <c r="D954" s="132" t="n">
        <v>12.0973</v>
      </c>
      <c r="E954" s="132" t="n">
        <v>11.9913</v>
      </c>
      <c r="F954" s="132" t="n">
        <v>11.9913</v>
      </c>
    </row>
    <row r="955" customFormat="false" ht="12.8" hidden="true" customHeight="false" outlineLevel="0" collapsed="false">
      <c r="A955" s="131" t="n">
        <v>1296079200</v>
      </c>
      <c r="B955" s="330" t="n">
        <f aca="false">(A955/(24*60*60))+DATE(1970,1,1)</f>
        <v>40569.9166666667</v>
      </c>
      <c r="C955" s="132" t="n">
        <v>11.9913</v>
      </c>
      <c r="D955" s="132" t="n">
        <v>12.0484</v>
      </c>
      <c r="E955" s="132" t="n">
        <v>11.98451</v>
      </c>
      <c r="F955" s="132" t="n">
        <v>12.0357</v>
      </c>
    </row>
    <row r="956" customFormat="false" ht="12.8" hidden="true" customHeight="false" outlineLevel="0" collapsed="false">
      <c r="A956" s="131" t="n">
        <v>1296165600</v>
      </c>
      <c r="B956" s="330" t="n">
        <f aca="false">(A956/(24*60*60))+DATE(1970,1,1)</f>
        <v>40570.9166666667</v>
      </c>
      <c r="C956" s="132" t="n">
        <v>12.0357</v>
      </c>
      <c r="D956" s="132" t="n">
        <v>12.2156</v>
      </c>
      <c r="E956" s="132" t="n">
        <v>12.01615</v>
      </c>
      <c r="F956" s="132" t="n">
        <v>12.2003</v>
      </c>
    </row>
    <row r="957" customFormat="false" ht="12.8" hidden="true" customHeight="false" outlineLevel="0" collapsed="false">
      <c r="A957" s="131" t="n">
        <v>1296424800</v>
      </c>
      <c r="B957" s="330" t="n">
        <f aca="false">(A957/(24*60*60))+DATE(1970,1,1)</f>
        <v>40573.9166666667</v>
      </c>
      <c r="C957" s="132" t="n">
        <v>12.2003</v>
      </c>
      <c r="D957" s="132" t="n">
        <v>12.2333</v>
      </c>
      <c r="E957" s="132" t="n">
        <v>12.10855</v>
      </c>
      <c r="F957" s="132" t="n">
        <v>12.1175</v>
      </c>
    </row>
    <row r="958" customFormat="false" ht="12.8" hidden="true" customHeight="false" outlineLevel="0" collapsed="false">
      <c r="A958" s="131" t="n">
        <v>1296511200</v>
      </c>
      <c r="B958" s="330" t="n">
        <f aca="false">(A958/(24*60*60))+DATE(1970,1,1)</f>
        <v>40574.9166666667</v>
      </c>
      <c r="C958" s="132" t="n">
        <v>12.1175</v>
      </c>
      <c r="D958" s="132" t="n">
        <v>12.1313</v>
      </c>
      <c r="E958" s="132" t="n">
        <v>11.9762</v>
      </c>
      <c r="F958" s="132" t="n">
        <v>11.9962</v>
      </c>
    </row>
    <row r="959" customFormat="false" ht="12.8" hidden="true" customHeight="false" outlineLevel="0" collapsed="false">
      <c r="A959" s="131" t="n">
        <v>1296597600</v>
      </c>
      <c r="B959" s="330" t="n">
        <f aca="false">(A959/(24*60*60))+DATE(1970,1,1)</f>
        <v>40575.9166666667</v>
      </c>
      <c r="C959" s="132" t="n">
        <v>11.9962</v>
      </c>
      <c r="D959" s="132" t="n">
        <v>12.0426</v>
      </c>
      <c r="E959" s="132" t="n">
        <v>11.9889</v>
      </c>
      <c r="F959" s="132" t="n">
        <v>12.0055</v>
      </c>
    </row>
    <row r="960" customFormat="false" ht="12.8" hidden="true" customHeight="false" outlineLevel="0" collapsed="false">
      <c r="A960" s="131" t="n">
        <v>1296684000</v>
      </c>
      <c r="B960" s="330" t="n">
        <f aca="false">(A960/(24*60*60))+DATE(1970,1,1)</f>
        <v>40576.9166666667</v>
      </c>
      <c r="C960" s="132" t="n">
        <v>12.0055</v>
      </c>
      <c r="D960" s="132" t="n">
        <v>12.0755</v>
      </c>
      <c r="E960" s="132" t="n">
        <v>11.9869</v>
      </c>
      <c r="F960" s="132" t="n">
        <v>12.0019</v>
      </c>
    </row>
    <row r="961" customFormat="false" ht="12.8" hidden="true" customHeight="false" outlineLevel="0" collapsed="false">
      <c r="A961" s="131" t="n">
        <v>1296770400</v>
      </c>
      <c r="B961" s="330" t="n">
        <f aca="false">(A961/(24*60*60))+DATE(1970,1,1)</f>
        <v>40577.9166666667</v>
      </c>
      <c r="C961" s="132" t="n">
        <v>12.0019</v>
      </c>
      <c r="D961" s="132" t="n">
        <v>12.0244</v>
      </c>
      <c r="E961" s="132" t="n">
        <v>11.96091</v>
      </c>
      <c r="F961" s="132" t="n">
        <v>11.975</v>
      </c>
    </row>
    <row r="962" customFormat="false" ht="12.8" hidden="true" customHeight="false" outlineLevel="0" collapsed="false">
      <c r="A962" s="131" t="n">
        <v>1297029600</v>
      </c>
      <c r="B962" s="330" t="n">
        <f aca="false">(A962/(24*60*60))+DATE(1970,1,1)</f>
        <v>40580.9166666667</v>
      </c>
      <c r="C962" s="132" t="n">
        <v>11.975</v>
      </c>
      <c r="D962" s="132" t="n">
        <v>12.0173</v>
      </c>
      <c r="E962" s="132" t="n">
        <v>11.95551</v>
      </c>
      <c r="F962" s="132" t="n">
        <v>12.0125</v>
      </c>
    </row>
    <row r="963" customFormat="false" ht="12.8" hidden="true" customHeight="false" outlineLevel="0" collapsed="false">
      <c r="A963" s="131" t="n">
        <v>1297116000</v>
      </c>
      <c r="B963" s="330" t="n">
        <f aca="false">(A963/(24*60*60))+DATE(1970,1,1)</f>
        <v>40581.9166666667</v>
      </c>
      <c r="C963" s="132" t="n">
        <v>12.0125</v>
      </c>
      <c r="D963" s="132" t="n">
        <v>12.0549</v>
      </c>
      <c r="E963" s="132" t="n">
        <v>11.955</v>
      </c>
      <c r="F963" s="132" t="n">
        <v>12.0349</v>
      </c>
    </row>
    <row r="964" customFormat="false" ht="12.8" hidden="true" customHeight="false" outlineLevel="0" collapsed="false">
      <c r="A964" s="131" t="n">
        <v>1297202400</v>
      </c>
      <c r="B964" s="330" t="n">
        <f aca="false">(A964/(24*60*60))+DATE(1970,1,1)</f>
        <v>40582.9166666667</v>
      </c>
      <c r="C964" s="132" t="n">
        <v>12.0349</v>
      </c>
      <c r="D964" s="132" t="n">
        <v>12.0906</v>
      </c>
      <c r="E964" s="132" t="n">
        <v>12.0084</v>
      </c>
      <c r="F964" s="132" t="n">
        <v>12.0745</v>
      </c>
    </row>
    <row r="965" customFormat="false" ht="12.8" hidden="true" customHeight="false" outlineLevel="0" collapsed="false">
      <c r="A965" s="131" t="n">
        <v>1297288800</v>
      </c>
      <c r="B965" s="330" t="n">
        <f aca="false">(A965/(24*60*60))+DATE(1970,1,1)</f>
        <v>40583.9166666667</v>
      </c>
      <c r="C965" s="132" t="n">
        <v>12.0745</v>
      </c>
      <c r="D965" s="132" t="n">
        <v>12.1432</v>
      </c>
      <c r="E965" s="132" t="n">
        <v>12.0713</v>
      </c>
      <c r="F965" s="132" t="n">
        <v>12.0715</v>
      </c>
    </row>
    <row r="966" customFormat="false" ht="12.8" hidden="true" customHeight="false" outlineLevel="0" collapsed="false">
      <c r="A966" s="131" t="n">
        <v>1297375200</v>
      </c>
      <c r="B966" s="330" t="n">
        <f aca="false">(A966/(24*60*60))+DATE(1970,1,1)</f>
        <v>40584.9166666667</v>
      </c>
      <c r="C966" s="132" t="n">
        <v>12.0715</v>
      </c>
      <c r="D966" s="132" t="n">
        <v>12.1312</v>
      </c>
      <c r="E966" s="132" t="n">
        <v>12.023</v>
      </c>
      <c r="F966" s="132" t="n">
        <v>12.0242</v>
      </c>
    </row>
    <row r="967" customFormat="false" ht="12.8" hidden="true" customHeight="false" outlineLevel="0" collapsed="false">
      <c r="A967" s="131" t="n">
        <v>1297634400</v>
      </c>
      <c r="B967" s="330" t="n">
        <f aca="false">(A967/(24*60*60))+DATE(1970,1,1)</f>
        <v>40587.9166666667</v>
      </c>
      <c r="C967" s="132" t="n">
        <v>12.0242</v>
      </c>
      <c r="D967" s="132" t="n">
        <v>12.0635</v>
      </c>
      <c r="E967" s="132" t="n">
        <v>12.0027</v>
      </c>
      <c r="F967" s="132" t="n">
        <v>12.0467</v>
      </c>
    </row>
    <row r="968" customFormat="false" ht="12.8" hidden="true" customHeight="false" outlineLevel="0" collapsed="false">
      <c r="A968" s="131" t="n">
        <v>1297720800</v>
      </c>
      <c r="B968" s="330" t="n">
        <f aca="false">(A968/(24*60*60))+DATE(1970,1,1)</f>
        <v>40588.9166666667</v>
      </c>
      <c r="C968" s="132" t="n">
        <v>12.0467</v>
      </c>
      <c r="D968" s="132" t="n">
        <v>12.175</v>
      </c>
      <c r="E968" s="132" t="n">
        <v>12.0311</v>
      </c>
      <c r="F968" s="132" t="n">
        <v>12.1454</v>
      </c>
    </row>
    <row r="969" customFormat="false" ht="12.8" hidden="true" customHeight="false" outlineLevel="0" collapsed="false">
      <c r="A969" s="131" t="n">
        <v>1297807200</v>
      </c>
      <c r="B969" s="330" t="n">
        <f aca="false">(A969/(24*60*60))+DATE(1970,1,1)</f>
        <v>40589.9166666667</v>
      </c>
      <c r="C969" s="132" t="n">
        <v>12.1454</v>
      </c>
      <c r="D969" s="132" t="n">
        <v>12.1598</v>
      </c>
      <c r="E969" s="132" t="n">
        <v>12.0558</v>
      </c>
      <c r="F969" s="132" t="n">
        <v>12.0575</v>
      </c>
    </row>
    <row r="970" customFormat="false" ht="12.8" hidden="true" customHeight="false" outlineLevel="0" collapsed="false">
      <c r="A970" s="131" t="n">
        <v>1297893600</v>
      </c>
      <c r="B970" s="330" t="n">
        <f aca="false">(A970/(24*60*60))+DATE(1970,1,1)</f>
        <v>40590.9166666667</v>
      </c>
      <c r="C970" s="132" t="n">
        <v>12.0575</v>
      </c>
      <c r="D970" s="132" t="n">
        <v>12.0965</v>
      </c>
      <c r="E970" s="132" t="n">
        <v>12.00155</v>
      </c>
      <c r="F970" s="132" t="n">
        <v>12.0046</v>
      </c>
    </row>
    <row r="971" customFormat="false" ht="12.8" hidden="true" customHeight="false" outlineLevel="0" collapsed="false">
      <c r="A971" s="131" t="n">
        <v>1297980000</v>
      </c>
      <c r="B971" s="330" t="n">
        <f aca="false">(A971/(24*60*60))+DATE(1970,1,1)</f>
        <v>40591.9166666667</v>
      </c>
      <c r="C971" s="132" t="n">
        <v>12.0046</v>
      </c>
      <c r="D971" s="132" t="n">
        <v>12.0324</v>
      </c>
      <c r="E971" s="132" t="n">
        <v>11.9956</v>
      </c>
      <c r="F971" s="132" t="n">
        <v>12.027</v>
      </c>
    </row>
    <row r="972" customFormat="false" ht="12.8" hidden="true" customHeight="false" outlineLevel="0" collapsed="false">
      <c r="A972" s="131" t="n">
        <v>1298239200</v>
      </c>
      <c r="B972" s="330" t="n">
        <f aca="false">(A972/(24*60*60))+DATE(1970,1,1)</f>
        <v>40594.9166666667</v>
      </c>
      <c r="C972" s="132" t="n">
        <v>12.027</v>
      </c>
      <c r="D972" s="132" t="n">
        <v>12.0778</v>
      </c>
      <c r="E972" s="132" t="n">
        <v>12.0013</v>
      </c>
      <c r="F972" s="132" t="n">
        <v>12.0676</v>
      </c>
    </row>
    <row r="973" customFormat="false" ht="12.8" hidden="true" customHeight="false" outlineLevel="0" collapsed="false">
      <c r="A973" s="131" t="n">
        <v>1298325600</v>
      </c>
      <c r="B973" s="330" t="n">
        <f aca="false">(A973/(24*60*60))+DATE(1970,1,1)</f>
        <v>40595.9166666667</v>
      </c>
      <c r="C973" s="132" t="n">
        <v>12.0676</v>
      </c>
      <c r="D973" s="132" t="n">
        <v>12.1507</v>
      </c>
      <c r="E973" s="132" t="n">
        <v>12.0577</v>
      </c>
      <c r="F973" s="132" t="n">
        <v>12.1253</v>
      </c>
    </row>
    <row r="974" customFormat="false" ht="12.8" hidden="true" customHeight="false" outlineLevel="0" collapsed="false">
      <c r="A974" s="131" t="n">
        <v>1298412000</v>
      </c>
      <c r="B974" s="330" t="n">
        <f aca="false">(A974/(24*60*60))+DATE(1970,1,1)</f>
        <v>40596.9166666667</v>
      </c>
      <c r="C974" s="132" t="n">
        <v>12.1253</v>
      </c>
      <c r="D974" s="132" t="n">
        <v>12.23615</v>
      </c>
      <c r="E974" s="132" t="n">
        <v>12.0836</v>
      </c>
      <c r="F974" s="132" t="n">
        <v>12.1809</v>
      </c>
    </row>
    <row r="975" customFormat="false" ht="12.8" hidden="true" customHeight="false" outlineLevel="0" collapsed="false">
      <c r="A975" s="131" t="n">
        <v>1298498400</v>
      </c>
      <c r="B975" s="330" t="n">
        <f aca="false">(A975/(24*60*60))+DATE(1970,1,1)</f>
        <v>40597.9166666667</v>
      </c>
      <c r="C975" s="132" t="n">
        <v>12.1809</v>
      </c>
      <c r="D975" s="132" t="n">
        <v>12.2385</v>
      </c>
      <c r="E975" s="132" t="n">
        <v>12.13065</v>
      </c>
      <c r="F975" s="132" t="n">
        <v>12.1432</v>
      </c>
    </row>
    <row r="976" customFormat="false" ht="12.8" hidden="true" customHeight="false" outlineLevel="0" collapsed="false">
      <c r="A976" s="131" t="n">
        <v>1298584800</v>
      </c>
      <c r="B976" s="330" t="n">
        <f aca="false">(A976/(24*60*60))+DATE(1970,1,1)</f>
        <v>40598.9166666667</v>
      </c>
      <c r="C976" s="132" t="n">
        <v>12.1432</v>
      </c>
      <c r="D976" s="132" t="n">
        <v>12.1549</v>
      </c>
      <c r="E976" s="132" t="n">
        <v>12.1061</v>
      </c>
      <c r="F976" s="132" t="n">
        <v>12.11495</v>
      </c>
    </row>
    <row r="977" customFormat="false" ht="12.8" hidden="true" customHeight="false" outlineLevel="0" collapsed="false">
      <c r="A977" s="131" t="n">
        <v>1298844000</v>
      </c>
      <c r="B977" s="330" t="n">
        <f aca="false">(A977/(24*60*60))+DATE(1970,1,1)</f>
        <v>40601.9166666667</v>
      </c>
      <c r="C977" s="132" t="n">
        <v>12.11495</v>
      </c>
      <c r="D977" s="132" t="n">
        <v>12.13355</v>
      </c>
      <c r="E977" s="132" t="n">
        <v>12.0829</v>
      </c>
      <c r="F977" s="132" t="n">
        <v>12.098</v>
      </c>
    </row>
    <row r="978" customFormat="false" ht="12.8" hidden="true" customHeight="false" outlineLevel="0" collapsed="false">
      <c r="A978" s="131" t="n">
        <v>1298930400</v>
      </c>
      <c r="B978" s="330" t="n">
        <f aca="false">(A978/(24*60*60))+DATE(1970,1,1)</f>
        <v>40602.9166666667</v>
      </c>
      <c r="C978" s="132" t="n">
        <v>12.098</v>
      </c>
      <c r="D978" s="132" t="n">
        <v>12.14185</v>
      </c>
      <c r="E978" s="132" t="n">
        <v>12.0652</v>
      </c>
      <c r="F978" s="132" t="n">
        <v>12.1161</v>
      </c>
    </row>
    <row r="979" customFormat="false" ht="12.8" hidden="true" customHeight="false" outlineLevel="0" collapsed="false">
      <c r="A979" s="131" t="n">
        <v>1299016800</v>
      </c>
      <c r="B979" s="330" t="n">
        <f aca="false">(A979/(24*60*60))+DATE(1970,1,1)</f>
        <v>40603.9166666667</v>
      </c>
      <c r="C979" s="132" t="n">
        <v>12.1161</v>
      </c>
      <c r="D979" s="132" t="n">
        <v>12.1429</v>
      </c>
      <c r="E979" s="132" t="n">
        <v>12.0799</v>
      </c>
      <c r="F979" s="132" t="n">
        <v>12.0831</v>
      </c>
    </row>
    <row r="980" customFormat="false" ht="12.8" hidden="true" customHeight="false" outlineLevel="0" collapsed="false">
      <c r="A980" s="131" t="n">
        <v>1299103200</v>
      </c>
      <c r="B980" s="330" t="n">
        <f aca="false">(A980/(24*60*60))+DATE(1970,1,1)</f>
        <v>40604.9166666667</v>
      </c>
      <c r="C980" s="132" t="n">
        <v>12.0831</v>
      </c>
      <c r="D980" s="132" t="n">
        <v>12.0908</v>
      </c>
      <c r="E980" s="132" t="n">
        <v>11.9905</v>
      </c>
      <c r="F980" s="132" t="n">
        <v>12.0001</v>
      </c>
    </row>
    <row r="981" customFormat="false" ht="12.8" hidden="true" customHeight="false" outlineLevel="0" collapsed="false">
      <c r="A981" s="131" t="n">
        <v>1299189600</v>
      </c>
      <c r="B981" s="330" t="n">
        <f aca="false">(A981/(24*60*60))+DATE(1970,1,1)</f>
        <v>40605.9166666667</v>
      </c>
      <c r="C981" s="132" t="n">
        <v>12.0001</v>
      </c>
      <c r="D981" s="132" t="n">
        <v>12.0264</v>
      </c>
      <c r="E981" s="132" t="n">
        <v>11.9659</v>
      </c>
      <c r="F981" s="132" t="n">
        <v>11.99985</v>
      </c>
    </row>
    <row r="982" customFormat="false" ht="12.8" hidden="true" customHeight="false" outlineLevel="0" collapsed="false">
      <c r="A982" s="131" t="n">
        <v>1299448800</v>
      </c>
      <c r="B982" s="330" t="n">
        <f aca="false">(A982/(24*60*60))+DATE(1970,1,1)</f>
        <v>40608.9166666667</v>
      </c>
      <c r="C982" s="132" t="n">
        <v>11.99985</v>
      </c>
      <c r="D982" s="132" t="n">
        <v>12.0685</v>
      </c>
      <c r="E982" s="132" t="n">
        <v>11.9803</v>
      </c>
      <c r="F982" s="132" t="n">
        <v>12.0436</v>
      </c>
    </row>
    <row r="983" customFormat="false" ht="12.8" hidden="true" customHeight="false" outlineLevel="0" collapsed="false">
      <c r="A983" s="131" t="n">
        <v>1299535200</v>
      </c>
      <c r="B983" s="330" t="n">
        <f aca="false">(A983/(24*60*60))+DATE(1970,1,1)</f>
        <v>40609.9166666667</v>
      </c>
      <c r="C983" s="132" t="n">
        <v>12.0436</v>
      </c>
      <c r="D983" s="132" t="n">
        <v>12.081</v>
      </c>
      <c r="E983" s="132" t="n">
        <v>11.9876</v>
      </c>
      <c r="F983" s="132" t="n">
        <v>11.999</v>
      </c>
    </row>
    <row r="984" customFormat="false" ht="12.8" hidden="true" customHeight="false" outlineLevel="0" collapsed="false">
      <c r="A984" s="131" t="n">
        <v>1299621600</v>
      </c>
      <c r="B984" s="330" t="n">
        <f aca="false">(A984/(24*60*60))+DATE(1970,1,1)</f>
        <v>40610.9166666667</v>
      </c>
      <c r="C984" s="132" t="n">
        <v>11.999</v>
      </c>
      <c r="D984" s="132" t="n">
        <v>12.022</v>
      </c>
      <c r="E984" s="132" t="n">
        <v>11.9085</v>
      </c>
      <c r="F984" s="132" t="n">
        <v>11.9246</v>
      </c>
    </row>
    <row r="985" customFormat="false" ht="12.8" hidden="true" customHeight="false" outlineLevel="0" collapsed="false">
      <c r="A985" s="131" t="n">
        <v>1299708000</v>
      </c>
      <c r="B985" s="330" t="n">
        <f aca="false">(A985/(24*60*60))+DATE(1970,1,1)</f>
        <v>40611.9166666667</v>
      </c>
      <c r="C985" s="132" t="n">
        <v>11.9246</v>
      </c>
      <c r="D985" s="132" t="n">
        <v>11.9986</v>
      </c>
      <c r="E985" s="132" t="n">
        <v>11.9181</v>
      </c>
      <c r="F985" s="132" t="n">
        <v>11.9717</v>
      </c>
    </row>
    <row r="986" customFormat="false" ht="12.8" hidden="true" customHeight="false" outlineLevel="0" collapsed="false">
      <c r="A986" s="131" t="n">
        <v>1299794400</v>
      </c>
      <c r="B986" s="330" t="n">
        <f aca="false">(A986/(24*60*60))+DATE(1970,1,1)</f>
        <v>40612.9166666667</v>
      </c>
      <c r="C986" s="132" t="n">
        <v>11.9717</v>
      </c>
      <c r="D986" s="132" t="n">
        <v>12.0234</v>
      </c>
      <c r="E986" s="132" t="n">
        <v>11.89485</v>
      </c>
      <c r="F986" s="132" t="n">
        <v>11.9103</v>
      </c>
    </row>
    <row r="987" customFormat="false" ht="12.8" hidden="true" customHeight="false" outlineLevel="0" collapsed="false">
      <c r="A987" s="131" t="n">
        <v>1300050000</v>
      </c>
      <c r="B987" s="330" t="n">
        <f aca="false">(A987/(24*60*60))+DATE(1970,1,1)</f>
        <v>40615.875</v>
      </c>
      <c r="C987" s="132" t="n">
        <v>11.9103</v>
      </c>
      <c r="D987" s="132" t="n">
        <v>11.941</v>
      </c>
      <c r="E987" s="132" t="n">
        <v>11.8758</v>
      </c>
      <c r="F987" s="132" t="n">
        <v>11.8919</v>
      </c>
    </row>
    <row r="988" customFormat="false" ht="12.8" hidden="true" customHeight="false" outlineLevel="0" collapsed="false">
      <c r="A988" s="131" t="n">
        <v>1300136400</v>
      </c>
      <c r="B988" s="330" t="n">
        <f aca="false">(A988/(24*60*60))+DATE(1970,1,1)</f>
        <v>40616.875</v>
      </c>
      <c r="C988" s="132" t="n">
        <v>11.8919</v>
      </c>
      <c r="D988" s="132" t="n">
        <v>12.1009</v>
      </c>
      <c r="E988" s="132" t="n">
        <v>11.8845</v>
      </c>
      <c r="F988" s="132" t="n">
        <v>11.9932</v>
      </c>
    </row>
    <row r="989" customFormat="false" ht="12.8" hidden="true" customHeight="false" outlineLevel="0" collapsed="false">
      <c r="A989" s="131" t="n">
        <v>1300222800</v>
      </c>
      <c r="B989" s="330" t="n">
        <f aca="false">(A989/(24*60*60))+DATE(1970,1,1)</f>
        <v>40617.875</v>
      </c>
      <c r="C989" s="132" t="n">
        <v>11.9932</v>
      </c>
      <c r="D989" s="132" t="n">
        <v>12.1939</v>
      </c>
      <c r="E989" s="132" t="n">
        <v>11.9569</v>
      </c>
      <c r="F989" s="132" t="n">
        <v>12.1483</v>
      </c>
    </row>
    <row r="990" customFormat="false" ht="12.8" hidden="true" customHeight="false" outlineLevel="0" collapsed="false">
      <c r="A990" s="131" t="n">
        <v>1300309200</v>
      </c>
      <c r="B990" s="330" t="n">
        <f aca="false">(A990/(24*60*60))+DATE(1970,1,1)</f>
        <v>40618.875</v>
      </c>
      <c r="C990" s="132" t="n">
        <v>12.1483</v>
      </c>
      <c r="D990" s="132" t="n">
        <v>12.2223</v>
      </c>
      <c r="E990" s="132" t="n">
        <v>12.0725</v>
      </c>
      <c r="F990" s="132" t="n">
        <v>12.0893</v>
      </c>
    </row>
    <row r="991" customFormat="false" ht="12.8" hidden="true" customHeight="false" outlineLevel="0" collapsed="false">
      <c r="A991" s="131" t="n">
        <v>1300395600</v>
      </c>
      <c r="B991" s="330" t="n">
        <f aca="false">(A991/(24*60*60))+DATE(1970,1,1)</f>
        <v>40619.875</v>
      </c>
      <c r="C991" s="132" t="n">
        <v>12.0893</v>
      </c>
      <c r="D991" s="132" t="n">
        <v>12.0908</v>
      </c>
      <c r="E991" s="132" t="n">
        <v>12.0346</v>
      </c>
      <c r="F991" s="132" t="n">
        <v>12.0518</v>
      </c>
    </row>
    <row r="992" customFormat="false" ht="12.8" hidden="true" customHeight="false" outlineLevel="0" collapsed="false">
      <c r="A992" s="131" t="n">
        <v>1300654800</v>
      </c>
      <c r="B992" s="330" t="n">
        <f aca="false">(A992/(24*60*60))+DATE(1970,1,1)</f>
        <v>40622.875</v>
      </c>
      <c r="C992" s="132" t="n">
        <v>12.0518</v>
      </c>
      <c r="D992" s="132" t="n">
        <v>12.0631</v>
      </c>
      <c r="E992" s="132" t="n">
        <v>11.9531</v>
      </c>
      <c r="F992" s="132" t="n">
        <v>11.9838</v>
      </c>
    </row>
    <row r="993" customFormat="false" ht="12.8" hidden="true" customHeight="false" outlineLevel="0" collapsed="false">
      <c r="A993" s="131" t="n">
        <v>1300741200</v>
      </c>
      <c r="B993" s="330" t="n">
        <f aca="false">(A993/(24*60*60))+DATE(1970,1,1)</f>
        <v>40623.875</v>
      </c>
      <c r="C993" s="132" t="n">
        <v>11.9838</v>
      </c>
      <c r="D993" s="132" t="n">
        <v>12.0075</v>
      </c>
      <c r="E993" s="132" t="n">
        <v>11.9501</v>
      </c>
      <c r="F993" s="132" t="n">
        <v>11.9873</v>
      </c>
    </row>
    <row r="994" customFormat="false" ht="12.8" hidden="true" customHeight="false" outlineLevel="0" collapsed="false">
      <c r="A994" s="131" t="n">
        <v>1300827600</v>
      </c>
      <c r="B994" s="330" t="n">
        <f aca="false">(A994/(24*60*60))+DATE(1970,1,1)</f>
        <v>40624.875</v>
      </c>
      <c r="C994" s="132" t="n">
        <v>11.9873</v>
      </c>
      <c r="D994" s="132" t="n">
        <v>12.026</v>
      </c>
      <c r="E994" s="132" t="n">
        <v>11.97041</v>
      </c>
      <c r="F994" s="132" t="n">
        <v>12.0199</v>
      </c>
    </row>
    <row r="995" customFormat="false" ht="12.8" hidden="true" customHeight="false" outlineLevel="0" collapsed="false">
      <c r="A995" s="131" t="n">
        <v>1300914000</v>
      </c>
      <c r="B995" s="330" t="n">
        <f aca="false">(A995/(24*60*60))+DATE(1970,1,1)</f>
        <v>40625.875</v>
      </c>
      <c r="C995" s="132" t="n">
        <v>12.0199</v>
      </c>
      <c r="D995" s="132" t="n">
        <v>12.0218</v>
      </c>
      <c r="E995" s="132" t="n">
        <v>11.9376</v>
      </c>
      <c r="F995" s="132" t="n">
        <v>11.9453</v>
      </c>
    </row>
    <row r="996" customFormat="false" ht="12.8" hidden="true" customHeight="false" outlineLevel="0" collapsed="false">
      <c r="A996" s="131" t="n">
        <v>1301000400</v>
      </c>
      <c r="B996" s="330" t="n">
        <f aca="false">(A996/(24*60*60))+DATE(1970,1,1)</f>
        <v>40626.875</v>
      </c>
      <c r="C996" s="132" t="n">
        <v>11.9453</v>
      </c>
      <c r="D996" s="132" t="n">
        <v>11.9928</v>
      </c>
      <c r="E996" s="132" t="n">
        <v>11.9212</v>
      </c>
      <c r="F996" s="132" t="n">
        <v>11.9874</v>
      </c>
    </row>
    <row r="997" customFormat="false" ht="12.8" hidden="true" customHeight="false" outlineLevel="0" collapsed="false">
      <c r="A997" s="131" t="n">
        <v>1301259600</v>
      </c>
      <c r="B997" s="330" t="n">
        <f aca="false">(A997/(24*60*60))+DATE(1970,1,1)</f>
        <v>40629.875</v>
      </c>
      <c r="C997" s="132" t="n">
        <v>11.9874</v>
      </c>
      <c r="D997" s="132" t="n">
        <v>11.9982</v>
      </c>
      <c r="E997" s="132" t="n">
        <v>11.9503</v>
      </c>
      <c r="F997" s="132" t="n">
        <v>11.9708</v>
      </c>
    </row>
    <row r="998" customFormat="false" ht="12.8" hidden="true" customHeight="false" outlineLevel="0" collapsed="false">
      <c r="A998" s="131" t="n">
        <v>1301346000</v>
      </c>
      <c r="B998" s="330" t="n">
        <f aca="false">(A998/(24*60*60))+DATE(1970,1,1)</f>
        <v>40630.875</v>
      </c>
      <c r="C998" s="132" t="n">
        <v>11.9708</v>
      </c>
      <c r="D998" s="132" t="n">
        <v>11.9904</v>
      </c>
      <c r="E998" s="132" t="n">
        <v>11.9468</v>
      </c>
      <c r="F998" s="132" t="n">
        <v>11.9526</v>
      </c>
    </row>
    <row r="999" customFormat="false" ht="12.8" hidden="true" customHeight="false" outlineLevel="0" collapsed="false">
      <c r="A999" s="131" t="n">
        <v>1301432400</v>
      </c>
      <c r="B999" s="330" t="n">
        <f aca="false">(A999/(24*60*60))+DATE(1970,1,1)</f>
        <v>40631.875</v>
      </c>
      <c r="C999" s="132" t="n">
        <v>11.9526</v>
      </c>
      <c r="D999" s="132" t="n">
        <v>11.9553</v>
      </c>
      <c r="E999" s="132" t="n">
        <v>11.9012</v>
      </c>
      <c r="F999" s="132" t="n">
        <v>11.9163</v>
      </c>
    </row>
    <row r="1000" customFormat="false" ht="12.8" hidden="true" customHeight="false" outlineLevel="0" collapsed="false">
      <c r="A1000" s="131" t="n">
        <v>1301518800</v>
      </c>
      <c r="B1000" s="330" t="n">
        <f aca="false">(A1000/(24*60*60))+DATE(1970,1,1)</f>
        <v>40632.875</v>
      </c>
      <c r="C1000" s="132" t="n">
        <v>11.9163</v>
      </c>
      <c r="D1000" s="132" t="n">
        <v>11.9412</v>
      </c>
      <c r="E1000" s="132" t="n">
        <v>11.87505</v>
      </c>
      <c r="F1000" s="132" t="n">
        <v>11.9024</v>
      </c>
    </row>
    <row r="1001" customFormat="false" ht="12.8" hidden="true" customHeight="false" outlineLevel="0" collapsed="false">
      <c r="A1001" s="131" t="n">
        <v>1301605200</v>
      </c>
      <c r="B1001" s="330" t="n">
        <f aca="false">(A1001/(24*60*60))+DATE(1970,1,1)</f>
        <v>40633.875</v>
      </c>
      <c r="C1001" s="132" t="n">
        <v>11.9024</v>
      </c>
      <c r="D1001" s="132" t="n">
        <v>11.9033</v>
      </c>
      <c r="E1001" s="132" t="n">
        <v>11.8272</v>
      </c>
      <c r="F1001" s="132" t="n">
        <v>11.8276</v>
      </c>
    </row>
    <row r="1002" customFormat="false" ht="12.8" hidden="true" customHeight="false" outlineLevel="0" collapsed="false">
      <c r="A1002" s="131" t="n">
        <v>1301864400</v>
      </c>
      <c r="B1002" s="330" t="n">
        <f aca="false">(A1002/(24*60*60))+DATE(1970,1,1)</f>
        <v>40636.875</v>
      </c>
      <c r="C1002" s="132" t="n">
        <v>11.8276</v>
      </c>
      <c r="D1002" s="132" t="n">
        <v>11.8718</v>
      </c>
      <c r="E1002" s="132" t="n">
        <v>11.8207</v>
      </c>
      <c r="F1002" s="132" t="n">
        <v>11.8433</v>
      </c>
    </row>
    <row r="1003" customFormat="false" ht="12.8" hidden="true" customHeight="false" outlineLevel="0" collapsed="false">
      <c r="A1003" s="131" t="n">
        <v>1301950800</v>
      </c>
      <c r="B1003" s="330" t="n">
        <f aca="false">(A1003/(24*60*60))+DATE(1970,1,1)</f>
        <v>40637.875</v>
      </c>
      <c r="C1003" s="132" t="n">
        <v>11.8433</v>
      </c>
      <c r="D1003" s="132" t="n">
        <v>11.8714</v>
      </c>
      <c r="E1003" s="132" t="n">
        <v>11.80635</v>
      </c>
      <c r="F1003" s="132" t="n">
        <v>11.8164</v>
      </c>
    </row>
    <row r="1004" customFormat="false" ht="12.8" hidden="true" customHeight="false" outlineLevel="0" collapsed="false">
      <c r="A1004" s="131" t="n">
        <v>1302037200</v>
      </c>
      <c r="B1004" s="330" t="n">
        <f aca="false">(A1004/(24*60*60))+DATE(1970,1,1)</f>
        <v>40638.875</v>
      </c>
      <c r="C1004" s="132" t="n">
        <v>11.8164</v>
      </c>
      <c r="D1004" s="132" t="n">
        <v>11.8184</v>
      </c>
      <c r="E1004" s="132" t="n">
        <v>11.77245</v>
      </c>
      <c r="F1004" s="132" t="n">
        <v>11.8055</v>
      </c>
    </row>
    <row r="1005" customFormat="false" ht="12.8" hidden="true" customHeight="false" outlineLevel="0" collapsed="false">
      <c r="A1005" s="131" t="n">
        <v>1302123600</v>
      </c>
      <c r="B1005" s="330" t="n">
        <f aca="false">(A1005/(24*60*60))+DATE(1970,1,1)</f>
        <v>40639.875</v>
      </c>
      <c r="C1005" s="132" t="n">
        <v>11.8055</v>
      </c>
      <c r="D1005" s="132" t="n">
        <v>11.826</v>
      </c>
      <c r="E1005" s="132" t="n">
        <v>11.76165</v>
      </c>
      <c r="F1005" s="132" t="n">
        <v>11.7713</v>
      </c>
    </row>
    <row r="1006" customFormat="false" ht="12.8" hidden="true" customHeight="false" outlineLevel="0" collapsed="false">
      <c r="A1006" s="131" t="n">
        <v>1302210000</v>
      </c>
      <c r="B1006" s="330" t="n">
        <f aca="false">(A1006/(24*60*60))+DATE(1970,1,1)</f>
        <v>40640.875</v>
      </c>
      <c r="C1006" s="132" t="n">
        <v>11.7713</v>
      </c>
      <c r="D1006" s="132" t="n">
        <v>11.7722</v>
      </c>
      <c r="E1006" s="132" t="n">
        <v>11.7097</v>
      </c>
      <c r="F1006" s="132" t="n">
        <v>11.726</v>
      </c>
    </row>
    <row r="1007" customFormat="false" ht="12.8" hidden="true" customHeight="false" outlineLevel="0" collapsed="false">
      <c r="A1007" s="131" t="n">
        <v>1302469200</v>
      </c>
      <c r="B1007" s="330" t="n">
        <f aca="false">(A1007/(24*60*60))+DATE(1970,1,1)</f>
        <v>40643.875</v>
      </c>
      <c r="C1007" s="132" t="n">
        <v>11.726</v>
      </c>
      <c r="D1007" s="132" t="n">
        <v>11.7753</v>
      </c>
      <c r="E1007" s="132" t="n">
        <v>11.7165</v>
      </c>
      <c r="F1007" s="132" t="n">
        <v>11.7461</v>
      </c>
    </row>
    <row r="1008" customFormat="false" ht="12.8" hidden="true" customHeight="false" outlineLevel="0" collapsed="false">
      <c r="A1008" s="131" t="n">
        <v>1302555600</v>
      </c>
      <c r="B1008" s="330" t="n">
        <f aca="false">(A1008/(24*60*60))+DATE(1970,1,1)</f>
        <v>40644.875</v>
      </c>
      <c r="C1008" s="132" t="n">
        <v>11.7461</v>
      </c>
      <c r="D1008" s="132" t="n">
        <v>11.8442</v>
      </c>
      <c r="E1008" s="132" t="n">
        <v>11.7461</v>
      </c>
      <c r="F1008" s="132" t="n">
        <v>11.8329</v>
      </c>
    </row>
    <row r="1009" customFormat="false" ht="12.8" hidden="true" customHeight="false" outlineLevel="0" collapsed="false">
      <c r="A1009" s="131" t="n">
        <v>1302642000</v>
      </c>
      <c r="B1009" s="330" t="n">
        <f aca="false">(A1009/(24*60*60))+DATE(1970,1,1)</f>
        <v>40645.875</v>
      </c>
      <c r="C1009" s="132" t="n">
        <v>11.8329</v>
      </c>
      <c r="D1009" s="132" t="n">
        <v>11.8358</v>
      </c>
      <c r="E1009" s="132" t="n">
        <v>11.762</v>
      </c>
      <c r="F1009" s="132" t="n">
        <v>11.7729</v>
      </c>
    </row>
    <row r="1010" customFormat="false" ht="12.8" hidden="true" customHeight="false" outlineLevel="0" collapsed="false">
      <c r="A1010" s="131" t="n">
        <v>1302728400</v>
      </c>
      <c r="B1010" s="330" t="n">
        <f aca="false">(A1010/(24*60*60))+DATE(1970,1,1)</f>
        <v>40646.875</v>
      </c>
      <c r="C1010" s="132" t="n">
        <v>11.7729</v>
      </c>
      <c r="D1010" s="132" t="n">
        <v>11.8273</v>
      </c>
      <c r="E1010" s="132" t="n">
        <v>11.7079</v>
      </c>
      <c r="F1010" s="132" t="n">
        <v>11.7108</v>
      </c>
    </row>
    <row r="1011" customFormat="false" ht="12.8" hidden="true" customHeight="false" outlineLevel="0" collapsed="false">
      <c r="A1011" s="131" t="n">
        <v>1302814800</v>
      </c>
      <c r="B1011" s="330" t="n">
        <f aca="false">(A1011/(24*60*60))+DATE(1970,1,1)</f>
        <v>40647.875</v>
      </c>
      <c r="C1011" s="132" t="n">
        <v>11.7108</v>
      </c>
      <c r="D1011" s="132" t="n">
        <v>11.7484</v>
      </c>
      <c r="E1011" s="132" t="n">
        <v>11.6642</v>
      </c>
      <c r="F1011" s="132" t="n">
        <v>11.6663</v>
      </c>
    </row>
    <row r="1012" customFormat="false" ht="12.8" hidden="true" customHeight="false" outlineLevel="0" collapsed="false">
      <c r="A1012" s="131" t="n">
        <v>1303074000</v>
      </c>
      <c r="B1012" s="330" t="n">
        <f aca="false">(A1012/(24*60*60))+DATE(1970,1,1)</f>
        <v>40650.875</v>
      </c>
      <c r="C1012" s="132" t="n">
        <v>11.6663</v>
      </c>
      <c r="D1012" s="132" t="n">
        <v>11.8205</v>
      </c>
      <c r="E1012" s="132" t="n">
        <v>11.6399</v>
      </c>
      <c r="F1012" s="132" t="n">
        <v>11.7469</v>
      </c>
    </row>
    <row r="1013" customFormat="false" ht="12.8" hidden="true" customHeight="false" outlineLevel="0" collapsed="false">
      <c r="A1013" s="131" t="n">
        <v>1303160400</v>
      </c>
      <c r="B1013" s="330" t="n">
        <f aca="false">(A1013/(24*60*60))+DATE(1970,1,1)</f>
        <v>40651.875</v>
      </c>
      <c r="C1013" s="132" t="n">
        <v>11.7469</v>
      </c>
      <c r="D1013" s="132" t="n">
        <v>11.7745</v>
      </c>
      <c r="E1013" s="132" t="n">
        <v>11.66405</v>
      </c>
      <c r="F1013" s="132" t="n">
        <v>11.6759</v>
      </c>
    </row>
    <row r="1014" customFormat="false" ht="12.8" hidden="true" customHeight="false" outlineLevel="0" collapsed="false">
      <c r="A1014" s="131" t="n">
        <v>1303246800</v>
      </c>
      <c r="B1014" s="330" t="n">
        <f aca="false">(A1014/(24*60*60))+DATE(1970,1,1)</f>
        <v>40652.875</v>
      </c>
      <c r="C1014" s="132" t="n">
        <v>11.6759</v>
      </c>
      <c r="D1014" s="132" t="n">
        <v>11.6759</v>
      </c>
      <c r="E1014" s="132" t="n">
        <v>11.5875</v>
      </c>
      <c r="F1014" s="132" t="n">
        <v>11.5875</v>
      </c>
    </row>
    <row r="1015" customFormat="false" ht="12.8" hidden="true" customHeight="false" outlineLevel="0" collapsed="false">
      <c r="A1015" s="131" t="n">
        <v>1303333200</v>
      </c>
      <c r="B1015" s="330" t="n">
        <f aca="false">(A1015/(24*60*60))+DATE(1970,1,1)</f>
        <v>40653.875</v>
      </c>
      <c r="C1015" s="132" t="n">
        <v>11.5875</v>
      </c>
      <c r="D1015" s="132" t="n">
        <v>11.6447</v>
      </c>
      <c r="E1015" s="132" t="n">
        <v>11.5648</v>
      </c>
      <c r="F1015" s="132" t="n">
        <v>11.6085</v>
      </c>
    </row>
    <row r="1016" customFormat="false" ht="12.8" hidden="true" customHeight="false" outlineLevel="0" collapsed="false">
      <c r="A1016" s="131" t="n">
        <v>1303419600</v>
      </c>
      <c r="B1016" s="330" t="n">
        <f aca="false">(A1016/(24*60*60))+DATE(1970,1,1)</f>
        <v>40654.875</v>
      </c>
      <c r="C1016" s="132" t="n">
        <v>11.6085</v>
      </c>
      <c r="D1016" s="132" t="n">
        <v>11.6149</v>
      </c>
      <c r="E1016" s="132" t="n">
        <v>11.5867</v>
      </c>
      <c r="F1016" s="132" t="n">
        <v>11.606</v>
      </c>
    </row>
    <row r="1017" customFormat="false" ht="12.8" hidden="true" customHeight="false" outlineLevel="0" collapsed="false">
      <c r="A1017" s="131" t="n">
        <v>1303678800</v>
      </c>
      <c r="B1017" s="330" t="n">
        <f aca="false">(A1017/(24*60*60))+DATE(1970,1,1)</f>
        <v>40657.875</v>
      </c>
      <c r="C1017" s="132" t="n">
        <v>11.606</v>
      </c>
      <c r="D1017" s="132" t="n">
        <v>11.6374</v>
      </c>
      <c r="E1017" s="132" t="n">
        <v>11.5591</v>
      </c>
      <c r="F1017" s="132" t="n">
        <v>11.5973</v>
      </c>
    </row>
    <row r="1018" customFormat="false" ht="12.8" hidden="true" customHeight="false" outlineLevel="0" collapsed="false">
      <c r="A1018" s="131" t="n">
        <v>1303765200</v>
      </c>
      <c r="B1018" s="330" t="n">
        <f aca="false">(A1018/(24*60*60))+DATE(1970,1,1)</f>
        <v>40658.875</v>
      </c>
      <c r="C1018" s="132" t="n">
        <v>11.5973</v>
      </c>
      <c r="D1018" s="132" t="n">
        <v>11.6225</v>
      </c>
      <c r="E1018" s="132" t="n">
        <v>11.56465</v>
      </c>
      <c r="F1018" s="132" t="n">
        <v>11.5741</v>
      </c>
    </row>
    <row r="1019" customFormat="false" ht="12.8" hidden="true" customHeight="false" outlineLevel="0" collapsed="false">
      <c r="A1019" s="131" t="n">
        <v>1303851600</v>
      </c>
      <c r="B1019" s="330" t="n">
        <f aca="false">(A1019/(24*60*60))+DATE(1970,1,1)</f>
        <v>40659.875</v>
      </c>
      <c r="C1019" s="132" t="n">
        <v>11.5741</v>
      </c>
      <c r="D1019" s="132" t="n">
        <v>11.5998</v>
      </c>
      <c r="E1019" s="132" t="n">
        <v>11.5188</v>
      </c>
      <c r="F1019" s="132" t="n">
        <v>11.5206</v>
      </c>
    </row>
    <row r="1020" customFormat="false" ht="12.8" hidden="true" customHeight="false" outlineLevel="0" collapsed="false">
      <c r="A1020" s="131" t="n">
        <v>1303938000</v>
      </c>
      <c r="B1020" s="330" t="n">
        <f aca="false">(A1020/(24*60*60))+DATE(1970,1,1)</f>
        <v>40660.875</v>
      </c>
      <c r="C1020" s="132" t="n">
        <v>11.5206</v>
      </c>
      <c r="D1020" s="132" t="n">
        <v>11.5896</v>
      </c>
      <c r="E1020" s="132" t="n">
        <v>11.5048</v>
      </c>
      <c r="F1020" s="132" t="n">
        <v>11.5541</v>
      </c>
    </row>
    <row r="1021" customFormat="false" ht="12.8" hidden="true" customHeight="false" outlineLevel="0" collapsed="false">
      <c r="A1021" s="131" t="n">
        <v>1304024400</v>
      </c>
      <c r="B1021" s="330" t="n">
        <f aca="false">(A1021/(24*60*60))+DATE(1970,1,1)</f>
        <v>40661.875</v>
      </c>
      <c r="C1021" s="132" t="n">
        <v>11.5541</v>
      </c>
      <c r="D1021" s="132" t="n">
        <v>11.5686</v>
      </c>
      <c r="E1021" s="132" t="n">
        <v>11.4937</v>
      </c>
      <c r="F1021" s="132" t="n">
        <v>11.5086</v>
      </c>
    </row>
    <row r="1022" customFormat="false" ht="12.8" hidden="true" customHeight="false" outlineLevel="0" collapsed="false">
      <c r="A1022" s="131" t="n">
        <v>1304283600</v>
      </c>
      <c r="B1022" s="330" t="n">
        <f aca="false">(A1022/(24*60*60))+DATE(1970,1,1)</f>
        <v>40664.875</v>
      </c>
      <c r="C1022" s="132" t="n">
        <v>11.5086</v>
      </c>
      <c r="D1022" s="132" t="n">
        <v>11.5284</v>
      </c>
      <c r="E1022" s="132" t="n">
        <v>11.481</v>
      </c>
      <c r="F1022" s="132" t="n">
        <v>11.5233</v>
      </c>
    </row>
    <row r="1023" customFormat="false" ht="12.8" hidden="true" customHeight="false" outlineLevel="0" collapsed="false">
      <c r="A1023" s="131" t="n">
        <v>1304370000</v>
      </c>
      <c r="B1023" s="330" t="n">
        <f aca="false">(A1023/(24*60*60))+DATE(1970,1,1)</f>
        <v>40665.875</v>
      </c>
      <c r="C1023" s="132" t="n">
        <v>11.5233</v>
      </c>
      <c r="D1023" s="132" t="n">
        <v>11.5934</v>
      </c>
      <c r="E1023" s="132" t="n">
        <v>11.5059</v>
      </c>
      <c r="F1023" s="132" t="n">
        <v>11.5604</v>
      </c>
    </row>
    <row r="1024" customFormat="false" ht="12.8" hidden="true" customHeight="false" outlineLevel="0" collapsed="false">
      <c r="A1024" s="131" t="n">
        <v>1304456400</v>
      </c>
      <c r="B1024" s="330" t="n">
        <f aca="false">(A1024/(24*60*60))+DATE(1970,1,1)</f>
        <v>40666.875</v>
      </c>
      <c r="C1024" s="132" t="n">
        <v>11.5604</v>
      </c>
      <c r="D1024" s="132" t="n">
        <v>11.6605</v>
      </c>
      <c r="E1024" s="132" t="n">
        <v>11.5476</v>
      </c>
      <c r="F1024" s="132" t="n">
        <v>11.6421</v>
      </c>
    </row>
    <row r="1025" customFormat="false" ht="12.8" hidden="true" customHeight="false" outlineLevel="0" collapsed="false">
      <c r="A1025" s="131" t="n">
        <v>1304542800</v>
      </c>
      <c r="B1025" s="330" t="n">
        <f aca="false">(A1025/(24*60*60))+DATE(1970,1,1)</f>
        <v>40667.875</v>
      </c>
      <c r="C1025" s="132" t="n">
        <v>11.6421</v>
      </c>
      <c r="D1025" s="132" t="n">
        <v>11.764</v>
      </c>
      <c r="E1025" s="132" t="n">
        <v>11.6262</v>
      </c>
      <c r="F1025" s="132" t="n">
        <v>11.7259</v>
      </c>
    </row>
    <row r="1026" customFormat="false" ht="12.8" hidden="true" customHeight="false" outlineLevel="0" collapsed="false">
      <c r="A1026" s="131" t="n">
        <v>1304629200</v>
      </c>
      <c r="B1026" s="330" t="n">
        <f aca="false">(A1026/(24*60*60))+DATE(1970,1,1)</f>
        <v>40668.875</v>
      </c>
      <c r="C1026" s="132" t="n">
        <v>11.7259</v>
      </c>
      <c r="D1026" s="132" t="n">
        <v>11.736</v>
      </c>
      <c r="E1026" s="132" t="n">
        <v>11.5776</v>
      </c>
      <c r="F1026" s="132" t="n">
        <v>11.6352</v>
      </c>
    </row>
    <row r="1027" customFormat="false" ht="12.8" hidden="true" customHeight="false" outlineLevel="0" collapsed="false">
      <c r="A1027" s="131" t="n">
        <v>1304888400</v>
      </c>
      <c r="B1027" s="330" t="n">
        <f aca="false">(A1027/(24*60*60))+DATE(1970,1,1)</f>
        <v>40671.875</v>
      </c>
      <c r="C1027" s="132" t="n">
        <v>11.6352</v>
      </c>
      <c r="D1027" s="132" t="n">
        <v>11.668</v>
      </c>
      <c r="E1027" s="132" t="n">
        <v>11.5875</v>
      </c>
      <c r="F1027" s="132" t="n">
        <v>11.6023</v>
      </c>
    </row>
    <row r="1028" customFormat="false" ht="12.8" hidden="true" customHeight="false" outlineLevel="0" collapsed="false">
      <c r="A1028" s="131" t="n">
        <v>1304974800</v>
      </c>
      <c r="B1028" s="330" t="n">
        <f aca="false">(A1028/(24*60*60))+DATE(1970,1,1)</f>
        <v>40672.875</v>
      </c>
      <c r="C1028" s="132" t="n">
        <v>11.6023</v>
      </c>
      <c r="D1028" s="132" t="n">
        <v>11.6425</v>
      </c>
      <c r="E1028" s="132" t="n">
        <v>11.5428</v>
      </c>
      <c r="F1028" s="132" t="n">
        <v>11.5429</v>
      </c>
    </row>
    <row r="1029" customFormat="false" ht="12.8" hidden="true" customHeight="false" outlineLevel="0" collapsed="false">
      <c r="A1029" s="131" t="n">
        <v>1305061200</v>
      </c>
      <c r="B1029" s="330" t="n">
        <f aca="false">(A1029/(24*60*60))+DATE(1970,1,1)</f>
        <v>40673.875</v>
      </c>
      <c r="C1029" s="132" t="n">
        <v>11.5429</v>
      </c>
      <c r="D1029" s="132" t="n">
        <v>11.68735</v>
      </c>
      <c r="E1029" s="132" t="n">
        <v>11.526</v>
      </c>
      <c r="F1029" s="132" t="n">
        <v>11.6448</v>
      </c>
    </row>
    <row r="1030" customFormat="false" ht="12.8" hidden="true" customHeight="false" outlineLevel="0" collapsed="false">
      <c r="A1030" s="131" t="n">
        <v>1305147600</v>
      </c>
      <c r="B1030" s="330" t="n">
        <f aca="false">(A1030/(24*60*60))+DATE(1970,1,1)</f>
        <v>40674.875</v>
      </c>
      <c r="C1030" s="132" t="n">
        <v>11.6448</v>
      </c>
      <c r="D1030" s="132" t="n">
        <v>11.7255</v>
      </c>
      <c r="E1030" s="132" t="n">
        <v>11.6196</v>
      </c>
      <c r="F1030" s="132" t="n">
        <v>11.6243</v>
      </c>
    </row>
    <row r="1031" customFormat="false" ht="12.8" hidden="true" customHeight="false" outlineLevel="0" collapsed="false">
      <c r="A1031" s="131" t="n">
        <v>1305234000</v>
      </c>
      <c r="B1031" s="330" t="n">
        <f aca="false">(A1031/(24*60*60))+DATE(1970,1,1)</f>
        <v>40675.875</v>
      </c>
      <c r="C1031" s="132" t="n">
        <v>11.6243</v>
      </c>
      <c r="D1031" s="132" t="n">
        <v>11.78725</v>
      </c>
      <c r="E1031" s="132" t="n">
        <v>11.6068</v>
      </c>
      <c r="F1031" s="132" t="n">
        <v>11.7329</v>
      </c>
    </row>
    <row r="1032" customFormat="false" ht="12.8" hidden="true" customHeight="false" outlineLevel="0" collapsed="false">
      <c r="A1032" s="131" t="n">
        <v>1305493200</v>
      </c>
      <c r="B1032" s="330" t="n">
        <f aca="false">(A1032/(24*60*60))+DATE(1970,1,1)</f>
        <v>40678.875</v>
      </c>
      <c r="C1032" s="132" t="n">
        <v>11.7329</v>
      </c>
      <c r="D1032" s="132" t="n">
        <v>11.7784</v>
      </c>
      <c r="E1032" s="132" t="n">
        <v>11.69475</v>
      </c>
      <c r="F1032" s="132" t="n">
        <v>11.7663</v>
      </c>
    </row>
    <row r="1033" customFormat="false" ht="12.8" hidden="true" customHeight="false" outlineLevel="0" collapsed="false">
      <c r="A1033" s="131" t="n">
        <v>1305579600</v>
      </c>
      <c r="B1033" s="330" t="n">
        <f aca="false">(A1033/(24*60*60))+DATE(1970,1,1)</f>
        <v>40679.875</v>
      </c>
      <c r="C1033" s="132" t="n">
        <v>11.7663</v>
      </c>
      <c r="D1033" s="132" t="n">
        <v>11.7916</v>
      </c>
      <c r="E1033" s="132" t="n">
        <v>11.71</v>
      </c>
      <c r="F1033" s="132" t="n">
        <v>11.7124</v>
      </c>
    </row>
    <row r="1034" customFormat="false" ht="12.8" hidden="true" customHeight="false" outlineLevel="0" collapsed="false">
      <c r="A1034" s="131" t="n">
        <v>1305666000</v>
      </c>
      <c r="B1034" s="330" t="n">
        <f aca="false">(A1034/(24*60*60))+DATE(1970,1,1)</f>
        <v>40680.875</v>
      </c>
      <c r="C1034" s="132" t="n">
        <v>11.7124</v>
      </c>
      <c r="D1034" s="132" t="n">
        <v>11.7585</v>
      </c>
      <c r="E1034" s="132" t="n">
        <v>11.6993</v>
      </c>
      <c r="F1034" s="132" t="n">
        <v>11.7009</v>
      </c>
    </row>
    <row r="1035" customFormat="false" ht="12.8" hidden="true" customHeight="false" outlineLevel="0" collapsed="false">
      <c r="A1035" s="131" t="n">
        <v>1305752400</v>
      </c>
      <c r="B1035" s="330" t="n">
        <f aca="false">(A1035/(24*60*60))+DATE(1970,1,1)</f>
        <v>40681.875</v>
      </c>
      <c r="C1035" s="132" t="n">
        <v>11.7009</v>
      </c>
      <c r="D1035" s="132" t="n">
        <v>11.7205</v>
      </c>
      <c r="E1035" s="132" t="n">
        <v>11.615</v>
      </c>
      <c r="F1035" s="132" t="n">
        <v>11.6205</v>
      </c>
    </row>
    <row r="1036" customFormat="false" ht="12.8" hidden="true" customHeight="false" outlineLevel="0" collapsed="false">
      <c r="A1036" s="131" t="n">
        <v>1305838800</v>
      </c>
      <c r="B1036" s="330" t="n">
        <f aca="false">(A1036/(24*60*60))+DATE(1970,1,1)</f>
        <v>40682.875</v>
      </c>
      <c r="C1036" s="132" t="n">
        <v>11.6205</v>
      </c>
      <c r="D1036" s="132" t="n">
        <v>11.6904</v>
      </c>
      <c r="E1036" s="132" t="n">
        <v>11.5942</v>
      </c>
      <c r="F1036" s="132" t="n">
        <v>11.61735</v>
      </c>
    </row>
    <row r="1037" customFormat="false" ht="12.8" hidden="true" customHeight="false" outlineLevel="0" collapsed="false">
      <c r="A1037" s="131" t="n">
        <v>1306098000</v>
      </c>
      <c r="B1037" s="330" t="n">
        <f aca="false">(A1037/(24*60*60))+DATE(1970,1,1)</f>
        <v>40685.875</v>
      </c>
      <c r="C1037" s="132" t="n">
        <v>11.61735</v>
      </c>
      <c r="D1037" s="132" t="n">
        <v>11.7504</v>
      </c>
      <c r="E1037" s="132" t="n">
        <v>11.61735</v>
      </c>
      <c r="F1037" s="132" t="n">
        <v>11.7438</v>
      </c>
    </row>
    <row r="1038" customFormat="false" ht="12.8" hidden="true" customHeight="false" outlineLevel="0" collapsed="false">
      <c r="A1038" s="131" t="n">
        <v>1306184400</v>
      </c>
      <c r="B1038" s="330" t="n">
        <f aca="false">(A1038/(24*60*60))+DATE(1970,1,1)</f>
        <v>40686.875</v>
      </c>
      <c r="C1038" s="132" t="n">
        <v>11.7438</v>
      </c>
      <c r="D1038" s="132" t="n">
        <v>11.7457</v>
      </c>
      <c r="E1038" s="132" t="n">
        <v>11.6749</v>
      </c>
      <c r="F1038" s="132" t="n">
        <v>11.6898</v>
      </c>
    </row>
    <row r="1039" customFormat="false" ht="12.8" hidden="true" customHeight="false" outlineLevel="0" collapsed="false">
      <c r="A1039" s="131" t="n">
        <v>1306270800</v>
      </c>
      <c r="B1039" s="330" t="n">
        <f aca="false">(A1039/(24*60*60))+DATE(1970,1,1)</f>
        <v>40687.875</v>
      </c>
      <c r="C1039" s="132" t="n">
        <v>11.6898</v>
      </c>
      <c r="D1039" s="132" t="n">
        <v>11.7322</v>
      </c>
      <c r="E1039" s="132" t="n">
        <v>11.6668</v>
      </c>
      <c r="F1039" s="132" t="n">
        <v>11.6693</v>
      </c>
    </row>
    <row r="1040" customFormat="false" ht="12.8" hidden="true" customHeight="false" outlineLevel="0" collapsed="false">
      <c r="A1040" s="131" t="n">
        <v>1306357200</v>
      </c>
      <c r="B1040" s="330" t="n">
        <f aca="false">(A1040/(24*60*60))+DATE(1970,1,1)</f>
        <v>40688.875</v>
      </c>
      <c r="C1040" s="132" t="n">
        <v>11.6693</v>
      </c>
      <c r="D1040" s="132" t="n">
        <v>11.7151</v>
      </c>
      <c r="E1040" s="132" t="n">
        <v>11.6338</v>
      </c>
      <c r="F1040" s="132" t="n">
        <v>11.6586</v>
      </c>
    </row>
    <row r="1041" customFormat="false" ht="12.8" hidden="true" customHeight="false" outlineLevel="0" collapsed="false">
      <c r="A1041" s="131" t="n">
        <v>1306443600</v>
      </c>
      <c r="B1041" s="330" t="n">
        <f aca="false">(A1041/(24*60*60))+DATE(1970,1,1)</f>
        <v>40689.875</v>
      </c>
      <c r="C1041" s="132" t="n">
        <v>11.6586</v>
      </c>
      <c r="D1041" s="132" t="n">
        <v>11.6871</v>
      </c>
      <c r="E1041" s="132" t="n">
        <v>11.60572</v>
      </c>
      <c r="F1041" s="132" t="n">
        <v>11.6147</v>
      </c>
    </row>
    <row r="1042" customFormat="false" ht="12.8" hidden="true" customHeight="false" outlineLevel="0" collapsed="false">
      <c r="A1042" s="131" t="n">
        <v>1306702800</v>
      </c>
      <c r="B1042" s="330" t="n">
        <f aca="false">(A1042/(24*60*60))+DATE(1970,1,1)</f>
        <v>40692.875</v>
      </c>
      <c r="C1042" s="132" t="n">
        <v>11.6147</v>
      </c>
      <c r="D1042" s="132" t="n">
        <v>11.6173</v>
      </c>
      <c r="E1042" s="132" t="n">
        <v>11.5885</v>
      </c>
      <c r="F1042" s="132" t="n">
        <v>11.5983</v>
      </c>
    </row>
    <row r="1043" customFormat="false" ht="12.8" hidden="true" customHeight="false" outlineLevel="0" collapsed="false">
      <c r="A1043" s="131" t="n">
        <v>1306789200</v>
      </c>
      <c r="B1043" s="330" t="n">
        <f aca="false">(A1043/(24*60*60))+DATE(1970,1,1)</f>
        <v>40693.875</v>
      </c>
      <c r="C1043" s="132" t="n">
        <v>11.5983</v>
      </c>
      <c r="D1043" s="132" t="n">
        <v>11.6108</v>
      </c>
      <c r="E1043" s="132" t="n">
        <v>11.5518</v>
      </c>
      <c r="F1043" s="132" t="n">
        <v>11.5676</v>
      </c>
    </row>
    <row r="1044" customFormat="false" ht="12.8" hidden="true" customHeight="false" outlineLevel="0" collapsed="false">
      <c r="A1044" s="131" t="n">
        <v>1306875600</v>
      </c>
      <c r="B1044" s="330" t="n">
        <f aca="false">(A1044/(24*60*60))+DATE(1970,1,1)</f>
        <v>40694.875</v>
      </c>
      <c r="C1044" s="132" t="n">
        <v>11.5676</v>
      </c>
      <c r="D1044" s="132" t="n">
        <v>11.7081</v>
      </c>
      <c r="E1044" s="132" t="n">
        <v>11.5448</v>
      </c>
      <c r="F1044" s="132" t="n">
        <v>11.7075</v>
      </c>
    </row>
    <row r="1045" customFormat="false" ht="12.8" hidden="true" customHeight="false" outlineLevel="0" collapsed="false">
      <c r="A1045" s="131" t="n">
        <v>1306962000</v>
      </c>
      <c r="B1045" s="330" t="n">
        <f aca="false">(A1045/(24*60*60))+DATE(1970,1,1)</f>
        <v>40695.875</v>
      </c>
      <c r="C1045" s="132" t="n">
        <v>11.7075</v>
      </c>
      <c r="D1045" s="132" t="n">
        <v>11.7244</v>
      </c>
      <c r="E1045" s="132" t="n">
        <v>11.6287</v>
      </c>
      <c r="F1045" s="132" t="n">
        <v>11.6303</v>
      </c>
    </row>
    <row r="1046" customFormat="false" ht="12.8" hidden="true" customHeight="false" outlineLevel="0" collapsed="false">
      <c r="A1046" s="131" t="n">
        <v>1307048400</v>
      </c>
      <c r="B1046" s="330" t="n">
        <f aca="false">(A1046/(24*60*60))+DATE(1970,1,1)</f>
        <v>40696.875</v>
      </c>
      <c r="C1046" s="132" t="n">
        <v>11.6303</v>
      </c>
      <c r="D1046" s="132" t="n">
        <v>11.7263</v>
      </c>
      <c r="E1046" s="132" t="n">
        <v>11.6197</v>
      </c>
      <c r="F1046" s="132" t="n">
        <v>11.6629</v>
      </c>
    </row>
    <row r="1047" customFormat="false" ht="12.8" hidden="true" customHeight="false" outlineLevel="0" collapsed="false">
      <c r="A1047" s="131" t="n">
        <v>1307307600</v>
      </c>
      <c r="B1047" s="330" t="n">
        <f aca="false">(A1047/(24*60*60))+DATE(1970,1,1)</f>
        <v>40699.875</v>
      </c>
      <c r="C1047" s="132" t="n">
        <v>11.6629</v>
      </c>
      <c r="D1047" s="132" t="n">
        <v>11.76445</v>
      </c>
      <c r="E1047" s="132" t="n">
        <v>11.6293</v>
      </c>
      <c r="F1047" s="132" t="n">
        <v>11.7443</v>
      </c>
    </row>
    <row r="1048" customFormat="false" ht="12.8" hidden="true" customHeight="false" outlineLevel="0" collapsed="false">
      <c r="A1048" s="131" t="n">
        <v>1307394000</v>
      </c>
      <c r="B1048" s="330" t="n">
        <f aca="false">(A1048/(24*60*60))+DATE(1970,1,1)</f>
        <v>40700.875</v>
      </c>
      <c r="C1048" s="132" t="n">
        <v>11.7443</v>
      </c>
      <c r="D1048" s="132" t="n">
        <v>11.7753</v>
      </c>
      <c r="E1048" s="132" t="n">
        <v>11.6879</v>
      </c>
      <c r="F1048" s="132" t="n">
        <v>11.7548</v>
      </c>
    </row>
    <row r="1049" customFormat="false" ht="12.8" hidden="true" customHeight="false" outlineLevel="0" collapsed="false">
      <c r="A1049" s="131" t="n">
        <v>1307480400</v>
      </c>
      <c r="B1049" s="330" t="n">
        <f aca="false">(A1049/(24*60*60))+DATE(1970,1,1)</f>
        <v>40701.875</v>
      </c>
      <c r="C1049" s="132" t="n">
        <v>11.7548</v>
      </c>
      <c r="D1049" s="132" t="n">
        <v>11.8443</v>
      </c>
      <c r="E1049" s="132" t="n">
        <v>11.7518</v>
      </c>
      <c r="F1049" s="132" t="n">
        <v>11.8436</v>
      </c>
    </row>
    <row r="1050" customFormat="false" ht="12.8" hidden="true" customHeight="false" outlineLevel="0" collapsed="false">
      <c r="A1050" s="131" t="n">
        <v>1307566800</v>
      </c>
      <c r="B1050" s="330" t="n">
        <f aca="false">(A1050/(24*60*60))+DATE(1970,1,1)</f>
        <v>40702.875</v>
      </c>
      <c r="C1050" s="132" t="n">
        <v>11.8436</v>
      </c>
      <c r="D1050" s="132" t="n">
        <v>11.8559</v>
      </c>
      <c r="E1050" s="132" t="n">
        <v>11.7633</v>
      </c>
      <c r="F1050" s="132" t="n">
        <v>11.7713</v>
      </c>
    </row>
    <row r="1051" customFormat="false" ht="12.8" hidden="true" customHeight="false" outlineLevel="0" collapsed="false">
      <c r="A1051" s="131" t="n">
        <v>1307653200</v>
      </c>
      <c r="B1051" s="330" t="n">
        <f aca="false">(A1051/(24*60*60))+DATE(1970,1,1)</f>
        <v>40703.875</v>
      </c>
      <c r="C1051" s="132" t="n">
        <v>11.7713</v>
      </c>
      <c r="D1051" s="132" t="n">
        <v>11.9063</v>
      </c>
      <c r="E1051" s="132" t="n">
        <v>11.755</v>
      </c>
      <c r="F1051" s="132" t="n">
        <v>11.8988</v>
      </c>
    </row>
    <row r="1052" customFormat="false" ht="12.8" hidden="true" customHeight="false" outlineLevel="0" collapsed="false">
      <c r="A1052" s="131" t="n">
        <v>1307912400</v>
      </c>
      <c r="B1052" s="330" t="n">
        <f aca="false">(A1052/(24*60*60))+DATE(1970,1,1)</f>
        <v>40706.875</v>
      </c>
      <c r="C1052" s="132" t="n">
        <v>11.8988</v>
      </c>
      <c r="D1052" s="132" t="n">
        <v>11.91721</v>
      </c>
      <c r="E1052" s="132" t="n">
        <v>11.8441</v>
      </c>
      <c r="F1052" s="132" t="n">
        <v>11.8574</v>
      </c>
    </row>
    <row r="1053" customFormat="false" ht="12.8" hidden="true" customHeight="false" outlineLevel="0" collapsed="false">
      <c r="A1053" s="131" t="n">
        <v>1307998800</v>
      </c>
      <c r="B1053" s="330" t="n">
        <f aca="false">(A1053/(24*60*60))+DATE(1970,1,1)</f>
        <v>40707.875</v>
      </c>
      <c r="C1053" s="132" t="n">
        <v>11.8574</v>
      </c>
      <c r="D1053" s="132" t="n">
        <v>11.8651</v>
      </c>
      <c r="E1053" s="132" t="n">
        <v>11.7688</v>
      </c>
      <c r="F1053" s="132" t="n">
        <v>11.7967</v>
      </c>
    </row>
    <row r="1054" customFormat="false" ht="12.8" hidden="true" customHeight="false" outlineLevel="0" collapsed="false">
      <c r="A1054" s="131" t="n">
        <v>1308085200</v>
      </c>
      <c r="B1054" s="330" t="n">
        <f aca="false">(A1054/(24*60*60))+DATE(1970,1,1)</f>
        <v>40708.875</v>
      </c>
      <c r="C1054" s="132" t="n">
        <v>11.7967</v>
      </c>
      <c r="D1054" s="132" t="n">
        <v>11.9438</v>
      </c>
      <c r="E1054" s="132" t="n">
        <v>11.7833</v>
      </c>
      <c r="F1054" s="132" t="n">
        <v>11.9113</v>
      </c>
    </row>
    <row r="1055" customFormat="false" ht="12.8" hidden="true" customHeight="false" outlineLevel="0" collapsed="false">
      <c r="A1055" s="131" t="n">
        <v>1308171600</v>
      </c>
      <c r="B1055" s="330" t="n">
        <f aca="false">(A1055/(24*60*60))+DATE(1970,1,1)</f>
        <v>40709.875</v>
      </c>
      <c r="C1055" s="132" t="n">
        <v>11.9113</v>
      </c>
      <c r="D1055" s="132" t="n">
        <v>12.01681</v>
      </c>
      <c r="E1055" s="132" t="n">
        <v>11.895</v>
      </c>
      <c r="F1055" s="132" t="n">
        <v>11.9493</v>
      </c>
    </row>
    <row r="1056" customFormat="false" ht="12.8" hidden="true" customHeight="false" outlineLevel="0" collapsed="false">
      <c r="A1056" s="131" t="n">
        <v>1308258000</v>
      </c>
      <c r="B1056" s="330" t="n">
        <f aca="false">(A1056/(24*60*60))+DATE(1970,1,1)</f>
        <v>40710.875</v>
      </c>
      <c r="C1056" s="132" t="n">
        <v>11.9493</v>
      </c>
      <c r="D1056" s="132" t="n">
        <v>11.99596</v>
      </c>
      <c r="E1056" s="132" t="n">
        <v>11.8828</v>
      </c>
      <c r="F1056" s="132" t="n">
        <v>11.9034</v>
      </c>
    </row>
    <row r="1057" customFormat="false" ht="12.8" hidden="true" customHeight="false" outlineLevel="0" collapsed="false">
      <c r="A1057" s="131" t="n">
        <v>1308517200</v>
      </c>
      <c r="B1057" s="330" t="n">
        <f aca="false">(A1057/(24*60*60))+DATE(1970,1,1)</f>
        <v>40713.875</v>
      </c>
      <c r="C1057" s="132" t="n">
        <v>11.9034</v>
      </c>
      <c r="D1057" s="132" t="n">
        <v>11.9599</v>
      </c>
      <c r="E1057" s="132" t="n">
        <v>11.8528</v>
      </c>
      <c r="F1057" s="132" t="n">
        <v>11.8639</v>
      </c>
    </row>
    <row r="1058" customFormat="false" ht="12.8" hidden="true" customHeight="false" outlineLevel="0" collapsed="false">
      <c r="A1058" s="131" t="n">
        <v>1308603600</v>
      </c>
      <c r="B1058" s="330" t="n">
        <f aca="false">(A1058/(24*60*60))+DATE(1970,1,1)</f>
        <v>40714.875</v>
      </c>
      <c r="C1058" s="132" t="n">
        <v>11.8639</v>
      </c>
      <c r="D1058" s="132" t="n">
        <v>11.8639</v>
      </c>
      <c r="E1058" s="132" t="n">
        <v>11.7738</v>
      </c>
      <c r="F1058" s="132" t="n">
        <v>11.7755</v>
      </c>
    </row>
    <row r="1059" customFormat="false" ht="12.8" hidden="true" customHeight="false" outlineLevel="0" collapsed="false">
      <c r="A1059" s="131" t="n">
        <v>1308690000</v>
      </c>
      <c r="B1059" s="330" t="n">
        <f aca="false">(A1059/(24*60*60))+DATE(1970,1,1)</f>
        <v>40715.875</v>
      </c>
      <c r="C1059" s="132" t="n">
        <v>11.7755</v>
      </c>
      <c r="D1059" s="132" t="n">
        <v>11.823</v>
      </c>
      <c r="E1059" s="132" t="n">
        <v>11.7447</v>
      </c>
      <c r="F1059" s="132" t="n">
        <v>11.7887</v>
      </c>
    </row>
    <row r="1060" customFormat="false" ht="12.8" hidden="true" customHeight="false" outlineLevel="0" collapsed="false">
      <c r="A1060" s="131" t="n">
        <v>1308776400</v>
      </c>
      <c r="B1060" s="330" t="n">
        <f aca="false">(A1060/(24*60*60))+DATE(1970,1,1)</f>
        <v>40716.875</v>
      </c>
      <c r="C1060" s="132" t="n">
        <v>11.7887</v>
      </c>
      <c r="D1060" s="132" t="n">
        <v>11.9314</v>
      </c>
      <c r="E1060" s="132" t="n">
        <v>11.7855</v>
      </c>
      <c r="F1060" s="132" t="n">
        <v>11.8616</v>
      </c>
    </row>
    <row r="1061" customFormat="false" ht="12.8" hidden="true" customHeight="false" outlineLevel="0" collapsed="false">
      <c r="A1061" s="131" t="n">
        <v>1308862800</v>
      </c>
      <c r="B1061" s="330" t="n">
        <f aca="false">(A1061/(24*60*60))+DATE(1970,1,1)</f>
        <v>40717.875</v>
      </c>
      <c r="C1061" s="132" t="n">
        <v>11.8616</v>
      </c>
      <c r="D1061" s="132" t="n">
        <v>11.9154</v>
      </c>
      <c r="E1061" s="132" t="n">
        <v>11.8249</v>
      </c>
      <c r="F1061" s="132" t="n">
        <v>11.9039</v>
      </c>
    </row>
    <row r="1062" customFormat="false" ht="12.8" hidden="true" customHeight="false" outlineLevel="0" collapsed="false">
      <c r="A1062" s="131" t="n">
        <v>1309122000</v>
      </c>
      <c r="B1062" s="330" t="n">
        <f aca="false">(A1062/(24*60*60))+DATE(1970,1,1)</f>
        <v>40720.875</v>
      </c>
      <c r="C1062" s="132" t="n">
        <v>11.9039</v>
      </c>
      <c r="D1062" s="132" t="n">
        <v>11.9453</v>
      </c>
      <c r="E1062" s="132" t="n">
        <v>11.8759</v>
      </c>
      <c r="F1062" s="132" t="n">
        <v>11.8878</v>
      </c>
    </row>
    <row r="1063" customFormat="false" ht="12.8" hidden="true" customHeight="false" outlineLevel="0" collapsed="false">
      <c r="A1063" s="131" t="n">
        <v>1309208400</v>
      </c>
      <c r="B1063" s="330" t="n">
        <f aca="false">(A1063/(24*60*60))+DATE(1970,1,1)</f>
        <v>40721.875</v>
      </c>
      <c r="C1063" s="132" t="n">
        <v>11.8878</v>
      </c>
      <c r="D1063" s="132" t="n">
        <v>11.9123</v>
      </c>
      <c r="E1063" s="132" t="n">
        <v>11.8014</v>
      </c>
      <c r="F1063" s="132" t="n">
        <v>11.8018</v>
      </c>
    </row>
    <row r="1064" customFormat="false" ht="12.8" hidden="true" customHeight="false" outlineLevel="0" collapsed="false">
      <c r="A1064" s="131" t="n">
        <v>1309294800</v>
      </c>
      <c r="B1064" s="330" t="n">
        <f aca="false">(A1064/(24*60*60))+DATE(1970,1,1)</f>
        <v>40722.875</v>
      </c>
      <c r="C1064" s="132" t="n">
        <v>11.8018</v>
      </c>
      <c r="D1064" s="132" t="n">
        <v>11.8233</v>
      </c>
      <c r="E1064" s="132" t="n">
        <v>11.7482</v>
      </c>
      <c r="F1064" s="132" t="n">
        <v>11.7496</v>
      </c>
    </row>
    <row r="1065" customFormat="false" ht="12.8" hidden="true" customHeight="false" outlineLevel="0" collapsed="false">
      <c r="A1065" s="131" t="n">
        <v>1309381200</v>
      </c>
      <c r="B1065" s="330" t="n">
        <f aca="false">(A1065/(24*60*60))+DATE(1970,1,1)</f>
        <v>40723.875</v>
      </c>
      <c r="C1065" s="132" t="n">
        <v>11.7496</v>
      </c>
      <c r="D1065" s="132" t="n">
        <v>11.7614</v>
      </c>
      <c r="E1065" s="132" t="n">
        <v>11.70462</v>
      </c>
      <c r="F1065" s="132" t="n">
        <v>11.7069</v>
      </c>
    </row>
    <row r="1066" customFormat="false" ht="12.8" hidden="true" customHeight="false" outlineLevel="0" collapsed="false">
      <c r="A1066" s="131" t="n">
        <v>1309467600</v>
      </c>
      <c r="B1066" s="330" t="n">
        <f aca="false">(A1066/(24*60*60))+DATE(1970,1,1)</f>
        <v>40724.875</v>
      </c>
      <c r="C1066" s="132" t="n">
        <v>11.7069</v>
      </c>
      <c r="D1066" s="132" t="n">
        <v>11.7366</v>
      </c>
      <c r="E1066" s="132" t="n">
        <v>11.61525</v>
      </c>
      <c r="F1066" s="132" t="n">
        <v>11.6197</v>
      </c>
    </row>
    <row r="1067" customFormat="false" ht="12.8" hidden="true" customHeight="false" outlineLevel="0" collapsed="false">
      <c r="A1067" s="131" t="n">
        <v>1309726800</v>
      </c>
      <c r="B1067" s="330" t="n">
        <f aca="false">(A1067/(24*60*60))+DATE(1970,1,1)</f>
        <v>40727.875</v>
      </c>
      <c r="C1067" s="132" t="n">
        <v>11.6197</v>
      </c>
      <c r="D1067" s="132" t="n">
        <v>11.6219</v>
      </c>
      <c r="E1067" s="132" t="n">
        <v>11.578</v>
      </c>
      <c r="F1067" s="132" t="n">
        <v>11.5823</v>
      </c>
    </row>
    <row r="1068" customFormat="false" ht="12.8" hidden="true" customHeight="false" outlineLevel="0" collapsed="false">
      <c r="A1068" s="131" t="n">
        <v>1309813200</v>
      </c>
      <c r="B1068" s="330" t="n">
        <f aca="false">(A1068/(24*60*60))+DATE(1970,1,1)</f>
        <v>40728.875</v>
      </c>
      <c r="C1068" s="132" t="n">
        <v>11.5823</v>
      </c>
      <c r="D1068" s="132" t="n">
        <v>11.6477</v>
      </c>
      <c r="E1068" s="132" t="n">
        <v>11.5603</v>
      </c>
      <c r="F1068" s="132" t="n">
        <v>11.6332</v>
      </c>
    </row>
    <row r="1069" customFormat="false" ht="12.8" hidden="true" customHeight="false" outlineLevel="0" collapsed="false">
      <c r="A1069" s="131" t="n">
        <v>1309899600</v>
      </c>
      <c r="B1069" s="330" t="n">
        <f aca="false">(A1069/(24*60*60))+DATE(1970,1,1)</f>
        <v>40729.875</v>
      </c>
      <c r="C1069" s="132" t="n">
        <v>11.6332</v>
      </c>
      <c r="D1069" s="132" t="n">
        <v>11.6822</v>
      </c>
      <c r="E1069" s="132" t="n">
        <v>11.6155</v>
      </c>
      <c r="F1069" s="132" t="n">
        <v>11.6251</v>
      </c>
    </row>
    <row r="1070" customFormat="false" ht="12.8" hidden="true" customHeight="false" outlineLevel="0" collapsed="false">
      <c r="A1070" s="131" t="n">
        <v>1309986000</v>
      </c>
      <c r="B1070" s="330" t="n">
        <f aca="false">(A1070/(24*60*60))+DATE(1970,1,1)</f>
        <v>40730.875</v>
      </c>
      <c r="C1070" s="132" t="n">
        <v>11.6251</v>
      </c>
      <c r="D1070" s="132" t="n">
        <v>11.62731</v>
      </c>
      <c r="E1070" s="132" t="n">
        <v>11.5238</v>
      </c>
      <c r="F1070" s="132" t="n">
        <v>11.5364</v>
      </c>
    </row>
    <row r="1071" customFormat="false" ht="12.8" hidden="true" customHeight="false" outlineLevel="0" collapsed="false">
      <c r="A1071" s="131" t="n">
        <v>1310072400</v>
      </c>
      <c r="B1071" s="330" t="n">
        <f aca="false">(A1071/(24*60*60))+DATE(1970,1,1)</f>
        <v>40731.875</v>
      </c>
      <c r="C1071" s="132" t="n">
        <v>11.5364</v>
      </c>
      <c r="D1071" s="132" t="n">
        <v>11.649</v>
      </c>
      <c r="E1071" s="132" t="n">
        <v>11.5239</v>
      </c>
      <c r="F1071" s="132" t="n">
        <v>11.624</v>
      </c>
    </row>
    <row r="1072" customFormat="false" ht="12.8" hidden="true" customHeight="false" outlineLevel="0" collapsed="false">
      <c r="A1072" s="131" t="n">
        <v>1310331600</v>
      </c>
      <c r="B1072" s="330" t="n">
        <f aca="false">(A1072/(24*60*60))+DATE(1970,1,1)</f>
        <v>40734.875</v>
      </c>
      <c r="C1072" s="132" t="n">
        <v>11.624</v>
      </c>
      <c r="D1072" s="132" t="n">
        <v>11.7717</v>
      </c>
      <c r="E1072" s="132" t="n">
        <v>11.5857</v>
      </c>
      <c r="F1072" s="132" t="n">
        <v>11.7601</v>
      </c>
    </row>
    <row r="1073" customFormat="false" ht="12.8" hidden="true" customHeight="false" outlineLevel="0" collapsed="false">
      <c r="A1073" s="131" t="n">
        <v>1310418000</v>
      </c>
      <c r="B1073" s="330" t="n">
        <f aca="false">(A1073/(24*60*60))+DATE(1970,1,1)</f>
        <v>40735.875</v>
      </c>
      <c r="C1073" s="132" t="n">
        <v>11.7601</v>
      </c>
      <c r="D1073" s="132" t="n">
        <v>11.9578</v>
      </c>
      <c r="E1073" s="132" t="n">
        <v>11.7271</v>
      </c>
      <c r="F1073" s="132" t="n">
        <v>11.7883</v>
      </c>
    </row>
    <row r="1074" customFormat="false" ht="12.8" hidden="true" customHeight="false" outlineLevel="0" collapsed="false">
      <c r="A1074" s="131" t="n">
        <v>1310504400</v>
      </c>
      <c r="B1074" s="330" t="n">
        <f aca="false">(A1074/(24*60*60))+DATE(1970,1,1)</f>
        <v>40736.875</v>
      </c>
      <c r="C1074" s="132" t="n">
        <v>11.7883</v>
      </c>
      <c r="D1074" s="132" t="n">
        <v>11.8128</v>
      </c>
      <c r="E1074" s="132" t="n">
        <v>11.6748</v>
      </c>
      <c r="F1074" s="132" t="n">
        <v>11.6807</v>
      </c>
    </row>
    <row r="1075" customFormat="false" ht="12.8" hidden="true" customHeight="false" outlineLevel="0" collapsed="false">
      <c r="A1075" s="131" t="n">
        <v>1310590800</v>
      </c>
      <c r="B1075" s="330" t="n">
        <f aca="false">(A1075/(24*60*60))+DATE(1970,1,1)</f>
        <v>40737.875</v>
      </c>
      <c r="C1075" s="132" t="n">
        <v>11.6807</v>
      </c>
      <c r="D1075" s="132" t="n">
        <v>11.7618</v>
      </c>
      <c r="E1075" s="132" t="n">
        <v>11.645</v>
      </c>
      <c r="F1075" s="132" t="n">
        <v>11.7191</v>
      </c>
    </row>
    <row r="1076" customFormat="false" ht="12.8" hidden="true" customHeight="false" outlineLevel="0" collapsed="false">
      <c r="A1076" s="131" t="n">
        <v>1310677200</v>
      </c>
      <c r="B1076" s="330" t="n">
        <f aca="false">(A1076/(24*60*60))+DATE(1970,1,1)</f>
        <v>40738.875</v>
      </c>
      <c r="C1076" s="132" t="n">
        <v>11.7191</v>
      </c>
      <c r="D1076" s="132" t="n">
        <v>11.7549</v>
      </c>
      <c r="E1076" s="132" t="n">
        <v>11.6871</v>
      </c>
      <c r="F1076" s="132" t="n">
        <v>11.7302</v>
      </c>
    </row>
    <row r="1077" customFormat="false" ht="12.8" hidden="true" customHeight="false" outlineLevel="0" collapsed="false">
      <c r="A1077" s="131" t="n">
        <v>1310936400</v>
      </c>
      <c r="B1077" s="330" t="n">
        <f aca="false">(A1077/(24*60*60))+DATE(1970,1,1)</f>
        <v>40741.875</v>
      </c>
      <c r="C1077" s="132" t="n">
        <v>11.7302</v>
      </c>
      <c r="D1077" s="132" t="n">
        <v>11.8064</v>
      </c>
      <c r="E1077" s="132" t="n">
        <v>11.6956</v>
      </c>
      <c r="F1077" s="132" t="n">
        <v>11.7196</v>
      </c>
    </row>
    <row r="1078" customFormat="false" ht="12.8" hidden="true" customHeight="false" outlineLevel="0" collapsed="false">
      <c r="A1078" s="131" t="n">
        <v>1311022800</v>
      </c>
      <c r="B1078" s="330" t="n">
        <f aca="false">(A1078/(24*60*60))+DATE(1970,1,1)</f>
        <v>40742.875</v>
      </c>
      <c r="C1078" s="132" t="n">
        <v>11.7196</v>
      </c>
      <c r="D1078" s="132" t="n">
        <v>11.7333</v>
      </c>
      <c r="E1078" s="132" t="n">
        <v>11.6524</v>
      </c>
      <c r="F1078" s="132" t="n">
        <v>11.6549</v>
      </c>
    </row>
    <row r="1079" customFormat="false" ht="12.8" hidden="true" customHeight="false" outlineLevel="0" collapsed="false">
      <c r="A1079" s="131" t="n">
        <v>1311109200</v>
      </c>
      <c r="B1079" s="330" t="n">
        <f aca="false">(A1079/(24*60*60))+DATE(1970,1,1)</f>
        <v>40743.875</v>
      </c>
      <c r="C1079" s="132" t="n">
        <v>11.6549</v>
      </c>
      <c r="D1079" s="132" t="n">
        <v>11.678</v>
      </c>
      <c r="E1079" s="132" t="n">
        <v>11.6276</v>
      </c>
      <c r="F1079" s="132" t="n">
        <v>11.6479</v>
      </c>
    </row>
    <row r="1080" customFormat="false" ht="12.8" hidden="true" customHeight="false" outlineLevel="0" collapsed="false">
      <c r="A1080" s="131" t="n">
        <v>1311195600</v>
      </c>
      <c r="B1080" s="330" t="n">
        <f aca="false">(A1080/(24*60*60))+DATE(1970,1,1)</f>
        <v>40744.875</v>
      </c>
      <c r="C1080" s="132" t="n">
        <v>11.6479</v>
      </c>
      <c r="D1080" s="132" t="n">
        <v>11.68041</v>
      </c>
      <c r="E1080" s="132" t="n">
        <v>11.5872</v>
      </c>
      <c r="F1080" s="132" t="n">
        <v>11.5893</v>
      </c>
    </row>
    <row r="1081" customFormat="false" ht="12.8" hidden="true" customHeight="false" outlineLevel="0" collapsed="false">
      <c r="A1081" s="131" t="n">
        <v>1311282000</v>
      </c>
      <c r="B1081" s="330" t="n">
        <f aca="false">(A1081/(24*60*60))+DATE(1970,1,1)</f>
        <v>40745.875</v>
      </c>
      <c r="C1081" s="132" t="n">
        <v>11.5893</v>
      </c>
      <c r="D1081" s="132" t="n">
        <v>11.6581</v>
      </c>
      <c r="E1081" s="132" t="n">
        <v>11.58</v>
      </c>
      <c r="F1081" s="132" t="n">
        <v>11.6332</v>
      </c>
    </row>
    <row r="1082" customFormat="false" ht="12.8" hidden="true" customHeight="false" outlineLevel="0" collapsed="false">
      <c r="A1082" s="131" t="n">
        <v>1311541200</v>
      </c>
      <c r="B1082" s="330" t="n">
        <f aca="false">(A1082/(24*60*60))+DATE(1970,1,1)</f>
        <v>40748.875</v>
      </c>
      <c r="C1082" s="132" t="n">
        <v>11.6332</v>
      </c>
      <c r="D1082" s="132" t="n">
        <v>11.7194</v>
      </c>
      <c r="E1082" s="132" t="n">
        <v>11.6105</v>
      </c>
      <c r="F1082" s="132" t="n">
        <v>11.6422</v>
      </c>
    </row>
    <row r="1083" customFormat="false" ht="12.8" hidden="true" customHeight="false" outlineLevel="0" collapsed="false">
      <c r="A1083" s="131" t="n">
        <v>1311627600</v>
      </c>
      <c r="B1083" s="330" t="n">
        <f aca="false">(A1083/(24*60*60))+DATE(1970,1,1)</f>
        <v>40749.875</v>
      </c>
      <c r="C1083" s="132" t="n">
        <v>11.6422</v>
      </c>
      <c r="D1083" s="132" t="n">
        <v>11.6503</v>
      </c>
      <c r="E1083" s="132" t="n">
        <v>11.5846</v>
      </c>
      <c r="F1083" s="132" t="n">
        <v>11.6235</v>
      </c>
    </row>
    <row r="1084" customFormat="false" ht="12.8" hidden="true" customHeight="false" outlineLevel="0" collapsed="false">
      <c r="A1084" s="131" t="n">
        <v>1311714000</v>
      </c>
      <c r="B1084" s="330" t="n">
        <f aca="false">(A1084/(24*60*60))+DATE(1970,1,1)</f>
        <v>40750.875</v>
      </c>
      <c r="C1084" s="132" t="n">
        <v>11.6235</v>
      </c>
      <c r="D1084" s="132" t="n">
        <v>11.6823</v>
      </c>
      <c r="E1084" s="132" t="n">
        <v>11.5916</v>
      </c>
      <c r="F1084" s="132" t="n">
        <v>11.6431</v>
      </c>
    </row>
    <row r="1085" customFormat="false" ht="12.8" hidden="true" customHeight="false" outlineLevel="0" collapsed="false">
      <c r="A1085" s="131" t="n">
        <v>1311800400</v>
      </c>
      <c r="B1085" s="330" t="n">
        <f aca="false">(A1085/(24*60*60))+DATE(1970,1,1)</f>
        <v>40751.875</v>
      </c>
      <c r="C1085" s="132" t="n">
        <v>11.6431</v>
      </c>
      <c r="D1085" s="132" t="n">
        <v>11.7506</v>
      </c>
      <c r="E1085" s="132" t="n">
        <v>11.61731</v>
      </c>
      <c r="F1085" s="132" t="n">
        <v>11.7073</v>
      </c>
    </row>
    <row r="1086" customFormat="false" ht="12.8" hidden="true" customHeight="false" outlineLevel="0" collapsed="false">
      <c r="A1086" s="131" t="n">
        <v>1311886800</v>
      </c>
      <c r="B1086" s="330" t="n">
        <f aca="false">(A1086/(24*60*60))+DATE(1970,1,1)</f>
        <v>40752.875</v>
      </c>
      <c r="C1086" s="132" t="n">
        <v>11.7073</v>
      </c>
      <c r="D1086" s="132" t="n">
        <v>11.7962</v>
      </c>
      <c r="E1086" s="132" t="n">
        <v>11.7006</v>
      </c>
      <c r="F1086" s="132" t="n">
        <v>11.7228</v>
      </c>
    </row>
    <row r="1087" customFormat="false" ht="12.8" hidden="true" customHeight="false" outlineLevel="0" collapsed="false">
      <c r="A1087" s="131" t="n">
        <v>1312146000</v>
      </c>
      <c r="B1087" s="330" t="n">
        <f aca="false">(A1087/(24*60*60))+DATE(1970,1,1)</f>
        <v>40755.875</v>
      </c>
      <c r="C1087" s="132" t="n">
        <v>11.7228</v>
      </c>
      <c r="D1087" s="132" t="n">
        <v>11.7757</v>
      </c>
      <c r="E1087" s="132" t="n">
        <v>11.623</v>
      </c>
      <c r="F1087" s="132" t="n">
        <v>11.7183</v>
      </c>
    </row>
    <row r="1088" customFormat="false" ht="12.8" hidden="true" customHeight="false" outlineLevel="0" collapsed="false">
      <c r="A1088" s="131" t="n">
        <v>1312232400</v>
      </c>
      <c r="B1088" s="330" t="n">
        <f aca="false">(A1088/(24*60*60))+DATE(1970,1,1)</f>
        <v>40756.875</v>
      </c>
      <c r="C1088" s="132" t="n">
        <v>11.7183</v>
      </c>
      <c r="D1088" s="132" t="n">
        <v>11.8526</v>
      </c>
      <c r="E1088" s="132" t="n">
        <v>11.7021</v>
      </c>
      <c r="F1088" s="132" t="n">
        <v>11.8418</v>
      </c>
    </row>
    <row r="1089" customFormat="false" ht="12.8" hidden="true" customHeight="false" outlineLevel="0" collapsed="false">
      <c r="A1089" s="131" t="n">
        <v>1312318800</v>
      </c>
      <c r="B1089" s="330" t="n">
        <f aca="false">(A1089/(24*60*60))+DATE(1970,1,1)</f>
        <v>40757.875</v>
      </c>
      <c r="C1089" s="132" t="n">
        <v>11.8418</v>
      </c>
      <c r="D1089" s="132" t="n">
        <v>11.8805</v>
      </c>
      <c r="E1089" s="132" t="n">
        <v>11.7831</v>
      </c>
      <c r="F1089" s="132" t="n">
        <v>11.8175</v>
      </c>
    </row>
    <row r="1090" customFormat="false" ht="12.8" hidden="true" customHeight="false" outlineLevel="0" collapsed="false">
      <c r="A1090" s="131" t="n">
        <v>1312405200</v>
      </c>
      <c r="B1090" s="330" t="n">
        <f aca="false">(A1090/(24*60*60))+DATE(1970,1,1)</f>
        <v>40758.875</v>
      </c>
      <c r="C1090" s="132" t="n">
        <v>11.8175</v>
      </c>
      <c r="D1090" s="132" t="n">
        <v>12.0687</v>
      </c>
      <c r="E1090" s="132" t="n">
        <v>11.7922</v>
      </c>
      <c r="F1090" s="132" t="n">
        <v>12.0504</v>
      </c>
    </row>
    <row r="1091" customFormat="false" ht="12.8" hidden="true" customHeight="false" outlineLevel="0" collapsed="false">
      <c r="A1091" s="131" t="n">
        <v>1312491600</v>
      </c>
      <c r="B1091" s="330" t="n">
        <f aca="false">(A1091/(24*60*60))+DATE(1970,1,1)</f>
        <v>40759.875</v>
      </c>
      <c r="C1091" s="132" t="n">
        <v>12.0504</v>
      </c>
      <c r="D1091" s="132" t="n">
        <v>12.0706</v>
      </c>
      <c r="E1091" s="132" t="n">
        <v>11.9168</v>
      </c>
      <c r="F1091" s="132" t="n">
        <v>12.0161</v>
      </c>
    </row>
    <row r="1092" customFormat="false" ht="12.8" hidden="true" customHeight="false" outlineLevel="0" collapsed="false">
      <c r="A1092" s="131" t="n">
        <v>1312750800</v>
      </c>
      <c r="B1092" s="330" t="n">
        <f aca="false">(A1092/(24*60*60))+DATE(1970,1,1)</f>
        <v>40762.875</v>
      </c>
      <c r="C1092" s="132" t="n">
        <v>12.0161</v>
      </c>
      <c r="D1092" s="132" t="n">
        <v>12.3542</v>
      </c>
      <c r="E1092" s="132" t="n">
        <v>12.0161</v>
      </c>
      <c r="F1092" s="132" t="n">
        <v>12.3232</v>
      </c>
    </row>
    <row r="1093" customFormat="false" ht="12.8" hidden="true" customHeight="false" outlineLevel="0" collapsed="false">
      <c r="A1093" s="131" t="n">
        <v>1312837200</v>
      </c>
      <c r="B1093" s="330" t="n">
        <f aca="false">(A1093/(24*60*60))+DATE(1970,1,1)</f>
        <v>40763.875</v>
      </c>
      <c r="C1093" s="132" t="n">
        <v>12.3232</v>
      </c>
      <c r="D1093" s="132" t="n">
        <v>12.7647</v>
      </c>
      <c r="E1093" s="132" t="n">
        <v>12.0006</v>
      </c>
      <c r="F1093" s="132" t="n">
        <v>12.0367</v>
      </c>
    </row>
    <row r="1094" customFormat="false" ht="12.8" hidden="true" customHeight="false" outlineLevel="0" collapsed="false">
      <c r="A1094" s="131" t="n">
        <v>1312923600</v>
      </c>
      <c r="B1094" s="330" t="n">
        <f aca="false">(A1094/(24*60*60))+DATE(1970,1,1)</f>
        <v>40764.875</v>
      </c>
      <c r="C1094" s="132" t="n">
        <v>12.0367</v>
      </c>
      <c r="D1094" s="132" t="n">
        <v>12.5815</v>
      </c>
      <c r="E1094" s="132" t="n">
        <v>11.9931</v>
      </c>
      <c r="F1094" s="132" t="n">
        <v>12.5428</v>
      </c>
    </row>
    <row r="1095" customFormat="false" ht="12.8" hidden="true" customHeight="false" outlineLevel="0" collapsed="false">
      <c r="A1095" s="131" t="n">
        <v>1313010000</v>
      </c>
      <c r="B1095" s="330" t="n">
        <f aca="false">(A1095/(24*60*60))+DATE(1970,1,1)</f>
        <v>40765.875</v>
      </c>
      <c r="C1095" s="132" t="n">
        <v>12.5428</v>
      </c>
      <c r="D1095" s="132" t="n">
        <v>12.6169</v>
      </c>
      <c r="E1095" s="132" t="n">
        <v>12.215</v>
      </c>
      <c r="F1095" s="132" t="n">
        <v>12.2664</v>
      </c>
    </row>
    <row r="1096" customFormat="false" ht="12.8" hidden="true" customHeight="false" outlineLevel="0" collapsed="false">
      <c r="A1096" s="131" t="n">
        <v>1313096400</v>
      </c>
      <c r="B1096" s="330" t="n">
        <f aca="false">(A1096/(24*60*60))+DATE(1970,1,1)</f>
        <v>40766.875</v>
      </c>
      <c r="C1096" s="132" t="n">
        <v>12.2664</v>
      </c>
      <c r="D1096" s="132" t="n">
        <v>12.401</v>
      </c>
      <c r="E1096" s="132" t="n">
        <v>12.2298</v>
      </c>
      <c r="F1096" s="132" t="n">
        <v>12.2881</v>
      </c>
    </row>
    <row r="1097" customFormat="false" ht="12.8" hidden="true" customHeight="false" outlineLevel="0" collapsed="false">
      <c r="A1097" s="131" t="n">
        <v>1313355600</v>
      </c>
      <c r="B1097" s="330" t="n">
        <f aca="false">(A1097/(24*60*60))+DATE(1970,1,1)</f>
        <v>40769.875</v>
      </c>
      <c r="C1097" s="132" t="n">
        <v>12.2881</v>
      </c>
      <c r="D1097" s="132" t="n">
        <v>12.3063</v>
      </c>
      <c r="E1097" s="132" t="n">
        <v>12.1995</v>
      </c>
      <c r="F1097" s="132" t="n">
        <v>12.2206</v>
      </c>
    </row>
    <row r="1098" customFormat="false" ht="12.8" hidden="true" customHeight="false" outlineLevel="0" collapsed="false">
      <c r="A1098" s="131" t="n">
        <v>1313442000</v>
      </c>
      <c r="B1098" s="330" t="n">
        <f aca="false">(A1098/(24*60*60))+DATE(1970,1,1)</f>
        <v>40770.875</v>
      </c>
      <c r="C1098" s="132" t="n">
        <v>12.2206</v>
      </c>
      <c r="D1098" s="132" t="n">
        <v>12.29991</v>
      </c>
      <c r="E1098" s="132" t="n">
        <v>12.2166</v>
      </c>
      <c r="F1098" s="132" t="n">
        <v>12.2559</v>
      </c>
    </row>
    <row r="1099" customFormat="false" ht="12.8" hidden="true" customHeight="false" outlineLevel="0" collapsed="false">
      <c r="A1099" s="131" t="n">
        <v>1313528400</v>
      </c>
      <c r="B1099" s="330" t="n">
        <f aca="false">(A1099/(24*60*60))+DATE(1970,1,1)</f>
        <v>40771.875</v>
      </c>
      <c r="C1099" s="132" t="n">
        <v>12.2559</v>
      </c>
      <c r="D1099" s="132" t="n">
        <v>12.2809</v>
      </c>
      <c r="E1099" s="132" t="n">
        <v>12.1389</v>
      </c>
      <c r="F1099" s="132" t="n">
        <v>12.1651</v>
      </c>
    </row>
    <row r="1100" customFormat="false" ht="12.8" hidden="true" customHeight="false" outlineLevel="0" collapsed="false">
      <c r="A1100" s="131" t="n">
        <v>1313614800</v>
      </c>
      <c r="B1100" s="330" t="n">
        <f aca="false">(A1100/(24*60*60))+DATE(1970,1,1)</f>
        <v>40772.875</v>
      </c>
      <c r="C1100" s="132" t="n">
        <v>12.1651</v>
      </c>
      <c r="D1100" s="132" t="n">
        <v>12.4406</v>
      </c>
      <c r="E1100" s="132" t="n">
        <v>12.1603</v>
      </c>
      <c r="F1100" s="132" t="n">
        <v>12.2585</v>
      </c>
    </row>
    <row r="1101" customFormat="false" ht="12.8" hidden="true" customHeight="false" outlineLevel="0" collapsed="false">
      <c r="A1101" s="131" t="n">
        <v>1313701200</v>
      </c>
      <c r="B1101" s="330" t="n">
        <f aca="false">(A1101/(24*60*60))+DATE(1970,1,1)</f>
        <v>40773.875</v>
      </c>
      <c r="C1101" s="132" t="n">
        <v>12.2585</v>
      </c>
      <c r="D1101" s="132" t="n">
        <v>12.3716</v>
      </c>
      <c r="E1101" s="132" t="n">
        <v>12.2006</v>
      </c>
      <c r="F1101" s="132" t="n">
        <v>12.3067</v>
      </c>
    </row>
    <row r="1102" customFormat="false" ht="12.8" hidden="true" customHeight="false" outlineLevel="0" collapsed="false">
      <c r="A1102" s="131" t="n">
        <v>1313960400</v>
      </c>
      <c r="B1102" s="330" t="n">
        <f aca="false">(A1102/(24*60*60))+DATE(1970,1,1)</f>
        <v>40776.875</v>
      </c>
      <c r="C1102" s="132" t="n">
        <v>12.3067</v>
      </c>
      <c r="D1102" s="132" t="n">
        <v>12.3739</v>
      </c>
      <c r="E1102" s="132" t="n">
        <v>12.2174</v>
      </c>
      <c r="F1102" s="132" t="n">
        <v>12.3564</v>
      </c>
    </row>
    <row r="1103" customFormat="false" ht="12.8" hidden="true" customHeight="false" outlineLevel="0" collapsed="false">
      <c r="A1103" s="131" t="n">
        <v>1314046800</v>
      </c>
      <c r="B1103" s="330" t="n">
        <f aca="false">(A1103/(24*60*60))+DATE(1970,1,1)</f>
        <v>40777.875</v>
      </c>
      <c r="C1103" s="132" t="n">
        <v>12.3564</v>
      </c>
      <c r="D1103" s="132" t="n">
        <v>12.3861</v>
      </c>
      <c r="E1103" s="132" t="n">
        <v>12.26561</v>
      </c>
      <c r="F1103" s="132" t="n">
        <v>12.3098</v>
      </c>
    </row>
    <row r="1104" customFormat="false" ht="12.8" hidden="true" customHeight="false" outlineLevel="0" collapsed="false">
      <c r="A1104" s="131" t="n">
        <v>1314133200</v>
      </c>
      <c r="B1104" s="330" t="n">
        <f aca="false">(A1104/(24*60*60))+DATE(1970,1,1)</f>
        <v>40778.875</v>
      </c>
      <c r="C1104" s="132" t="n">
        <v>12.3098</v>
      </c>
      <c r="D1104" s="132" t="n">
        <v>12.4832</v>
      </c>
      <c r="E1104" s="132" t="n">
        <v>12.3019</v>
      </c>
      <c r="F1104" s="132" t="n">
        <v>12.4773</v>
      </c>
    </row>
    <row r="1105" customFormat="false" ht="12.8" hidden="true" customHeight="false" outlineLevel="0" collapsed="false">
      <c r="A1105" s="131" t="n">
        <v>1314219600</v>
      </c>
      <c r="B1105" s="330" t="n">
        <f aca="false">(A1105/(24*60*60))+DATE(1970,1,1)</f>
        <v>40779.875</v>
      </c>
      <c r="C1105" s="132" t="n">
        <v>12.4773</v>
      </c>
      <c r="D1105" s="132" t="n">
        <v>12.5321</v>
      </c>
      <c r="E1105" s="132" t="n">
        <v>12.3703</v>
      </c>
      <c r="F1105" s="132" t="n">
        <v>12.5079</v>
      </c>
    </row>
    <row r="1106" customFormat="false" ht="12.8" hidden="true" customHeight="false" outlineLevel="0" collapsed="false">
      <c r="A1106" s="131" t="n">
        <v>1314306000</v>
      </c>
      <c r="B1106" s="330" t="n">
        <f aca="false">(A1106/(24*60*60))+DATE(1970,1,1)</f>
        <v>40780.875</v>
      </c>
      <c r="C1106" s="132" t="n">
        <v>12.5079</v>
      </c>
      <c r="D1106" s="132" t="n">
        <v>12.5726</v>
      </c>
      <c r="E1106" s="132" t="n">
        <v>12.4415</v>
      </c>
      <c r="F1106" s="132" t="n">
        <v>12.4538</v>
      </c>
    </row>
    <row r="1107" customFormat="false" ht="12.8" hidden="true" customHeight="false" outlineLevel="0" collapsed="false">
      <c r="A1107" s="131" t="n">
        <v>1314565200</v>
      </c>
      <c r="B1107" s="330" t="n">
        <f aca="false">(A1107/(24*60*60))+DATE(1970,1,1)</f>
        <v>40783.875</v>
      </c>
      <c r="C1107" s="132" t="n">
        <v>12.4538</v>
      </c>
      <c r="D1107" s="132" t="n">
        <v>12.4672</v>
      </c>
      <c r="E1107" s="132" t="n">
        <v>12.3718</v>
      </c>
      <c r="F1107" s="132" t="n">
        <v>12.4606</v>
      </c>
    </row>
    <row r="1108" customFormat="false" ht="12.8" hidden="true" customHeight="false" outlineLevel="0" collapsed="false">
      <c r="A1108" s="131" t="n">
        <v>1314651600</v>
      </c>
      <c r="B1108" s="330" t="n">
        <f aca="false">(A1108/(24*60*60))+DATE(1970,1,1)</f>
        <v>40784.875</v>
      </c>
      <c r="C1108" s="132" t="n">
        <v>12.4606</v>
      </c>
      <c r="D1108" s="132" t="n">
        <v>12.5478</v>
      </c>
      <c r="E1108" s="132" t="n">
        <v>12.4386</v>
      </c>
      <c r="F1108" s="132" t="n">
        <v>12.5312</v>
      </c>
    </row>
    <row r="1109" customFormat="false" ht="12.8" hidden="true" customHeight="false" outlineLevel="0" collapsed="false">
      <c r="A1109" s="131" t="n">
        <v>1314738000</v>
      </c>
      <c r="B1109" s="330" t="n">
        <f aca="false">(A1109/(24*60*60))+DATE(1970,1,1)</f>
        <v>40785.875</v>
      </c>
      <c r="C1109" s="132" t="n">
        <v>12.5312</v>
      </c>
      <c r="D1109" s="132" t="n">
        <v>12.5315</v>
      </c>
      <c r="E1109" s="132" t="n">
        <v>12.2838</v>
      </c>
      <c r="F1109" s="132" t="n">
        <v>12.3279</v>
      </c>
    </row>
    <row r="1110" customFormat="false" ht="12.8" hidden="true" customHeight="false" outlineLevel="0" collapsed="false">
      <c r="A1110" s="131" t="n">
        <v>1314824400</v>
      </c>
      <c r="B1110" s="330" t="n">
        <f aca="false">(A1110/(24*60*60))+DATE(1970,1,1)</f>
        <v>40786.875</v>
      </c>
      <c r="C1110" s="132" t="n">
        <v>12.3279</v>
      </c>
      <c r="D1110" s="132" t="n">
        <v>12.403</v>
      </c>
      <c r="E1110" s="132" t="n">
        <v>12.2366</v>
      </c>
      <c r="F1110" s="132" t="n">
        <v>12.2846</v>
      </c>
    </row>
    <row r="1111" customFormat="false" ht="12.8" hidden="true" customHeight="false" outlineLevel="0" collapsed="false">
      <c r="A1111" s="131" t="n">
        <v>1314910800</v>
      </c>
      <c r="B1111" s="330" t="n">
        <f aca="false">(A1111/(24*60*60))+DATE(1970,1,1)</f>
        <v>40787.875</v>
      </c>
      <c r="C1111" s="132" t="n">
        <v>12.2846</v>
      </c>
      <c r="D1111" s="132" t="n">
        <v>12.4503</v>
      </c>
      <c r="E1111" s="132" t="n">
        <v>12.2767</v>
      </c>
      <c r="F1111" s="132" t="n">
        <v>12.406</v>
      </c>
    </row>
    <row r="1112" customFormat="false" ht="12.8" hidden="true" customHeight="false" outlineLevel="0" collapsed="false">
      <c r="A1112" s="131" t="n">
        <v>1315170000</v>
      </c>
      <c r="B1112" s="330" t="n">
        <f aca="false">(A1112/(24*60*60))+DATE(1970,1,1)</f>
        <v>40790.875</v>
      </c>
      <c r="C1112" s="132" t="n">
        <v>12.406</v>
      </c>
      <c r="D1112" s="132" t="n">
        <v>12.58602</v>
      </c>
      <c r="E1112" s="132" t="n">
        <v>12.3499</v>
      </c>
      <c r="F1112" s="132" t="n">
        <v>12.5306</v>
      </c>
    </row>
    <row r="1113" customFormat="false" ht="12.8" hidden="true" customHeight="false" outlineLevel="0" collapsed="false">
      <c r="A1113" s="131" t="n">
        <v>1315256400</v>
      </c>
      <c r="B1113" s="330" t="n">
        <f aca="false">(A1113/(24*60*60))+DATE(1970,1,1)</f>
        <v>40791.875</v>
      </c>
      <c r="C1113" s="132" t="n">
        <v>12.5306</v>
      </c>
      <c r="D1113" s="132" t="n">
        <v>12.5771</v>
      </c>
      <c r="E1113" s="132" t="n">
        <v>12.473</v>
      </c>
      <c r="F1113" s="132" t="n">
        <v>12.5067</v>
      </c>
    </row>
    <row r="1114" customFormat="false" ht="12.8" hidden="true" customHeight="false" outlineLevel="0" collapsed="false">
      <c r="A1114" s="131" t="n">
        <v>1315342800</v>
      </c>
      <c r="B1114" s="330" t="n">
        <f aca="false">(A1114/(24*60*60))+DATE(1970,1,1)</f>
        <v>40792.875</v>
      </c>
      <c r="C1114" s="132" t="n">
        <v>12.5067</v>
      </c>
      <c r="D1114" s="132" t="n">
        <v>12.5107</v>
      </c>
      <c r="E1114" s="132" t="n">
        <v>12.4191</v>
      </c>
      <c r="F1114" s="132" t="n">
        <v>12.4564</v>
      </c>
    </row>
    <row r="1115" customFormat="false" ht="12.8" hidden="true" customHeight="false" outlineLevel="0" collapsed="false">
      <c r="A1115" s="131" t="n">
        <v>1315429200</v>
      </c>
      <c r="B1115" s="330" t="n">
        <f aca="false">(A1115/(24*60*60))+DATE(1970,1,1)</f>
        <v>40793.875</v>
      </c>
      <c r="C1115" s="132" t="n">
        <v>12.4564</v>
      </c>
      <c r="D1115" s="132" t="n">
        <v>12.5422</v>
      </c>
      <c r="E1115" s="132" t="n">
        <v>12.4331</v>
      </c>
      <c r="F1115" s="132" t="n">
        <v>12.5072</v>
      </c>
    </row>
    <row r="1116" customFormat="false" ht="12.8" hidden="true" customHeight="false" outlineLevel="0" collapsed="false">
      <c r="A1116" s="131" t="n">
        <v>1315515600</v>
      </c>
      <c r="B1116" s="330" t="n">
        <f aca="false">(A1116/(24*60*60))+DATE(1970,1,1)</f>
        <v>40794.875</v>
      </c>
      <c r="C1116" s="132" t="n">
        <v>12.5072</v>
      </c>
      <c r="D1116" s="132" t="n">
        <v>12.6916</v>
      </c>
      <c r="E1116" s="132" t="n">
        <v>12.4621</v>
      </c>
      <c r="F1116" s="132" t="n">
        <v>12.6842</v>
      </c>
    </row>
    <row r="1117" customFormat="false" ht="12.8" hidden="true" customHeight="false" outlineLevel="0" collapsed="false">
      <c r="A1117" s="131" t="n">
        <v>1315774800</v>
      </c>
      <c r="B1117" s="330" t="n">
        <f aca="false">(A1117/(24*60*60))+DATE(1970,1,1)</f>
        <v>40797.875</v>
      </c>
      <c r="C1117" s="132" t="n">
        <v>12.6842</v>
      </c>
      <c r="D1117" s="132" t="n">
        <v>12.994</v>
      </c>
      <c r="E1117" s="132" t="n">
        <v>12.6156</v>
      </c>
      <c r="F1117" s="132" t="n">
        <v>12.8411</v>
      </c>
    </row>
    <row r="1118" customFormat="false" ht="12.8" hidden="true" customHeight="false" outlineLevel="0" collapsed="false">
      <c r="A1118" s="131" t="n">
        <v>1315861200</v>
      </c>
      <c r="B1118" s="330" t="n">
        <f aca="false">(A1118/(24*60*60))+DATE(1970,1,1)</f>
        <v>40798.875</v>
      </c>
      <c r="C1118" s="132" t="n">
        <v>12.8411</v>
      </c>
      <c r="D1118" s="132" t="n">
        <v>12.9961</v>
      </c>
      <c r="E1118" s="132" t="n">
        <v>12.7882</v>
      </c>
      <c r="F1118" s="132" t="n">
        <v>12.8819</v>
      </c>
    </row>
    <row r="1119" customFormat="false" ht="12.8" hidden="true" customHeight="false" outlineLevel="0" collapsed="false">
      <c r="A1119" s="131" t="n">
        <v>1315947600</v>
      </c>
      <c r="B1119" s="330" t="n">
        <f aca="false">(A1119/(24*60*60))+DATE(1970,1,1)</f>
        <v>40799.875</v>
      </c>
      <c r="C1119" s="132" t="n">
        <v>12.8819</v>
      </c>
      <c r="D1119" s="132" t="n">
        <v>13.0239</v>
      </c>
      <c r="E1119" s="132" t="n">
        <v>12.8501</v>
      </c>
      <c r="F1119" s="132" t="n">
        <v>12.9277</v>
      </c>
    </row>
    <row r="1120" customFormat="false" ht="12.8" hidden="true" customHeight="false" outlineLevel="0" collapsed="false">
      <c r="A1120" s="131" t="n">
        <v>1316034000</v>
      </c>
      <c r="B1120" s="330" t="n">
        <f aca="false">(A1120/(24*60*60))+DATE(1970,1,1)</f>
        <v>40800.875</v>
      </c>
      <c r="C1120" s="132" t="n">
        <v>12.9277</v>
      </c>
      <c r="D1120" s="132" t="n">
        <v>12.99</v>
      </c>
      <c r="E1120" s="132" t="n">
        <v>12.8065</v>
      </c>
      <c r="F1120" s="132" t="n">
        <v>12.9397</v>
      </c>
    </row>
    <row r="1121" customFormat="false" ht="12.8" hidden="true" customHeight="false" outlineLevel="0" collapsed="false">
      <c r="A1121" s="131" t="n">
        <v>1316120400</v>
      </c>
      <c r="B1121" s="330" t="n">
        <f aca="false">(A1121/(24*60*60))+DATE(1970,1,1)</f>
        <v>40801.875</v>
      </c>
      <c r="C1121" s="132" t="n">
        <v>12.9397</v>
      </c>
      <c r="D1121" s="132" t="n">
        <v>13.046</v>
      </c>
      <c r="E1121" s="132" t="n">
        <v>12.8826</v>
      </c>
      <c r="F1121" s="132" t="n">
        <v>13.0305</v>
      </c>
    </row>
    <row r="1122" customFormat="false" ht="12.8" hidden="true" customHeight="false" outlineLevel="0" collapsed="false">
      <c r="A1122" s="131" t="n">
        <v>1316379600</v>
      </c>
      <c r="B1122" s="330" t="n">
        <f aca="false">(A1122/(24*60*60))+DATE(1970,1,1)</f>
        <v>40804.875</v>
      </c>
      <c r="C1122" s="132" t="n">
        <v>13.0305</v>
      </c>
      <c r="D1122" s="132" t="n">
        <v>13.2412</v>
      </c>
      <c r="E1122" s="132" t="n">
        <v>13.0217</v>
      </c>
      <c r="F1122" s="132" t="n">
        <v>13.1198</v>
      </c>
    </row>
    <row r="1123" customFormat="false" ht="12.8" hidden="true" customHeight="false" outlineLevel="0" collapsed="false">
      <c r="A1123" s="131" t="n">
        <v>1316466000</v>
      </c>
      <c r="B1123" s="330" t="n">
        <f aca="false">(A1123/(24*60*60))+DATE(1970,1,1)</f>
        <v>40805.875</v>
      </c>
      <c r="C1123" s="132" t="n">
        <v>13.1198</v>
      </c>
      <c r="D1123" s="132" t="n">
        <v>13.2414</v>
      </c>
      <c r="E1123" s="132" t="n">
        <v>13.0558</v>
      </c>
      <c r="F1123" s="132" t="n">
        <v>13.2272</v>
      </c>
    </row>
    <row r="1124" customFormat="false" ht="12.8" hidden="true" customHeight="false" outlineLevel="0" collapsed="false">
      <c r="A1124" s="131" t="n">
        <v>1316552400</v>
      </c>
      <c r="B1124" s="330" t="n">
        <f aca="false">(A1124/(24*60*60))+DATE(1970,1,1)</f>
        <v>40806.875</v>
      </c>
      <c r="C1124" s="132" t="n">
        <v>13.2272</v>
      </c>
      <c r="D1124" s="132" t="n">
        <v>13.7124</v>
      </c>
      <c r="E1124" s="132" t="n">
        <v>13.1859</v>
      </c>
      <c r="F1124" s="132" t="n">
        <v>13.696</v>
      </c>
    </row>
    <row r="1125" customFormat="false" ht="12.8" hidden="true" customHeight="false" outlineLevel="0" collapsed="false">
      <c r="A1125" s="131" t="n">
        <v>1316638800</v>
      </c>
      <c r="B1125" s="330" t="n">
        <f aca="false">(A1125/(24*60*60))+DATE(1970,1,1)</f>
        <v>40807.875</v>
      </c>
      <c r="C1125" s="132" t="n">
        <v>13.696</v>
      </c>
      <c r="D1125" s="132" t="n">
        <v>14.0969</v>
      </c>
      <c r="E1125" s="132" t="n">
        <v>13.649</v>
      </c>
      <c r="F1125" s="132" t="n">
        <v>14.0889</v>
      </c>
    </row>
    <row r="1126" customFormat="false" ht="12.8" hidden="true" customHeight="false" outlineLevel="0" collapsed="false">
      <c r="A1126" s="131" t="n">
        <v>1316725200</v>
      </c>
      <c r="B1126" s="330" t="n">
        <f aca="false">(A1126/(24*60*60))+DATE(1970,1,1)</f>
        <v>40808.875</v>
      </c>
      <c r="C1126" s="132" t="n">
        <v>14.0889</v>
      </c>
      <c r="D1126" s="132" t="n">
        <v>14.1402</v>
      </c>
      <c r="E1126" s="132" t="n">
        <v>13.5682</v>
      </c>
      <c r="F1126" s="132" t="n">
        <v>13.58351</v>
      </c>
    </row>
    <row r="1127" customFormat="false" ht="12.8" hidden="true" customHeight="false" outlineLevel="0" collapsed="false">
      <c r="A1127" s="131" t="n">
        <v>1316984400</v>
      </c>
      <c r="B1127" s="330" t="n">
        <f aca="false">(A1127/(24*60*60))+DATE(1970,1,1)</f>
        <v>40811.875</v>
      </c>
      <c r="C1127" s="132" t="n">
        <v>13.58351</v>
      </c>
      <c r="D1127" s="132" t="n">
        <v>13.784</v>
      </c>
      <c r="E1127" s="132" t="n">
        <v>13.4016</v>
      </c>
      <c r="F1127" s="132" t="n">
        <v>13.5306</v>
      </c>
    </row>
    <row r="1128" customFormat="false" ht="12.8" hidden="true" customHeight="false" outlineLevel="0" collapsed="false">
      <c r="A1128" s="131" t="n">
        <v>1317070800</v>
      </c>
      <c r="B1128" s="330" t="n">
        <f aca="false">(A1128/(24*60*60))+DATE(1970,1,1)</f>
        <v>40812.875</v>
      </c>
      <c r="C1128" s="132" t="n">
        <v>13.5306</v>
      </c>
      <c r="D1128" s="132" t="n">
        <v>13.5451</v>
      </c>
      <c r="E1128" s="132" t="n">
        <v>13.2766</v>
      </c>
      <c r="F1128" s="132" t="n">
        <v>13.3637</v>
      </c>
    </row>
    <row r="1129" customFormat="false" ht="12.8" hidden="true" customHeight="false" outlineLevel="0" collapsed="false">
      <c r="A1129" s="131" t="n">
        <v>1317157200</v>
      </c>
      <c r="B1129" s="330" t="n">
        <f aca="false">(A1129/(24*60*60))+DATE(1970,1,1)</f>
        <v>40813.875</v>
      </c>
      <c r="C1129" s="132" t="n">
        <v>13.3637</v>
      </c>
      <c r="D1129" s="132" t="n">
        <v>13.6136</v>
      </c>
      <c r="E1129" s="132" t="n">
        <v>13.3105</v>
      </c>
      <c r="F1129" s="132" t="n">
        <v>13.5545</v>
      </c>
    </row>
    <row r="1130" customFormat="false" ht="12.8" hidden="true" customHeight="false" outlineLevel="0" collapsed="false">
      <c r="A1130" s="131" t="n">
        <v>1317243600</v>
      </c>
      <c r="B1130" s="330" t="n">
        <f aca="false">(A1130/(24*60*60))+DATE(1970,1,1)</f>
        <v>40814.875</v>
      </c>
      <c r="C1130" s="132" t="n">
        <v>13.5545</v>
      </c>
      <c r="D1130" s="132" t="n">
        <v>13.7523</v>
      </c>
      <c r="E1130" s="132" t="n">
        <v>13.39441</v>
      </c>
      <c r="F1130" s="132" t="n">
        <v>13.6918</v>
      </c>
    </row>
    <row r="1131" customFormat="false" ht="12.8" hidden="true" customHeight="false" outlineLevel="0" collapsed="false">
      <c r="A1131" s="131" t="n">
        <v>1317330000</v>
      </c>
      <c r="B1131" s="330" t="n">
        <f aca="false">(A1131/(24*60*60))+DATE(1970,1,1)</f>
        <v>40815.875</v>
      </c>
      <c r="C1131" s="132" t="n">
        <v>13.6918</v>
      </c>
      <c r="D1131" s="132" t="n">
        <v>13.9001</v>
      </c>
      <c r="E1131" s="132" t="n">
        <v>13.6789</v>
      </c>
      <c r="F1131" s="132" t="n">
        <v>13.8902</v>
      </c>
    </row>
    <row r="1132" customFormat="false" ht="12.8" hidden="true" customHeight="false" outlineLevel="0" collapsed="false">
      <c r="A1132" s="131" t="n">
        <v>1317589200</v>
      </c>
      <c r="B1132" s="330" t="n">
        <f aca="false">(A1132/(24*60*60))+DATE(1970,1,1)</f>
        <v>40818.875</v>
      </c>
      <c r="C1132" s="132" t="n">
        <v>13.8902</v>
      </c>
      <c r="D1132" s="132" t="n">
        <v>14.0377</v>
      </c>
      <c r="E1132" s="132" t="n">
        <v>13.7835</v>
      </c>
      <c r="F1132" s="132" t="n">
        <v>14.0278</v>
      </c>
    </row>
    <row r="1133" customFormat="false" ht="12.8" hidden="true" customHeight="false" outlineLevel="0" collapsed="false">
      <c r="A1133" s="131" t="n">
        <v>1317675600</v>
      </c>
      <c r="B1133" s="330" t="n">
        <f aca="false">(A1133/(24*60*60))+DATE(1970,1,1)</f>
        <v>40819.875</v>
      </c>
      <c r="C1133" s="132" t="n">
        <v>14.0278</v>
      </c>
      <c r="D1133" s="132" t="n">
        <v>14.1008</v>
      </c>
      <c r="E1133" s="132" t="n">
        <v>13.7117</v>
      </c>
      <c r="F1133" s="132" t="n">
        <v>13.7521</v>
      </c>
    </row>
    <row r="1134" customFormat="false" ht="12.8" hidden="true" customHeight="false" outlineLevel="0" collapsed="false">
      <c r="A1134" s="131" t="n">
        <v>1317762000</v>
      </c>
      <c r="B1134" s="330" t="n">
        <f aca="false">(A1134/(24*60*60))+DATE(1970,1,1)</f>
        <v>40820.875</v>
      </c>
      <c r="C1134" s="132" t="n">
        <v>13.7521</v>
      </c>
      <c r="D1134" s="132" t="n">
        <v>13.8264</v>
      </c>
      <c r="E1134" s="132" t="n">
        <v>13.4506</v>
      </c>
      <c r="F1134" s="132" t="n">
        <v>13.5459</v>
      </c>
    </row>
    <row r="1135" customFormat="false" ht="12.8" hidden="true" customHeight="false" outlineLevel="0" collapsed="false">
      <c r="A1135" s="131" t="n">
        <v>1317848400</v>
      </c>
      <c r="B1135" s="330" t="n">
        <f aca="false">(A1135/(24*60*60))+DATE(1970,1,1)</f>
        <v>40821.875</v>
      </c>
      <c r="C1135" s="132" t="n">
        <v>13.5459</v>
      </c>
      <c r="D1135" s="132" t="n">
        <v>13.6513</v>
      </c>
      <c r="E1135" s="132" t="n">
        <v>13.3849</v>
      </c>
      <c r="F1135" s="132" t="n">
        <v>13.4006</v>
      </c>
    </row>
    <row r="1136" customFormat="false" ht="12.8" hidden="true" customHeight="false" outlineLevel="0" collapsed="false">
      <c r="A1136" s="131" t="n">
        <v>1317934800</v>
      </c>
      <c r="B1136" s="330" t="n">
        <f aca="false">(A1136/(24*60*60))+DATE(1970,1,1)</f>
        <v>40822.875</v>
      </c>
      <c r="C1136" s="132" t="n">
        <v>13.4006</v>
      </c>
      <c r="D1136" s="132" t="n">
        <v>13.5243</v>
      </c>
      <c r="E1136" s="132" t="n">
        <v>13.2294</v>
      </c>
      <c r="F1136" s="132" t="n">
        <v>13.4413</v>
      </c>
    </row>
    <row r="1137" customFormat="false" ht="12.8" hidden="true" customHeight="false" outlineLevel="0" collapsed="false">
      <c r="A1137" s="131" t="n">
        <v>1318194000</v>
      </c>
      <c r="B1137" s="330" t="n">
        <f aca="false">(A1137/(24*60*60))+DATE(1970,1,1)</f>
        <v>40825.875</v>
      </c>
      <c r="C1137" s="132" t="n">
        <v>13.4413</v>
      </c>
      <c r="D1137" s="132" t="n">
        <v>13.4506</v>
      </c>
      <c r="E1137" s="132" t="n">
        <v>13.2228</v>
      </c>
      <c r="F1137" s="132" t="n">
        <v>13.2368</v>
      </c>
    </row>
    <row r="1138" customFormat="false" ht="12.8" hidden="true" customHeight="false" outlineLevel="0" collapsed="false">
      <c r="A1138" s="131" t="n">
        <v>1318280400</v>
      </c>
      <c r="B1138" s="330" t="n">
        <f aca="false">(A1138/(24*60*60))+DATE(1970,1,1)</f>
        <v>40826.875</v>
      </c>
      <c r="C1138" s="132" t="n">
        <v>13.2368</v>
      </c>
      <c r="D1138" s="132" t="n">
        <v>13.4026</v>
      </c>
      <c r="E1138" s="132" t="n">
        <v>13.2193</v>
      </c>
      <c r="F1138" s="132" t="n">
        <v>13.3933</v>
      </c>
    </row>
    <row r="1139" customFormat="false" ht="12.8" hidden="true" customHeight="false" outlineLevel="0" collapsed="false">
      <c r="A1139" s="131" t="n">
        <v>1318366800</v>
      </c>
      <c r="B1139" s="330" t="n">
        <f aca="false">(A1139/(24*60*60))+DATE(1970,1,1)</f>
        <v>40827.875</v>
      </c>
      <c r="C1139" s="132" t="n">
        <v>13.3933</v>
      </c>
      <c r="D1139" s="132" t="n">
        <v>13.4113</v>
      </c>
      <c r="E1139" s="132" t="n">
        <v>13.1701</v>
      </c>
      <c r="F1139" s="132" t="n">
        <v>13.2825</v>
      </c>
    </row>
    <row r="1140" customFormat="false" ht="12.8" hidden="true" customHeight="false" outlineLevel="0" collapsed="false">
      <c r="A1140" s="131" t="n">
        <v>1318453200</v>
      </c>
      <c r="B1140" s="330" t="n">
        <f aca="false">(A1140/(24*60*60))+DATE(1970,1,1)</f>
        <v>40828.875</v>
      </c>
      <c r="C1140" s="132" t="n">
        <v>13.2825</v>
      </c>
      <c r="D1140" s="132" t="n">
        <v>13.4407</v>
      </c>
      <c r="E1140" s="132" t="n">
        <v>13.2501</v>
      </c>
      <c r="F1140" s="132" t="n">
        <v>13.4216</v>
      </c>
    </row>
    <row r="1141" customFormat="false" ht="12.8" hidden="true" customHeight="false" outlineLevel="0" collapsed="false">
      <c r="A1141" s="131" t="n">
        <v>1318539600</v>
      </c>
      <c r="B1141" s="330" t="n">
        <f aca="false">(A1141/(24*60*60))+DATE(1970,1,1)</f>
        <v>40829.875</v>
      </c>
      <c r="C1141" s="132" t="n">
        <v>13.4216</v>
      </c>
      <c r="D1141" s="132" t="n">
        <v>13.5536</v>
      </c>
      <c r="E1141" s="132" t="n">
        <v>13.223</v>
      </c>
      <c r="F1141" s="132" t="n">
        <v>13.2615</v>
      </c>
    </row>
    <row r="1142" customFormat="false" ht="12.8" hidden="true" customHeight="false" outlineLevel="0" collapsed="false">
      <c r="A1142" s="131" t="n">
        <v>1318798800</v>
      </c>
      <c r="B1142" s="330" t="n">
        <f aca="false">(A1142/(24*60*60))+DATE(1970,1,1)</f>
        <v>40832.875</v>
      </c>
      <c r="C1142" s="132" t="n">
        <v>13.2615</v>
      </c>
      <c r="D1142" s="132" t="n">
        <v>13.4893</v>
      </c>
      <c r="E1142" s="132" t="n">
        <v>13.1432</v>
      </c>
      <c r="F1142" s="132" t="n">
        <v>13.4786</v>
      </c>
    </row>
    <row r="1143" customFormat="false" ht="12.8" hidden="true" customHeight="false" outlineLevel="0" collapsed="false">
      <c r="A1143" s="131" t="n">
        <v>1318885200</v>
      </c>
      <c r="B1143" s="330" t="n">
        <f aca="false">(A1143/(24*60*60))+DATE(1970,1,1)</f>
        <v>40833.875</v>
      </c>
      <c r="C1143" s="132" t="n">
        <v>13.4786</v>
      </c>
      <c r="D1143" s="132" t="n">
        <v>13.5526</v>
      </c>
      <c r="E1143" s="132" t="n">
        <v>13.3379</v>
      </c>
      <c r="F1143" s="132" t="n">
        <v>13.3738</v>
      </c>
    </row>
    <row r="1144" customFormat="false" ht="12.8" hidden="true" customHeight="false" outlineLevel="0" collapsed="false">
      <c r="A1144" s="131" t="n">
        <v>1318971600</v>
      </c>
      <c r="B1144" s="330" t="n">
        <f aca="false">(A1144/(24*60*60))+DATE(1970,1,1)</f>
        <v>40834.875</v>
      </c>
      <c r="C1144" s="132" t="n">
        <v>13.3738</v>
      </c>
      <c r="D1144" s="132" t="n">
        <v>13.4974</v>
      </c>
      <c r="E1144" s="132" t="n">
        <v>13.3091</v>
      </c>
      <c r="F1144" s="132" t="n">
        <v>13.4529</v>
      </c>
    </row>
    <row r="1145" customFormat="false" ht="12.8" hidden="true" customHeight="false" outlineLevel="0" collapsed="false">
      <c r="A1145" s="131" t="n">
        <v>1319058000</v>
      </c>
      <c r="B1145" s="330" t="n">
        <f aca="false">(A1145/(24*60*60))+DATE(1970,1,1)</f>
        <v>40835.875</v>
      </c>
      <c r="C1145" s="132" t="n">
        <v>13.4529</v>
      </c>
      <c r="D1145" s="132" t="n">
        <v>13.8128</v>
      </c>
      <c r="E1145" s="132" t="n">
        <v>13.4027</v>
      </c>
      <c r="F1145" s="132" t="n">
        <v>13.6892</v>
      </c>
    </row>
    <row r="1146" customFormat="false" ht="12.8" hidden="true" customHeight="false" outlineLevel="0" collapsed="false">
      <c r="A1146" s="131" t="n">
        <v>1319144400</v>
      </c>
      <c r="B1146" s="330" t="n">
        <f aca="false">(A1146/(24*60*60))+DATE(1970,1,1)</f>
        <v>40836.875</v>
      </c>
      <c r="C1146" s="132" t="n">
        <v>13.6892</v>
      </c>
      <c r="D1146" s="132" t="n">
        <v>13.744</v>
      </c>
      <c r="E1146" s="132" t="n">
        <v>13.5573</v>
      </c>
      <c r="F1146" s="132" t="n">
        <v>13.6743</v>
      </c>
    </row>
    <row r="1147" customFormat="false" ht="12.8" hidden="true" customHeight="false" outlineLevel="0" collapsed="false">
      <c r="A1147" s="131" t="n">
        <v>1319403600</v>
      </c>
      <c r="B1147" s="330" t="n">
        <f aca="false">(A1147/(24*60*60))+DATE(1970,1,1)</f>
        <v>40839.875</v>
      </c>
      <c r="C1147" s="132" t="n">
        <v>13.6743</v>
      </c>
      <c r="D1147" s="132" t="n">
        <v>13.6743</v>
      </c>
      <c r="E1147" s="132" t="n">
        <v>13.3508</v>
      </c>
      <c r="F1147" s="132" t="n">
        <v>13.3653</v>
      </c>
    </row>
    <row r="1148" customFormat="false" ht="12.8" hidden="true" customHeight="false" outlineLevel="0" collapsed="false">
      <c r="A1148" s="131" t="n">
        <v>1319490000</v>
      </c>
      <c r="B1148" s="330" t="n">
        <f aca="false">(A1148/(24*60*60))+DATE(1970,1,1)</f>
        <v>40840.875</v>
      </c>
      <c r="C1148" s="132" t="n">
        <v>13.3653</v>
      </c>
      <c r="D1148" s="132" t="n">
        <v>13.5569</v>
      </c>
      <c r="E1148" s="132" t="n">
        <v>13.2958</v>
      </c>
      <c r="F1148" s="132" t="n">
        <v>13.5151</v>
      </c>
    </row>
    <row r="1149" customFormat="false" ht="12.8" hidden="true" customHeight="false" outlineLevel="0" collapsed="false">
      <c r="A1149" s="131" t="n">
        <v>1319576400</v>
      </c>
      <c r="B1149" s="330" t="n">
        <f aca="false">(A1149/(24*60*60))+DATE(1970,1,1)</f>
        <v>40841.875</v>
      </c>
      <c r="C1149" s="132" t="n">
        <v>13.5151</v>
      </c>
      <c r="D1149" s="132" t="n">
        <v>13.5324</v>
      </c>
      <c r="E1149" s="132" t="n">
        <v>13.3486</v>
      </c>
      <c r="F1149" s="132" t="n">
        <v>13.3945</v>
      </c>
    </row>
    <row r="1150" customFormat="false" ht="12.8" hidden="true" customHeight="false" outlineLevel="0" collapsed="false">
      <c r="A1150" s="131" t="n">
        <v>1319662800</v>
      </c>
      <c r="B1150" s="330" t="n">
        <f aca="false">(A1150/(24*60*60))+DATE(1970,1,1)</f>
        <v>40842.875</v>
      </c>
      <c r="C1150" s="132" t="n">
        <v>13.3945</v>
      </c>
      <c r="D1150" s="132" t="n">
        <v>13.4143</v>
      </c>
      <c r="E1150" s="132" t="n">
        <v>13.0913</v>
      </c>
      <c r="F1150" s="132" t="n">
        <v>13.1237</v>
      </c>
    </row>
    <row r="1151" customFormat="false" ht="12.8" hidden="true" customHeight="false" outlineLevel="0" collapsed="false">
      <c r="A1151" s="131" t="n">
        <v>1319749200</v>
      </c>
      <c r="B1151" s="330" t="n">
        <f aca="false">(A1151/(24*60*60))+DATE(1970,1,1)</f>
        <v>40843.875</v>
      </c>
      <c r="C1151" s="132" t="n">
        <v>13.1237</v>
      </c>
      <c r="D1151" s="132" t="n">
        <v>13.164</v>
      </c>
      <c r="E1151" s="132" t="n">
        <v>12.999</v>
      </c>
      <c r="F1151" s="132" t="n">
        <v>13.0013</v>
      </c>
    </row>
    <row r="1152" customFormat="false" ht="12.8" hidden="true" customHeight="false" outlineLevel="0" collapsed="false">
      <c r="A1152" s="131" t="n">
        <v>1320008400</v>
      </c>
      <c r="B1152" s="330" t="n">
        <f aca="false">(A1152/(24*60*60))+DATE(1970,1,1)</f>
        <v>40846.875</v>
      </c>
      <c r="C1152" s="132" t="n">
        <v>13.0013</v>
      </c>
      <c r="D1152" s="132" t="n">
        <v>13.3645</v>
      </c>
      <c r="E1152" s="132" t="n">
        <v>12.9866</v>
      </c>
      <c r="F1152" s="132" t="n">
        <v>13.3479</v>
      </c>
    </row>
    <row r="1153" customFormat="false" ht="12.8" hidden="true" customHeight="false" outlineLevel="0" collapsed="false">
      <c r="A1153" s="131" t="n">
        <v>1320094800</v>
      </c>
      <c r="B1153" s="330" t="n">
        <f aca="false">(A1153/(24*60*60))+DATE(1970,1,1)</f>
        <v>40847.875</v>
      </c>
      <c r="C1153" s="132" t="n">
        <v>13.3479</v>
      </c>
      <c r="D1153" s="132" t="n">
        <v>13.7716</v>
      </c>
      <c r="E1153" s="132" t="n">
        <v>13.3289</v>
      </c>
      <c r="F1153" s="132" t="n">
        <v>13.6033</v>
      </c>
    </row>
    <row r="1154" customFormat="false" ht="12.8" hidden="true" customHeight="false" outlineLevel="0" collapsed="false">
      <c r="A1154" s="131" t="n">
        <v>1320181200</v>
      </c>
      <c r="B1154" s="330" t="n">
        <f aca="false">(A1154/(24*60*60))+DATE(1970,1,1)</f>
        <v>40848.875</v>
      </c>
      <c r="C1154" s="132" t="n">
        <v>13.6033</v>
      </c>
      <c r="D1154" s="132" t="n">
        <v>13.6345</v>
      </c>
      <c r="E1154" s="132" t="n">
        <v>13.4357</v>
      </c>
      <c r="F1154" s="132" t="n">
        <v>13.5336</v>
      </c>
    </row>
    <row r="1155" customFormat="false" ht="12.8" hidden="true" customHeight="false" outlineLevel="0" collapsed="false">
      <c r="A1155" s="131" t="n">
        <v>1320267600</v>
      </c>
      <c r="B1155" s="330" t="n">
        <f aca="false">(A1155/(24*60*60))+DATE(1970,1,1)</f>
        <v>40849.875</v>
      </c>
      <c r="C1155" s="132" t="n">
        <v>13.5336</v>
      </c>
      <c r="D1155" s="132" t="n">
        <v>13.6486</v>
      </c>
      <c r="E1155" s="132" t="n">
        <v>13.3071</v>
      </c>
      <c r="F1155" s="132" t="n">
        <v>13.3182</v>
      </c>
    </row>
    <row r="1156" customFormat="false" ht="12.8" hidden="true" customHeight="false" outlineLevel="0" collapsed="false">
      <c r="A1156" s="131" t="n">
        <v>1320354000</v>
      </c>
      <c r="B1156" s="330" t="n">
        <f aca="false">(A1156/(24*60*60))+DATE(1970,1,1)</f>
        <v>40850.875</v>
      </c>
      <c r="C1156" s="132" t="n">
        <v>13.3182</v>
      </c>
      <c r="D1156" s="132" t="n">
        <v>13.525</v>
      </c>
      <c r="E1156" s="132" t="n">
        <v>13.2753</v>
      </c>
      <c r="F1156" s="132" t="n">
        <v>13.4952</v>
      </c>
    </row>
    <row r="1157" customFormat="false" ht="12.8" hidden="true" customHeight="false" outlineLevel="0" collapsed="false">
      <c r="A1157" s="131" t="n">
        <v>1320616800</v>
      </c>
      <c r="B1157" s="330" t="n">
        <f aca="false">(A1157/(24*60*60))+DATE(1970,1,1)</f>
        <v>40853.9166666667</v>
      </c>
      <c r="C1157" s="132" t="n">
        <v>13.4952</v>
      </c>
      <c r="D1157" s="132" t="n">
        <v>13.5651</v>
      </c>
      <c r="E1157" s="132" t="n">
        <v>13.401</v>
      </c>
      <c r="F1157" s="132" t="n">
        <v>13.4123</v>
      </c>
    </row>
    <row r="1158" customFormat="false" ht="12.8" hidden="true" customHeight="false" outlineLevel="0" collapsed="false">
      <c r="A1158" s="131" t="n">
        <v>1320703200</v>
      </c>
      <c r="B1158" s="330" t="n">
        <f aca="false">(A1158/(24*60*60))+DATE(1970,1,1)</f>
        <v>40854.9166666667</v>
      </c>
      <c r="C1158" s="132" t="n">
        <v>13.4123</v>
      </c>
      <c r="D1158" s="132" t="n">
        <v>13.4688</v>
      </c>
      <c r="E1158" s="132" t="n">
        <v>13.3311</v>
      </c>
      <c r="F1158" s="132" t="n">
        <v>13.3321</v>
      </c>
    </row>
    <row r="1159" customFormat="false" ht="12.8" hidden="true" customHeight="false" outlineLevel="0" collapsed="false">
      <c r="A1159" s="131" t="n">
        <v>1320789600</v>
      </c>
      <c r="B1159" s="330" t="n">
        <f aca="false">(A1159/(24*60*60))+DATE(1970,1,1)</f>
        <v>40855.9166666667</v>
      </c>
      <c r="C1159" s="132" t="n">
        <v>13.3321</v>
      </c>
      <c r="D1159" s="132" t="n">
        <v>13.6872</v>
      </c>
      <c r="E1159" s="132" t="n">
        <v>13.3236</v>
      </c>
      <c r="F1159" s="132" t="n">
        <v>13.6698</v>
      </c>
    </row>
    <row r="1160" customFormat="false" ht="12.8" hidden="true" customHeight="false" outlineLevel="0" collapsed="false">
      <c r="A1160" s="131" t="n">
        <v>1320876000</v>
      </c>
      <c r="B1160" s="330" t="n">
        <f aca="false">(A1160/(24*60*60))+DATE(1970,1,1)</f>
        <v>40856.9166666667</v>
      </c>
      <c r="C1160" s="132" t="n">
        <v>13.6698</v>
      </c>
      <c r="D1160" s="132" t="n">
        <v>13.7303</v>
      </c>
      <c r="E1160" s="132" t="n">
        <v>13.5138</v>
      </c>
      <c r="F1160" s="132" t="n">
        <v>13.531</v>
      </c>
    </row>
    <row r="1161" customFormat="false" ht="12.8" hidden="true" customHeight="false" outlineLevel="0" collapsed="false">
      <c r="A1161" s="131" t="n">
        <v>1320962400</v>
      </c>
      <c r="B1161" s="330" t="n">
        <f aca="false">(A1161/(24*60*60))+DATE(1970,1,1)</f>
        <v>40857.9166666667</v>
      </c>
      <c r="C1161" s="132" t="n">
        <v>13.531</v>
      </c>
      <c r="D1161" s="132" t="n">
        <v>13.5789</v>
      </c>
      <c r="E1161" s="132" t="n">
        <v>13.3862</v>
      </c>
      <c r="F1161" s="132" t="n">
        <v>13.4898</v>
      </c>
    </row>
    <row r="1162" customFormat="false" ht="12.8" hidden="true" customHeight="false" outlineLevel="0" collapsed="false">
      <c r="A1162" s="131" t="n">
        <v>1321221600</v>
      </c>
      <c r="B1162" s="330" t="n">
        <f aca="false">(A1162/(24*60*60))+DATE(1970,1,1)</f>
        <v>40860.9166666667</v>
      </c>
      <c r="C1162" s="132" t="n">
        <v>13.4898</v>
      </c>
      <c r="D1162" s="132" t="n">
        <v>13.5674</v>
      </c>
      <c r="E1162" s="132" t="n">
        <v>13.405</v>
      </c>
      <c r="F1162" s="132" t="n">
        <v>13.5003</v>
      </c>
    </row>
    <row r="1163" customFormat="false" ht="12.8" hidden="true" customHeight="false" outlineLevel="0" collapsed="false">
      <c r="A1163" s="131" t="n">
        <v>1321308000</v>
      </c>
      <c r="B1163" s="330" t="n">
        <f aca="false">(A1163/(24*60*60))+DATE(1970,1,1)</f>
        <v>40861.9166666667</v>
      </c>
      <c r="C1163" s="132" t="n">
        <v>13.5003</v>
      </c>
      <c r="D1163" s="132" t="n">
        <v>13.6168</v>
      </c>
      <c r="E1163" s="132" t="n">
        <v>13.4525</v>
      </c>
      <c r="F1163" s="132" t="n">
        <v>13.5906</v>
      </c>
    </row>
    <row r="1164" customFormat="false" ht="12.8" hidden="true" customHeight="false" outlineLevel="0" collapsed="false">
      <c r="A1164" s="131" t="n">
        <v>1321394400</v>
      </c>
      <c r="B1164" s="330" t="n">
        <f aca="false">(A1164/(24*60*60))+DATE(1970,1,1)</f>
        <v>40862.9166666667</v>
      </c>
      <c r="C1164" s="132" t="n">
        <v>13.5906</v>
      </c>
      <c r="D1164" s="132" t="n">
        <v>13.6572</v>
      </c>
      <c r="E1164" s="132" t="n">
        <v>13.5013</v>
      </c>
      <c r="F1164" s="132" t="n">
        <v>13.6418</v>
      </c>
    </row>
    <row r="1165" customFormat="false" ht="12.8" hidden="true" customHeight="false" outlineLevel="0" collapsed="false">
      <c r="A1165" s="131" t="n">
        <v>1321480800</v>
      </c>
      <c r="B1165" s="330" t="n">
        <f aca="false">(A1165/(24*60*60))+DATE(1970,1,1)</f>
        <v>40863.9166666667</v>
      </c>
      <c r="C1165" s="132" t="n">
        <v>13.6418</v>
      </c>
      <c r="D1165" s="132" t="n">
        <v>13.7495</v>
      </c>
      <c r="E1165" s="132" t="n">
        <v>13.5986</v>
      </c>
      <c r="F1165" s="132" t="n">
        <v>13.7129</v>
      </c>
    </row>
    <row r="1166" customFormat="false" ht="12.8" hidden="true" customHeight="false" outlineLevel="0" collapsed="false">
      <c r="A1166" s="131" t="n">
        <v>1321567200</v>
      </c>
      <c r="B1166" s="330" t="n">
        <f aca="false">(A1166/(24*60*60))+DATE(1970,1,1)</f>
        <v>40864.9166666667</v>
      </c>
      <c r="C1166" s="132" t="n">
        <v>13.7129</v>
      </c>
      <c r="D1166" s="132" t="n">
        <v>13.7838</v>
      </c>
      <c r="E1166" s="132" t="n">
        <v>13.6003</v>
      </c>
      <c r="F1166" s="132" t="n">
        <v>13.7272</v>
      </c>
    </row>
    <row r="1167" customFormat="false" ht="12.8" hidden="true" customHeight="false" outlineLevel="0" collapsed="false">
      <c r="A1167" s="131" t="n">
        <v>1321826400</v>
      </c>
      <c r="B1167" s="330" t="n">
        <f aca="false">(A1167/(24*60*60))+DATE(1970,1,1)</f>
        <v>40867.9166666667</v>
      </c>
      <c r="C1167" s="132" t="n">
        <v>13.7272</v>
      </c>
      <c r="D1167" s="132" t="n">
        <v>14.0561</v>
      </c>
      <c r="E1167" s="132" t="n">
        <v>13.6894</v>
      </c>
      <c r="F1167" s="132" t="n">
        <v>14.0121</v>
      </c>
    </row>
    <row r="1168" customFormat="false" ht="12.8" hidden="true" customHeight="false" outlineLevel="0" collapsed="false">
      <c r="A1168" s="131" t="n">
        <v>1321912800</v>
      </c>
      <c r="B1168" s="330" t="n">
        <f aca="false">(A1168/(24*60*60))+DATE(1970,1,1)</f>
        <v>40868.9166666667</v>
      </c>
      <c r="C1168" s="132" t="n">
        <v>14.0121</v>
      </c>
      <c r="D1168" s="132" t="n">
        <v>14.0924</v>
      </c>
      <c r="E1168" s="132" t="n">
        <v>13.9169</v>
      </c>
      <c r="F1168" s="132" t="n">
        <v>13.9743</v>
      </c>
    </row>
    <row r="1169" customFormat="false" ht="12.8" hidden="true" customHeight="false" outlineLevel="0" collapsed="false">
      <c r="A1169" s="131" t="n">
        <v>1321999200</v>
      </c>
      <c r="B1169" s="330" t="n">
        <f aca="false">(A1169/(24*60*60))+DATE(1970,1,1)</f>
        <v>40869.9166666667</v>
      </c>
      <c r="C1169" s="132" t="n">
        <v>13.9743</v>
      </c>
      <c r="D1169" s="132" t="n">
        <v>14.2246</v>
      </c>
      <c r="E1169" s="132" t="n">
        <v>13.9463</v>
      </c>
      <c r="F1169" s="132" t="n">
        <v>14.1727</v>
      </c>
    </row>
    <row r="1170" customFormat="false" ht="12.8" hidden="true" customHeight="false" outlineLevel="0" collapsed="false">
      <c r="A1170" s="131" t="n">
        <v>1322085600</v>
      </c>
      <c r="B1170" s="330" t="n">
        <f aca="false">(A1170/(24*60*60))+DATE(1970,1,1)</f>
        <v>40870.9166666667</v>
      </c>
      <c r="C1170" s="132" t="n">
        <v>14.1727</v>
      </c>
      <c r="D1170" s="132" t="n">
        <v>14.2364</v>
      </c>
      <c r="E1170" s="132" t="n">
        <v>14.04</v>
      </c>
      <c r="F1170" s="132" t="n">
        <v>14.1949</v>
      </c>
    </row>
    <row r="1171" customFormat="false" ht="12.8" hidden="true" customHeight="false" outlineLevel="0" collapsed="false">
      <c r="A1171" s="131" t="n">
        <v>1322172000</v>
      </c>
      <c r="B1171" s="330" t="n">
        <f aca="false">(A1171/(24*60*60))+DATE(1970,1,1)</f>
        <v>40871.9166666667</v>
      </c>
      <c r="C1171" s="132" t="n">
        <v>14.1949</v>
      </c>
      <c r="D1171" s="132" t="n">
        <v>14.3114</v>
      </c>
      <c r="E1171" s="132" t="n">
        <v>14.1752</v>
      </c>
      <c r="F1171" s="132" t="n">
        <v>14.2048</v>
      </c>
    </row>
    <row r="1172" customFormat="false" ht="12.8" hidden="true" customHeight="false" outlineLevel="0" collapsed="false">
      <c r="A1172" s="131" t="n">
        <v>1322431200</v>
      </c>
      <c r="B1172" s="330" t="n">
        <f aca="false">(A1172/(24*60*60))+DATE(1970,1,1)</f>
        <v>40874.9166666667</v>
      </c>
      <c r="C1172" s="132" t="n">
        <v>14.2048</v>
      </c>
      <c r="D1172" s="132" t="n">
        <v>14.2048</v>
      </c>
      <c r="E1172" s="132" t="n">
        <v>13.9566</v>
      </c>
      <c r="F1172" s="132" t="n">
        <v>14.0011</v>
      </c>
    </row>
    <row r="1173" customFormat="false" ht="12.8" hidden="true" customHeight="false" outlineLevel="0" collapsed="false">
      <c r="A1173" s="131" t="n">
        <v>1322517600</v>
      </c>
      <c r="B1173" s="330" t="n">
        <f aca="false">(A1173/(24*60*60))+DATE(1970,1,1)</f>
        <v>40875.9166666667</v>
      </c>
      <c r="C1173" s="132" t="n">
        <v>14.0011</v>
      </c>
      <c r="D1173" s="132" t="n">
        <v>14.0408</v>
      </c>
      <c r="E1173" s="132" t="n">
        <v>13.729</v>
      </c>
      <c r="F1173" s="132" t="n">
        <v>13.8166</v>
      </c>
    </row>
    <row r="1174" customFormat="false" ht="12.8" hidden="true" customHeight="false" outlineLevel="0" collapsed="false">
      <c r="A1174" s="131" t="n">
        <v>1322604000</v>
      </c>
      <c r="B1174" s="330" t="n">
        <f aca="false">(A1174/(24*60*60))+DATE(1970,1,1)</f>
        <v>40876.9166666667</v>
      </c>
      <c r="C1174" s="132" t="n">
        <v>13.8166</v>
      </c>
      <c r="D1174" s="132" t="n">
        <v>13.8616</v>
      </c>
      <c r="E1174" s="132" t="n">
        <v>13.5068</v>
      </c>
      <c r="F1174" s="132" t="n">
        <v>13.6206</v>
      </c>
    </row>
    <row r="1175" customFormat="false" ht="12.8" hidden="true" customHeight="false" outlineLevel="0" collapsed="false">
      <c r="A1175" s="131" t="n">
        <v>1322690400</v>
      </c>
      <c r="B1175" s="330" t="n">
        <f aca="false">(A1175/(24*60*60))+DATE(1970,1,1)</f>
        <v>40877.9166666667</v>
      </c>
      <c r="C1175" s="132" t="n">
        <v>13.6206</v>
      </c>
      <c r="D1175" s="132" t="n">
        <v>13.682</v>
      </c>
      <c r="E1175" s="132" t="n">
        <v>13.5341</v>
      </c>
      <c r="F1175" s="132" t="n">
        <v>13.6106</v>
      </c>
    </row>
    <row r="1176" customFormat="false" ht="12.8" hidden="true" customHeight="false" outlineLevel="0" collapsed="false">
      <c r="A1176" s="131" t="n">
        <v>1322776800</v>
      </c>
      <c r="B1176" s="330" t="n">
        <f aca="false">(A1176/(24*60*60))+DATE(1970,1,1)</f>
        <v>40878.9166666667</v>
      </c>
      <c r="C1176" s="132" t="n">
        <v>13.6106</v>
      </c>
      <c r="D1176" s="132" t="n">
        <v>13.6224</v>
      </c>
      <c r="E1176" s="132" t="n">
        <v>13.4454</v>
      </c>
      <c r="F1176" s="132" t="n">
        <v>13.5937</v>
      </c>
    </row>
    <row r="1177" customFormat="false" ht="12.8" hidden="true" customHeight="false" outlineLevel="0" collapsed="false">
      <c r="A1177" s="131" t="n">
        <v>1323036000</v>
      </c>
      <c r="B1177" s="330" t="n">
        <f aca="false">(A1177/(24*60*60))+DATE(1970,1,1)</f>
        <v>40881.9166666667</v>
      </c>
      <c r="C1177" s="132" t="n">
        <v>13.5937</v>
      </c>
      <c r="D1177" s="132" t="n">
        <v>13.5937</v>
      </c>
      <c r="E1177" s="132" t="n">
        <v>13.4466</v>
      </c>
      <c r="F1177" s="132" t="n">
        <v>13.5247</v>
      </c>
    </row>
    <row r="1178" customFormat="false" ht="12.8" hidden="true" customHeight="false" outlineLevel="0" collapsed="false">
      <c r="A1178" s="131" t="n">
        <v>1323122400</v>
      </c>
      <c r="B1178" s="330" t="n">
        <f aca="false">(A1178/(24*60*60))+DATE(1970,1,1)</f>
        <v>40882.9166666667</v>
      </c>
      <c r="C1178" s="132" t="n">
        <v>13.5247</v>
      </c>
      <c r="D1178" s="132" t="n">
        <v>13.5549</v>
      </c>
      <c r="E1178" s="132" t="n">
        <v>13.4278</v>
      </c>
      <c r="F1178" s="132" t="n">
        <v>13.4756</v>
      </c>
    </row>
    <row r="1179" customFormat="false" ht="12.8" hidden="true" customHeight="false" outlineLevel="0" collapsed="false">
      <c r="A1179" s="131" t="n">
        <v>1323208800</v>
      </c>
      <c r="B1179" s="330" t="n">
        <f aca="false">(A1179/(24*60*60))+DATE(1970,1,1)</f>
        <v>40883.9166666667</v>
      </c>
      <c r="C1179" s="132" t="n">
        <v>13.4756</v>
      </c>
      <c r="D1179" s="132" t="n">
        <v>13.5536</v>
      </c>
      <c r="E1179" s="132" t="n">
        <v>13.4416</v>
      </c>
      <c r="F1179" s="132" t="n">
        <v>13.5076</v>
      </c>
    </row>
    <row r="1180" customFormat="false" ht="12.8" hidden="true" customHeight="false" outlineLevel="0" collapsed="false">
      <c r="A1180" s="131" t="n">
        <v>1323295200</v>
      </c>
      <c r="B1180" s="330" t="n">
        <f aca="false">(A1180/(24*60*60))+DATE(1970,1,1)</f>
        <v>40884.9166666667</v>
      </c>
      <c r="C1180" s="132" t="n">
        <v>13.5076</v>
      </c>
      <c r="D1180" s="132" t="n">
        <v>13.7275</v>
      </c>
      <c r="E1180" s="132" t="n">
        <v>13.4436</v>
      </c>
      <c r="F1180" s="132" t="n">
        <v>13.7007</v>
      </c>
    </row>
    <row r="1181" customFormat="false" ht="12.8" hidden="true" customHeight="false" outlineLevel="0" collapsed="false">
      <c r="A1181" s="131" t="n">
        <v>1323381600</v>
      </c>
      <c r="B1181" s="330" t="n">
        <f aca="false">(A1181/(24*60*60))+DATE(1970,1,1)</f>
        <v>40885.9166666667</v>
      </c>
      <c r="C1181" s="132" t="n">
        <v>13.7007</v>
      </c>
      <c r="D1181" s="132" t="n">
        <v>13.7583</v>
      </c>
      <c r="E1181" s="132" t="n">
        <v>13.5521</v>
      </c>
      <c r="F1181" s="132" t="n">
        <v>13.5576</v>
      </c>
    </row>
    <row r="1182" customFormat="false" ht="12.8" hidden="true" customHeight="false" outlineLevel="0" collapsed="false">
      <c r="A1182" s="131" t="n">
        <v>1323640800</v>
      </c>
      <c r="B1182" s="330" t="n">
        <f aca="false">(A1182/(24*60*60))+DATE(1970,1,1)</f>
        <v>40888.9166666667</v>
      </c>
      <c r="C1182" s="132" t="n">
        <v>13.5576</v>
      </c>
      <c r="D1182" s="132" t="n">
        <v>13.8818</v>
      </c>
      <c r="E1182" s="132" t="n">
        <v>13.5518</v>
      </c>
      <c r="F1182" s="132" t="n">
        <v>13.8105</v>
      </c>
    </row>
    <row r="1183" customFormat="false" ht="12.8" hidden="true" customHeight="false" outlineLevel="0" collapsed="false">
      <c r="A1183" s="131" t="n">
        <v>1323727200</v>
      </c>
      <c r="B1183" s="330" t="n">
        <f aca="false">(A1183/(24*60*60))+DATE(1970,1,1)</f>
        <v>40889.9166666667</v>
      </c>
      <c r="C1183" s="132" t="n">
        <v>13.8105</v>
      </c>
      <c r="D1183" s="132" t="n">
        <v>13.9046</v>
      </c>
      <c r="E1183" s="132" t="n">
        <v>13.7302</v>
      </c>
      <c r="F1183" s="132" t="n">
        <v>13.864</v>
      </c>
    </row>
    <row r="1184" customFormat="false" ht="12.8" hidden="true" customHeight="false" outlineLevel="0" collapsed="false">
      <c r="A1184" s="131" t="n">
        <v>1323813600</v>
      </c>
      <c r="B1184" s="330" t="n">
        <f aca="false">(A1184/(24*60*60))+DATE(1970,1,1)</f>
        <v>40890.9166666667</v>
      </c>
      <c r="C1184" s="132" t="n">
        <v>13.864</v>
      </c>
      <c r="D1184" s="132" t="n">
        <v>13.9661</v>
      </c>
      <c r="E1184" s="132" t="n">
        <v>13.82535</v>
      </c>
      <c r="F1184" s="132" t="n">
        <v>13.8923</v>
      </c>
    </row>
    <row r="1185" customFormat="false" ht="12.8" hidden="true" customHeight="false" outlineLevel="0" collapsed="false">
      <c r="A1185" s="131" t="n">
        <v>1323900000</v>
      </c>
      <c r="B1185" s="330" t="n">
        <f aca="false">(A1185/(24*60*60))+DATE(1970,1,1)</f>
        <v>40891.9166666667</v>
      </c>
      <c r="C1185" s="132" t="n">
        <v>13.8923</v>
      </c>
      <c r="D1185" s="132" t="n">
        <v>13.9213</v>
      </c>
      <c r="E1185" s="132" t="n">
        <v>13.7408</v>
      </c>
      <c r="F1185" s="132" t="n">
        <v>13.9138</v>
      </c>
    </row>
    <row r="1186" customFormat="false" ht="12.8" hidden="true" customHeight="false" outlineLevel="0" collapsed="false">
      <c r="A1186" s="131" t="n">
        <v>1323986400</v>
      </c>
      <c r="B1186" s="330" t="n">
        <f aca="false">(A1186/(24*60*60))+DATE(1970,1,1)</f>
        <v>40892.9166666667</v>
      </c>
      <c r="C1186" s="132" t="n">
        <v>13.9138</v>
      </c>
      <c r="D1186" s="132" t="n">
        <v>13.9266</v>
      </c>
      <c r="E1186" s="132" t="n">
        <v>13.7771</v>
      </c>
      <c r="F1186" s="132" t="n">
        <v>13.8456</v>
      </c>
    </row>
    <row r="1187" customFormat="false" ht="12.8" hidden="true" customHeight="false" outlineLevel="0" collapsed="false">
      <c r="A1187" s="131" t="n">
        <v>1324245600</v>
      </c>
      <c r="B1187" s="330" t="n">
        <f aca="false">(A1187/(24*60*60))+DATE(1970,1,1)</f>
        <v>40895.9166666667</v>
      </c>
      <c r="C1187" s="132" t="n">
        <v>13.8456</v>
      </c>
      <c r="D1187" s="132" t="n">
        <v>13.91549</v>
      </c>
      <c r="E1187" s="132" t="n">
        <v>13.798</v>
      </c>
      <c r="F1187" s="132" t="n">
        <v>13.9098</v>
      </c>
    </row>
    <row r="1188" customFormat="false" ht="12.8" hidden="true" customHeight="false" outlineLevel="0" collapsed="false">
      <c r="A1188" s="131" t="n">
        <v>1324332000</v>
      </c>
      <c r="B1188" s="330" t="n">
        <f aca="false">(A1188/(24*60*60))+DATE(1970,1,1)</f>
        <v>40896.9166666667</v>
      </c>
      <c r="C1188" s="132" t="n">
        <v>13.9098</v>
      </c>
      <c r="D1188" s="132" t="n">
        <v>13.9117</v>
      </c>
      <c r="E1188" s="132" t="n">
        <v>13.7274</v>
      </c>
      <c r="F1188" s="132" t="n">
        <v>13.7824</v>
      </c>
    </row>
    <row r="1189" customFormat="false" ht="12.8" hidden="true" customHeight="false" outlineLevel="0" collapsed="false">
      <c r="A1189" s="131" t="n">
        <v>1324418400</v>
      </c>
      <c r="B1189" s="330" t="n">
        <f aca="false">(A1189/(24*60*60))+DATE(1970,1,1)</f>
        <v>40897.9166666667</v>
      </c>
      <c r="C1189" s="132" t="n">
        <v>13.7824</v>
      </c>
      <c r="D1189" s="132" t="n">
        <v>13.8875</v>
      </c>
      <c r="E1189" s="132" t="n">
        <v>13.6745</v>
      </c>
      <c r="F1189" s="132" t="n">
        <v>13.8206</v>
      </c>
    </row>
    <row r="1190" customFormat="false" ht="12.8" hidden="true" customHeight="false" outlineLevel="0" collapsed="false">
      <c r="A1190" s="131" t="n">
        <v>1324504800</v>
      </c>
      <c r="B1190" s="330" t="n">
        <f aca="false">(A1190/(24*60*60))+DATE(1970,1,1)</f>
        <v>40898.9166666667</v>
      </c>
      <c r="C1190" s="132" t="n">
        <v>13.8206</v>
      </c>
      <c r="D1190" s="132" t="n">
        <v>13.8382</v>
      </c>
      <c r="E1190" s="132" t="n">
        <v>13.7626</v>
      </c>
      <c r="F1190" s="132" t="n">
        <v>13.8178</v>
      </c>
    </row>
    <row r="1191" customFormat="false" ht="12.8" hidden="true" customHeight="false" outlineLevel="0" collapsed="false">
      <c r="A1191" s="131" t="n">
        <v>1324591200</v>
      </c>
      <c r="B1191" s="330" t="n">
        <f aca="false">(A1191/(24*60*60))+DATE(1970,1,1)</f>
        <v>40899.9166666667</v>
      </c>
      <c r="C1191" s="132" t="n">
        <v>13.8178</v>
      </c>
      <c r="D1191" s="132" t="n">
        <v>13.8715</v>
      </c>
      <c r="E1191" s="132" t="n">
        <v>13.752</v>
      </c>
      <c r="F1191" s="132" t="n">
        <v>13.8346</v>
      </c>
    </row>
    <row r="1192" customFormat="false" ht="12.8" hidden="true" customHeight="false" outlineLevel="0" collapsed="false">
      <c r="A1192" s="131" t="n">
        <v>1324850400</v>
      </c>
      <c r="B1192" s="330" t="n">
        <f aca="false">(A1192/(24*60*60))+DATE(1970,1,1)</f>
        <v>40902.9166666667</v>
      </c>
      <c r="C1192" s="132" t="n">
        <v>13.8346</v>
      </c>
      <c r="D1192" s="132" t="n">
        <v>13.8674</v>
      </c>
      <c r="E1192" s="132" t="n">
        <v>13.8003</v>
      </c>
      <c r="F1192" s="132" t="n">
        <v>13.8396</v>
      </c>
    </row>
    <row r="1193" customFormat="false" ht="12.8" hidden="true" customHeight="false" outlineLevel="0" collapsed="false">
      <c r="A1193" s="131" t="n">
        <v>1324936800</v>
      </c>
      <c r="B1193" s="330" t="n">
        <f aca="false">(A1193/(24*60*60))+DATE(1970,1,1)</f>
        <v>40903.9166666667</v>
      </c>
      <c r="C1193" s="132" t="n">
        <v>13.8396</v>
      </c>
      <c r="D1193" s="132" t="n">
        <v>14.0416</v>
      </c>
      <c r="E1193" s="132" t="n">
        <v>13.8372</v>
      </c>
      <c r="F1193" s="132" t="n">
        <v>14.0021</v>
      </c>
    </row>
    <row r="1194" customFormat="false" ht="12.8" hidden="true" customHeight="false" outlineLevel="0" collapsed="false">
      <c r="A1194" s="131" t="n">
        <v>1325023200</v>
      </c>
      <c r="B1194" s="330" t="n">
        <f aca="false">(A1194/(24*60*60))+DATE(1970,1,1)</f>
        <v>40904.9166666667</v>
      </c>
      <c r="C1194" s="132" t="n">
        <v>14.0021</v>
      </c>
      <c r="D1194" s="132" t="n">
        <v>14.032</v>
      </c>
      <c r="E1194" s="132" t="n">
        <v>13.9022</v>
      </c>
      <c r="F1194" s="132" t="n">
        <v>13.974</v>
      </c>
    </row>
    <row r="1195" customFormat="false" ht="12.8" hidden="true" customHeight="false" outlineLevel="0" collapsed="false">
      <c r="A1195" s="131" t="n">
        <v>1325109600</v>
      </c>
      <c r="B1195" s="330" t="n">
        <f aca="false">(A1195/(24*60*60))+DATE(1970,1,1)</f>
        <v>40905.9166666667</v>
      </c>
      <c r="C1195" s="132" t="n">
        <v>13.974</v>
      </c>
      <c r="D1195" s="132" t="n">
        <v>14.0221</v>
      </c>
      <c r="E1195" s="132" t="n">
        <v>13.9523</v>
      </c>
      <c r="F1195" s="132" t="n">
        <v>13.9938</v>
      </c>
    </row>
    <row r="1196" customFormat="false" ht="12.8" hidden="true" customHeight="false" outlineLevel="0" collapsed="false">
      <c r="A1196" s="131" t="n">
        <v>1325196000</v>
      </c>
      <c r="B1196" s="330" t="n">
        <f aca="false">(A1196/(24*60*60))+DATE(1970,1,1)</f>
        <v>40906.9166666667</v>
      </c>
      <c r="C1196" s="132" t="n">
        <v>13.9938</v>
      </c>
      <c r="D1196" s="132" t="n">
        <v>14.0184</v>
      </c>
      <c r="E1196" s="132" t="n">
        <v>13.9028</v>
      </c>
      <c r="F1196" s="132" t="n">
        <v>13.943</v>
      </c>
    </row>
    <row r="1197" customFormat="false" ht="12.8" hidden="true" customHeight="false" outlineLevel="0" collapsed="false">
      <c r="A1197" s="131" t="n">
        <v>1325455200</v>
      </c>
      <c r="B1197" s="330" t="n">
        <f aca="false">(A1197/(24*60*60))+DATE(1970,1,1)</f>
        <v>40909.9166666667</v>
      </c>
      <c r="C1197" s="132" t="n">
        <v>13.943</v>
      </c>
      <c r="D1197" s="132" t="n">
        <v>13.9839</v>
      </c>
      <c r="E1197" s="132" t="n">
        <v>13.8878</v>
      </c>
      <c r="F1197" s="132" t="n">
        <v>13.895</v>
      </c>
    </row>
    <row r="1198" customFormat="false" ht="12.8" hidden="true" customHeight="false" outlineLevel="0" collapsed="false">
      <c r="A1198" s="131" t="n">
        <v>1325541600</v>
      </c>
      <c r="B1198" s="330" t="n">
        <f aca="false">(A1198/(24*60*60))+DATE(1970,1,1)</f>
        <v>40910.9166666667</v>
      </c>
      <c r="C1198" s="132" t="n">
        <v>13.895</v>
      </c>
      <c r="D1198" s="132" t="n">
        <v>13.9246</v>
      </c>
      <c r="E1198" s="132" t="n">
        <v>13.6362</v>
      </c>
      <c r="F1198" s="132" t="n">
        <v>13.6402</v>
      </c>
    </row>
    <row r="1199" customFormat="false" ht="12.8" hidden="true" customHeight="false" outlineLevel="0" collapsed="false">
      <c r="A1199" s="131" t="n">
        <v>1325628000</v>
      </c>
      <c r="B1199" s="330" t="n">
        <f aca="false">(A1199/(24*60*60))+DATE(1970,1,1)</f>
        <v>40911.9166666667</v>
      </c>
      <c r="C1199" s="132" t="n">
        <v>13.6402</v>
      </c>
      <c r="D1199" s="132" t="n">
        <v>13.7574</v>
      </c>
      <c r="E1199" s="132" t="n">
        <v>13.6221</v>
      </c>
      <c r="F1199" s="132" t="n">
        <v>13.697</v>
      </c>
    </row>
    <row r="1200" customFormat="false" ht="12.8" hidden="true" customHeight="false" outlineLevel="0" collapsed="false">
      <c r="A1200" s="131" t="n">
        <v>1325714400</v>
      </c>
      <c r="B1200" s="330" t="n">
        <f aca="false">(A1200/(24*60*60))+DATE(1970,1,1)</f>
        <v>40912.9166666667</v>
      </c>
      <c r="C1200" s="132" t="n">
        <v>13.697</v>
      </c>
      <c r="D1200" s="132" t="n">
        <v>13.7941</v>
      </c>
      <c r="E1200" s="132" t="n">
        <v>13.6541</v>
      </c>
      <c r="F1200" s="132" t="n">
        <v>13.7552</v>
      </c>
    </row>
    <row r="1201" customFormat="false" ht="12.8" hidden="true" customHeight="false" outlineLevel="0" collapsed="false">
      <c r="A1201" s="131" t="n">
        <v>1325800800</v>
      </c>
      <c r="B1201" s="330" t="n">
        <f aca="false">(A1201/(24*60*60))+DATE(1970,1,1)</f>
        <v>40913.9166666667</v>
      </c>
      <c r="C1201" s="132" t="n">
        <v>13.7552</v>
      </c>
      <c r="D1201" s="132" t="n">
        <v>13.7837</v>
      </c>
      <c r="E1201" s="132" t="n">
        <v>13.6618</v>
      </c>
      <c r="F1201" s="132" t="n">
        <v>13.7292</v>
      </c>
    </row>
    <row r="1202" customFormat="false" ht="12.8" hidden="true" customHeight="false" outlineLevel="0" collapsed="false">
      <c r="A1202" s="131" t="n">
        <v>1326060000</v>
      </c>
      <c r="B1202" s="330" t="n">
        <f aca="false">(A1202/(24*60*60))+DATE(1970,1,1)</f>
        <v>40916.9166666667</v>
      </c>
      <c r="C1202" s="132" t="n">
        <v>13.7292</v>
      </c>
      <c r="D1202" s="132" t="n">
        <v>13.7704</v>
      </c>
      <c r="E1202" s="132" t="n">
        <v>13.6728</v>
      </c>
      <c r="F1202" s="132" t="n">
        <v>13.6904</v>
      </c>
    </row>
    <row r="1203" customFormat="false" ht="12.8" hidden="true" customHeight="false" outlineLevel="0" collapsed="false">
      <c r="A1203" s="131" t="n">
        <v>1326146400</v>
      </c>
      <c r="B1203" s="330" t="n">
        <f aca="false">(A1203/(24*60*60))+DATE(1970,1,1)</f>
        <v>40917.9166666667</v>
      </c>
      <c r="C1203" s="132" t="n">
        <v>13.6904</v>
      </c>
      <c r="D1203" s="132" t="n">
        <v>13.6954</v>
      </c>
      <c r="E1203" s="132" t="n">
        <v>13.5527</v>
      </c>
      <c r="F1203" s="132" t="n">
        <v>13.6279</v>
      </c>
    </row>
    <row r="1204" customFormat="false" ht="12.8" hidden="true" customHeight="false" outlineLevel="0" collapsed="false">
      <c r="A1204" s="131" t="n">
        <v>1326232800</v>
      </c>
      <c r="B1204" s="330" t="n">
        <f aca="false">(A1204/(24*60*60))+DATE(1970,1,1)</f>
        <v>40918.9166666667</v>
      </c>
      <c r="C1204" s="132" t="n">
        <v>13.6279</v>
      </c>
      <c r="D1204" s="132" t="n">
        <v>13.7032</v>
      </c>
      <c r="E1204" s="132" t="n">
        <v>13.5991</v>
      </c>
      <c r="F1204" s="132" t="n">
        <v>13.6024</v>
      </c>
    </row>
    <row r="1205" customFormat="false" ht="12.8" hidden="true" customHeight="false" outlineLevel="0" collapsed="false">
      <c r="A1205" s="131" t="n">
        <v>1326319200</v>
      </c>
      <c r="B1205" s="330" t="n">
        <f aca="false">(A1205/(24*60*60))+DATE(1970,1,1)</f>
        <v>40919.9166666667</v>
      </c>
      <c r="C1205" s="132" t="n">
        <v>13.6024</v>
      </c>
      <c r="D1205" s="132" t="n">
        <v>13.6245</v>
      </c>
      <c r="E1205" s="132" t="n">
        <v>13.5205</v>
      </c>
      <c r="F1205" s="132" t="n">
        <v>13.5229</v>
      </c>
    </row>
    <row r="1206" customFormat="false" ht="12.8" hidden="true" customHeight="false" outlineLevel="0" collapsed="false">
      <c r="A1206" s="131" t="n">
        <v>1326405600</v>
      </c>
      <c r="B1206" s="330" t="n">
        <f aca="false">(A1206/(24*60*60))+DATE(1970,1,1)</f>
        <v>40920.9166666667</v>
      </c>
      <c r="C1206" s="132" t="n">
        <v>13.5229</v>
      </c>
      <c r="D1206" s="132" t="n">
        <v>13.6946</v>
      </c>
      <c r="E1206" s="132" t="n">
        <v>13.5046</v>
      </c>
      <c r="F1206" s="132" t="n">
        <v>13.5726</v>
      </c>
    </row>
    <row r="1207" customFormat="false" ht="12.8" hidden="true" customHeight="false" outlineLevel="0" collapsed="false">
      <c r="A1207" s="131" t="n">
        <v>1326664800</v>
      </c>
      <c r="B1207" s="330" t="n">
        <f aca="false">(A1207/(24*60*60))+DATE(1970,1,1)</f>
        <v>40923.9166666667</v>
      </c>
      <c r="C1207" s="132" t="n">
        <v>13.5446</v>
      </c>
      <c r="D1207" s="132" t="n">
        <v>13.6285</v>
      </c>
      <c r="E1207" s="132" t="n">
        <v>13.5265</v>
      </c>
      <c r="F1207" s="132" t="n">
        <v>13.5425</v>
      </c>
    </row>
    <row r="1208" customFormat="false" ht="12.8" hidden="true" customHeight="false" outlineLevel="0" collapsed="false">
      <c r="A1208" s="131" t="n">
        <v>1326751200</v>
      </c>
      <c r="B1208" s="330" t="n">
        <f aca="false">(A1208/(24*60*60))+DATE(1970,1,1)</f>
        <v>40924.9166666667</v>
      </c>
      <c r="C1208" s="132" t="n">
        <v>13.5425</v>
      </c>
      <c r="D1208" s="132" t="n">
        <v>13.5656</v>
      </c>
      <c r="E1208" s="132" t="n">
        <v>13.3968</v>
      </c>
      <c r="F1208" s="132" t="n">
        <v>13.4342</v>
      </c>
    </row>
    <row r="1209" customFormat="false" ht="12.8" hidden="true" customHeight="false" outlineLevel="0" collapsed="false">
      <c r="A1209" s="131" t="n">
        <v>1326837600</v>
      </c>
      <c r="B1209" s="330" t="n">
        <f aca="false">(A1209/(24*60*60))+DATE(1970,1,1)</f>
        <v>40925.9166666667</v>
      </c>
      <c r="C1209" s="132" t="n">
        <v>13.4342</v>
      </c>
      <c r="D1209" s="132" t="n">
        <v>13.4577</v>
      </c>
      <c r="E1209" s="132" t="n">
        <v>13.2844</v>
      </c>
      <c r="F1209" s="132" t="n">
        <v>13.3047</v>
      </c>
    </row>
    <row r="1210" customFormat="false" ht="12.8" hidden="true" customHeight="false" outlineLevel="0" collapsed="false">
      <c r="A1210" s="131" t="n">
        <v>1326924000</v>
      </c>
      <c r="B1210" s="330" t="n">
        <f aca="false">(A1210/(24*60*60))+DATE(1970,1,1)</f>
        <v>40926.9166666667</v>
      </c>
      <c r="C1210" s="132" t="n">
        <v>13.3047</v>
      </c>
      <c r="D1210" s="132" t="n">
        <v>13.3372</v>
      </c>
      <c r="E1210" s="132" t="n">
        <v>13.2163</v>
      </c>
      <c r="F1210" s="132" t="n">
        <v>13.2185</v>
      </c>
    </row>
    <row r="1211" customFormat="false" ht="12.8" hidden="true" customHeight="false" outlineLevel="0" collapsed="false">
      <c r="A1211" s="131" t="n">
        <v>1327010400</v>
      </c>
      <c r="B1211" s="330" t="n">
        <f aca="false">(A1211/(24*60*60))+DATE(1970,1,1)</f>
        <v>40927.9166666667</v>
      </c>
      <c r="C1211" s="132" t="n">
        <v>13.2185</v>
      </c>
      <c r="D1211" s="132" t="n">
        <v>13.29088</v>
      </c>
      <c r="E1211" s="132" t="n">
        <v>13.14485</v>
      </c>
      <c r="F1211" s="132" t="n">
        <v>13.1632</v>
      </c>
    </row>
    <row r="1212" customFormat="false" ht="12.8" hidden="true" customHeight="false" outlineLevel="0" collapsed="false">
      <c r="A1212" s="131" t="n">
        <v>1327269600</v>
      </c>
      <c r="B1212" s="330" t="n">
        <f aca="false">(A1212/(24*60*60))+DATE(1970,1,1)</f>
        <v>40930.9166666667</v>
      </c>
      <c r="C1212" s="132" t="n">
        <v>13.1632</v>
      </c>
      <c r="D1212" s="132" t="n">
        <v>13.2074</v>
      </c>
      <c r="E1212" s="132" t="n">
        <v>13.0811</v>
      </c>
      <c r="F1212" s="132" t="n">
        <v>13.1681</v>
      </c>
    </row>
    <row r="1213" customFormat="false" ht="12.8" hidden="true" customHeight="false" outlineLevel="0" collapsed="false">
      <c r="A1213" s="131" t="n">
        <v>1327356000</v>
      </c>
      <c r="B1213" s="330" t="n">
        <f aca="false">(A1213/(24*60*60))+DATE(1970,1,1)</f>
        <v>40931.9166666667</v>
      </c>
      <c r="C1213" s="132" t="n">
        <v>13.1681</v>
      </c>
      <c r="D1213" s="132" t="n">
        <v>13.2536</v>
      </c>
      <c r="E1213" s="132" t="n">
        <v>13.0956</v>
      </c>
      <c r="F1213" s="132" t="n">
        <v>13.0956</v>
      </c>
    </row>
    <row r="1214" customFormat="false" ht="12.8" hidden="true" customHeight="false" outlineLevel="0" collapsed="false">
      <c r="A1214" s="131" t="n">
        <v>1327442400</v>
      </c>
      <c r="B1214" s="330" t="n">
        <f aca="false">(A1214/(24*60*60))+DATE(1970,1,1)</f>
        <v>40932.9166666667</v>
      </c>
      <c r="C1214" s="132" t="n">
        <v>13.0956</v>
      </c>
      <c r="D1214" s="132" t="n">
        <v>13.195</v>
      </c>
      <c r="E1214" s="132" t="n">
        <v>13</v>
      </c>
      <c r="F1214" s="132" t="n">
        <v>13.0135</v>
      </c>
    </row>
    <row r="1215" customFormat="false" ht="12.8" hidden="true" customHeight="false" outlineLevel="0" collapsed="false">
      <c r="A1215" s="131" t="n">
        <v>1327528800</v>
      </c>
      <c r="B1215" s="330" t="n">
        <f aca="false">(A1215/(24*60*60))+DATE(1970,1,1)</f>
        <v>40933.9166666667</v>
      </c>
      <c r="C1215" s="132" t="n">
        <v>13.0135</v>
      </c>
      <c r="D1215" s="132" t="n">
        <v>13.0244</v>
      </c>
      <c r="E1215" s="132" t="n">
        <v>12.8294</v>
      </c>
      <c r="F1215" s="132" t="n">
        <v>12.9806</v>
      </c>
    </row>
    <row r="1216" customFormat="false" ht="12.8" hidden="true" customHeight="false" outlineLevel="0" collapsed="false">
      <c r="A1216" s="131" t="n">
        <v>1327615200</v>
      </c>
      <c r="B1216" s="330" t="n">
        <f aca="false">(A1216/(24*60*60))+DATE(1970,1,1)</f>
        <v>40934.9166666667</v>
      </c>
      <c r="C1216" s="132" t="n">
        <v>12.9806</v>
      </c>
      <c r="D1216" s="132" t="n">
        <v>13.0438</v>
      </c>
      <c r="E1216" s="132" t="n">
        <v>12.8836</v>
      </c>
      <c r="F1216" s="132" t="n">
        <v>12.8861</v>
      </c>
    </row>
    <row r="1217" customFormat="false" ht="12.8" hidden="true" customHeight="false" outlineLevel="0" collapsed="false">
      <c r="A1217" s="131" t="n">
        <v>1327874400</v>
      </c>
      <c r="B1217" s="330" t="n">
        <f aca="false">(A1217/(24*60*60))+DATE(1970,1,1)</f>
        <v>40937.9166666667</v>
      </c>
      <c r="C1217" s="132" t="n">
        <v>12.8861</v>
      </c>
      <c r="D1217" s="132" t="n">
        <v>13.0588</v>
      </c>
      <c r="E1217" s="132" t="n">
        <v>12.8829</v>
      </c>
      <c r="F1217" s="132" t="n">
        <v>12.9766</v>
      </c>
    </row>
    <row r="1218" customFormat="false" ht="12.8" hidden="true" customHeight="false" outlineLevel="0" collapsed="false">
      <c r="A1218" s="131" t="n">
        <v>1327960800</v>
      </c>
      <c r="B1218" s="330" t="n">
        <f aca="false">(A1218/(24*60*60))+DATE(1970,1,1)</f>
        <v>40938.9166666667</v>
      </c>
      <c r="C1218" s="132" t="n">
        <v>12.9766</v>
      </c>
      <c r="D1218" s="132" t="n">
        <v>13.0614</v>
      </c>
      <c r="E1218" s="132" t="n">
        <v>12.8999</v>
      </c>
      <c r="F1218" s="132" t="n">
        <v>13.0406</v>
      </c>
    </row>
    <row r="1219" customFormat="false" ht="12.8" hidden="true" customHeight="false" outlineLevel="0" collapsed="false">
      <c r="A1219" s="131" t="n">
        <v>1328047200</v>
      </c>
      <c r="B1219" s="330" t="n">
        <f aca="false">(A1219/(24*60*60))+DATE(1970,1,1)</f>
        <v>40939.9166666667</v>
      </c>
      <c r="C1219" s="132" t="n">
        <v>13.0406</v>
      </c>
      <c r="D1219" s="132" t="n">
        <v>13.0714</v>
      </c>
      <c r="E1219" s="132" t="n">
        <v>12.8525</v>
      </c>
      <c r="F1219" s="132" t="n">
        <v>12.8915</v>
      </c>
    </row>
    <row r="1220" customFormat="false" ht="12.8" hidden="true" customHeight="false" outlineLevel="0" collapsed="false">
      <c r="A1220" s="131" t="n">
        <v>1328133600</v>
      </c>
      <c r="B1220" s="330" t="n">
        <f aca="false">(A1220/(24*60*60))+DATE(1970,1,1)</f>
        <v>40940.9166666667</v>
      </c>
      <c r="C1220" s="132" t="n">
        <v>12.8915</v>
      </c>
      <c r="D1220" s="132" t="n">
        <v>12.9276</v>
      </c>
      <c r="E1220" s="132" t="n">
        <v>12.7858</v>
      </c>
      <c r="F1220" s="132" t="n">
        <v>12.7992</v>
      </c>
    </row>
    <row r="1221" customFormat="false" ht="12.8" hidden="true" customHeight="false" outlineLevel="0" collapsed="false">
      <c r="A1221" s="131" t="n">
        <v>1328220000</v>
      </c>
      <c r="B1221" s="330" t="n">
        <f aca="false">(A1221/(24*60*60))+DATE(1970,1,1)</f>
        <v>40941.9166666667</v>
      </c>
      <c r="C1221" s="132" t="n">
        <v>12.7992</v>
      </c>
      <c r="D1221" s="132" t="n">
        <v>12.846</v>
      </c>
      <c r="E1221" s="132" t="n">
        <v>12.6404</v>
      </c>
      <c r="F1221" s="132" t="n">
        <v>12.6587</v>
      </c>
    </row>
    <row r="1222" customFormat="false" ht="12.8" hidden="true" customHeight="false" outlineLevel="0" collapsed="false">
      <c r="A1222" s="131" t="n">
        <v>1328479200</v>
      </c>
      <c r="B1222" s="330" t="n">
        <f aca="false">(A1222/(24*60*60))+DATE(1970,1,1)</f>
        <v>40944.9166666667</v>
      </c>
      <c r="C1222" s="132" t="n">
        <v>12.6587</v>
      </c>
      <c r="D1222" s="132" t="n">
        <v>12.7723</v>
      </c>
      <c r="E1222" s="132" t="n">
        <v>12.6108</v>
      </c>
      <c r="F1222" s="132" t="n">
        <v>12.6613</v>
      </c>
    </row>
    <row r="1223" customFormat="false" ht="12.8" hidden="true" customHeight="false" outlineLevel="0" collapsed="false">
      <c r="A1223" s="131" t="n">
        <v>1328565600</v>
      </c>
      <c r="B1223" s="330" t="n">
        <f aca="false">(A1223/(24*60*60))+DATE(1970,1,1)</f>
        <v>40945.9166666667</v>
      </c>
      <c r="C1223" s="132" t="n">
        <v>12.6613</v>
      </c>
      <c r="D1223" s="132" t="n">
        <v>12.7287</v>
      </c>
      <c r="E1223" s="132" t="n">
        <v>12.6156</v>
      </c>
      <c r="F1223" s="132" t="n">
        <v>12.6706</v>
      </c>
    </row>
    <row r="1224" customFormat="false" ht="12.8" hidden="true" customHeight="false" outlineLevel="0" collapsed="false">
      <c r="A1224" s="131" t="n">
        <v>1328652000</v>
      </c>
      <c r="B1224" s="330" t="n">
        <f aca="false">(A1224/(24*60*60))+DATE(1970,1,1)</f>
        <v>40946.9166666667</v>
      </c>
      <c r="C1224" s="132" t="n">
        <v>12.6706</v>
      </c>
      <c r="D1224" s="132" t="n">
        <v>12.734</v>
      </c>
      <c r="E1224" s="132" t="n">
        <v>12.6208</v>
      </c>
      <c r="F1224" s="132" t="n">
        <v>12.7156</v>
      </c>
    </row>
    <row r="1225" customFormat="false" ht="12.8" hidden="true" customHeight="false" outlineLevel="0" collapsed="false">
      <c r="A1225" s="131" t="n">
        <v>1328738400</v>
      </c>
      <c r="B1225" s="330" t="n">
        <f aca="false">(A1225/(24*60*60))+DATE(1970,1,1)</f>
        <v>40947.9166666667</v>
      </c>
      <c r="C1225" s="132" t="n">
        <v>12.7156</v>
      </c>
      <c r="D1225" s="132" t="n">
        <v>12.7727</v>
      </c>
      <c r="E1225" s="132" t="n">
        <v>12.6604</v>
      </c>
      <c r="F1225" s="132" t="n">
        <v>12.67</v>
      </c>
    </row>
    <row r="1226" customFormat="false" ht="12.8" hidden="true" customHeight="false" outlineLevel="0" collapsed="false">
      <c r="A1226" s="131" t="n">
        <v>1328824800</v>
      </c>
      <c r="B1226" s="330" t="n">
        <f aca="false">(A1226/(24*60*60))+DATE(1970,1,1)</f>
        <v>40948.9166666667</v>
      </c>
      <c r="C1226" s="132" t="n">
        <v>12.67</v>
      </c>
      <c r="D1226" s="132" t="n">
        <v>12.8504</v>
      </c>
      <c r="E1226" s="132" t="n">
        <v>12.6658</v>
      </c>
      <c r="F1226" s="132" t="n">
        <v>12.7904</v>
      </c>
    </row>
    <row r="1227" customFormat="false" ht="12.8" hidden="true" customHeight="false" outlineLevel="0" collapsed="false">
      <c r="A1227" s="131" t="n">
        <v>1329084000</v>
      </c>
      <c r="B1227" s="330" t="n">
        <f aca="false">(A1227/(24*60*60))+DATE(1970,1,1)</f>
        <v>40951.9166666667</v>
      </c>
      <c r="C1227" s="132" t="n">
        <v>12.7904</v>
      </c>
      <c r="D1227" s="132" t="n">
        <v>12.7904</v>
      </c>
      <c r="E1227" s="132" t="n">
        <v>12.6673</v>
      </c>
      <c r="F1227" s="132" t="n">
        <v>12.6976</v>
      </c>
    </row>
    <row r="1228" customFormat="false" ht="12.8" hidden="true" customHeight="false" outlineLevel="0" collapsed="false">
      <c r="A1228" s="131" t="n">
        <v>1329170400</v>
      </c>
      <c r="B1228" s="330" t="n">
        <f aca="false">(A1228/(24*60*60))+DATE(1970,1,1)</f>
        <v>40952.9166666667</v>
      </c>
      <c r="C1228" s="132" t="n">
        <v>12.6976</v>
      </c>
      <c r="D1228" s="132" t="n">
        <v>12.8218</v>
      </c>
      <c r="E1228" s="132" t="n">
        <v>12.6949</v>
      </c>
      <c r="F1228" s="132" t="n">
        <v>12.7563</v>
      </c>
    </row>
    <row r="1229" customFormat="false" ht="12.8" hidden="true" customHeight="false" outlineLevel="0" collapsed="false">
      <c r="A1229" s="131" t="n">
        <v>1329256800</v>
      </c>
      <c r="B1229" s="330" t="n">
        <f aca="false">(A1229/(24*60*60))+DATE(1970,1,1)</f>
        <v>40953.9166666667</v>
      </c>
      <c r="C1229" s="132" t="n">
        <v>12.7563</v>
      </c>
      <c r="D1229" s="132" t="n">
        <v>12.8846</v>
      </c>
      <c r="E1229" s="132" t="n">
        <v>12.6983</v>
      </c>
      <c r="F1229" s="132" t="n">
        <v>12.8764</v>
      </c>
    </row>
    <row r="1230" customFormat="false" ht="12.8" hidden="true" customHeight="false" outlineLevel="0" collapsed="false">
      <c r="A1230" s="131" t="n">
        <v>1329343200</v>
      </c>
      <c r="B1230" s="330" t="n">
        <f aca="false">(A1230/(24*60*60))+DATE(1970,1,1)</f>
        <v>40954.9166666667</v>
      </c>
      <c r="C1230" s="132" t="n">
        <v>12.8764</v>
      </c>
      <c r="D1230" s="132" t="n">
        <v>12.9962</v>
      </c>
      <c r="E1230" s="132" t="n">
        <v>12.7928</v>
      </c>
      <c r="F1230" s="132" t="n">
        <v>12.8151</v>
      </c>
    </row>
    <row r="1231" customFormat="false" ht="12.8" hidden="true" customHeight="false" outlineLevel="0" collapsed="false">
      <c r="A1231" s="131" t="n">
        <v>1329429600</v>
      </c>
      <c r="B1231" s="330" t="n">
        <f aca="false">(A1231/(24*60*60))+DATE(1970,1,1)</f>
        <v>40955.9166666667</v>
      </c>
      <c r="C1231" s="132" t="n">
        <v>12.8151</v>
      </c>
      <c r="D1231" s="132" t="n">
        <v>12.8215</v>
      </c>
      <c r="E1231" s="132" t="n">
        <v>12.7346</v>
      </c>
      <c r="F1231" s="132" t="n">
        <v>12.7603</v>
      </c>
    </row>
    <row r="1232" customFormat="false" ht="12.8" hidden="true" customHeight="false" outlineLevel="0" collapsed="false">
      <c r="A1232" s="131" t="n">
        <v>1329688800</v>
      </c>
      <c r="B1232" s="330" t="n">
        <f aca="false">(A1232/(24*60*60))+DATE(1970,1,1)</f>
        <v>40958.9166666667</v>
      </c>
      <c r="C1232" s="132" t="n">
        <v>12.7603</v>
      </c>
      <c r="D1232" s="132" t="n">
        <v>12.7603</v>
      </c>
      <c r="E1232" s="132" t="n">
        <v>12.6658</v>
      </c>
      <c r="F1232" s="132" t="n">
        <v>12.6802</v>
      </c>
    </row>
    <row r="1233" customFormat="false" ht="12.8" hidden="true" customHeight="false" outlineLevel="0" collapsed="false">
      <c r="A1233" s="131" t="n">
        <v>1329775200</v>
      </c>
      <c r="B1233" s="330" t="n">
        <f aca="false">(A1233/(24*60*60))+DATE(1970,1,1)</f>
        <v>40959.9166666667</v>
      </c>
      <c r="C1233" s="132" t="n">
        <v>12.6802</v>
      </c>
      <c r="D1233" s="132" t="n">
        <v>12.8095</v>
      </c>
      <c r="E1233" s="132" t="n">
        <v>12.6715</v>
      </c>
      <c r="F1233" s="132" t="n">
        <v>12.7877</v>
      </c>
    </row>
    <row r="1234" customFormat="false" ht="12.8" hidden="true" customHeight="false" outlineLevel="0" collapsed="false">
      <c r="A1234" s="131" t="n">
        <v>1329861600</v>
      </c>
      <c r="B1234" s="330" t="n">
        <f aca="false">(A1234/(24*60*60))+DATE(1970,1,1)</f>
        <v>40960.9166666667</v>
      </c>
      <c r="C1234" s="132" t="n">
        <v>12.7877</v>
      </c>
      <c r="D1234" s="132" t="n">
        <v>12.853</v>
      </c>
      <c r="E1234" s="132" t="n">
        <v>12.76902</v>
      </c>
      <c r="F1234" s="132" t="n">
        <v>12.8425</v>
      </c>
    </row>
    <row r="1235" customFormat="false" ht="12.8" hidden="true" customHeight="false" outlineLevel="0" collapsed="false">
      <c r="A1235" s="131" t="n">
        <v>1329948000</v>
      </c>
      <c r="B1235" s="330" t="n">
        <f aca="false">(A1235/(24*60*60))+DATE(1970,1,1)</f>
        <v>40961.9166666667</v>
      </c>
      <c r="C1235" s="132" t="n">
        <v>12.8425</v>
      </c>
      <c r="D1235" s="132" t="n">
        <v>12.8967</v>
      </c>
      <c r="E1235" s="132" t="n">
        <v>12.7279</v>
      </c>
      <c r="F1235" s="132" t="n">
        <v>12.8201</v>
      </c>
    </row>
    <row r="1236" customFormat="false" ht="12.8" hidden="true" customHeight="false" outlineLevel="0" collapsed="false">
      <c r="A1236" s="131" t="n">
        <v>1330034400</v>
      </c>
      <c r="B1236" s="330" t="n">
        <f aca="false">(A1236/(24*60*60))+DATE(1970,1,1)</f>
        <v>40962.9166666667</v>
      </c>
      <c r="C1236" s="132" t="n">
        <v>12.8201</v>
      </c>
      <c r="D1236" s="132" t="n">
        <v>12.9138</v>
      </c>
      <c r="E1236" s="132" t="n">
        <v>12.7727</v>
      </c>
      <c r="F1236" s="132" t="n">
        <v>12.8768</v>
      </c>
    </row>
    <row r="1237" customFormat="false" ht="12.8" hidden="true" customHeight="false" outlineLevel="0" collapsed="false">
      <c r="A1237" s="131" t="n">
        <v>1330293600</v>
      </c>
      <c r="B1237" s="330" t="n">
        <f aca="false">(A1237/(24*60*60))+DATE(1970,1,1)</f>
        <v>40965.9166666667</v>
      </c>
      <c r="C1237" s="132" t="n">
        <v>12.8768</v>
      </c>
      <c r="D1237" s="132" t="n">
        <v>12.9786</v>
      </c>
      <c r="E1237" s="132" t="n">
        <v>12.8397</v>
      </c>
      <c r="F1237" s="132" t="n">
        <v>12.8893</v>
      </c>
    </row>
    <row r="1238" customFormat="false" ht="12.8" hidden="true" customHeight="false" outlineLevel="0" collapsed="false">
      <c r="A1238" s="131" t="n">
        <v>1330380000</v>
      </c>
      <c r="B1238" s="330" t="n">
        <f aca="false">(A1238/(24*60*60))+DATE(1970,1,1)</f>
        <v>40966.9166666667</v>
      </c>
      <c r="C1238" s="132" t="n">
        <v>12.8893</v>
      </c>
      <c r="D1238" s="132" t="n">
        <v>12.9029</v>
      </c>
      <c r="E1238" s="132" t="n">
        <v>12.8117</v>
      </c>
      <c r="F1238" s="132" t="n">
        <v>12.8446</v>
      </c>
    </row>
    <row r="1239" customFormat="false" ht="12.8" hidden="true" customHeight="false" outlineLevel="0" collapsed="false">
      <c r="A1239" s="131" t="n">
        <v>1330466400</v>
      </c>
      <c r="B1239" s="330" t="n">
        <f aca="false">(A1239/(24*60*60))+DATE(1970,1,1)</f>
        <v>40967.9166666667</v>
      </c>
      <c r="C1239" s="132" t="n">
        <v>12.8446</v>
      </c>
      <c r="D1239" s="132" t="n">
        <v>12.9005</v>
      </c>
      <c r="E1239" s="132" t="n">
        <v>12.7539</v>
      </c>
      <c r="F1239" s="132" t="n">
        <v>12.8606</v>
      </c>
    </row>
    <row r="1240" customFormat="false" ht="12.8" hidden="true" customHeight="false" outlineLevel="0" collapsed="false">
      <c r="A1240" s="131" t="n">
        <v>1330552800</v>
      </c>
      <c r="B1240" s="330" t="n">
        <f aca="false">(A1240/(24*60*60))+DATE(1970,1,1)</f>
        <v>40968.9166666667</v>
      </c>
      <c r="C1240" s="132" t="n">
        <v>12.8606</v>
      </c>
      <c r="D1240" s="132" t="n">
        <v>12.8828</v>
      </c>
      <c r="E1240" s="132" t="n">
        <v>12.7201</v>
      </c>
      <c r="F1240" s="132" t="n">
        <v>12.7223</v>
      </c>
    </row>
    <row r="1241" customFormat="false" ht="12.8" hidden="true" customHeight="false" outlineLevel="0" collapsed="false">
      <c r="A1241" s="131" t="n">
        <v>1330639200</v>
      </c>
      <c r="B1241" s="330" t="n">
        <f aca="false">(A1241/(24*60*60))+DATE(1970,1,1)</f>
        <v>40969.9166666667</v>
      </c>
      <c r="C1241" s="132" t="n">
        <v>12.7223</v>
      </c>
      <c r="D1241" s="132" t="n">
        <v>12.8072</v>
      </c>
      <c r="E1241" s="132" t="n">
        <v>12.7199</v>
      </c>
      <c r="F1241" s="132" t="n">
        <v>12.7474</v>
      </c>
    </row>
    <row r="1242" customFormat="false" ht="12.8" hidden="true" customHeight="false" outlineLevel="0" collapsed="false">
      <c r="A1242" s="131" t="n">
        <v>1330898400</v>
      </c>
      <c r="B1242" s="330" t="n">
        <f aca="false">(A1242/(24*60*60))+DATE(1970,1,1)</f>
        <v>40972.9166666667</v>
      </c>
      <c r="C1242" s="132" t="n">
        <v>12.7474</v>
      </c>
      <c r="D1242" s="132" t="n">
        <v>12.844</v>
      </c>
      <c r="E1242" s="132" t="n">
        <v>12.7474</v>
      </c>
      <c r="F1242" s="132" t="n">
        <v>12.8323</v>
      </c>
    </row>
    <row r="1243" customFormat="false" ht="12.8" hidden="true" customHeight="false" outlineLevel="0" collapsed="false">
      <c r="A1243" s="131" t="n">
        <v>1330984800</v>
      </c>
      <c r="B1243" s="330" t="n">
        <f aca="false">(A1243/(24*60*60))+DATE(1970,1,1)</f>
        <v>40973.9166666667</v>
      </c>
      <c r="C1243" s="132" t="n">
        <v>12.8323</v>
      </c>
      <c r="D1243" s="132" t="n">
        <v>13.0474</v>
      </c>
      <c r="E1243" s="132" t="n">
        <v>12.8219</v>
      </c>
      <c r="F1243" s="132" t="n">
        <v>12.9955</v>
      </c>
    </row>
    <row r="1244" customFormat="false" ht="12.8" hidden="true" customHeight="false" outlineLevel="0" collapsed="false">
      <c r="A1244" s="131" t="n">
        <v>1331071200</v>
      </c>
      <c r="B1244" s="330" t="n">
        <f aca="false">(A1244/(24*60*60))+DATE(1970,1,1)</f>
        <v>40974.9166666667</v>
      </c>
      <c r="C1244" s="132" t="n">
        <v>12.9955</v>
      </c>
      <c r="D1244" s="132" t="n">
        <v>13.0042</v>
      </c>
      <c r="E1244" s="132" t="n">
        <v>12.8339</v>
      </c>
      <c r="F1244" s="132" t="n">
        <v>12.8719</v>
      </c>
    </row>
    <row r="1245" customFormat="false" ht="12.8" hidden="true" customHeight="false" outlineLevel="0" collapsed="false">
      <c r="A1245" s="131" t="n">
        <v>1331157600</v>
      </c>
      <c r="B1245" s="330" t="n">
        <f aca="false">(A1245/(24*60*60))+DATE(1970,1,1)</f>
        <v>40975.9166666667</v>
      </c>
      <c r="C1245" s="132" t="n">
        <v>12.8719</v>
      </c>
      <c r="D1245" s="132" t="n">
        <v>12.8948</v>
      </c>
      <c r="E1245" s="132" t="n">
        <v>12.6634</v>
      </c>
      <c r="F1245" s="132" t="n">
        <v>12.6774</v>
      </c>
    </row>
    <row r="1246" customFormat="false" ht="12.8" hidden="true" customHeight="false" outlineLevel="0" collapsed="false">
      <c r="A1246" s="131" t="n">
        <v>1331244000</v>
      </c>
      <c r="B1246" s="330" t="n">
        <f aca="false">(A1246/(24*60*60))+DATE(1970,1,1)</f>
        <v>40976.9166666667</v>
      </c>
      <c r="C1246" s="132" t="n">
        <v>12.6774</v>
      </c>
      <c r="D1246" s="132" t="n">
        <v>12.7243</v>
      </c>
      <c r="E1246" s="132" t="n">
        <v>12.6008</v>
      </c>
      <c r="F1246" s="132" t="n">
        <v>12.6164</v>
      </c>
    </row>
    <row r="1247" customFormat="false" ht="12.8" hidden="true" customHeight="false" outlineLevel="0" collapsed="false">
      <c r="A1247" s="131" t="n">
        <v>1331499600</v>
      </c>
      <c r="B1247" s="330" t="n">
        <f aca="false">(A1247/(24*60*60))+DATE(1970,1,1)</f>
        <v>40979.875</v>
      </c>
      <c r="C1247" s="132" t="n">
        <v>12.6164</v>
      </c>
      <c r="D1247" s="132" t="n">
        <v>12.74414</v>
      </c>
      <c r="E1247" s="132" t="n">
        <v>12.6164</v>
      </c>
      <c r="F1247" s="132" t="n">
        <v>12.6601</v>
      </c>
    </row>
    <row r="1248" customFormat="false" ht="12.8" hidden="true" customHeight="false" outlineLevel="0" collapsed="false">
      <c r="A1248" s="131" t="n">
        <v>1331586000</v>
      </c>
      <c r="B1248" s="330" t="n">
        <f aca="false">(A1248/(24*60*60))+DATE(1970,1,1)</f>
        <v>40980.875</v>
      </c>
      <c r="C1248" s="132" t="n">
        <v>12.6601</v>
      </c>
      <c r="D1248" s="132" t="n">
        <v>12.686</v>
      </c>
      <c r="E1248" s="132" t="n">
        <v>12.5514</v>
      </c>
      <c r="F1248" s="132" t="n">
        <v>12.5576</v>
      </c>
    </row>
    <row r="1249" customFormat="false" ht="12.8" hidden="true" customHeight="false" outlineLevel="0" collapsed="false">
      <c r="A1249" s="131" t="n">
        <v>1331672400</v>
      </c>
      <c r="B1249" s="330" t="n">
        <f aca="false">(A1249/(24*60*60))+DATE(1970,1,1)</f>
        <v>40981.875</v>
      </c>
      <c r="C1249" s="132" t="n">
        <v>12.5576</v>
      </c>
      <c r="D1249" s="132" t="n">
        <v>12.73297</v>
      </c>
      <c r="E1249" s="132" t="n">
        <v>12.5499</v>
      </c>
      <c r="F1249" s="132" t="n">
        <v>12.722</v>
      </c>
    </row>
    <row r="1250" customFormat="false" ht="12.8" hidden="true" customHeight="false" outlineLevel="0" collapsed="false">
      <c r="A1250" s="131" t="n">
        <v>1331758800</v>
      </c>
      <c r="B1250" s="330" t="n">
        <f aca="false">(A1250/(24*60*60))+DATE(1970,1,1)</f>
        <v>40982.875</v>
      </c>
      <c r="C1250" s="132" t="n">
        <v>12.722</v>
      </c>
      <c r="D1250" s="132" t="n">
        <v>12.7388</v>
      </c>
      <c r="E1250" s="132" t="n">
        <v>12.6323</v>
      </c>
      <c r="F1250" s="132" t="n">
        <v>12.655</v>
      </c>
    </row>
    <row r="1251" customFormat="false" ht="12.8" hidden="true" customHeight="false" outlineLevel="0" collapsed="false">
      <c r="A1251" s="131" t="n">
        <v>1331845200</v>
      </c>
      <c r="B1251" s="330" t="n">
        <f aca="false">(A1251/(24*60*60))+DATE(1970,1,1)</f>
        <v>40983.875</v>
      </c>
      <c r="C1251" s="132" t="n">
        <v>12.655</v>
      </c>
      <c r="D1251" s="132" t="n">
        <v>12.6948</v>
      </c>
      <c r="E1251" s="132" t="n">
        <v>12.6157</v>
      </c>
      <c r="F1251" s="132" t="n">
        <v>12.6595</v>
      </c>
    </row>
    <row r="1252" customFormat="false" ht="12.8" hidden="true" customHeight="false" outlineLevel="0" collapsed="false">
      <c r="A1252" s="131" t="n">
        <v>1332104400</v>
      </c>
      <c r="B1252" s="330" t="n">
        <f aca="false">(A1252/(24*60*60))+DATE(1970,1,1)</f>
        <v>40986.875</v>
      </c>
      <c r="C1252" s="132" t="n">
        <v>12.6595</v>
      </c>
      <c r="D1252" s="132" t="n">
        <v>12.7007</v>
      </c>
      <c r="E1252" s="132" t="n">
        <v>12.5858</v>
      </c>
      <c r="F1252" s="132" t="n">
        <v>12.6432</v>
      </c>
    </row>
    <row r="1253" customFormat="false" ht="12.8" hidden="true" customHeight="false" outlineLevel="0" collapsed="false">
      <c r="A1253" s="131" t="n">
        <v>1332190800</v>
      </c>
      <c r="B1253" s="330" t="n">
        <f aca="false">(A1253/(24*60*60))+DATE(1970,1,1)</f>
        <v>40987.875</v>
      </c>
      <c r="C1253" s="132" t="n">
        <v>12.6432</v>
      </c>
      <c r="D1253" s="132" t="n">
        <v>12.7333</v>
      </c>
      <c r="E1253" s="132" t="n">
        <v>12.6241</v>
      </c>
      <c r="F1253" s="132" t="n">
        <v>12.6487</v>
      </c>
    </row>
    <row r="1254" customFormat="false" ht="12.8" hidden="true" customHeight="false" outlineLevel="0" collapsed="false">
      <c r="A1254" s="131" t="n">
        <v>1332277200</v>
      </c>
      <c r="B1254" s="330" t="n">
        <f aca="false">(A1254/(24*60*60))+DATE(1970,1,1)</f>
        <v>40988.875</v>
      </c>
      <c r="C1254" s="132" t="n">
        <v>12.6487</v>
      </c>
      <c r="D1254" s="132" t="n">
        <v>12.735</v>
      </c>
      <c r="E1254" s="132" t="n">
        <v>12.6086</v>
      </c>
      <c r="F1254" s="132" t="n">
        <v>12.7039</v>
      </c>
    </row>
    <row r="1255" customFormat="false" ht="12.8" hidden="true" customHeight="false" outlineLevel="0" collapsed="false">
      <c r="A1255" s="131" t="n">
        <v>1332363600</v>
      </c>
      <c r="B1255" s="330" t="n">
        <f aca="false">(A1255/(24*60*60))+DATE(1970,1,1)</f>
        <v>40989.875</v>
      </c>
      <c r="C1255" s="132" t="n">
        <v>12.7039</v>
      </c>
      <c r="D1255" s="132" t="n">
        <v>12.8657</v>
      </c>
      <c r="E1255" s="132" t="n">
        <v>12.6874</v>
      </c>
      <c r="F1255" s="132" t="n">
        <v>12.8067</v>
      </c>
    </row>
    <row r="1256" customFormat="false" ht="12.8" hidden="true" customHeight="false" outlineLevel="0" collapsed="false">
      <c r="A1256" s="131" t="n">
        <v>1332450000</v>
      </c>
      <c r="B1256" s="330" t="n">
        <f aca="false">(A1256/(24*60*60))+DATE(1970,1,1)</f>
        <v>40990.875</v>
      </c>
      <c r="C1256" s="132" t="n">
        <v>12.8067</v>
      </c>
      <c r="D1256" s="132" t="n">
        <v>12.8771</v>
      </c>
      <c r="E1256" s="132" t="n">
        <v>12.7272</v>
      </c>
      <c r="F1256" s="132" t="n">
        <v>12.7356</v>
      </c>
    </row>
    <row r="1257" customFormat="false" ht="12.8" hidden="true" customHeight="false" outlineLevel="0" collapsed="false">
      <c r="A1257" s="131" t="n">
        <v>1332709200</v>
      </c>
      <c r="B1257" s="330" t="n">
        <f aca="false">(A1257/(24*60*60))+DATE(1970,1,1)</f>
        <v>40993.875</v>
      </c>
      <c r="C1257" s="132" t="n">
        <v>12.7356</v>
      </c>
      <c r="D1257" s="132" t="n">
        <v>12.7803</v>
      </c>
      <c r="E1257" s="132" t="n">
        <v>12.6457</v>
      </c>
      <c r="F1257" s="132" t="n">
        <v>12.6626</v>
      </c>
    </row>
    <row r="1258" customFormat="false" ht="12.8" hidden="true" customHeight="false" outlineLevel="0" collapsed="false">
      <c r="A1258" s="131" t="n">
        <v>1332795600</v>
      </c>
      <c r="B1258" s="330" t="n">
        <f aca="false">(A1258/(24*60*60))+DATE(1970,1,1)</f>
        <v>40994.875</v>
      </c>
      <c r="C1258" s="132" t="n">
        <v>12.6626</v>
      </c>
      <c r="D1258" s="132" t="n">
        <v>12.7125</v>
      </c>
      <c r="E1258" s="132" t="n">
        <v>12.6154</v>
      </c>
      <c r="F1258" s="132" t="n">
        <v>12.7021</v>
      </c>
    </row>
    <row r="1259" customFormat="false" ht="12.8" hidden="true" customHeight="false" outlineLevel="0" collapsed="false">
      <c r="A1259" s="131" t="n">
        <v>1332882000</v>
      </c>
      <c r="B1259" s="330" t="n">
        <f aca="false">(A1259/(24*60*60))+DATE(1970,1,1)</f>
        <v>40995.875</v>
      </c>
      <c r="C1259" s="132" t="n">
        <v>12.7021</v>
      </c>
      <c r="D1259" s="132" t="n">
        <v>12.8367</v>
      </c>
      <c r="E1259" s="132" t="n">
        <v>12.67894</v>
      </c>
      <c r="F1259" s="132" t="n">
        <v>12.7531</v>
      </c>
    </row>
    <row r="1260" customFormat="false" ht="12.8" hidden="true" customHeight="false" outlineLevel="0" collapsed="false">
      <c r="A1260" s="131" t="n">
        <v>1332968400</v>
      </c>
      <c r="B1260" s="330" t="n">
        <f aca="false">(A1260/(24*60*60))+DATE(1970,1,1)</f>
        <v>40996.875</v>
      </c>
      <c r="C1260" s="132" t="n">
        <v>12.7531</v>
      </c>
      <c r="D1260" s="132" t="n">
        <v>12.8896</v>
      </c>
      <c r="E1260" s="132" t="n">
        <v>12.7422</v>
      </c>
      <c r="F1260" s="132" t="n">
        <v>12.7929</v>
      </c>
    </row>
    <row r="1261" customFormat="false" ht="12.8" hidden="true" customHeight="false" outlineLevel="0" collapsed="false">
      <c r="A1261" s="131" t="n">
        <v>1333054800</v>
      </c>
      <c r="B1261" s="330" t="n">
        <f aca="false">(A1261/(24*60*60))+DATE(1970,1,1)</f>
        <v>40997.875</v>
      </c>
      <c r="C1261" s="132" t="n">
        <v>12.7929</v>
      </c>
      <c r="D1261" s="132" t="n">
        <v>12.8313</v>
      </c>
      <c r="E1261" s="132" t="n">
        <v>12.7423</v>
      </c>
      <c r="F1261" s="132" t="n">
        <v>12.7911</v>
      </c>
    </row>
    <row r="1262" customFormat="false" ht="12.8" hidden="true" customHeight="false" outlineLevel="0" collapsed="false">
      <c r="A1262" s="131" t="n">
        <v>1333314000</v>
      </c>
      <c r="B1262" s="330" t="n">
        <f aca="false">(A1262/(24*60*60))+DATE(1970,1,1)</f>
        <v>41000.875</v>
      </c>
      <c r="C1262" s="132" t="n">
        <v>12.7911</v>
      </c>
      <c r="D1262" s="132" t="n">
        <v>12.8176</v>
      </c>
      <c r="E1262" s="132" t="n">
        <v>12.7194</v>
      </c>
      <c r="F1262" s="132" t="n">
        <v>12.7234</v>
      </c>
    </row>
    <row r="1263" customFormat="false" ht="12.8" hidden="true" customHeight="false" outlineLevel="0" collapsed="false">
      <c r="A1263" s="131" t="n">
        <v>1333400400</v>
      </c>
      <c r="B1263" s="330" t="n">
        <f aca="false">(A1263/(24*60*60))+DATE(1970,1,1)</f>
        <v>41001.875</v>
      </c>
      <c r="C1263" s="132" t="n">
        <v>12.7234</v>
      </c>
      <c r="D1263" s="132" t="n">
        <v>12.8113</v>
      </c>
      <c r="E1263" s="132" t="n">
        <v>12.6965</v>
      </c>
      <c r="F1263" s="132" t="n">
        <v>12.7601</v>
      </c>
    </row>
    <row r="1264" customFormat="false" ht="12.8" hidden="true" customHeight="false" outlineLevel="0" collapsed="false">
      <c r="A1264" s="131" t="n">
        <v>1333486800</v>
      </c>
      <c r="B1264" s="330" t="n">
        <f aca="false">(A1264/(24*60*60))+DATE(1970,1,1)</f>
        <v>41002.875</v>
      </c>
      <c r="C1264" s="132" t="n">
        <v>12.7601</v>
      </c>
      <c r="D1264" s="132" t="n">
        <v>12.8516</v>
      </c>
      <c r="E1264" s="132" t="n">
        <v>12.7588</v>
      </c>
      <c r="F1264" s="132" t="n">
        <v>12.7806</v>
      </c>
    </row>
    <row r="1265" customFormat="false" ht="12.8" hidden="true" customHeight="false" outlineLevel="0" collapsed="false">
      <c r="A1265" s="131" t="n">
        <v>1333573200</v>
      </c>
      <c r="B1265" s="330" t="n">
        <f aca="false">(A1265/(24*60*60))+DATE(1970,1,1)</f>
        <v>41003.875</v>
      </c>
      <c r="C1265" s="132" t="n">
        <v>12.7806</v>
      </c>
      <c r="D1265" s="132" t="n">
        <v>12.8846</v>
      </c>
      <c r="E1265" s="132" t="n">
        <v>12.7562</v>
      </c>
      <c r="F1265" s="132" t="n">
        <v>12.8678</v>
      </c>
    </row>
    <row r="1266" customFormat="false" ht="12.8" hidden="true" customHeight="false" outlineLevel="0" collapsed="false">
      <c r="A1266" s="131" t="n">
        <v>1333659600</v>
      </c>
      <c r="B1266" s="330" t="n">
        <f aca="false">(A1266/(24*60*60))+DATE(1970,1,1)</f>
        <v>41004.875</v>
      </c>
      <c r="C1266" s="132" t="n">
        <v>12.8678</v>
      </c>
      <c r="D1266" s="132" t="n">
        <v>13.0641</v>
      </c>
      <c r="E1266" s="132" t="n">
        <v>12.8592</v>
      </c>
      <c r="F1266" s="132" t="n">
        <v>12.9501</v>
      </c>
    </row>
    <row r="1267" customFormat="false" ht="12.8" hidden="true" customHeight="false" outlineLevel="0" collapsed="false">
      <c r="A1267" s="131" t="n">
        <v>1333918800</v>
      </c>
      <c r="B1267" s="330" t="n">
        <f aca="false">(A1267/(24*60*60))+DATE(1970,1,1)</f>
        <v>41007.875</v>
      </c>
      <c r="C1267" s="132" t="n">
        <v>12.9501</v>
      </c>
      <c r="D1267" s="132" t="n">
        <v>13.0426</v>
      </c>
      <c r="E1267" s="132" t="n">
        <v>12.9406</v>
      </c>
      <c r="F1267" s="132" t="n">
        <v>12.9698</v>
      </c>
    </row>
    <row r="1268" customFormat="false" ht="12.8" hidden="true" customHeight="false" outlineLevel="0" collapsed="false">
      <c r="A1268" s="131" t="n">
        <v>1334005200</v>
      </c>
      <c r="B1268" s="330" t="n">
        <f aca="false">(A1268/(24*60*60))+DATE(1970,1,1)</f>
        <v>41008.875</v>
      </c>
      <c r="C1268" s="132" t="n">
        <v>12.9698</v>
      </c>
      <c r="D1268" s="132" t="n">
        <v>13.202</v>
      </c>
      <c r="E1268" s="132" t="n">
        <v>12.9422</v>
      </c>
      <c r="F1268" s="132" t="n">
        <v>13.1597</v>
      </c>
    </row>
    <row r="1269" customFormat="false" ht="12.8" hidden="true" customHeight="false" outlineLevel="0" collapsed="false">
      <c r="A1269" s="131" t="n">
        <v>1334091600</v>
      </c>
      <c r="B1269" s="330" t="n">
        <f aca="false">(A1269/(24*60*60))+DATE(1970,1,1)</f>
        <v>41009.875</v>
      </c>
      <c r="C1269" s="132" t="n">
        <v>13.1597</v>
      </c>
      <c r="D1269" s="132" t="n">
        <v>13.1919</v>
      </c>
      <c r="E1269" s="132" t="n">
        <v>13.1019</v>
      </c>
      <c r="F1269" s="132" t="n">
        <v>13.1617</v>
      </c>
    </row>
    <row r="1270" customFormat="false" ht="12.8" hidden="true" customHeight="false" outlineLevel="0" collapsed="false">
      <c r="A1270" s="131" t="n">
        <v>1334178000</v>
      </c>
      <c r="B1270" s="330" t="n">
        <f aca="false">(A1270/(24*60*60))+DATE(1970,1,1)</f>
        <v>41010.875</v>
      </c>
      <c r="C1270" s="132" t="n">
        <v>13.1617</v>
      </c>
      <c r="D1270" s="132" t="n">
        <v>13.1627</v>
      </c>
      <c r="E1270" s="132" t="n">
        <v>13.0219</v>
      </c>
      <c r="F1270" s="132" t="n">
        <v>13.0279</v>
      </c>
    </row>
    <row r="1271" customFormat="false" ht="12.8" hidden="true" customHeight="false" outlineLevel="0" collapsed="false">
      <c r="A1271" s="131" t="n">
        <v>1334264400</v>
      </c>
      <c r="B1271" s="330" t="n">
        <f aca="false">(A1271/(24*60*60))+DATE(1970,1,1)</f>
        <v>41011.875</v>
      </c>
      <c r="C1271" s="132" t="n">
        <v>13.0279</v>
      </c>
      <c r="D1271" s="132" t="n">
        <v>13.1901</v>
      </c>
      <c r="E1271" s="132" t="n">
        <v>13.0185</v>
      </c>
      <c r="F1271" s="132" t="n">
        <v>13.1616</v>
      </c>
    </row>
    <row r="1272" customFormat="false" ht="12.8" hidden="true" customHeight="false" outlineLevel="0" collapsed="false">
      <c r="A1272" s="131" t="n">
        <v>1334523600</v>
      </c>
      <c r="B1272" s="330" t="n">
        <f aca="false">(A1272/(24*60*60))+DATE(1970,1,1)</f>
        <v>41014.875</v>
      </c>
      <c r="C1272" s="132" t="n">
        <v>13.1616</v>
      </c>
      <c r="D1272" s="132" t="n">
        <v>13.2951</v>
      </c>
      <c r="E1272" s="132" t="n">
        <v>13.1506</v>
      </c>
      <c r="F1272" s="132" t="n">
        <v>13.2114</v>
      </c>
    </row>
    <row r="1273" customFormat="false" ht="12.8" hidden="true" customHeight="false" outlineLevel="0" collapsed="false">
      <c r="A1273" s="131" t="n">
        <v>1334610000</v>
      </c>
      <c r="B1273" s="330" t="n">
        <f aca="false">(A1273/(24*60*60))+DATE(1970,1,1)</f>
        <v>41015.875</v>
      </c>
      <c r="C1273" s="132" t="n">
        <v>13.2114</v>
      </c>
      <c r="D1273" s="132" t="n">
        <v>13.2462</v>
      </c>
      <c r="E1273" s="132" t="n">
        <v>13.0498</v>
      </c>
      <c r="F1273" s="132" t="n">
        <v>13.1049</v>
      </c>
    </row>
    <row r="1274" customFormat="false" ht="12.8" hidden="true" customHeight="false" outlineLevel="0" collapsed="false">
      <c r="A1274" s="131" t="n">
        <v>1334696400</v>
      </c>
      <c r="B1274" s="330" t="n">
        <f aca="false">(A1274/(24*60*60))+DATE(1970,1,1)</f>
        <v>41016.875</v>
      </c>
      <c r="C1274" s="132" t="n">
        <v>13.1049</v>
      </c>
      <c r="D1274" s="132" t="n">
        <v>13.1866</v>
      </c>
      <c r="E1274" s="132" t="n">
        <v>13.0753</v>
      </c>
      <c r="F1274" s="132" t="n">
        <v>13.1816</v>
      </c>
    </row>
    <row r="1275" customFormat="false" ht="12.8" hidden="true" customHeight="false" outlineLevel="0" collapsed="false">
      <c r="A1275" s="131" t="n">
        <v>1334782800</v>
      </c>
      <c r="B1275" s="330" t="n">
        <f aca="false">(A1275/(24*60*60))+DATE(1970,1,1)</f>
        <v>41017.875</v>
      </c>
      <c r="C1275" s="132" t="n">
        <v>13.1816</v>
      </c>
      <c r="D1275" s="132" t="n">
        <v>13.2728</v>
      </c>
      <c r="E1275" s="132" t="n">
        <v>13.1389</v>
      </c>
      <c r="F1275" s="132" t="n">
        <v>13.1975</v>
      </c>
    </row>
    <row r="1276" customFormat="false" ht="12.8" hidden="true" customHeight="false" outlineLevel="0" collapsed="false">
      <c r="A1276" s="131" t="n">
        <v>1334869200</v>
      </c>
      <c r="B1276" s="330" t="n">
        <f aca="false">(A1276/(24*60*60))+DATE(1970,1,1)</f>
        <v>41018.875</v>
      </c>
      <c r="C1276" s="132" t="n">
        <v>13.1975</v>
      </c>
      <c r="D1276" s="132" t="n">
        <v>13.2185</v>
      </c>
      <c r="E1276" s="132" t="n">
        <v>13.0721</v>
      </c>
      <c r="F1276" s="132" t="n">
        <v>13.0796</v>
      </c>
    </row>
    <row r="1277" customFormat="false" ht="12.8" hidden="true" customHeight="false" outlineLevel="0" collapsed="false">
      <c r="A1277" s="131" t="n">
        <v>1335128400</v>
      </c>
      <c r="B1277" s="330" t="n">
        <f aca="false">(A1277/(24*60*60))+DATE(1970,1,1)</f>
        <v>41021.875</v>
      </c>
      <c r="C1277" s="132" t="n">
        <v>13.0796</v>
      </c>
      <c r="D1277" s="132" t="n">
        <v>13.2285</v>
      </c>
      <c r="E1277" s="132" t="n">
        <v>13.0792</v>
      </c>
      <c r="F1277" s="132" t="n">
        <v>13.1711</v>
      </c>
    </row>
    <row r="1278" customFormat="false" ht="12.8" hidden="true" customHeight="false" outlineLevel="0" collapsed="false">
      <c r="A1278" s="131" t="n">
        <v>1335214800</v>
      </c>
      <c r="B1278" s="330" t="n">
        <f aca="false">(A1278/(24*60*60))+DATE(1970,1,1)</f>
        <v>41022.875</v>
      </c>
      <c r="C1278" s="132" t="n">
        <v>13.1711</v>
      </c>
      <c r="D1278" s="132" t="n">
        <v>13.2007</v>
      </c>
      <c r="E1278" s="132" t="n">
        <v>13.1165</v>
      </c>
      <c r="F1278" s="132" t="n">
        <v>13.1549</v>
      </c>
    </row>
    <row r="1279" customFormat="false" ht="12.8" hidden="true" customHeight="false" outlineLevel="0" collapsed="false">
      <c r="A1279" s="131" t="n">
        <v>1335301200</v>
      </c>
      <c r="B1279" s="330" t="n">
        <f aca="false">(A1279/(24*60*60))+DATE(1970,1,1)</f>
        <v>41023.875</v>
      </c>
      <c r="C1279" s="132" t="n">
        <v>13.1549</v>
      </c>
      <c r="D1279" s="132" t="n">
        <v>13.1924</v>
      </c>
      <c r="E1279" s="132" t="n">
        <v>13.1131</v>
      </c>
      <c r="F1279" s="132" t="n">
        <v>13.1571</v>
      </c>
    </row>
    <row r="1280" customFormat="false" ht="12.8" hidden="true" customHeight="false" outlineLevel="0" collapsed="false">
      <c r="A1280" s="131" t="n">
        <v>1335387600</v>
      </c>
      <c r="B1280" s="330" t="n">
        <f aca="false">(A1280/(24*60*60))+DATE(1970,1,1)</f>
        <v>41024.875</v>
      </c>
      <c r="C1280" s="132" t="n">
        <v>13.1571</v>
      </c>
      <c r="D1280" s="132" t="n">
        <v>13.2487</v>
      </c>
      <c r="E1280" s="132" t="n">
        <v>13.1108</v>
      </c>
      <c r="F1280" s="132" t="n">
        <v>13.1726</v>
      </c>
    </row>
    <row r="1281" customFormat="false" ht="12.8" hidden="true" customHeight="false" outlineLevel="0" collapsed="false">
      <c r="A1281" s="131" t="n">
        <v>1335474000</v>
      </c>
      <c r="B1281" s="330" t="n">
        <f aca="false">(A1281/(24*60*60))+DATE(1970,1,1)</f>
        <v>41025.875</v>
      </c>
      <c r="C1281" s="132" t="n">
        <v>13.1726</v>
      </c>
      <c r="D1281" s="132" t="n">
        <v>13.2447</v>
      </c>
      <c r="E1281" s="132" t="n">
        <v>12.9493</v>
      </c>
      <c r="F1281" s="132" t="n">
        <v>12.9493</v>
      </c>
    </row>
    <row r="1282" customFormat="false" ht="12.8" hidden="true" customHeight="false" outlineLevel="0" collapsed="false">
      <c r="A1282" s="131" t="n">
        <v>1335733200</v>
      </c>
      <c r="B1282" s="330" t="n">
        <f aca="false">(A1282/(24*60*60))+DATE(1970,1,1)</f>
        <v>41028.875</v>
      </c>
      <c r="C1282" s="132" t="n">
        <v>12.9493</v>
      </c>
      <c r="D1282" s="132" t="n">
        <v>13.0423</v>
      </c>
      <c r="E1282" s="132" t="n">
        <v>12.947</v>
      </c>
      <c r="F1282" s="132" t="n">
        <v>13.0078</v>
      </c>
    </row>
    <row r="1283" customFormat="false" ht="12.8" hidden="true" customHeight="false" outlineLevel="0" collapsed="false">
      <c r="A1283" s="131" t="n">
        <v>1335819600</v>
      </c>
      <c r="B1283" s="330" t="n">
        <f aca="false">(A1283/(24*60*60))+DATE(1970,1,1)</f>
        <v>41029.875</v>
      </c>
      <c r="C1283" s="132" t="n">
        <v>13.0078</v>
      </c>
      <c r="D1283" s="132" t="n">
        <v>13.043</v>
      </c>
      <c r="E1283" s="132" t="n">
        <v>12.8813</v>
      </c>
      <c r="F1283" s="132" t="n">
        <v>12.9103</v>
      </c>
    </row>
    <row r="1284" customFormat="false" ht="12.8" hidden="true" customHeight="false" outlineLevel="0" collapsed="false">
      <c r="A1284" s="131" t="n">
        <v>1335906000</v>
      </c>
      <c r="B1284" s="330" t="n">
        <f aca="false">(A1284/(24*60*60))+DATE(1970,1,1)</f>
        <v>41030.875</v>
      </c>
      <c r="C1284" s="132" t="n">
        <v>12.9103</v>
      </c>
      <c r="D1284" s="132" t="n">
        <v>12.9823</v>
      </c>
      <c r="E1284" s="132" t="n">
        <v>12.9031</v>
      </c>
      <c r="F1284" s="132" t="n">
        <v>12.937</v>
      </c>
    </row>
    <row r="1285" customFormat="false" ht="12.8" hidden="true" customHeight="false" outlineLevel="0" collapsed="false">
      <c r="A1285" s="131" t="n">
        <v>1335992400</v>
      </c>
      <c r="B1285" s="330" t="n">
        <f aca="false">(A1285/(24*60*60))+DATE(1970,1,1)</f>
        <v>41031.875</v>
      </c>
      <c r="C1285" s="132" t="n">
        <v>12.937</v>
      </c>
      <c r="D1285" s="132" t="n">
        <v>13.0179</v>
      </c>
      <c r="E1285" s="132" t="n">
        <v>12.9081</v>
      </c>
      <c r="F1285" s="132" t="n">
        <v>12.9966</v>
      </c>
    </row>
    <row r="1286" customFormat="false" ht="12.8" hidden="true" customHeight="false" outlineLevel="0" collapsed="false">
      <c r="A1286" s="131" t="n">
        <v>1336078800</v>
      </c>
      <c r="B1286" s="330" t="n">
        <f aca="false">(A1286/(24*60*60))+DATE(1970,1,1)</f>
        <v>41032.875</v>
      </c>
      <c r="C1286" s="132" t="n">
        <v>12.9966</v>
      </c>
      <c r="D1286" s="132" t="n">
        <v>13.185</v>
      </c>
      <c r="E1286" s="132" t="n">
        <v>12.9719</v>
      </c>
      <c r="F1286" s="132" t="n">
        <v>13.1306</v>
      </c>
    </row>
    <row r="1287" customFormat="false" ht="12.8" hidden="true" customHeight="false" outlineLevel="0" collapsed="false">
      <c r="A1287" s="131" t="n">
        <v>1336338000</v>
      </c>
      <c r="B1287" s="330" t="n">
        <f aca="false">(A1287/(24*60*60))+DATE(1970,1,1)</f>
        <v>41035.875</v>
      </c>
      <c r="C1287" s="132" t="n">
        <v>13.1311</v>
      </c>
      <c r="D1287" s="132" t="n">
        <v>13.2956</v>
      </c>
      <c r="E1287" s="132" t="n">
        <v>13.1311</v>
      </c>
      <c r="F1287" s="132" t="n">
        <v>13.1562</v>
      </c>
    </row>
    <row r="1288" customFormat="false" ht="12.8" hidden="true" customHeight="false" outlineLevel="0" collapsed="false">
      <c r="A1288" s="131" t="n">
        <v>1336424400</v>
      </c>
      <c r="B1288" s="330" t="n">
        <f aca="false">(A1288/(24*60*60))+DATE(1970,1,1)</f>
        <v>41036.875</v>
      </c>
      <c r="C1288" s="132" t="n">
        <v>13.1562</v>
      </c>
      <c r="D1288" s="132" t="n">
        <v>13.3926</v>
      </c>
      <c r="E1288" s="132" t="n">
        <v>13.1505</v>
      </c>
      <c r="F1288" s="132" t="n">
        <v>13.3657</v>
      </c>
    </row>
    <row r="1289" customFormat="false" ht="12.8" hidden="true" customHeight="false" outlineLevel="0" collapsed="false">
      <c r="A1289" s="131" t="n">
        <v>1336510800</v>
      </c>
      <c r="B1289" s="330" t="n">
        <f aca="false">(A1289/(24*60*60))+DATE(1970,1,1)</f>
        <v>41037.875</v>
      </c>
      <c r="C1289" s="132" t="n">
        <v>13.3657</v>
      </c>
      <c r="D1289" s="132" t="n">
        <v>13.5709</v>
      </c>
      <c r="E1289" s="132" t="n">
        <v>13.348</v>
      </c>
      <c r="F1289" s="132" t="n">
        <v>13.4892</v>
      </c>
    </row>
    <row r="1290" customFormat="false" ht="12.8" hidden="true" customHeight="false" outlineLevel="0" collapsed="false">
      <c r="A1290" s="131" t="n">
        <v>1336597200</v>
      </c>
      <c r="B1290" s="330" t="n">
        <f aca="false">(A1290/(24*60*60))+DATE(1970,1,1)</f>
        <v>41038.875</v>
      </c>
      <c r="C1290" s="132" t="n">
        <v>13.4892</v>
      </c>
      <c r="D1290" s="132" t="n">
        <v>13.5458</v>
      </c>
      <c r="E1290" s="132" t="n">
        <v>13.4023</v>
      </c>
      <c r="F1290" s="132" t="n">
        <v>13.5122</v>
      </c>
    </row>
    <row r="1291" customFormat="false" ht="12.8" hidden="true" customHeight="false" outlineLevel="0" collapsed="false">
      <c r="A1291" s="131" t="n">
        <v>1336683600</v>
      </c>
      <c r="B1291" s="330" t="n">
        <f aca="false">(A1291/(24*60*60))+DATE(1970,1,1)</f>
        <v>41039.875</v>
      </c>
      <c r="C1291" s="132" t="n">
        <v>13.5122</v>
      </c>
      <c r="D1291" s="132" t="n">
        <v>13.5802</v>
      </c>
      <c r="E1291" s="132" t="n">
        <v>13.4778</v>
      </c>
      <c r="F1291" s="132" t="n">
        <v>13.5682</v>
      </c>
    </row>
    <row r="1292" customFormat="false" ht="12.8" hidden="true" customHeight="false" outlineLevel="0" collapsed="false">
      <c r="A1292" s="131" t="n">
        <v>1336942800</v>
      </c>
      <c r="B1292" s="330" t="n">
        <f aca="false">(A1292/(24*60*60))+DATE(1970,1,1)</f>
        <v>41042.875</v>
      </c>
      <c r="C1292" s="132" t="n">
        <v>13.5606</v>
      </c>
      <c r="D1292" s="132" t="n">
        <v>13.7384</v>
      </c>
      <c r="E1292" s="132" t="n">
        <v>13.4971</v>
      </c>
      <c r="F1292" s="132" t="n">
        <v>13.7308</v>
      </c>
    </row>
    <row r="1293" customFormat="false" ht="12.8" hidden="true" customHeight="false" outlineLevel="0" collapsed="false">
      <c r="A1293" s="131" t="n">
        <v>1337029200</v>
      </c>
      <c r="B1293" s="330" t="n">
        <f aca="false">(A1293/(24*60*60))+DATE(1970,1,1)</f>
        <v>41043.875</v>
      </c>
      <c r="C1293" s="132" t="n">
        <v>13.7308</v>
      </c>
      <c r="D1293" s="132" t="n">
        <v>13.8396</v>
      </c>
      <c r="E1293" s="132" t="n">
        <v>13.6234</v>
      </c>
      <c r="F1293" s="132" t="n">
        <v>13.8331</v>
      </c>
    </row>
    <row r="1294" customFormat="false" ht="12.8" hidden="true" customHeight="false" outlineLevel="0" collapsed="false">
      <c r="A1294" s="131" t="n">
        <v>1337115600</v>
      </c>
      <c r="B1294" s="330" t="n">
        <f aca="false">(A1294/(24*60*60))+DATE(1970,1,1)</f>
        <v>41044.875</v>
      </c>
      <c r="C1294" s="132" t="n">
        <v>13.8331</v>
      </c>
      <c r="D1294" s="132" t="n">
        <v>13.9491</v>
      </c>
      <c r="E1294" s="132" t="n">
        <v>13.7385</v>
      </c>
      <c r="F1294" s="132" t="n">
        <v>13.7651</v>
      </c>
    </row>
    <row r="1295" customFormat="false" ht="12.8" hidden="true" customHeight="false" outlineLevel="0" collapsed="false">
      <c r="A1295" s="131" t="n">
        <v>1337202000</v>
      </c>
      <c r="B1295" s="330" t="n">
        <f aca="false">(A1295/(24*60*60))+DATE(1970,1,1)</f>
        <v>41045.875</v>
      </c>
      <c r="C1295" s="132" t="n">
        <v>13.7651</v>
      </c>
      <c r="D1295" s="132" t="n">
        <v>13.8621</v>
      </c>
      <c r="E1295" s="132" t="n">
        <v>13.7081</v>
      </c>
      <c r="F1295" s="132" t="n">
        <v>13.8314</v>
      </c>
    </row>
    <row r="1296" customFormat="false" ht="12.8" hidden="true" customHeight="false" outlineLevel="0" collapsed="false">
      <c r="A1296" s="131" t="n">
        <v>1337288400</v>
      </c>
      <c r="B1296" s="330" t="n">
        <f aca="false">(A1296/(24*60*60))+DATE(1970,1,1)</f>
        <v>41046.875</v>
      </c>
      <c r="C1296" s="132" t="n">
        <v>13.8314</v>
      </c>
      <c r="D1296" s="132" t="n">
        <v>13.9006</v>
      </c>
      <c r="E1296" s="132" t="n">
        <v>13.7288</v>
      </c>
      <c r="F1296" s="132" t="n">
        <v>13.8001</v>
      </c>
    </row>
    <row r="1297" customFormat="false" ht="12.8" hidden="true" customHeight="false" outlineLevel="0" collapsed="false">
      <c r="A1297" s="131" t="n">
        <v>1337547600</v>
      </c>
      <c r="B1297" s="330" t="n">
        <f aca="false">(A1297/(24*60*60))+DATE(1970,1,1)</f>
        <v>41049.875</v>
      </c>
      <c r="C1297" s="132" t="n">
        <v>13.8001</v>
      </c>
      <c r="D1297" s="132" t="n">
        <v>13.8507</v>
      </c>
      <c r="E1297" s="132" t="n">
        <v>13.6901</v>
      </c>
      <c r="F1297" s="132" t="n">
        <v>13.6921</v>
      </c>
    </row>
    <row r="1298" customFormat="false" ht="12.8" hidden="true" customHeight="false" outlineLevel="0" collapsed="false">
      <c r="A1298" s="131" t="n">
        <v>1337634000</v>
      </c>
      <c r="B1298" s="330" t="n">
        <f aca="false">(A1298/(24*60*60))+DATE(1970,1,1)</f>
        <v>41050.875</v>
      </c>
      <c r="C1298" s="132" t="n">
        <v>13.6921</v>
      </c>
      <c r="D1298" s="132" t="n">
        <v>13.9149</v>
      </c>
      <c r="E1298" s="132" t="n">
        <v>13.6644</v>
      </c>
      <c r="F1298" s="132" t="n">
        <v>13.9007</v>
      </c>
    </row>
    <row r="1299" customFormat="false" ht="12.8" hidden="true" customHeight="false" outlineLevel="0" collapsed="false">
      <c r="A1299" s="131" t="n">
        <v>1337720400</v>
      </c>
      <c r="B1299" s="330" t="n">
        <f aca="false">(A1299/(24*60*60))+DATE(1970,1,1)</f>
        <v>41051.875</v>
      </c>
      <c r="C1299" s="132" t="n">
        <v>13.9007</v>
      </c>
      <c r="D1299" s="132" t="n">
        <v>14.07921</v>
      </c>
      <c r="E1299" s="132" t="n">
        <v>13.8838</v>
      </c>
      <c r="F1299" s="132" t="n">
        <v>13.9795</v>
      </c>
    </row>
    <row r="1300" customFormat="false" ht="12.8" hidden="true" customHeight="false" outlineLevel="0" collapsed="false">
      <c r="A1300" s="131" t="n">
        <v>1337806800</v>
      </c>
      <c r="B1300" s="330" t="n">
        <f aca="false">(A1300/(24*60*60))+DATE(1970,1,1)</f>
        <v>41052.875</v>
      </c>
      <c r="C1300" s="132" t="n">
        <v>13.9795</v>
      </c>
      <c r="D1300" s="132" t="n">
        <v>14.0669</v>
      </c>
      <c r="E1300" s="132" t="n">
        <v>13.9255</v>
      </c>
      <c r="F1300" s="132" t="n">
        <v>14.0116</v>
      </c>
    </row>
    <row r="1301" customFormat="false" ht="12.8" hidden="true" customHeight="false" outlineLevel="0" collapsed="false">
      <c r="A1301" s="131" t="n">
        <v>1337893200</v>
      </c>
      <c r="B1301" s="330" t="n">
        <f aca="false">(A1301/(24*60*60))+DATE(1970,1,1)</f>
        <v>41053.875</v>
      </c>
      <c r="C1301" s="132" t="n">
        <v>14.0116</v>
      </c>
      <c r="D1301" s="132" t="n">
        <v>14.0584</v>
      </c>
      <c r="E1301" s="132" t="n">
        <v>13.9531</v>
      </c>
      <c r="F1301" s="132" t="n">
        <v>14.0107</v>
      </c>
    </row>
    <row r="1302" customFormat="false" ht="12.8" hidden="true" customHeight="false" outlineLevel="0" collapsed="false">
      <c r="A1302" s="131" t="n">
        <v>1338152400</v>
      </c>
      <c r="B1302" s="330" t="n">
        <f aca="false">(A1302/(24*60*60))+DATE(1970,1,1)</f>
        <v>41056.875</v>
      </c>
      <c r="C1302" s="132" t="n">
        <v>14.0107</v>
      </c>
      <c r="D1302" s="132" t="n">
        <v>14.0107</v>
      </c>
      <c r="E1302" s="132" t="n">
        <v>13.9025</v>
      </c>
      <c r="F1302" s="132" t="n">
        <v>13.9421</v>
      </c>
    </row>
    <row r="1303" customFormat="false" ht="12.8" hidden="true" customHeight="false" outlineLevel="0" collapsed="false">
      <c r="A1303" s="131" t="n">
        <v>1338238800</v>
      </c>
      <c r="B1303" s="330" t="n">
        <f aca="false">(A1303/(24*60*60))+DATE(1970,1,1)</f>
        <v>41057.875</v>
      </c>
      <c r="C1303" s="132" t="n">
        <v>13.9421</v>
      </c>
      <c r="D1303" s="132" t="n">
        <v>13.98475</v>
      </c>
      <c r="E1303" s="132" t="n">
        <v>13.8631</v>
      </c>
      <c r="F1303" s="132" t="n">
        <v>13.8788</v>
      </c>
    </row>
    <row r="1304" customFormat="false" ht="12.8" hidden="true" customHeight="false" outlineLevel="0" collapsed="false">
      <c r="A1304" s="131" t="n">
        <v>1338325200</v>
      </c>
      <c r="B1304" s="330" t="n">
        <f aca="false">(A1304/(24*60*60))+DATE(1970,1,1)</f>
        <v>41058.875</v>
      </c>
      <c r="C1304" s="132" t="n">
        <v>13.8788</v>
      </c>
      <c r="D1304" s="132" t="n">
        <v>14.1544</v>
      </c>
      <c r="E1304" s="132" t="n">
        <v>13.8707</v>
      </c>
      <c r="F1304" s="132" t="n">
        <v>14.1428</v>
      </c>
    </row>
    <row r="1305" customFormat="false" ht="12.8" hidden="true" customHeight="false" outlineLevel="0" collapsed="false">
      <c r="A1305" s="131" t="n">
        <v>1338411600</v>
      </c>
      <c r="B1305" s="330" t="n">
        <f aca="false">(A1305/(24*60*60))+DATE(1970,1,1)</f>
        <v>41059.875</v>
      </c>
      <c r="C1305" s="132" t="n">
        <v>14.1428</v>
      </c>
      <c r="D1305" s="132" t="n">
        <v>14.3821</v>
      </c>
      <c r="E1305" s="132" t="n">
        <v>14.0872</v>
      </c>
      <c r="F1305" s="132" t="n">
        <v>14.3731</v>
      </c>
    </row>
    <row r="1306" customFormat="false" ht="12.8" hidden="true" customHeight="false" outlineLevel="0" collapsed="false">
      <c r="A1306" s="131" t="n">
        <v>1338498000</v>
      </c>
      <c r="B1306" s="330" t="n">
        <f aca="false">(A1306/(24*60*60))+DATE(1970,1,1)</f>
        <v>41060.875</v>
      </c>
      <c r="C1306" s="132" t="n">
        <v>14.3731</v>
      </c>
      <c r="D1306" s="132" t="n">
        <v>14.5989</v>
      </c>
      <c r="E1306" s="132" t="n">
        <v>14.2614</v>
      </c>
      <c r="F1306" s="132" t="n">
        <v>14.2873</v>
      </c>
    </row>
    <row r="1307" customFormat="false" ht="12.8" hidden="true" customHeight="false" outlineLevel="0" collapsed="false">
      <c r="A1307" s="131" t="n">
        <v>1338757200</v>
      </c>
      <c r="B1307" s="330" t="n">
        <f aca="false">(A1307/(24*60*60))+DATE(1970,1,1)</f>
        <v>41063.875</v>
      </c>
      <c r="C1307" s="132" t="n">
        <v>14.2873</v>
      </c>
      <c r="D1307" s="132" t="n">
        <v>14.3651</v>
      </c>
      <c r="E1307" s="132" t="n">
        <v>14.1743</v>
      </c>
      <c r="F1307" s="132" t="n">
        <v>14.2237</v>
      </c>
    </row>
    <row r="1308" customFormat="false" ht="12.8" hidden="true" customHeight="false" outlineLevel="0" collapsed="false">
      <c r="A1308" s="131" t="n">
        <v>1338843600</v>
      </c>
      <c r="B1308" s="330" t="n">
        <f aca="false">(A1308/(24*60*60))+DATE(1970,1,1)</f>
        <v>41064.875</v>
      </c>
      <c r="C1308" s="132" t="n">
        <v>14.2237</v>
      </c>
      <c r="D1308" s="132" t="n">
        <v>14.2791</v>
      </c>
      <c r="E1308" s="132" t="n">
        <v>14.171</v>
      </c>
      <c r="F1308" s="132" t="n">
        <v>14.217</v>
      </c>
    </row>
    <row r="1309" customFormat="false" ht="12.8" hidden="true" customHeight="false" outlineLevel="0" collapsed="false">
      <c r="A1309" s="131" t="n">
        <v>1338930000</v>
      </c>
      <c r="B1309" s="330" t="n">
        <f aca="false">(A1309/(24*60*60))+DATE(1970,1,1)</f>
        <v>41065.875</v>
      </c>
      <c r="C1309" s="132" t="n">
        <v>14.217</v>
      </c>
      <c r="D1309" s="132" t="n">
        <v>14.2424</v>
      </c>
      <c r="E1309" s="132" t="n">
        <v>14.0209</v>
      </c>
      <c r="F1309" s="132" t="n">
        <v>14.0215</v>
      </c>
    </row>
    <row r="1310" customFormat="false" ht="12.8" hidden="true" customHeight="false" outlineLevel="0" collapsed="false">
      <c r="A1310" s="131" t="n">
        <v>1339016400</v>
      </c>
      <c r="B1310" s="330" t="n">
        <f aca="false">(A1310/(24*60*60))+DATE(1970,1,1)</f>
        <v>41066.875</v>
      </c>
      <c r="C1310" s="132" t="n">
        <v>14.0215</v>
      </c>
      <c r="D1310" s="132" t="n">
        <v>14.0868</v>
      </c>
      <c r="E1310" s="132" t="n">
        <v>13.831</v>
      </c>
      <c r="F1310" s="132" t="n">
        <v>14.0674</v>
      </c>
    </row>
    <row r="1311" customFormat="false" ht="12.8" hidden="true" customHeight="false" outlineLevel="0" collapsed="false">
      <c r="A1311" s="131" t="n">
        <v>1339102800</v>
      </c>
      <c r="B1311" s="330" t="n">
        <f aca="false">(A1311/(24*60*60))+DATE(1970,1,1)</f>
        <v>41067.875</v>
      </c>
      <c r="C1311" s="132" t="n">
        <v>14.0674</v>
      </c>
      <c r="D1311" s="132" t="n">
        <v>14.2173</v>
      </c>
      <c r="E1311" s="132" t="n">
        <v>13.9041</v>
      </c>
      <c r="F1311" s="132" t="n">
        <v>13.9063</v>
      </c>
    </row>
    <row r="1312" customFormat="false" ht="12.8" hidden="true" customHeight="false" outlineLevel="0" collapsed="false">
      <c r="A1312" s="131" t="n">
        <v>1339362000</v>
      </c>
      <c r="B1312" s="330" t="n">
        <f aca="false">(A1312/(24*60*60))+DATE(1970,1,1)</f>
        <v>41070.875</v>
      </c>
      <c r="C1312" s="132" t="n">
        <v>13.9063</v>
      </c>
      <c r="D1312" s="132" t="n">
        <v>14.1014</v>
      </c>
      <c r="E1312" s="132" t="n">
        <v>13.8102</v>
      </c>
      <c r="F1312" s="132" t="n">
        <v>14.0926</v>
      </c>
    </row>
    <row r="1313" customFormat="false" ht="12.8" hidden="true" customHeight="false" outlineLevel="0" collapsed="false">
      <c r="A1313" s="131" t="n">
        <v>1339448400</v>
      </c>
      <c r="B1313" s="330" t="n">
        <f aca="false">(A1313/(24*60*60))+DATE(1970,1,1)</f>
        <v>41071.875</v>
      </c>
      <c r="C1313" s="132" t="n">
        <v>14.0926</v>
      </c>
      <c r="D1313" s="132" t="n">
        <v>14.11485</v>
      </c>
      <c r="E1313" s="132" t="n">
        <v>13.9377</v>
      </c>
      <c r="F1313" s="132" t="n">
        <v>13.9739</v>
      </c>
    </row>
    <row r="1314" customFormat="false" ht="12.8" hidden="true" customHeight="false" outlineLevel="0" collapsed="false">
      <c r="A1314" s="131" t="n">
        <v>1339534800</v>
      </c>
      <c r="B1314" s="330" t="n">
        <f aca="false">(A1314/(24*60*60))+DATE(1970,1,1)</f>
        <v>41072.875</v>
      </c>
      <c r="C1314" s="132" t="n">
        <v>13.9739</v>
      </c>
      <c r="D1314" s="132" t="n">
        <v>14.0412</v>
      </c>
      <c r="E1314" s="132" t="n">
        <v>13.9349</v>
      </c>
      <c r="F1314" s="132" t="n">
        <v>14.0384</v>
      </c>
    </row>
    <row r="1315" customFormat="false" ht="12.8" hidden="true" customHeight="false" outlineLevel="0" collapsed="false">
      <c r="A1315" s="131" t="n">
        <v>1339621200</v>
      </c>
      <c r="B1315" s="330" t="n">
        <f aca="false">(A1315/(24*60*60))+DATE(1970,1,1)</f>
        <v>41073.875</v>
      </c>
      <c r="C1315" s="132" t="n">
        <v>14.0384</v>
      </c>
      <c r="D1315" s="132" t="n">
        <v>14.0807</v>
      </c>
      <c r="E1315" s="132" t="n">
        <v>13.8717</v>
      </c>
      <c r="F1315" s="132" t="n">
        <v>13.8956</v>
      </c>
    </row>
    <row r="1316" customFormat="false" ht="12.8" hidden="true" customHeight="false" outlineLevel="0" collapsed="false">
      <c r="A1316" s="131" t="n">
        <v>1339707600</v>
      </c>
      <c r="B1316" s="330" t="n">
        <f aca="false">(A1316/(24*60*60))+DATE(1970,1,1)</f>
        <v>41074.875</v>
      </c>
      <c r="C1316" s="132" t="n">
        <v>13.8956</v>
      </c>
      <c r="D1316" s="132" t="n">
        <v>13.9499</v>
      </c>
      <c r="E1316" s="132" t="n">
        <v>13.8631</v>
      </c>
      <c r="F1316" s="132" t="n">
        <v>13.9093</v>
      </c>
    </row>
    <row r="1317" customFormat="false" ht="12.8" hidden="true" customHeight="false" outlineLevel="0" collapsed="false">
      <c r="A1317" s="131" t="n">
        <v>1339966800</v>
      </c>
      <c r="B1317" s="330" t="n">
        <f aca="false">(A1317/(24*60*60))+DATE(1970,1,1)</f>
        <v>41077.875</v>
      </c>
      <c r="C1317" s="132" t="n">
        <v>13.9093</v>
      </c>
      <c r="D1317" s="132" t="n">
        <v>13.9674</v>
      </c>
      <c r="E1317" s="132" t="n">
        <v>13.8123</v>
      </c>
      <c r="F1317" s="132" t="n">
        <v>13.8266</v>
      </c>
    </row>
    <row r="1318" customFormat="false" ht="12.8" hidden="true" customHeight="false" outlineLevel="0" collapsed="false">
      <c r="A1318" s="131" t="n">
        <v>1340053200</v>
      </c>
      <c r="B1318" s="330" t="n">
        <f aca="false">(A1318/(24*60*60))+DATE(1970,1,1)</f>
        <v>41078.875</v>
      </c>
      <c r="C1318" s="132" t="n">
        <v>13.8266</v>
      </c>
      <c r="D1318" s="132" t="n">
        <v>13.8468</v>
      </c>
      <c r="E1318" s="132" t="n">
        <v>13.675</v>
      </c>
      <c r="F1318" s="132" t="n">
        <v>13.6822</v>
      </c>
    </row>
    <row r="1319" customFormat="false" ht="12.8" hidden="true" customHeight="false" outlineLevel="0" collapsed="false">
      <c r="A1319" s="131" t="n">
        <v>1340139600</v>
      </c>
      <c r="B1319" s="330" t="n">
        <f aca="false">(A1319/(24*60*60))+DATE(1970,1,1)</f>
        <v>41079.875</v>
      </c>
      <c r="C1319" s="132" t="n">
        <v>13.6822</v>
      </c>
      <c r="D1319" s="132" t="n">
        <v>13.7765</v>
      </c>
      <c r="E1319" s="132" t="n">
        <v>13.6297</v>
      </c>
      <c r="F1319" s="132" t="n">
        <v>13.7035</v>
      </c>
    </row>
    <row r="1320" customFormat="false" ht="12.8" hidden="true" customHeight="false" outlineLevel="0" collapsed="false">
      <c r="A1320" s="131" t="n">
        <v>1340226000</v>
      </c>
      <c r="B1320" s="330" t="n">
        <f aca="false">(A1320/(24*60*60))+DATE(1970,1,1)</f>
        <v>41080.875</v>
      </c>
      <c r="C1320" s="132" t="n">
        <v>13.7035</v>
      </c>
      <c r="D1320" s="132" t="n">
        <v>13.9447</v>
      </c>
      <c r="E1320" s="132" t="n">
        <v>13.6583</v>
      </c>
      <c r="F1320" s="132" t="n">
        <v>13.9221</v>
      </c>
    </row>
    <row r="1321" customFormat="false" ht="12.8" hidden="true" customHeight="false" outlineLevel="0" collapsed="false">
      <c r="A1321" s="131" t="n">
        <v>1340312400</v>
      </c>
      <c r="B1321" s="330" t="n">
        <f aca="false">(A1321/(24*60*60))+DATE(1970,1,1)</f>
        <v>41081.875</v>
      </c>
      <c r="C1321" s="132" t="n">
        <v>13.9221</v>
      </c>
      <c r="D1321" s="132" t="n">
        <v>13.9364</v>
      </c>
      <c r="E1321" s="132" t="n">
        <v>13.7983</v>
      </c>
      <c r="F1321" s="132" t="n">
        <v>13.8484</v>
      </c>
    </row>
    <row r="1322" customFormat="false" ht="12.8" hidden="true" customHeight="false" outlineLevel="0" collapsed="false">
      <c r="A1322" s="131" t="n">
        <v>1340571600</v>
      </c>
      <c r="B1322" s="330" t="n">
        <f aca="false">(A1322/(24*60*60))+DATE(1970,1,1)</f>
        <v>41084.875</v>
      </c>
      <c r="C1322" s="132" t="n">
        <v>13.8484</v>
      </c>
      <c r="D1322" s="132" t="n">
        <v>13.9771</v>
      </c>
      <c r="E1322" s="132" t="n">
        <v>13.7992</v>
      </c>
      <c r="F1322" s="132" t="n">
        <v>13.9176</v>
      </c>
    </row>
    <row r="1323" customFormat="false" ht="12.8" hidden="true" customHeight="false" outlineLevel="0" collapsed="false">
      <c r="A1323" s="131" t="n">
        <v>1340658000</v>
      </c>
      <c r="B1323" s="330" t="n">
        <f aca="false">(A1323/(24*60*60))+DATE(1970,1,1)</f>
        <v>41085.875</v>
      </c>
      <c r="C1323" s="132" t="n">
        <v>13.9176</v>
      </c>
      <c r="D1323" s="132" t="n">
        <v>13.9507</v>
      </c>
      <c r="E1323" s="132" t="n">
        <v>13.7248</v>
      </c>
      <c r="F1323" s="132" t="n">
        <v>13.7561</v>
      </c>
    </row>
    <row r="1324" customFormat="false" ht="12.8" hidden="true" customHeight="false" outlineLevel="0" collapsed="false">
      <c r="A1324" s="131" t="n">
        <v>1340744400</v>
      </c>
      <c r="B1324" s="330" t="n">
        <f aca="false">(A1324/(24*60*60))+DATE(1970,1,1)</f>
        <v>41086.875</v>
      </c>
      <c r="C1324" s="132" t="n">
        <v>13.7561</v>
      </c>
      <c r="D1324" s="132" t="n">
        <v>13.7705</v>
      </c>
      <c r="E1324" s="132" t="n">
        <v>13.5511</v>
      </c>
      <c r="F1324" s="132" t="n">
        <v>13.5601</v>
      </c>
    </row>
    <row r="1325" customFormat="false" ht="12.8" hidden="true" customHeight="false" outlineLevel="0" collapsed="false">
      <c r="A1325" s="131" t="n">
        <v>1340830800</v>
      </c>
      <c r="B1325" s="330" t="n">
        <f aca="false">(A1325/(24*60*60))+DATE(1970,1,1)</f>
        <v>41087.875</v>
      </c>
      <c r="C1325" s="132" t="n">
        <v>13.5601</v>
      </c>
      <c r="D1325" s="132" t="n">
        <v>13.7263</v>
      </c>
      <c r="E1325" s="132" t="n">
        <v>13.5389</v>
      </c>
      <c r="F1325" s="132" t="n">
        <v>13.6151</v>
      </c>
    </row>
    <row r="1326" customFormat="false" ht="12.8" hidden="true" customHeight="false" outlineLevel="0" collapsed="false">
      <c r="A1326" s="131" t="n">
        <v>1340917200</v>
      </c>
      <c r="B1326" s="330" t="n">
        <f aca="false">(A1326/(24*60*60))+DATE(1970,1,1)</f>
        <v>41088.875</v>
      </c>
      <c r="C1326" s="132" t="n">
        <v>13.6151</v>
      </c>
      <c r="D1326" s="132" t="n">
        <v>13.6326</v>
      </c>
      <c r="E1326" s="132" t="n">
        <v>13.3031</v>
      </c>
      <c r="F1326" s="132" t="n">
        <v>13.3508</v>
      </c>
    </row>
    <row r="1327" customFormat="false" ht="12.8" hidden="true" customHeight="false" outlineLevel="0" collapsed="false">
      <c r="A1327" s="131" t="n">
        <v>1341176400</v>
      </c>
      <c r="B1327" s="330" t="n">
        <f aca="false">(A1327/(24*60*60))+DATE(1970,1,1)</f>
        <v>41091.875</v>
      </c>
      <c r="C1327" s="132" t="n">
        <v>13.3508</v>
      </c>
      <c r="D1327" s="132" t="n">
        <v>13.4485</v>
      </c>
      <c r="E1327" s="132" t="n">
        <v>13.2375</v>
      </c>
      <c r="F1327" s="132" t="n">
        <v>13.338</v>
      </c>
    </row>
    <row r="1328" customFormat="false" ht="12.8" hidden="true" customHeight="false" outlineLevel="0" collapsed="false">
      <c r="A1328" s="131" t="n">
        <v>1341262800</v>
      </c>
      <c r="B1328" s="330" t="n">
        <f aca="false">(A1328/(24*60*60))+DATE(1970,1,1)</f>
        <v>41092.875</v>
      </c>
      <c r="C1328" s="132" t="n">
        <v>13.338</v>
      </c>
      <c r="D1328" s="132" t="n">
        <v>13.3848</v>
      </c>
      <c r="E1328" s="132" t="n">
        <v>13.286</v>
      </c>
      <c r="F1328" s="132" t="n">
        <v>13.3299</v>
      </c>
    </row>
    <row r="1329" customFormat="false" ht="12.8" hidden="true" customHeight="false" outlineLevel="0" collapsed="false">
      <c r="A1329" s="131" t="n">
        <v>1341349200</v>
      </c>
      <c r="B1329" s="330" t="n">
        <f aca="false">(A1329/(24*60*60))+DATE(1970,1,1)</f>
        <v>41093.875</v>
      </c>
      <c r="C1329" s="132" t="n">
        <v>13.3299</v>
      </c>
      <c r="D1329" s="132" t="n">
        <v>13.3826</v>
      </c>
      <c r="E1329" s="132" t="n">
        <v>13.3252</v>
      </c>
      <c r="F1329" s="132" t="n">
        <v>13.3279</v>
      </c>
    </row>
    <row r="1330" customFormat="false" ht="12.8" hidden="true" customHeight="false" outlineLevel="0" collapsed="false">
      <c r="A1330" s="131" t="n">
        <v>1341435600</v>
      </c>
      <c r="B1330" s="330" t="n">
        <f aca="false">(A1330/(24*60*60))+DATE(1970,1,1)</f>
        <v>41094.875</v>
      </c>
      <c r="C1330" s="132" t="n">
        <v>13.3279</v>
      </c>
      <c r="D1330" s="132" t="n">
        <v>13.4229</v>
      </c>
      <c r="E1330" s="132" t="n">
        <v>13.2703</v>
      </c>
      <c r="F1330" s="132" t="n">
        <v>13.416</v>
      </c>
    </row>
    <row r="1331" customFormat="false" ht="12.8" hidden="true" customHeight="false" outlineLevel="0" collapsed="false">
      <c r="A1331" s="131" t="n">
        <v>1341522000</v>
      </c>
      <c r="B1331" s="330" t="n">
        <f aca="false">(A1331/(24*60*60))+DATE(1970,1,1)</f>
        <v>41095.875</v>
      </c>
      <c r="C1331" s="132" t="n">
        <v>13.416</v>
      </c>
      <c r="D1331" s="132" t="n">
        <v>13.5198</v>
      </c>
      <c r="E1331" s="132" t="n">
        <v>13.3482</v>
      </c>
      <c r="F1331" s="132" t="n">
        <v>13.3631</v>
      </c>
    </row>
    <row r="1332" customFormat="false" ht="12.8" hidden="true" customHeight="false" outlineLevel="0" collapsed="false">
      <c r="A1332" s="131" t="n">
        <v>1341781200</v>
      </c>
      <c r="B1332" s="330" t="n">
        <f aca="false">(A1332/(24*60*60))+DATE(1970,1,1)</f>
        <v>41098.875</v>
      </c>
      <c r="C1332" s="132" t="n">
        <v>13.3631</v>
      </c>
      <c r="D1332" s="132" t="n">
        <v>13.5063</v>
      </c>
      <c r="E1332" s="132" t="n">
        <v>13.3466</v>
      </c>
      <c r="F1332" s="132" t="n">
        <v>13.3466</v>
      </c>
    </row>
    <row r="1333" customFormat="false" ht="12.8" hidden="true" customHeight="false" outlineLevel="0" collapsed="false">
      <c r="A1333" s="131" t="n">
        <v>1341867600</v>
      </c>
      <c r="B1333" s="330" t="n">
        <f aca="false">(A1333/(24*60*60))+DATE(1970,1,1)</f>
        <v>41099.875</v>
      </c>
      <c r="C1333" s="132" t="n">
        <v>13.3466</v>
      </c>
      <c r="D1333" s="132" t="n">
        <v>13.3959</v>
      </c>
      <c r="E1333" s="132" t="n">
        <v>13.24121</v>
      </c>
      <c r="F1333" s="132" t="n">
        <v>13.3706</v>
      </c>
    </row>
    <row r="1334" customFormat="false" ht="12.8" hidden="true" customHeight="false" outlineLevel="0" collapsed="false">
      <c r="A1334" s="131" t="n">
        <v>1341954000</v>
      </c>
      <c r="B1334" s="330" t="n">
        <f aca="false">(A1334/(24*60*60))+DATE(1970,1,1)</f>
        <v>41100.875</v>
      </c>
      <c r="C1334" s="132" t="n">
        <v>13.3706</v>
      </c>
      <c r="D1334" s="132" t="n">
        <v>13.3846</v>
      </c>
      <c r="E1334" s="132" t="n">
        <v>13.2819</v>
      </c>
      <c r="F1334" s="132" t="n">
        <v>13.3048</v>
      </c>
    </row>
    <row r="1335" customFormat="false" ht="12.8" hidden="true" customHeight="false" outlineLevel="0" collapsed="false">
      <c r="A1335" s="131" t="n">
        <v>1342040400</v>
      </c>
      <c r="B1335" s="330" t="n">
        <f aca="false">(A1335/(24*60*60))+DATE(1970,1,1)</f>
        <v>41101.875</v>
      </c>
      <c r="C1335" s="132" t="n">
        <v>13.3048</v>
      </c>
      <c r="D1335" s="132" t="n">
        <v>13.5227</v>
      </c>
      <c r="E1335" s="132" t="n">
        <v>13.2956</v>
      </c>
      <c r="F1335" s="132" t="n">
        <v>13.4586</v>
      </c>
    </row>
    <row r="1336" customFormat="false" ht="12.8" hidden="true" customHeight="false" outlineLevel="0" collapsed="false">
      <c r="A1336" s="131" t="n">
        <v>1342126800</v>
      </c>
      <c r="B1336" s="330" t="n">
        <f aca="false">(A1336/(24*60*60))+DATE(1970,1,1)</f>
        <v>41102.875</v>
      </c>
      <c r="C1336" s="132" t="n">
        <v>13.4586</v>
      </c>
      <c r="D1336" s="132" t="n">
        <v>13.4647</v>
      </c>
      <c r="E1336" s="132" t="n">
        <v>13.2699</v>
      </c>
      <c r="F1336" s="132" t="n">
        <v>13.2886</v>
      </c>
    </row>
    <row r="1337" customFormat="false" ht="12.8" hidden="true" customHeight="false" outlineLevel="0" collapsed="false">
      <c r="A1337" s="131" t="n">
        <v>1342386000</v>
      </c>
      <c r="B1337" s="330" t="n">
        <f aca="false">(A1337/(24*60*60))+DATE(1970,1,1)</f>
        <v>41105.875</v>
      </c>
      <c r="C1337" s="132" t="n">
        <v>13.2886</v>
      </c>
      <c r="D1337" s="132" t="n">
        <v>13.3332</v>
      </c>
      <c r="E1337" s="132" t="n">
        <v>13.2685</v>
      </c>
      <c r="F1337" s="132" t="n">
        <v>13.3285</v>
      </c>
    </row>
    <row r="1338" customFormat="false" ht="12.8" hidden="true" customHeight="false" outlineLevel="0" collapsed="false">
      <c r="A1338" s="131" t="n">
        <v>1342472400</v>
      </c>
      <c r="B1338" s="330" t="n">
        <f aca="false">(A1338/(24*60*60))+DATE(1970,1,1)</f>
        <v>41106.875</v>
      </c>
      <c r="C1338" s="132" t="n">
        <v>13.3285</v>
      </c>
      <c r="D1338" s="132" t="n">
        <v>13.3285</v>
      </c>
      <c r="E1338" s="132" t="n">
        <v>13.1509</v>
      </c>
      <c r="F1338" s="132" t="n">
        <v>13.1562</v>
      </c>
    </row>
    <row r="1339" customFormat="false" ht="12.8" hidden="true" customHeight="false" outlineLevel="0" collapsed="false">
      <c r="A1339" s="131" t="n">
        <v>1342558800</v>
      </c>
      <c r="B1339" s="330" t="n">
        <f aca="false">(A1339/(24*60*60))+DATE(1970,1,1)</f>
        <v>41107.875</v>
      </c>
      <c r="C1339" s="132" t="n">
        <v>13.1562</v>
      </c>
      <c r="D1339" s="132" t="n">
        <v>13.2203</v>
      </c>
      <c r="E1339" s="132" t="n">
        <v>13.0948</v>
      </c>
      <c r="F1339" s="132" t="n">
        <v>13.1681</v>
      </c>
    </row>
    <row r="1340" customFormat="false" ht="12.8" hidden="true" customHeight="false" outlineLevel="0" collapsed="false">
      <c r="A1340" s="131" t="n">
        <v>1342645200</v>
      </c>
      <c r="B1340" s="330" t="n">
        <f aca="false">(A1340/(24*60*60))+DATE(1970,1,1)</f>
        <v>41108.875</v>
      </c>
      <c r="C1340" s="132" t="n">
        <v>13.1681</v>
      </c>
      <c r="D1340" s="132" t="n">
        <v>13.2479</v>
      </c>
      <c r="E1340" s="132" t="n">
        <v>13.1051</v>
      </c>
      <c r="F1340" s="132" t="n">
        <v>13.2212</v>
      </c>
    </row>
    <row r="1341" customFormat="false" ht="12.8" hidden="true" customHeight="false" outlineLevel="0" collapsed="false">
      <c r="A1341" s="131" t="n">
        <v>1342731600</v>
      </c>
      <c r="B1341" s="330" t="n">
        <f aca="false">(A1341/(24*60*60))+DATE(1970,1,1)</f>
        <v>41109.875</v>
      </c>
      <c r="C1341" s="132" t="n">
        <v>13.2212</v>
      </c>
      <c r="D1341" s="132" t="n">
        <v>13.3647</v>
      </c>
      <c r="E1341" s="132" t="n">
        <v>13.202</v>
      </c>
      <c r="F1341" s="132" t="n">
        <v>13.3559</v>
      </c>
    </row>
    <row r="1342" customFormat="false" ht="12.8" hidden="true" customHeight="false" outlineLevel="0" collapsed="false">
      <c r="A1342" s="131" t="n">
        <v>1342990800</v>
      </c>
      <c r="B1342" s="330" t="n">
        <f aca="false">(A1342/(24*60*60))+DATE(1970,1,1)</f>
        <v>41112.875</v>
      </c>
      <c r="C1342" s="132" t="n">
        <v>13.3559</v>
      </c>
      <c r="D1342" s="132" t="n">
        <v>13.5885</v>
      </c>
      <c r="E1342" s="132" t="n">
        <v>13.3453</v>
      </c>
      <c r="F1342" s="132" t="n">
        <v>13.5856</v>
      </c>
    </row>
    <row r="1343" customFormat="false" ht="12.8" hidden="true" customHeight="false" outlineLevel="0" collapsed="false">
      <c r="A1343" s="131" t="n">
        <v>1343077200</v>
      </c>
      <c r="B1343" s="330" t="n">
        <f aca="false">(A1343/(24*60*60))+DATE(1970,1,1)</f>
        <v>41113.875</v>
      </c>
      <c r="C1343" s="132" t="n">
        <v>13.5856</v>
      </c>
      <c r="D1343" s="132" t="n">
        <v>13.7768</v>
      </c>
      <c r="E1343" s="132" t="n">
        <v>13.548</v>
      </c>
      <c r="F1343" s="132" t="n">
        <v>13.7056</v>
      </c>
    </row>
    <row r="1344" customFormat="false" ht="12.8" hidden="true" customHeight="false" outlineLevel="0" collapsed="false">
      <c r="A1344" s="131" t="n">
        <v>1343163600</v>
      </c>
      <c r="B1344" s="330" t="n">
        <f aca="false">(A1344/(24*60*60))+DATE(1970,1,1)</f>
        <v>41114.875</v>
      </c>
      <c r="C1344" s="132" t="n">
        <v>13.7056</v>
      </c>
      <c r="D1344" s="132" t="n">
        <v>13.7258</v>
      </c>
      <c r="E1344" s="132" t="n">
        <v>13.5801</v>
      </c>
      <c r="F1344" s="132" t="n">
        <v>13.5941</v>
      </c>
    </row>
    <row r="1345" customFormat="false" ht="12.8" hidden="true" customHeight="false" outlineLevel="0" collapsed="false">
      <c r="A1345" s="131" t="n">
        <v>1343250000</v>
      </c>
      <c r="B1345" s="330" t="n">
        <f aca="false">(A1345/(24*60*60))+DATE(1970,1,1)</f>
        <v>41115.875</v>
      </c>
      <c r="C1345" s="132" t="n">
        <v>13.5941</v>
      </c>
      <c r="D1345" s="132" t="n">
        <v>13.6407</v>
      </c>
      <c r="E1345" s="132" t="n">
        <v>13.3881</v>
      </c>
      <c r="F1345" s="132" t="n">
        <v>13.4074</v>
      </c>
    </row>
    <row r="1346" customFormat="false" ht="12.8" hidden="true" customHeight="false" outlineLevel="0" collapsed="false">
      <c r="A1346" s="131" t="n">
        <v>1343336400</v>
      </c>
      <c r="B1346" s="330" t="n">
        <f aca="false">(A1346/(24*60*60))+DATE(1970,1,1)</f>
        <v>41116.875</v>
      </c>
      <c r="C1346" s="132" t="n">
        <v>13.4074</v>
      </c>
      <c r="D1346" s="132" t="n">
        <v>13.4639</v>
      </c>
      <c r="E1346" s="132" t="n">
        <v>13.2026</v>
      </c>
      <c r="F1346" s="132" t="n">
        <v>13.2111</v>
      </c>
    </row>
    <row r="1347" customFormat="false" ht="12.8" hidden="true" customHeight="false" outlineLevel="0" collapsed="false">
      <c r="A1347" s="131" t="n">
        <v>1343595600</v>
      </c>
      <c r="B1347" s="330" t="n">
        <f aca="false">(A1347/(24*60*60))+DATE(1970,1,1)</f>
        <v>41119.875</v>
      </c>
      <c r="C1347" s="132" t="n">
        <v>13.2111</v>
      </c>
      <c r="D1347" s="132" t="n">
        <v>13.2989</v>
      </c>
      <c r="E1347" s="132" t="n">
        <v>13.2079</v>
      </c>
      <c r="F1347" s="132" t="n">
        <v>13.2603</v>
      </c>
    </row>
    <row r="1348" customFormat="false" ht="12.8" hidden="true" customHeight="false" outlineLevel="0" collapsed="false">
      <c r="A1348" s="131" t="n">
        <v>1343682000</v>
      </c>
      <c r="B1348" s="330" t="n">
        <f aca="false">(A1348/(24*60*60))+DATE(1970,1,1)</f>
        <v>41120.875</v>
      </c>
      <c r="C1348" s="132" t="n">
        <v>13.2603</v>
      </c>
      <c r="D1348" s="132" t="n">
        <v>13.3351</v>
      </c>
      <c r="E1348" s="132" t="n">
        <v>13.2215</v>
      </c>
      <c r="F1348" s="132" t="n">
        <v>13.3232</v>
      </c>
    </row>
    <row r="1349" customFormat="false" ht="12.8" hidden="true" customHeight="false" outlineLevel="0" collapsed="false">
      <c r="A1349" s="131" t="n">
        <v>1343768400</v>
      </c>
      <c r="B1349" s="330" t="n">
        <f aca="false">(A1349/(24*60*60))+DATE(1970,1,1)</f>
        <v>41121.875</v>
      </c>
      <c r="C1349" s="132" t="n">
        <v>13.3232</v>
      </c>
      <c r="D1349" s="132" t="n">
        <v>13.3939</v>
      </c>
      <c r="E1349" s="132" t="n">
        <v>13.238</v>
      </c>
      <c r="F1349" s="132" t="n">
        <v>13.3822</v>
      </c>
    </row>
    <row r="1350" customFormat="false" ht="12.8" hidden="true" customHeight="false" outlineLevel="0" collapsed="false">
      <c r="A1350" s="131" t="n">
        <v>1343854800</v>
      </c>
      <c r="B1350" s="330" t="n">
        <f aca="false">(A1350/(24*60*60))+DATE(1970,1,1)</f>
        <v>41122.875</v>
      </c>
      <c r="C1350" s="132" t="n">
        <v>13.3822</v>
      </c>
      <c r="D1350" s="132" t="n">
        <v>13.4824</v>
      </c>
      <c r="E1350" s="132" t="n">
        <v>13.275</v>
      </c>
      <c r="F1350" s="132" t="n">
        <v>13.3509</v>
      </c>
    </row>
    <row r="1351" customFormat="false" ht="12.8" hidden="true" customHeight="false" outlineLevel="0" collapsed="false">
      <c r="A1351" s="131" t="n">
        <v>1343941200</v>
      </c>
      <c r="B1351" s="330" t="n">
        <f aca="false">(A1351/(24*60*60))+DATE(1970,1,1)</f>
        <v>41123.875</v>
      </c>
      <c r="C1351" s="132" t="n">
        <v>13.3509</v>
      </c>
      <c r="D1351" s="132" t="n">
        <v>13.3584</v>
      </c>
      <c r="E1351" s="132" t="n">
        <v>13.0979</v>
      </c>
      <c r="F1351" s="132" t="n">
        <v>13.1201</v>
      </c>
    </row>
    <row r="1352" customFormat="false" ht="12.8" hidden="true" customHeight="false" outlineLevel="0" collapsed="false">
      <c r="A1352" s="131" t="n">
        <v>1344200400</v>
      </c>
      <c r="B1352" s="330" t="n">
        <f aca="false">(A1352/(24*60*60))+DATE(1970,1,1)</f>
        <v>41126.875</v>
      </c>
      <c r="C1352" s="132" t="n">
        <v>13.1201</v>
      </c>
      <c r="D1352" s="132" t="n">
        <v>13.2055</v>
      </c>
      <c r="E1352" s="132" t="n">
        <v>13.0517</v>
      </c>
      <c r="F1352" s="132" t="n">
        <v>13.1909</v>
      </c>
    </row>
    <row r="1353" customFormat="false" ht="12.8" hidden="true" customHeight="false" outlineLevel="0" collapsed="false">
      <c r="A1353" s="131" t="n">
        <v>1344286800</v>
      </c>
      <c r="B1353" s="330" t="n">
        <f aca="false">(A1353/(24*60*60))+DATE(1970,1,1)</f>
        <v>41127.875</v>
      </c>
      <c r="C1353" s="132" t="n">
        <v>13.1909</v>
      </c>
      <c r="D1353" s="132" t="n">
        <v>13.2424</v>
      </c>
      <c r="E1353" s="132" t="n">
        <v>13.1195</v>
      </c>
      <c r="F1353" s="132" t="n">
        <v>13.219</v>
      </c>
    </row>
    <row r="1354" customFormat="false" ht="12.8" hidden="true" customHeight="false" outlineLevel="0" collapsed="false">
      <c r="A1354" s="131" t="n">
        <v>1344373200</v>
      </c>
      <c r="B1354" s="330" t="n">
        <f aca="false">(A1354/(24*60*60))+DATE(1970,1,1)</f>
        <v>41128.875</v>
      </c>
      <c r="C1354" s="132" t="n">
        <v>13.219</v>
      </c>
      <c r="D1354" s="132" t="n">
        <v>13.2768</v>
      </c>
      <c r="E1354" s="132" t="n">
        <v>13.1262</v>
      </c>
      <c r="F1354" s="132" t="n">
        <v>13.1431</v>
      </c>
    </row>
    <row r="1355" customFormat="false" ht="12.8" hidden="true" customHeight="false" outlineLevel="0" collapsed="false">
      <c r="A1355" s="131" t="n">
        <v>1344459600</v>
      </c>
      <c r="B1355" s="330" t="n">
        <f aca="false">(A1355/(24*60*60))+DATE(1970,1,1)</f>
        <v>41129.875</v>
      </c>
      <c r="C1355" s="132" t="n">
        <v>13.1431</v>
      </c>
      <c r="D1355" s="132" t="n">
        <v>13.1804</v>
      </c>
      <c r="E1355" s="132" t="n">
        <v>13.0797</v>
      </c>
      <c r="F1355" s="132" t="n">
        <v>13.0807</v>
      </c>
    </row>
    <row r="1356" customFormat="false" ht="12.8" hidden="true" customHeight="false" outlineLevel="0" collapsed="false">
      <c r="A1356" s="131" t="n">
        <v>1344546000</v>
      </c>
      <c r="B1356" s="330" t="n">
        <f aca="false">(A1356/(24*60*60))+DATE(1970,1,1)</f>
        <v>41130.875</v>
      </c>
      <c r="C1356" s="132" t="n">
        <v>13.0807</v>
      </c>
      <c r="D1356" s="132" t="n">
        <v>13.1757</v>
      </c>
      <c r="E1356" s="132" t="n">
        <v>13.0653</v>
      </c>
      <c r="F1356" s="132" t="n">
        <v>13.0817</v>
      </c>
    </row>
    <row r="1357" customFormat="false" ht="12.8" hidden="true" customHeight="false" outlineLevel="0" collapsed="false">
      <c r="A1357" s="131" t="n">
        <v>1344805200</v>
      </c>
      <c r="B1357" s="330" t="n">
        <f aca="false">(A1357/(24*60*60))+DATE(1970,1,1)</f>
        <v>41133.875</v>
      </c>
      <c r="C1357" s="132" t="n">
        <v>13.0817</v>
      </c>
      <c r="D1357" s="132" t="n">
        <v>13.1726</v>
      </c>
      <c r="E1357" s="132" t="n">
        <v>13.0492</v>
      </c>
      <c r="F1357" s="132" t="n">
        <v>13.1501</v>
      </c>
    </row>
    <row r="1358" customFormat="false" ht="12.8" hidden="true" customHeight="false" outlineLevel="0" collapsed="false">
      <c r="A1358" s="131" t="n">
        <v>1344891600</v>
      </c>
      <c r="B1358" s="330" t="n">
        <f aca="false">(A1358/(24*60*60))+DATE(1970,1,1)</f>
        <v>41134.875</v>
      </c>
      <c r="C1358" s="132" t="n">
        <v>13.1501</v>
      </c>
      <c r="D1358" s="132" t="n">
        <v>13.1901</v>
      </c>
      <c r="E1358" s="132" t="n">
        <v>13.0657</v>
      </c>
      <c r="F1358" s="132" t="n">
        <v>13.1756</v>
      </c>
    </row>
    <row r="1359" customFormat="false" ht="12.8" hidden="true" customHeight="false" outlineLevel="0" collapsed="false">
      <c r="A1359" s="131" t="n">
        <v>1344978000</v>
      </c>
      <c r="B1359" s="330" t="n">
        <f aca="false">(A1359/(24*60*60))+DATE(1970,1,1)</f>
        <v>41135.875</v>
      </c>
      <c r="C1359" s="132" t="n">
        <v>13.1756</v>
      </c>
      <c r="D1359" s="132" t="n">
        <v>13.1995</v>
      </c>
      <c r="E1359" s="132" t="n">
        <v>13.128</v>
      </c>
      <c r="F1359" s="132" t="n">
        <v>13.1325</v>
      </c>
    </row>
    <row r="1360" customFormat="false" ht="12.8" hidden="true" customHeight="false" outlineLevel="0" collapsed="false">
      <c r="A1360" s="131" t="n">
        <v>1345064400</v>
      </c>
      <c r="B1360" s="330" t="n">
        <f aca="false">(A1360/(24*60*60))+DATE(1970,1,1)</f>
        <v>41136.875</v>
      </c>
      <c r="C1360" s="132" t="n">
        <v>13.1325</v>
      </c>
      <c r="D1360" s="132" t="n">
        <v>13.184</v>
      </c>
      <c r="E1360" s="132" t="n">
        <v>13.0951</v>
      </c>
      <c r="F1360" s="132" t="n">
        <v>13.1737</v>
      </c>
    </row>
    <row r="1361" customFormat="false" ht="12.8" hidden="true" customHeight="false" outlineLevel="0" collapsed="false">
      <c r="A1361" s="131" t="n">
        <v>1345150800</v>
      </c>
      <c r="B1361" s="330" t="n">
        <f aca="false">(A1361/(24*60*60))+DATE(1970,1,1)</f>
        <v>41137.875</v>
      </c>
      <c r="C1361" s="132" t="n">
        <v>13.1737</v>
      </c>
      <c r="D1361" s="132" t="n">
        <v>13.2485</v>
      </c>
      <c r="E1361" s="132" t="n">
        <v>13.0876</v>
      </c>
      <c r="F1361" s="132" t="n">
        <v>13.0988</v>
      </c>
    </row>
    <row r="1362" customFormat="false" ht="12.8" hidden="true" customHeight="false" outlineLevel="0" collapsed="false">
      <c r="A1362" s="131" t="n">
        <v>1345410000</v>
      </c>
      <c r="B1362" s="330" t="n">
        <f aca="false">(A1362/(24*60*60))+DATE(1970,1,1)</f>
        <v>41140.875</v>
      </c>
      <c r="C1362" s="132" t="n">
        <v>13.0988</v>
      </c>
      <c r="D1362" s="132" t="n">
        <v>13.1577</v>
      </c>
      <c r="E1362" s="132" t="n">
        <v>13.0782</v>
      </c>
      <c r="F1362" s="132" t="n">
        <v>13.1048</v>
      </c>
    </row>
    <row r="1363" customFormat="false" ht="12.8" hidden="true" customHeight="false" outlineLevel="0" collapsed="false">
      <c r="A1363" s="131" t="n">
        <v>1345496400</v>
      </c>
      <c r="B1363" s="330" t="n">
        <f aca="false">(A1363/(24*60*60))+DATE(1970,1,1)</f>
        <v>41141.875</v>
      </c>
      <c r="C1363" s="132" t="n">
        <v>13.1048</v>
      </c>
      <c r="D1363" s="132" t="n">
        <v>13.1717</v>
      </c>
      <c r="E1363" s="132" t="n">
        <v>13.0367</v>
      </c>
      <c r="F1363" s="132" t="n">
        <v>13.1434</v>
      </c>
    </row>
    <row r="1364" customFormat="false" ht="12.8" hidden="true" customHeight="false" outlineLevel="0" collapsed="false">
      <c r="A1364" s="131" t="n">
        <v>1345582800</v>
      </c>
      <c r="B1364" s="330" t="n">
        <f aca="false">(A1364/(24*60*60))+DATE(1970,1,1)</f>
        <v>41142.875</v>
      </c>
      <c r="C1364" s="132" t="n">
        <v>13.1434</v>
      </c>
      <c r="D1364" s="132" t="n">
        <v>13.218</v>
      </c>
      <c r="E1364" s="132" t="n">
        <v>13.0708</v>
      </c>
      <c r="F1364" s="132" t="n">
        <v>13.0718</v>
      </c>
    </row>
    <row r="1365" customFormat="false" ht="12.8" hidden="true" customHeight="false" outlineLevel="0" collapsed="false">
      <c r="A1365" s="131" t="n">
        <v>1345669200</v>
      </c>
      <c r="B1365" s="330" t="n">
        <f aca="false">(A1365/(24*60*60))+DATE(1970,1,1)</f>
        <v>41143.875</v>
      </c>
      <c r="C1365" s="132" t="n">
        <v>13.0718</v>
      </c>
      <c r="D1365" s="132" t="n">
        <v>13.1833</v>
      </c>
      <c r="E1365" s="132" t="n">
        <v>13.0602</v>
      </c>
      <c r="F1365" s="132" t="n">
        <v>13.1598</v>
      </c>
    </row>
    <row r="1366" customFormat="false" ht="12.8" hidden="true" customHeight="false" outlineLevel="0" collapsed="false">
      <c r="A1366" s="131" t="n">
        <v>1345755600</v>
      </c>
      <c r="B1366" s="330" t="n">
        <f aca="false">(A1366/(24*60*60))+DATE(1970,1,1)</f>
        <v>41144.875</v>
      </c>
      <c r="C1366" s="132" t="n">
        <v>13.1598</v>
      </c>
      <c r="D1366" s="132" t="n">
        <v>13.2495</v>
      </c>
      <c r="E1366" s="132" t="n">
        <v>13.1357</v>
      </c>
      <c r="F1366" s="132" t="n">
        <v>13.165</v>
      </c>
    </row>
    <row r="1367" customFormat="false" ht="12.8" hidden="true" customHeight="false" outlineLevel="0" collapsed="false">
      <c r="A1367" s="131" t="n">
        <v>1346014800</v>
      </c>
      <c r="B1367" s="330" t="n">
        <f aca="false">(A1367/(24*60*60))+DATE(1970,1,1)</f>
        <v>41147.875</v>
      </c>
      <c r="C1367" s="132" t="n">
        <v>13.165</v>
      </c>
      <c r="D1367" s="132" t="n">
        <v>13.22536</v>
      </c>
      <c r="E1367" s="132" t="n">
        <v>13.1562</v>
      </c>
      <c r="F1367" s="132" t="n">
        <v>13.1836</v>
      </c>
    </row>
    <row r="1368" customFormat="false" ht="12.8" hidden="true" customHeight="false" outlineLevel="0" collapsed="false">
      <c r="A1368" s="131" t="n">
        <v>1346101200</v>
      </c>
      <c r="B1368" s="330" t="n">
        <f aca="false">(A1368/(24*60*60))+DATE(1970,1,1)</f>
        <v>41148.875</v>
      </c>
      <c r="C1368" s="132" t="n">
        <v>13.1836</v>
      </c>
      <c r="D1368" s="132" t="n">
        <v>13.2218</v>
      </c>
      <c r="E1368" s="132" t="n">
        <v>13.1608</v>
      </c>
      <c r="F1368" s="132" t="n">
        <v>13.1891</v>
      </c>
    </row>
    <row r="1369" customFormat="false" ht="12.8" hidden="true" customHeight="false" outlineLevel="0" collapsed="false">
      <c r="A1369" s="131" t="n">
        <v>1346187600</v>
      </c>
      <c r="B1369" s="330" t="n">
        <f aca="false">(A1369/(24*60*60))+DATE(1970,1,1)</f>
        <v>41149.875</v>
      </c>
      <c r="C1369" s="132" t="n">
        <v>13.1891</v>
      </c>
      <c r="D1369" s="132" t="n">
        <v>13.3225</v>
      </c>
      <c r="E1369" s="132" t="n">
        <v>13.1831</v>
      </c>
      <c r="F1369" s="132" t="n">
        <v>13.3015</v>
      </c>
    </row>
    <row r="1370" customFormat="false" ht="12.8" hidden="true" customHeight="false" outlineLevel="0" collapsed="false">
      <c r="A1370" s="131" t="n">
        <v>1346274000</v>
      </c>
      <c r="B1370" s="330" t="n">
        <f aca="false">(A1370/(24*60*60))+DATE(1970,1,1)</f>
        <v>41150.875</v>
      </c>
      <c r="C1370" s="132" t="n">
        <v>13.3015</v>
      </c>
      <c r="D1370" s="132" t="n">
        <v>13.4376</v>
      </c>
      <c r="E1370" s="132" t="n">
        <v>13.2904</v>
      </c>
      <c r="F1370" s="132" t="n">
        <v>13.3461</v>
      </c>
    </row>
    <row r="1371" customFormat="false" ht="12.8" hidden="true" customHeight="false" outlineLevel="0" collapsed="false">
      <c r="A1371" s="131" t="n">
        <v>1346360400</v>
      </c>
      <c r="B1371" s="330" t="n">
        <f aca="false">(A1371/(24*60*60))+DATE(1970,1,1)</f>
        <v>41151.875</v>
      </c>
      <c r="C1371" s="132" t="n">
        <v>13.3461</v>
      </c>
      <c r="D1371" s="132" t="n">
        <v>13.3775</v>
      </c>
      <c r="E1371" s="132" t="n">
        <v>13.1813</v>
      </c>
      <c r="F1371" s="132" t="n">
        <v>13.1896</v>
      </c>
    </row>
    <row r="1372" customFormat="false" ht="12.8" hidden="true" customHeight="false" outlineLevel="0" collapsed="false">
      <c r="A1372" s="131" t="n">
        <v>1346619600</v>
      </c>
      <c r="B1372" s="330" t="n">
        <f aca="false">(A1372/(24*60*60))+DATE(1970,1,1)</f>
        <v>41154.875</v>
      </c>
      <c r="C1372" s="132" t="n">
        <v>13.1896</v>
      </c>
      <c r="D1372" s="132" t="n">
        <v>13.2403</v>
      </c>
      <c r="E1372" s="132" t="n">
        <v>13.1785</v>
      </c>
      <c r="F1372" s="132" t="n">
        <v>13.1891</v>
      </c>
    </row>
    <row r="1373" customFormat="false" ht="12.8" hidden="true" customHeight="false" outlineLevel="0" collapsed="false">
      <c r="A1373" s="131" t="n">
        <v>1346706000</v>
      </c>
      <c r="B1373" s="330" t="n">
        <f aca="false">(A1373/(24*60*60))+DATE(1970,1,1)</f>
        <v>41155.875</v>
      </c>
      <c r="C1373" s="132" t="n">
        <v>13.1891</v>
      </c>
      <c r="D1373" s="132" t="n">
        <v>13.2179</v>
      </c>
      <c r="E1373" s="132" t="n">
        <v>13.1344</v>
      </c>
      <c r="F1373" s="132" t="n">
        <v>13.1746</v>
      </c>
    </row>
    <row r="1374" customFormat="false" ht="12.8" hidden="true" customHeight="false" outlineLevel="0" collapsed="false">
      <c r="A1374" s="131" t="n">
        <v>1346792400</v>
      </c>
      <c r="B1374" s="330" t="n">
        <f aca="false">(A1374/(24*60*60))+DATE(1970,1,1)</f>
        <v>41156.875</v>
      </c>
      <c r="C1374" s="132" t="n">
        <v>13.1746</v>
      </c>
      <c r="D1374" s="132" t="n">
        <v>13.2405</v>
      </c>
      <c r="E1374" s="132" t="n">
        <v>13.1007</v>
      </c>
      <c r="F1374" s="132" t="n">
        <v>13.1146</v>
      </c>
    </row>
    <row r="1375" customFormat="false" ht="12.8" hidden="true" customHeight="false" outlineLevel="0" collapsed="false">
      <c r="A1375" s="131" t="n">
        <v>1346878800</v>
      </c>
      <c r="B1375" s="330" t="n">
        <f aca="false">(A1375/(24*60*60))+DATE(1970,1,1)</f>
        <v>41157.875</v>
      </c>
      <c r="C1375" s="132" t="n">
        <v>13.1146</v>
      </c>
      <c r="D1375" s="132" t="n">
        <v>13.1314</v>
      </c>
      <c r="E1375" s="132" t="n">
        <v>13.0286</v>
      </c>
      <c r="F1375" s="132" t="n">
        <v>13.0563</v>
      </c>
    </row>
    <row r="1376" customFormat="false" ht="12.8" hidden="true" customHeight="false" outlineLevel="0" collapsed="false">
      <c r="A1376" s="131" t="n">
        <v>1346965200</v>
      </c>
      <c r="B1376" s="330" t="n">
        <f aca="false">(A1376/(24*60*60))+DATE(1970,1,1)</f>
        <v>41158.875</v>
      </c>
      <c r="C1376" s="132" t="n">
        <v>13.0563</v>
      </c>
      <c r="D1376" s="132" t="n">
        <v>13.0765</v>
      </c>
      <c r="E1376" s="132" t="n">
        <v>12.9469</v>
      </c>
      <c r="F1376" s="132" t="n">
        <v>12.9771</v>
      </c>
    </row>
    <row r="1377" customFormat="false" ht="12.8" hidden="true" customHeight="false" outlineLevel="0" collapsed="false">
      <c r="A1377" s="131" t="n">
        <v>1347224400</v>
      </c>
      <c r="B1377" s="330" t="n">
        <f aca="false">(A1377/(24*60*60))+DATE(1970,1,1)</f>
        <v>41161.875</v>
      </c>
      <c r="C1377" s="132" t="n">
        <v>12.9771</v>
      </c>
      <c r="D1377" s="132" t="n">
        <v>13.086</v>
      </c>
      <c r="E1377" s="132" t="n">
        <v>12.9519</v>
      </c>
      <c r="F1377" s="132" t="n">
        <v>13.0811</v>
      </c>
    </row>
    <row r="1378" customFormat="false" ht="12.8" hidden="true" customHeight="false" outlineLevel="0" collapsed="false">
      <c r="A1378" s="131" t="n">
        <v>1347310800</v>
      </c>
      <c r="B1378" s="330" t="n">
        <f aca="false">(A1378/(24*60*60))+DATE(1970,1,1)</f>
        <v>41162.875</v>
      </c>
      <c r="C1378" s="132" t="n">
        <v>13.0811</v>
      </c>
      <c r="D1378" s="132" t="n">
        <v>13.0845</v>
      </c>
      <c r="E1378" s="132" t="n">
        <v>12.9753</v>
      </c>
      <c r="F1378" s="132" t="n">
        <v>12.9864</v>
      </c>
    </row>
    <row r="1379" customFormat="false" ht="12.8" hidden="true" customHeight="false" outlineLevel="0" collapsed="false">
      <c r="A1379" s="131" t="n">
        <v>1347397200</v>
      </c>
      <c r="B1379" s="330" t="n">
        <f aca="false">(A1379/(24*60*60))+DATE(1970,1,1)</f>
        <v>41163.875</v>
      </c>
      <c r="C1379" s="132" t="n">
        <v>12.9864</v>
      </c>
      <c r="D1379" s="132" t="n">
        <v>13.0703</v>
      </c>
      <c r="E1379" s="132" t="n">
        <v>12.9466</v>
      </c>
      <c r="F1379" s="132" t="n">
        <v>13.0136</v>
      </c>
    </row>
    <row r="1380" customFormat="false" ht="12.8" hidden="true" customHeight="false" outlineLevel="0" collapsed="false">
      <c r="A1380" s="131" t="n">
        <v>1347483600</v>
      </c>
      <c r="B1380" s="330" t="n">
        <f aca="false">(A1380/(24*60*60))+DATE(1970,1,1)</f>
        <v>41164.875</v>
      </c>
      <c r="C1380" s="132" t="n">
        <v>13.0136</v>
      </c>
      <c r="D1380" s="132" t="n">
        <v>13.04</v>
      </c>
      <c r="E1380" s="132" t="n">
        <v>12.8118</v>
      </c>
      <c r="F1380" s="132" t="n">
        <v>12.815</v>
      </c>
    </row>
    <row r="1381" customFormat="false" ht="12.8" hidden="true" customHeight="false" outlineLevel="0" collapsed="false">
      <c r="A1381" s="131" t="n">
        <v>1347570000</v>
      </c>
      <c r="B1381" s="330" t="n">
        <f aca="false">(A1381/(24*60*60))+DATE(1970,1,1)</f>
        <v>41165.875</v>
      </c>
      <c r="C1381" s="132" t="n">
        <v>12.815</v>
      </c>
      <c r="D1381" s="132" t="n">
        <v>12.8329</v>
      </c>
      <c r="E1381" s="132" t="n">
        <v>12.704</v>
      </c>
      <c r="F1381" s="132" t="n">
        <v>12.7139</v>
      </c>
    </row>
    <row r="1382" customFormat="false" ht="12.8" hidden="true" customHeight="false" outlineLevel="0" collapsed="false">
      <c r="A1382" s="131" t="n">
        <v>1347829200</v>
      </c>
      <c r="B1382" s="330" t="n">
        <f aca="false">(A1382/(24*60*60))+DATE(1970,1,1)</f>
        <v>41168.875</v>
      </c>
      <c r="C1382" s="132" t="n">
        <v>12.7139</v>
      </c>
      <c r="D1382" s="132" t="n">
        <v>12.8207</v>
      </c>
      <c r="E1382" s="132" t="n">
        <v>12.7107</v>
      </c>
      <c r="F1382" s="132" t="n">
        <v>12.771</v>
      </c>
    </row>
    <row r="1383" customFormat="false" ht="12.8" hidden="true" customHeight="false" outlineLevel="0" collapsed="false">
      <c r="A1383" s="131" t="n">
        <v>1347915600</v>
      </c>
      <c r="B1383" s="330" t="n">
        <f aca="false">(A1383/(24*60*60))+DATE(1970,1,1)</f>
        <v>41169.875</v>
      </c>
      <c r="C1383" s="132" t="n">
        <v>12.771</v>
      </c>
      <c r="D1383" s="132" t="n">
        <v>12.8506</v>
      </c>
      <c r="E1383" s="132" t="n">
        <v>12.7561</v>
      </c>
      <c r="F1383" s="132" t="n">
        <v>12.7957</v>
      </c>
    </row>
    <row r="1384" customFormat="false" ht="12.8" hidden="true" customHeight="false" outlineLevel="0" collapsed="false">
      <c r="A1384" s="131" t="n">
        <v>1348002000</v>
      </c>
      <c r="B1384" s="330" t="n">
        <f aca="false">(A1384/(24*60*60))+DATE(1970,1,1)</f>
        <v>41170.875</v>
      </c>
      <c r="C1384" s="132" t="n">
        <v>12.7957</v>
      </c>
      <c r="D1384" s="132" t="n">
        <v>12.8639</v>
      </c>
      <c r="E1384" s="132" t="n">
        <v>12.7755</v>
      </c>
      <c r="F1384" s="132" t="n">
        <v>12.8598</v>
      </c>
    </row>
    <row r="1385" customFormat="false" ht="12.8" hidden="true" customHeight="false" outlineLevel="0" collapsed="false">
      <c r="A1385" s="131" t="n">
        <v>1348088400</v>
      </c>
      <c r="B1385" s="330" t="n">
        <f aca="false">(A1385/(24*60*60))+DATE(1970,1,1)</f>
        <v>41171.875</v>
      </c>
      <c r="C1385" s="132" t="n">
        <v>12.8598</v>
      </c>
      <c r="D1385" s="132" t="n">
        <v>12.9499</v>
      </c>
      <c r="E1385" s="132" t="n">
        <v>12.8181</v>
      </c>
      <c r="F1385" s="132" t="n">
        <v>12.8636</v>
      </c>
    </row>
    <row r="1386" customFormat="false" ht="12.8" hidden="true" customHeight="false" outlineLevel="0" collapsed="false">
      <c r="A1386" s="131" t="n">
        <v>1348174800</v>
      </c>
      <c r="B1386" s="330" t="n">
        <f aca="false">(A1386/(24*60*60))+DATE(1970,1,1)</f>
        <v>41172.875</v>
      </c>
      <c r="C1386" s="132" t="n">
        <v>12.8636</v>
      </c>
      <c r="D1386" s="132" t="n">
        <v>12.8915</v>
      </c>
      <c r="E1386" s="132" t="n">
        <v>12.7978</v>
      </c>
      <c r="F1386" s="132" t="n">
        <v>12.876</v>
      </c>
    </row>
    <row r="1387" customFormat="false" ht="12.8" hidden="true" customHeight="false" outlineLevel="0" collapsed="false">
      <c r="A1387" s="131" t="n">
        <v>1348434000</v>
      </c>
      <c r="B1387" s="330" t="n">
        <f aca="false">(A1387/(24*60*60))+DATE(1970,1,1)</f>
        <v>41175.875</v>
      </c>
      <c r="C1387" s="132" t="n">
        <v>12.876</v>
      </c>
      <c r="D1387" s="132" t="n">
        <v>12.9508</v>
      </c>
      <c r="E1387" s="132" t="n">
        <v>12.8217</v>
      </c>
      <c r="F1387" s="132" t="n">
        <v>12.9132</v>
      </c>
    </row>
    <row r="1388" customFormat="false" ht="12.8" hidden="true" customHeight="false" outlineLevel="0" collapsed="false">
      <c r="A1388" s="131" t="n">
        <v>1348520400</v>
      </c>
      <c r="B1388" s="330" t="n">
        <f aca="false">(A1388/(24*60*60))+DATE(1970,1,1)</f>
        <v>41176.875</v>
      </c>
      <c r="C1388" s="132" t="n">
        <v>12.9132</v>
      </c>
      <c r="D1388" s="132" t="n">
        <v>12.9457</v>
      </c>
      <c r="E1388" s="132" t="n">
        <v>12.7987</v>
      </c>
      <c r="F1388" s="132" t="n">
        <v>12.8604</v>
      </c>
    </row>
    <row r="1389" customFormat="false" ht="12.8" hidden="true" customHeight="false" outlineLevel="0" collapsed="false">
      <c r="A1389" s="131" t="n">
        <v>1348606800</v>
      </c>
      <c r="B1389" s="330" t="n">
        <f aca="false">(A1389/(24*60*60))+DATE(1970,1,1)</f>
        <v>41177.875</v>
      </c>
      <c r="C1389" s="132" t="n">
        <v>12.8604</v>
      </c>
      <c r="D1389" s="132" t="n">
        <v>12.9433</v>
      </c>
      <c r="E1389" s="132" t="n">
        <v>12.8432</v>
      </c>
      <c r="F1389" s="132" t="n">
        <v>12.8733</v>
      </c>
    </row>
    <row r="1390" customFormat="false" ht="12.8" hidden="true" customHeight="false" outlineLevel="0" collapsed="false">
      <c r="A1390" s="131" t="n">
        <v>1348693200</v>
      </c>
      <c r="B1390" s="330" t="n">
        <f aca="false">(A1390/(24*60*60))+DATE(1970,1,1)</f>
        <v>41178.875</v>
      </c>
      <c r="C1390" s="132" t="n">
        <v>12.8733</v>
      </c>
      <c r="D1390" s="132" t="n">
        <v>12.888</v>
      </c>
      <c r="E1390" s="132" t="n">
        <v>12.8056</v>
      </c>
      <c r="F1390" s="132" t="n">
        <v>12.8265</v>
      </c>
    </row>
    <row r="1391" customFormat="false" ht="12.8" hidden="true" customHeight="false" outlineLevel="0" collapsed="false">
      <c r="A1391" s="131" t="n">
        <v>1348779600</v>
      </c>
      <c r="B1391" s="330" t="n">
        <f aca="false">(A1391/(24*60*60))+DATE(1970,1,1)</f>
        <v>41179.875</v>
      </c>
      <c r="C1391" s="132" t="n">
        <v>12.8265</v>
      </c>
      <c r="D1391" s="132" t="n">
        <v>12.8909</v>
      </c>
      <c r="E1391" s="132" t="n">
        <v>12.8107</v>
      </c>
      <c r="F1391" s="132" t="n">
        <v>12.863</v>
      </c>
    </row>
    <row r="1392" customFormat="false" ht="12.8" hidden="true" customHeight="false" outlineLevel="0" collapsed="false">
      <c r="A1392" s="131" t="n">
        <v>1349038800</v>
      </c>
      <c r="B1392" s="330" t="n">
        <f aca="false">(A1392/(24*60*60))+DATE(1970,1,1)</f>
        <v>41182.875</v>
      </c>
      <c r="C1392" s="132" t="n">
        <v>12.863</v>
      </c>
      <c r="D1392" s="132" t="n">
        <v>12.9093</v>
      </c>
      <c r="E1392" s="132" t="n">
        <v>12.7908</v>
      </c>
      <c r="F1392" s="132" t="n">
        <v>12.8287</v>
      </c>
    </row>
    <row r="1393" customFormat="false" ht="12.8" hidden="true" customHeight="false" outlineLevel="0" collapsed="false">
      <c r="A1393" s="131" t="n">
        <v>1349125200</v>
      </c>
      <c r="B1393" s="330" t="n">
        <f aca="false">(A1393/(24*60*60))+DATE(1970,1,1)</f>
        <v>41183.875</v>
      </c>
      <c r="C1393" s="132" t="n">
        <v>12.8287</v>
      </c>
      <c r="D1393" s="132" t="n">
        <v>12.8918</v>
      </c>
      <c r="E1393" s="132" t="n">
        <v>12.806</v>
      </c>
      <c r="F1393" s="132" t="n">
        <v>12.8552</v>
      </c>
    </row>
    <row r="1394" customFormat="false" ht="12.8" hidden="true" customHeight="false" outlineLevel="0" collapsed="false">
      <c r="A1394" s="131" t="n">
        <v>1349211600</v>
      </c>
      <c r="B1394" s="330" t="n">
        <f aca="false">(A1394/(24*60*60))+DATE(1970,1,1)</f>
        <v>41184.875</v>
      </c>
      <c r="C1394" s="132" t="n">
        <v>12.8552</v>
      </c>
      <c r="D1394" s="132" t="n">
        <v>12.8965</v>
      </c>
      <c r="E1394" s="132" t="n">
        <v>12.8175</v>
      </c>
      <c r="F1394" s="132" t="n">
        <v>12.818</v>
      </c>
    </row>
    <row r="1395" customFormat="false" ht="12.8" hidden="true" customHeight="false" outlineLevel="0" collapsed="false">
      <c r="A1395" s="131" t="n">
        <v>1349298000</v>
      </c>
      <c r="B1395" s="330" t="n">
        <f aca="false">(A1395/(24*60*60))+DATE(1970,1,1)</f>
        <v>41185.875</v>
      </c>
      <c r="C1395" s="132" t="n">
        <v>12.818</v>
      </c>
      <c r="D1395" s="132" t="n">
        <v>12.8272</v>
      </c>
      <c r="E1395" s="132" t="n">
        <v>12.7338</v>
      </c>
      <c r="F1395" s="132" t="n">
        <v>12.7553</v>
      </c>
    </row>
    <row r="1396" customFormat="false" ht="12.8" hidden="true" customHeight="false" outlineLevel="0" collapsed="false">
      <c r="A1396" s="131" t="n">
        <v>1349384400</v>
      </c>
      <c r="B1396" s="330" t="n">
        <f aca="false">(A1396/(24*60*60))+DATE(1970,1,1)</f>
        <v>41186.875</v>
      </c>
      <c r="C1396" s="132" t="n">
        <v>12.7553</v>
      </c>
      <c r="D1396" s="132" t="n">
        <v>12.8212</v>
      </c>
      <c r="E1396" s="132" t="n">
        <v>12.6636</v>
      </c>
      <c r="F1396" s="132" t="n">
        <v>12.7931</v>
      </c>
    </row>
    <row r="1397" customFormat="false" ht="12.8" hidden="true" customHeight="false" outlineLevel="0" collapsed="false">
      <c r="A1397" s="131" t="n">
        <v>1349643600</v>
      </c>
      <c r="B1397" s="330" t="n">
        <f aca="false">(A1397/(24*60*60))+DATE(1970,1,1)</f>
        <v>41189.875</v>
      </c>
      <c r="C1397" s="132" t="n">
        <v>12.7931</v>
      </c>
      <c r="D1397" s="132" t="n">
        <v>12.8803</v>
      </c>
      <c r="E1397" s="132" t="n">
        <v>12.746</v>
      </c>
      <c r="F1397" s="132" t="n">
        <v>12.8014</v>
      </c>
    </row>
    <row r="1398" customFormat="false" ht="12.8" hidden="true" customHeight="false" outlineLevel="0" collapsed="false">
      <c r="A1398" s="131" t="n">
        <v>1349730000</v>
      </c>
      <c r="B1398" s="330" t="n">
        <f aca="false">(A1398/(24*60*60))+DATE(1970,1,1)</f>
        <v>41190.875</v>
      </c>
      <c r="C1398" s="132" t="n">
        <v>12.8014</v>
      </c>
      <c r="D1398" s="132" t="n">
        <v>12.9123</v>
      </c>
      <c r="E1398" s="132" t="n">
        <v>12.7718</v>
      </c>
      <c r="F1398" s="132" t="n">
        <v>12.8763</v>
      </c>
    </row>
    <row r="1399" customFormat="false" ht="12.8" hidden="true" customHeight="false" outlineLevel="0" collapsed="false">
      <c r="A1399" s="131" t="n">
        <v>1349816400</v>
      </c>
      <c r="B1399" s="330" t="n">
        <f aca="false">(A1399/(24*60*60))+DATE(1970,1,1)</f>
        <v>41191.875</v>
      </c>
      <c r="C1399" s="132" t="n">
        <v>12.8763</v>
      </c>
      <c r="D1399" s="132" t="n">
        <v>12.9815</v>
      </c>
      <c r="E1399" s="132" t="n">
        <v>12.8435</v>
      </c>
      <c r="F1399" s="132" t="n">
        <v>12.9728</v>
      </c>
    </row>
    <row r="1400" customFormat="false" ht="12.8" hidden="true" customHeight="false" outlineLevel="0" collapsed="false">
      <c r="A1400" s="131" t="n">
        <v>1349902800</v>
      </c>
      <c r="B1400" s="330" t="n">
        <f aca="false">(A1400/(24*60*60))+DATE(1970,1,1)</f>
        <v>41192.875</v>
      </c>
      <c r="C1400" s="132" t="n">
        <v>12.9728</v>
      </c>
      <c r="D1400" s="132" t="n">
        <v>12.9987</v>
      </c>
      <c r="E1400" s="132" t="n">
        <v>12.8655</v>
      </c>
      <c r="F1400" s="132" t="n">
        <v>12.9121</v>
      </c>
    </row>
    <row r="1401" customFormat="false" ht="12.8" hidden="true" customHeight="false" outlineLevel="0" collapsed="false">
      <c r="A1401" s="131" t="n">
        <v>1349989200</v>
      </c>
      <c r="B1401" s="330" t="n">
        <f aca="false">(A1401/(24*60*60))+DATE(1970,1,1)</f>
        <v>41193.875</v>
      </c>
      <c r="C1401" s="132" t="n">
        <v>12.9121</v>
      </c>
      <c r="D1401" s="132" t="n">
        <v>12.9121</v>
      </c>
      <c r="E1401" s="132" t="n">
        <v>12.8494</v>
      </c>
      <c r="F1401" s="132" t="n">
        <v>12.863</v>
      </c>
    </row>
    <row r="1402" customFormat="false" ht="12.8" hidden="true" customHeight="false" outlineLevel="0" collapsed="false">
      <c r="A1402" s="131" t="n">
        <v>1350248400</v>
      </c>
      <c r="B1402" s="330" t="n">
        <f aca="false">(A1402/(24*60*60))+DATE(1970,1,1)</f>
        <v>41196.875</v>
      </c>
      <c r="C1402" s="132" t="n">
        <v>12.863</v>
      </c>
      <c r="D1402" s="132" t="n">
        <v>12.9024</v>
      </c>
      <c r="E1402" s="132" t="n">
        <v>12.793</v>
      </c>
      <c r="F1402" s="132" t="n">
        <v>12.8037</v>
      </c>
    </row>
    <row r="1403" customFormat="false" ht="12.8" hidden="true" customHeight="false" outlineLevel="0" collapsed="false">
      <c r="A1403" s="131" t="n">
        <v>1350334800</v>
      </c>
      <c r="B1403" s="330" t="n">
        <f aca="false">(A1403/(24*60*60))+DATE(1970,1,1)</f>
        <v>41197.875</v>
      </c>
      <c r="C1403" s="132" t="n">
        <v>12.8037</v>
      </c>
      <c r="D1403" s="132" t="n">
        <v>12.866</v>
      </c>
      <c r="E1403" s="132" t="n">
        <v>12.7704</v>
      </c>
      <c r="F1403" s="132" t="n">
        <v>12.8316</v>
      </c>
    </row>
    <row r="1404" customFormat="false" ht="12.8" hidden="true" customHeight="false" outlineLevel="0" collapsed="false">
      <c r="A1404" s="131" t="n">
        <v>1350421200</v>
      </c>
      <c r="B1404" s="330" t="n">
        <f aca="false">(A1404/(24*60*60))+DATE(1970,1,1)</f>
        <v>41198.875</v>
      </c>
      <c r="C1404" s="132" t="n">
        <v>12.8316</v>
      </c>
      <c r="D1404" s="132" t="n">
        <v>12.8477</v>
      </c>
      <c r="E1404" s="132" t="n">
        <v>12.7739</v>
      </c>
      <c r="F1404" s="132" t="n">
        <v>12.7864</v>
      </c>
    </row>
    <row r="1405" customFormat="false" ht="12.8" hidden="true" customHeight="false" outlineLevel="0" collapsed="false">
      <c r="A1405" s="131" t="n">
        <v>1350507600</v>
      </c>
      <c r="B1405" s="330" t="n">
        <f aca="false">(A1405/(24*60*60))+DATE(1970,1,1)</f>
        <v>41199.875</v>
      </c>
      <c r="C1405" s="132" t="n">
        <v>12.7864</v>
      </c>
      <c r="D1405" s="132" t="n">
        <v>12.8741</v>
      </c>
      <c r="E1405" s="132" t="n">
        <v>12.7753</v>
      </c>
      <c r="F1405" s="132" t="n">
        <v>12.8416</v>
      </c>
    </row>
    <row r="1406" customFormat="false" ht="12.8" hidden="true" customHeight="false" outlineLevel="0" collapsed="false">
      <c r="A1406" s="131" t="n">
        <v>1350594000</v>
      </c>
      <c r="B1406" s="330" t="n">
        <f aca="false">(A1406/(24*60*60))+DATE(1970,1,1)</f>
        <v>41200.875</v>
      </c>
      <c r="C1406" s="132" t="n">
        <v>12.8416</v>
      </c>
      <c r="D1406" s="132" t="n">
        <v>12.8904</v>
      </c>
      <c r="E1406" s="132" t="n">
        <v>12.832</v>
      </c>
      <c r="F1406" s="132" t="n">
        <v>12.8845</v>
      </c>
    </row>
    <row r="1407" customFormat="false" ht="12.8" hidden="true" customHeight="false" outlineLevel="0" collapsed="false">
      <c r="A1407" s="131" t="n">
        <v>1350853200</v>
      </c>
      <c r="B1407" s="330" t="n">
        <f aca="false">(A1407/(24*60*60))+DATE(1970,1,1)</f>
        <v>41203.875</v>
      </c>
      <c r="C1407" s="132" t="n">
        <v>12.8845</v>
      </c>
      <c r="D1407" s="132" t="n">
        <v>12.9109</v>
      </c>
      <c r="E1407" s="132" t="n">
        <v>12.8339</v>
      </c>
      <c r="F1407" s="132" t="n">
        <v>12.8617</v>
      </c>
    </row>
    <row r="1408" customFormat="false" ht="12.8" hidden="true" customHeight="false" outlineLevel="0" collapsed="false">
      <c r="A1408" s="131" t="n">
        <v>1350939600</v>
      </c>
      <c r="B1408" s="330" t="n">
        <f aca="false">(A1408/(24*60*60))+DATE(1970,1,1)</f>
        <v>41204.875</v>
      </c>
      <c r="C1408" s="132" t="n">
        <v>12.8617</v>
      </c>
      <c r="D1408" s="132" t="n">
        <v>13.0096</v>
      </c>
      <c r="E1408" s="132" t="n">
        <v>12.85</v>
      </c>
      <c r="F1408" s="132" t="n">
        <v>12.9745</v>
      </c>
    </row>
    <row r="1409" customFormat="false" ht="12.8" hidden="true" customHeight="false" outlineLevel="0" collapsed="false">
      <c r="A1409" s="131" t="n">
        <v>1351026000</v>
      </c>
      <c r="B1409" s="330" t="n">
        <f aca="false">(A1409/(24*60*60))+DATE(1970,1,1)</f>
        <v>41205.875</v>
      </c>
      <c r="C1409" s="132" t="n">
        <v>12.9745</v>
      </c>
      <c r="D1409" s="132" t="n">
        <v>13.0488</v>
      </c>
      <c r="E1409" s="132" t="n">
        <v>12.9362</v>
      </c>
      <c r="F1409" s="132" t="n">
        <v>12.9919</v>
      </c>
    </row>
    <row r="1410" customFormat="false" ht="12.8" hidden="true" customHeight="false" outlineLevel="0" collapsed="false">
      <c r="A1410" s="131" t="n">
        <v>1351112400</v>
      </c>
      <c r="B1410" s="330" t="n">
        <f aca="false">(A1410/(24*60*60))+DATE(1970,1,1)</f>
        <v>41206.875</v>
      </c>
      <c r="C1410" s="132" t="n">
        <v>12.9919</v>
      </c>
      <c r="D1410" s="132" t="n">
        <v>13.0394</v>
      </c>
      <c r="E1410" s="132" t="n">
        <v>12.90956</v>
      </c>
      <c r="F1410" s="132" t="n">
        <v>13.0218</v>
      </c>
    </row>
    <row r="1411" customFormat="false" ht="12.8" hidden="true" customHeight="false" outlineLevel="0" collapsed="false">
      <c r="A1411" s="131" t="n">
        <v>1351198800</v>
      </c>
      <c r="B1411" s="330" t="n">
        <f aca="false">(A1411/(24*60*60))+DATE(1970,1,1)</f>
        <v>41207.875</v>
      </c>
      <c r="C1411" s="132" t="n">
        <v>13.0218</v>
      </c>
      <c r="D1411" s="132" t="n">
        <v>13.0789</v>
      </c>
      <c r="E1411" s="132" t="n">
        <v>12.9662</v>
      </c>
      <c r="F1411" s="132" t="n">
        <v>12.9962</v>
      </c>
    </row>
    <row r="1412" customFormat="false" ht="12.8" hidden="true" customHeight="false" outlineLevel="0" collapsed="false">
      <c r="A1412" s="131" t="n">
        <v>1351458000</v>
      </c>
      <c r="B1412" s="330" t="n">
        <f aca="false">(A1412/(24*60*60))+DATE(1970,1,1)</f>
        <v>41210.875</v>
      </c>
      <c r="C1412" s="132" t="n">
        <v>12.9962</v>
      </c>
      <c r="D1412" s="132" t="n">
        <v>13.1077</v>
      </c>
      <c r="E1412" s="132" t="n">
        <v>12.9837</v>
      </c>
      <c r="F1412" s="132" t="n">
        <v>13.0756</v>
      </c>
    </row>
    <row r="1413" customFormat="false" ht="12.8" hidden="true" customHeight="false" outlineLevel="0" collapsed="false">
      <c r="A1413" s="131" t="n">
        <v>1351544400</v>
      </c>
      <c r="B1413" s="330" t="n">
        <f aca="false">(A1413/(24*60*60))+DATE(1970,1,1)</f>
        <v>41211.875</v>
      </c>
      <c r="C1413" s="132" t="n">
        <v>13.0756</v>
      </c>
      <c r="D1413" s="132" t="n">
        <v>13.106</v>
      </c>
      <c r="E1413" s="132" t="n">
        <v>13.0339</v>
      </c>
      <c r="F1413" s="132" t="n">
        <v>13.0729</v>
      </c>
    </row>
    <row r="1414" customFormat="false" ht="12.8" hidden="true" customHeight="false" outlineLevel="0" collapsed="false">
      <c r="A1414" s="131" t="n">
        <v>1351630800</v>
      </c>
      <c r="B1414" s="330" t="n">
        <f aca="false">(A1414/(24*60*60))+DATE(1970,1,1)</f>
        <v>41212.875</v>
      </c>
      <c r="C1414" s="132" t="n">
        <v>13.0729</v>
      </c>
      <c r="D1414" s="132" t="n">
        <v>13.1044</v>
      </c>
      <c r="E1414" s="132" t="n">
        <v>13.0253</v>
      </c>
      <c r="F1414" s="132" t="n">
        <v>13.0955</v>
      </c>
    </row>
    <row r="1415" customFormat="false" ht="12.8" hidden="true" customHeight="false" outlineLevel="0" collapsed="false">
      <c r="A1415" s="131" t="n">
        <v>1351717200</v>
      </c>
      <c r="B1415" s="330" t="n">
        <f aca="false">(A1415/(24*60*60))+DATE(1970,1,1)</f>
        <v>41213.875</v>
      </c>
      <c r="C1415" s="132" t="n">
        <v>13.0955</v>
      </c>
      <c r="D1415" s="132" t="n">
        <v>13.11314</v>
      </c>
      <c r="E1415" s="132" t="n">
        <v>13.0057</v>
      </c>
      <c r="F1415" s="132" t="n">
        <v>13.0058</v>
      </c>
    </row>
    <row r="1416" customFormat="false" ht="12.8" hidden="true" customHeight="false" outlineLevel="0" collapsed="false">
      <c r="A1416" s="131" t="n">
        <v>1351803600</v>
      </c>
      <c r="B1416" s="330" t="n">
        <f aca="false">(A1416/(24*60*60))+DATE(1970,1,1)</f>
        <v>41214.875</v>
      </c>
      <c r="C1416" s="132" t="n">
        <v>13.0058</v>
      </c>
      <c r="D1416" s="132" t="n">
        <v>13.0443</v>
      </c>
      <c r="E1416" s="132" t="n">
        <v>12.9293</v>
      </c>
      <c r="F1416" s="132" t="n">
        <v>13.0346</v>
      </c>
    </row>
    <row r="1417" customFormat="false" ht="12.8" hidden="true" customHeight="false" outlineLevel="0" collapsed="false">
      <c r="A1417" s="131" t="n">
        <v>1352066400</v>
      </c>
      <c r="B1417" s="330" t="n">
        <f aca="false">(A1417/(24*60*60))+DATE(1970,1,1)</f>
        <v>41217.9166666667</v>
      </c>
      <c r="C1417" s="132" t="n">
        <v>13.0346</v>
      </c>
      <c r="D1417" s="132" t="n">
        <v>13.0704</v>
      </c>
      <c r="E1417" s="132" t="n">
        <v>13.0214</v>
      </c>
      <c r="F1417" s="132" t="n">
        <v>13.0415</v>
      </c>
    </row>
    <row r="1418" customFormat="false" ht="12.8" hidden="true" customHeight="false" outlineLevel="0" collapsed="false">
      <c r="A1418" s="131" t="n">
        <v>1352152800</v>
      </c>
      <c r="B1418" s="330" t="n">
        <f aca="false">(A1418/(24*60*60))+DATE(1970,1,1)</f>
        <v>41218.9166666667</v>
      </c>
      <c r="C1418" s="132" t="n">
        <v>13.0415</v>
      </c>
      <c r="D1418" s="132" t="n">
        <v>13.0434</v>
      </c>
      <c r="E1418" s="132" t="n">
        <v>12.9341</v>
      </c>
      <c r="F1418" s="132" t="n">
        <v>12.9601</v>
      </c>
    </row>
    <row r="1419" customFormat="false" ht="12.8" hidden="true" customHeight="false" outlineLevel="0" collapsed="false">
      <c r="A1419" s="131" t="n">
        <v>1352239200</v>
      </c>
      <c r="B1419" s="330" t="n">
        <f aca="false">(A1419/(24*60*60))+DATE(1970,1,1)</f>
        <v>41219.9166666667</v>
      </c>
      <c r="C1419" s="132" t="n">
        <v>12.9601</v>
      </c>
      <c r="D1419" s="132" t="n">
        <v>13.0788</v>
      </c>
      <c r="E1419" s="132" t="n">
        <v>12.8995</v>
      </c>
      <c r="F1419" s="132" t="n">
        <v>13.0693</v>
      </c>
    </row>
    <row r="1420" customFormat="false" ht="12.8" hidden="true" customHeight="false" outlineLevel="0" collapsed="false">
      <c r="A1420" s="131" t="n">
        <v>1352325600</v>
      </c>
      <c r="B1420" s="330" t="n">
        <f aca="false">(A1420/(24*60*60))+DATE(1970,1,1)</f>
        <v>41220.9166666667</v>
      </c>
      <c r="C1420" s="132" t="n">
        <v>13.0693</v>
      </c>
      <c r="D1420" s="132" t="n">
        <v>13.1797</v>
      </c>
      <c r="E1420" s="132" t="n">
        <v>13.0519</v>
      </c>
      <c r="F1420" s="132" t="n">
        <v>13.176</v>
      </c>
    </row>
    <row r="1421" customFormat="false" ht="12.8" hidden="true" customHeight="false" outlineLevel="0" collapsed="false">
      <c r="A1421" s="131" t="n">
        <v>1352412000</v>
      </c>
      <c r="B1421" s="330" t="n">
        <f aca="false">(A1421/(24*60*60))+DATE(1970,1,1)</f>
        <v>41221.9166666667</v>
      </c>
      <c r="C1421" s="132" t="n">
        <v>13.176</v>
      </c>
      <c r="D1421" s="132" t="n">
        <v>13.2933</v>
      </c>
      <c r="E1421" s="132" t="n">
        <v>13.1316</v>
      </c>
      <c r="F1421" s="132" t="n">
        <v>13.1935</v>
      </c>
    </row>
    <row r="1422" customFormat="false" ht="12.8" hidden="true" customHeight="false" outlineLevel="0" collapsed="false">
      <c r="A1422" s="131" t="n">
        <v>1352671200</v>
      </c>
      <c r="B1422" s="330" t="n">
        <f aca="false">(A1422/(24*60*60))+DATE(1970,1,1)</f>
        <v>41224.9166666667</v>
      </c>
      <c r="C1422" s="132" t="n">
        <v>13.1935</v>
      </c>
      <c r="D1422" s="132" t="n">
        <v>13.2339</v>
      </c>
      <c r="E1422" s="132" t="n">
        <v>13.1622</v>
      </c>
      <c r="F1422" s="132" t="n">
        <v>13.2123</v>
      </c>
    </row>
    <row r="1423" customFormat="false" ht="12.8" hidden="true" customHeight="false" outlineLevel="0" collapsed="false">
      <c r="A1423" s="131" t="n">
        <v>1352757600</v>
      </c>
      <c r="B1423" s="330" t="n">
        <f aca="false">(A1423/(24*60*60))+DATE(1970,1,1)</f>
        <v>41225.9166666667</v>
      </c>
      <c r="C1423" s="132" t="n">
        <v>13.2123</v>
      </c>
      <c r="D1423" s="132" t="n">
        <v>13.29</v>
      </c>
      <c r="E1423" s="132" t="n">
        <v>13.1829</v>
      </c>
      <c r="F1423" s="132" t="n">
        <v>13.246</v>
      </c>
    </row>
    <row r="1424" customFormat="false" ht="12.8" hidden="true" customHeight="false" outlineLevel="0" collapsed="false">
      <c r="A1424" s="131" t="n">
        <v>1352844000</v>
      </c>
      <c r="B1424" s="330" t="n">
        <f aca="false">(A1424/(24*60*60))+DATE(1970,1,1)</f>
        <v>41226.9166666667</v>
      </c>
      <c r="C1424" s="132" t="n">
        <v>13.246</v>
      </c>
      <c r="D1424" s="132" t="n">
        <v>13.2826</v>
      </c>
      <c r="E1424" s="132" t="n">
        <v>13.1644</v>
      </c>
      <c r="F1424" s="132" t="n">
        <v>13.2756</v>
      </c>
    </row>
    <row r="1425" customFormat="false" ht="12.8" hidden="true" customHeight="false" outlineLevel="0" collapsed="false">
      <c r="A1425" s="131" t="n">
        <v>1352930400</v>
      </c>
      <c r="B1425" s="330" t="n">
        <f aca="false">(A1425/(24*60*60))+DATE(1970,1,1)</f>
        <v>41227.9166666667</v>
      </c>
      <c r="C1425" s="132" t="n">
        <v>13.2756</v>
      </c>
      <c r="D1425" s="132" t="n">
        <v>13.2836</v>
      </c>
      <c r="E1425" s="132" t="n">
        <v>13.2047</v>
      </c>
      <c r="F1425" s="132" t="n">
        <v>13.2074</v>
      </c>
    </row>
    <row r="1426" customFormat="false" ht="12.8" hidden="true" customHeight="false" outlineLevel="0" collapsed="false">
      <c r="A1426" s="131" t="n">
        <v>1353016800</v>
      </c>
      <c r="B1426" s="330" t="n">
        <f aca="false">(A1426/(24*60*60))+DATE(1970,1,1)</f>
        <v>41228.9166666667</v>
      </c>
      <c r="C1426" s="132" t="n">
        <v>13.2074</v>
      </c>
      <c r="D1426" s="132" t="n">
        <v>13.2612</v>
      </c>
      <c r="E1426" s="132" t="n">
        <v>13.1235</v>
      </c>
      <c r="F1426" s="132" t="n">
        <v>13.1296</v>
      </c>
    </row>
    <row r="1427" customFormat="false" ht="12.8" hidden="true" customHeight="false" outlineLevel="0" collapsed="false">
      <c r="A1427" s="131" t="n">
        <v>1353276000</v>
      </c>
      <c r="B1427" s="330" t="n">
        <f aca="false">(A1427/(24*60*60))+DATE(1970,1,1)</f>
        <v>41231.9166666667</v>
      </c>
      <c r="C1427" s="132" t="n">
        <v>13.1296</v>
      </c>
      <c r="D1427" s="132" t="n">
        <v>13.1296</v>
      </c>
      <c r="E1427" s="132" t="n">
        <v>13.0519</v>
      </c>
      <c r="F1427" s="132" t="n">
        <v>13.0546</v>
      </c>
    </row>
    <row r="1428" customFormat="false" ht="12.8" hidden="true" customHeight="false" outlineLevel="0" collapsed="false">
      <c r="A1428" s="131" t="n">
        <v>1353362400</v>
      </c>
      <c r="B1428" s="330" t="n">
        <f aca="false">(A1428/(24*60*60))+DATE(1970,1,1)</f>
        <v>41232.9166666667</v>
      </c>
      <c r="C1428" s="132" t="n">
        <v>13.0546</v>
      </c>
      <c r="D1428" s="132" t="n">
        <v>13.0981</v>
      </c>
      <c r="E1428" s="132" t="n">
        <v>13.0009</v>
      </c>
      <c r="F1428" s="132" t="n">
        <v>13.0035</v>
      </c>
    </row>
    <row r="1429" customFormat="false" ht="12.8" hidden="true" customHeight="false" outlineLevel="0" collapsed="false">
      <c r="A1429" s="131" t="n">
        <v>1353448800</v>
      </c>
      <c r="B1429" s="330" t="n">
        <f aca="false">(A1429/(24*60*60))+DATE(1970,1,1)</f>
        <v>41233.9166666667</v>
      </c>
      <c r="C1429" s="132" t="n">
        <v>13.0035</v>
      </c>
      <c r="D1429" s="132" t="n">
        <v>13.0633</v>
      </c>
      <c r="E1429" s="132" t="n">
        <v>12.9951</v>
      </c>
      <c r="F1429" s="132" t="n">
        <v>13.0572</v>
      </c>
    </row>
    <row r="1430" customFormat="false" ht="12.8" hidden="true" customHeight="false" outlineLevel="0" collapsed="false">
      <c r="A1430" s="131" t="n">
        <v>1353535200</v>
      </c>
      <c r="B1430" s="330" t="n">
        <f aca="false">(A1430/(24*60*60))+DATE(1970,1,1)</f>
        <v>41234.9166666667</v>
      </c>
      <c r="C1430" s="132" t="n">
        <v>13.0572</v>
      </c>
      <c r="D1430" s="132" t="n">
        <v>13.0586</v>
      </c>
      <c r="E1430" s="132" t="n">
        <v>12.9895</v>
      </c>
      <c r="F1430" s="132" t="n">
        <v>13.0322</v>
      </c>
    </row>
    <row r="1431" customFormat="false" ht="12.8" hidden="true" customHeight="false" outlineLevel="0" collapsed="false">
      <c r="A1431" s="131" t="n">
        <v>1353621600</v>
      </c>
      <c r="B1431" s="330" t="n">
        <f aca="false">(A1431/(24*60*60))+DATE(1970,1,1)</f>
        <v>41235.9166666667</v>
      </c>
      <c r="C1431" s="132" t="n">
        <v>13.0322</v>
      </c>
      <c r="D1431" s="132" t="n">
        <v>13.04237</v>
      </c>
      <c r="E1431" s="132" t="n">
        <v>12.9229</v>
      </c>
      <c r="F1431" s="132" t="n">
        <v>12.9451</v>
      </c>
    </row>
    <row r="1432" customFormat="false" ht="12.8" hidden="true" customHeight="false" outlineLevel="0" collapsed="false">
      <c r="A1432" s="131" t="n">
        <v>1353880800</v>
      </c>
      <c r="B1432" s="330" t="n">
        <f aca="false">(A1432/(24*60*60))+DATE(1970,1,1)</f>
        <v>41238.9166666667</v>
      </c>
      <c r="C1432" s="132" t="n">
        <v>12.9451</v>
      </c>
      <c r="D1432" s="132" t="n">
        <v>13.0253</v>
      </c>
      <c r="E1432" s="132" t="n">
        <v>12.9451</v>
      </c>
      <c r="F1432" s="132" t="n">
        <v>13.0188</v>
      </c>
    </row>
    <row r="1433" customFormat="false" ht="12.8" hidden="true" customHeight="false" outlineLevel="0" collapsed="false">
      <c r="A1433" s="131" t="n">
        <v>1353967200</v>
      </c>
      <c r="B1433" s="330" t="n">
        <f aca="false">(A1433/(24*60*60))+DATE(1970,1,1)</f>
        <v>41239.9166666667</v>
      </c>
      <c r="C1433" s="132" t="n">
        <v>13.0188</v>
      </c>
      <c r="D1433" s="132" t="n">
        <v>13.0479</v>
      </c>
      <c r="E1433" s="132" t="n">
        <v>12.9603</v>
      </c>
      <c r="F1433" s="132" t="n">
        <v>13.0387</v>
      </c>
    </row>
    <row r="1434" customFormat="false" ht="12.8" hidden="true" customHeight="false" outlineLevel="0" collapsed="false">
      <c r="A1434" s="131" t="n">
        <v>1354053600</v>
      </c>
      <c r="B1434" s="330" t="n">
        <f aca="false">(A1434/(24*60*60))+DATE(1970,1,1)</f>
        <v>41240.9166666667</v>
      </c>
      <c r="C1434" s="132" t="n">
        <v>13.0387</v>
      </c>
      <c r="D1434" s="132" t="n">
        <v>13.0814</v>
      </c>
      <c r="E1434" s="132" t="n">
        <v>12.9679</v>
      </c>
      <c r="F1434" s="132" t="n">
        <v>12.9713</v>
      </c>
    </row>
    <row r="1435" customFormat="false" ht="12.8" hidden="true" customHeight="false" outlineLevel="0" collapsed="false">
      <c r="A1435" s="131" t="n">
        <v>1354140000</v>
      </c>
      <c r="B1435" s="330" t="n">
        <f aca="false">(A1435/(24*60*60))+DATE(1970,1,1)</f>
        <v>41241.9166666667</v>
      </c>
      <c r="C1435" s="132" t="n">
        <v>12.9713</v>
      </c>
      <c r="D1435" s="132" t="n">
        <v>12.9951</v>
      </c>
      <c r="E1435" s="132" t="n">
        <v>12.9256</v>
      </c>
      <c r="F1435" s="132" t="n">
        <v>12.9454</v>
      </c>
    </row>
    <row r="1436" customFormat="false" ht="12.8" hidden="true" customHeight="false" outlineLevel="0" collapsed="false">
      <c r="A1436" s="131" t="n">
        <v>1354226400</v>
      </c>
      <c r="B1436" s="330" t="n">
        <f aca="false">(A1436/(24*60*60))+DATE(1970,1,1)</f>
        <v>41242.9166666667</v>
      </c>
      <c r="C1436" s="132" t="n">
        <v>12.9454</v>
      </c>
      <c r="D1436" s="132" t="n">
        <v>12.9739</v>
      </c>
      <c r="E1436" s="132" t="n">
        <v>12.9001</v>
      </c>
      <c r="F1436" s="132" t="n">
        <v>12.9653</v>
      </c>
    </row>
    <row r="1437" customFormat="false" ht="12.8" hidden="true" customHeight="false" outlineLevel="0" collapsed="false">
      <c r="A1437" s="131" t="n">
        <v>1354485600</v>
      </c>
      <c r="B1437" s="330" t="n">
        <f aca="false">(A1437/(24*60*60))+DATE(1970,1,1)</f>
        <v>41245.9166666667</v>
      </c>
      <c r="C1437" s="132" t="n">
        <v>12.9653</v>
      </c>
      <c r="D1437" s="132" t="n">
        <v>12.998</v>
      </c>
      <c r="E1437" s="132" t="n">
        <v>12.8791</v>
      </c>
      <c r="F1437" s="132" t="n">
        <v>12.9975</v>
      </c>
    </row>
    <row r="1438" customFormat="false" ht="12.8" hidden="true" customHeight="false" outlineLevel="0" collapsed="false">
      <c r="A1438" s="131" t="n">
        <v>1354572000</v>
      </c>
      <c r="B1438" s="330" t="n">
        <f aca="false">(A1438/(24*60*60))+DATE(1970,1,1)</f>
        <v>41246.9166666667</v>
      </c>
      <c r="C1438" s="132" t="n">
        <v>12.9975</v>
      </c>
      <c r="D1438" s="132" t="n">
        <v>13.0046</v>
      </c>
      <c r="E1438" s="132" t="n">
        <v>12.9228</v>
      </c>
      <c r="F1438" s="132" t="n">
        <v>12.9462</v>
      </c>
    </row>
    <row r="1439" customFormat="false" ht="12.8" hidden="true" customHeight="false" outlineLevel="0" collapsed="false">
      <c r="A1439" s="131" t="n">
        <v>1354658400</v>
      </c>
      <c r="B1439" s="330" t="n">
        <f aca="false">(A1439/(24*60*60))+DATE(1970,1,1)</f>
        <v>41247.9166666667</v>
      </c>
      <c r="C1439" s="132" t="n">
        <v>12.9462</v>
      </c>
      <c r="D1439" s="132" t="n">
        <v>12.9625</v>
      </c>
      <c r="E1439" s="132" t="n">
        <v>12.9049</v>
      </c>
      <c r="F1439" s="132" t="n">
        <v>12.9256</v>
      </c>
    </row>
    <row r="1440" customFormat="false" ht="12.8" hidden="true" customHeight="false" outlineLevel="0" collapsed="false">
      <c r="A1440" s="131" t="n">
        <v>1354744800</v>
      </c>
      <c r="B1440" s="330" t="n">
        <f aca="false">(A1440/(24*60*60))+DATE(1970,1,1)</f>
        <v>41248.9166666667</v>
      </c>
      <c r="C1440" s="132" t="n">
        <v>12.9256</v>
      </c>
      <c r="D1440" s="132" t="n">
        <v>12.9316</v>
      </c>
      <c r="E1440" s="132" t="n">
        <v>12.8586</v>
      </c>
      <c r="F1440" s="132" t="n">
        <v>12.8702</v>
      </c>
    </row>
    <row r="1441" customFormat="false" ht="12.8" hidden="true" customHeight="false" outlineLevel="0" collapsed="false">
      <c r="A1441" s="131" t="n">
        <v>1354831200</v>
      </c>
      <c r="B1441" s="330" t="n">
        <f aca="false">(A1441/(24*60*60))+DATE(1970,1,1)</f>
        <v>41249.9166666667</v>
      </c>
      <c r="C1441" s="132" t="n">
        <v>12.8702</v>
      </c>
      <c r="D1441" s="132" t="n">
        <v>12.9044</v>
      </c>
      <c r="E1441" s="132" t="n">
        <v>12.813</v>
      </c>
      <c r="F1441" s="132" t="n">
        <v>12.8517</v>
      </c>
    </row>
    <row r="1442" customFormat="false" ht="12.8" hidden="true" customHeight="false" outlineLevel="0" collapsed="false">
      <c r="A1442" s="131" t="n">
        <v>1355090400</v>
      </c>
      <c r="B1442" s="330" t="n">
        <f aca="false">(A1442/(24*60*60))+DATE(1970,1,1)</f>
        <v>41252.9166666667</v>
      </c>
      <c r="C1442" s="132" t="n">
        <v>12.8517</v>
      </c>
      <c r="D1442" s="132" t="n">
        <v>12.8615</v>
      </c>
      <c r="E1442" s="132" t="n">
        <v>12.7843</v>
      </c>
      <c r="F1442" s="132" t="n">
        <v>12.8085</v>
      </c>
    </row>
    <row r="1443" customFormat="false" ht="12.8" hidden="true" customHeight="false" outlineLevel="0" collapsed="false">
      <c r="A1443" s="131" t="n">
        <v>1355176800</v>
      </c>
      <c r="B1443" s="330" t="n">
        <f aca="false">(A1443/(24*60*60))+DATE(1970,1,1)</f>
        <v>41253.9166666667</v>
      </c>
      <c r="C1443" s="132" t="n">
        <v>12.8085</v>
      </c>
      <c r="D1443" s="132" t="n">
        <v>12.8171</v>
      </c>
      <c r="E1443" s="132" t="n">
        <v>12.7336</v>
      </c>
      <c r="F1443" s="132" t="n">
        <v>12.7346</v>
      </c>
    </row>
    <row r="1444" customFormat="false" ht="12.8" hidden="true" customHeight="false" outlineLevel="0" collapsed="false">
      <c r="A1444" s="131" t="n">
        <v>1355263200</v>
      </c>
      <c r="B1444" s="330" t="n">
        <f aca="false">(A1444/(24*60*60))+DATE(1970,1,1)</f>
        <v>41254.9166666667</v>
      </c>
      <c r="C1444" s="132" t="n">
        <v>12.7346</v>
      </c>
      <c r="D1444" s="132" t="n">
        <v>12.7688</v>
      </c>
      <c r="E1444" s="132" t="n">
        <v>12.68162</v>
      </c>
      <c r="F1444" s="132" t="n">
        <v>12.7407</v>
      </c>
    </row>
    <row r="1445" customFormat="false" ht="12.8" hidden="true" customHeight="false" outlineLevel="0" collapsed="false">
      <c r="A1445" s="131" t="n">
        <v>1355349600</v>
      </c>
      <c r="B1445" s="330" t="n">
        <f aca="false">(A1445/(24*60*60))+DATE(1970,1,1)</f>
        <v>41255.9166666667</v>
      </c>
      <c r="C1445" s="132" t="n">
        <v>12.7407</v>
      </c>
      <c r="D1445" s="132" t="n">
        <v>12.8497</v>
      </c>
      <c r="E1445" s="132" t="n">
        <v>12.7191</v>
      </c>
      <c r="F1445" s="132" t="n">
        <v>12.8015</v>
      </c>
    </row>
    <row r="1446" customFormat="false" ht="12.8" hidden="true" customHeight="false" outlineLevel="0" collapsed="false">
      <c r="A1446" s="131" t="n">
        <v>1355436000</v>
      </c>
      <c r="B1446" s="330" t="n">
        <f aca="false">(A1446/(24*60*60))+DATE(1970,1,1)</f>
        <v>41256.9166666667</v>
      </c>
      <c r="C1446" s="132" t="n">
        <v>12.8015</v>
      </c>
      <c r="D1446" s="132" t="n">
        <v>12.825</v>
      </c>
      <c r="E1446" s="132" t="n">
        <v>12.7381</v>
      </c>
      <c r="F1446" s="132" t="n">
        <v>12.746</v>
      </c>
    </row>
    <row r="1447" customFormat="false" ht="12.8" hidden="true" customHeight="false" outlineLevel="0" collapsed="false">
      <c r="A1447" s="131" t="n">
        <v>1355695200</v>
      </c>
      <c r="B1447" s="330" t="n">
        <f aca="false">(A1447/(24*60*60))+DATE(1970,1,1)</f>
        <v>41259.9166666667</v>
      </c>
      <c r="C1447" s="132" t="n">
        <v>12.746</v>
      </c>
      <c r="D1447" s="132" t="n">
        <v>12.7946</v>
      </c>
      <c r="E1447" s="132" t="n">
        <v>12.7016</v>
      </c>
      <c r="F1447" s="132" t="n">
        <v>12.7223</v>
      </c>
    </row>
    <row r="1448" customFormat="false" ht="12.8" hidden="true" customHeight="false" outlineLevel="0" collapsed="false">
      <c r="A1448" s="131" t="n">
        <v>1355781600</v>
      </c>
      <c r="B1448" s="330" t="n">
        <f aca="false">(A1448/(24*60*60))+DATE(1970,1,1)</f>
        <v>41260.9166666667</v>
      </c>
      <c r="C1448" s="132" t="n">
        <v>12.7223</v>
      </c>
      <c r="D1448" s="132" t="n">
        <v>12.7525</v>
      </c>
      <c r="E1448" s="132" t="n">
        <v>12.7056</v>
      </c>
      <c r="F1448" s="132" t="n">
        <v>12.7179</v>
      </c>
    </row>
    <row r="1449" customFormat="false" ht="12.8" hidden="true" customHeight="false" outlineLevel="0" collapsed="false">
      <c r="A1449" s="131" t="n">
        <v>1355868000</v>
      </c>
      <c r="B1449" s="330" t="n">
        <f aca="false">(A1449/(24*60*60))+DATE(1970,1,1)</f>
        <v>41261.9166666667</v>
      </c>
      <c r="C1449" s="132" t="n">
        <v>12.7179</v>
      </c>
      <c r="D1449" s="132" t="n">
        <v>12.7697</v>
      </c>
      <c r="E1449" s="132" t="n">
        <v>12.6903</v>
      </c>
      <c r="F1449" s="132" t="n">
        <v>12.7666</v>
      </c>
    </row>
    <row r="1450" customFormat="false" ht="12.8" hidden="true" customHeight="false" outlineLevel="0" collapsed="false">
      <c r="A1450" s="131" t="n">
        <v>1355954400</v>
      </c>
      <c r="B1450" s="330" t="n">
        <f aca="false">(A1450/(24*60*60))+DATE(1970,1,1)</f>
        <v>41262.9166666667</v>
      </c>
      <c r="C1450" s="132" t="n">
        <v>12.7666</v>
      </c>
      <c r="D1450" s="132" t="n">
        <v>12.7966</v>
      </c>
      <c r="E1450" s="132" t="n">
        <v>12.7389</v>
      </c>
      <c r="F1450" s="132" t="n">
        <v>12.7593</v>
      </c>
    </row>
    <row r="1451" customFormat="false" ht="12.8" hidden="true" customHeight="false" outlineLevel="0" collapsed="false">
      <c r="A1451" s="131" t="n">
        <v>1356040800</v>
      </c>
      <c r="B1451" s="330" t="n">
        <f aca="false">(A1451/(24*60*60))+DATE(1970,1,1)</f>
        <v>41263.9166666667</v>
      </c>
      <c r="C1451" s="132" t="n">
        <v>12.7593</v>
      </c>
      <c r="D1451" s="132" t="n">
        <v>12.9577</v>
      </c>
      <c r="E1451" s="132" t="n">
        <v>12.7467</v>
      </c>
      <c r="F1451" s="132" t="n">
        <v>12.9136</v>
      </c>
    </row>
    <row r="1452" customFormat="false" ht="12.8" hidden="true" customHeight="false" outlineLevel="0" collapsed="false">
      <c r="A1452" s="131" t="n">
        <v>1356300000</v>
      </c>
      <c r="B1452" s="330" t="n">
        <f aca="false">(A1452/(24*60*60))+DATE(1970,1,1)</f>
        <v>41266.9166666667</v>
      </c>
      <c r="C1452" s="132" t="n">
        <v>12.9136</v>
      </c>
      <c r="D1452" s="132" t="n">
        <v>12.9904</v>
      </c>
      <c r="E1452" s="132" t="n">
        <v>12.8696</v>
      </c>
      <c r="F1452" s="132" t="n">
        <v>12.9864</v>
      </c>
    </row>
    <row r="1453" customFormat="false" ht="12.8" hidden="true" customHeight="false" outlineLevel="0" collapsed="false">
      <c r="A1453" s="131" t="n">
        <v>1356472800</v>
      </c>
      <c r="B1453" s="330" t="n">
        <f aca="false">(A1453/(24*60*60))+DATE(1970,1,1)</f>
        <v>41268.9166666667</v>
      </c>
      <c r="C1453" s="132" t="n">
        <v>12.9864</v>
      </c>
      <c r="D1453" s="132" t="n">
        <v>13.0399</v>
      </c>
      <c r="E1453" s="132" t="n">
        <v>12.9359</v>
      </c>
      <c r="F1453" s="132" t="n">
        <v>13.0123</v>
      </c>
    </row>
    <row r="1454" customFormat="false" ht="12.8" hidden="true" customHeight="false" outlineLevel="0" collapsed="false">
      <c r="A1454" s="131" t="n">
        <v>1356559200</v>
      </c>
      <c r="B1454" s="330" t="n">
        <f aca="false">(A1454/(24*60*60))+DATE(1970,1,1)</f>
        <v>41269.9166666667</v>
      </c>
      <c r="C1454" s="132" t="n">
        <v>13.0123</v>
      </c>
      <c r="D1454" s="132" t="n">
        <v>13.0383</v>
      </c>
      <c r="E1454" s="132" t="n">
        <v>12.9438</v>
      </c>
      <c r="F1454" s="132" t="n">
        <v>12.9776</v>
      </c>
    </row>
    <row r="1455" customFormat="false" ht="12.8" hidden="true" customHeight="false" outlineLevel="0" collapsed="false">
      <c r="A1455" s="131" t="n">
        <v>1356645600</v>
      </c>
      <c r="B1455" s="330" t="n">
        <f aca="false">(A1455/(24*60*60))+DATE(1970,1,1)</f>
        <v>41270.9166666667</v>
      </c>
      <c r="C1455" s="132" t="n">
        <v>12.9776</v>
      </c>
      <c r="D1455" s="132" t="n">
        <v>13.0404</v>
      </c>
      <c r="E1455" s="132" t="n">
        <v>12.9596</v>
      </c>
      <c r="F1455" s="132" t="n">
        <v>13.0236</v>
      </c>
    </row>
    <row r="1456" customFormat="false" ht="12.8" hidden="true" customHeight="false" outlineLevel="0" collapsed="false">
      <c r="A1456" s="131" t="n">
        <v>1356904800</v>
      </c>
      <c r="B1456" s="330" t="n">
        <f aca="false">(A1456/(24*60*60))+DATE(1970,1,1)</f>
        <v>41273.9166666667</v>
      </c>
      <c r="C1456" s="132" t="n">
        <v>13.0236</v>
      </c>
      <c r="D1456" s="132" t="n">
        <v>13.0513</v>
      </c>
      <c r="E1456" s="132" t="n">
        <v>12.9613</v>
      </c>
      <c r="F1456" s="132" t="n">
        <v>12.9631</v>
      </c>
    </row>
    <row r="1457" customFormat="false" ht="12.8" hidden="true" customHeight="false" outlineLevel="0" collapsed="false">
      <c r="A1457" s="131" t="n">
        <v>1357077600</v>
      </c>
      <c r="B1457" s="330" t="n">
        <f aca="false">(A1457/(24*60*60))+DATE(1970,1,1)</f>
        <v>41275.9166666667</v>
      </c>
      <c r="C1457" s="132" t="n">
        <v>12.9631</v>
      </c>
      <c r="D1457" s="132" t="n">
        <v>12.9631</v>
      </c>
      <c r="E1457" s="132" t="n">
        <v>12.7277</v>
      </c>
      <c r="F1457" s="132" t="n">
        <v>12.7454</v>
      </c>
    </row>
    <row r="1458" customFormat="false" ht="12.8" hidden="true" customHeight="false" outlineLevel="0" collapsed="false">
      <c r="A1458" s="131" t="n">
        <v>1357164000</v>
      </c>
      <c r="B1458" s="330" t="n">
        <f aca="false">(A1458/(24*60*60))+DATE(1970,1,1)</f>
        <v>41276.9166666667</v>
      </c>
      <c r="C1458" s="132" t="n">
        <v>12.7454</v>
      </c>
      <c r="D1458" s="132" t="n">
        <v>12.8099</v>
      </c>
      <c r="E1458" s="132" t="n">
        <v>12.73321</v>
      </c>
      <c r="F1458" s="132" t="n">
        <v>12.8043</v>
      </c>
    </row>
    <row r="1459" customFormat="false" ht="12.8" hidden="true" customHeight="false" outlineLevel="0" collapsed="false">
      <c r="A1459" s="131" t="n">
        <v>1357250400</v>
      </c>
      <c r="B1459" s="330" t="n">
        <f aca="false">(A1459/(24*60*60))+DATE(1970,1,1)</f>
        <v>41277.9166666667</v>
      </c>
      <c r="C1459" s="132" t="n">
        <v>12.8043</v>
      </c>
      <c r="D1459" s="132" t="n">
        <v>12.8323</v>
      </c>
      <c r="E1459" s="132" t="n">
        <v>12.7368</v>
      </c>
      <c r="F1459" s="132" t="n">
        <v>12.7421</v>
      </c>
    </row>
    <row r="1460" customFormat="false" ht="12.8" hidden="true" customHeight="false" outlineLevel="0" collapsed="false">
      <c r="A1460" s="131" t="n">
        <v>1357509600</v>
      </c>
      <c r="B1460" s="330" t="n">
        <f aca="false">(A1460/(24*60*60))+DATE(1970,1,1)</f>
        <v>41280.9166666667</v>
      </c>
      <c r="C1460" s="132" t="n">
        <v>12.7421</v>
      </c>
      <c r="D1460" s="132" t="n">
        <v>12.7856</v>
      </c>
      <c r="E1460" s="132" t="n">
        <v>12.7232</v>
      </c>
      <c r="F1460" s="132" t="n">
        <v>12.7652</v>
      </c>
    </row>
    <row r="1461" customFormat="false" ht="12.8" hidden="true" customHeight="false" outlineLevel="0" collapsed="false">
      <c r="A1461" s="131" t="n">
        <v>1357596000</v>
      </c>
      <c r="B1461" s="330" t="n">
        <f aca="false">(A1461/(24*60*60))+DATE(1970,1,1)</f>
        <v>41281.9166666667</v>
      </c>
      <c r="C1461" s="132" t="n">
        <v>12.7652</v>
      </c>
      <c r="D1461" s="132" t="n">
        <v>12.8156</v>
      </c>
      <c r="E1461" s="132" t="n">
        <v>12.7364</v>
      </c>
      <c r="F1461" s="132" t="n">
        <v>12.803</v>
      </c>
    </row>
    <row r="1462" customFormat="false" ht="12.8" hidden="true" customHeight="false" outlineLevel="0" collapsed="false">
      <c r="A1462" s="131" t="n">
        <v>1357682400</v>
      </c>
      <c r="B1462" s="330" t="n">
        <f aca="false">(A1462/(24*60*60))+DATE(1970,1,1)</f>
        <v>41282.9166666667</v>
      </c>
      <c r="C1462" s="132" t="n">
        <v>12.803</v>
      </c>
      <c r="D1462" s="132" t="n">
        <v>12.809</v>
      </c>
      <c r="E1462" s="132" t="n">
        <v>12.7189</v>
      </c>
      <c r="F1462" s="132" t="n">
        <v>12.7214</v>
      </c>
    </row>
    <row r="1463" customFormat="false" ht="12.8" hidden="true" customHeight="false" outlineLevel="0" collapsed="false">
      <c r="A1463" s="131" t="n">
        <v>1357768800</v>
      </c>
      <c r="B1463" s="330" t="n">
        <f aca="false">(A1463/(24*60*60))+DATE(1970,1,1)</f>
        <v>41283.9166666667</v>
      </c>
      <c r="C1463" s="132" t="n">
        <v>12.7214</v>
      </c>
      <c r="D1463" s="132" t="n">
        <v>12.7286</v>
      </c>
      <c r="E1463" s="132" t="n">
        <v>12.6046</v>
      </c>
      <c r="F1463" s="132" t="n">
        <v>12.6046</v>
      </c>
    </row>
    <row r="1464" customFormat="false" ht="12.8" hidden="true" customHeight="false" outlineLevel="0" collapsed="false">
      <c r="A1464" s="131" t="n">
        <v>1357855200</v>
      </c>
      <c r="B1464" s="330" t="n">
        <f aca="false">(A1464/(24*60*60))+DATE(1970,1,1)</f>
        <v>41284.9166666667</v>
      </c>
      <c r="C1464" s="132" t="n">
        <v>12.6046</v>
      </c>
      <c r="D1464" s="132" t="n">
        <v>12.6667</v>
      </c>
      <c r="E1464" s="132" t="n">
        <v>12.5844</v>
      </c>
      <c r="F1464" s="132" t="n">
        <v>12.6565</v>
      </c>
    </row>
    <row r="1465" customFormat="false" ht="12.8" hidden="true" customHeight="false" outlineLevel="0" collapsed="false">
      <c r="A1465" s="131" t="n">
        <v>1358114400</v>
      </c>
      <c r="B1465" s="330" t="n">
        <f aca="false">(A1465/(24*60*60))+DATE(1970,1,1)</f>
        <v>41287.9166666667</v>
      </c>
      <c r="C1465" s="132" t="n">
        <v>12.6565</v>
      </c>
      <c r="D1465" s="132" t="n">
        <v>12.68183</v>
      </c>
      <c r="E1465" s="132" t="n">
        <v>12.5813</v>
      </c>
      <c r="F1465" s="132" t="n">
        <v>12.5894</v>
      </c>
    </row>
    <row r="1466" customFormat="false" ht="12.8" hidden="true" customHeight="false" outlineLevel="0" collapsed="false">
      <c r="A1466" s="131" t="n">
        <v>1358200800</v>
      </c>
      <c r="B1466" s="330" t="n">
        <f aca="false">(A1466/(24*60*60))+DATE(1970,1,1)</f>
        <v>41288.9166666667</v>
      </c>
      <c r="C1466" s="132" t="n">
        <v>12.5894</v>
      </c>
      <c r="D1466" s="132" t="n">
        <v>12.697</v>
      </c>
      <c r="E1466" s="132" t="n">
        <v>12.5876</v>
      </c>
      <c r="F1466" s="132" t="n">
        <v>12.6116</v>
      </c>
    </row>
    <row r="1467" customFormat="false" ht="12.8" hidden="true" customHeight="false" outlineLevel="0" collapsed="false">
      <c r="A1467" s="131" t="n">
        <v>1358287200</v>
      </c>
      <c r="B1467" s="330" t="n">
        <f aca="false">(A1467/(24*60*60))+DATE(1970,1,1)</f>
        <v>41289.9166666667</v>
      </c>
      <c r="C1467" s="132" t="n">
        <v>12.6116</v>
      </c>
      <c r="D1467" s="132" t="n">
        <v>12.6815</v>
      </c>
      <c r="E1467" s="132" t="n">
        <v>12.6081</v>
      </c>
      <c r="F1467" s="132" t="n">
        <v>12.6199</v>
      </c>
    </row>
    <row r="1468" customFormat="false" ht="12.8" hidden="true" customHeight="false" outlineLevel="0" collapsed="false">
      <c r="A1468" s="131" t="n">
        <v>1358373600</v>
      </c>
      <c r="B1468" s="330" t="n">
        <f aca="false">(A1468/(24*60*60))+DATE(1970,1,1)</f>
        <v>41290.9166666667</v>
      </c>
      <c r="C1468" s="132" t="n">
        <v>12.6199</v>
      </c>
      <c r="D1468" s="132" t="n">
        <v>12.6406</v>
      </c>
      <c r="E1468" s="132" t="n">
        <v>12.5558</v>
      </c>
      <c r="F1468" s="132" t="n">
        <v>12.5849</v>
      </c>
    </row>
    <row r="1469" customFormat="false" ht="12.8" hidden="true" customHeight="false" outlineLevel="0" collapsed="false">
      <c r="A1469" s="131" t="n">
        <v>1358460000</v>
      </c>
      <c r="B1469" s="330" t="n">
        <f aca="false">(A1469/(24*60*60))+DATE(1970,1,1)</f>
        <v>41291.9166666667</v>
      </c>
      <c r="C1469" s="132" t="n">
        <v>12.5849</v>
      </c>
      <c r="D1469" s="132" t="n">
        <v>12.6849</v>
      </c>
      <c r="E1469" s="132" t="n">
        <v>12.5762</v>
      </c>
      <c r="F1469" s="132" t="n">
        <v>12.6617</v>
      </c>
    </row>
    <row r="1470" customFormat="false" ht="12.8" hidden="true" customHeight="false" outlineLevel="0" collapsed="false">
      <c r="A1470" s="131" t="n">
        <v>1358719200</v>
      </c>
      <c r="B1470" s="330" t="n">
        <f aca="false">(A1470/(24*60*60))+DATE(1970,1,1)</f>
        <v>41294.9166666667</v>
      </c>
      <c r="C1470" s="132" t="n">
        <v>12.6617</v>
      </c>
      <c r="D1470" s="132" t="n">
        <v>12.7167</v>
      </c>
      <c r="E1470" s="132" t="n">
        <v>12.6454</v>
      </c>
      <c r="F1470" s="132" t="n">
        <v>12.6898</v>
      </c>
    </row>
    <row r="1471" customFormat="false" ht="12.8" hidden="true" customHeight="false" outlineLevel="0" collapsed="false">
      <c r="A1471" s="131" t="n">
        <v>1358805600</v>
      </c>
      <c r="B1471" s="330" t="n">
        <f aca="false">(A1471/(24*60*60))+DATE(1970,1,1)</f>
        <v>41295.9166666667</v>
      </c>
      <c r="C1471" s="132" t="n">
        <v>12.6898</v>
      </c>
      <c r="D1471" s="132" t="n">
        <v>12.712</v>
      </c>
      <c r="E1471" s="132" t="n">
        <v>12.6174</v>
      </c>
      <c r="F1471" s="132" t="n">
        <v>12.6216</v>
      </c>
    </row>
    <row r="1472" customFormat="false" ht="12.8" hidden="true" customHeight="false" outlineLevel="0" collapsed="false">
      <c r="A1472" s="131" t="n">
        <v>1358892000</v>
      </c>
      <c r="B1472" s="330" t="n">
        <f aca="false">(A1472/(24*60*60))+DATE(1970,1,1)</f>
        <v>41296.9166666667</v>
      </c>
      <c r="C1472" s="132" t="n">
        <v>12.6216</v>
      </c>
      <c r="D1472" s="132" t="n">
        <v>12.7004</v>
      </c>
      <c r="E1472" s="132" t="n">
        <v>12.6117</v>
      </c>
      <c r="F1472" s="132" t="n">
        <v>12.6947</v>
      </c>
    </row>
    <row r="1473" customFormat="false" ht="12.8" hidden="true" customHeight="false" outlineLevel="0" collapsed="false">
      <c r="A1473" s="131" t="n">
        <v>1358978400</v>
      </c>
      <c r="B1473" s="330" t="n">
        <f aca="false">(A1473/(24*60*60))+DATE(1970,1,1)</f>
        <v>41297.9166666667</v>
      </c>
      <c r="C1473" s="132" t="n">
        <v>12.6947</v>
      </c>
      <c r="D1473" s="132" t="n">
        <v>12.7138</v>
      </c>
      <c r="E1473" s="132" t="n">
        <v>12.6103</v>
      </c>
      <c r="F1473" s="132" t="n">
        <v>12.633</v>
      </c>
    </row>
    <row r="1474" customFormat="false" ht="12.8" hidden="true" customHeight="false" outlineLevel="0" collapsed="false">
      <c r="A1474" s="131" t="n">
        <v>1359064800</v>
      </c>
      <c r="B1474" s="330" t="n">
        <f aca="false">(A1474/(24*60*60))+DATE(1970,1,1)</f>
        <v>41298.9166666667</v>
      </c>
      <c r="C1474" s="132" t="n">
        <v>12.633</v>
      </c>
      <c r="D1474" s="132" t="n">
        <v>12.744</v>
      </c>
      <c r="E1474" s="132" t="n">
        <v>12.61</v>
      </c>
      <c r="F1474" s="132" t="n">
        <v>12.7062</v>
      </c>
    </row>
    <row r="1475" customFormat="false" ht="12.8" hidden="true" customHeight="false" outlineLevel="0" collapsed="false">
      <c r="A1475" s="131" t="n">
        <v>1359324000</v>
      </c>
      <c r="B1475" s="330" t="n">
        <f aca="false">(A1475/(24*60*60))+DATE(1970,1,1)</f>
        <v>41301.9166666667</v>
      </c>
      <c r="C1475" s="132" t="n">
        <v>12.7062</v>
      </c>
      <c r="D1475" s="132" t="n">
        <v>12.7976</v>
      </c>
      <c r="E1475" s="132" t="n">
        <v>12.661</v>
      </c>
      <c r="F1475" s="132" t="n">
        <v>12.7681</v>
      </c>
    </row>
    <row r="1476" customFormat="false" ht="12.8" hidden="true" customHeight="false" outlineLevel="0" collapsed="false">
      <c r="A1476" s="131" t="n">
        <v>1359410400</v>
      </c>
      <c r="B1476" s="330" t="n">
        <f aca="false">(A1476/(24*60*60))+DATE(1970,1,1)</f>
        <v>41302.9166666667</v>
      </c>
      <c r="C1476" s="132" t="n">
        <v>12.7681</v>
      </c>
      <c r="D1476" s="132" t="n">
        <v>12.7743</v>
      </c>
      <c r="E1476" s="132" t="n">
        <v>12.6885</v>
      </c>
      <c r="F1476" s="132" t="n">
        <v>12.7208</v>
      </c>
    </row>
    <row r="1477" customFormat="false" ht="12.8" hidden="true" customHeight="false" outlineLevel="0" collapsed="false">
      <c r="A1477" s="131" t="n">
        <v>1359496800</v>
      </c>
      <c r="B1477" s="330" t="n">
        <f aca="false">(A1477/(24*60*60))+DATE(1970,1,1)</f>
        <v>41303.9166666667</v>
      </c>
      <c r="C1477" s="132" t="n">
        <v>12.7208</v>
      </c>
      <c r="D1477" s="132" t="n">
        <v>12.7608</v>
      </c>
      <c r="E1477" s="132" t="n">
        <v>12.6803</v>
      </c>
      <c r="F1477" s="132" t="n">
        <v>12.7243</v>
      </c>
    </row>
    <row r="1478" customFormat="false" ht="12.8" hidden="true" customHeight="false" outlineLevel="0" collapsed="false">
      <c r="A1478" s="131" t="n">
        <v>1359583200</v>
      </c>
      <c r="B1478" s="330" t="n">
        <f aca="false">(A1478/(24*60*60))+DATE(1970,1,1)</f>
        <v>41304.9166666667</v>
      </c>
      <c r="C1478" s="132" t="n">
        <v>12.7243</v>
      </c>
      <c r="D1478" s="132" t="n">
        <v>12.7499</v>
      </c>
      <c r="E1478" s="132" t="n">
        <v>12.663</v>
      </c>
      <c r="F1478" s="132" t="n">
        <v>12.7096</v>
      </c>
    </row>
    <row r="1479" customFormat="false" ht="12.8" hidden="true" customHeight="false" outlineLevel="0" collapsed="false">
      <c r="A1479" s="131" t="n">
        <v>1359669600</v>
      </c>
      <c r="B1479" s="330" t="n">
        <f aca="false">(A1479/(24*60*60))+DATE(1970,1,1)</f>
        <v>41305.9166666667</v>
      </c>
      <c r="C1479" s="132" t="n">
        <v>12.7096</v>
      </c>
      <c r="D1479" s="132" t="n">
        <v>12.7646</v>
      </c>
      <c r="E1479" s="132" t="n">
        <v>12.5864</v>
      </c>
      <c r="F1479" s="132" t="n">
        <v>12.6001</v>
      </c>
    </row>
    <row r="1480" customFormat="false" ht="12.8" hidden="true" customHeight="false" outlineLevel="0" collapsed="false">
      <c r="A1480" s="131" t="n">
        <v>1359928800</v>
      </c>
      <c r="B1480" s="330" t="n">
        <f aca="false">(A1480/(24*60*60))+DATE(1970,1,1)</f>
        <v>41308.9166666667</v>
      </c>
      <c r="C1480" s="132" t="n">
        <v>12.6049</v>
      </c>
      <c r="D1480" s="132" t="n">
        <v>12.7183</v>
      </c>
      <c r="E1480" s="132" t="n">
        <v>12.5992</v>
      </c>
      <c r="F1480" s="132" t="n">
        <v>12.7092</v>
      </c>
    </row>
    <row r="1481" customFormat="false" ht="12.8" hidden="true" customHeight="false" outlineLevel="0" collapsed="false">
      <c r="A1481" s="131" t="n">
        <v>1360015200</v>
      </c>
      <c r="B1481" s="330" t="n">
        <f aca="false">(A1481/(24*60*60))+DATE(1970,1,1)</f>
        <v>41309.9166666667</v>
      </c>
      <c r="C1481" s="132" t="n">
        <v>12.7092</v>
      </c>
      <c r="D1481" s="132" t="n">
        <v>12.7149</v>
      </c>
      <c r="E1481" s="132" t="n">
        <v>12.6076</v>
      </c>
      <c r="F1481" s="132" t="n">
        <v>12.6292</v>
      </c>
    </row>
    <row r="1482" customFormat="false" ht="12.8" hidden="true" customHeight="false" outlineLevel="0" collapsed="false">
      <c r="A1482" s="131" t="n">
        <v>1360101600</v>
      </c>
      <c r="B1482" s="330" t="n">
        <f aca="false">(A1482/(24*60*60))+DATE(1970,1,1)</f>
        <v>41310.9166666667</v>
      </c>
      <c r="C1482" s="132" t="n">
        <v>12.6292</v>
      </c>
      <c r="D1482" s="132" t="n">
        <v>12.7101</v>
      </c>
      <c r="E1482" s="132" t="n">
        <v>12.6257</v>
      </c>
      <c r="F1482" s="132" t="n">
        <v>12.6807</v>
      </c>
    </row>
    <row r="1483" customFormat="false" ht="12.8" hidden="true" customHeight="false" outlineLevel="0" collapsed="false">
      <c r="A1483" s="131" t="n">
        <v>1360188000</v>
      </c>
      <c r="B1483" s="330" t="n">
        <f aca="false">(A1483/(24*60*60))+DATE(1970,1,1)</f>
        <v>41311.9166666667</v>
      </c>
      <c r="C1483" s="132" t="n">
        <v>12.6807</v>
      </c>
      <c r="D1483" s="132" t="n">
        <v>12.7727</v>
      </c>
      <c r="E1483" s="132" t="n">
        <v>12.6351</v>
      </c>
      <c r="F1483" s="132" t="n">
        <v>12.7331</v>
      </c>
    </row>
    <row r="1484" customFormat="false" ht="12.8" hidden="true" customHeight="false" outlineLevel="0" collapsed="false">
      <c r="A1484" s="131" t="n">
        <v>1360274400</v>
      </c>
      <c r="B1484" s="330" t="n">
        <f aca="false">(A1484/(24*60*60))+DATE(1970,1,1)</f>
        <v>41312.9166666667</v>
      </c>
      <c r="C1484" s="132" t="n">
        <v>12.7331</v>
      </c>
      <c r="D1484" s="132" t="n">
        <v>12.7546</v>
      </c>
      <c r="E1484" s="132" t="n">
        <v>12.7021</v>
      </c>
      <c r="F1484" s="132" t="n">
        <v>12.7126</v>
      </c>
    </row>
    <row r="1485" customFormat="false" ht="12.8" hidden="true" customHeight="false" outlineLevel="0" collapsed="false">
      <c r="A1485" s="131" t="n">
        <v>1360533600</v>
      </c>
      <c r="B1485" s="330" t="n">
        <f aca="false">(A1485/(24*60*60))+DATE(1970,1,1)</f>
        <v>41315.9166666667</v>
      </c>
      <c r="C1485" s="132" t="n">
        <v>12.708</v>
      </c>
      <c r="D1485" s="132" t="n">
        <v>12.812</v>
      </c>
      <c r="E1485" s="132" t="n">
        <v>12.6657</v>
      </c>
      <c r="F1485" s="132" t="n">
        <v>12.7323</v>
      </c>
    </row>
    <row r="1486" customFormat="false" ht="12.8" hidden="true" customHeight="false" outlineLevel="0" collapsed="false">
      <c r="A1486" s="131" t="n">
        <v>1360620000</v>
      </c>
      <c r="B1486" s="330" t="n">
        <f aca="false">(A1486/(24*60*60))+DATE(1970,1,1)</f>
        <v>41316.9166666667</v>
      </c>
      <c r="C1486" s="132" t="n">
        <v>12.7323</v>
      </c>
      <c r="D1486" s="132" t="n">
        <v>12.78907</v>
      </c>
      <c r="E1486" s="132" t="n">
        <v>12.6906</v>
      </c>
      <c r="F1486" s="132" t="n">
        <v>12.6953</v>
      </c>
    </row>
    <row r="1487" customFormat="false" ht="12.8" hidden="true" customHeight="false" outlineLevel="0" collapsed="false">
      <c r="A1487" s="131" t="n">
        <v>1360706400</v>
      </c>
      <c r="B1487" s="330" t="n">
        <f aca="false">(A1487/(24*60*60))+DATE(1970,1,1)</f>
        <v>41317.9166666667</v>
      </c>
      <c r="C1487" s="132" t="n">
        <v>12.6953</v>
      </c>
      <c r="D1487" s="132" t="n">
        <v>12.7314</v>
      </c>
      <c r="E1487" s="132" t="n">
        <v>12.6515</v>
      </c>
      <c r="F1487" s="132" t="n">
        <v>12.6844</v>
      </c>
    </row>
    <row r="1488" customFormat="false" ht="12.8" hidden="true" customHeight="false" outlineLevel="0" collapsed="false">
      <c r="A1488" s="131" t="n">
        <v>1360792800</v>
      </c>
      <c r="B1488" s="330" t="n">
        <f aca="false">(A1488/(24*60*60))+DATE(1970,1,1)</f>
        <v>41318.9166666667</v>
      </c>
      <c r="C1488" s="132" t="n">
        <v>12.6844</v>
      </c>
      <c r="D1488" s="132" t="n">
        <v>12.7478</v>
      </c>
      <c r="E1488" s="132" t="n">
        <v>12.6696</v>
      </c>
      <c r="F1488" s="132" t="n">
        <v>12.6934</v>
      </c>
    </row>
    <row r="1489" customFormat="false" ht="12.8" hidden="true" customHeight="false" outlineLevel="0" collapsed="false">
      <c r="A1489" s="131" t="n">
        <v>1360879200</v>
      </c>
      <c r="B1489" s="330" t="n">
        <f aca="false">(A1489/(24*60*60))+DATE(1970,1,1)</f>
        <v>41319.9166666667</v>
      </c>
      <c r="C1489" s="132" t="n">
        <v>12.6934</v>
      </c>
      <c r="D1489" s="132" t="n">
        <v>12.7189</v>
      </c>
      <c r="E1489" s="132" t="n">
        <v>12.65884</v>
      </c>
      <c r="F1489" s="132" t="n">
        <v>12.6852</v>
      </c>
    </row>
    <row r="1490" customFormat="false" ht="12.8" hidden="true" customHeight="false" outlineLevel="0" collapsed="false">
      <c r="A1490" s="131" t="n">
        <v>1361138400</v>
      </c>
      <c r="B1490" s="330" t="n">
        <f aca="false">(A1490/(24*60*60))+DATE(1970,1,1)</f>
        <v>41322.9166666667</v>
      </c>
      <c r="C1490" s="132" t="n">
        <v>12.6813</v>
      </c>
      <c r="D1490" s="132" t="n">
        <v>12.7032</v>
      </c>
      <c r="E1490" s="132" t="n">
        <v>12.6472</v>
      </c>
      <c r="F1490" s="132" t="n">
        <v>12.6835</v>
      </c>
    </row>
    <row r="1491" customFormat="false" ht="12.8" hidden="true" customHeight="false" outlineLevel="0" collapsed="false">
      <c r="A1491" s="131" t="n">
        <v>1361224800</v>
      </c>
      <c r="B1491" s="330" t="n">
        <f aca="false">(A1491/(24*60*60))+DATE(1970,1,1)</f>
        <v>41323.9166666667</v>
      </c>
      <c r="C1491" s="132" t="n">
        <v>12.6835</v>
      </c>
      <c r="D1491" s="132" t="n">
        <v>12.7099</v>
      </c>
      <c r="E1491" s="132" t="n">
        <v>12.6285</v>
      </c>
      <c r="F1491" s="132" t="n">
        <v>12.6303</v>
      </c>
    </row>
    <row r="1492" customFormat="false" ht="12.8" hidden="true" customHeight="false" outlineLevel="0" collapsed="false">
      <c r="A1492" s="131" t="n">
        <v>1361311200</v>
      </c>
      <c r="B1492" s="330" t="n">
        <f aca="false">(A1492/(24*60*60))+DATE(1970,1,1)</f>
        <v>41324.9166666667</v>
      </c>
      <c r="C1492" s="132" t="n">
        <v>12.6303</v>
      </c>
      <c r="D1492" s="132" t="n">
        <v>12.7376</v>
      </c>
      <c r="E1492" s="132" t="n">
        <v>12.6225</v>
      </c>
      <c r="F1492" s="132" t="n">
        <v>12.7246</v>
      </c>
    </row>
    <row r="1493" customFormat="false" ht="12.8" hidden="true" customHeight="false" outlineLevel="0" collapsed="false">
      <c r="A1493" s="131" t="n">
        <v>1361397600</v>
      </c>
      <c r="B1493" s="330" t="n">
        <f aca="false">(A1493/(24*60*60))+DATE(1970,1,1)</f>
        <v>41325.9166666667</v>
      </c>
      <c r="C1493" s="132" t="n">
        <v>12.7246</v>
      </c>
      <c r="D1493" s="132" t="n">
        <v>12.7996</v>
      </c>
      <c r="E1493" s="132" t="n">
        <v>12.7081</v>
      </c>
      <c r="F1493" s="132" t="n">
        <v>12.7517</v>
      </c>
    </row>
    <row r="1494" customFormat="false" ht="12.8" hidden="true" customHeight="false" outlineLevel="0" collapsed="false">
      <c r="A1494" s="131" t="n">
        <v>1361484000</v>
      </c>
      <c r="B1494" s="330" t="n">
        <f aca="false">(A1494/(24*60*60))+DATE(1970,1,1)</f>
        <v>41326.9166666667</v>
      </c>
      <c r="C1494" s="132" t="n">
        <v>12.7517</v>
      </c>
      <c r="D1494" s="132" t="n">
        <v>12.7741</v>
      </c>
      <c r="E1494" s="132" t="n">
        <v>12.6778</v>
      </c>
      <c r="F1494" s="132" t="n">
        <v>12.7066</v>
      </c>
    </row>
    <row r="1495" customFormat="false" ht="12.8" hidden="true" customHeight="false" outlineLevel="0" collapsed="false">
      <c r="A1495" s="131" t="n">
        <v>1361743200</v>
      </c>
      <c r="B1495" s="330" t="n">
        <f aca="false">(A1495/(24*60*60))+DATE(1970,1,1)</f>
        <v>41329.9166666667</v>
      </c>
      <c r="C1495" s="132" t="n">
        <v>12.7024</v>
      </c>
      <c r="D1495" s="132" t="n">
        <v>12.8129</v>
      </c>
      <c r="E1495" s="132" t="n">
        <v>12.6506</v>
      </c>
      <c r="F1495" s="132" t="n">
        <v>12.7978</v>
      </c>
    </row>
    <row r="1496" customFormat="false" ht="12.8" hidden="true" customHeight="false" outlineLevel="0" collapsed="false">
      <c r="A1496" s="131" t="n">
        <v>1361829600</v>
      </c>
      <c r="B1496" s="330" t="n">
        <f aca="false">(A1496/(24*60*60))+DATE(1970,1,1)</f>
        <v>41330.9166666667</v>
      </c>
      <c r="C1496" s="132" t="n">
        <v>12.7978</v>
      </c>
      <c r="D1496" s="132" t="n">
        <v>12.9008</v>
      </c>
      <c r="E1496" s="132" t="n">
        <v>12.7627</v>
      </c>
      <c r="F1496" s="132" t="n">
        <v>12.8416</v>
      </c>
    </row>
    <row r="1497" customFormat="false" ht="12.8" hidden="true" customHeight="false" outlineLevel="0" collapsed="false">
      <c r="A1497" s="131" t="n">
        <v>1361916000</v>
      </c>
      <c r="B1497" s="330" t="n">
        <f aca="false">(A1497/(24*60*60))+DATE(1970,1,1)</f>
        <v>41331.9166666667</v>
      </c>
      <c r="C1497" s="132" t="n">
        <v>12.8416</v>
      </c>
      <c r="D1497" s="132" t="n">
        <v>12.8909</v>
      </c>
      <c r="E1497" s="132" t="n">
        <v>12.7587</v>
      </c>
      <c r="F1497" s="132" t="n">
        <v>12.7637</v>
      </c>
    </row>
    <row r="1498" customFormat="false" ht="12.8" hidden="true" customHeight="false" outlineLevel="0" collapsed="false">
      <c r="A1498" s="131" t="n">
        <v>1362002400</v>
      </c>
      <c r="B1498" s="330" t="n">
        <f aca="false">(A1498/(24*60*60))+DATE(1970,1,1)</f>
        <v>41332.9166666667</v>
      </c>
      <c r="C1498" s="132" t="n">
        <v>12.7637</v>
      </c>
      <c r="D1498" s="132" t="n">
        <v>12.7969</v>
      </c>
      <c r="E1498" s="132" t="n">
        <v>12.7353</v>
      </c>
      <c r="F1498" s="132" t="n">
        <v>12.7779</v>
      </c>
    </row>
    <row r="1499" customFormat="false" ht="12.8" hidden="true" customHeight="false" outlineLevel="0" collapsed="false">
      <c r="A1499" s="131" t="n">
        <v>1362088800</v>
      </c>
      <c r="B1499" s="330" t="n">
        <f aca="false">(A1499/(24*60*60))+DATE(1970,1,1)</f>
        <v>41333.9166666667</v>
      </c>
      <c r="C1499" s="132" t="n">
        <v>12.7779</v>
      </c>
      <c r="D1499" s="132" t="n">
        <v>12.8663</v>
      </c>
      <c r="E1499" s="132" t="n">
        <v>12.7467</v>
      </c>
      <c r="F1499" s="132" t="n">
        <v>12.755</v>
      </c>
    </row>
    <row r="1500" customFormat="false" ht="12.8" hidden="true" customHeight="false" outlineLevel="0" collapsed="false">
      <c r="A1500" s="131" t="n">
        <v>1362348000</v>
      </c>
      <c r="B1500" s="330" t="n">
        <f aca="false">(A1500/(24*60*60))+DATE(1970,1,1)</f>
        <v>41336.9166666667</v>
      </c>
      <c r="C1500" s="132" t="n">
        <v>12.7143</v>
      </c>
      <c r="D1500" s="132" t="n">
        <v>12.825</v>
      </c>
      <c r="E1500" s="132" t="n">
        <v>12.7134</v>
      </c>
      <c r="F1500" s="132" t="n">
        <v>12.7443</v>
      </c>
    </row>
    <row r="1501" customFormat="false" ht="12.8" hidden="true" customHeight="false" outlineLevel="0" collapsed="false">
      <c r="A1501" s="131" t="n">
        <v>1362434400</v>
      </c>
      <c r="B1501" s="330" t="n">
        <f aca="false">(A1501/(24*60*60))+DATE(1970,1,1)</f>
        <v>41337.9166666667</v>
      </c>
      <c r="C1501" s="132" t="n">
        <v>12.7443</v>
      </c>
      <c r="D1501" s="132" t="n">
        <v>12.761</v>
      </c>
      <c r="E1501" s="132" t="n">
        <v>12.6899</v>
      </c>
      <c r="F1501" s="132" t="n">
        <v>12.7051</v>
      </c>
    </row>
    <row r="1502" customFormat="false" ht="12.8" hidden="true" customHeight="false" outlineLevel="0" collapsed="false">
      <c r="A1502" s="131" t="n">
        <v>1362520800</v>
      </c>
      <c r="B1502" s="330" t="n">
        <f aca="false">(A1502/(24*60*60))+DATE(1970,1,1)</f>
        <v>41338.9166666667</v>
      </c>
      <c r="C1502" s="132" t="n">
        <v>12.7051</v>
      </c>
      <c r="D1502" s="132" t="n">
        <v>12.7912</v>
      </c>
      <c r="E1502" s="132" t="n">
        <v>12.667</v>
      </c>
      <c r="F1502" s="132" t="n">
        <v>12.7782</v>
      </c>
    </row>
    <row r="1503" customFormat="false" ht="12.8" hidden="true" customHeight="false" outlineLevel="0" collapsed="false">
      <c r="A1503" s="131" t="n">
        <v>1362607200</v>
      </c>
      <c r="B1503" s="330" t="n">
        <f aca="false">(A1503/(24*60*60))+DATE(1970,1,1)</f>
        <v>41339.9166666667</v>
      </c>
      <c r="C1503" s="132" t="n">
        <v>12.7782</v>
      </c>
      <c r="D1503" s="132" t="n">
        <v>12.8078</v>
      </c>
      <c r="E1503" s="132" t="n">
        <v>12.74535</v>
      </c>
      <c r="F1503" s="132" t="n">
        <v>12.7578</v>
      </c>
    </row>
    <row r="1504" customFormat="false" ht="12.8" hidden="true" customHeight="false" outlineLevel="0" collapsed="false">
      <c r="A1504" s="131" t="n">
        <v>1362693600</v>
      </c>
      <c r="B1504" s="330" t="n">
        <f aca="false">(A1504/(24*60*60))+DATE(1970,1,1)</f>
        <v>41340.9166666667</v>
      </c>
      <c r="C1504" s="132" t="n">
        <v>12.7578</v>
      </c>
      <c r="D1504" s="132" t="n">
        <v>12.7849</v>
      </c>
      <c r="E1504" s="132" t="n">
        <v>12.6212</v>
      </c>
      <c r="F1504" s="132" t="n">
        <v>12.6248</v>
      </c>
    </row>
    <row r="1505" customFormat="false" ht="12.8" hidden="true" customHeight="false" outlineLevel="0" collapsed="false">
      <c r="A1505" s="131" t="n">
        <v>1362949200</v>
      </c>
      <c r="B1505" s="330" t="n">
        <f aca="false">(A1505/(24*60*60))+DATE(1970,1,1)</f>
        <v>41343.875</v>
      </c>
      <c r="C1505" s="132" t="n">
        <v>12.6137</v>
      </c>
      <c r="D1505" s="132" t="n">
        <v>12.644</v>
      </c>
      <c r="E1505" s="132" t="n">
        <v>12.5104</v>
      </c>
      <c r="F1505" s="132" t="n">
        <v>12.5404</v>
      </c>
    </row>
    <row r="1506" customFormat="false" ht="12.8" hidden="true" customHeight="false" outlineLevel="0" collapsed="false">
      <c r="A1506" s="131" t="n">
        <v>1363035600</v>
      </c>
      <c r="B1506" s="330" t="n">
        <f aca="false">(A1506/(24*60*60))+DATE(1970,1,1)</f>
        <v>41344.875</v>
      </c>
      <c r="C1506" s="132" t="n">
        <v>12.5404</v>
      </c>
      <c r="D1506" s="132" t="n">
        <v>12.5522</v>
      </c>
      <c r="E1506" s="132" t="n">
        <v>12.4181</v>
      </c>
      <c r="F1506" s="132" t="n">
        <v>12.4458</v>
      </c>
    </row>
    <row r="1507" customFormat="false" ht="12.8" hidden="true" customHeight="false" outlineLevel="0" collapsed="false">
      <c r="A1507" s="131" t="n">
        <v>1363122000</v>
      </c>
      <c r="B1507" s="330" t="n">
        <f aca="false">(A1507/(24*60*60))+DATE(1970,1,1)</f>
        <v>41345.875</v>
      </c>
      <c r="C1507" s="132" t="n">
        <v>12.4458</v>
      </c>
      <c r="D1507" s="132" t="n">
        <v>12.4663</v>
      </c>
      <c r="E1507" s="132" t="n">
        <v>12.3697</v>
      </c>
      <c r="F1507" s="132" t="n">
        <v>12.4285</v>
      </c>
    </row>
    <row r="1508" customFormat="false" ht="12.8" hidden="true" customHeight="false" outlineLevel="0" collapsed="false">
      <c r="A1508" s="131" t="n">
        <v>1363208400</v>
      </c>
      <c r="B1508" s="330" t="n">
        <f aca="false">(A1508/(24*60*60))+DATE(1970,1,1)</f>
        <v>41346.875</v>
      </c>
      <c r="C1508" s="132" t="n">
        <v>12.4285</v>
      </c>
      <c r="D1508" s="132" t="n">
        <v>12.4762</v>
      </c>
      <c r="E1508" s="132" t="n">
        <v>12.3978</v>
      </c>
      <c r="F1508" s="132" t="n">
        <v>12.4227</v>
      </c>
    </row>
    <row r="1509" customFormat="false" ht="12.8" hidden="true" customHeight="false" outlineLevel="0" collapsed="false">
      <c r="A1509" s="131" t="n">
        <v>1363294800</v>
      </c>
      <c r="B1509" s="330" t="n">
        <f aca="false">(A1509/(24*60*60))+DATE(1970,1,1)</f>
        <v>41347.875</v>
      </c>
      <c r="C1509" s="132" t="n">
        <v>12.4227</v>
      </c>
      <c r="D1509" s="132" t="n">
        <v>12.4634</v>
      </c>
      <c r="E1509" s="132" t="n">
        <v>12.40505</v>
      </c>
      <c r="F1509" s="132" t="n">
        <v>12.4336</v>
      </c>
    </row>
    <row r="1510" customFormat="false" ht="12.8" hidden="true" customHeight="false" outlineLevel="0" collapsed="false">
      <c r="A1510" s="131" t="n">
        <v>1363554000</v>
      </c>
      <c r="B1510" s="330" t="n">
        <f aca="false">(A1510/(24*60*60))+DATE(1970,1,1)</f>
        <v>41350.875</v>
      </c>
      <c r="C1510" s="132" t="n">
        <v>12.4673</v>
      </c>
      <c r="D1510" s="132" t="n">
        <v>12.5414</v>
      </c>
      <c r="E1510" s="132" t="n">
        <v>12.3955</v>
      </c>
      <c r="F1510" s="132" t="n">
        <v>12.4086</v>
      </c>
    </row>
    <row r="1511" customFormat="false" ht="12.8" hidden="true" customHeight="false" outlineLevel="0" collapsed="false">
      <c r="A1511" s="131" t="n">
        <v>1363640400</v>
      </c>
      <c r="B1511" s="330" t="n">
        <f aca="false">(A1511/(24*60*60))+DATE(1970,1,1)</f>
        <v>41351.875</v>
      </c>
      <c r="C1511" s="132" t="n">
        <v>12.4086</v>
      </c>
      <c r="D1511" s="132" t="n">
        <v>12.4741</v>
      </c>
      <c r="E1511" s="132" t="n">
        <v>12.3699</v>
      </c>
      <c r="F1511" s="132" t="n">
        <v>12.4347</v>
      </c>
    </row>
    <row r="1512" customFormat="false" ht="12.8" hidden="true" customHeight="false" outlineLevel="0" collapsed="false">
      <c r="A1512" s="131" t="n">
        <v>1363726800</v>
      </c>
      <c r="B1512" s="330" t="n">
        <f aca="false">(A1512/(24*60*60))+DATE(1970,1,1)</f>
        <v>41352.875</v>
      </c>
      <c r="C1512" s="132" t="n">
        <v>12.4347</v>
      </c>
      <c r="D1512" s="132" t="n">
        <v>12.4511</v>
      </c>
      <c r="E1512" s="132" t="n">
        <v>12.3422</v>
      </c>
      <c r="F1512" s="132" t="n">
        <v>12.35</v>
      </c>
    </row>
    <row r="1513" customFormat="false" ht="12.8" hidden="true" customHeight="false" outlineLevel="0" collapsed="false">
      <c r="A1513" s="131" t="n">
        <v>1363813200</v>
      </c>
      <c r="B1513" s="330" t="n">
        <f aca="false">(A1513/(24*60*60))+DATE(1970,1,1)</f>
        <v>41353.875</v>
      </c>
      <c r="C1513" s="132" t="n">
        <v>12.35</v>
      </c>
      <c r="D1513" s="132" t="n">
        <v>12.4327</v>
      </c>
      <c r="E1513" s="132" t="n">
        <v>12.3186</v>
      </c>
      <c r="F1513" s="132" t="n">
        <v>12.4282</v>
      </c>
    </row>
    <row r="1514" customFormat="false" ht="12.8" hidden="true" customHeight="false" outlineLevel="0" collapsed="false">
      <c r="A1514" s="131" t="n">
        <v>1363899600</v>
      </c>
      <c r="B1514" s="330" t="n">
        <f aca="false">(A1514/(24*60*60))+DATE(1970,1,1)</f>
        <v>41354.875</v>
      </c>
      <c r="C1514" s="132" t="n">
        <v>12.4282</v>
      </c>
      <c r="D1514" s="132" t="n">
        <v>12.4462</v>
      </c>
      <c r="E1514" s="132" t="n">
        <v>12.3415</v>
      </c>
      <c r="F1514" s="132" t="n">
        <v>12.348</v>
      </c>
    </row>
    <row r="1515" customFormat="false" ht="12.8" hidden="true" customHeight="false" outlineLevel="0" collapsed="false">
      <c r="A1515" s="131" t="n">
        <v>1364158800</v>
      </c>
      <c r="B1515" s="330" t="n">
        <f aca="false">(A1515/(24*60*60))+DATE(1970,1,1)</f>
        <v>41357.875</v>
      </c>
      <c r="C1515" s="132" t="n">
        <v>12.3539</v>
      </c>
      <c r="D1515" s="132" t="n">
        <v>12.374</v>
      </c>
      <c r="E1515" s="132" t="n">
        <v>12.3191</v>
      </c>
      <c r="F1515" s="132" t="n">
        <v>12.3481</v>
      </c>
    </row>
    <row r="1516" customFormat="false" ht="12.8" hidden="true" customHeight="false" outlineLevel="0" collapsed="false">
      <c r="A1516" s="131" t="n">
        <v>1364245200</v>
      </c>
      <c r="B1516" s="330" t="n">
        <f aca="false">(A1516/(24*60*60))+DATE(1970,1,1)</f>
        <v>41358.875</v>
      </c>
      <c r="C1516" s="132" t="n">
        <v>12.3481</v>
      </c>
      <c r="D1516" s="132" t="n">
        <v>12.3717</v>
      </c>
      <c r="E1516" s="132" t="n">
        <v>12.3055</v>
      </c>
      <c r="F1516" s="132" t="n">
        <v>12.3506</v>
      </c>
    </row>
    <row r="1517" customFormat="false" ht="12.8" hidden="true" customHeight="false" outlineLevel="0" collapsed="false">
      <c r="A1517" s="131" t="n">
        <v>1364331600</v>
      </c>
      <c r="B1517" s="330" t="n">
        <f aca="false">(A1517/(24*60*60))+DATE(1970,1,1)</f>
        <v>41359.875</v>
      </c>
      <c r="C1517" s="132" t="n">
        <v>12.3506</v>
      </c>
      <c r="D1517" s="132" t="n">
        <v>12.4213</v>
      </c>
      <c r="E1517" s="132" t="n">
        <v>12.3254</v>
      </c>
      <c r="F1517" s="132" t="n">
        <v>12.3338</v>
      </c>
    </row>
    <row r="1518" customFormat="false" ht="12.8" hidden="true" customHeight="false" outlineLevel="0" collapsed="false">
      <c r="A1518" s="131" t="n">
        <v>1364418000</v>
      </c>
      <c r="B1518" s="330" t="n">
        <f aca="false">(A1518/(24*60*60))+DATE(1970,1,1)</f>
        <v>41360.875</v>
      </c>
      <c r="C1518" s="132" t="n">
        <v>12.3338</v>
      </c>
      <c r="D1518" s="132" t="n">
        <v>12.3662</v>
      </c>
      <c r="E1518" s="132" t="n">
        <v>12.3171</v>
      </c>
      <c r="F1518" s="132" t="n">
        <v>12.353</v>
      </c>
    </row>
    <row r="1519" customFormat="false" ht="12.8" hidden="true" customHeight="false" outlineLevel="0" collapsed="false">
      <c r="A1519" s="131" t="n">
        <v>1364504400</v>
      </c>
      <c r="B1519" s="330" t="n">
        <f aca="false">(A1519/(24*60*60))+DATE(1970,1,1)</f>
        <v>41361.875</v>
      </c>
      <c r="C1519" s="132" t="n">
        <v>12.353</v>
      </c>
      <c r="D1519" s="132" t="n">
        <v>12.3664</v>
      </c>
      <c r="E1519" s="132" t="n">
        <v>12.2893</v>
      </c>
      <c r="F1519" s="132" t="n">
        <v>12.3049</v>
      </c>
    </row>
    <row r="1520" customFormat="false" ht="12.8" hidden="true" customHeight="false" outlineLevel="0" collapsed="false">
      <c r="A1520" s="131" t="n">
        <v>1364763600</v>
      </c>
      <c r="B1520" s="330" t="n">
        <f aca="false">(A1520/(24*60*60))+DATE(1970,1,1)</f>
        <v>41364.875</v>
      </c>
      <c r="C1520" s="132" t="n">
        <v>12.3062</v>
      </c>
      <c r="D1520" s="132" t="n">
        <v>12.3665</v>
      </c>
      <c r="E1520" s="132" t="n">
        <v>12.2851</v>
      </c>
      <c r="F1520" s="132" t="n">
        <v>12.3638</v>
      </c>
    </row>
    <row r="1521" customFormat="false" ht="12.8" hidden="true" customHeight="false" outlineLevel="0" collapsed="false">
      <c r="A1521" s="131" t="n">
        <v>1364850000</v>
      </c>
      <c r="B1521" s="330" t="n">
        <f aca="false">(A1521/(24*60*60))+DATE(1970,1,1)</f>
        <v>41365.875</v>
      </c>
      <c r="C1521" s="132" t="n">
        <v>12.3638</v>
      </c>
      <c r="D1521" s="132" t="n">
        <v>12.3716</v>
      </c>
      <c r="E1521" s="132" t="n">
        <v>12.2599</v>
      </c>
      <c r="F1521" s="132" t="n">
        <v>12.2669</v>
      </c>
    </row>
    <row r="1522" customFormat="false" ht="12.8" hidden="true" customHeight="false" outlineLevel="0" collapsed="false">
      <c r="A1522" s="131" t="n">
        <v>1364936400</v>
      </c>
      <c r="B1522" s="330" t="n">
        <f aca="false">(A1522/(24*60*60))+DATE(1970,1,1)</f>
        <v>41366.875</v>
      </c>
      <c r="C1522" s="132" t="n">
        <v>12.2669</v>
      </c>
      <c r="D1522" s="132" t="n">
        <v>12.3534</v>
      </c>
      <c r="E1522" s="132" t="n">
        <v>12.2461</v>
      </c>
      <c r="F1522" s="132" t="n">
        <v>12.3398</v>
      </c>
    </row>
    <row r="1523" customFormat="false" ht="12.8" hidden="true" customHeight="false" outlineLevel="0" collapsed="false">
      <c r="A1523" s="131" t="n">
        <v>1365022800</v>
      </c>
      <c r="B1523" s="330" t="n">
        <f aca="false">(A1523/(24*60*60))+DATE(1970,1,1)</f>
        <v>41367.875</v>
      </c>
      <c r="C1523" s="132" t="n">
        <v>12.3398</v>
      </c>
      <c r="D1523" s="132" t="n">
        <v>12.3532</v>
      </c>
      <c r="E1523" s="132" t="n">
        <v>12.2726</v>
      </c>
      <c r="F1523" s="132" t="n">
        <v>12.308</v>
      </c>
    </row>
    <row r="1524" customFormat="false" ht="12.8" hidden="true" customHeight="false" outlineLevel="0" collapsed="false">
      <c r="A1524" s="131" t="n">
        <v>1365109200</v>
      </c>
      <c r="B1524" s="330" t="n">
        <f aca="false">(A1524/(24*60*60))+DATE(1970,1,1)</f>
        <v>41368.875</v>
      </c>
      <c r="C1524" s="132" t="n">
        <v>12.308</v>
      </c>
      <c r="D1524" s="132" t="n">
        <v>12.4</v>
      </c>
      <c r="E1524" s="132" t="n">
        <v>12.16035</v>
      </c>
      <c r="F1524" s="132" t="n">
        <v>12.1751</v>
      </c>
    </row>
    <row r="1525" customFormat="false" ht="12.8" hidden="true" customHeight="false" outlineLevel="0" collapsed="false">
      <c r="A1525" s="131" t="n">
        <v>1365368400</v>
      </c>
      <c r="B1525" s="330" t="n">
        <f aca="false">(A1525/(24*60*60))+DATE(1970,1,1)</f>
        <v>41371.875</v>
      </c>
      <c r="C1525" s="132" t="n">
        <v>12.1766</v>
      </c>
      <c r="D1525" s="132" t="n">
        <v>12.2182</v>
      </c>
      <c r="E1525" s="132" t="n">
        <v>12.1315</v>
      </c>
      <c r="F1525" s="132" t="n">
        <v>12.1925</v>
      </c>
    </row>
    <row r="1526" customFormat="false" ht="12.8" hidden="true" customHeight="false" outlineLevel="0" collapsed="false">
      <c r="A1526" s="131" t="n">
        <v>1365454800</v>
      </c>
      <c r="B1526" s="330" t="n">
        <f aca="false">(A1526/(24*60*60))+DATE(1970,1,1)</f>
        <v>41372.875</v>
      </c>
      <c r="C1526" s="132" t="n">
        <v>12.1925</v>
      </c>
      <c r="D1526" s="132" t="n">
        <v>12.2004</v>
      </c>
      <c r="E1526" s="132" t="n">
        <v>12.115</v>
      </c>
      <c r="F1526" s="132" t="n">
        <v>12.1529</v>
      </c>
    </row>
    <row r="1527" customFormat="false" ht="12.8" hidden="true" customHeight="false" outlineLevel="0" collapsed="false">
      <c r="A1527" s="131" t="n">
        <v>1365541200</v>
      </c>
      <c r="B1527" s="330" t="n">
        <f aca="false">(A1527/(24*60*60))+DATE(1970,1,1)</f>
        <v>41373.875</v>
      </c>
      <c r="C1527" s="132" t="n">
        <v>12.1529</v>
      </c>
      <c r="D1527" s="132" t="n">
        <v>12.16</v>
      </c>
      <c r="E1527" s="132" t="n">
        <v>12.0854</v>
      </c>
      <c r="F1527" s="132" t="n">
        <v>12.107</v>
      </c>
    </row>
    <row r="1528" customFormat="false" ht="12.8" hidden="true" customHeight="false" outlineLevel="0" collapsed="false">
      <c r="A1528" s="131" t="n">
        <v>1365627600</v>
      </c>
      <c r="B1528" s="330" t="n">
        <f aca="false">(A1528/(24*60*60))+DATE(1970,1,1)</f>
        <v>41374.875</v>
      </c>
      <c r="C1528" s="132" t="n">
        <v>12.107</v>
      </c>
      <c r="D1528" s="132" t="n">
        <v>12.1256</v>
      </c>
      <c r="E1528" s="132" t="n">
        <v>12.0189</v>
      </c>
      <c r="F1528" s="132" t="n">
        <v>12.0457</v>
      </c>
    </row>
    <row r="1529" customFormat="false" ht="12.8" hidden="true" customHeight="false" outlineLevel="0" collapsed="false">
      <c r="A1529" s="131" t="n">
        <v>1365714000</v>
      </c>
      <c r="B1529" s="330" t="n">
        <f aca="false">(A1529/(24*60*60))+DATE(1970,1,1)</f>
        <v>41375.875</v>
      </c>
      <c r="C1529" s="132" t="n">
        <v>12.0457</v>
      </c>
      <c r="D1529" s="132" t="n">
        <v>12.1117</v>
      </c>
      <c r="E1529" s="132" t="n">
        <v>12.0219</v>
      </c>
      <c r="F1529" s="132" t="n">
        <v>12.0706</v>
      </c>
    </row>
    <row r="1530" customFormat="false" ht="12.8" hidden="true" customHeight="false" outlineLevel="0" collapsed="false">
      <c r="A1530" s="131" t="n">
        <v>1365973200</v>
      </c>
      <c r="B1530" s="330" t="n">
        <f aca="false">(A1530/(24*60*60))+DATE(1970,1,1)</f>
        <v>41378.875</v>
      </c>
      <c r="C1530" s="132" t="n">
        <v>12.0568</v>
      </c>
      <c r="D1530" s="132" t="n">
        <v>12.2987</v>
      </c>
      <c r="E1530" s="132" t="n">
        <v>12.0441</v>
      </c>
      <c r="F1530" s="132" t="n">
        <v>12.2787</v>
      </c>
    </row>
    <row r="1531" customFormat="false" ht="12.8" hidden="true" customHeight="false" outlineLevel="0" collapsed="false">
      <c r="A1531" s="131" t="n">
        <v>1366059600</v>
      </c>
      <c r="B1531" s="330" t="n">
        <f aca="false">(A1531/(24*60*60))+DATE(1970,1,1)</f>
        <v>41379.875</v>
      </c>
      <c r="C1531" s="132" t="n">
        <v>12.2787</v>
      </c>
      <c r="D1531" s="132" t="n">
        <v>12.2859</v>
      </c>
      <c r="E1531" s="132" t="n">
        <v>12.1267</v>
      </c>
      <c r="F1531" s="132" t="n">
        <v>12.1482</v>
      </c>
    </row>
    <row r="1532" customFormat="false" ht="12.8" hidden="true" customHeight="false" outlineLevel="0" collapsed="false">
      <c r="A1532" s="131" t="n">
        <v>1366146000</v>
      </c>
      <c r="B1532" s="330" t="n">
        <f aca="false">(A1532/(24*60*60))+DATE(1970,1,1)</f>
        <v>41380.875</v>
      </c>
      <c r="C1532" s="132" t="n">
        <v>12.1482</v>
      </c>
      <c r="D1532" s="132" t="n">
        <v>12.2852</v>
      </c>
      <c r="E1532" s="132" t="n">
        <v>12.1237</v>
      </c>
      <c r="F1532" s="132" t="n">
        <v>12.2056</v>
      </c>
    </row>
    <row r="1533" customFormat="false" ht="12.8" hidden="true" customHeight="false" outlineLevel="0" collapsed="false">
      <c r="A1533" s="131" t="n">
        <v>1366232400</v>
      </c>
      <c r="B1533" s="330" t="n">
        <f aca="false">(A1533/(24*60*60))+DATE(1970,1,1)</f>
        <v>41381.875</v>
      </c>
      <c r="C1533" s="132" t="n">
        <v>12.2056</v>
      </c>
      <c r="D1533" s="132" t="n">
        <v>12.33483</v>
      </c>
      <c r="E1533" s="132" t="n">
        <v>12.1632</v>
      </c>
      <c r="F1533" s="132" t="n">
        <v>12.2689</v>
      </c>
    </row>
    <row r="1534" customFormat="false" ht="12.8" hidden="true" customHeight="false" outlineLevel="0" collapsed="false">
      <c r="A1534" s="131" t="n">
        <v>1366318800</v>
      </c>
      <c r="B1534" s="330" t="n">
        <f aca="false">(A1534/(24*60*60))+DATE(1970,1,1)</f>
        <v>41382.875</v>
      </c>
      <c r="C1534" s="132" t="n">
        <v>12.2689</v>
      </c>
      <c r="D1534" s="132" t="n">
        <v>12.3029</v>
      </c>
      <c r="E1534" s="132" t="n">
        <v>12.1877</v>
      </c>
      <c r="F1534" s="132" t="n">
        <v>12.2616</v>
      </c>
    </row>
    <row r="1535" customFormat="false" ht="12.8" hidden="true" customHeight="false" outlineLevel="0" collapsed="false">
      <c r="A1535" s="131" t="n">
        <v>1366578000</v>
      </c>
      <c r="B1535" s="330" t="n">
        <f aca="false">(A1535/(24*60*60))+DATE(1970,1,1)</f>
        <v>41385.875</v>
      </c>
      <c r="C1535" s="132" t="n">
        <v>12.2558</v>
      </c>
      <c r="D1535" s="132" t="n">
        <v>12.3527</v>
      </c>
      <c r="E1535" s="132" t="n">
        <v>12.2348</v>
      </c>
      <c r="F1535" s="132" t="n">
        <v>12.2773</v>
      </c>
    </row>
    <row r="1536" customFormat="false" ht="12.8" hidden="true" customHeight="false" outlineLevel="0" collapsed="false">
      <c r="A1536" s="131" t="n">
        <v>1366664400</v>
      </c>
      <c r="B1536" s="330" t="n">
        <f aca="false">(A1536/(24*60*60))+DATE(1970,1,1)</f>
        <v>41386.875</v>
      </c>
      <c r="C1536" s="132" t="n">
        <v>12.2773</v>
      </c>
      <c r="D1536" s="132" t="n">
        <v>12.3737</v>
      </c>
      <c r="E1536" s="132" t="n">
        <v>12.2</v>
      </c>
      <c r="F1536" s="132" t="n">
        <v>12.2468</v>
      </c>
    </row>
    <row r="1537" customFormat="false" ht="12.8" hidden="true" customHeight="false" outlineLevel="0" collapsed="false">
      <c r="A1537" s="131" t="n">
        <v>1366750800</v>
      </c>
      <c r="B1537" s="330" t="n">
        <f aca="false">(A1537/(24*60*60))+DATE(1970,1,1)</f>
        <v>41387.875</v>
      </c>
      <c r="C1537" s="132" t="n">
        <v>12.2468</v>
      </c>
      <c r="D1537" s="132" t="n">
        <v>12.2966</v>
      </c>
      <c r="E1537" s="132" t="n">
        <v>12.1595</v>
      </c>
      <c r="F1537" s="132" t="n">
        <v>12.162</v>
      </c>
    </row>
    <row r="1538" customFormat="false" ht="12.8" hidden="true" customHeight="false" outlineLevel="0" collapsed="false">
      <c r="A1538" s="131" t="n">
        <v>1366837200</v>
      </c>
      <c r="B1538" s="330" t="n">
        <f aca="false">(A1538/(24*60*60))+DATE(1970,1,1)</f>
        <v>41388.875</v>
      </c>
      <c r="C1538" s="132" t="n">
        <v>12.162</v>
      </c>
      <c r="D1538" s="132" t="n">
        <v>12.18169</v>
      </c>
      <c r="E1538" s="132" t="n">
        <v>12.0884</v>
      </c>
      <c r="F1538" s="132" t="n">
        <v>12.171</v>
      </c>
    </row>
    <row r="1539" customFormat="false" ht="12.8" hidden="true" customHeight="false" outlineLevel="0" collapsed="false">
      <c r="A1539" s="131" t="n">
        <v>1366923600</v>
      </c>
      <c r="B1539" s="330" t="n">
        <f aca="false">(A1539/(24*60*60))+DATE(1970,1,1)</f>
        <v>41389.875</v>
      </c>
      <c r="C1539" s="132" t="n">
        <v>12.171</v>
      </c>
      <c r="D1539" s="132" t="n">
        <v>12.2039</v>
      </c>
      <c r="E1539" s="132" t="n">
        <v>12.1314</v>
      </c>
      <c r="F1539" s="132" t="n">
        <v>12.1431</v>
      </c>
    </row>
    <row r="1540" customFormat="false" ht="12.8" hidden="true" customHeight="false" outlineLevel="0" collapsed="false">
      <c r="A1540" s="131" t="n">
        <v>1367182800</v>
      </c>
      <c r="B1540" s="330" t="n">
        <f aca="false">(A1540/(24*60*60))+DATE(1970,1,1)</f>
        <v>41392.875</v>
      </c>
      <c r="C1540" s="132" t="n">
        <v>12.1305</v>
      </c>
      <c r="D1540" s="132" t="n">
        <v>12.2207</v>
      </c>
      <c r="E1540" s="132" t="n">
        <v>12.08</v>
      </c>
      <c r="F1540" s="132" t="n">
        <v>12.2025</v>
      </c>
    </row>
    <row r="1541" customFormat="false" ht="12.8" hidden="true" customHeight="false" outlineLevel="0" collapsed="false">
      <c r="A1541" s="131" t="n">
        <v>1367269200</v>
      </c>
      <c r="B1541" s="330" t="n">
        <f aca="false">(A1541/(24*60*60))+DATE(1970,1,1)</f>
        <v>41393.875</v>
      </c>
      <c r="C1541" s="132" t="n">
        <v>12.2025</v>
      </c>
      <c r="D1541" s="132" t="n">
        <v>12.2161</v>
      </c>
      <c r="E1541" s="132" t="n">
        <v>12.1176</v>
      </c>
      <c r="F1541" s="132" t="n">
        <v>12.1341</v>
      </c>
    </row>
    <row r="1542" customFormat="false" ht="12.8" hidden="true" customHeight="false" outlineLevel="0" collapsed="false">
      <c r="A1542" s="131" t="n">
        <v>1367355600</v>
      </c>
      <c r="B1542" s="330" t="n">
        <f aca="false">(A1542/(24*60*60))+DATE(1970,1,1)</f>
        <v>41394.875</v>
      </c>
      <c r="C1542" s="132" t="n">
        <v>12.1341</v>
      </c>
      <c r="D1542" s="132" t="n">
        <v>12.24891</v>
      </c>
      <c r="E1542" s="132" t="n">
        <v>12.11261</v>
      </c>
      <c r="F1542" s="132" t="n">
        <v>12.1962</v>
      </c>
    </row>
    <row r="1543" customFormat="false" ht="12.8" hidden="true" customHeight="false" outlineLevel="0" collapsed="false">
      <c r="A1543" s="131" t="n">
        <v>1367442000</v>
      </c>
      <c r="B1543" s="330" t="n">
        <f aca="false">(A1543/(24*60*60))+DATE(1970,1,1)</f>
        <v>41395.875</v>
      </c>
      <c r="C1543" s="132" t="n">
        <v>12.1962</v>
      </c>
      <c r="D1543" s="132" t="n">
        <v>12.2063</v>
      </c>
      <c r="E1543" s="132" t="n">
        <v>12.14323</v>
      </c>
      <c r="F1543" s="132" t="n">
        <v>12.1724</v>
      </c>
    </row>
    <row r="1544" customFormat="false" ht="12.8" hidden="true" customHeight="false" outlineLevel="0" collapsed="false">
      <c r="A1544" s="131" t="n">
        <v>1367528400</v>
      </c>
      <c r="B1544" s="330" t="n">
        <f aca="false">(A1544/(24*60*60))+DATE(1970,1,1)</f>
        <v>41396.875</v>
      </c>
      <c r="C1544" s="132" t="n">
        <v>12.1724</v>
      </c>
      <c r="D1544" s="132" t="n">
        <v>12.1948</v>
      </c>
      <c r="E1544" s="132" t="n">
        <v>12.0518</v>
      </c>
      <c r="F1544" s="132" t="n">
        <v>12.0705</v>
      </c>
    </row>
    <row r="1545" customFormat="false" ht="12.8" hidden="true" customHeight="false" outlineLevel="0" collapsed="false">
      <c r="A1545" s="131" t="n">
        <v>1367787600</v>
      </c>
      <c r="B1545" s="330" t="n">
        <f aca="false">(A1545/(24*60*60))+DATE(1970,1,1)</f>
        <v>41399.875</v>
      </c>
      <c r="C1545" s="132" t="n">
        <v>12.0705</v>
      </c>
      <c r="D1545" s="132" t="n">
        <v>12.12518</v>
      </c>
      <c r="E1545" s="132" t="n">
        <v>12.0402</v>
      </c>
      <c r="F1545" s="132" t="n">
        <v>12.108</v>
      </c>
    </row>
    <row r="1546" customFormat="false" ht="12.8" hidden="true" customHeight="false" outlineLevel="0" collapsed="false">
      <c r="A1546" s="131" t="n">
        <v>1367874000</v>
      </c>
      <c r="B1546" s="330" t="n">
        <f aca="false">(A1546/(24*60*60))+DATE(1970,1,1)</f>
        <v>41400.875</v>
      </c>
      <c r="C1546" s="132" t="n">
        <v>12.108</v>
      </c>
      <c r="D1546" s="132" t="n">
        <v>12.1277</v>
      </c>
      <c r="E1546" s="132" t="n">
        <v>12.0262</v>
      </c>
      <c r="F1546" s="132" t="n">
        <v>12.0289</v>
      </c>
    </row>
    <row r="1547" customFormat="false" ht="12.8" hidden="true" customHeight="false" outlineLevel="0" collapsed="false">
      <c r="A1547" s="131" t="n">
        <v>1367960400</v>
      </c>
      <c r="B1547" s="330" t="n">
        <f aca="false">(A1547/(24*60*60))+DATE(1970,1,1)</f>
        <v>41401.875</v>
      </c>
      <c r="C1547" s="132" t="n">
        <v>12.0289</v>
      </c>
      <c r="D1547" s="132" t="n">
        <v>12.0761</v>
      </c>
      <c r="E1547" s="132" t="n">
        <v>11.9652</v>
      </c>
      <c r="F1547" s="132" t="n">
        <v>11.9756</v>
      </c>
    </row>
    <row r="1548" customFormat="false" ht="12.8" hidden="true" customHeight="false" outlineLevel="0" collapsed="false">
      <c r="A1548" s="131" t="n">
        <v>1368046800</v>
      </c>
      <c r="B1548" s="330" t="n">
        <f aca="false">(A1548/(24*60*60))+DATE(1970,1,1)</f>
        <v>41402.875</v>
      </c>
      <c r="C1548" s="132" t="n">
        <v>11.9756</v>
      </c>
      <c r="D1548" s="132" t="n">
        <v>12.0499</v>
      </c>
      <c r="E1548" s="132" t="n">
        <v>11.9367</v>
      </c>
      <c r="F1548" s="132" t="n">
        <v>11.993</v>
      </c>
    </row>
    <row r="1549" customFormat="false" ht="12.8" hidden="true" customHeight="false" outlineLevel="0" collapsed="false">
      <c r="A1549" s="131" t="n">
        <v>1368133200</v>
      </c>
      <c r="B1549" s="330" t="n">
        <f aca="false">(A1549/(24*60*60))+DATE(1970,1,1)</f>
        <v>41403.875</v>
      </c>
      <c r="C1549" s="132" t="n">
        <v>11.993</v>
      </c>
      <c r="D1549" s="132" t="n">
        <v>12.1698</v>
      </c>
      <c r="E1549" s="132" t="n">
        <v>11.971</v>
      </c>
      <c r="F1549" s="132" t="n">
        <v>12.073</v>
      </c>
    </row>
    <row r="1550" customFormat="false" ht="12.8" hidden="true" customHeight="false" outlineLevel="0" collapsed="false">
      <c r="A1550" s="131" t="n">
        <v>1368392400</v>
      </c>
      <c r="B1550" s="330" t="n">
        <f aca="false">(A1550/(24*60*60))+DATE(1970,1,1)</f>
        <v>41406.875</v>
      </c>
      <c r="C1550" s="132" t="n">
        <v>12.081</v>
      </c>
      <c r="D1550" s="132" t="n">
        <v>12.1797</v>
      </c>
      <c r="E1550" s="132" t="n">
        <v>12.0668</v>
      </c>
      <c r="F1550" s="132" t="n">
        <v>12.1609</v>
      </c>
    </row>
    <row r="1551" customFormat="false" ht="12.8" hidden="true" customHeight="false" outlineLevel="0" collapsed="false">
      <c r="A1551" s="131" t="n">
        <v>1368478800</v>
      </c>
      <c r="B1551" s="330" t="n">
        <f aca="false">(A1551/(24*60*60))+DATE(1970,1,1)</f>
        <v>41407.875</v>
      </c>
      <c r="C1551" s="132" t="n">
        <v>12.1609</v>
      </c>
      <c r="D1551" s="132" t="n">
        <v>12.2161</v>
      </c>
      <c r="E1551" s="132" t="n">
        <v>12.1181</v>
      </c>
      <c r="F1551" s="132" t="n">
        <v>12.1953</v>
      </c>
    </row>
    <row r="1552" customFormat="false" ht="12.8" hidden="true" customHeight="false" outlineLevel="0" collapsed="false">
      <c r="A1552" s="131" t="n">
        <v>1368565200</v>
      </c>
      <c r="B1552" s="330" t="n">
        <f aca="false">(A1552/(24*60*60))+DATE(1970,1,1)</f>
        <v>41408.875</v>
      </c>
      <c r="C1552" s="132" t="n">
        <v>12.1953</v>
      </c>
      <c r="D1552" s="132" t="n">
        <v>12.262</v>
      </c>
      <c r="E1552" s="132" t="n">
        <v>12.1564</v>
      </c>
      <c r="F1552" s="132" t="n">
        <v>12.2</v>
      </c>
    </row>
    <row r="1553" customFormat="false" ht="12.8" hidden="true" customHeight="false" outlineLevel="0" collapsed="false">
      <c r="A1553" s="131" t="n">
        <v>1368651600</v>
      </c>
      <c r="B1553" s="330" t="n">
        <f aca="false">(A1553/(24*60*60))+DATE(1970,1,1)</f>
        <v>41409.875</v>
      </c>
      <c r="C1553" s="132" t="n">
        <v>12.2</v>
      </c>
      <c r="D1553" s="132" t="n">
        <v>12.2897</v>
      </c>
      <c r="E1553" s="132" t="n">
        <v>12.176</v>
      </c>
      <c r="F1553" s="132" t="n">
        <v>12.2756</v>
      </c>
    </row>
    <row r="1554" customFormat="false" ht="12.8" hidden="true" customHeight="false" outlineLevel="0" collapsed="false">
      <c r="A1554" s="131" t="n">
        <v>1368738000</v>
      </c>
      <c r="B1554" s="330" t="n">
        <f aca="false">(A1554/(24*60*60))+DATE(1970,1,1)</f>
        <v>41410.875</v>
      </c>
      <c r="C1554" s="132" t="n">
        <v>12.2756</v>
      </c>
      <c r="D1554" s="132" t="n">
        <v>12.35137</v>
      </c>
      <c r="E1554" s="132" t="n">
        <v>12.259</v>
      </c>
      <c r="F1554" s="132" t="n">
        <v>12.3425</v>
      </c>
    </row>
    <row r="1555" customFormat="false" ht="12.8" hidden="true" customHeight="false" outlineLevel="0" collapsed="false">
      <c r="A1555" s="131" t="n">
        <v>1368997200</v>
      </c>
      <c r="B1555" s="330" t="n">
        <f aca="false">(A1555/(24*60*60))+DATE(1970,1,1)</f>
        <v>41413.875</v>
      </c>
      <c r="C1555" s="132" t="n">
        <v>12.3073</v>
      </c>
      <c r="D1555" s="132" t="n">
        <v>12.3515</v>
      </c>
      <c r="E1555" s="132" t="n">
        <v>12.2736</v>
      </c>
      <c r="F1555" s="132" t="n">
        <v>12.2934</v>
      </c>
    </row>
    <row r="1556" customFormat="false" ht="12.8" hidden="true" customHeight="false" outlineLevel="0" collapsed="false">
      <c r="A1556" s="131" t="n">
        <v>1369083600</v>
      </c>
      <c r="B1556" s="330" t="n">
        <f aca="false">(A1556/(24*60*60))+DATE(1970,1,1)</f>
        <v>41414.875</v>
      </c>
      <c r="C1556" s="132" t="n">
        <v>12.2934</v>
      </c>
      <c r="D1556" s="132" t="n">
        <v>12.3924</v>
      </c>
      <c r="E1556" s="132" t="n">
        <v>12.2764</v>
      </c>
      <c r="F1556" s="132" t="n">
        <v>12.3352</v>
      </c>
    </row>
    <row r="1557" customFormat="false" ht="12.8" hidden="true" customHeight="false" outlineLevel="0" collapsed="false">
      <c r="A1557" s="131" t="n">
        <v>1369170000</v>
      </c>
      <c r="B1557" s="330" t="n">
        <f aca="false">(A1557/(24*60*60))+DATE(1970,1,1)</f>
        <v>41415.875</v>
      </c>
      <c r="C1557" s="132" t="n">
        <v>12.3352</v>
      </c>
      <c r="D1557" s="132" t="n">
        <v>12.4504</v>
      </c>
      <c r="E1557" s="132" t="n">
        <v>12.2203</v>
      </c>
      <c r="F1557" s="132" t="n">
        <v>12.4212</v>
      </c>
    </row>
    <row r="1558" customFormat="false" ht="12.8" hidden="true" customHeight="false" outlineLevel="0" collapsed="false">
      <c r="A1558" s="131" t="n">
        <v>1369256400</v>
      </c>
      <c r="B1558" s="330" t="n">
        <f aca="false">(A1558/(24*60*60))+DATE(1970,1,1)</f>
        <v>41416.875</v>
      </c>
      <c r="C1558" s="132" t="n">
        <v>12.4212</v>
      </c>
      <c r="D1558" s="132" t="n">
        <v>12.5377</v>
      </c>
      <c r="E1558" s="132" t="n">
        <v>12.3945</v>
      </c>
      <c r="F1558" s="132" t="n">
        <v>12.4078</v>
      </c>
    </row>
    <row r="1559" customFormat="false" ht="12.8" hidden="true" customHeight="false" outlineLevel="0" collapsed="false">
      <c r="A1559" s="131" t="n">
        <v>1369342800</v>
      </c>
      <c r="B1559" s="330" t="n">
        <f aca="false">(A1559/(24*60*60))+DATE(1970,1,1)</f>
        <v>41417.875</v>
      </c>
      <c r="C1559" s="132" t="n">
        <v>12.4078</v>
      </c>
      <c r="D1559" s="132" t="n">
        <v>12.56028</v>
      </c>
      <c r="E1559" s="132" t="n">
        <v>12.3816</v>
      </c>
      <c r="F1559" s="132" t="n">
        <v>12.5268</v>
      </c>
    </row>
    <row r="1560" customFormat="false" ht="12.8" hidden="true" customHeight="false" outlineLevel="0" collapsed="false">
      <c r="A1560" s="131" t="n">
        <v>1369602000</v>
      </c>
      <c r="B1560" s="330" t="n">
        <f aca="false">(A1560/(24*60*60))+DATE(1970,1,1)</f>
        <v>41420.875</v>
      </c>
      <c r="C1560" s="132" t="n">
        <v>12.5045</v>
      </c>
      <c r="D1560" s="132" t="n">
        <v>12.5404</v>
      </c>
      <c r="E1560" s="132" t="n">
        <v>12.457</v>
      </c>
      <c r="F1560" s="132" t="n">
        <v>12.4658</v>
      </c>
    </row>
    <row r="1561" customFormat="false" ht="12.8" hidden="true" customHeight="false" outlineLevel="0" collapsed="false">
      <c r="A1561" s="131" t="n">
        <v>1369688400</v>
      </c>
      <c r="B1561" s="330" t="n">
        <f aca="false">(A1561/(24*60*60))+DATE(1970,1,1)</f>
        <v>41421.875</v>
      </c>
      <c r="C1561" s="132" t="n">
        <v>12.4658</v>
      </c>
      <c r="D1561" s="132" t="n">
        <v>12.6415</v>
      </c>
      <c r="E1561" s="132" t="n">
        <v>12.4351</v>
      </c>
      <c r="F1561" s="132" t="n">
        <v>12.63695</v>
      </c>
    </row>
    <row r="1562" customFormat="false" ht="12.8" hidden="true" customHeight="false" outlineLevel="0" collapsed="false">
      <c r="A1562" s="131" t="n">
        <v>1369774800</v>
      </c>
      <c r="B1562" s="330" t="n">
        <f aca="false">(A1562/(24*60*60))+DATE(1970,1,1)</f>
        <v>41422.875</v>
      </c>
      <c r="C1562" s="132" t="n">
        <v>12.63695</v>
      </c>
      <c r="D1562" s="132" t="n">
        <v>12.7449</v>
      </c>
      <c r="E1562" s="132" t="n">
        <v>12.596</v>
      </c>
      <c r="F1562" s="132" t="n">
        <v>12.6483</v>
      </c>
    </row>
    <row r="1563" customFormat="false" ht="12.8" hidden="true" customHeight="false" outlineLevel="0" collapsed="false">
      <c r="A1563" s="131" t="n">
        <v>1369861200</v>
      </c>
      <c r="B1563" s="330" t="n">
        <f aca="false">(A1563/(24*60*60))+DATE(1970,1,1)</f>
        <v>41423.875</v>
      </c>
      <c r="C1563" s="132" t="n">
        <v>12.6483</v>
      </c>
      <c r="D1563" s="132" t="n">
        <v>12.8511</v>
      </c>
      <c r="E1563" s="132" t="n">
        <v>12.6099</v>
      </c>
      <c r="F1563" s="132" t="n">
        <v>12.7789</v>
      </c>
    </row>
    <row r="1564" customFormat="false" ht="12.8" hidden="true" customHeight="false" outlineLevel="0" collapsed="false">
      <c r="A1564" s="131" t="n">
        <v>1369947600</v>
      </c>
      <c r="B1564" s="330" t="n">
        <f aca="false">(A1564/(24*60*60))+DATE(1970,1,1)</f>
        <v>41424.875</v>
      </c>
      <c r="C1564" s="132" t="n">
        <v>12.7789</v>
      </c>
      <c r="D1564" s="132" t="n">
        <v>12.9457</v>
      </c>
      <c r="E1564" s="132" t="n">
        <v>12.7437</v>
      </c>
      <c r="F1564" s="132" t="n">
        <v>12.7959</v>
      </c>
    </row>
    <row r="1565" customFormat="false" ht="12.8" hidden="true" customHeight="false" outlineLevel="0" collapsed="false">
      <c r="A1565" s="131" t="n">
        <v>1370206800</v>
      </c>
      <c r="B1565" s="330" t="n">
        <f aca="false">(A1565/(24*60*60))+DATE(1970,1,1)</f>
        <v>41427.875</v>
      </c>
      <c r="C1565" s="132" t="n">
        <v>12.7959</v>
      </c>
      <c r="D1565" s="132" t="n">
        <v>12.8724</v>
      </c>
      <c r="E1565" s="132" t="n">
        <v>12.7292</v>
      </c>
      <c r="F1565" s="132" t="n">
        <v>12.7326</v>
      </c>
    </row>
    <row r="1566" customFormat="false" ht="12.8" hidden="true" customHeight="false" outlineLevel="0" collapsed="false">
      <c r="A1566" s="131" t="n">
        <v>1370293200</v>
      </c>
      <c r="B1566" s="330" t="n">
        <f aca="false">(A1566/(24*60*60))+DATE(1970,1,1)</f>
        <v>41428.875</v>
      </c>
      <c r="C1566" s="132" t="n">
        <v>12.7326</v>
      </c>
      <c r="D1566" s="132" t="n">
        <v>12.8008</v>
      </c>
      <c r="E1566" s="132" t="n">
        <v>12.6799</v>
      </c>
      <c r="F1566" s="132" t="n">
        <v>12.71657</v>
      </c>
    </row>
    <row r="1567" customFormat="false" ht="12.8" hidden="true" customHeight="false" outlineLevel="0" collapsed="false">
      <c r="A1567" s="131" t="n">
        <v>1370379600</v>
      </c>
      <c r="B1567" s="330" t="n">
        <f aca="false">(A1567/(24*60*60))+DATE(1970,1,1)</f>
        <v>41429.875</v>
      </c>
      <c r="C1567" s="132" t="n">
        <v>12.71657</v>
      </c>
      <c r="D1567" s="132" t="n">
        <v>12.8686</v>
      </c>
      <c r="E1567" s="132" t="n">
        <v>12.6709</v>
      </c>
      <c r="F1567" s="132" t="n">
        <v>12.8523</v>
      </c>
    </row>
    <row r="1568" customFormat="false" ht="12.8" hidden="true" customHeight="false" outlineLevel="0" collapsed="false">
      <c r="A1568" s="131" t="n">
        <v>1370466000</v>
      </c>
      <c r="B1568" s="330" t="n">
        <f aca="false">(A1568/(24*60*60))+DATE(1970,1,1)</f>
        <v>41430.875</v>
      </c>
      <c r="C1568" s="132" t="n">
        <v>12.8523</v>
      </c>
      <c r="D1568" s="132" t="n">
        <v>12.93712</v>
      </c>
      <c r="E1568" s="132" t="n">
        <v>12.7878</v>
      </c>
      <c r="F1568" s="132" t="n">
        <v>12.7988</v>
      </c>
    </row>
    <row r="1569" customFormat="false" ht="12.8" hidden="true" customHeight="false" outlineLevel="0" collapsed="false">
      <c r="A1569" s="131" t="n">
        <v>1370552400</v>
      </c>
      <c r="B1569" s="330" t="n">
        <f aca="false">(A1569/(24*60*60))+DATE(1970,1,1)</f>
        <v>41431.875</v>
      </c>
      <c r="C1569" s="132" t="n">
        <v>12.7988</v>
      </c>
      <c r="D1569" s="132" t="n">
        <v>12.8961</v>
      </c>
      <c r="E1569" s="132" t="n">
        <v>12.6694</v>
      </c>
      <c r="F1569" s="132" t="n">
        <v>12.7576</v>
      </c>
    </row>
    <row r="1570" customFormat="false" ht="12.8" hidden="true" customHeight="false" outlineLevel="0" collapsed="false">
      <c r="A1570" s="131" t="n">
        <v>1370811600</v>
      </c>
      <c r="B1570" s="330" t="n">
        <f aca="false">(A1570/(24*60*60))+DATE(1970,1,1)</f>
        <v>41434.875</v>
      </c>
      <c r="C1570" s="132" t="n">
        <v>12.7425</v>
      </c>
      <c r="D1570" s="132" t="n">
        <v>12.9165</v>
      </c>
      <c r="E1570" s="132" t="n">
        <v>12.7376</v>
      </c>
      <c r="F1570" s="132" t="n">
        <v>12.9137</v>
      </c>
    </row>
    <row r="1571" customFormat="false" ht="12.8" hidden="true" customHeight="false" outlineLevel="0" collapsed="false">
      <c r="A1571" s="131" t="n">
        <v>1370898000</v>
      </c>
      <c r="B1571" s="330" t="n">
        <f aca="false">(A1571/(24*60*60))+DATE(1970,1,1)</f>
        <v>41435.875</v>
      </c>
      <c r="C1571" s="132" t="n">
        <v>12.9137</v>
      </c>
      <c r="D1571" s="132" t="n">
        <v>13.1062</v>
      </c>
      <c r="E1571" s="132" t="n">
        <v>12.784</v>
      </c>
      <c r="F1571" s="132" t="n">
        <v>12.831</v>
      </c>
    </row>
    <row r="1572" customFormat="false" ht="12.8" hidden="true" customHeight="false" outlineLevel="0" collapsed="false">
      <c r="A1572" s="131" t="n">
        <v>1370984400</v>
      </c>
      <c r="B1572" s="330" t="n">
        <f aca="false">(A1572/(24*60*60))+DATE(1970,1,1)</f>
        <v>41436.875</v>
      </c>
      <c r="C1572" s="132" t="n">
        <v>12.831</v>
      </c>
      <c r="D1572" s="132" t="n">
        <v>12.9363</v>
      </c>
      <c r="E1572" s="132" t="n">
        <v>12.72962</v>
      </c>
      <c r="F1572" s="132" t="n">
        <v>12.9198</v>
      </c>
    </row>
    <row r="1573" customFormat="false" ht="12.8" hidden="true" customHeight="false" outlineLevel="0" collapsed="false">
      <c r="A1573" s="131" t="n">
        <v>1371070800</v>
      </c>
      <c r="B1573" s="330" t="n">
        <f aca="false">(A1573/(24*60*60))+DATE(1970,1,1)</f>
        <v>41437.875</v>
      </c>
      <c r="C1573" s="132" t="n">
        <v>12.9198</v>
      </c>
      <c r="D1573" s="132" t="n">
        <v>12.9596</v>
      </c>
      <c r="E1573" s="132" t="n">
        <v>12.6191</v>
      </c>
      <c r="F1573" s="132" t="n">
        <v>12.6224</v>
      </c>
    </row>
    <row r="1574" customFormat="false" ht="12.8" hidden="true" customHeight="false" outlineLevel="0" collapsed="false">
      <c r="A1574" s="131" t="n">
        <v>1371157200</v>
      </c>
      <c r="B1574" s="330" t="n">
        <f aca="false">(A1574/(24*60*60))+DATE(1970,1,1)</f>
        <v>41438.875</v>
      </c>
      <c r="C1574" s="132" t="n">
        <v>12.6224</v>
      </c>
      <c r="D1574" s="132" t="n">
        <v>12.7249</v>
      </c>
      <c r="E1574" s="132" t="n">
        <v>12.5921</v>
      </c>
      <c r="F1574" s="132" t="n">
        <v>12.7035</v>
      </c>
    </row>
    <row r="1575" customFormat="false" ht="12.8" hidden="true" customHeight="false" outlineLevel="0" collapsed="false">
      <c r="A1575" s="131" t="n">
        <v>1371416400</v>
      </c>
      <c r="B1575" s="330" t="n">
        <f aca="false">(A1575/(24*60*60))+DATE(1970,1,1)</f>
        <v>41441.875</v>
      </c>
      <c r="C1575" s="132" t="n">
        <v>12.72</v>
      </c>
      <c r="D1575" s="132" t="n">
        <v>12.87918</v>
      </c>
      <c r="E1575" s="132" t="n">
        <v>12.6484</v>
      </c>
      <c r="F1575" s="132" t="n">
        <v>12.832</v>
      </c>
    </row>
    <row r="1576" customFormat="false" ht="12.8" hidden="true" customHeight="false" outlineLevel="0" collapsed="false">
      <c r="A1576" s="131" t="n">
        <v>1371502800</v>
      </c>
      <c r="B1576" s="330" t="n">
        <f aca="false">(A1576/(24*60*60))+DATE(1970,1,1)</f>
        <v>41442.875</v>
      </c>
      <c r="C1576" s="132" t="n">
        <v>12.832</v>
      </c>
      <c r="D1576" s="132" t="n">
        <v>12.94456</v>
      </c>
      <c r="E1576" s="132" t="n">
        <v>12.8097</v>
      </c>
      <c r="F1576" s="132" t="n">
        <v>12.8911</v>
      </c>
    </row>
    <row r="1577" customFormat="false" ht="12.8" hidden="true" customHeight="false" outlineLevel="0" collapsed="false">
      <c r="A1577" s="131" t="n">
        <v>1371589200</v>
      </c>
      <c r="B1577" s="330" t="n">
        <f aca="false">(A1577/(24*60*60))+DATE(1970,1,1)</f>
        <v>41443.875</v>
      </c>
      <c r="C1577" s="132" t="n">
        <v>12.8911</v>
      </c>
      <c r="D1577" s="132" t="n">
        <v>13.2393</v>
      </c>
      <c r="E1577" s="132" t="n">
        <v>12.8124</v>
      </c>
      <c r="F1577" s="132" t="n">
        <v>13.2393</v>
      </c>
    </row>
    <row r="1578" customFormat="false" ht="12.8" hidden="true" customHeight="false" outlineLevel="0" collapsed="false">
      <c r="A1578" s="131" t="n">
        <v>1371675600</v>
      </c>
      <c r="B1578" s="330" t="n">
        <f aca="false">(A1578/(24*60*60))+DATE(1970,1,1)</f>
        <v>41444.875</v>
      </c>
      <c r="C1578" s="132" t="n">
        <v>13.2393</v>
      </c>
      <c r="D1578" s="132" t="n">
        <v>13.462</v>
      </c>
      <c r="E1578" s="132" t="n">
        <v>13.1951</v>
      </c>
      <c r="F1578" s="132" t="n">
        <v>13.361</v>
      </c>
    </row>
    <row r="1579" customFormat="false" ht="12.8" hidden="true" customHeight="false" outlineLevel="0" collapsed="false">
      <c r="A1579" s="131" t="n">
        <v>1371762000</v>
      </c>
      <c r="B1579" s="330" t="n">
        <f aca="false">(A1579/(24*60*60))+DATE(1970,1,1)</f>
        <v>41445.875</v>
      </c>
      <c r="C1579" s="132" t="n">
        <v>13.361</v>
      </c>
      <c r="D1579" s="132" t="n">
        <v>13.452</v>
      </c>
      <c r="E1579" s="132" t="n">
        <v>13.2369</v>
      </c>
      <c r="F1579" s="132" t="n">
        <v>13.2962</v>
      </c>
    </row>
    <row r="1580" customFormat="false" ht="12.8" hidden="true" customHeight="false" outlineLevel="0" collapsed="false">
      <c r="A1580" s="131" t="n">
        <v>1372021200</v>
      </c>
      <c r="B1580" s="330" t="n">
        <f aca="false">(A1580/(24*60*60))+DATE(1970,1,1)</f>
        <v>41448.875</v>
      </c>
      <c r="C1580" s="132" t="n">
        <v>13.2962</v>
      </c>
      <c r="D1580" s="132" t="n">
        <v>13.4415</v>
      </c>
      <c r="E1580" s="132" t="n">
        <v>13.2317</v>
      </c>
      <c r="F1580" s="132" t="n">
        <v>13.2887</v>
      </c>
    </row>
    <row r="1581" customFormat="false" ht="12.8" hidden="true" customHeight="false" outlineLevel="0" collapsed="false">
      <c r="A1581" s="131" t="n">
        <v>1372107600</v>
      </c>
      <c r="B1581" s="330" t="n">
        <f aca="false">(A1581/(24*60*60))+DATE(1970,1,1)</f>
        <v>41449.875</v>
      </c>
      <c r="C1581" s="132" t="n">
        <v>13.2887</v>
      </c>
      <c r="D1581" s="132" t="n">
        <v>13.2911</v>
      </c>
      <c r="E1581" s="132" t="n">
        <v>13.1368</v>
      </c>
      <c r="F1581" s="132" t="n">
        <v>13.2156</v>
      </c>
    </row>
    <row r="1582" customFormat="false" ht="12.8" hidden="true" customHeight="false" outlineLevel="0" collapsed="false">
      <c r="A1582" s="131" t="n">
        <v>1372194000</v>
      </c>
      <c r="B1582" s="330" t="n">
        <f aca="false">(A1582/(24*60*60))+DATE(1970,1,1)</f>
        <v>41450.875</v>
      </c>
      <c r="C1582" s="132" t="n">
        <v>13.2156</v>
      </c>
      <c r="D1582" s="132" t="n">
        <v>13.2587</v>
      </c>
      <c r="E1582" s="132" t="n">
        <v>13.1208</v>
      </c>
      <c r="F1582" s="132" t="n">
        <v>13.157</v>
      </c>
    </row>
    <row r="1583" customFormat="false" ht="12.8" hidden="true" customHeight="false" outlineLevel="0" collapsed="false">
      <c r="A1583" s="131" t="n">
        <v>1372280400</v>
      </c>
      <c r="B1583" s="330" t="n">
        <f aca="false">(A1583/(24*60*60))+DATE(1970,1,1)</f>
        <v>41451.875</v>
      </c>
      <c r="C1583" s="132" t="n">
        <v>13.157</v>
      </c>
      <c r="D1583" s="132" t="n">
        <v>13.1625</v>
      </c>
      <c r="E1583" s="132" t="n">
        <v>12.973</v>
      </c>
      <c r="F1583" s="132" t="n">
        <v>13.0188</v>
      </c>
    </row>
    <row r="1584" customFormat="false" ht="12.8" hidden="true" customHeight="false" outlineLevel="0" collapsed="false">
      <c r="A1584" s="131" t="n">
        <v>1372366800</v>
      </c>
      <c r="B1584" s="330" t="n">
        <f aca="false">(A1584/(24*60*60))+DATE(1970,1,1)</f>
        <v>41452.875</v>
      </c>
      <c r="C1584" s="132" t="n">
        <v>13.0188</v>
      </c>
      <c r="D1584" s="132" t="n">
        <v>13.1027</v>
      </c>
      <c r="E1584" s="132" t="n">
        <v>12.9243</v>
      </c>
      <c r="F1584" s="132" t="n">
        <v>12.9368</v>
      </c>
    </row>
    <row r="1585" customFormat="false" ht="12.8" hidden="true" customHeight="false" outlineLevel="0" collapsed="false">
      <c r="A1585" s="131" t="n">
        <v>1372626000</v>
      </c>
      <c r="B1585" s="330" t="n">
        <f aca="false">(A1585/(24*60*60))+DATE(1970,1,1)</f>
        <v>41455.875</v>
      </c>
      <c r="C1585" s="132" t="n">
        <v>12.9368</v>
      </c>
      <c r="D1585" s="132" t="n">
        <v>12.9897</v>
      </c>
      <c r="E1585" s="132" t="n">
        <v>12.8584</v>
      </c>
      <c r="F1585" s="132" t="n">
        <v>12.9578</v>
      </c>
    </row>
    <row r="1586" customFormat="false" ht="12.8" hidden="true" customHeight="false" outlineLevel="0" collapsed="false">
      <c r="A1586" s="131" t="n">
        <v>1372712400</v>
      </c>
      <c r="B1586" s="330" t="n">
        <f aca="false">(A1586/(24*60*60))+DATE(1970,1,1)</f>
        <v>41456.875</v>
      </c>
      <c r="C1586" s="132" t="n">
        <v>12.9578</v>
      </c>
      <c r="D1586" s="132" t="n">
        <v>13.1114</v>
      </c>
      <c r="E1586" s="132" t="n">
        <v>12.9104</v>
      </c>
      <c r="F1586" s="132" t="n">
        <v>13.0459</v>
      </c>
    </row>
    <row r="1587" customFormat="false" ht="12.8" hidden="true" customHeight="false" outlineLevel="0" collapsed="false">
      <c r="A1587" s="131" t="n">
        <v>1372798800</v>
      </c>
      <c r="B1587" s="330" t="n">
        <f aca="false">(A1587/(24*60*60))+DATE(1970,1,1)</f>
        <v>41457.875</v>
      </c>
      <c r="C1587" s="132" t="n">
        <v>13.0459</v>
      </c>
      <c r="D1587" s="132" t="n">
        <v>13.1493</v>
      </c>
      <c r="E1587" s="132" t="n">
        <v>12.951</v>
      </c>
      <c r="F1587" s="132" t="n">
        <v>12.9512</v>
      </c>
    </row>
    <row r="1588" customFormat="false" ht="12.8" hidden="true" customHeight="false" outlineLevel="0" collapsed="false">
      <c r="A1588" s="131" t="n">
        <v>1372885200</v>
      </c>
      <c r="B1588" s="330" t="n">
        <f aca="false">(A1588/(24*60*60))+DATE(1970,1,1)</f>
        <v>41458.875</v>
      </c>
      <c r="C1588" s="132" t="n">
        <v>12.9512</v>
      </c>
      <c r="D1588" s="132" t="n">
        <v>12.9911</v>
      </c>
      <c r="E1588" s="132" t="n">
        <v>12.8285</v>
      </c>
      <c r="F1588" s="132" t="n">
        <v>12.9074</v>
      </c>
    </row>
    <row r="1589" customFormat="false" ht="12.8" hidden="true" customHeight="false" outlineLevel="0" collapsed="false">
      <c r="A1589" s="131" t="n">
        <v>1372971600</v>
      </c>
      <c r="B1589" s="330" t="n">
        <f aca="false">(A1589/(24*60*60))+DATE(1970,1,1)</f>
        <v>41459.875</v>
      </c>
      <c r="C1589" s="132" t="n">
        <v>12.9074</v>
      </c>
      <c r="D1589" s="132" t="n">
        <v>13.1536</v>
      </c>
      <c r="E1589" s="132" t="n">
        <v>12.869</v>
      </c>
      <c r="F1589" s="132" t="n">
        <v>13.0705</v>
      </c>
    </row>
    <row r="1590" customFormat="false" ht="12.8" hidden="true" customHeight="false" outlineLevel="0" collapsed="false">
      <c r="A1590" s="131" t="n">
        <v>1373230800</v>
      </c>
      <c r="B1590" s="330" t="n">
        <f aca="false">(A1590/(24*60*60))+DATE(1970,1,1)</f>
        <v>41462.875</v>
      </c>
      <c r="C1590" s="132" t="n">
        <v>13.0705</v>
      </c>
      <c r="D1590" s="132" t="n">
        <v>13.1297</v>
      </c>
      <c r="E1590" s="132" t="n">
        <v>12.8598</v>
      </c>
      <c r="F1590" s="132" t="n">
        <v>12.8734</v>
      </c>
    </row>
    <row r="1591" customFormat="false" ht="12.8" hidden="true" customHeight="false" outlineLevel="0" collapsed="false">
      <c r="A1591" s="131" t="n">
        <v>1373317200</v>
      </c>
      <c r="B1591" s="330" t="n">
        <f aca="false">(A1591/(24*60*60))+DATE(1970,1,1)</f>
        <v>41463.875</v>
      </c>
      <c r="C1591" s="132" t="n">
        <v>12.8734</v>
      </c>
      <c r="D1591" s="132" t="n">
        <v>12.9031</v>
      </c>
      <c r="E1591" s="132" t="n">
        <v>12.8055</v>
      </c>
      <c r="F1591" s="132" t="n">
        <v>12.8947</v>
      </c>
    </row>
    <row r="1592" customFormat="false" ht="12.8" hidden="true" customHeight="false" outlineLevel="0" collapsed="false">
      <c r="A1592" s="131" t="n">
        <v>1373403600</v>
      </c>
      <c r="B1592" s="330" t="n">
        <f aca="false">(A1592/(24*60*60))+DATE(1970,1,1)</f>
        <v>41464.875</v>
      </c>
      <c r="C1592" s="132" t="n">
        <v>12.8947</v>
      </c>
      <c r="D1592" s="132" t="n">
        <v>12.9867</v>
      </c>
      <c r="E1592" s="132" t="n">
        <v>12.8525</v>
      </c>
      <c r="F1592" s="132" t="n">
        <v>12.8871</v>
      </c>
    </row>
    <row r="1593" customFormat="false" ht="12.8" hidden="true" customHeight="false" outlineLevel="0" collapsed="false">
      <c r="A1593" s="131" t="n">
        <v>1373490000</v>
      </c>
      <c r="B1593" s="330" t="n">
        <f aca="false">(A1593/(24*60*60))+DATE(1970,1,1)</f>
        <v>41465.875</v>
      </c>
      <c r="C1593" s="132" t="n">
        <v>12.8871</v>
      </c>
      <c r="D1593" s="132" t="n">
        <v>12.8881</v>
      </c>
      <c r="E1593" s="132" t="n">
        <v>12.7728</v>
      </c>
      <c r="F1593" s="132" t="n">
        <v>12.799</v>
      </c>
    </row>
    <row r="1594" customFormat="false" ht="12.8" hidden="true" customHeight="false" outlineLevel="0" collapsed="false">
      <c r="A1594" s="131" t="n">
        <v>1373576400</v>
      </c>
      <c r="B1594" s="330" t="n">
        <f aca="false">(A1594/(24*60*60))+DATE(1970,1,1)</f>
        <v>41466.875</v>
      </c>
      <c r="C1594" s="132" t="n">
        <v>12.799</v>
      </c>
      <c r="D1594" s="132" t="n">
        <v>12.8648</v>
      </c>
      <c r="E1594" s="132" t="n">
        <v>12.77935</v>
      </c>
      <c r="F1594" s="132" t="n">
        <v>12.8075</v>
      </c>
    </row>
    <row r="1595" customFormat="false" ht="12.8" hidden="true" customHeight="false" outlineLevel="0" collapsed="false">
      <c r="A1595" s="131" t="n">
        <v>1373835600</v>
      </c>
      <c r="B1595" s="330" t="n">
        <f aca="false">(A1595/(24*60*60))+DATE(1970,1,1)</f>
        <v>41469.875</v>
      </c>
      <c r="C1595" s="132" t="n">
        <v>12.7986</v>
      </c>
      <c r="D1595" s="132" t="n">
        <v>12.821</v>
      </c>
      <c r="E1595" s="132" t="n">
        <v>12.6553</v>
      </c>
      <c r="F1595" s="132" t="n">
        <v>12.6655</v>
      </c>
    </row>
    <row r="1596" customFormat="false" ht="12.8" hidden="true" customHeight="false" outlineLevel="0" collapsed="false">
      <c r="A1596" s="131" t="n">
        <v>1373922000</v>
      </c>
      <c r="B1596" s="330" t="n">
        <f aca="false">(A1596/(24*60*60))+DATE(1970,1,1)</f>
        <v>41470.875</v>
      </c>
      <c r="C1596" s="132" t="n">
        <v>12.6655</v>
      </c>
      <c r="D1596" s="132" t="n">
        <v>12.6894</v>
      </c>
      <c r="E1596" s="132" t="n">
        <v>12.5696</v>
      </c>
      <c r="F1596" s="132" t="n">
        <v>12.6216</v>
      </c>
    </row>
    <row r="1597" customFormat="false" ht="12.8" hidden="true" customHeight="false" outlineLevel="0" collapsed="false">
      <c r="A1597" s="131" t="n">
        <v>1374008400</v>
      </c>
      <c r="B1597" s="330" t="n">
        <f aca="false">(A1597/(24*60*60))+DATE(1970,1,1)</f>
        <v>41471.875</v>
      </c>
      <c r="C1597" s="132" t="n">
        <v>12.6216</v>
      </c>
      <c r="D1597" s="132" t="n">
        <v>12.6606</v>
      </c>
      <c r="E1597" s="132" t="n">
        <v>12.4562</v>
      </c>
      <c r="F1597" s="132" t="n">
        <v>12.4653</v>
      </c>
    </row>
    <row r="1598" customFormat="false" ht="12.8" hidden="true" customHeight="false" outlineLevel="0" collapsed="false">
      <c r="A1598" s="131" t="n">
        <v>1374094800</v>
      </c>
      <c r="B1598" s="330" t="n">
        <f aca="false">(A1598/(24*60*60))+DATE(1970,1,1)</f>
        <v>41472.875</v>
      </c>
      <c r="C1598" s="132" t="n">
        <v>12.4653</v>
      </c>
      <c r="D1598" s="132" t="n">
        <v>12.5645</v>
      </c>
      <c r="E1598" s="132" t="n">
        <v>12.431</v>
      </c>
      <c r="F1598" s="132" t="n">
        <v>12.4943</v>
      </c>
    </row>
    <row r="1599" customFormat="false" ht="12.8" hidden="true" customHeight="false" outlineLevel="0" collapsed="false">
      <c r="A1599" s="131" t="n">
        <v>1374181200</v>
      </c>
      <c r="B1599" s="330" t="n">
        <f aca="false">(A1599/(24*60*60))+DATE(1970,1,1)</f>
        <v>41473.875</v>
      </c>
      <c r="C1599" s="132" t="n">
        <v>12.4943</v>
      </c>
      <c r="D1599" s="132" t="n">
        <v>12.58741</v>
      </c>
      <c r="E1599" s="132" t="n">
        <v>12.4592</v>
      </c>
      <c r="F1599" s="132" t="n">
        <v>12.52491</v>
      </c>
    </row>
    <row r="1600" customFormat="false" ht="12.8" hidden="true" customHeight="false" outlineLevel="0" collapsed="false">
      <c r="A1600" s="131" t="n">
        <v>1374440400</v>
      </c>
      <c r="B1600" s="330" t="n">
        <f aca="false">(A1600/(24*60*60))+DATE(1970,1,1)</f>
        <v>41476.875</v>
      </c>
      <c r="C1600" s="132" t="n">
        <v>12.525</v>
      </c>
      <c r="D1600" s="132" t="n">
        <v>12.5432</v>
      </c>
      <c r="E1600" s="132" t="n">
        <v>12.4818</v>
      </c>
      <c r="F1600" s="132" t="n">
        <v>12.5002</v>
      </c>
    </row>
    <row r="1601" customFormat="false" ht="12.8" hidden="true" customHeight="false" outlineLevel="0" collapsed="false">
      <c r="A1601" s="131" t="n">
        <v>1374526800</v>
      </c>
      <c r="B1601" s="330" t="n">
        <f aca="false">(A1601/(24*60*60))+DATE(1970,1,1)</f>
        <v>41477.875</v>
      </c>
      <c r="C1601" s="132" t="n">
        <v>12.5002</v>
      </c>
      <c r="D1601" s="132" t="n">
        <v>12.5381</v>
      </c>
      <c r="E1601" s="132" t="n">
        <v>12.4853</v>
      </c>
      <c r="F1601" s="132" t="n">
        <v>12.493</v>
      </c>
    </row>
    <row r="1602" customFormat="false" ht="12.8" hidden="true" customHeight="false" outlineLevel="0" collapsed="false">
      <c r="A1602" s="131" t="n">
        <v>1374613200</v>
      </c>
      <c r="B1602" s="330" t="n">
        <f aca="false">(A1602/(24*60*60))+DATE(1970,1,1)</f>
        <v>41478.875</v>
      </c>
      <c r="C1602" s="132" t="n">
        <v>12.493</v>
      </c>
      <c r="D1602" s="132" t="n">
        <v>12.69303</v>
      </c>
      <c r="E1602" s="132" t="n">
        <v>12.4741</v>
      </c>
      <c r="F1602" s="132" t="n">
        <v>12.62031</v>
      </c>
    </row>
    <row r="1603" customFormat="false" ht="12.8" hidden="true" customHeight="false" outlineLevel="0" collapsed="false">
      <c r="A1603" s="131" t="n">
        <v>1374699600</v>
      </c>
      <c r="B1603" s="330" t="n">
        <f aca="false">(A1603/(24*60*60))+DATE(1970,1,1)</f>
        <v>41479.875</v>
      </c>
      <c r="C1603" s="132" t="n">
        <v>12.62031</v>
      </c>
      <c r="D1603" s="132" t="n">
        <v>12.6718</v>
      </c>
      <c r="E1603" s="132" t="n">
        <v>12.5637</v>
      </c>
      <c r="F1603" s="132" t="n">
        <v>12.6036</v>
      </c>
    </row>
    <row r="1604" customFormat="false" ht="12.8" hidden="true" customHeight="false" outlineLevel="0" collapsed="false">
      <c r="A1604" s="131" t="n">
        <v>1374786000</v>
      </c>
      <c r="B1604" s="330" t="n">
        <f aca="false">(A1604/(24*60*60))+DATE(1970,1,1)</f>
        <v>41480.875</v>
      </c>
      <c r="C1604" s="132" t="n">
        <v>12.6036</v>
      </c>
      <c r="D1604" s="132" t="n">
        <v>12.7457</v>
      </c>
      <c r="E1604" s="132" t="n">
        <v>12.5798</v>
      </c>
      <c r="F1604" s="132" t="n">
        <v>12.65196</v>
      </c>
    </row>
    <row r="1605" customFormat="false" ht="12.8" hidden="true" customHeight="false" outlineLevel="0" collapsed="false">
      <c r="A1605" s="131" t="n">
        <v>1375045200</v>
      </c>
      <c r="B1605" s="330" t="n">
        <f aca="false">(A1605/(24*60*60))+DATE(1970,1,1)</f>
        <v>41483.875</v>
      </c>
      <c r="C1605" s="132" t="n">
        <v>12.65196</v>
      </c>
      <c r="D1605" s="132" t="n">
        <v>12.7439</v>
      </c>
      <c r="E1605" s="132" t="n">
        <v>12.6412</v>
      </c>
      <c r="F1605" s="132" t="n">
        <v>12.7427</v>
      </c>
    </row>
    <row r="1606" customFormat="false" ht="12.8" hidden="true" customHeight="false" outlineLevel="0" collapsed="false">
      <c r="A1606" s="131" t="n">
        <v>1375131600</v>
      </c>
      <c r="B1606" s="330" t="n">
        <f aca="false">(A1606/(24*60*60))+DATE(1970,1,1)</f>
        <v>41484.875</v>
      </c>
      <c r="C1606" s="132" t="n">
        <v>12.754</v>
      </c>
      <c r="D1606" s="132" t="n">
        <v>12.7937</v>
      </c>
      <c r="E1606" s="132" t="n">
        <v>12.7225</v>
      </c>
      <c r="F1606" s="132" t="n">
        <v>12.76574</v>
      </c>
    </row>
    <row r="1607" customFormat="false" ht="12.8" hidden="true" customHeight="false" outlineLevel="0" collapsed="false">
      <c r="A1607" s="131" t="n">
        <v>1375218000</v>
      </c>
      <c r="B1607" s="330" t="n">
        <f aca="false">(A1607/(24*60*60))+DATE(1970,1,1)</f>
        <v>41485.875</v>
      </c>
      <c r="C1607" s="132" t="n">
        <v>12.76574</v>
      </c>
      <c r="D1607" s="132" t="n">
        <v>12.8943</v>
      </c>
      <c r="E1607" s="132" t="n">
        <v>12.728</v>
      </c>
      <c r="F1607" s="132" t="n">
        <v>12.7311</v>
      </c>
    </row>
    <row r="1608" customFormat="false" ht="12.8" hidden="true" customHeight="false" outlineLevel="0" collapsed="false">
      <c r="A1608" s="131" t="n">
        <v>1375304400</v>
      </c>
      <c r="B1608" s="330" t="n">
        <f aca="false">(A1608/(24*60*60))+DATE(1970,1,1)</f>
        <v>41486.875</v>
      </c>
      <c r="C1608" s="132" t="n">
        <v>12.7311</v>
      </c>
      <c r="D1608" s="132" t="n">
        <v>12.8618</v>
      </c>
      <c r="E1608" s="132" t="n">
        <v>12.72295</v>
      </c>
      <c r="F1608" s="132" t="n">
        <v>12.82293</v>
      </c>
    </row>
    <row r="1609" customFormat="false" ht="12.8" hidden="true" customHeight="false" outlineLevel="0" collapsed="false">
      <c r="A1609" s="131" t="n">
        <v>1375390800</v>
      </c>
      <c r="B1609" s="330" t="n">
        <f aca="false">(A1609/(24*60*60))+DATE(1970,1,1)</f>
        <v>41487.875</v>
      </c>
      <c r="C1609" s="132" t="n">
        <v>12.82293</v>
      </c>
      <c r="D1609" s="132" t="n">
        <v>12.8588</v>
      </c>
      <c r="E1609" s="132" t="n">
        <v>12.6286</v>
      </c>
      <c r="F1609" s="132" t="n">
        <v>12.65065</v>
      </c>
    </row>
    <row r="1610" customFormat="false" ht="12.8" hidden="true" customHeight="false" outlineLevel="0" collapsed="false">
      <c r="A1610" s="131" t="n">
        <v>1375650000</v>
      </c>
      <c r="B1610" s="330" t="n">
        <f aca="false">(A1610/(24*60*60))+DATE(1970,1,1)</f>
        <v>41490.875</v>
      </c>
      <c r="C1610" s="132" t="n">
        <v>12.6182</v>
      </c>
      <c r="D1610" s="132" t="n">
        <v>12.7083</v>
      </c>
      <c r="E1610" s="132" t="n">
        <v>12.6106</v>
      </c>
      <c r="F1610" s="132" t="n">
        <v>12.6425</v>
      </c>
    </row>
    <row r="1611" customFormat="false" ht="12.8" hidden="true" customHeight="false" outlineLevel="0" collapsed="false">
      <c r="A1611" s="131" t="n">
        <v>1375736400</v>
      </c>
      <c r="B1611" s="330" t="n">
        <f aca="false">(A1611/(24*60*60))+DATE(1970,1,1)</f>
        <v>41491.875</v>
      </c>
      <c r="C1611" s="132" t="n">
        <v>12.6425</v>
      </c>
      <c r="D1611" s="132" t="n">
        <v>12.68205</v>
      </c>
      <c r="E1611" s="132" t="n">
        <v>12.6091</v>
      </c>
      <c r="F1611" s="132" t="n">
        <v>12.62169</v>
      </c>
    </row>
    <row r="1612" customFormat="false" ht="12.8" hidden="true" customHeight="false" outlineLevel="0" collapsed="false">
      <c r="A1612" s="131" t="n">
        <v>1375822800</v>
      </c>
      <c r="B1612" s="330" t="n">
        <f aca="false">(A1612/(24*60*60))+DATE(1970,1,1)</f>
        <v>41492.875</v>
      </c>
      <c r="C1612" s="132" t="n">
        <v>12.62169</v>
      </c>
      <c r="D1612" s="132" t="n">
        <v>12.74533</v>
      </c>
      <c r="E1612" s="132" t="n">
        <v>12.6137</v>
      </c>
      <c r="F1612" s="132" t="n">
        <v>12.712</v>
      </c>
    </row>
    <row r="1613" customFormat="false" ht="12.8" hidden="true" customHeight="false" outlineLevel="0" collapsed="false">
      <c r="A1613" s="131" t="n">
        <v>1375909200</v>
      </c>
      <c r="B1613" s="330" t="n">
        <f aca="false">(A1613/(24*60*60))+DATE(1970,1,1)</f>
        <v>41493.875</v>
      </c>
      <c r="C1613" s="132" t="n">
        <v>12.712</v>
      </c>
      <c r="D1613" s="132" t="n">
        <v>12.7478</v>
      </c>
      <c r="E1613" s="132" t="n">
        <v>12.58401</v>
      </c>
      <c r="F1613" s="132" t="n">
        <v>12.60341</v>
      </c>
    </row>
    <row r="1614" customFormat="false" ht="12.8" hidden="true" customHeight="false" outlineLevel="0" collapsed="false">
      <c r="A1614" s="131" t="n">
        <v>1375995600</v>
      </c>
      <c r="B1614" s="330" t="n">
        <f aca="false">(A1614/(24*60*60))+DATE(1970,1,1)</f>
        <v>41494.875</v>
      </c>
      <c r="C1614" s="132" t="n">
        <v>12.60341</v>
      </c>
      <c r="D1614" s="132" t="n">
        <v>12.63484</v>
      </c>
      <c r="E1614" s="132" t="n">
        <v>12.55737</v>
      </c>
      <c r="F1614" s="132" t="n">
        <v>12.6162</v>
      </c>
    </row>
    <row r="1615" customFormat="false" ht="12.8" hidden="true" customHeight="false" outlineLevel="0" collapsed="false">
      <c r="A1615" s="131" t="n">
        <v>1376254800</v>
      </c>
      <c r="B1615" s="330" t="n">
        <f aca="false">(A1615/(24*60*60))+DATE(1970,1,1)</f>
        <v>41497.875</v>
      </c>
      <c r="C1615" s="132" t="n">
        <v>12.591</v>
      </c>
      <c r="D1615" s="132" t="n">
        <v>12.706</v>
      </c>
      <c r="E1615" s="132" t="n">
        <v>12.5504</v>
      </c>
      <c r="F1615" s="132" t="n">
        <v>12.6811</v>
      </c>
    </row>
    <row r="1616" customFormat="false" ht="12.8" hidden="true" customHeight="false" outlineLevel="0" collapsed="false">
      <c r="A1616" s="131" t="n">
        <v>1376341200</v>
      </c>
      <c r="B1616" s="330" t="n">
        <f aca="false">(A1616/(24*60*60))+DATE(1970,1,1)</f>
        <v>41498.875</v>
      </c>
      <c r="C1616" s="132" t="n">
        <v>12.6811</v>
      </c>
      <c r="D1616" s="132" t="n">
        <v>12.78484</v>
      </c>
      <c r="E1616" s="132" t="n">
        <v>12.6642</v>
      </c>
      <c r="F1616" s="132" t="n">
        <v>12.7178</v>
      </c>
    </row>
    <row r="1617" customFormat="false" ht="12.8" hidden="true" customHeight="false" outlineLevel="0" collapsed="false">
      <c r="A1617" s="131" t="n">
        <v>1376427600</v>
      </c>
      <c r="B1617" s="330" t="n">
        <f aca="false">(A1617/(24*60*60))+DATE(1970,1,1)</f>
        <v>41499.875</v>
      </c>
      <c r="C1617" s="132" t="n">
        <v>12.7178</v>
      </c>
      <c r="D1617" s="132" t="n">
        <v>12.773</v>
      </c>
      <c r="E1617" s="132" t="n">
        <v>12.698</v>
      </c>
      <c r="F1617" s="132" t="n">
        <v>12.7362</v>
      </c>
    </row>
    <row r="1618" customFormat="false" ht="12.8" hidden="true" customHeight="false" outlineLevel="0" collapsed="false">
      <c r="A1618" s="131" t="n">
        <v>1376514000</v>
      </c>
      <c r="B1618" s="330" t="n">
        <f aca="false">(A1618/(24*60*60))+DATE(1970,1,1)</f>
        <v>41500.875</v>
      </c>
      <c r="C1618" s="132" t="n">
        <v>12.7362</v>
      </c>
      <c r="D1618" s="132" t="n">
        <v>12.9025</v>
      </c>
      <c r="E1618" s="132" t="n">
        <v>12.70042</v>
      </c>
      <c r="F1618" s="132" t="n">
        <v>12.817</v>
      </c>
    </row>
    <row r="1619" customFormat="false" ht="12.8" hidden="true" customHeight="false" outlineLevel="0" collapsed="false">
      <c r="A1619" s="131" t="n">
        <v>1376600400</v>
      </c>
      <c r="B1619" s="330" t="n">
        <f aca="false">(A1619/(24*60*60))+DATE(1970,1,1)</f>
        <v>41501.875</v>
      </c>
      <c r="C1619" s="132" t="n">
        <v>12.817</v>
      </c>
      <c r="D1619" s="132" t="n">
        <v>12.9805</v>
      </c>
      <c r="E1619" s="132" t="n">
        <v>12.8043</v>
      </c>
      <c r="F1619" s="132" t="n">
        <v>12.91</v>
      </c>
    </row>
    <row r="1620" customFormat="false" ht="12.8" hidden="true" customHeight="false" outlineLevel="0" collapsed="false">
      <c r="A1620" s="131" t="n">
        <v>1376859600</v>
      </c>
      <c r="B1620" s="330" t="n">
        <f aca="false">(A1620/(24*60*60))+DATE(1970,1,1)</f>
        <v>41504.875</v>
      </c>
      <c r="C1620" s="132" t="n">
        <v>12.9037</v>
      </c>
      <c r="D1620" s="132" t="n">
        <v>13.0854</v>
      </c>
      <c r="E1620" s="132" t="n">
        <v>12.8877</v>
      </c>
      <c r="F1620" s="132" t="n">
        <v>13.0778</v>
      </c>
    </row>
    <row r="1621" customFormat="false" ht="12.8" hidden="true" customHeight="false" outlineLevel="0" collapsed="false">
      <c r="A1621" s="131" t="n">
        <v>1376946000</v>
      </c>
      <c r="B1621" s="330" t="n">
        <f aca="false">(A1621/(24*60*60))+DATE(1970,1,1)</f>
        <v>41505.875</v>
      </c>
      <c r="C1621" s="132" t="n">
        <v>13.0778</v>
      </c>
      <c r="D1621" s="132" t="n">
        <v>13.09995</v>
      </c>
      <c r="E1621" s="132" t="n">
        <v>12.9577</v>
      </c>
      <c r="F1621" s="132" t="n">
        <v>12.97382</v>
      </c>
    </row>
    <row r="1622" customFormat="false" ht="12.8" hidden="true" customHeight="false" outlineLevel="0" collapsed="false">
      <c r="A1622" s="131" t="n">
        <v>1377032400</v>
      </c>
      <c r="B1622" s="330" t="n">
        <f aca="false">(A1622/(24*60*60))+DATE(1970,1,1)</f>
        <v>41506.875</v>
      </c>
      <c r="C1622" s="132" t="n">
        <v>12.97382</v>
      </c>
      <c r="D1622" s="132" t="n">
        <v>13.2665</v>
      </c>
      <c r="E1622" s="132" t="n">
        <v>12.9636</v>
      </c>
      <c r="F1622" s="132" t="n">
        <v>13.2538</v>
      </c>
    </row>
    <row r="1623" customFormat="false" ht="12.8" hidden="true" customHeight="false" outlineLevel="0" collapsed="false">
      <c r="A1623" s="131" t="n">
        <v>1377118800</v>
      </c>
      <c r="B1623" s="330" t="n">
        <f aca="false">(A1623/(24*60*60))+DATE(1970,1,1)</f>
        <v>41507.875</v>
      </c>
      <c r="C1623" s="132" t="n">
        <v>13.2538</v>
      </c>
      <c r="D1623" s="132" t="n">
        <v>13.3042</v>
      </c>
      <c r="E1623" s="132" t="n">
        <v>13.0845</v>
      </c>
      <c r="F1623" s="132" t="n">
        <v>13.08919</v>
      </c>
    </row>
    <row r="1624" customFormat="false" ht="12.8" hidden="true" customHeight="false" outlineLevel="0" collapsed="false">
      <c r="A1624" s="131" t="n">
        <v>1377205200</v>
      </c>
      <c r="B1624" s="330" t="n">
        <f aca="false">(A1624/(24*60*60))+DATE(1970,1,1)</f>
        <v>41508.875</v>
      </c>
      <c r="C1624" s="132" t="n">
        <v>13.08919</v>
      </c>
      <c r="D1624" s="132" t="n">
        <v>13.1041</v>
      </c>
      <c r="E1624" s="132" t="n">
        <v>12.9305</v>
      </c>
      <c r="F1624" s="132" t="n">
        <v>12.95224</v>
      </c>
    </row>
    <row r="1625" customFormat="false" ht="12.8" hidden="true" customHeight="false" outlineLevel="0" collapsed="false">
      <c r="A1625" s="131" t="n">
        <v>1377464400</v>
      </c>
      <c r="B1625" s="330" t="n">
        <f aca="false">(A1625/(24*60*60))+DATE(1970,1,1)</f>
        <v>41511.875</v>
      </c>
      <c r="C1625" s="132" t="n">
        <v>12.9586</v>
      </c>
      <c r="D1625" s="132" t="n">
        <v>13.2295</v>
      </c>
      <c r="E1625" s="132" t="n">
        <v>12.9403</v>
      </c>
      <c r="F1625" s="132" t="n">
        <v>13.1798</v>
      </c>
    </row>
    <row r="1626" customFormat="false" ht="12.8" hidden="true" customHeight="false" outlineLevel="0" collapsed="false">
      <c r="A1626" s="131" t="n">
        <v>1377550800</v>
      </c>
      <c r="B1626" s="330" t="n">
        <f aca="false">(A1626/(24*60*60))+DATE(1970,1,1)</f>
        <v>41512.875</v>
      </c>
      <c r="C1626" s="132" t="n">
        <v>13.1798</v>
      </c>
      <c r="D1626" s="132" t="n">
        <v>13.37516</v>
      </c>
      <c r="E1626" s="132" t="n">
        <v>13.1673</v>
      </c>
      <c r="F1626" s="132" t="n">
        <v>13.2287</v>
      </c>
    </row>
    <row r="1627" customFormat="false" ht="12.8" hidden="true" customHeight="false" outlineLevel="0" collapsed="false">
      <c r="A1627" s="131" t="n">
        <v>1377637200</v>
      </c>
      <c r="B1627" s="330" t="n">
        <f aca="false">(A1627/(24*60*60))+DATE(1970,1,1)</f>
        <v>41513.875</v>
      </c>
      <c r="C1627" s="132" t="n">
        <v>13.2287</v>
      </c>
      <c r="D1627" s="132" t="n">
        <v>13.34333</v>
      </c>
      <c r="E1627" s="132" t="n">
        <v>13.214</v>
      </c>
      <c r="F1627" s="132" t="n">
        <v>13.3137</v>
      </c>
    </row>
    <row r="1628" customFormat="false" ht="12.8" hidden="true" customHeight="false" outlineLevel="0" collapsed="false">
      <c r="A1628" s="131" t="n">
        <v>1377723600</v>
      </c>
      <c r="B1628" s="330" t="n">
        <f aca="false">(A1628/(24*60*60))+DATE(1970,1,1)</f>
        <v>41514.875</v>
      </c>
      <c r="C1628" s="132" t="n">
        <v>13.3137</v>
      </c>
      <c r="D1628" s="132" t="n">
        <v>13.3833</v>
      </c>
      <c r="E1628" s="132" t="n">
        <v>13.2491</v>
      </c>
      <c r="F1628" s="132" t="n">
        <v>13.3567</v>
      </c>
    </row>
    <row r="1629" customFormat="false" ht="12.8" hidden="true" customHeight="false" outlineLevel="0" collapsed="false">
      <c r="A1629" s="131" t="n">
        <v>1377810000</v>
      </c>
      <c r="B1629" s="330" t="n">
        <f aca="false">(A1629/(24*60*60))+DATE(1970,1,1)</f>
        <v>41515.875</v>
      </c>
      <c r="C1629" s="132" t="n">
        <v>13.3567</v>
      </c>
      <c r="D1629" s="132" t="n">
        <v>13.39855</v>
      </c>
      <c r="E1629" s="132" t="n">
        <v>13.2756</v>
      </c>
      <c r="F1629" s="132" t="n">
        <v>13.3627</v>
      </c>
    </row>
    <row r="1630" customFormat="false" ht="12.8" hidden="true" customHeight="false" outlineLevel="0" collapsed="false">
      <c r="A1630" s="131" t="n">
        <v>1378069200</v>
      </c>
      <c r="B1630" s="330" t="n">
        <f aca="false">(A1630/(24*60*60))+DATE(1970,1,1)</f>
        <v>41518.875</v>
      </c>
      <c r="C1630" s="132" t="n">
        <v>13.3273</v>
      </c>
      <c r="D1630" s="132" t="n">
        <v>13.3599</v>
      </c>
      <c r="E1630" s="132" t="n">
        <v>13.2474</v>
      </c>
      <c r="F1630" s="132" t="n">
        <v>13.3269</v>
      </c>
    </row>
    <row r="1631" customFormat="false" ht="12.8" hidden="true" customHeight="false" outlineLevel="0" collapsed="false">
      <c r="A1631" s="131" t="n">
        <v>1378155600</v>
      </c>
      <c r="B1631" s="330" t="n">
        <f aca="false">(A1631/(24*60*60))+DATE(1970,1,1)</f>
        <v>41519.875</v>
      </c>
      <c r="C1631" s="132" t="n">
        <v>13.3269</v>
      </c>
      <c r="D1631" s="132" t="n">
        <v>13.4665</v>
      </c>
      <c r="E1631" s="132" t="n">
        <v>13.29481</v>
      </c>
      <c r="F1631" s="132" t="n">
        <v>13.3847</v>
      </c>
    </row>
    <row r="1632" customFormat="false" ht="12.8" hidden="true" customHeight="false" outlineLevel="0" collapsed="false">
      <c r="A1632" s="131" t="n">
        <v>1378242000</v>
      </c>
      <c r="B1632" s="330" t="n">
        <f aca="false">(A1632/(24*60*60))+DATE(1970,1,1)</f>
        <v>41520.875</v>
      </c>
      <c r="C1632" s="132" t="n">
        <v>13.3847</v>
      </c>
      <c r="D1632" s="132" t="n">
        <v>13.399</v>
      </c>
      <c r="E1632" s="132" t="n">
        <v>13.2709</v>
      </c>
      <c r="F1632" s="132" t="n">
        <v>13.30693</v>
      </c>
    </row>
    <row r="1633" customFormat="false" ht="12.8" hidden="true" customHeight="false" outlineLevel="0" collapsed="false">
      <c r="A1633" s="131" t="n">
        <v>1378328400</v>
      </c>
      <c r="B1633" s="330" t="n">
        <f aca="false">(A1633/(24*60*60))+DATE(1970,1,1)</f>
        <v>41521.875</v>
      </c>
      <c r="C1633" s="132" t="n">
        <v>13.30693</v>
      </c>
      <c r="D1633" s="132" t="n">
        <v>13.44152</v>
      </c>
      <c r="E1633" s="132" t="n">
        <v>13.3013</v>
      </c>
      <c r="F1633" s="132" t="n">
        <v>13.3873</v>
      </c>
    </row>
    <row r="1634" customFormat="false" ht="12.8" hidden="true" customHeight="false" outlineLevel="0" collapsed="false">
      <c r="A1634" s="131" t="n">
        <v>1378414800</v>
      </c>
      <c r="B1634" s="330" t="n">
        <f aca="false">(A1634/(24*60*60))+DATE(1970,1,1)</f>
        <v>41522.875</v>
      </c>
      <c r="C1634" s="132" t="n">
        <v>13.3873</v>
      </c>
      <c r="D1634" s="132" t="n">
        <v>13.3957</v>
      </c>
      <c r="E1634" s="132" t="n">
        <v>13.1549</v>
      </c>
      <c r="F1634" s="132" t="n">
        <v>13.15657</v>
      </c>
    </row>
    <row r="1635" customFormat="false" ht="12.8" hidden="true" customHeight="false" outlineLevel="0" collapsed="false">
      <c r="A1635" s="131" t="n">
        <v>1378674000</v>
      </c>
      <c r="B1635" s="330" t="n">
        <f aca="false">(A1635/(24*60*60))+DATE(1970,1,1)</f>
        <v>41525.875</v>
      </c>
      <c r="C1635" s="132" t="n">
        <v>13.1981</v>
      </c>
      <c r="D1635" s="132" t="n">
        <v>13.2259</v>
      </c>
      <c r="E1635" s="132" t="n">
        <v>13.0978</v>
      </c>
      <c r="F1635" s="132" t="n">
        <v>13.1024</v>
      </c>
    </row>
    <row r="1636" customFormat="false" ht="12.8" hidden="true" customHeight="false" outlineLevel="0" collapsed="false">
      <c r="A1636" s="131" t="n">
        <v>1378760400</v>
      </c>
      <c r="B1636" s="330" t="n">
        <f aca="false">(A1636/(24*60*60))+DATE(1970,1,1)</f>
        <v>41526.875</v>
      </c>
      <c r="C1636" s="132" t="n">
        <v>13.1024</v>
      </c>
      <c r="D1636" s="132" t="n">
        <v>13.1566</v>
      </c>
      <c r="E1636" s="132" t="n">
        <v>13.0563</v>
      </c>
      <c r="F1636" s="132" t="n">
        <v>13.0852</v>
      </c>
    </row>
    <row r="1637" customFormat="false" ht="12.8" hidden="true" customHeight="false" outlineLevel="0" collapsed="false">
      <c r="A1637" s="131" t="n">
        <v>1378846800</v>
      </c>
      <c r="B1637" s="330" t="n">
        <f aca="false">(A1637/(24*60*60))+DATE(1970,1,1)</f>
        <v>41527.875</v>
      </c>
      <c r="C1637" s="132" t="n">
        <v>13.0852</v>
      </c>
      <c r="D1637" s="132" t="n">
        <v>13.1348</v>
      </c>
      <c r="E1637" s="132" t="n">
        <v>13.0219</v>
      </c>
      <c r="F1637" s="132" t="n">
        <v>13.0467</v>
      </c>
    </row>
    <row r="1638" customFormat="false" ht="12.8" hidden="true" customHeight="false" outlineLevel="0" collapsed="false">
      <c r="A1638" s="131" t="n">
        <v>1378933200</v>
      </c>
      <c r="B1638" s="330" t="n">
        <f aca="false">(A1638/(24*60*60))+DATE(1970,1,1)</f>
        <v>41528.875</v>
      </c>
      <c r="C1638" s="132" t="n">
        <v>13.0467</v>
      </c>
      <c r="D1638" s="132" t="n">
        <v>13.14455</v>
      </c>
      <c r="E1638" s="132" t="n">
        <v>13.0204</v>
      </c>
      <c r="F1638" s="132" t="n">
        <v>13.05728</v>
      </c>
    </row>
    <row r="1639" customFormat="false" ht="12.8" hidden="true" customHeight="false" outlineLevel="0" collapsed="false">
      <c r="A1639" s="131" t="n">
        <v>1379019600</v>
      </c>
      <c r="B1639" s="330" t="n">
        <f aca="false">(A1639/(24*60*60))+DATE(1970,1,1)</f>
        <v>41529.875</v>
      </c>
      <c r="C1639" s="132" t="n">
        <v>13.05728</v>
      </c>
      <c r="D1639" s="132" t="n">
        <v>13.1326</v>
      </c>
      <c r="E1639" s="132" t="n">
        <v>13.0283</v>
      </c>
      <c r="F1639" s="132" t="n">
        <v>13.03966</v>
      </c>
    </row>
    <row r="1640" customFormat="false" ht="12.8" hidden="true" customHeight="false" outlineLevel="0" collapsed="false">
      <c r="A1640" s="131" t="n">
        <v>1379278800</v>
      </c>
      <c r="B1640" s="330" t="n">
        <f aca="false">(A1640/(24*60*60))+DATE(1970,1,1)</f>
        <v>41532.875</v>
      </c>
      <c r="C1640" s="132" t="n">
        <v>12.983</v>
      </c>
      <c r="D1640" s="132" t="n">
        <v>12.9924</v>
      </c>
      <c r="E1640" s="132" t="n">
        <v>12.8681</v>
      </c>
      <c r="F1640" s="132" t="n">
        <v>12.9267</v>
      </c>
    </row>
    <row r="1641" customFormat="false" ht="12.8" hidden="true" customHeight="false" outlineLevel="0" collapsed="false">
      <c r="A1641" s="131" t="n">
        <v>1379365200</v>
      </c>
      <c r="B1641" s="330" t="n">
        <f aca="false">(A1641/(24*60*60))+DATE(1970,1,1)</f>
        <v>41533.875</v>
      </c>
      <c r="C1641" s="132" t="n">
        <v>12.9267</v>
      </c>
      <c r="D1641" s="132" t="n">
        <v>12.9683</v>
      </c>
      <c r="E1641" s="132" t="n">
        <v>12.90185</v>
      </c>
      <c r="F1641" s="132" t="n">
        <v>12.9207</v>
      </c>
    </row>
    <row r="1642" customFormat="false" ht="12.8" hidden="true" customHeight="false" outlineLevel="0" collapsed="false">
      <c r="A1642" s="131" t="n">
        <v>1379451600</v>
      </c>
      <c r="B1642" s="330" t="n">
        <f aca="false">(A1642/(24*60*60))+DATE(1970,1,1)</f>
        <v>41534.875</v>
      </c>
      <c r="C1642" s="132" t="n">
        <v>12.9207</v>
      </c>
      <c r="D1642" s="132" t="n">
        <v>12.9906</v>
      </c>
      <c r="E1642" s="132" t="n">
        <v>12.6539</v>
      </c>
      <c r="F1642" s="132" t="n">
        <v>12.65537</v>
      </c>
    </row>
    <row r="1643" customFormat="false" ht="12.8" hidden="true" customHeight="false" outlineLevel="0" collapsed="false">
      <c r="A1643" s="131" t="n">
        <v>1379538000</v>
      </c>
      <c r="B1643" s="330" t="n">
        <f aca="false">(A1643/(24*60*60))+DATE(1970,1,1)</f>
        <v>41535.875</v>
      </c>
      <c r="C1643" s="132" t="n">
        <v>12.65537</v>
      </c>
      <c r="D1643" s="132" t="n">
        <v>12.7574</v>
      </c>
      <c r="E1643" s="132" t="n">
        <v>12.5826</v>
      </c>
      <c r="F1643" s="132" t="n">
        <v>12.70171</v>
      </c>
    </row>
    <row r="1644" customFormat="false" ht="12.8" hidden="true" customHeight="false" outlineLevel="0" collapsed="false">
      <c r="A1644" s="131" t="n">
        <v>1379624400</v>
      </c>
      <c r="B1644" s="330" t="n">
        <f aca="false">(A1644/(24*60*60))+DATE(1970,1,1)</f>
        <v>41536.875</v>
      </c>
      <c r="C1644" s="132" t="n">
        <v>12.70171</v>
      </c>
      <c r="D1644" s="132" t="n">
        <v>12.92286</v>
      </c>
      <c r="E1644" s="132" t="n">
        <v>12.6856</v>
      </c>
      <c r="F1644" s="132" t="n">
        <v>12.85157</v>
      </c>
    </row>
    <row r="1645" customFormat="false" ht="12.8" hidden="true" customHeight="false" outlineLevel="0" collapsed="false">
      <c r="A1645" s="131" t="n">
        <v>1379883600</v>
      </c>
      <c r="B1645" s="330" t="n">
        <f aca="false">(A1645/(24*60*60))+DATE(1970,1,1)</f>
        <v>41539.875</v>
      </c>
      <c r="C1645" s="132" t="n">
        <v>12.8494</v>
      </c>
      <c r="D1645" s="132" t="n">
        <v>12.8734</v>
      </c>
      <c r="E1645" s="132" t="n">
        <v>12.7621</v>
      </c>
      <c r="F1645" s="132" t="n">
        <v>12.80792</v>
      </c>
    </row>
    <row r="1646" customFormat="false" ht="12.8" hidden="true" customHeight="false" outlineLevel="0" collapsed="false">
      <c r="A1646" s="131" t="n">
        <v>1379970000</v>
      </c>
      <c r="B1646" s="330" t="n">
        <f aca="false">(A1646/(24*60*60))+DATE(1970,1,1)</f>
        <v>41540.875</v>
      </c>
      <c r="C1646" s="132" t="n">
        <v>12.80792</v>
      </c>
      <c r="D1646" s="132" t="n">
        <v>12.9512</v>
      </c>
      <c r="E1646" s="132" t="n">
        <v>12.8021</v>
      </c>
      <c r="F1646" s="132" t="n">
        <v>12.94693</v>
      </c>
    </row>
    <row r="1647" customFormat="false" ht="12.8" hidden="true" customHeight="false" outlineLevel="0" collapsed="false">
      <c r="A1647" s="131" t="n">
        <v>1380056400</v>
      </c>
      <c r="B1647" s="330" t="n">
        <f aca="false">(A1647/(24*60*60))+DATE(1970,1,1)</f>
        <v>41541.875</v>
      </c>
      <c r="C1647" s="132" t="n">
        <v>12.94693</v>
      </c>
      <c r="D1647" s="132" t="n">
        <v>13.02706</v>
      </c>
      <c r="E1647" s="132" t="n">
        <v>12.9244</v>
      </c>
      <c r="F1647" s="132" t="n">
        <v>13.0088</v>
      </c>
    </row>
    <row r="1648" customFormat="false" ht="12.8" hidden="true" customHeight="false" outlineLevel="0" collapsed="false">
      <c r="A1648" s="131" t="n">
        <v>1380142800</v>
      </c>
      <c r="B1648" s="330" t="n">
        <f aca="false">(A1648/(24*60*60))+DATE(1970,1,1)</f>
        <v>41542.875</v>
      </c>
      <c r="C1648" s="132" t="n">
        <v>13.0088</v>
      </c>
      <c r="D1648" s="132" t="n">
        <v>13.12</v>
      </c>
      <c r="E1648" s="132" t="n">
        <v>12.9435</v>
      </c>
      <c r="F1648" s="132" t="n">
        <v>13.06007</v>
      </c>
    </row>
    <row r="1649" customFormat="false" ht="12.8" hidden="true" customHeight="false" outlineLevel="0" collapsed="false">
      <c r="A1649" s="131" t="n">
        <v>1380229200</v>
      </c>
      <c r="B1649" s="330" t="n">
        <f aca="false">(A1649/(24*60*60))+DATE(1970,1,1)</f>
        <v>41543.875</v>
      </c>
      <c r="C1649" s="132" t="n">
        <v>13.06007</v>
      </c>
      <c r="D1649" s="132" t="n">
        <v>13.19289</v>
      </c>
      <c r="E1649" s="132" t="n">
        <v>13.03835</v>
      </c>
      <c r="F1649" s="132" t="n">
        <v>13.13324</v>
      </c>
    </row>
    <row r="1650" customFormat="false" ht="12.8" hidden="true" customHeight="false" outlineLevel="0" collapsed="false">
      <c r="A1650" s="131" t="n">
        <v>1380488400</v>
      </c>
      <c r="B1650" s="330" t="n">
        <f aca="false">(A1650/(24*60*60))+DATE(1970,1,1)</f>
        <v>41546.875</v>
      </c>
      <c r="C1650" s="132" t="n">
        <v>13.1461</v>
      </c>
      <c r="D1650" s="132" t="n">
        <v>13.2339</v>
      </c>
      <c r="E1650" s="132" t="n">
        <v>13.0756</v>
      </c>
      <c r="F1650" s="132" t="n">
        <v>13.0916</v>
      </c>
    </row>
    <row r="1651" customFormat="false" ht="12.8" hidden="true" customHeight="false" outlineLevel="0" collapsed="false">
      <c r="A1651" s="131" t="n">
        <v>1380574800</v>
      </c>
      <c r="B1651" s="330" t="n">
        <f aca="false">(A1651/(24*60*60))+DATE(1970,1,1)</f>
        <v>41547.875</v>
      </c>
      <c r="C1651" s="132" t="n">
        <v>13.0916</v>
      </c>
      <c r="D1651" s="132" t="n">
        <v>13.18851</v>
      </c>
      <c r="E1651" s="132" t="n">
        <v>13.0353</v>
      </c>
      <c r="F1651" s="132" t="n">
        <v>13.15099</v>
      </c>
    </row>
    <row r="1652" customFormat="false" ht="12.8" hidden="true" customHeight="false" outlineLevel="0" collapsed="false">
      <c r="A1652" s="131" t="n">
        <v>1380661200</v>
      </c>
      <c r="B1652" s="330" t="n">
        <f aca="false">(A1652/(24*60*60))+DATE(1970,1,1)</f>
        <v>41548.875</v>
      </c>
      <c r="C1652" s="132" t="n">
        <v>13.15099</v>
      </c>
      <c r="D1652" s="132" t="n">
        <v>13.2233</v>
      </c>
      <c r="E1652" s="132" t="n">
        <v>13.0874</v>
      </c>
      <c r="F1652" s="132" t="n">
        <v>13.1115</v>
      </c>
    </row>
    <row r="1653" customFormat="false" ht="12.8" hidden="true" customHeight="false" outlineLevel="0" collapsed="false">
      <c r="A1653" s="131" t="n">
        <v>1380747600</v>
      </c>
      <c r="B1653" s="330" t="n">
        <f aca="false">(A1653/(24*60*60))+DATE(1970,1,1)</f>
        <v>41549.875</v>
      </c>
      <c r="C1653" s="132" t="n">
        <v>13.1115</v>
      </c>
      <c r="D1653" s="132" t="n">
        <v>13.3451</v>
      </c>
      <c r="E1653" s="132" t="n">
        <v>13.1011</v>
      </c>
      <c r="F1653" s="132" t="n">
        <v>13.157</v>
      </c>
    </row>
    <row r="1654" customFormat="false" ht="12.8" hidden="true" customHeight="false" outlineLevel="0" collapsed="false">
      <c r="A1654" s="131" t="n">
        <v>1380834000</v>
      </c>
      <c r="B1654" s="330" t="n">
        <f aca="false">(A1654/(24*60*60))+DATE(1970,1,1)</f>
        <v>41550.875</v>
      </c>
      <c r="C1654" s="132" t="n">
        <v>13.157</v>
      </c>
      <c r="D1654" s="132" t="n">
        <v>13.1901</v>
      </c>
      <c r="E1654" s="132" t="n">
        <v>13.0589</v>
      </c>
      <c r="F1654" s="132" t="n">
        <v>13.07149</v>
      </c>
    </row>
    <row r="1655" customFormat="false" ht="12.8" hidden="true" customHeight="false" outlineLevel="0" collapsed="false">
      <c r="A1655" s="131" t="n">
        <v>1381093200</v>
      </c>
      <c r="B1655" s="330" t="n">
        <f aca="false">(A1655/(24*60*60))+DATE(1970,1,1)</f>
        <v>41553.875</v>
      </c>
      <c r="C1655" s="132" t="n">
        <v>13.0656</v>
      </c>
      <c r="D1655" s="132" t="n">
        <v>13.1887</v>
      </c>
      <c r="E1655" s="132" t="n">
        <v>13.0406</v>
      </c>
      <c r="F1655" s="132" t="n">
        <v>13.13273</v>
      </c>
    </row>
    <row r="1656" customFormat="false" ht="12.8" hidden="true" customHeight="false" outlineLevel="0" collapsed="false">
      <c r="A1656" s="131" t="n">
        <v>1381179600</v>
      </c>
      <c r="B1656" s="330" t="n">
        <f aca="false">(A1656/(24*60*60))+DATE(1970,1,1)</f>
        <v>41554.875</v>
      </c>
      <c r="C1656" s="132" t="n">
        <v>13.13273</v>
      </c>
      <c r="D1656" s="132" t="n">
        <v>13.2266</v>
      </c>
      <c r="E1656" s="132" t="n">
        <v>13.0592</v>
      </c>
      <c r="F1656" s="132" t="n">
        <v>13.22385</v>
      </c>
    </row>
    <row r="1657" customFormat="false" ht="12.8" hidden="true" customHeight="false" outlineLevel="0" collapsed="false">
      <c r="A1657" s="131" t="n">
        <v>1381266000</v>
      </c>
      <c r="B1657" s="330" t="n">
        <f aca="false">(A1657/(24*60*60))+DATE(1970,1,1)</f>
        <v>41555.875</v>
      </c>
      <c r="C1657" s="132" t="n">
        <v>13.22385</v>
      </c>
      <c r="D1657" s="132" t="n">
        <v>13.23239</v>
      </c>
      <c r="E1657" s="132" t="n">
        <v>13.15198</v>
      </c>
      <c r="F1657" s="132" t="n">
        <v>13.1815</v>
      </c>
    </row>
    <row r="1658" customFormat="false" ht="12.8" hidden="true" customHeight="false" outlineLevel="0" collapsed="false">
      <c r="A1658" s="131" t="n">
        <v>1381352400</v>
      </c>
      <c r="B1658" s="330" t="n">
        <f aca="false">(A1658/(24*60*60))+DATE(1970,1,1)</f>
        <v>41556.875</v>
      </c>
      <c r="C1658" s="132" t="n">
        <v>13.1815</v>
      </c>
      <c r="D1658" s="132" t="n">
        <v>13.212</v>
      </c>
      <c r="E1658" s="132" t="n">
        <v>13.0565</v>
      </c>
      <c r="F1658" s="132" t="n">
        <v>13.08844</v>
      </c>
    </row>
    <row r="1659" customFormat="false" ht="12.8" hidden="true" customHeight="false" outlineLevel="0" collapsed="false">
      <c r="A1659" s="131" t="n">
        <v>1381438800</v>
      </c>
      <c r="B1659" s="330" t="n">
        <f aca="false">(A1659/(24*60*60))+DATE(1970,1,1)</f>
        <v>41557.875</v>
      </c>
      <c r="C1659" s="132" t="n">
        <v>13.08844</v>
      </c>
      <c r="D1659" s="132" t="n">
        <v>13.12277</v>
      </c>
      <c r="E1659" s="132" t="n">
        <v>12.9756</v>
      </c>
      <c r="F1659" s="132" t="n">
        <v>12.9756</v>
      </c>
    </row>
    <row r="1660" customFormat="false" ht="12.8" hidden="true" customHeight="false" outlineLevel="0" collapsed="false">
      <c r="A1660" s="131" t="n">
        <v>1381698000</v>
      </c>
      <c r="B1660" s="330" t="n">
        <f aca="false">(A1660/(24*60*60))+DATE(1970,1,1)</f>
        <v>41560.875</v>
      </c>
      <c r="C1660" s="132" t="n">
        <v>13.0039</v>
      </c>
      <c r="D1660" s="132" t="n">
        <v>13.0788</v>
      </c>
      <c r="E1660" s="132" t="n">
        <v>12.9462</v>
      </c>
      <c r="F1660" s="132" t="n">
        <v>12.9876</v>
      </c>
    </row>
    <row r="1661" customFormat="false" ht="12.8" hidden="true" customHeight="false" outlineLevel="0" collapsed="false">
      <c r="A1661" s="131" t="n">
        <v>1381784400</v>
      </c>
      <c r="B1661" s="330" t="n">
        <f aca="false">(A1661/(24*60*60))+DATE(1970,1,1)</f>
        <v>41561.875</v>
      </c>
      <c r="C1661" s="132" t="n">
        <v>12.9876</v>
      </c>
      <c r="D1661" s="132" t="n">
        <v>13.0386</v>
      </c>
      <c r="E1661" s="132" t="n">
        <v>12.9356</v>
      </c>
      <c r="F1661" s="132" t="n">
        <v>12.99876</v>
      </c>
    </row>
    <row r="1662" customFormat="false" ht="12.8" hidden="true" customHeight="false" outlineLevel="0" collapsed="false">
      <c r="A1662" s="131" t="n">
        <v>1381870800</v>
      </c>
      <c r="B1662" s="330" t="n">
        <f aca="false">(A1662/(24*60*60))+DATE(1970,1,1)</f>
        <v>41562.875</v>
      </c>
      <c r="C1662" s="132" t="n">
        <v>12.99876</v>
      </c>
      <c r="D1662" s="132" t="n">
        <v>13.0113</v>
      </c>
      <c r="E1662" s="132" t="n">
        <v>12.8347</v>
      </c>
      <c r="F1662" s="132" t="n">
        <v>12.84485</v>
      </c>
    </row>
    <row r="1663" customFormat="false" ht="12.8" hidden="true" customHeight="false" outlineLevel="0" collapsed="false">
      <c r="A1663" s="131" t="n">
        <v>1381957200</v>
      </c>
      <c r="B1663" s="330" t="n">
        <f aca="false">(A1663/(24*60*60))+DATE(1970,1,1)</f>
        <v>41563.875</v>
      </c>
      <c r="C1663" s="132" t="n">
        <v>12.84485</v>
      </c>
      <c r="D1663" s="132" t="n">
        <v>12.8701</v>
      </c>
      <c r="E1663" s="132" t="n">
        <v>12.7478</v>
      </c>
      <c r="F1663" s="132" t="n">
        <v>12.78175</v>
      </c>
    </row>
    <row r="1664" customFormat="false" ht="12.8" hidden="true" customHeight="false" outlineLevel="0" collapsed="false">
      <c r="A1664" s="131" t="n">
        <v>1382043600</v>
      </c>
      <c r="B1664" s="330" t="n">
        <f aca="false">(A1664/(24*60*60))+DATE(1970,1,1)</f>
        <v>41564.875</v>
      </c>
      <c r="C1664" s="132" t="n">
        <v>12.78175</v>
      </c>
      <c r="D1664" s="132" t="n">
        <v>12.8657</v>
      </c>
      <c r="E1664" s="132" t="n">
        <v>12.7545</v>
      </c>
      <c r="F1664" s="132" t="n">
        <v>12.85097</v>
      </c>
    </row>
    <row r="1665" customFormat="false" ht="12.8" hidden="true" customHeight="false" outlineLevel="0" collapsed="false">
      <c r="A1665" s="131" t="n">
        <v>1382302800</v>
      </c>
      <c r="B1665" s="330" t="n">
        <f aca="false">(A1665/(24*60*60))+DATE(1970,1,1)</f>
        <v>41567.875</v>
      </c>
      <c r="C1665" s="132" t="n">
        <v>12.846</v>
      </c>
      <c r="D1665" s="132" t="n">
        <v>12.99556</v>
      </c>
      <c r="E1665" s="132" t="n">
        <v>12.82185</v>
      </c>
      <c r="F1665" s="132" t="n">
        <v>12.98844</v>
      </c>
    </row>
    <row r="1666" customFormat="false" ht="12.8" hidden="true" customHeight="false" outlineLevel="0" collapsed="false">
      <c r="A1666" s="131" t="n">
        <v>1382389200</v>
      </c>
      <c r="B1666" s="330" t="n">
        <f aca="false">(A1666/(24*60*60))+DATE(1970,1,1)</f>
        <v>41568.875</v>
      </c>
      <c r="C1666" s="132" t="n">
        <v>12.98844</v>
      </c>
      <c r="D1666" s="132" t="n">
        <v>13.017</v>
      </c>
      <c r="E1666" s="132" t="n">
        <v>12.83565</v>
      </c>
      <c r="F1666" s="132" t="n">
        <v>12.84026</v>
      </c>
    </row>
    <row r="1667" customFormat="false" ht="12.8" hidden="true" customHeight="false" outlineLevel="0" collapsed="false">
      <c r="A1667" s="131" t="n">
        <v>1382475600</v>
      </c>
      <c r="B1667" s="330" t="n">
        <f aca="false">(A1667/(24*60*60))+DATE(1970,1,1)</f>
        <v>41569.875</v>
      </c>
      <c r="C1667" s="132" t="n">
        <v>12.84026</v>
      </c>
      <c r="D1667" s="132" t="n">
        <v>13.0034</v>
      </c>
      <c r="E1667" s="132" t="n">
        <v>12.8196</v>
      </c>
      <c r="F1667" s="132" t="n">
        <v>12.99285</v>
      </c>
    </row>
    <row r="1668" customFormat="false" ht="12.8" hidden="true" customHeight="false" outlineLevel="0" collapsed="false">
      <c r="A1668" s="131" t="n">
        <v>1382562000</v>
      </c>
      <c r="B1668" s="330" t="n">
        <f aca="false">(A1668/(24*60*60))+DATE(1970,1,1)</f>
        <v>41570.875</v>
      </c>
      <c r="C1668" s="132" t="n">
        <v>12.99285</v>
      </c>
      <c r="D1668" s="132" t="n">
        <v>13.0484</v>
      </c>
      <c r="E1668" s="132" t="n">
        <v>12.9266</v>
      </c>
      <c r="F1668" s="132" t="n">
        <v>12.96545</v>
      </c>
    </row>
    <row r="1669" customFormat="false" ht="12.8" hidden="true" customHeight="false" outlineLevel="0" collapsed="false">
      <c r="A1669" s="131" t="n">
        <v>1382648400</v>
      </c>
      <c r="B1669" s="330" t="n">
        <f aca="false">(A1669/(24*60*60))+DATE(1970,1,1)</f>
        <v>41571.875</v>
      </c>
      <c r="C1669" s="132" t="n">
        <v>12.96545</v>
      </c>
      <c r="D1669" s="132" t="n">
        <v>13.0042</v>
      </c>
      <c r="E1669" s="132" t="n">
        <v>12.8341</v>
      </c>
      <c r="F1669" s="132" t="n">
        <v>12.87406</v>
      </c>
    </row>
    <row r="1670" customFormat="false" ht="12.8" hidden="true" customHeight="false" outlineLevel="0" collapsed="false">
      <c r="A1670" s="131" t="n">
        <v>1382907600</v>
      </c>
      <c r="B1670" s="330" t="n">
        <f aca="false">(A1670/(24*60*60))+DATE(1970,1,1)</f>
        <v>41574.875</v>
      </c>
      <c r="C1670" s="132" t="n">
        <v>12.8512</v>
      </c>
      <c r="D1670" s="132" t="n">
        <v>12.9154</v>
      </c>
      <c r="E1670" s="132" t="n">
        <v>12.83422</v>
      </c>
      <c r="F1670" s="132" t="n">
        <v>12.87437</v>
      </c>
    </row>
    <row r="1671" customFormat="false" ht="12.8" hidden="true" customHeight="false" outlineLevel="0" collapsed="false">
      <c r="A1671" s="131" t="n">
        <v>1382994000</v>
      </c>
      <c r="B1671" s="330" t="n">
        <f aca="false">(A1671/(24*60*60))+DATE(1970,1,1)</f>
        <v>41575.875</v>
      </c>
      <c r="C1671" s="132" t="n">
        <v>12.87437</v>
      </c>
      <c r="D1671" s="132" t="n">
        <v>12.9344</v>
      </c>
      <c r="E1671" s="132" t="n">
        <v>12.8536</v>
      </c>
      <c r="F1671" s="132" t="n">
        <v>12.91998</v>
      </c>
    </row>
    <row r="1672" customFormat="false" ht="12.8" hidden="true" customHeight="false" outlineLevel="0" collapsed="false">
      <c r="A1672" s="131" t="n">
        <v>1383080400</v>
      </c>
      <c r="B1672" s="330" t="n">
        <f aca="false">(A1672/(24*60*60))+DATE(1970,1,1)</f>
        <v>41576.875</v>
      </c>
      <c r="C1672" s="132" t="n">
        <v>12.91998</v>
      </c>
      <c r="D1672" s="132" t="n">
        <v>12.9965</v>
      </c>
      <c r="E1672" s="132" t="n">
        <v>12.8177</v>
      </c>
      <c r="F1672" s="132" t="n">
        <v>12.92609</v>
      </c>
    </row>
    <row r="1673" customFormat="false" ht="12.8" hidden="true" customHeight="false" outlineLevel="0" collapsed="false">
      <c r="A1673" s="131" t="n">
        <v>1383166800</v>
      </c>
      <c r="B1673" s="330" t="n">
        <f aca="false">(A1673/(24*60*60))+DATE(1970,1,1)</f>
        <v>41577.875</v>
      </c>
      <c r="C1673" s="132" t="n">
        <v>12.92609</v>
      </c>
      <c r="D1673" s="132" t="n">
        <v>13.0525</v>
      </c>
      <c r="E1673" s="132" t="n">
        <v>12.9096</v>
      </c>
      <c r="F1673" s="132" t="n">
        <v>13.02021</v>
      </c>
    </row>
    <row r="1674" customFormat="false" ht="12.8" hidden="true" customHeight="false" outlineLevel="0" collapsed="false">
      <c r="A1674" s="131" t="n">
        <v>1383253200</v>
      </c>
      <c r="B1674" s="330" t="n">
        <f aca="false">(A1674/(24*60*60))+DATE(1970,1,1)</f>
        <v>41578.875</v>
      </c>
      <c r="C1674" s="132" t="n">
        <v>13.02021</v>
      </c>
      <c r="D1674" s="132" t="n">
        <v>13.1016</v>
      </c>
      <c r="E1674" s="132" t="n">
        <v>12.9966</v>
      </c>
      <c r="F1674" s="132" t="n">
        <v>13.05906</v>
      </c>
    </row>
    <row r="1675" customFormat="false" ht="12.8" hidden="true" customHeight="false" outlineLevel="0" collapsed="false">
      <c r="A1675" s="131" t="n">
        <v>1383516000</v>
      </c>
      <c r="B1675" s="330" t="n">
        <f aca="false">(A1675/(24*60*60))+DATE(1970,1,1)</f>
        <v>41581.9166666667</v>
      </c>
      <c r="C1675" s="132" t="n">
        <v>13.0539</v>
      </c>
      <c r="D1675" s="132" t="n">
        <v>13.0668</v>
      </c>
      <c r="E1675" s="132" t="n">
        <v>12.96393</v>
      </c>
      <c r="F1675" s="132" t="n">
        <v>12.99646</v>
      </c>
    </row>
    <row r="1676" customFormat="false" ht="12.8" hidden="true" customHeight="false" outlineLevel="0" collapsed="false">
      <c r="A1676" s="131" t="n">
        <v>1383602400</v>
      </c>
      <c r="B1676" s="330" t="n">
        <f aca="false">(A1676/(24*60*60))+DATE(1970,1,1)</f>
        <v>41582.9166666667</v>
      </c>
      <c r="C1676" s="132" t="n">
        <v>12.99646</v>
      </c>
      <c r="D1676" s="132" t="n">
        <v>13.1891</v>
      </c>
      <c r="E1676" s="132" t="n">
        <v>12.97335</v>
      </c>
      <c r="F1676" s="132" t="n">
        <v>13.16212</v>
      </c>
    </row>
    <row r="1677" customFormat="false" ht="12.8" hidden="true" customHeight="false" outlineLevel="0" collapsed="false">
      <c r="A1677" s="131" t="n">
        <v>1383688800</v>
      </c>
      <c r="B1677" s="330" t="n">
        <f aca="false">(A1677/(24*60*60))+DATE(1970,1,1)</f>
        <v>41583.9166666667</v>
      </c>
      <c r="C1677" s="132" t="n">
        <v>13.16212</v>
      </c>
      <c r="D1677" s="132" t="n">
        <v>13.186</v>
      </c>
      <c r="E1677" s="132" t="n">
        <v>13.07228</v>
      </c>
      <c r="F1677" s="132" t="n">
        <v>13.17626</v>
      </c>
    </row>
    <row r="1678" customFormat="false" ht="12.8" hidden="true" customHeight="false" outlineLevel="0" collapsed="false">
      <c r="A1678" s="131" t="n">
        <v>1383775200</v>
      </c>
      <c r="B1678" s="330" t="n">
        <f aca="false">(A1678/(24*60*60))+DATE(1970,1,1)</f>
        <v>41584.9166666667</v>
      </c>
      <c r="C1678" s="132" t="n">
        <v>13.17626</v>
      </c>
      <c r="D1678" s="132" t="n">
        <v>13.25</v>
      </c>
      <c r="E1678" s="132" t="n">
        <v>13.089</v>
      </c>
      <c r="F1678" s="132" t="n">
        <v>13.22376</v>
      </c>
    </row>
    <row r="1679" customFormat="false" ht="12.8" hidden="true" customHeight="false" outlineLevel="0" collapsed="false">
      <c r="A1679" s="131" t="n">
        <v>1383861600</v>
      </c>
      <c r="B1679" s="330" t="n">
        <f aca="false">(A1679/(24*60*60))+DATE(1970,1,1)</f>
        <v>41585.9166666667</v>
      </c>
      <c r="C1679" s="132" t="n">
        <v>13.22376</v>
      </c>
      <c r="D1679" s="132" t="n">
        <v>13.3306</v>
      </c>
      <c r="E1679" s="132" t="n">
        <v>13.12978</v>
      </c>
      <c r="F1679" s="132" t="n">
        <v>13.16242</v>
      </c>
    </row>
    <row r="1680" customFormat="false" ht="12.8" hidden="true" customHeight="false" outlineLevel="0" collapsed="false">
      <c r="A1680" s="131" t="n">
        <v>1384120800</v>
      </c>
      <c r="B1680" s="330" t="n">
        <f aca="false">(A1680/(24*60*60))+DATE(1970,1,1)</f>
        <v>41588.9166666667</v>
      </c>
      <c r="C1680" s="132" t="n">
        <v>13.1663</v>
      </c>
      <c r="D1680" s="132" t="n">
        <v>13.2737</v>
      </c>
      <c r="E1680" s="132" t="n">
        <v>13.1305</v>
      </c>
      <c r="F1680" s="132" t="n">
        <v>13.2129</v>
      </c>
    </row>
    <row r="1681" customFormat="false" ht="12.8" hidden="true" customHeight="false" outlineLevel="0" collapsed="false">
      <c r="A1681" s="131" t="n">
        <v>1384207200</v>
      </c>
      <c r="B1681" s="330" t="n">
        <f aca="false">(A1681/(24*60*60))+DATE(1970,1,1)</f>
        <v>41589.9166666667</v>
      </c>
      <c r="C1681" s="132" t="n">
        <v>13.2129</v>
      </c>
      <c r="D1681" s="132" t="n">
        <v>13.2789</v>
      </c>
      <c r="E1681" s="132" t="n">
        <v>13.1533</v>
      </c>
      <c r="F1681" s="132" t="n">
        <v>13.1746</v>
      </c>
    </row>
    <row r="1682" customFormat="false" ht="12.8" hidden="true" customHeight="false" outlineLevel="0" collapsed="false">
      <c r="A1682" s="131" t="n">
        <v>1384293600</v>
      </c>
      <c r="B1682" s="330" t="n">
        <f aca="false">(A1682/(24*60*60))+DATE(1970,1,1)</f>
        <v>41590.9166666667</v>
      </c>
      <c r="C1682" s="132" t="n">
        <v>13.1746</v>
      </c>
      <c r="D1682" s="132" t="n">
        <v>13.2122</v>
      </c>
      <c r="E1682" s="132" t="n">
        <v>13.0134</v>
      </c>
      <c r="F1682" s="132" t="n">
        <v>13.0216</v>
      </c>
    </row>
    <row r="1683" customFormat="false" ht="12.8" hidden="true" customHeight="false" outlineLevel="0" collapsed="false">
      <c r="A1683" s="131" t="n">
        <v>1384380000</v>
      </c>
      <c r="B1683" s="330" t="n">
        <f aca="false">(A1683/(24*60*60))+DATE(1970,1,1)</f>
        <v>41591.9166666667</v>
      </c>
      <c r="C1683" s="132" t="n">
        <v>13.0216</v>
      </c>
      <c r="D1683" s="132" t="n">
        <v>13.09662</v>
      </c>
      <c r="E1683" s="132" t="n">
        <v>12.9561</v>
      </c>
      <c r="F1683" s="132" t="n">
        <v>12.9602</v>
      </c>
    </row>
    <row r="1684" customFormat="false" ht="12.8" hidden="true" customHeight="false" outlineLevel="0" collapsed="false">
      <c r="A1684" s="131" t="n">
        <v>1384466400</v>
      </c>
      <c r="B1684" s="330" t="n">
        <f aca="false">(A1684/(24*60*60))+DATE(1970,1,1)</f>
        <v>41592.9166666667</v>
      </c>
      <c r="C1684" s="132" t="n">
        <v>12.9602</v>
      </c>
      <c r="D1684" s="132" t="n">
        <v>12.9992</v>
      </c>
      <c r="E1684" s="132" t="n">
        <v>12.92282</v>
      </c>
      <c r="F1684" s="132" t="n">
        <v>12.92282</v>
      </c>
    </row>
    <row r="1685" customFormat="false" ht="12.8" hidden="true" customHeight="false" outlineLevel="0" collapsed="false">
      <c r="A1685" s="131" t="n">
        <v>1384725600</v>
      </c>
      <c r="B1685" s="330" t="n">
        <f aca="false">(A1685/(24*60*60))+DATE(1970,1,1)</f>
        <v>41595.9166666667</v>
      </c>
      <c r="C1685" s="132" t="n">
        <v>12.9056</v>
      </c>
      <c r="D1685" s="132" t="n">
        <v>12.935</v>
      </c>
      <c r="E1685" s="132" t="n">
        <v>12.8519</v>
      </c>
      <c r="F1685" s="132" t="n">
        <v>12.89365</v>
      </c>
    </row>
    <row r="1686" customFormat="false" ht="12.8" hidden="true" customHeight="false" outlineLevel="0" collapsed="false">
      <c r="A1686" s="131" t="n">
        <v>1384812000</v>
      </c>
      <c r="B1686" s="330" t="n">
        <f aca="false">(A1686/(24*60*60))+DATE(1970,1,1)</f>
        <v>41596.9166666667</v>
      </c>
      <c r="C1686" s="132" t="n">
        <v>12.89365</v>
      </c>
      <c r="D1686" s="132" t="n">
        <v>12.9678</v>
      </c>
      <c r="E1686" s="132" t="n">
        <v>12.8647</v>
      </c>
      <c r="F1686" s="132" t="n">
        <v>12.96417</v>
      </c>
    </row>
    <row r="1687" customFormat="false" ht="12.8" hidden="true" customHeight="false" outlineLevel="0" collapsed="false">
      <c r="A1687" s="131" t="n">
        <v>1384898400</v>
      </c>
      <c r="B1687" s="330" t="n">
        <f aca="false">(A1687/(24*60*60))+DATE(1970,1,1)</f>
        <v>41597.9166666667</v>
      </c>
      <c r="C1687" s="132" t="n">
        <v>12.96417</v>
      </c>
      <c r="D1687" s="132" t="n">
        <v>13.1142</v>
      </c>
      <c r="E1687" s="132" t="n">
        <v>12.90838</v>
      </c>
      <c r="F1687" s="132" t="n">
        <v>13.0982</v>
      </c>
    </row>
    <row r="1688" customFormat="false" ht="12.8" hidden="true" customHeight="false" outlineLevel="0" collapsed="false">
      <c r="A1688" s="131" t="n">
        <v>1384984800</v>
      </c>
      <c r="B1688" s="330" t="n">
        <f aca="false">(A1688/(24*60*60))+DATE(1970,1,1)</f>
        <v>41598.9166666667</v>
      </c>
      <c r="C1688" s="132" t="n">
        <v>13.0982</v>
      </c>
      <c r="D1688" s="132" t="n">
        <v>13.1506</v>
      </c>
      <c r="E1688" s="132" t="n">
        <v>13.0218</v>
      </c>
      <c r="F1688" s="132" t="n">
        <v>13.0256</v>
      </c>
    </row>
    <row r="1689" customFormat="false" ht="12.8" hidden="true" customHeight="false" outlineLevel="0" collapsed="false">
      <c r="A1689" s="131" t="n">
        <v>1385071200</v>
      </c>
      <c r="B1689" s="330" t="n">
        <f aca="false">(A1689/(24*60*60))+DATE(1970,1,1)</f>
        <v>41599.9166666667</v>
      </c>
      <c r="C1689" s="132" t="n">
        <v>13.0256</v>
      </c>
      <c r="D1689" s="132" t="n">
        <v>13.0825</v>
      </c>
      <c r="E1689" s="132" t="n">
        <v>12.9614</v>
      </c>
      <c r="F1689" s="132" t="n">
        <v>12.96407</v>
      </c>
    </row>
    <row r="1690" customFormat="false" ht="12.8" hidden="true" customHeight="false" outlineLevel="0" collapsed="false">
      <c r="A1690" s="131" t="n">
        <v>1385330400</v>
      </c>
      <c r="B1690" s="330" t="n">
        <f aca="false">(A1690/(24*60*60))+DATE(1970,1,1)</f>
        <v>41602.9166666667</v>
      </c>
      <c r="C1690" s="132" t="n">
        <v>12.9771</v>
      </c>
      <c r="D1690" s="132" t="n">
        <v>13.0563</v>
      </c>
      <c r="E1690" s="132" t="n">
        <v>12.95221</v>
      </c>
      <c r="F1690" s="132" t="n">
        <v>13.045</v>
      </c>
    </row>
    <row r="1691" customFormat="false" ht="12.8" hidden="true" customHeight="false" outlineLevel="0" collapsed="false">
      <c r="A1691" s="131" t="n">
        <v>1385416800</v>
      </c>
      <c r="B1691" s="330" t="n">
        <f aca="false">(A1691/(24*60*60))+DATE(1970,1,1)</f>
        <v>41603.9166666667</v>
      </c>
      <c r="C1691" s="132" t="n">
        <v>13.045</v>
      </c>
      <c r="D1691" s="132" t="n">
        <v>13.143</v>
      </c>
      <c r="E1691" s="132" t="n">
        <v>13.0231</v>
      </c>
      <c r="F1691" s="132" t="n">
        <v>13.05266</v>
      </c>
    </row>
    <row r="1692" customFormat="false" ht="12.8" hidden="true" customHeight="false" outlineLevel="0" collapsed="false">
      <c r="A1692" s="131" t="n">
        <v>1385503200</v>
      </c>
      <c r="B1692" s="330" t="n">
        <f aca="false">(A1692/(24*60*60))+DATE(1970,1,1)</f>
        <v>41604.9166666667</v>
      </c>
      <c r="C1692" s="132" t="n">
        <v>13.05266</v>
      </c>
      <c r="D1692" s="132" t="n">
        <v>13.1289</v>
      </c>
      <c r="E1692" s="132" t="n">
        <v>13.0473</v>
      </c>
      <c r="F1692" s="132" t="n">
        <v>13.12239</v>
      </c>
    </row>
    <row r="1693" customFormat="false" ht="12.8" hidden="true" customHeight="false" outlineLevel="0" collapsed="false">
      <c r="A1693" s="131" t="n">
        <v>1385589600</v>
      </c>
      <c r="B1693" s="330" t="n">
        <f aca="false">(A1693/(24*60*60))+DATE(1970,1,1)</f>
        <v>41605.9166666667</v>
      </c>
      <c r="C1693" s="132" t="n">
        <v>13.12239</v>
      </c>
      <c r="D1693" s="132" t="n">
        <v>13.12895</v>
      </c>
      <c r="E1693" s="132" t="n">
        <v>13.032</v>
      </c>
      <c r="F1693" s="132" t="n">
        <v>13.0616</v>
      </c>
    </row>
    <row r="1694" customFormat="false" ht="12.8" hidden="true" customHeight="false" outlineLevel="0" collapsed="false">
      <c r="A1694" s="131" t="n">
        <v>1385676000</v>
      </c>
      <c r="B1694" s="330" t="n">
        <f aca="false">(A1694/(24*60*60))+DATE(1970,1,1)</f>
        <v>41606.9166666667</v>
      </c>
      <c r="C1694" s="132" t="n">
        <v>13.0616</v>
      </c>
      <c r="D1694" s="132" t="n">
        <v>13.1291</v>
      </c>
      <c r="E1694" s="132" t="n">
        <v>13.053</v>
      </c>
      <c r="F1694" s="132" t="n">
        <v>13.08124</v>
      </c>
    </row>
    <row r="1695" customFormat="false" ht="12.8" hidden="true" customHeight="false" outlineLevel="0" collapsed="false">
      <c r="A1695" s="131" t="n">
        <v>1385935200</v>
      </c>
      <c r="B1695" s="330" t="n">
        <f aca="false">(A1695/(24*60*60))+DATE(1970,1,1)</f>
        <v>41609.9166666667</v>
      </c>
      <c r="C1695" s="132" t="n">
        <v>13.0964</v>
      </c>
      <c r="D1695" s="132" t="n">
        <v>13.2297</v>
      </c>
      <c r="E1695" s="132" t="n">
        <v>13.08143</v>
      </c>
      <c r="F1695" s="132" t="n">
        <v>13.21475</v>
      </c>
    </row>
    <row r="1696" customFormat="false" ht="12.8" hidden="true" customHeight="false" outlineLevel="0" collapsed="false">
      <c r="A1696" s="131" t="n">
        <v>1386021600</v>
      </c>
      <c r="B1696" s="330" t="n">
        <f aca="false">(A1696/(24*60*60))+DATE(1970,1,1)</f>
        <v>41610.9166666667</v>
      </c>
      <c r="C1696" s="132" t="n">
        <v>13.21475</v>
      </c>
      <c r="D1696" s="132" t="n">
        <v>13.2697</v>
      </c>
      <c r="E1696" s="132" t="n">
        <v>13.0942</v>
      </c>
      <c r="F1696" s="132" t="n">
        <v>13.09619</v>
      </c>
    </row>
    <row r="1697" customFormat="false" ht="12.8" hidden="true" customHeight="false" outlineLevel="0" collapsed="false">
      <c r="A1697" s="131" t="n">
        <v>1386108000</v>
      </c>
      <c r="B1697" s="330" t="n">
        <f aca="false">(A1697/(24*60*60))+DATE(1970,1,1)</f>
        <v>41611.9166666667</v>
      </c>
      <c r="C1697" s="132" t="n">
        <v>13.09619</v>
      </c>
      <c r="D1697" s="132" t="n">
        <v>13.1668</v>
      </c>
      <c r="E1697" s="132" t="n">
        <v>13.0223</v>
      </c>
      <c r="F1697" s="132" t="n">
        <v>13.0414</v>
      </c>
    </row>
    <row r="1698" customFormat="false" ht="12.8" hidden="true" customHeight="false" outlineLevel="0" collapsed="false">
      <c r="A1698" s="131" t="n">
        <v>1386194400</v>
      </c>
      <c r="B1698" s="330" t="n">
        <f aca="false">(A1698/(24*60*60))+DATE(1970,1,1)</f>
        <v>41612.9166666667</v>
      </c>
      <c r="C1698" s="132" t="n">
        <v>13.0414</v>
      </c>
      <c r="D1698" s="132" t="n">
        <v>13.10353</v>
      </c>
      <c r="E1698" s="132" t="n">
        <v>12.9923</v>
      </c>
      <c r="F1698" s="132" t="n">
        <v>13.09073</v>
      </c>
    </row>
    <row r="1699" customFormat="false" ht="12.8" hidden="true" customHeight="false" outlineLevel="0" collapsed="false">
      <c r="A1699" s="131" t="n">
        <v>1386280800</v>
      </c>
      <c r="B1699" s="330" t="n">
        <f aca="false">(A1699/(24*60*60))+DATE(1970,1,1)</f>
        <v>41613.9166666667</v>
      </c>
      <c r="C1699" s="132" t="n">
        <v>13.09073</v>
      </c>
      <c r="D1699" s="132" t="n">
        <v>13.1091</v>
      </c>
      <c r="E1699" s="132" t="n">
        <v>12.9013</v>
      </c>
      <c r="F1699" s="132" t="n">
        <v>12.92418</v>
      </c>
    </row>
    <row r="1700" customFormat="false" ht="12.8" hidden="true" customHeight="false" outlineLevel="0" collapsed="false">
      <c r="A1700" s="131" t="n">
        <v>1386540000</v>
      </c>
      <c r="B1700" s="330" t="n">
        <f aca="false">(A1700/(24*60*60))+DATE(1970,1,1)</f>
        <v>41616.9166666667</v>
      </c>
      <c r="C1700" s="132" t="n">
        <v>12.9181</v>
      </c>
      <c r="D1700" s="132" t="n">
        <v>12.9216</v>
      </c>
      <c r="E1700" s="132" t="n">
        <v>12.8022</v>
      </c>
      <c r="F1700" s="132" t="n">
        <v>12.8516</v>
      </c>
    </row>
    <row r="1701" customFormat="false" ht="12.8" hidden="true" customHeight="false" outlineLevel="0" collapsed="false">
      <c r="A1701" s="131" t="n">
        <v>1386626400</v>
      </c>
      <c r="B1701" s="330" t="n">
        <f aca="false">(A1701/(24*60*60))+DATE(1970,1,1)</f>
        <v>41617.9166666667</v>
      </c>
      <c r="C1701" s="132" t="n">
        <v>12.8516</v>
      </c>
      <c r="D1701" s="132" t="n">
        <v>12.8873</v>
      </c>
      <c r="E1701" s="132" t="n">
        <v>12.8041</v>
      </c>
      <c r="F1701" s="132" t="n">
        <v>12.8647</v>
      </c>
    </row>
    <row r="1702" customFormat="false" ht="12.8" hidden="true" customHeight="false" outlineLevel="0" collapsed="false">
      <c r="A1702" s="131" t="n">
        <v>1386712800</v>
      </c>
      <c r="B1702" s="330" t="n">
        <f aca="false">(A1702/(24*60*60))+DATE(1970,1,1)</f>
        <v>41618.9166666667</v>
      </c>
      <c r="C1702" s="132" t="n">
        <v>12.8647</v>
      </c>
      <c r="D1702" s="132" t="n">
        <v>13.0403</v>
      </c>
      <c r="E1702" s="132" t="n">
        <v>12.83642</v>
      </c>
      <c r="F1702" s="132" t="n">
        <v>13.0376</v>
      </c>
    </row>
    <row r="1703" customFormat="false" ht="12.8" hidden="true" customHeight="false" outlineLevel="0" collapsed="false">
      <c r="A1703" s="131" t="n">
        <v>1386799200</v>
      </c>
      <c r="B1703" s="330" t="n">
        <f aca="false">(A1703/(24*60*60))+DATE(1970,1,1)</f>
        <v>41619.9166666667</v>
      </c>
      <c r="C1703" s="132" t="n">
        <v>13.0376</v>
      </c>
      <c r="D1703" s="132" t="n">
        <v>13.0996</v>
      </c>
      <c r="E1703" s="132" t="n">
        <v>12.9524</v>
      </c>
      <c r="F1703" s="132" t="n">
        <v>12.9613</v>
      </c>
    </row>
    <row r="1704" customFormat="false" ht="12.8" hidden="true" customHeight="false" outlineLevel="0" collapsed="false">
      <c r="A1704" s="131" t="n">
        <v>1386885600</v>
      </c>
      <c r="B1704" s="330" t="n">
        <f aca="false">(A1704/(24*60*60))+DATE(1970,1,1)</f>
        <v>41620.9166666667</v>
      </c>
      <c r="C1704" s="132" t="n">
        <v>12.9613</v>
      </c>
      <c r="D1704" s="132" t="n">
        <v>13.017</v>
      </c>
      <c r="E1704" s="132" t="n">
        <v>12.86857</v>
      </c>
      <c r="F1704" s="132" t="n">
        <v>12.86857</v>
      </c>
    </row>
    <row r="1705" customFormat="false" ht="12.8" hidden="true" customHeight="false" outlineLevel="0" collapsed="false">
      <c r="A1705" s="131" t="n">
        <v>1387144800</v>
      </c>
      <c r="B1705" s="330" t="n">
        <f aca="false">(A1705/(24*60*60))+DATE(1970,1,1)</f>
        <v>41623.9166666667</v>
      </c>
      <c r="C1705" s="132" t="n">
        <v>12.8573</v>
      </c>
      <c r="D1705" s="132" t="n">
        <v>12.9899</v>
      </c>
      <c r="E1705" s="132" t="n">
        <v>12.8573</v>
      </c>
      <c r="F1705" s="132" t="n">
        <v>12.93094</v>
      </c>
    </row>
    <row r="1706" customFormat="false" ht="12.8" hidden="true" customHeight="false" outlineLevel="0" collapsed="false">
      <c r="A1706" s="131" t="n">
        <v>1387231200</v>
      </c>
      <c r="B1706" s="330" t="n">
        <f aca="false">(A1706/(24*60*60))+DATE(1970,1,1)</f>
        <v>41624.9166666667</v>
      </c>
      <c r="C1706" s="132" t="n">
        <v>12.93094</v>
      </c>
      <c r="D1706" s="132" t="n">
        <v>12.9816</v>
      </c>
      <c r="E1706" s="132" t="n">
        <v>12.9119</v>
      </c>
      <c r="F1706" s="132" t="n">
        <v>12.9523</v>
      </c>
    </row>
    <row r="1707" customFormat="false" ht="12.8" hidden="true" customHeight="false" outlineLevel="0" collapsed="false">
      <c r="A1707" s="131" t="n">
        <v>1387317600</v>
      </c>
      <c r="B1707" s="330" t="n">
        <f aca="false">(A1707/(24*60*60))+DATE(1970,1,1)</f>
        <v>41625.9166666667</v>
      </c>
      <c r="C1707" s="132" t="n">
        <v>12.9523</v>
      </c>
      <c r="D1707" s="132" t="n">
        <v>13.05013</v>
      </c>
      <c r="E1707" s="132" t="n">
        <v>12.8293</v>
      </c>
      <c r="F1707" s="132" t="n">
        <v>12.8772</v>
      </c>
    </row>
    <row r="1708" customFormat="false" ht="12.8" hidden="true" customHeight="false" outlineLevel="0" collapsed="false">
      <c r="A1708" s="131" t="n">
        <v>1387404000</v>
      </c>
      <c r="B1708" s="330" t="n">
        <f aca="false">(A1708/(24*60*60))+DATE(1970,1,1)</f>
        <v>41626.9166666667</v>
      </c>
      <c r="C1708" s="132" t="n">
        <v>12.8772</v>
      </c>
      <c r="D1708" s="132" t="n">
        <v>13.0241</v>
      </c>
      <c r="E1708" s="132" t="n">
        <v>12.8631</v>
      </c>
      <c r="F1708" s="132" t="n">
        <v>12.9611</v>
      </c>
    </row>
    <row r="1709" customFormat="false" ht="12.8" hidden="true" customHeight="false" outlineLevel="0" collapsed="false">
      <c r="A1709" s="131" t="n">
        <v>1387490400</v>
      </c>
      <c r="B1709" s="330" t="n">
        <f aca="false">(A1709/(24*60*60))+DATE(1970,1,1)</f>
        <v>41627.9166666667</v>
      </c>
      <c r="C1709" s="132" t="n">
        <v>12.9611</v>
      </c>
      <c r="D1709" s="132" t="n">
        <v>13.0794</v>
      </c>
      <c r="E1709" s="132" t="n">
        <v>12.9333</v>
      </c>
      <c r="F1709" s="132" t="n">
        <v>12.9697</v>
      </c>
    </row>
    <row r="1710" customFormat="false" ht="12.8" hidden="true" customHeight="false" outlineLevel="0" collapsed="false">
      <c r="A1710" s="131" t="n">
        <v>1387749600</v>
      </c>
      <c r="B1710" s="330" t="n">
        <f aca="false">(A1710/(24*60*60))+DATE(1970,1,1)</f>
        <v>41630.9166666667</v>
      </c>
      <c r="C1710" s="132" t="n">
        <v>12.9656</v>
      </c>
      <c r="D1710" s="132" t="n">
        <v>13.0034</v>
      </c>
      <c r="E1710" s="132" t="n">
        <v>12.94324</v>
      </c>
      <c r="F1710" s="132" t="n">
        <v>12.9866</v>
      </c>
    </row>
    <row r="1711" customFormat="false" ht="12.8" hidden="true" customHeight="false" outlineLevel="0" collapsed="false">
      <c r="A1711" s="131" t="n">
        <v>1387836000</v>
      </c>
      <c r="B1711" s="330" t="n">
        <f aca="false">(A1711/(24*60*60))+DATE(1970,1,1)</f>
        <v>41631.9166666667</v>
      </c>
      <c r="C1711" s="132" t="n">
        <v>12.9866</v>
      </c>
      <c r="D1711" s="132" t="n">
        <v>13.0255</v>
      </c>
      <c r="E1711" s="132" t="n">
        <v>12.96027</v>
      </c>
      <c r="F1711" s="132" t="n">
        <v>13.01909</v>
      </c>
    </row>
    <row r="1712" customFormat="false" ht="12.8" hidden="true" customHeight="false" outlineLevel="0" collapsed="false">
      <c r="A1712" s="131" t="n">
        <v>1388008800</v>
      </c>
      <c r="B1712" s="330" t="n">
        <f aca="false">(A1712/(24*60*60))+DATE(1970,1,1)</f>
        <v>41633.9166666667</v>
      </c>
      <c r="C1712" s="132" t="n">
        <v>13.01909</v>
      </c>
      <c r="D1712" s="132" t="n">
        <v>13.09732</v>
      </c>
      <c r="E1712" s="132" t="n">
        <v>13.0105</v>
      </c>
      <c r="F1712" s="132" t="n">
        <v>13.0815</v>
      </c>
    </row>
    <row r="1713" customFormat="false" ht="12.8" hidden="true" customHeight="false" outlineLevel="0" collapsed="false">
      <c r="A1713" s="131" t="n">
        <v>1388095200</v>
      </c>
      <c r="B1713" s="330" t="n">
        <f aca="false">(A1713/(24*60*60))+DATE(1970,1,1)</f>
        <v>41634.9166666667</v>
      </c>
      <c r="C1713" s="132" t="n">
        <v>13.0815</v>
      </c>
      <c r="D1713" s="132" t="n">
        <v>13.1326</v>
      </c>
      <c r="E1713" s="132" t="n">
        <v>13.0477</v>
      </c>
      <c r="F1713" s="132" t="n">
        <v>13.0484</v>
      </c>
    </row>
    <row r="1714" customFormat="false" ht="12.8" hidden="true" customHeight="false" outlineLevel="0" collapsed="false">
      <c r="A1714" s="131" t="n">
        <v>1388354400</v>
      </c>
      <c r="B1714" s="330" t="n">
        <f aca="false">(A1714/(24*60*60))+DATE(1970,1,1)</f>
        <v>41637.9166666667</v>
      </c>
      <c r="C1714" s="132" t="n">
        <v>13.0521</v>
      </c>
      <c r="D1714" s="132" t="n">
        <v>13.0989</v>
      </c>
      <c r="E1714" s="132" t="n">
        <v>13.03558</v>
      </c>
      <c r="F1714" s="132" t="n">
        <v>13.0694</v>
      </c>
    </row>
    <row r="1715" customFormat="false" ht="12.8" hidden="true" customHeight="false" outlineLevel="0" collapsed="false">
      <c r="A1715" s="131" t="n">
        <v>1388440800</v>
      </c>
      <c r="B1715" s="330" t="n">
        <f aca="false">(A1715/(24*60*60))+DATE(1970,1,1)</f>
        <v>41638.9166666667</v>
      </c>
      <c r="C1715" s="132" t="n">
        <v>13.0694</v>
      </c>
      <c r="D1715" s="132" t="n">
        <v>13.1118</v>
      </c>
      <c r="E1715" s="132" t="n">
        <v>13.0106</v>
      </c>
      <c r="F1715" s="132" t="n">
        <v>13.09436</v>
      </c>
    </row>
    <row r="1716" customFormat="false" ht="12.8" hidden="true" customHeight="false" outlineLevel="0" collapsed="false">
      <c r="A1716" s="131" t="n">
        <v>1388613600</v>
      </c>
      <c r="B1716" s="330" t="n">
        <f aca="false">(A1716/(24*60*60))+DATE(1970,1,1)</f>
        <v>41640.9166666667</v>
      </c>
      <c r="C1716" s="132" t="n">
        <v>13.09436</v>
      </c>
      <c r="D1716" s="132" t="n">
        <v>13.1646</v>
      </c>
      <c r="E1716" s="132" t="n">
        <v>13.0301</v>
      </c>
      <c r="F1716" s="132" t="n">
        <v>13.1487</v>
      </c>
    </row>
    <row r="1717" customFormat="false" ht="12.8" hidden="true" customHeight="false" outlineLevel="0" collapsed="false">
      <c r="A1717" s="131" t="n">
        <v>1388700000</v>
      </c>
      <c r="B1717" s="330" t="n">
        <f aca="false">(A1717/(24*60*60))+DATE(1970,1,1)</f>
        <v>41641.9166666667</v>
      </c>
      <c r="C1717" s="132" t="n">
        <v>13.1487</v>
      </c>
      <c r="D1717" s="132" t="n">
        <v>13.1596</v>
      </c>
      <c r="E1717" s="132" t="n">
        <v>13.05503</v>
      </c>
      <c r="F1717" s="132" t="n">
        <v>13.0936</v>
      </c>
    </row>
    <row r="1718" customFormat="false" ht="12.8" hidden="true" customHeight="false" outlineLevel="0" collapsed="false">
      <c r="A1718" s="131" t="n">
        <v>1388959200</v>
      </c>
      <c r="B1718" s="330" t="n">
        <f aca="false">(A1718/(24*60*60))+DATE(1970,1,1)</f>
        <v>41644.9166666667</v>
      </c>
      <c r="C1718" s="132" t="n">
        <v>13.0774</v>
      </c>
      <c r="D1718" s="132" t="n">
        <v>13.1426</v>
      </c>
      <c r="E1718" s="132" t="n">
        <v>13.06118</v>
      </c>
      <c r="F1718" s="132" t="n">
        <v>13.0852</v>
      </c>
    </row>
    <row r="1719" customFormat="false" ht="12.8" hidden="true" customHeight="false" outlineLevel="0" collapsed="false">
      <c r="A1719" s="131" t="n">
        <v>1389045600</v>
      </c>
      <c r="B1719" s="330" t="n">
        <f aca="false">(A1719/(24*60*60))+DATE(1970,1,1)</f>
        <v>41645.9166666667</v>
      </c>
      <c r="C1719" s="132" t="n">
        <v>13.0852</v>
      </c>
      <c r="D1719" s="132" t="n">
        <v>13.1137</v>
      </c>
      <c r="E1719" s="132" t="n">
        <v>12.9979</v>
      </c>
      <c r="F1719" s="132" t="n">
        <v>13.01459</v>
      </c>
    </row>
    <row r="1720" customFormat="false" ht="12.8" hidden="true" customHeight="false" outlineLevel="0" collapsed="false">
      <c r="A1720" s="131" t="n">
        <v>1389132000</v>
      </c>
      <c r="B1720" s="330" t="n">
        <f aca="false">(A1720/(24*60*60))+DATE(1970,1,1)</f>
        <v>41646.9166666667</v>
      </c>
      <c r="C1720" s="132" t="n">
        <v>13.01459</v>
      </c>
      <c r="D1720" s="132" t="n">
        <v>13.1456</v>
      </c>
      <c r="E1720" s="132" t="n">
        <v>12.9851</v>
      </c>
      <c r="F1720" s="132" t="n">
        <v>13.1356</v>
      </c>
    </row>
    <row r="1721" customFormat="false" ht="12.8" hidden="true" customHeight="false" outlineLevel="0" collapsed="false">
      <c r="A1721" s="131" t="n">
        <v>1389218400</v>
      </c>
      <c r="B1721" s="330" t="n">
        <f aca="false">(A1721/(24*60*60))+DATE(1970,1,1)</f>
        <v>41647.9166666667</v>
      </c>
      <c r="C1721" s="132" t="n">
        <v>13.1356</v>
      </c>
      <c r="D1721" s="132" t="n">
        <v>13.159</v>
      </c>
      <c r="E1721" s="132" t="n">
        <v>13.0882</v>
      </c>
      <c r="F1721" s="132" t="n">
        <v>13.09048</v>
      </c>
    </row>
    <row r="1722" customFormat="false" ht="12.8" hidden="true" customHeight="false" outlineLevel="0" collapsed="false">
      <c r="A1722" s="131" t="n">
        <v>1389304800</v>
      </c>
      <c r="B1722" s="330" t="n">
        <f aca="false">(A1722/(24*60*60))+DATE(1970,1,1)</f>
        <v>41648.9166666667</v>
      </c>
      <c r="C1722" s="132" t="n">
        <v>13.09048</v>
      </c>
      <c r="D1722" s="132" t="n">
        <v>13.0982</v>
      </c>
      <c r="E1722" s="132" t="n">
        <v>12.9641</v>
      </c>
      <c r="F1722" s="132" t="n">
        <v>12.96455</v>
      </c>
    </row>
    <row r="1723" customFormat="false" ht="12.8" hidden="true" customHeight="false" outlineLevel="0" collapsed="false">
      <c r="A1723" s="131" t="n">
        <v>1389564000</v>
      </c>
      <c r="B1723" s="330" t="n">
        <f aca="false">(A1723/(24*60*60))+DATE(1970,1,1)</f>
        <v>41651.9166666667</v>
      </c>
      <c r="C1723" s="132" t="n">
        <v>12.9831</v>
      </c>
      <c r="D1723" s="132" t="n">
        <v>13.0904</v>
      </c>
      <c r="E1723" s="132" t="n">
        <v>12.9418</v>
      </c>
      <c r="F1723" s="132" t="n">
        <v>13.08412</v>
      </c>
    </row>
    <row r="1724" customFormat="false" ht="12.8" hidden="true" customHeight="false" outlineLevel="0" collapsed="false">
      <c r="A1724" s="131" t="n">
        <v>1389650400</v>
      </c>
      <c r="B1724" s="330" t="n">
        <f aca="false">(A1724/(24*60*60))+DATE(1970,1,1)</f>
        <v>41652.9166666667</v>
      </c>
      <c r="C1724" s="132" t="n">
        <v>13.08412</v>
      </c>
      <c r="D1724" s="132" t="n">
        <v>13.1441</v>
      </c>
      <c r="E1724" s="132" t="n">
        <v>13.0616</v>
      </c>
      <c r="F1724" s="132" t="n">
        <v>13.088</v>
      </c>
    </row>
    <row r="1725" customFormat="false" ht="12.8" hidden="true" customHeight="false" outlineLevel="0" collapsed="false">
      <c r="A1725" s="131" t="n">
        <v>1389736800</v>
      </c>
      <c r="B1725" s="330" t="n">
        <f aca="false">(A1725/(24*60*60))+DATE(1970,1,1)</f>
        <v>41653.9166666667</v>
      </c>
      <c r="C1725" s="132" t="n">
        <v>13.088</v>
      </c>
      <c r="D1725" s="132" t="n">
        <v>13.2232</v>
      </c>
      <c r="E1725" s="132" t="n">
        <v>13.07477</v>
      </c>
      <c r="F1725" s="132" t="n">
        <v>13.2024</v>
      </c>
    </row>
    <row r="1726" customFormat="false" ht="12.8" hidden="true" customHeight="false" outlineLevel="0" collapsed="false">
      <c r="A1726" s="131" t="n">
        <v>1389823200</v>
      </c>
      <c r="B1726" s="330" t="n">
        <f aca="false">(A1726/(24*60*60))+DATE(1970,1,1)</f>
        <v>41654.9166666667</v>
      </c>
      <c r="C1726" s="132" t="n">
        <v>13.2024</v>
      </c>
      <c r="D1726" s="132" t="n">
        <v>13.3323</v>
      </c>
      <c r="E1726" s="132" t="n">
        <v>13.1796</v>
      </c>
      <c r="F1726" s="132" t="n">
        <v>13.2732</v>
      </c>
    </row>
    <row r="1727" customFormat="false" ht="12.8" hidden="true" customHeight="false" outlineLevel="0" collapsed="false">
      <c r="A1727" s="131" t="n">
        <v>1389909600</v>
      </c>
      <c r="B1727" s="330" t="n">
        <f aca="false">(A1727/(24*60*60))+DATE(1970,1,1)</f>
        <v>41655.9166666667</v>
      </c>
      <c r="C1727" s="132" t="n">
        <v>13.2732</v>
      </c>
      <c r="D1727" s="132" t="n">
        <v>13.3191</v>
      </c>
      <c r="E1727" s="132" t="n">
        <v>13.2288</v>
      </c>
      <c r="F1727" s="132" t="n">
        <v>13.2407</v>
      </c>
    </row>
    <row r="1728" customFormat="false" ht="12.8" hidden="true" customHeight="false" outlineLevel="0" collapsed="false">
      <c r="A1728" s="131" t="n">
        <v>1390168800</v>
      </c>
      <c r="B1728" s="330" t="n">
        <f aca="false">(A1728/(24*60*60))+DATE(1970,1,1)</f>
        <v>41658.9166666667</v>
      </c>
      <c r="C1728" s="132" t="n">
        <v>13.2057</v>
      </c>
      <c r="D1728" s="132" t="n">
        <v>13.2694</v>
      </c>
      <c r="E1728" s="132" t="n">
        <v>13.2057</v>
      </c>
      <c r="F1728" s="132" t="n">
        <v>13.23493</v>
      </c>
    </row>
    <row r="1729" customFormat="false" ht="12.8" hidden="true" customHeight="false" outlineLevel="0" collapsed="false">
      <c r="A1729" s="131" t="n">
        <v>1390255200</v>
      </c>
      <c r="B1729" s="330" t="n">
        <f aca="false">(A1729/(24*60*60))+DATE(1970,1,1)</f>
        <v>41659.9166666667</v>
      </c>
      <c r="C1729" s="132" t="n">
        <v>13.23493</v>
      </c>
      <c r="D1729" s="132" t="n">
        <v>13.3555</v>
      </c>
      <c r="E1729" s="132" t="n">
        <v>13.22378</v>
      </c>
      <c r="F1729" s="132" t="n">
        <v>13.27489</v>
      </c>
    </row>
    <row r="1730" customFormat="false" ht="12.8" hidden="true" customHeight="false" outlineLevel="0" collapsed="false">
      <c r="A1730" s="131" t="n">
        <v>1390341600</v>
      </c>
      <c r="B1730" s="330" t="n">
        <f aca="false">(A1730/(24*60*60))+DATE(1970,1,1)</f>
        <v>41660.9166666667</v>
      </c>
      <c r="C1730" s="132" t="n">
        <v>13.27489</v>
      </c>
      <c r="D1730" s="132" t="n">
        <v>13.3501</v>
      </c>
      <c r="E1730" s="132" t="n">
        <v>13.2502</v>
      </c>
      <c r="F1730" s="132" t="n">
        <v>13.3088</v>
      </c>
    </row>
    <row r="1731" customFormat="false" ht="12.8" hidden="true" customHeight="false" outlineLevel="0" collapsed="false">
      <c r="A1731" s="131" t="n">
        <v>1390428000</v>
      </c>
      <c r="B1731" s="330" t="n">
        <f aca="false">(A1731/(24*60*60))+DATE(1970,1,1)</f>
        <v>41661.9166666667</v>
      </c>
      <c r="C1731" s="132" t="n">
        <v>13.3088</v>
      </c>
      <c r="D1731" s="132" t="n">
        <v>13.4448</v>
      </c>
      <c r="E1731" s="132" t="n">
        <v>13.3042</v>
      </c>
      <c r="F1731" s="132" t="n">
        <v>13.3975</v>
      </c>
    </row>
    <row r="1732" customFormat="false" ht="12.8" hidden="true" customHeight="false" outlineLevel="0" collapsed="false">
      <c r="A1732" s="131" t="n">
        <v>1390514400</v>
      </c>
      <c r="B1732" s="330" t="n">
        <f aca="false">(A1732/(24*60*60))+DATE(1970,1,1)</f>
        <v>41662.9166666667</v>
      </c>
      <c r="C1732" s="132" t="n">
        <v>13.3975</v>
      </c>
      <c r="D1732" s="132" t="n">
        <v>13.6061</v>
      </c>
      <c r="E1732" s="132" t="n">
        <v>13.3778</v>
      </c>
      <c r="F1732" s="132" t="n">
        <v>13.4573</v>
      </c>
    </row>
    <row r="1733" customFormat="false" ht="12.8" hidden="true" customHeight="false" outlineLevel="0" collapsed="false">
      <c r="A1733" s="131" t="n">
        <v>1390773600</v>
      </c>
      <c r="B1733" s="330" t="n">
        <f aca="false">(A1733/(24*60*60))+DATE(1970,1,1)</f>
        <v>41665.9166666667</v>
      </c>
      <c r="C1733" s="132" t="n">
        <v>13.4471</v>
      </c>
      <c r="D1733" s="132" t="n">
        <v>13.5234</v>
      </c>
      <c r="E1733" s="132" t="n">
        <v>13.3443</v>
      </c>
      <c r="F1733" s="132" t="n">
        <v>13.3628</v>
      </c>
    </row>
    <row r="1734" customFormat="false" ht="12.8" hidden="true" customHeight="false" outlineLevel="0" collapsed="false">
      <c r="A1734" s="131" t="n">
        <v>1390860000</v>
      </c>
      <c r="B1734" s="330" t="n">
        <f aca="false">(A1734/(24*60*60))+DATE(1970,1,1)</f>
        <v>41666.9166666667</v>
      </c>
      <c r="C1734" s="132" t="n">
        <v>13.3628</v>
      </c>
      <c r="D1734" s="132" t="n">
        <v>13.3831</v>
      </c>
      <c r="E1734" s="132" t="n">
        <v>13.202</v>
      </c>
      <c r="F1734" s="132" t="n">
        <v>13.2532</v>
      </c>
    </row>
    <row r="1735" customFormat="false" ht="12.8" hidden="true" customHeight="false" outlineLevel="0" collapsed="false">
      <c r="A1735" s="131" t="n">
        <v>1390946400</v>
      </c>
      <c r="B1735" s="330" t="n">
        <f aca="false">(A1735/(24*60*60))+DATE(1970,1,1)</f>
        <v>41667.9166666667</v>
      </c>
      <c r="C1735" s="132" t="n">
        <v>13.2532</v>
      </c>
      <c r="D1735" s="132" t="n">
        <v>13.46804</v>
      </c>
      <c r="E1735" s="132" t="n">
        <v>13.1691</v>
      </c>
      <c r="F1735" s="132" t="n">
        <v>13.3912</v>
      </c>
    </row>
    <row r="1736" customFormat="false" ht="12.8" hidden="true" customHeight="false" outlineLevel="0" collapsed="false">
      <c r="A1736" s="131" t="n">
        <v>1391032800</v>
      </c>
      <c r="B1736" s="330" t="n">
        <f aca="false">(A1736/(24*60*60))+DATE(1970,1,1)</f>
        <v>41668.9166666667</v>
      </c>
      <c r="C1736" s="132" t="n">
        <v>13.3912</v>
      </c>
      <c r="D1736" s="132" t="n">
        <v>13.4367</v>
      </c>
      <c r="E1736" s="132" t="n">
        <v>13.281</v>
      </c>
      <c r="F1736" s="132" t="n">
        <v>13.36292</v>
      </c>
    </row>
    <row r="1737" customFormat="false" ht="12.8" hidden="true" customHeight="false" outlineLevel="0" collapsed="false">
      <c r="A1737" s="131" t="n">
        <v>1391119200</v>
      </c>
      <c r="B1737" s="330" t="n">
        <f aca="false">(A1737/(24*60*60))+DATE(1970,1,1)</f>
        <v>41669.9166666667</v>
      </c>
      <c r="C1737" s="132" t="n">
        <v>13.36292</v>
      </c>
      <c r="D1737" s="132" t="n">
        <v>13.4772</v>
      </c>
      <c r="E1737" s="132" t="n">
        <v>13.3056</v>
      </c>
      <c r="F1737" s="132" t="n">
        <v>13.3521</v>
      </c>
    </row>
    <row r="1738" customFormat="false" ht="12.8" hidden="true" customHeight="false" outlineLevel="0" collapsed="false">
      <c r="A1738" s="131" t="n">
        <v>1391378400</v>
      </c>
      <c r="B1738" s="330" t="n">
        <f aca="false">(A1738/(24*60*60))+DATE(1970,1,1)</f>
        <v>41672.9166666667</v>
      </c>
      <c r="C1738" s="132" t="n">
        <v>13.3608</v>
      </c>
      <c r="D1738" s="132" t="n">
        <v>13.5522</v>
      </c>
      <c r="E1738" s="132" t="n">
        <v>13.3079</v>
      </c>
      <c r="F1738" s="132" t="n">
        <v>13.5301</v>
      </c>
    </row>
    <row r="1739" customFormat="false" ht="12.8" hidden="true" customHeight="false" outlineLevel="0" collapsed="false">
      <c r="A1739" s="131" t="n">
        <v>1391464800</v>
      </c>
      <c r="B1739" s="330" t="n">
        <f aca="false">(A1739/(24*60*60))+DATE(1970,1,1)</f>
        <v>41673.9166666667</v>
      </c>
      <c r="C1739" s="132" t="n">
        <v>13.5301</v>
      </c>
      <c r="D1739" s="132" t="n">
        <v>13.5405</v>
      </c>
      <c r="E1739" s="132" t="n">
        <v>13.3171</v>
      </c>
      <c r="F1739" s="132" t="n">
        <v>13.3194</v>
      </c>
    </row>
    <row r="1740" customFormat="false" ht="12.8" hidden="true" customHeight="false" outlineLevel="0" collapsed="false">
      <c r="A1740" s="131" t="n">
        <v>1391551200</v>
      </c>
      <c r="B1740" s="330" t="n">
        <f aca="false">(A1740/(24*60*60))+DATE(1970,1,1)</f>
        <v>41674.9166666667</v>
      </c>
      <c r="C1740" s="132" t="n">
        <v>13.3194</v>
      </c>
      <c r="D1740" s="132" t="n">
        <v>13.3895</v>
      </c>
      <c r="E1740" s="132" t="n">
        <v>13.2174</v>
      </c>
      <c r="F1740" s="132" t="n">
        <v>13.279</v>
      </c>
    </row>
    <row r="1741" customFormat="false" ht="12.8" hidden="true" customHeight="false" outlineLevel="0" collapsed="false">
      <c r="A1741" s="131" t="n">
        <v>1391637600</v>
      </c>
      <c r="B1741" s="330" t="n">
        <f aca="false">(A1741/(24*60*60))+DATE(1970,1,1)</f>
        <v>41675.9166666667</v>
      </c>
      <c r="C1741" s="132" t="n">
        <v>13.279</v>
      </c>
      <c r="D1741" s="132" t="n">
        <v>13.3022</v>
      </c>
      <c r="E1741" s="132" t="n">
        <v>13.18601</v>
      </c>
      <c r="F1741" s="132" t="n">
        <v>13.27</v>
      </c>
    </row>
    <row r="1742" customFormat="false" ht="12.8" hidden="true" customHeight="false" outlineLevel="0" collapsed="false">
      <c r="A1742" s="131" t="n">
        <v>1391724000</v>
      </c>
      <c r="B1742" s="330" t="n">
        <f aca="false">(A1742/(24*60*60))+DATE(1970,1,1)</f>
        <v>41676.9166666667</v>
      </c>
      <c r="C1742" s="132" t="n">
        <v>13.27</v>
      </c>
      <c r="D1742" s="132" t="n">
        <v>13.3952</v>
      </c>
      <c r="E1742" s="132" t="n">
        <v>13.2477</v>
      </c>
      <c r="F1742" s="132" t="n">
        <v>13.2481</v>
      </c>
    </row>
    <row r="1743" customFormat="false" ht="12.8" hidden="true" customHeight="false" outlineLevel="0" collapsed="false">
      <c r="A1743" s="131" t="n">
        <v>1391983200</v>
      </c>
      <c r="B1743" s="330" t="n">
        <f aca="false">(A1743/(24*60*60))+DATE(1970,1,1)</f>
        <v>41679.9166666667</v>
      </c>
      <c r="C1743" s="132" t="n">
        <v>13.2634</v>
      </c>
      <c r="D1743" s="132" t="n">
        <v>13.3388</v>
      </c>
      <c r="E1743" s="132" t="n">
        <v>13.25423</v>
      </c>
      <c r="F1743" s="132" t="n">
        <v>13.3194</v>
      </c>
    </row>
    <row r="1744" customFormat="false" ht="12.8" hidden="true" customHeight="false" outlineLevel="0" collapsed="false">
      <c r="A1744" s="131" t="n">
        <v>1392069600</v>
      </c>
      <c r="B1744" s="330" t="n">
        <f aca="false">(A1744/(24*60*60))+DATE(1970,1,1)</f>
        <v>41680.9166666667</v>
      </c>
      <c r="C1744" s="132" t="n">
        <v>13.3194</v>
      </c>
      <c r="D1744" s="132" t="n">
        <v>13.3555</v>
      </c>
      <c r="E1744" s="132" t="n">
        <v>13.2521</v>
      </c>
      <c r="F1744" s="132" t="n">
        <v>13.2868</v>
      </c>
    </row>
    <row r="1745" customFormat="false" ht="12.8" hidden="true" customHeight="false" outlineLevel="0" collapsed="false">
      <c r="A1745" s="131" t="n">
        <v>1392156000</v>
      </c>
      <c r="B1745" s="330" t="n">
        <f aca="false">(A1745/(24*60*60))+DATE(1970,1,1)</f>
        <v>41681.9166666667</v>
      </c>
      <c r="C1745" s="132" t="n">
        <v>13.2868</v>
      </c>
      <c r="D1745" s="132" t="n">
        <v>13.3458</v>
      </c>
      <c r="E1745" s="132" t="n">
        <v>13.26327</v>
      </c>
      <c r="F1745" s="132" t="n">
        <v>13.3207</v>
      </c>
    </row>
    <row r="1746" customFormat="false" ht="12.8" hidden="true" customHeight="false" outlineLevel="0" collapsed="false">
      <c r="A1746" s="131" t="n">
        <v>1392242400</v>
      </c>
      <c r="B1746" s="330" t="n">
        <f aca="false">(A1746/(24*60*60))+DATE(1970,1,1)</f>
        <v>41682.9166666667</v>
      </c>
      <c r="C1746" s="132" t="n">
        <v>13.3207</v>
      </c>
      <c r="D1746" s="132" t="n">
        <v>13.3907</v>
      </c>
      <c r="E1746" s="132" t="n">
        <v>13.246</v>
      </c>
      <c r="F1746" s="132" t="n">
        <v>13.2578</v>
      </c>
    </row>
    <row r="1747" customFormat="false" ht="12.8" hidden="true" customHeight="false" outlineLevel="0" collapsed="false">
      <c r="A1747" s="131" t="n">
        <v>1392328800</v>
      </c>
      <c r="B1747" s="330" t="n">
        <f aca="false">(A1747/(24*60*60))+DATE(1970,1,1)</f>
        <v>41683.9166666667</v>
      </c>
      <c r="C1747" s="132" t="n">
        <v>13.2578</v>
      </c>
      <c r="D1747" s="132" t="n">
        <v>13.2968</v>
      </c>
      <c r="E1747" s="132" t="n">
        <v>13.21804</v>
      </c>
      <c r="F1747" s="132" t="n">
        <v>13.2345</v>
      </c>
    </row>
    <row r="1748" customFormat="false" ht="12.8" hidden="true" customHeight="false" outlineLevel="0" collapsed="false">
      <c r="A1748" s="131" t="n">
        <v>1392588000</v>
      </c>
      <c r="B1748" s="330" t="n">
        <f aca="false">(A1748/(24*60*60))+DATE(1970,1,1)</f>
        <v>41686.9166666667</v>
      </c>
      <c r="C1748" s="132" t="n">
        <v>13.2199</v>
      </c>
      <c r="D1748" s="132" t="n">
        <v>13.2507</v>
      </c>
      <c r="E1748" s="132" t="n">
        <v>13.1846</v>
      </c>
      <c r="F1748" s="132" t="n">
        <v>13.2082</v>
      </c>
    </row>
    <row r="1749" customFormat="false" ht="12.8" hidden="true" customHeight="false" outlineLevel="0" collapsed="false">
      <c r="A1749" s="131" t="n">
        <v>1392674400</v>
      </c>
      <c r="B1749" s="330" t="n">
        <f aca="false">(A1749/(24*60*60))+DATE(1970,1,1)</f>
        <v>41687.9166666667</v>
      </c>
      <c r="C1749" s="132" t="n">
        <v>13.2082</v>
      </c>
      <c r="D1749" s="132" t="n">
        <v>13.2474</v>
      </c>
      <c r="E1749" s="132" t="n">
        <v>13.18507</v>
      </c>
      <c r="F1749" s="132" t="n">
        <v>13.2339</v>
      </c>
    </row>
    <row r="1750" customFormat="false" ht="12.8" hidden="true" customHeight="false" outlineLevel="0" collapsed="false">
      <c r="A1750" s="131" t="n">
        <v>1392760800</v>
      </c>
      <c r="B1750" s="330" t="n">
        <f aca="false">(A1750/(24*60*60))+DATE(1970,1,1)</f>
        <v>41688.9166666667</v>
      </c>
      <c r="C1750" s="132" t="n">
        <v>13.2339</v>
      </c>
      <c r="D1750" s="132" t="n">
        <v>13.3401</v>
      </c>
      <c r="E1750" s="132" t="n">
        <v>13.2201</v>
      </c>
      <c r="F1750" s="132" t="n">
        <v>13.3311</v>
      </c>
    </row>
    <row r="1751" customFormat="false" ht="12.8" hidden="true" customHeight="false" outlineLevel="0" collapsed="false">
      <c r="A1751" s="131" t="n">
        <v>1392847200</v>
      </c>
      <c r="B1751" s="330" t="n">
        <f aca="false">(A1751/(24*60*60))+DATE(1970,1,1)</f>
        <v>41689.9166666667</v>
      </c>
      <c r="C1751" s="132" t="n">
        <v>13.3311</v>
      </c>
      <c r="D1751" s="132" t="n">
        <v>13.3679</v>
      </c>
      <c r="E1751" s="132" t="n">
        <v>13.2654</v>
      </c>
      <c r="F1751" s="132" t="n">
        <v>13.2763</v>
      </c>
    </row>
    <row r="1752" customFormat="false" ht="12.8" hidden="true" customHeight="false" outlineLevel="0" collapsed="false">
      <c r="A1752" s="131" t="n">
        <v>1392933600</v>
      </c>
      <c r="B1752" s="330" t="n">
        <f aca="false">(A1752/(24*60*60))+DATE(1970,1,1)</f>
        <v>41690.9166666667</v>
      </c>
      <c r="C1752" s="132" t="n">
        <v>13.2763</v>
      </c>
      <c r="D1752" s="132" t="n">
        <v>13.3207</v>
      </c>
      <c r="E1752" s="132" t="n">
        <v>13.2458</v>
      </c>
      <c r="F1752" s="132" t="n">
        <v>13.2535</v>
      </c>
    </row>
    <row r="1753" customFormat="false" ht="12.8" hidden="true" customHeight="false" outlineLevel="0" collapsed="false">
      <c r="A1753" s="131" t="n">
        <v>1393192800</v>
      </c>
      <c r="B1753" s="330" t="n">
        <f aca="false">(A1753/(24*60*60))+DATE(1970,1,1)</f>
        <v>41693.9166666667</v>
      </c>
      <c r="C1753" s="132" t="n">
        <v>13.2531</v>
      </c>
      <c r="D1753" s="132" t="n">
        <v>13.29384</v>
      </c>
      <c r="E1753" s="132" t="n">
        <v>13.1919</v>
      </c>
      <c r="F1753" s="132" t="n">
        <v>13.2563</v>
      </c>
    </row>
    <row r="1754" customFormat="false" ht="12.8" hidden="true" customHeight="false" outlineLevel="0" collapsed="false">
      <c r="A1754" s="131" t="n">
        <v>1393279200</v>
      </c>
      <c r="B1754" s="330" t="n">
        <f aca="false">(A1754/(24*60*60))+DATE(1970,1,1)</f>
        <v>41694.9166666667</v>
      </c>
      <c r="C1754" s="132" t="n">
        <v>13.2563</v>
      </c>
      <c r="D1754" s="132" t="n">
        <v>13.27707</v>
      </c>
      <c r="E1754" s="132" t="n">
        <v>13.1973</v>
      </c>
      <c r="F1754" s="132" t="n">
        <v>13.2256</v>
      </c>
    </row>
    <row r="1755" customFormat="false" ht="12.8" hidden="true" customHeight="false" outlineLevel="0" collapsed="false">
      <c r="A1755" s="131" t="n">
        <v>1393365600</v>
      </c>
      <c r="B1755" s="330" t="n">
        <f aca="false">(A1755/(24*60*60))+DATE(1970,1,1)</f>
        <v>41695.9166666667</v>
      </c>
      <c r="C1755" s="132" t="n">
        <v>13.2256</v>
      </c>
      <c r="D1755" s="132" t="n">
        <v>13.3623</v>
      </c>
      <c r="E1755" s="132" t="n">
        <v>13.20937</v>
      </c>
      <c r="F1755" s="132" t="n">
        <v>13.3276</v>
      </c>
    </row>
    <row r="1756" customFormat="false" ht="12.8" hidden="true" customHeight="false" outlineLevel="0" collapsed="false">
      <c r="A1756" s="131" t="n">
        <v>1393452000</v>
      </c>
      <c r="B1756" s="330" t="n">
        <f aca="false">(A1756/(24*60*60))+DATE(1970,1,1)</f>
        <v>41696.9166666667</v>
      </c>
      <c r="C1756" s="132" t="n">
        <v>13.3276</v>
      </c>
      <c r="D1756" s="132" t="n">
        <v>13.3671</v>
      </c>
      <c r="E1756" s="132" t="n">
        <v>13.2544</v>
      </c>
      <c r="F1756" s="132" t="n">
        <v>13.2546</v>
      </c>
    </row>
    <row r="1757" customFormat="false" ht="12.8" hidden="true" customHeight="false" outlineLevel="0" collapsed="false">
      <c r="A1757" s="131" t="n">
        <v>1393538400</v>
      </c>
      <c r="B1757" s="330" t="n">
        <f aca="false">(A1757/(24*60*60))+DATE(1970,1,1)</f>
        <v>41697.9166666667</v>
      </c>
      <c r="C1757" s="132" t="n">
        <v>13.2546</v>
      </c>
      <c r="D1757" s="132" t="n">
        <v>13.3104</v>
      </c>
      <c r="E1757" s="132" t="n">
        <v>13.2164</v>
      </c>
      <c r="F1757" s="132" t="n">
        <v>13.2451</v>
      </c>
    </row>
    <row r="1758" customFormat="false" ht="12.8" hidden="true" customHeight="false" outlineLevel="0" collapsed="false">
      <c r="A1758" s="131" t="n">
        <v>1393797600</v>
      </c>
      <c r="B1758" s="330" t="n">
        <f aca="false">(A1758/(24*60*60))+DATE(1970,1,1)</f>
        <v>41700.9166666667</v>
      </c>
      <c r="C1758" s="132" t="n">
        <v>13.29911</v>
      </c>
      <c r="D1758" s="132" t="n">
        <v>13.3499</v>
      </c>
      <c r="E1758" s="132" t="n">
        <v>13.2709</v>
      </c>
      <c r="F1758" s="132" t="n">
        <v>13.3296</v>
      </c>
    </row>
    <row r="1759" customFormat="false" ht="12.8" hidden="true" customHeight="false" outlineLevel="0" collapsed="false">
      <c r="A1759" s="131" t="n">
        <v>1393884000</v>
      </c>
      <c r="B1759" s="330" t="n">
        <f aca="false">(A1759/(24*60*60))+DATE(1970,1,1)</f>
        <v>41701.9166666667</v>
      </c>
      <c r="C1759" s="132" t="n">
        <v>13.3296</v>
      </c>
      <c r="D1759" s="132" t="n">
        <v>13.33</v>
      </c>
      <c r="E1759" s="132" t="n">
        <v>13.25146</v>
      </c>
      <c r="F1759" s="132" t="n">
        <v>13.2803</v>
      </c>
    </row>
    <row r="1760" customFormat="false" ht="12.8" hidden="true" customHeight="false" outlineLevel="0" collapsed="false">
      <c r="A1760" s="131" t="n">
        <v>1393970400</v>
      </c>
      <c r="B1760" s="330" t="n">
        <f aca="false">(A1760/(24*60*60))+DATE(1970,1,1)</f>
        <v>41702.9166666667</v>
      </c>
      <c r="C1760" s="132" t="n">
        <v>13.2803</v>
      </c>
      <c r="D1760" s="132" t="n">
        <v>13.2844</v>
      </c>
      <c r="E1760" s="132" t="n">
        <v>13.2314</v>
      </c>
      <c r="F1760" s="132" t="n">
        <v>13.2341</v>
      </c>
    </row>
    <row r="1761" customFormat="false" ht="12.8" hidden="true" customHeight="false" outlineLevel="0" collapsed="false">
      <c r="A1761" s="131" t="n">
        <v>1394056800</v>
      </c>
      <c r="B1761" s="330" t="n">
        <f aca="false">(A1761/(24*60*60))+DATE(1970,1,1)</f>
        <v>41703.9166666667</v>
      </c>
      <c r="C1761" s="132" t="n">
        <v>13.2341</v>
      </c>
      <c r="D1761" s="132" t="n">
        <v>13.2479</v>
      </c>
      <c r="E1761" s="132" t="n">
        <v>13.12459</v>
      </c>
      <c r="F1761" s="132" t="n">
        <v>13.15</v>
      </c>
    </row>
    <row r="1762" customFormat="false" ht="12.8" hidden="true" customHeight="false" outlineLevel="0" collapsed="false">
      <c r="A1762" s="131" t="n">
        <v>1394143200</v>
      </c>
      <c r="B1762" s="330" t="n">
        <f aca="false">(A1762/(24*60*60))+DATE(1970,1,1)</f>
        <v>41704.9166666667</v>
      </c>
      <c r="C1762" s="132" t="n">
        <v>13.15</v>
      </c>
      <c r="D1762" s="132" t="n">
        <v>13.2229</v>
      </c>
      <c r="E1762" s="132" t="n">
        <v>13.1092</v>
      </c>
      <c r="F1762" s="132" t="n">
        <v>13.1789</v>
      </c>
    </row>
    <row r="1763" customFormat="false" ht="12.8" hidden="true" customHeight="false" outlineLevel="0" collapsed="false">
      <c r="A1763" s="131" t="n">
        <v>1394398800</v>
      </c>
      <c r="B1763" s="330" t="n">
        <f aca="false">(A1763/(24*60*60))+DATE(1970,1,1)</f>
        <v>41707.875</v>
      </c>
      <c r="C1763" s="132" t="n">
        <v>13.1816</v>
      </c>
      <c r="D1763" s="132" t="n">
        <v>13.2407</v>
      </c>
      <c r="E1763" s="132" t="n">
        <v>13.1761</v>
      </c>
      <c r="F1763" s="132" t="n">
        <v>13.2115</v>
      </c>
    </row>
    <row r="1764" customFormat="false" ht="12.8" hidden="true" customHeight="false" outlineLevel="0" collapsed="false">
      <c r="A1764" s="131" t="n">
        <v>1394485200</v>
      </c>
      <c r="B1764" s="330" t="n">
        <f aca="false">(A1764/(24*60*60))+DATE(1970,1,1)</f>
        <v>41708.875</v>
      </c>
      <c r="C1764" s="132" t="n">
        <v>13.2115</v>
      </c>
      <c r="D1764" s="132" t="n">
        <v>13.28511</v>
      </c>
      <c r="E1764" s="132" t="n">
        <v>13.19935</v>
      </c>
      <c r="F1764" s="132" t="n">
        <v>13.2803</v>
      </c>
    </row>
    <row r="1765" customFormat="false" ht="12.8" hidden="true" customHeight="false" outlineLevel="0" collapsed="false">
      <c r="A1765" s="131" t="n">
        <v>1394571600</v>
      </c>
      <c r="B1765" s="330" t="n">
        <f aca="false">(A1765/(24*60*60))+DATE(1970,1,1)</f>
        <v>41709.875</v>
      </c>
      <c r="C1765" s="132" t="n">
        <v>13.2803</v>
      </c>
      <c r="D1765" s="132" t="n">
        <v>13.317</v>
      </c>
      <c r="E1765" s="132" t="n">
        <v>13.2393</v>
      </c>
      <c r="F1765" s="132" t="n">
        <v>13.2396</v>
      </c>
    </row>
    <row r="1766" customFormat="false" ht="12.8" hidden="true" customHeight="false" outlineLevel="0" collapsed="false">
      <c r="A1766" s="131" t="n">
        <v>1394658000</v>
      </c>
      <c r="B1766" s="330" t="n">
        <f aca="false">(A1766/(24*60*60))+DATE(1970,1,1)</f>
        <v>41710.875</v>
      </c>
      <c r="C1766" s="132" t="n">
        <v>13.2396</v>
      </c>
      <c r="D1766" s="132" t="n">
        <v>13.2922</v>
      </c>
      <c r="E1766" s="132" t="n">
        <v>13.181</v>
      </c>
      <c r="F1766" s="132" t="n">
        <v>13.2897</v>
      </c>
    </row>
    <row r="1767" customFormat="false" ht="12.8" hidden="true" customHeight="false" outlineLevel="0" collapsed="false">
      <c r="A1767" s="131" t="n">
        <v>1394744400</v>
      </c>
      <c r="B1767" s="330" t="n">
        <f aca="false">(A1767/(24*60*60))+DATE(1970,1,1)</f>
        <v>41711.875</v>
      </c>
      <c r="C1767" s="132" t="n">
        <v>13.2897</v>
      </c>
      <c r="D1767" s="132" t="n">
        <v>13.3101</v>
      </c>
      <c r="E1767" s="132" t="n">
        <v>13.19169</v>
      </c>
      <c r="F1767" s="132" t="n">
        <v>13.2041</v>
      </c>
    </row>
    <row r="1768" customFormat="false" ht="12.8" hidden="true" customHeight="false" outlineLevel="0" collapsed="false">
      <c r="A1768" s="131" t="n">
        <v>1395003600</v>
      </c>
      <c r="B1768" s="330" t="n">
        <f aca="false">(A1768/(24*60*60))+DATE(1970,1,1)</f>
        <v>41714.875</v>
      </c>
      <c r="C1768" s="132" t="n">
        <v>13.2364</v>
      </c>
      <c r="D1768" s="132" t="n">
        <v>13.2417</v>
      </c>
      <c r="E1768" s="132" t="n">
        <v>13.1338</v>
      </c>
      <c r="F1768" s="132" t="n">
        <v>13.1532</v>
      </c>
    </row>
    <row r="1769" customFormat="false" ht="12.8" hidden="true" customHeight="false" outlineLevel="0" collapsed="false">
      <c r="A1769" s="131" t="n">
        <v>1395090000</v>
      </c>
      <c r="B1769" s="330" t="n">
        <f aca="false">(A1769/(24*60*60))+DATE(1970,1,1)</f>
        <v>41715.875</v>
      </c>
      <c r="C1769" s="132" t="n">
        <v>13.1532</v>
      </c>
      <c r="D1769" s="132" t="n">
        <v>13.21141</v>
      </c>
      <c r="E1769" s="132" t="n">
        <v>13.1458</v>
      </c>
      <c r="F1769" s="132" t="n">
        <v>13.1581</v>
      </c>
    </row>
    <row r="1770" customFormat="false" ht="12.8" hidden="true" customHeight="false" outlineLevel="0" collapsed="false">
      <c r="A1770" s="131" t="n">
        <v>1395176400</v>
      </c>
      <c r="B1770" s="330" t="n">
        <f aca="false">(A1770/(24*60*60))+DATE(1970,1,1)</f>
        <v>41716.875</v>
      </c>
      <c r="C1770" s="132" t="n">
        <v>13.1581</v>
      </c>
      <c r="D1770" s="132" t="n">
        <v>13.2987</v>
      </c>
      <c r="E1770" s="132" t="n">
        <v>13.14695</v>
      </c>
      <c r="F1770" s="132" t="n">
        <v>13.2836</v>
      </c>
    </row>
    <row r="1771" customFormat="false" ht="12.8" hidden="true" customHeight="false" outlineLevel="0" collapsed="false">
      <c r="A1771" s="131" t="n">
        <v>1395262800</v>
      </c>
      <c r="B1771" s="330" t="n">
        <f aca="false">(A1771/(24*60*60))+DATE(1970,1,1)</f>
        <v>41717.875</v>
      </c>
      <c r="C1771" s="132" t="n">
        <v>13.2836</v>
      </c>
      <c r="D1771" s="132" t="n">
        <v>13.32615</v>
      </c>
      <c r="E1771" s="132" t="n">
        <v>13.2349</v>
      </c>
      <c r="F1771" s="132" t="n">
        <v>13.2578</v>
      </c>
    </row>
    <row r="1772" customFormat="false" ht="12.8" hidden="true" customHeight="false" outlineLevel="0" collapsed="false">
      <c r="A1772" s="131" t="n">
        <v>1395349200</v>
      </c>
      <c r="B1772" s="330" t="n">
        <f aca="false">(A1772/(24*60*60))+DATE(1970,1,1)</f>
        <v>41718.875</v>
      </c>
      <c r="C1772" s="132" t="n">
        <v>13.2578</v>
      </c>
      <c r="D1772" s="132" t="n">
        <v>13.27814</v>
      </c>
      <c r="E1772" s="132" t="n">
        <v>13.1999</v>
      </c>
      <c r="F1772" s="132" t="n">
        <v>13.2296</v>
      </c>
    </row>
    <row r="1773" customFormat="false" ht="12.8" hidden="true" customHeight="false" outlineLevel="0" collapsed="false">
      <c r="A1773" s="131" t="n">
        <v>1395608400</v>
      </c>
      <c r="B1773" s="330" t="n">
        <f aca="false">(A1773/(24*60*60))+DATE(1970,1,1)</f>
        <v>41721.875</v>
      </c>
      <c r="C1773" s="132" t="n">
        <v>13.1996</v>
      </c>
      <c r="D1773" s="132" t="n">
        <v>13.2377</v>
      </c>
      <c r="E1773" s="132" t="n">
        <v>13.1741</v>
      </c>
      <c r="F1773" s="132" t="n">
        <v>13.1771</v>
      </c>
    </row>
    <row r="1774" customFormat="false" ht="12.8" hidden="true" customHeight="false" outlineLevel="0" collapsed="false">
      <c r="A1774" s="131" t="n">
        <v>1395694800</v>
      </c>
      <c r="B1774" s="330" t="n">
        <f aca="false">(A1774/(24*60*60))+DATE(1970,1,1)</f>
        <v>41722.875</v>
      </c>
      <c r="C1774" s="132" t="n">
        <v>13.1771</v>
      </c>
      <c r="D1774" s="132" t="n">
        <v>13.19429</v>
      </c>
      <c r="E1774" s="132" t="n">
        <v>13.0943</v>
      </c>
      <c r="F1774" s="132" t="n">
        <v>13.1101</v>
      </c>
    </row>
    <row r="1775" customFormat="false" ht="12.8" hidden="true" customHeight="false" outlineLevel="0" collapsed="false">
      <c r="A1775" s="131" t="n">
        <v>1395781200</v>
      </c>
      <c r="B1775" s="330" t="n">
        <f aca="false">(A1775/(24*60*60))+DATE(1970,1,1)</f>
        <v>41723.875</v>
      </c>
      <c r="C1775" s="132" t="n">
        <v>13.1101</v>
      </c>
      <c r="D1775" s="132" t="n">
        <v>13.1453</v>
      </c>
      <c r="E1775" s="132" t="n">
        <v>13.09567</v>
      </c>
      <c r="F1775" s="132" t="n">
        <v>13.1266</v>
      </c>
    </row>
    <row r="1776" customFormat="false" ht="12.8" hidden="true" customHeight="false" outlineLevel="0" collapsed="false">
      <c r="A1776" s="131" t="n">
        <v>1395867600</v>
      </c>
      <c r="B1776" s="330" t="n">
        <f aca="false">(A1776/(24*60*60))+DATE(1970,1,1)</f>
        <v>41724.875</v>
      </c>
      <c r="C1776" s="132" t="n">
        <v>13.1266</v>
      </c>
      <c r="D1776" s="132" t="n">
        <v>13.14812</v>
      </c>
      <c r="E1776" s="132" t="n">
        <v>13.0547</v>
      </c>
      <c r="F1776" s="132" t="n">
        <v>13.0736</v>
      </c>
    </row>
    <row r="1777" customFormat="false" ht="12.8" hidden="true" customHeight="false" outlineLevel="0" collapsed="false">
      <c r="A1777" s="131" t="n">
        <v>1395954000</v>
      </c>
      <c r="B1777" s="330" t="n">
        <f aca="false">(A1777/(24*60*60))+DATE(1970,1,1)</f>
        <v>41725.875</v>
      </c>
      <c r="C1777" s="132" t="n">
        <v>13.0736</v>
      </c>
      <c r="D1777" s="132" t="n">
        <v>13.0969</v>
      </c>
      <c r="E1777" s="132" t="n">
        <v>13.04709</v>
      </c>
      <c r="F1777" s="132" t="n">
        <v>13.0696</v>
      </c>
    </row>
    <row r="1778" customFormat="false" ht="12.8" hidden="true" customHeight="false" outlineLevel="0" collapsed="false">
      <c r="A1778" s="131" t="n">
        <v>1396213200</v>
      </c>
      <c r="B1778" s="330" t="n">
        <f aca="false">(A1778/(24*60*60))+DATE(1970,1,1)</f>
        <v>41728.875</v>
      </c>
      <c r="C1778" s="132" t="n">
        <v>13.0646</v>
      </c>
      <c r="D1778" s="132" t="n">
        <v>13.08551</v>
      </c>
      <c r="E1778" s="132" t="n">
        <v>13.0372</v>
      </c>
      <c r="F1778" s="132" t="n">
        <v>13.0575</v>
      </c>
    </row>
    <row r="1779" customFormat="false" ht="12.8" hidden="true" customHeight="false" outlineLevel="0" collapsed="false">
      <c r="A1779" s="131" t="n">
        <v>1396299600</v>
      </c>
      <c r="B1779" s="330" t="n">
        <f aca="false">(A1779/(24*60*60))+DATE(1970,1,1)</f>
        <v>41729.875</v>
      </c>
      <c r="C1779" s="132" t="n">
        <v>13.0575</v>
      </c>
      <c r="D1779" s="132" t="n">
        <v>13.0768</v>
      </c>
      <c r="E1779" s="132" t="n">
        <v>13.02142</v>
      </c>
      <c r="F1779" s="132" t="n">
        <v>13.0486</v>
      </c>
    </row>
    <row r="1780" customFormat="false" ht="12.8" hidden="true" customHeight="false" outlineLevel="0" collapsed="false">
      <c r="A1780" s="131" t="n">
        <v>1396386000</v>
      </c>
      <c r="B1780" s="330" t="n">
        <f aca="false">(A1780/(24*60*60))+DATE(1970,1,1)</f>
        <v>41730.875</v>
      </c>
      <c r="C1780" s="132" t="n">
        <v>13.0486</v>
      </c>
      <c r="D1780" s="132" t="n">
        <v>13.1165</v>
      </c>
      <c r="E1780" s="132" t="n">
        <v>13.0417</v>
      </c>
      <c r="F1780" s="132" t="n">
        <v>13.0861</v>
      </c>
    </row>
    <row r="1781" customFormat="false" ht="12.8" hidden="true" customHeight="false" outlineLevel="0" collapsed="false">
      <c r="A1781" s="131" t="n">
        <v>1396472400</v>
      </c>
      <c r="B1781" s="330" t="n">
        <f aca="false">(A1781/(24*60*60))+DATE(1970,1,1)</f>
        <v>41731.875</v>
      </c>
      <c r="C1781" s="132" t="n">
        <v>13.0861</v>
      </c>
      <c r="D1781" s="132" t="n">
        <v>13.1426</v>
      </c>
      <c r="E1781" s="132" t="n">
        <v>13.0843</v>
      </c>
      <c r="F1781" s="132" t="n">
        <v>13.1116</v>
      </c>
    </row>
    <row r="1782" customFormat="false" ht="12.8" hidden="true" customHeight="false" outlineLevel="0" collapsed="false">
      <c r="A1782" s="131" t="n">
        <v>1396558800</v>
      </c>
      <c r="B1782" s="330" t="n">
        <f aca="false">(A1782/(24*60*60))+DATE(1970,1,1)</f>
        <v>41732.875</v>
      </c>
      <c r="C1782" s="132" t="n">
        <v>13.1116</v>
      </c>
      <c r="D1782" s="132" t="n">
        <v>13.127</v>
      </c>
      <c r="E1782" s="132" t="n">
        <v>12.998</v>
      </c>
      <c r="F1782" s="132" t="n">
        <v>13.0006</v>
      </c>
    </row>
    <row r="1783" customFormat="false" ht="12.8" hidden="true" customHeight="false" outlineLevel="0" collapsed="false">
      <c r="A1783" s="131" t="n">
        <v>1396818000</v>
      </c>
      <c r="B1783" s="330" t="n">
        <f aca="false">(A1783/(24*60*60))+DATE(1970,1,1)</f>
        <v>41735.875</v>
      </c>
      <c r="C1783" s="132" t="n">
        <v>13.0032</v>
      </c>
      <c r="D1783" s="132" t="n">
        <v>13.0581</v>
      </c>
      <c r="E1783" s="132" t="n">
        <v>12.9844</v>
      </c>
      <c r="F1783" s="132" t="n">
        <v>13.0082</v>
      </c>
    </row>
    <row r="1784" customFormat="false" ht="12.8" hidden="true" customHeight="false" outlineLevel="0" collapsed="false">
      <c r="A1784" s="131" t="n">
        <v>1396904400</v>
      </c>
      <c r="B1784" s="330" t="n">
        <f aca="false">(A1784/(24*60*60))+DATE(1970,1,1)</f>
        <v>41736.875</v>
      </c>
      <c r="C1784" s="132" t="n">
        <v>13.0082</v>
      </c>
      <c r="D1784" s="132" t="n">
        <v>13.0563</v>
      </c>
      <c r="E1784" s="132" t="n">
        <v>12.9398</v>
      </c>
      <c r="F1784" s="132" t="n">
        <v>13.0466</v>
      </c>
    </row>
    <row r="1785" customFormat="false" ht="12.8" hidden="true" customHeight="false" outlineLevel="0" collapsed="false">
      <c r="A1785" s="131" t="n">
        <v>1396990800</v>
      </c>
      <c r="B1785" s="330" t="n">
        <f aca="false">(A1785/(24*60*60))+DATE(1970,1,1)</f>
        <v>41737.875</v>
      </c>
      <c r="C1785" s="132" t="n">
        <v>13.0466</v>
      </c>
      <c r="D1785" s="132" t="n">
        <v>13.0916</v>
      </c>
      <c r="E1785" s="132" t="n">
        <v>12.9744</v>
      </c>
      <c r="F1785" s="132" t="n">
        <v>12.9771</v>
      </c>
    </row>
    <row r="1786" customFormat="false" ht="12.8" hidden="true" customHeight="false" outlineLevel="0" collapsed="false">
      <c r="A1786" s="131" t="n">
        <v>1397077200</v>
      </c>
      <c r="B1786" s="330" t="n">
        <f aca="false">(A1786/(24*60*60))+DATE(1970,1,1)</f>
        <v>41738.875</v>
      </c>
      <c r="C1786" s="132" t="n">
        <v>12.9771</v>
      </c>
      <c r="D1786" s="132" t="n">
        <v>13.06901</v>
      </c>
      <c r="E1786" s="132" t="n">
        <v>12.96927</v>
      </c>
      <c r="F1786" s="132" t="n">
        <v>13.0596</v>
      </c>
    </row>
    <row r="1787" customFormat="false" ht="12.8" hidden="true" customHeight="false" outlineLevel="0" collapsed="false">
      <c r="A1787" s="131" t="n">
        <v>1397163600</v>
      </c>
      <c r="B1787" s="330" t="n">
        <f aca="false">(A1787/(24*60*60))+DATE(1970,1,1)</f>
        <v>41739.875</v>
      </c>
      <c r="C1787" s="132" t="n">
        <v>13.0596</v>
      </c>
      <c r="D1787" s="132" t="n">
        <v>13.1227</v>
      </c>
      <c r="E1787" s="132" t="n">
        <v>13.0242</v>
      </c>
      <c r="F1787" s="132" t="n">
        <v>13.0366</v>
      </c>
    </row>
    <row r="1788" customFormat="false" ht="12.8" hidden="true" customHeight="false" outlineLevel="0" collapsed="false">
      <c r="A1788" s="131" t="n">
        <v>1397422800</v>
      </c>
      <c r="B1788" s="330" t="n">
        <f aca="false">(A1788/(24*60*60))+DATE(1970,1,1)</f>
        <v>41742.875</v>
      </c>
      <c r="C1788" s="132" t="n">
        <v>13.0316</v>
      </c>
      <c r="D1788" s="132" t="n">
        <v>13.0984</v>
      </c>
      <c r="E1788" s="132" t="n">
        <v>13.0127</v>
      </c>
      <c r="F1788" s="132" t="n">
        <v>13.0171</v>
      </c>
    </row>
    <row r="1789" customFormat="false" ht="12.8" hidden="true" customHeight="false" outlineLevel="0" collapsed="false">
      <c r="A1789" s="131" t="n">
        <v>1397509200</v>
      </c>
      <c r="B1789" s="330" t="n">
        <f aca="false">(A1789/(24*60*60))+DATE(1970,1,1)</f>
        <v>41743.875</v>
      </c>
      <c r="C1789" s="132" t="n">
        <v>13.0171</v>
      </c>
      <c r="D1789" s="132" t="n">
        <v>13.1227</v>
      </c>
      <c r="E1789" s="132" t="n">
        <v>13.0141</v>
      </c>
      <c r="F1789" s="132" t="n">
        <v>13.0856</v>
      </c>
    </row>
    <row r="1790" customFormat="false" ht="12.8" hidden="true" customHeight="false" outlineLevel="0" collapsed="false">
      <c r="A1790" s="131" t="n">
        <v>1397595600</v>
      </c>
      <c r="B1790" s="330" t="n">
        <f aca="false">(A1790/(24*60*60))+DATE(1970,1,1)</f>
        <v>41744.875</v>
      </c>
      <c r="C1790" s="132" t="n">
        <v>13.0856</v>
      </c>
      <c r="D1790" s="132" t="n">
        <v>13.1046</v>
      </c>
      <c r="E1790" s="132" t="n">
        <v>13.03149</v>
      </c>
      <c r="F1790" s="132" t="n">
        <v>13.0598</v>
      </c>
    </row>
    <row r="1791" customFormat="false" ht="12.8" hidden="true" customHeight="false" outlineLevel="0" collapsed="false">
      <c r="A1791" s="131" t="n">
        <v>1397682000</v>
      </c>
      <c r="B1791" s="330" t="n">
        <f aca="false">(A1791/(24*60*60))+DATE(1970,1,1)</f>
        <v>41745.875</v>
      </c>
      <c r="C1791" s="132" t="n">
        <v>13.0598</v>
      </c>
      <c r="D1791" s="132" t="n">
        <v>13.0821</v>
      </c>
      <c r="E1791" s="132" t="n">
        <v>13.0376</v>
      </c>
      <c r="F1791" s="132" t="n">
        <v>13.0376</v>
      </c>
    </row>
    <row r="1792" customFormat="false" ht="12.8" hidden="true" customHeight="false" outlineLevel="0" collapsed="false">
      <c r="A1792" s="131" t="n">
        <v>1397768400</v>
      </c>
      <c r="B1792" s="330" t="n">
        <f aca="false">(A1792/(24*60*60))+DATE(1970,1,1)</f>
        <v>41746.875</v>
      </c>
      <c r="C1792" s="132" t="n">
        <v>13.0376</v>
      </c>
      <c r="D1792" s="132" t="n">
        <v>13.058</v>
      </c>
      <c r="E1792" s="132" t="n">
        <v>13.02753</v>
      </c>
      <c r="F1792" s="132" t="n">
        <v>13.03195</v>
      </c>
    </row>
    <row r="1793" customFormat="false" ht="12.8" hidden="true" customHeight="false" outlineLevel="0" collapsed="false">
      <c r="A1793" s="131" t="n">
        <v>1398027600</v>
      </c>
      <c r="B1793" s="330" t="n">
        <f aca="false">(A1793/(24*60*60))+DATE(1970,1,1)</f>
        <v>41749.875</v>
      </c>
      <c r="C1793" s="132" t="n">
        <v>13.0325</v>
      </c>
      <c r="D1793" s="132" t="n">
        <v>13.08122</v>
      </c>
      <c r="E1793" s="132" t="n">
        <v>13.0166</v>
      </c>
      <c r="F1793" s="132" t="n">
        <v>13.0216</v>
      </c>
    </row>
    <row r="1794" customFormat="false" ht="12.8" hidden="true" customHeight="false" outlineLevel="0" collapsed="false">
      <c r="A1794" s="131" t="n">
        <v>1398114000</v>
      </c>
      <c r="B1794" s="330" t="n">
        <f aca="false">(A1794/(24*60*60))+DATE(1970,1,1)</f>
        <v>41750.875</v>
      </c>
      <c r="C1794" s="132" t="n">
        <v>13.0216</v>
      </c>
      <c r="D1794" s="132" t="n">
        <v>13.06753</v>
      </c>
      <c r="E1794" s="132" t="n">
        <v>13.01538</v>
      </c>
      <c r="F1794" s="132" t="n">
        <v>13.0551</v>
      </c>
    </row>
    <row r="1795" customFormat="false" ht="12.8" hidden="true" customHeight="false" outlineLevel="0" collapsed="false">
      <c r="A1795" s="131" t="n">
        <v>1398200400</v>
      </c>
      <c r="B1795" s="330" t="n">
        <f aca="false">(A1795/(24*60*60))+DATE(1970,1,1)</f>
        <v>41751.875</v>
      </c>
      <c r="C1795" s="132" t="n">
        <v>13.0551</v>
      </c>
      <c r="D1795" s="132" t="n">
        <v>13.1076</v>
      </c>
      <c r="E1795" s="132" t="n">
        <v>13.04487</v>
      </c>
      <c r="F1795" s="132" t="n">
        <v>13.0601</v>
      </c>
    </row>
    <row r="1796" customFormat="false" ht="12.8" hidden="true" customHeight="false" outlineLevel="0" collapsed="false">
      <c r="A1796" s="131" t="n">
        <v>1398286800</v>
      </c>
      <c r="B1796" s="330" t="n">
        <f aca="false">(A1796/(24*60*60))+DATE(1970,1,1)</f>
        <v>41752.875</v>
      </c>
      <c r="C1796" s="132" t="n">
        <v>13.0601</v>
      </c>
      <c r="D1796" s="132" t="n">
        <v>13.1293</v>
      </c>
      <c r="E1796" s="132" t="n">
        <v>13.05935</v>
      </c>
      <c r="F1796" s="132" t="n">
        <v>13.0952</v>
      </c>
    </row>
    <row r="1797" customFormat="false" ht="12.8" hidden="true" customHeight="false" outlineLevel="0" collapsed="false">
      <c r="A1797" s="131" t="n">
        <v>1398373200</v>
      </c>
      <c r="B1797" s="330" t="n">
        <f aca="false">(A1797/(24*60*60))+DATE(1970,1,1)</f>
        <v>41753.875</v>
      </c>
      <c r="C1797" s="132" t="n">
        <v>13.0952</v>
      </c>
      <c r="D1797" s="132" t="n">
        <v>13.1498</v>
      </c>
      <c r="E1797" s="132" t="n">
        <v>13.0846</v>
      </c>
      <c r="F1797" s="132" t="n">
        <v>13.1296</v>
      </c>
    </row>
    <row r="1798" customFormat="false" ht="12.8" hidden="true" customHeight="false" outlineLevel="0" collapsed="false">
      <c r="A1798" s="131" t="n">
        <v>1398632400</v>
      </c>
      <c r="B1798" s="330" t="n">
        <f aca="false">(A1798/(24*60*60))+DATE(1970,1,1)</f>
        <v>41756.875</v>
      </c>
      <c r="C1798" s="132" t="n">
        <v>13.1049</v>
      </c>
      <c r="D1798" s="132" t="n">
        <v>13.154</v>
      </c>
      <c r="E1798" s="132" t="n">
        <v>13.1049</v>
      </c>
      <c r="F1798" s="132" t="n">
        <v>13.1191</v>
      </c>
    </row>
    <row r="1799" customFormat="false" ht="12.8" hidden="true" customHeight="false" outlineLevel="0" collapsed="false">
      <c r="A1799" s="131" t="n">
        <v>1398718800</v>
      </c>
      <c r="B1799" s="330" t="n">
        <f aca="false">(A1799/(24*60*60))+DATE(1970,1,1)</f>
        <v>41757.875</v>
      </c>
      <c r="C1799" s="132" t="n">
        <v>13.1191</v>
      </c>
      <c r="D1799" s="132" t="n">
        <v>13.12948</v>
      </c>
      <c r="E1799" s="132" t="n">
        <v>13.07536</v>
      </c>
      <c r="F1799" s="132" t="n">
        <v>13.0982</v>
      </c>
    </row>
    <row r="1800" customFormat="false" ht="12.8" hidden="true" customHeight="false" outlineLevel="0" collapsed="false">
      <c r="A1800" s="131" t="n">
        <v>1398805200</v>
      </c>
      <c r="B1800" s="330" t="n">
        <f aca="false">(A1800/(24*60*60))+DATE(1970,1,1)</f>
        <v>41758.875</v>
      </c>
      <c r="C1800" s="132" t="n">
        <v>13.0982</v>
      </c>
      <c r="D1800" s="132" t="n">
        <v>13.1143</v>
      </c>
      <c r="E1800" s="132" t="n">
        <v>13.0579</v>
      </c>
      <c r="F1800" s="132" t="n">
        <v>13.0779</v>
      </c>
    </row>
    <row r="1801" customFormat="false" ht="12.8" hidden="true" customHeight="false" outlineLevel="0" collapsed="false">
      <c r="A1801" s="131" t="n">
        <v>1398891600</v>
      </c>
      <c r="B1801" s="330" t="n">
        <f aca="false">(A1801/(24*60*60))+DATE(1970,1,1)</f>
        <v>41759.875</v>
      </c>
      <c r="C1801" s="132" t="n">
        <v>13.0779</v>
      </c>
      <c r="D1801" s="132" t="n">
        <v>13.0911</v>
      </c>
      <c r="E1801" s="132" t="n">
        <v>13.0395</v>
      </c>
      <c r="F1801" s="132" t="n">
        <v>13.0401</v>
      </c>
    </row>
    <row r="1802" customFormat="false" ht="12.8" hidden="true" customHeight="false" outlineLevel="0" collapsed="false">
      <c r="A1802" s="131" t="n">
        <v>1398978000</v>
      </c>
      <c r="B1802" s="330" t="n">
        <f aca="false">(A1802/(24*60*60))+DATE(1970,1,1)</f>
        <v>41760.875</v>
      </c>
      <c r="C1802" s="132" t="n">
        <v>13.0401</v>
      </c>
      <c r="D1802" s="132" t="n">
        <v>13.0661</v>
      </c>
      <c r="E1802" s="132" t="n">
        <v>12.96861</v>
      </c>
      <c r="F1802" s="132" t="n">
        <v>13.0142</v>
      </c>
    </row>
    <row r="1803" customFormat="false" ht="12.8" hidden="true" customHeight="false" outlineLevel="0" collapsed="false">
      <c r="A1803" s="131" t="n">
        <v>1399237200</v>
      </c>
      <c r="B1803" s="330" t="n">
        <f aca="false">(A1803/(24*60*60))+DATE(1970,1,1)</f>
        <v>41763.875</v>
      </c>
      <c r="C1803" s="132" t="n">
        <v>12.9885</v>
      </c>
      <c r="D1803" s="132" t="n">
        <v>13.0544</v>
      </c>
      <c r="E1803" s="132" t="n">
        <v>12.98201</v>
      </c>
      <c r="F1803" s="132" t="n">
        <v>13.0539</v>
      </c>
    </row>
    <row r="1804" customFormat="false" ht="12.8" hidden="true" customHeight="false" outlineLevel="0" collapsed="false">
      <c r="A1804" s="131" t="n">
        <v>1399323600</v>
      </c>
      <c r="B1804" s="330" t="n">
        <f aca="false">(A1804/(24*60*60))+DATE(1970,1,1)</f>
        <v>41764.875</v>
      </c>
      <c r="C1804" s="132" t="n">
        <v>13.0539</v>
      </c>
      <c r="D1804" s="132" t="n">
        <v>13.0607</v>
      </c>
      <c r="E1804" s="132" t="n">
        <v>12.98397</v>
      </c>
      <c r="F1804" s="132" t="n">
        <v>13.0253</v>
      </c>
    </row>
    <row r="1805" customFormat="false" ht="12.8" hidden="true" customHeight="false" outlineLevel="0" collapsed="false">
      <c r="A1805" s="131" t="n">
        <v>1399410000</v>
      </c>
      <c r="B1805" s="330" t="n">
        <f aca="false">(A1805/(24*60*60))+DATE(1970,1,1)</f>
        <v>41765.875</v>
      </c>
      <c r="C1805" s="132" t="n">
        <v>13.0253</v>
      </c>
      <c r="D1805" s="132" t="n">
        <v>13.0461</v>
      </c>
      <c r="E1805" s="132" t="n">
        <v>12.9601</v>
      </c>
      <c r="F1805" s="132" t="n">
        <v>12.9611</v>
      </c>
    </row>
    <row r="1806" customFormat="false" ht="12.8" hidden="true" customHeight="false" outlineLevel="0" collapsed="false">
      <c r="A1806" s="131" t="n">
        <v>1399496400</v>
      </c>
      <c r="B1806" s="330" t="n">
        <f aca="false">(A1806/(24*60*60))+DATE(1970,1,1)</f>
        <v>41766.875</v>
      </c>
      <c r="C1806" s="132" t="n">
        <v>12.9611</v>
      </c>
      <c r="D1806" s="132" t="n">
        <v>12.9685</v>
      </c>
      <c r="E1806" s="132" t="n">
        <v>12.9135</v>
      </c>
      <c r="F1806" s="132" t="n">
        <v>12.9426</v>
      </c>
    </row>
    <row r="1807" customFormat="false" ht="12.8" hidden="true" customHeight="false" outlineLevel="0" collapsed="false">
      <c r="A1807" s="131" t="n">
        <v>1399582800</v>
      </c>
      <c r="B1807" s="330" t="n">
        <f aca="false">(A1807/(24*60*60))+DATE(1970,1,1)</f>
        <v>41767.875</v>
      </c>
      <c r="C1807" s="132" t="n">
        <v>12.9426</v>
      </c>
      <c r="D1807" s="132" t="n">
        <v>13.0071</v>
      </c>
      <c r="E1807" s="132" t="n">
        <v>12.9351</v>
      </c>
      <c r="F1807" s="132" t="n">
        <v>12.9411</v>
      </c>
    </row>
    <row r="1808" customFormat="false" ht="12.8" hidden="true" customHeight="false" outlineLevel="0" collapsed="false">
      <c r="A1808" s="131" t="n">
        <v>1399842000</v>
      </c>
      <c r="B1808" s="330" t="n">
        <f aca="false">(A1808/(24*60*60))+DATE(1970,1,1)</f>
        <v>41770.875</v>
      </c>
      <c r="C1808" s="132" t="n">
        <v>12.9298</v>
      </c>
      <c r="D1808" s="132" t="n">
        <v>12.9717</v>
      </c>
      <c r="E1808" s="132" t="n">
        <v>12.9298</v>
      </c>
      <c r="F1808" s="132" t="n">
        <v>12.9496</v>
      </c>
    </row>
    <row r="1809" customFormat="false" ht="12.8" hidden="true" customHeight="false" outlineLevel="0" collapsed="false">
      <c r="A1809" s="131" t="n">
        <v>1399928400</v>
      </c>
      <c r="B1809" s="330" t="n">
        <f aca="false">(A1809/(24*60*60))+DATE(1970,1,1)</f>
        <v>41771.875</v>
      </c>
      <c r="C1809" s="132" t="n">
        <v>12.9496</v>
      </c>
      <c r="D1809" s="132" t="n">
        <v>12.95801</v>
      </c>
      <c r="E1809" s="132" t="n">
        <v>12.9041</v>
      </c>
      <c r="F1809" s="132" t="n">
        <v>12.9041</v>
      </c>
    </row>
    <row r="1810" customFormat="false" ht="12.8" hidden="true" customHeight="false" outlineLevel="0" collapsed="false">
      <c r="A1810" s="131" t="n">
        <v>1400014800</v>
      </c>
      <c r="B1810" s="330" t="n">
        <f aca="false">(A1810/(24*60*60))+DATE(1970,1,1)</f>
        <v>41772.875</v>
      </c>
      <c r="C1810" s="132" t="n">
        <v>12.9041</v>
      </c>
      <c r="D1810" s="132" t="n">
        <v>12.93842</v>
      </c>
      <c r="E1810" s="132" t="n">
        <v>12.8706</v>
      </c>
      <c r="F1810" s="132" t="n">
        <v>12.8946</v>
      </c>
    </row>
    <row r="1811" customFormat="false" ht="12.8" hidden="true" customHeight="false" outlineLevel="0" collapsed="false">
      <c r="A1811" s="131" t="n">
        <v>1400101200</v>
      </c>
      <c r="B1811" s="330" t="n">
        <f aca="false">(A1811/(24*60*60))+DATE(1970,1,1)</f>
        <v>41773.875</v>
      </c>
      <c r="C1811" s="132" t="n">
        <v>12.8946</v>
      </c>
      <c r="D1811" s="132" t="n">
        <v>12.99955</v>
      </c>
      <c r="E1811" s="132" t="n">
        <v>12.8879</v>
      </c>
      <c r="F1811" s="132" t="n">
        <v>12.9583</v>
      </c>
    </row>
    <row r="1812" customFormat="false" ht="12.8" hidden="true" customHeight="false" outlineLevel="0" collapsed="false">
      <c r="A1812" s="131" t="n">
        <v>1400187600</v>
      </c>
      <c r="B1812" s="330" t="n">
        <f aca="false">(A1812/(24*60*60))+DATE(1970,1,1)</f>
        <v>41774.875</v>
      </c>
      <c r="C1812" s="132" t="n">
        <v>12.9583</v>
      </c>
      <c r="D1812" s="132" t="n">
        <v>12.9809</v>
      </c>
      <c r="E1812" s="132" t="n">
        <v>12.88193</v>
      </c>
      <c r="F1812" s="132" t="n">
        <v>12.88193</v>
      </c>
    </row>
    <row r="1813" customFormat="false" ht="12.8" hidden="true" customHeight="false" outlineLevel="0" collapsed="false">
      <c r="A1813" s="131" t="n">
        <v>1400446800</v>
      </c>
      <c r="B1813" s="330" t="n">
        <f aca="false">(A1813/(24*60*60))+DATE(1970,1,1)</f>
        <v>41777.875</v>
      </c>
      <c r="C1813" s="132" t="n">
        <v>12.8884</v>
      </c>
      <c r="D1813" s="132" t="n">
        <v>12.93719</v>
      </c>
      <c r="E1813" s="132" t="n">
        <v>12.8732</v>
      </c>
      <c r="F1813" s="132" t="n">
        <v>12.9003</v>
      </c>
    </row>
    <row r="1814" customFormat="false" ht="12.8" hidden="true" customHeight="false" outlineLevel="0" collapsed="false">
      <c r="A1814" s="131" t="n">
        <v>1400533200</v>
      </c>
      <c r="B1814" s="330" t="n">
        <f aca="false">(A1814/(24*60*60))+DATE(1970,1,1)</f>
        <v>41778.875</v>
      </c>
      <c r="C1814" s="132" t="n">
        <v>12.9003</v>
      </c>
      <c r="D1814" s="132" t="n">
        <v>12.967</v>
      </c>
      <c r="E1814" s="132" t="n">
        <v>12.8788</v>
      </c>
      <c r="F1814" s="132" t="n">
        <v>12.9068</v>
      </c>
    </row>
    <row r="1815" customFormat="false" ht="12.8" hidden="true" customHeight="false" outlineLevel="0" collapsed="false">
      <c r="A1815" s="131" t="n">
        <v>1400619600</v>
      </c>
      <c r="B1815" s="330" t="n">
        <f aca="false">(A1815/(24*60*60))+DATE(1970,1,1)</f>
        <v>41779.875</v>
      </c>
      <c r="C1815" s="132" t="n">
        <v>12.9068</v>
      </c>
      <c r="D1815" s="132" t="n">
        <v>12.94</v>
      </c>
      <c r="E1815" s="132" t="n">
        <v>12.8993</v>
      </c>
      <c r="F1815" s="132" t="n">
        <v>12.9241</v>
      </c>
    </row>
    <row r="1816" customFormat="false" ht="12.8" hidden="true" customHeight="false" outlineLevel="0" collapsed="false">
      <c r="A1816" s="131" t="n">
        <v>1400706000</v>
      </c>
      <c r="B1816" s="330" t="n">
        <f aca="false">(A1816/(24*60*60))+DATE(1970,1,1)</f>
        <v>41780.875</v>
      </c>
      <c r="C1816" s="132" t="n">
        <v>12.9241</v>
      </c>
      <c r="D1816" s="132" t="n">
        <v>12.94067</v>
      </c>
      <c r="E1816" s="132" t="n">
        <v>12.8749</v>
      </c>
      <c r="F1816" s="132" t="n">
        <v>12.8774</v>
      </c>
    </row>
    <row r="1817" customFormat="false" ht="12.8" hidden="true" customHeight="false" outlineLevel="0" collapsed="false">
      <c r="A1817" s="131" t="n">
        <v>1400792400</v>
      </c>
      <c r="B1817" s="330" t="n">
        <f aca="false">(A1817/(24*60*60))+DATE(1970,1,1)</f>
        <v>41781.875</v>
      </c>
      <c r="C1817" s="132" t="n">
        <v>12.8774</v>
      </c>
      <c r="D1817" s="132" t="n">
        <v>12.8984</v>
      </c>
      <c r="E1817" s="132" t="n">
        <v>12.8478</v>
      </c>
      <c r="F1817" s="132" t="n">
        <v>12.851</v>
      </c>
    </row>
    <row r="1818" customFormat="false" ht="12.8" hidden="true" customHeight="false" outlineLevel="0" collapsed="false">
      <c r="A1818" s="131" t="n">
        <v>1401051600</v>
      </c>
      <c r="B1818" s="330" t="n">
        <f aca="false">(A1818/(24*60*60))+DATE(1970,1,1)</f>
        <v>41784.875</v>
      </c>
      <c r="C1818" s="132" t="n">
        <v>12.8546</v>
      </c>
      <c r="D1818" s="132" t="n">
        <v>12.8744</v>
      </c>
      <c r="E1818" s="132" t="n">
        <v>12.83782</v>
      </c>
      <c r="F1818" s="132" t="n">
        <v>12.8676</v>
      </c>
    </row>
    <row r="1819" customFormat="false" ht="12.8" hidden="true" customHeight="false" outlineLevel="0" collapsed="false">
      <c r="A1819" s="131" t="n">
        <v>1401138000</v>
      </c>
      <c r="B1819" s="330" t="n">
        <f aca="false">(A1819/(24*60*60))+DATE(1970,1,1)</f>
        <v>41785.875</v>
      </c>
      <c r="C1819" s="132" t="n">
        <v>12.8676</v>
      </c>
      <c r="D1819" s="132" t="n">
        <v>12.8998</v>
      </c>
      <c r="E1819" s="132" t="n">
        <v>12.8503</v>
      </c>
      <c r="F1819" s="132" t="n">
        <v>12.854</v>
      </c>
    </row>
    <row r="1820" customFormat="false" ht="12.8" hidden="true" customHeight="false" outlineLevel="0" collapsed="false">
      <c r="A1820" s="131" t="n">
        <v>1401224400</v>
      </c>
      <c r="B1820" s="330" t="n">
        <f aca="false">(A1820/(24*60*60))+DATE(1970,1,1)</f>
        <v>41786.875</v>
      </c>
      <c r="C1820" s="132" t="n">
        <v>12.854</v>
      </c>
      <c r="D1820" s="132" t="n">
        <v>12.8882</v>
      </c>
      <c r="E1820" s="132" t="n">
        <v>12.8512</v>
      </c>
      <c r="F1820" s="132" t="n">
        <v>12.8708</v>
      </c>
    </row>
    <row r="1821" customFormat="false" ht="12.8" hidden="true" customHeight="false" outlineLevel="0" collapsed="false">
      <c r="A1821" s="131" t="n">
        <v>1401310800</v>
      </c>
      <c r="B1821" s="330" t="n">
        <f aca="false">(A1821/(24*60*60))+DATE(1970,1,1)</f>
        <v>41787.875</v>
      </c>
      <c r="C1821" s="132" t="n">
        <v>12.8708</v>
      </c>
      <c r="D1821" s="132" t="n">
        <v>12.87742</v>
      </c>
      <c r="E1821" s="132" t="n">
        <v>12.82599</v>
      </c>
      <c r="F1821" s="132" t="n">
        <v>12.8404</v>
      </c>
    </row>
    <row r="1822" customFormat="false" ht="12.8" hidden="true" customHeight="false" outlineLevel="0" collapsed="false">
      <c r="A1822" s="131" t="n">
        <v>1401397200</v>
      </c>
      <c r="B1822" s="330" t="n">
        <f aca="false">(A1822/(24*60*60))+DATE(1970,1,1)</f>
        <v>41788.875</v>
      </c>
      <c r="C1822" s="132" t="n">
        <v>12.8404</v>
      </c>
      <c r="D1822" s="132" t="n">
        <v>12.8732</v>
      </c>
      <c r="E1822" s="132" t="n">
        <v>12.8281</v>
      </c>
      <c r="F1822" s="132" t="n">
        <v>12.84417</v>
      </c>
    </row>
    <row r="1823" customFormat="false" ht="12.8" hidden="true" customHeight="false" outlineLevel="0" collapsed="false">
      <c r="A1823" s="131" t="n">
        <v>1401656400</v>
      </c>
      <c r="B1823" s="330" t="n">
        <f aca="false">(A1823/(24*60*60))+DATE(1970,1,1)</f>
        <v>41791.875</v>
      </c>
      <c r="C1823" s="132" t="n">
        <v>12.8408</v>
      </c>
      <c r="D1823" s="132" t="n">
        <v>12.9278</v>
      </c>
      <c r="E1823" s="132" t="n">
        <v>12.82982</v>
      </c>
      <c r="F1823" s="132" t="n">
        <v>12.9123</v>
      </c>
    </row>
    <row r="1824" customFormat="false" ht="12.8" hidden="true" customHeight="false" outlineLevel="0" collapsed="false">
      <c r="A1824" s="131" t="n">
        <v>1401742800</v>
      </c>
      <c r="B1824" s="330" t="n">
        <f aca="false">(A1824/(24*60*60))+DATE(1970,1,1)</f>
        <v>41792.875</v>
      </c>
      <c r="C1824" s="132" t="n">
        <v>12.9123</v>
      </c>
      <c r="D1824" s="132" t="n">
        <v>12.9756</v>
      </c>
      <c r="E1824" s="132" t="n">
        <v>12.8894</v>
      </c>
      <c r="F1824" s="132" t="n">
        <v>12.9384</v>
      </c>
    </row>
    <row r="1825" customFormat="false" ht="12.8" hidden="true" customHeight="false" outlineLevel="0" collapsed="false">
      <c r="A1825" s="131" t="n">
        <v>1401829200</v>
      </c>
      <c r="B1825" s="330" t="n">
        <f aca="false">(A1825/(24*60*60))+DATE(1970,1,1)</f>
        <v>41793.875</v>
      </c>
      <c r="C1825" s="132" t="n">
        <v>12.9384</v>
      </c>
      <c r="D1825" s="132" t="n">
        <v>12.9733</v>
      </c>
      <c r="E1825" s="132" t="n">
        <v>12.9169</v>
      </c>
      <c r="F1825" s="132" t="n">
        <v>12.9216</v>
      </c>
    </row>
    <row r="1826" customFormat="false" ht="12.8" hidden="true" customHeight="false" outlineLevel="0" collapsed="false">
      <c r="A1826" s="131" t="n">
        <v>1401915600</v>
      </c>
      <c r="B1826" s="330" t="n">
        <f aca="false">(A1826/(24*60*60))+DATE(1970,1,1)</f>
        <v>41794.875</v>
      </c>
      <c r="C1826" s="132" t="n">
        <v>12.9216</v>
      </c>
      <c r="D1826" s="132" t="n">
        <v>12.93668</v>
      </c>
      <c r="E1826" s="132" t="n">
        <v>12.8613</v>
      </c>
      <c r="F1826" s="132" t="n">
        <v>12.8653</v>
      </c>
    </row>
    <row r="1827" customFormat="false" ht="12.8" hidden="true" customHeight="false" outlineLevel="0" collapsed="false">
      <c r="A1827" s="131" t="n">
        <v>1402002000</v>
      </c>
      <c r="B1827" s="330" t="n">
        <f aca="false">(A1827/(24*60*60))+DATE(1970,1,1)</f>
        <v>41795.875</v>
      </c>
      <c r="C1827" s="132" t="n">
        <v>12.8653</v>
      </c>
      <c r="D1827" s="132" t="n">
        <v>12.9393</v>
      </c>
      <c r="E1827" s="132" t="n">
        <v>12.81904</v>
      </c>
      <c r="F1827" s="132" t="n">
        <v>12.92155</v>
      </c>
    </row>
    <row r="1828" customFormat="false" ht="12.8" hidden="true" customHeight="false" outlineLevel="0" collapsed="false">
      <c r="A1828" s="131" t="n">
        <v>1402261200</v>
      </c>
      <c r="B1828" s="330" t="n">
        <f aca="false">(A1828/(24*60*60))+DATE(1970,1,1)</f>
        <v>41798.875</v>
      </c>
      <c r="C1828" s="132" t="n">
        <v>12.915</v>
      </c>
      <c r="D1828" s="132" t="n">
        <v>13.0407</v>
      </c>
      <c r="E1828" s="132" t="n">
        <v>12.8906</v>
      </c>
      <c r="F1828" s="132" t="n">
        <v>13.0124</v>
      </c>
    </row>
    <row r="1829" customFormat="false" ht="12.8" hidden="true" customHeight="false" outlineLevel="0" collapsed="false">
      <c r="A1829" s="131" t="n">
        <v>1402347600</v>
      </c>
      <c r="B1829" s="330" t="n">
        <f aca="false">(A1829/(24*60*60))+DATE(1970,1,1)</f>
        <v>41799.875</v>
      </c>
      <c r="C1829" s="132" t="n">
        <v>13.0124</v>
      </c>
      <c r="D1829" s="132" t="n">
        <v>13.07385</v>
      </c>
      <c r="E1829" s="132" t="n">
        <v>13.00847</v>
      </c>
      <c r="F1829" s="132" t="n">
        <v>13.0152</v>
      </c>
    </row>
    <row r="1830" customFormat="false" ht="12.8" hidden="true" customHeight="false" outlineLevel="0" collapsed="false">
      <c r="A1830" s="131" t="n">
        <v>1402434000</v>
      </c>
      <c r="B1830" s="330" t="n">
        <f aca="false">(A1830/(24*60*60))+DATE(1970,1,1)</f>
        <v>41800.875</v>
      </c>
      <c r="C1830" s="132" t="n">
        <v>13.0152</v>
      </c>
      <c r="D1830" s="132" t="n">
        <v>13.0666</v>
      </c>
      <c r="E1830" s="132" t="n">
        <v>13.0063</v>
      </c>
      <c r="F1830" s="132" t="n">
        <v>13.0074</v>
      </c>
    </row>
    <row r="1831" customFormat="false" ht="12.8" hidden="true" customHeight="false" outlineLevel="0" collapsed="false">
      <c r="A1831" s="131" t="n">
        <v>1402520400</v>
      </c>
      <c r="B1831" s="330" t="n">
        <f aca="false">(A1831/(24*60*60))+DATE(1970,1,1)</f>
        <v>41801.875</v>
      </c>
      <c r="C1831" s="132" t="n">
        <v>13.0074</v>
      </c>
      <c r="D1831" s="132" t="n">
        <v>13.03</v>
      </c>
      <c r="E1831" s="132" t="n">
        <v>12.9622</v>
      </c>
      <c r="F1831" s="132" t="n">
        <v>12.9759</v>
      </c>
    </row>
    <row r="1832" customFormat="false" ht="12.8" hidden="true" customHeight="false" outlineLevel="0" collapsed="false">
      <c r="A1832" s="131" t="n">
        <v>1402606800</v>
      </c>
      <c r="B1832" s="330" t="n">
        <f aca="false">(A1832/(24*60*60))+DATE(1970,1,1)</f>
        <v>41802.875</v>
      </c>
      <c r="C1832" s="132" t="n">
        <v>12.9759</v>
      </c>
      <c r="D1832" s="132" t="n">
        <v>13.04291</v>
      </c>
      <c r="E1832" s="132" t="n">
        <v>12.9694</v>
      </c>
      <c r="F1832" s="132" t="n">
        <v>12.9997</v>
      </c>
    </row>
    <row r="1833" customFormat="false" ht="12.8" hidden="true" customHeight="false" outlineLevel="0" collapsed="false">
      <c r="A1833" s="131" t="n">
        <v>1402866000</v>
      </c>
      <c r="B1833" s="330" t="n">
        <f aca="false">(A1833/(24*60*60))+DATE(1970,1,1)</f>
        <v>41805.875</v>
      </c>
      <c r="C1833" s="132" t="n">
        <v>13.005</v>
      </c>
      <c r="D1833" s="132" t="n">
        <v>13.0493</v>
      </c>
      <c r="E1833" s="132" t="n">
        <v>12.9733</v>
      </c>
      <c r="F1833" s="132" t="n">
        <v>13.0417</v>
      </c>
    </row>
    <row r="1834" customFormat="false" ht="12.8" hidden="true" customHeight="false" outlineLevel="0" collapsed="false">
      <c r="A1834" s="131" t="n">
        <v>1402952400</v>
      </c>
      <c r="B1834" s="330" t="n">
        <f aca="false">(A1834/(24*60*60))+DATE(1970,1,1)</f>
        <v>41806.875</v>
      </c>
      <c r="C1834" s="132" t="n">
        <v>13.0417</v>
      </c>
      <c r="D1834" s="132" t="n">
        <v>13.1187</v>
      </c>
      <c r="E1834" s="132" t="n">
        <v>13.0274</v>
      </c>
      <c r="F1834" s="132" t="n">
        <v>13.1095</v>
      </c>
    </row>
    <row r="1835" customFormat="false" ht="12.8" hidden="true" customHeight="false" outlineLevel="0" collapsed="false">
      <c r="A1835" s="131" t="n">
        <v>1403038800</v>
      </c>
      <c r="B1835" s="330" t="n">
        <f aca="false">(A1835/(24*60*60))+DATE(1970,1,1)</f>
        <v>41807.875</v>
      </c>
      <c r="C1835" s="132" t="n">
        <v>13.1095</v>
      </c>
      <c r="D1835" s="132" t="n">
        <v>13.1182</v>
      </c>
      <c r="E1835" s="132" t="n">
        <v>12.9681</v>
      </c>
      <c r="F1835" s="132" t="n">
        <v>12.9769</v>
      </c>
    </row>
    <row r="1836" customFormat="false" ht="12.8" hidden="true" customHeight="false" outlineLevel="0" collapsed="false">
      <c r="A1836" s="131" t="n">
        <v>1403125200</v>
      </c>
      <c r="B1836" s="330" t="n">
        <f aca="false">(A1836/(24*60*60))+DATE(1970,1,1)</f>
        <v>41808.875</v>
      </c>
      <c r="C1836" s="132" t="n">
        <v>12.9769</v>
      </c>
      <c r="D1836" s="132" t="n">
        <v>13.0294</v>
      </c>
      <c r="E1836" s="132" t="n">
        <v>12.96675</v>
      </c>
      <c r="F1836" s="132" t="n">
        <v>13.0232</v>
      </c>
    </row>
    <row r="1837" customFormat="false" ht="12.8" hidden="true" customHeight="false" outlineLevel="0" collapsed="false">
      <c r="A1837" s="131" t="n">
        <v>1403211600</v>
      </c>
      <c r="B1837" s="330" t="n">
        <f aca="false">(A1837/(24*60*60))+DATE(1970,1,1)</f>
        <v>41809.875</v>
      </c>
      <c r="C1837" s="132" t="n">
        <v>13.0232</v>
      </c>
      <c r="D1837" s="132" t="n">
        <v>13.04</v>
      </c>
      <c r="E1837" s="132" t="n">
        <v>12.9813</v>
      </c>
      <c r="F1837" s="132" t="n">
        <v>12.9832</v>
      </c>
    </row>
    <row r="1838" customFormat="false" ht="12.8" hidden="true" customHeight="false" outlineLevel="0" collapsed="false">
      <c r="A1838" s="131" t="n">
        <v>1403470800</v>
      </c>
      <c r="B1838" s="330" t="n">
        <f aca="false">(A1838/(24*60*60))+DATE(1970,1,1)</f>
        <v>41812.875</v>
      </c>
      <c r="C1838" s="132" t="n">
        <v>12.9779</v>
      </c>
      <c r="D1838" s="132" t="n">
        <v>13.0358</v>
      </c>
      <c r="E1838" s="132" t="n">
        <v>12.9612</v>
      </c>
      <c r="F1838" s="132" t="n">
        <v>13.0257</v>
      </c>
    </row>
    <row r="1839" customFormat="false" ht="12.8" hidden="true" customHeight="false" outlineLevel="0" collapsed="false">
      <c r="A1839" s="131" t="n">
        <v>1403557200</v>
      </c>
      <c r="B1839" s="330" t="n">
        <f aca="false">(A1839/(24*60*60))+DATE(1970,1,1)</f>
        <v>41813.875</v>
      </c>
      <c r="C1839" s="132" t="n">
        <v>13.0257</v>
      </c>
      <c r="D1839" s="132" t="n">
        <v>13.0693</v>
      </c>
      <c r="E1839" s="132" t="n">
        <v>13.0019</v>
      </c>
      <c r="F1839" s="132" t="n">
        <v>13.0602</v>
      </c>
    </row>
    <row r="1840" customFormat="false" ht="12.8" hidden="true" customHeight="false" outlineLevel="0" collapsed="false">
      <c r="A1840" s="131" t="n">
        <v>1403643600</v>
      </c>
      <c r="B1840" s="330" t="n">
        <f aca="false">(A1840/(24*60*60))+DATE(1970,1,1)</f>
        <v>41814.875</v>
      </c>
      <c r="C1840" s="132" t="n">
        <v>13.0602</v>
      </c>
      <c r="D1840" s="132" t="n">
        <v>13.07067</v>
      </c>
      <c r="E1840" s="132" t="n">
        <v>12.9964</v>
      </c>
      <c r="F1840" s="132" t="n">
        <v>13.0018</v>
      </c>
    </row>
    <row r="1841" customFormat="false" ht="12.8" hidden="true" customHeight="false" outlineLevel="0" collapsed="false">
      <c r="A1841" s="131" t="n">
        <v>1403730000</v>
      </c>
      <c r="B1841" s="330" t="n">
        <f aca="false">(A1841/(24*60*60))+DATE(1970,1,1)</f>
        <v>41815.875</v>
      </c>
      <c r="C1841" s="132" t="n">
        <v>13.0018</v>
      </c>
      <c r="D1841" s="132" t="n">
        <v>13.0531</v>
      </c>
      <c r="E1841" s="132" t="n">
        <v>12.993</v>
      </c>
      <c r="F1841" s="132" t="n">
        <v>13.0139</v>
      </c>
    </row>
    <row r="1842" customFormat="false" ht="12.8" hidden="true" customHeight="false" outlineLevel="0" collapsed="false">
      <c r="A1842" s="131" t="n">
        <v>1403816400</v>
      </c>
      <c r="B1842" s="330" t="n">
        <f aca="false">(A1842/(24*60*60))+DATE(1970,1,1)</f>
        <v>41816.875</v>
      </c>
      <c r="C1842" s="132" t="n">
        <v>13.0139</v>
      </c>
      <c r="D1842" s="132" t="n">
        <v>13.0247</v>
      </c>
      <c r="E1842" s="132" t="n">
        <v>12.9406</v>
      </c>
      <c r="F1842" s="132" t="n">
        <v>12.9406</v>
      </c>
    </row>
    <row r="1843" customFormat="false" ht="12.8" hidden="true" customHeight="false" outlineLevel="0" collapsed="false">
      <c r="A1843" s="131" t="n">
        <v>1404075600</v>
      </c>
      <c r="B1843" s="330" t="n">
        <f aca="false">(A1843/(24*60*60))+DATE(1970,1,1)</f>
        <v>41819.875</v>
      </c>
      <c r="C1843" s="132" t="n">
        <v>12.952</v>
      </c>
      <c r="D1843" s="132" t="n">
        <v>13.0035</v>
      </c>
      <c r="E1843" s="132" t="n">
        <v>12.9423</v>
      </c>
      <c r="F1843" s="132" t="n">
        <v>12.9653</v>
      </c>
    </row>
    <row r="1844" customFormat="false" ht="12.8" hidden="true" customHeight="false" outlineLevel="0" collapsed="false">
      <c r="A1844" s="131" t="n">
        <v>1404162000</v>
      </c>
      <c r="B1844" s="330" t="n">
        <f aca="false">(A1844/(24*60*60))+DATE(1970,1,1)</f>
        <v>41820.875</v>
      </c>
      <c r="C1844" s="132" t="n">
        <v>12.9653</v>
      </c>
      <c r="D1844" s="132" t="n">
        <v>12.9909</v>
      </c>
      <c r="E1844" s="132" t="n">
        <v>12.9369</v>
      </c>
      <c r="F1844" s="132" t="n">
        <v>12.9389</v>
      </c>
    </row>
    <row r="1845" customFormat="false" ht="12.8" hidden="true" customHeight="false" outlineLevel="0" collapsed="false">
      <c r="A1845" s="131" t="n">
        <v>1404248400</v>
      </c>
      <c r="B1845" s="330" t="n">
        <f aca="false">(A1845/(24*60*60))+DATE(1970,1,1)</f>
        <v>41821.875</v>
      </c>
      <c r="C1845" s="132" t="n">
        <v>12.9389</v>
      </c>
      <c r="D1845" s="132" t="n">
        <v>13.009</v>
      </c>
      <c r="E1845" s="132" t="n">
        <v>12.92578</v>
      </c>
      <c r="F1845" s="132" t="n">
        <v>12.9932</v>
      </c>
    </row>
    <row r="1846" customFormat="false" ht="12.8" hidden="true" customHeight="false" outlineLevel="0" collapsed="false">
      <c r="A1846" s="131" t="n">
        <v>1404334800</v>
      </c>
      <c r="B1846" s="330" t="n">
        <f aca="false">(A1846/(24*60*60))+DATE(1970,1,1)</f>
        <v>41822.875</v>
      </c>
      <c r="C1846" s="132" t="n">
        <v>12.9932</v>
      </c>
      <c r="D1846" s="132" t="n">
        <v>13.0494</v>
      </c>
      <c r="E1846" s="132" t="n">
        <v>12.95217</v>
      </c>
      <c r="F1846" s="132" t="n">
        <v>12.953</v>
      </c>
    </row>
    <row r="1847" customFormat="false" ht="12.8" hidden="true" customHeight="false" outlineLevel="0" collapsed="false">
      <c r="A1847" s="131" t="n">
        <v>1404421200</v>
      </c>
      <c r="B1847" s="330" t="n">
        <f aca="false">(A1847/(24*60*60))+DATE(1970,1,1)</f>
        <v>41823.875</v>
      </c>
      <c r="C1847" s="132" t="n">
        <v>12.953</v>
      </c>
      <c r="D1847" s="132" t="n">
        <v>12.9846</v>
      </c>
      <c r="E1847" s="132" t="n">
        <v>12.94404</v>
      </c>
      <c r="F1847" s="132" t="n">
        <v>12.9617</v>
      </c>
    </row>
    <row r="1848" customFormat="false" ht="12.8" hidden="true" customHeight="false" outlineLevel="0" collapsed="false">
      <c r="A1848" s="131" t="n">
        <v>1404680400</v>
      </c>
      <c r="B1848" s="330" t="n">
        <f aca="false">(A1848/(24*60*60))+DATE(1970,1,1)</f>
        <v>41826.875</v>
      </c>
      <c r="C1848" s="132" t="n">
        <v>12.9655</v>
      </c>
      <c r="D1848" s="132" t="n">
        <v>13.0284</v>
      </c>
      <c r="E1848" s="132" t="n">
        <v>12.9496</v>
      </c>
      <c r="F1848" s="132" t="n">
        <v>13.0159</v>
      </c>
    </row>
    <row r="1849" customFormat="false" ht="12.8" hidden="true" customHeight="false" outlineLevel="0" collapsed="false">
      <c r="A1849" s="131" t="n">
        <v>1404766800</v>
      </c>
      <c r="B1849" s="330" t="n">
        <f aca="false">(A1849/(24*60*60))+DATE(1970,1,1)</f>
        <v>41827.875</v>
      </c>
      <c r="C1849" s="132" t="n">
        <v>13.0159</v>
      </c>
      <c r="D1849" s="132" t="n">
        <v>13.0271</v>
      </c>
      <c r="E1849" s="132" t="n">
        <v>12.9791</v>
      </c>
      <c r="F1849" s="132" t="n">
        <v>12.9808</v>
      </c>
    </row>
    <row r="1850" customFormat="false" ht="12.8" hidden="true" customHeight="false" outlineLevel="0" collapsed="false">
      <c r="A1850" s="131" t="n">
        <v>1404853200</v>
      </c>
      <c r="B1850" s="330" t="n">
        <f aca="false">(A1850/(24*60*60))+DATE(1970,1,1)</f>
        <v>41828.875</v>
      </c>
      <c r="C1850" s="132" t="n">
        <v>12.9808</v>
      </c>
      <c r="D1850" s="132" t="n">
        <v>13.0085</v>
      </c>
      <c r="E1850" s="132" t="n">
        <v>12.9581</v>
      </c>
      <c r="F1850" s="132" t="n">
        <v>12.9651</v>
      </c>
    </row>
    <row r="1851" customFormat="false" ht="12.8" hidden="true" customHeight="false" outlineLevel="0" collapsed="false">
      <c r="A1851" s="131" t="n">
        <v>1404939600</v>
      </c>
      <c r="B1851" s="330" t="n">
        <f aca="false">(A1851/(24*60*60))+DATE(1970,1,1)</f>
        <v>41829.875</v>
      </c>
      <c r="C1851" s="132" t="n">
        <v>12.9651</v>
      </c>
      <c r="D1851" s="132" t="n">
        <v>13.0378</v>
      </c>
      <c r="E1851" s="132" t="n">
        <v>12.9613</v>
      </c>
      <c r="F1851" s="132" t="n">
        <v>12.9898</v>
      </c>
    </row>
    <row r="1852" customFormat="false" ht="12.8" hidden="true" customHeight="false" outlineLevel="0" collapsed="false">
      <c r="A1852" s="131" t="n">
        <v>1405026000</v>
      </c>
      <c r="B1852" s="330" t="n">
        <f aca="false">(A1852/(24*60*60))+DATE(1970,1,1)</f>
        <v>41830.875</v>
      </c>
      <c r="C1852" s="132" t="n">
        <v>12.9898</v>
      </c>
      <c r="D1852" s="132" t="n">
        <v>13.0101</v>
      </c>
      <c r="E1852" s="132" t="n">
        <v>12.9801</v>
      </c>
      <c r="F1852" s="132" t="n">
        <v>12.9918</v>
      </c>
    </row>
    <row r="1853" customFormat="false" ht="12.8" hidden="true" customHeight="false" outlineLevel="0" collapsed="false">
      <c r="A1853" s="131" t="n">
        <v>1405285200</v>
      </c>
      <c r="B1853" s="330" t="n">
        <f aca="false">(A1853/(24*60*60))+DATE(1970,1,1)</f>
        <v>41833.875</v>
      </c>
      <c r="C1853" s="132" t="n">
        <v>12.9918</v>
      </c>
      <c r="D1853" s="132" t="n">
        <v>13.0001</v>
      </c>
      <c r="E1853" s="132" t="n">
        <v>12.9496</v>
      </c>
      <c r="F1853" s="132" t="n">
        <v>12.9497</v>
      </c>
    </row>
    <row r="1854" customFormat="false" ht="12.8" hidden="true" customHeight="false" outlineLevel="0" collapsed="false">
      <c r="A1854" s="131" t="n">
        <v>1405371600</v>
      </c>
      <c r="B1854" s="330" t="n">
        <f aca="false">(A1854/(24*60*60))+DATE(1970,1,1)</f>
        <v>41834.875</v>
      </c>
      <c r="C1854" s="132" t="n">
        <v>12.9497</v>
      </c>
      <c r="D1854" s="132" t="n">
        <v>12.981</v>
      </c>
      <c r="E1854" s="132" t="n">
        <v>12.9265</v>
      </c>
      <c r="F1854" s="132" t="n">
        <v>12.9438</v>
      </c>
    </row>
    <row r="1855" customFormat="false" ht="12.8" hidden="true" customHeight="false" outlineLevel="0" collapsed="false">
      <c r="A1855" s="131" t="n">
        <v>1405458000</v>
      </c>
      <c r="B1855" s="330" t="n">
        <f aca="false">(A1855/(24*60*60))+DATE(1970,1,1)</f>
        <v>41835.875</v>
      </c>
      <c r="C1855" s="132" t="n">
        <v>12.9438</v>
      </c>
      <c r="D1855" s="132" t="n">
        <v>12.9581</v>
      </c>
      <c r="E1855" s="132" t="n">
        <v>12.9037</v>
      </c>
      <c r="F1855" s="132" t="n">
        <v>12.9147</v>
      </c>
    </row>
    <row r="1856" customFormat="false" ht="12.8" hidden="true" customHeight="false" outlineLevel="0" collapsed="false">
      <c r="A1856" s="131" t="n">
        <v>1405544400</v>
      </c>
      <c r="B1856" s="330" t="n">
        <f aca="false">(A1856/(24*60*60))+DATE(1970,1,1)</f>
        <v>41836.875</v>
      </c>
      <c r="C1856" s="132" t="n">
        <v>12.9147</v>
      </c>
      <c r="D1856" s="132" t="n">
        <v>13.01091</v>
      </c>
      <c r="E1856" s="132" t="n">
        <v>12.8883</v>
      </c>
      <c r="F1856" s="132" t="n">
        <v>12.9958</v>
      </c>
    </row>
    <row r="1857" customFormat="false" ht="12.8" hidden="true" customHeight="false" outlineLevel="0" collapsed="false">
      <c r="A1857" s="131" t="n">
        <v>1405630800</v>
      </c>
      <c r="B1857" s="330" t="n">
        <f aca="false">(A1857/(24*60*60))+DATE(1970,1,1)</f>
        <v>41837.875</v>
      </c>
      <c r="C1857" s="132" t="n">
        <v>12.9958</v>
      </c>
      <c r="D1857" s="132" t="n">
        <v>13.0009</v>
      </c>
      <c r="E1857" s="132" t="n">
        <v>12.9259</v>
      </c>
      <c r="F1857" s="132" t="n">
        <v>12.9263</v>
      </c>
    </row>
    <row r="1858" customFormat="false" ht="12.8" hidden="true" customHeight="false" outlineLevel="0" collapsed="false">
      <c r="A1858" s="131" t="n">
        <v>1405890000</v>
      </c>
      <c r="B1858" s="330" t="n">
        <f aca="false">(A1858/(24*60*60))+DATE(1970,1,1)</f>
        <v>41840.875</v>
      </c>
      <c r="C1858" s="132" t="n">
        <v>12.9448</v>
      </c>
      <c r="D1858" s="132" t="n">
        <v>12.9837</v>
      </c>
      <c r="E1858" s="132" t="n">
        <v>12.9273</v>
      </c>
      <c r="F1858" s="132" t="n">
        <v>12.9705</v>
      </c>
    </row>
    <row r="1859" customFormat="false" ht="12.8" hidden="true" customHeight="false" outlineLevel="0" collapsed="false">
      <c r="A1859" s="131" t="n">
        <v>1405976400</v>
      </c>
      <c r="B1859" s="330" t="n">
        <f aca="false">(A1859/(24*60*60))+DATE(1970,1,1)</f>
        <v>41841.875</v>
      </c>
      <c r="C1859" s="132" t="n">
        <v>12.9705</v>
      </c>
      <c r="D1859" s="132" t="n">
        <v>12.9804</v>
      </c>
      <c r="E1859" s="132" t="n">
        <v>12.9241</v>
      </c>
      <c r="F1859" s="132" t="n">
        <v>12.9406</v>
      </c>
    </row>
    <row r="1860" customFormat="false" ht="12.8" hidden="true" customHeight="false" outlineLevel="0" collapsed="false">
      <c r="A1860" s="131" t="n">
        <v>1406062800</v>
      </c>
      <c r="B1860" s="330" t="n">
        <f aca="false">(A1860/(24*60*60))+DATE(1970,1,1)</f>
        <v>41842.875</v>
      </c>
      <c r="C1860" s="132" t="n">
        <v>12.9406</v>
      </c>
      <c r="D1860" s="132" t="n">
        <v>12.9472</v>
      </c>
      <c r="E1860" s="132" t="n">
        <v>12.9168</v>
      </c>
      <c r="F1860" s="132" t="n">
        <v>12.9295</v>
      </c>
    </row>
    <row r="1861" customFormat="false" ht="12.8" hidden="true" customHeight="false" outlineLevel="0" collapsed="false">
      <c r="A1861" s="131" t="n">
        <v>1406149200</v>
      </c>
      <c r="B1861" s="330" t="n">
        <f aca="false">(A1861/(24*60*60))+DATE(1970,1,1)</f>
        <v>41843.875</v>
      </c>
      <c r="C1861" s="132" t="n">
        <v>12.9295</v>
      </c>
      <c r="D1861" s="132" t="n">
        <v>12.96843</v>
      </c>
      <c r="E1861" s="132" t="n">
        <v>12.9127</v>
      </c>
      <c r="F1861" s="132" t="n">
        <v>12.9597</v>
      </c>
    </row>
    <row r="1862" customFormat="false" ht="12.8" hidden="true" customHeight="false" outlineLevel="0" collapsed="false">
      <c r="A1862" s="131" t="n">
        <v>1406235600</v>
      </c>
      <c r="B1862" s="330" t="n">
        <f aca="false">(A1862/(24*60*60))+DATE(1970,1,1)</f>
        <v>41844.875</v>
      </c>
      <c r="C1862" s="132" t="n">
        <v>12.9597</v>
      </c>
      <c r="D1862" s="132" t="n">
        <v>12.9692</v>
      </c>
      <c r="E1862" s="132" t="n">
        <v>12.9355</v>
      </c>
      <c r="F1862" s="132" t="n">
        <v>12.9355</v>
      </c>
    </row>
    <row r="1863" customFormat="false" ht="12.8" hidden="true" customHeight="false" outlineLevel="0" collapsed="false">
      <c r="A1863" s="131" t="n">
        <v>1406494800</v>
      </c>
      <c r="B1863" s="330" t="n">
        <f aca="false">(A1863/(24*60*60))+DATE(1970,1,1)</f>
        <v>41847.875</v>
      </c>
      <c r="C1863" s="132" t="n">
        <v>12.9487</v>
      </c>
      <c r="D1863" s="132" t="n">
        <v>13.0065</v>
      </c>
      <c r="E1863" s="132" t="n">
        <v>12.9361</v>
      </c>
      <c r="F1863" s="132" t="n">
        <v>13.0025</v>
      </c>
    </row>
    <row r="1864" customFormat="false" ht="12.8" hidden="true" customHeight="false" outlineLevel="0" collapsed="false">
      <c r="A1864" s="131" t="n">
        <v>1406581200</v>
      </c>
      <c r="B1864" s="330" t="n">
        <f aca="false">(A1864/(24*60*60))+DATE(1970,1,1)</f>
        <v>41848.875</v>
      </c>
      <c r="C1864" s="132" t="n">
        <v>13.0025</v>
      </c>
      <c r="D1864" s="132" t="n">
        <v>13.078</v>
      </c>
      <c r="E1864" s="132" t="n">
        <v>12.98956</v>
      </c>
      <c r="F1864" s="132" t="n">
        <v>13.0636</v>
      </c>
    </row>
    <row r="1865" customFormat="false" ht="12.8" hidden="true" customHeight="false" outlineLevel="0" collapsed="false">
      <c r="A1865" s="131" t="n">
        <v>1406667600</v>
      </c>
      <c r="B1865" s="330" t="n">
        <f aca="false">(A1865/(24*60*60))+DATE(1970,1,1)</f>
        <v>41849.875</v>
      </c>
      <c r="C1865" s="132" t="n">
        <v>13.0636</v>
      </c>
      <c r="D1865" s="132" t="n">
        <v>13.1852</v>
      </c>
      <c r="E1865" s="132" t="n">
        <v>13.0511</v>
      </c>
      <c r="F1865" s="132" t="n">
        <v>13.1516</v>
      </c>
    </row>
    <row r="1866" customFormat="false" ht="12.8" hidden="true" customHeight="false" outlineLevel="0" collapsed="false">
      <c r="A1866" s="131" t="n">
        <v>1406754000</v>
      </c>
      <c r="B1866" s="330" t="n">
        <f aca="false">(A1866/(24*60*60))+DATE(1970,1,1)</f>
        <v>41850.875</v>
      </c>
      <c r="C1866" s="132" t="n">
        <v>13.1516</v>
      </c>
      <c r="D1866" s="132" t="n">
        <v>13.24798</v>
      </c>
      <c r="E1866" s="132" t="n">
        <v>13.1333</v>
      </c>
      <c r="F1866" s="132" t="n">
        <v>13.2162</v>
      </c>
    </row>
    <row r="1867" customFormat="false" ht="12.8" hidden="true" customHeight="false" outlineLevel="0" collapsed="false">
      <c r="A1867" s="131" t="n">
        <v>1406840400</v>
      </c>
      <c r="B1867" s="330" t="n">
        <f aca="false">(A1867/(24*60*60))+DATE(1970,1,1)</f>
        <v>41851.875</v>
      </c>
      <c r="C1867" s="132" t="n">
        <v>13.2162</v>
      </c>
      <c r="D1867" s="132" t="n">
        <v>13.2642</v>
      </c>
      <c r="E1867" s="132" t="n">
        <v>13.1539</v>
      </c>
      <c r="F1867" s="132" t="n">
        <v>13.169</v>
      </c>
    </row>
    <row r="1868" customFormat="false" ht="12.8" hidden="true" customHeight="false" outlineLevel="0" collapsed="false">
      <c r="A1868" s="131" t="n">
        <v>1407099600</v>
      </c>
      <c r="B1868" s="330" t="n">
        <f aca="false">(A1868/(24*60*60))+DATE(1970,1,1)</f>
        <v>41854.875</v>
      </c>
      <c r="C1868" s="132" t="n">
        <v>13.169</v>
      </c>
      <c r="D1868" s="132" t="n">
        <v>13.2196</v>
      </c>
      <c r="E1868" s="132" t="n">
        <v>13.1596</v>
      </c>
      <c r="F1868" s="132" t="n">
        <v>13.1949</v>
      </c>
    </row>
    <row r="1869" customFormat="false" ht="12.8" hidden="true" customHeight="false" outlineLevel="0" collapsed="false">
      <c r="A1869" s="131" t="n">
        <v>1407186000</v>
      </c>
      <c r="B1869" s="330" t="n">
        <f aca="false">(A1869/(24*60*60))+DATE(1970,1,1)</f>
        <v>41855.875</v>
      </c>
      <c r="C1869" s="132" t="n">
        <v>13.1949</v>
      </c>
      <c r="D1869" s="132" t="n">
        <v>13.3006</v>
      </c>
      <c r="E1869" s="132" t="n">
        <v>13.173</v>
      </c>
      <c r="F1869" s="132" t="n">
        <v>13.2889</v>
      </c>
    </row>
    <row r="1870" customFormat="false" ht="12.8" hidden="true" customHeight="false" outlineLevel="0" collapsed="false">
      <c r="A1870" s="131" t="n">
        <v>1407272400</v>
      </c>
      <c r="B1870" s="330" t="n">
        <f aca="false">(A1870/(24*60*60))+DATE(1970,1,1)</f>
        <v>41856.875</v>
      </c>
      <c r="C1870" s="132" t="n">
        <v>13.2889</v>
      </c>
      <c r="D1870" s="132" t="n">
        <v>13.33662</v>
      </c>
      <c r="E1870" s="132" t="n">
        <v>13.2298</v>
      </c>
      <c r="F1870" s="132" t="n">
        <v>13.2298</v>
      </c>
    </row>
    <row r="1871" customFormat="false" ht="12.8" hidden="true" customHeight="false" outlineLevel="0" collapsed="false">
      <c r="A1871" s="131" t="n">
        <v>1407358800</v>
      </c>
      <c r="B1871" s="330" t="n">
        <f aca="false">(A1871/(24*60*60))+DATE(1970,1,1)</f>
        <v>41857.875</v>
      </c>
      <c r="C1871" s="132" t="n">
        <v>13.2298</v>
      </c>
      <c r="D1871" s="132" t="n">
        <v>13.3055</v>
      </c>
      <c r="E1871" s="132" t="n">
        <v>13.2199</v>
      </c>
      <c r="F1871" s="132" t="n">
        <v>13.2776</v>
      </c>
    </row>
    <row r="1872" customFormat="false" ht="12.8" hidden="true" customHeight="false" outlineLevel="0" collapsed="false">
      <c r="A1872" s="131" t="n">
        <v>1407445200</v>
      </c>
      <c r="B1872" s="330" t="n">
        <f aca="false">(A1872/(24*60*60))+DATE(1970,1,1)</f>
        <v>41858.875</v>
      </c>
      <c r="C1872" s="132" t="n">
        <v>13.2776</v>
      </c>
      <c r="D1872" s="132" t="n">
        <v>13.3167</v>
      </c>
      <c r="E1872" s="132" t="n">
        <v>13.2208</v>
      </c>
      <c r="F1872" s="132" t="n">
        <v>13.2396</v>
      </c>
    </row>
    <row r="1873" customFormat="false" ht="12.8" hidden="true" customHeight="false" outlineLevel="0" collapsed="false">
      <c r="A1873" s="131" t="n">
        <v>1407704400</v>
      </c>
      <c r="B1873" s="330" t="n">
        <f aca="false">(A1873/(24*60*60))+DATE(1970,1,1)</f>
        <v>41861.875</v>
      </c>
      <c r="C1873" s="132" t="n">
        <v>13.2255</v>
      </c>
      <c r="D1873" s="132" t="n">
        <v>13.2613</v>
      </c>
      <c r="E1873" s="132" t="n">
        <v>13.1641</v>
      </c>
      <c r="F1873" s="132" t="n">
        <v>13.1763</v>
      </c>
    </row>
    <row r="1874" customFormat="false" ht="12.8" hidden="true" customHeight="false" outlineLevel="0" collapsed="false">
      <c r="A1874" s="131" t="n">
        <v>1407790800</v>
      </c>
      <c r="B1874" s="330" t="n">
        <f aca="false">(A1874/(24*60*60))+DATE(1970,1,1)</f>
        <v>41862.875</v>
      </c>
      <c r="C1874" s="132" t="n">
        <v>13.1763</v>
      </c>
      <c r="D1874" s="132" t="n">
        <v>13.2086</v>
      </c>
      <c r="E1874" s="132" t="n">
        <v>13.1321</v>
      </c>
      <c r="F1874" s="132" t="n">
        <v>13.1355</v>
      </c>
    </row>
    <row r="1875" customFormat="false" ht="12.8" hidden="true" customHeight="false" outlineLevel="0" collapsed="false">
      <c r="A1875" s="131" t="n">
        <v>1407877200</v>
      </c>
      <c r="B1875" s="330" t="n">
        <f aca="false">(A1875/(24*60*60))+DATE(1970,1,1)</f>
        <v>41863.875</v>
      </c>
      <c r="C1875" s="132" t="n">
        <v>13.1355</v>
      </c>
      <c r="D1875" s="132" t="n">
        <v>13.1527</v>
      </c>
      <c r="E1875" s="132" t="n">
        <v>13.0928</v>
      </c>
      <c r="F1875" s="132" t="n">
        <v>13.1346</v>
      </c>
    </row>
    <row r="1876" customFormat="false" ht="12.8" hidden="true" customHeight="false" outlineLevel="0" collapsed="false">
      <c r="A1876" s="131" t="n">
        <v>1407963600</v>
      </c>
      <c r="B1876" s="330" t="n">
        <f aca="false">(A1876/(24*60*60))+DATE(1970,1,1)</f>
        <v>41864.875</v>
      </c>
      <c r="C1876" s="132" t="n">
        <v>13.1346</v>
      </c>
      <c r="D1876" s="132" t="n">
        <v>13.1412</v>
      </c>
      <c r="E1876" s="132" t="n">
        <v>13.0561</v>
      </c>
      <c r="F1876" s="132" t="n">
        <v>13.0698</v>
      </c>
    </row>
    <row r="1877" customFormat="false" ht="12.8" hidden="true" customHeight="false" outlineLevel="0" collapsed="false">
      <c r="A1877" s="131" t="n">
        <v>1408050000</v>
      </c>
      <c r="B1877" s="330" t="n">
        <f aca="false">(A1877/(24*60*60))+DATE(1970,1,1)</f>
        <v>41865.875</v>
      </c>
      <c r="C1877" s="132" t="n">
        <v>13.0698</v>
      </c>
      <c r="D1877" s="132" t="n">
        <v>13.1251</v>
      </c>
      <c r="E1877" s="132" t="n">
        <v>13.0329</v>
      </c>
      <c r="F1877" s="132" t="n">
        <v>13.05</v>
      </c>
    </row>
    <row r="1878" customFormat="false" ht="12.8" hidden="true" customHeight="false" outlineLevel="0" collapsed="false">
      <c r="A1878" s="131" t="n">
        <v>1408309200</v>
      </c>
      <c r="B1878" s="330" t="n">
        <f aca="false">(A1878/(24*60*60))+DATE(1970,1,1)</f>
        <v>41868.875</v>
      </c>
      <c r="C1878" s="132" t="n">
        <v>13.0645</v>
      </c>
      <c r="D1878" s="132" t="n">
        <v>13.079</v>
      </c>
      <c r="E1878" s="132" t="n">
        <v>13.0411</v>
      </c>
      <c r="F1878" s="132" t="n">
        <v>13.0449</v>
      </c>
    </row>
    <row r="1879" customFormat="false" ht="12.8" hidden="true" customHeight="false" outlineLevel="0" collapsed="false">
      <c r="A1879" s="131" t="n">
        <v>1408395600</v>
      </c>
      <c r="B1879" s="330" t="n">
        <f aca="false">(A1879/(24*60*60))+DATE(1970,1,1)</f>
        <v>41869.875</v>
      </c>
      <c r="C1879" s="132" t="n">
        <v>13.0449</v>
      </c>
      <c r="D1879" s="132" t="n">
        <v>13.0685</v>
      </c>
      <c r="E1879" s="132" t="n">
        <v>13.0354</v>
      </c>
      <c r="F1879" s="132" t="n">
        <v>13.0436</v>
      </c>
    </row>
    <row r="1880" customFormat="false" ht="12.8" hidden="true" customHeight="false" outlineLevel="0" collapsed="false">
      <c r="A1880" s="131" t="n">
        <v>1408482000</v>
      </c>
      <c r="B1880" s="330" t="n">
        <f aca="false">(A1880/(24*60*60))+DATE(1970,1,1)</f>
        <v>41870.875</v>
      </c>
      <c r="C1880" s="132" t="n">
        <v>13.0436</v>
      </c>
      <c r="D1880" s="132" t="n">
        <v>13.1365</v>
      </c>
      <c r="E1880" s="132" t="n">
        <v>13.03368</v>
      </c>
      <c r="F1880" s="132" t="n">
        <v>13.1331</v>
      </c>
    </row>
    <row r="1881" customFormat="false" ht="12.8" hidden="true" customHeight="false" outlineLevel="0" collapsed="false">
      <c r="A1881" s="131" t="n">
        <v>1408568400</v>
      </c>
      <c r="B1881" s="330" t="n">
        <f aca="false">(A1881/(24*60*60))+DATE(1970,1,1)</f>
        <v>41871.875</v>
      </c>
      <c r="C1881" s="132" t="n">
        <v>13.1331</v>
      </c>
      <c r="D1881" s="132" t="n">
        <v>13.1456</v>
      </c>
      <c r="E1881" s="132" t="n">
        <v>13.0801</v>
      </c>
      <c r="F1881" s="132" t="n">
        <v>13.1055</v>
      </c>
    </row>
    <row r="1882" customFormat="false" ht="12.8" hidden="true" customHeight="false" outlineLevel="0" collapsed="false">
      <c r="A1882" s="131" t="n">
        <v>1408654800</v>
      </c>
      <c r="B1882" s="330" t="n">
        <f aca="false">(A1882/(24*60*60))+DATE(1970,1,1)</f>
        <v>41872.875</v>
      </c>
      <c r="C1882" s="132" t="n">
        <v>13.1055</v>
      </c>
      <c r="D1882" s="132" t="n">
        <v>13.152</v>
      </c>
      <c r="E1882" s="132" t="n">
        <v>13.09363</v>
      </c>
      <c r="F1882" s="132" t="n">
        <v>13.1332</v>
      </c>
    </row>
    <row r="1883" customFormat="false" ht="12.8" hidden="true" customHeight="false" outlineLevel="0" collapsed="false">
      <c r="A1883" s="131" t="n">
        <v>1408914000</v>
      </c>
      <c r="B1883" s="330" t="n">
        <f aca="false">(A1883/(24*60*60))+DATE(1970,1,1)</f>
        <v>41875.875</v>
      </c>
      <c r="C1883" s="132" t="n">
        <v>13.1332</v>
      </c>
      <c r="D1883" s="132" t="n">
        <v>13.1576</v>
      </c>
      <c r="E1883" s="132" t="n">
        <v>13.1007</v>
      </c>
      <c r="F1883" s="132" t="n">
        <v>13.1476</v>
      </c>
    </row>
    <row r="1884" customFormat="false" ht="12.8" hidden="true" customHeight="false" outlineLevel="0" collapsed="false">
      <c r="A1884" s="131" t="n">
        <v>1409000400</v>
      </c>
      <c r="B1884" s="330" t="n">
        <f aca="false">(A1884/(24*60*60))+DATE(1970,1,1)</f>
        <v>41876.875</v>
      </c>
      <c r="C1884" s="132" t="n">
        <v>13.1476</v>
      </c>
      <c r="D1884" s="132" t="n">
        <v>13.1669</v>
      </c>
      <c r="E1884" s="132" t="n">
        <v>13.0902</v>
      </c>
      <c r="F1884" s="132" t="n">
        <v>13.0948</v>
      </c>
    </row>
    <row r="1885" customFormat="false" ht="12.8" hidden="true" customHeight="false" outlineLevel="0" collapsed="false">
      <c r="A1885" s="131" t="n">
        <v>1409086800</v>
      </c>
      <c r="B1885" s="330" t="n">
        <f aca="false">(A1885/(24*60*60))+DATE(1970,1,1)</f>
        <v>41877.875</v>
      </c>
      <c r="C1885" s="132" t="n">
        <v>13.0948</v>
      </c>
      <c r="D1885" s="132" t="n">
        <v>13.1043</v>
      </c>
      <c r="E1885" s="132" t="n">
        <v>13.0607</v>
      </c>
      <c r="F1885" s="132" t="n">
        <v>13.0816</v>
      </c>
    </row>
    <row r="1886" customFormat="false" ht="12.8" hidden="true" customHeight="false" outlineLevel="0" collapsed="false">
      <c r="A1886" s="131" t="n">
        <v>1409173200</v>
      </c>
      <c r="B1886" s="330" t="n">
        <f aca="false">(A1886/(24*60*60))+DATE(1970,1,1)</f>
        <v>41878.875</v>
      </c>
      <c r="C1886" s="132" t="n">
        <v>13.0816</v>
      </c>
      <c r="D1886" s="132" t="n">
        <v>13.131</v>
      </c>
      <c r="E1886" s="132" t="n">
        <v>13.06885</v>
      </c>
      <c r="F1886" s="132" t="n">
        <v>13.0814</v>
      </c>
    </row>
    <row r="1887" customFormat="false" ht="12.8" hidden="true" customHeight="false" outlineLevel="0" collapsed="false">
      <c r="A1887" s="131" t="n">
        <v>1409259600</v>
      </c>
      <c r="B1887" s="330" t="n">
        <f aca="false">(A1887/(24*60*60))+DATE(1970,1,1)</f>
        <v>41879.875</v>
      </c>
      <c r="C1887" s="132" t="n">
        <v>13.0814</v>
      </c>
      <c r="D1887" s="132" t="n">
        <v>13.10097</v>
      </c>
      <c r="E1887" s="132" t="n">
        <v>13.0461</v>
      </c>
      <c r="F1887" s="132" t="n">
        <v>13.0809</v>
      </c>
    </row>
    <row r="1888" customFormat="false" ht="12.8" hidden="true" customHeight="false" outlineLevel="0" collapsed="false">
      <c r="A1888" s="131" t="n">
        <v>1409518800</v>
      </c>
      <c r="B1888" s="330" t="n">
        <f aca="false">(A1888/(24*60*60))+DATE(1970,1,1)</f>
        <v>41882.875</v>
      </c>
      <c r="C1888" s="132" t="n">
        <v>13.0534</v>
      </c>
      <c r="D1888" s="132" t="n">
        <v>13.0998</v>
      </c>
      <c r="E1888" s="132" t="n">
        <v>13.0459</v>
      </c>
      <c r="F1888" s="132" t="n">
        <v>13.0906</v>
      </c>
    </row>
    <row r="1889" customFormat="false" ht="12.8" hidden="true" customHeight="false" outlineLevel="0" collapsed="false">
      <c r="A1889" s="131" t="n">
        <v>1409605200</v>
      </c>
      <c r="B1889" s="330" t="n">
        <f aca="false">(A1889/(24*60*60))+DATE(1970,1,1)</f>
        <v>41883.875</v>
      </c>
      <c r="C1889" s="132" t="n">
        <v>13.0906</v>
      </c>
      <c r="D1889" s="132" t="n">
        <v>13.1472</v>
      </c>
      <c r="E1889" s="132" t="n">
        <v>13.08323</v>
      </c>
      <c r="F1889" s="132" t="n">
        <v>13.1048</v>
      </c>
    </row>
    <row r="1890" customFormat="false" ht="12.8" hidden="true" customHeight="false" outlineLevel="0" collapsed="false">
      <c r="A1890" s="131" t="n">
        <v>1409691600</v>
      </c>
      <c r="B1890" s="330" t="n">
        <f aca="false">(A1890/(24*60*60))+DATE(1970,1,1)</f>
        <v>41884.875</v>
      </c>
      <c r="C1890" s="132" t="n">
        <v>13.1048</v>
      </c>
      <c r="D1890" s="132" t="n">
        <v>13.1192</v>
      </c>
      <c r="E1890" s="132" t="n">
        <v>13.0726</v>
      </c>
      <c r="F1890" s="132" t="n">
        <v>13.0968</v>
      </c>
    </row>
    <row r="1891" customFormat="false" ht="12.8" hidden="true" customHeight="false" outlineLevel="0" collapsed="false">
      <c r="A1891" s="131" t="n">
        <v>1409778000</v>
      </c>
      <c r="B1891" s="330" t="n">
        <f aca="false">(A1891/(24*60*60))+DATE(1970,1,1)</f>
        <v>41885.875</v>
      </c>
      <c r="C1891" s="132" t="n">
        <v>13.0968</v>
      </c>
      <c r="D1891" s="132" t="n">
        <v>13.1562</v>
      </c>
      <c r="E1891" s="132" t="n">
        <v>13.0491</v>
      </c>
      <c r="F1891" s="132" t="n">
        <v>13.1455</v>
      </c>
    </row>
    <row r="1892" customFormat="false" ht="12.8" hidden="true" customHeight="false" outlineLevel="0" collapsed="false">
      <c r="A1892" s="131" t="n">
        <v>1409864400</v>
      </c>
      <c r="B1892" s="330" t="n">
        <f aca="false">(A1892/(24*60*60))+DATE(1970,1,1)</f>
        <v>41886.875</v>
      </c>
      <c r="C1892" s="132" t="n">
        <v>13.1455</v>
      </c>
      <c r="D1892" s="132" t="n">
        <v>13.1568</v>
      </c>
      <c r="E1892" s="132" t="n">
        <v>13.0169</v>
      </c>
      <c r="F1892" s="132" t="n">
        <v>13.0169</v>
      </c>
    </row>
    <row r="1893" customFormat="false" ht="12.8" hidden="true" customHeight="false" outlineLevel="0" collapsed="false">
      <c r="A1893" s="131" t="n">
        <v>1410123600</v>
      </c>
      <c r="B1893" s="330" t="n">
        <f aca="false">(A1893/(24*60*60))+DATE(1970,1,1)</f>
        <v>41889.875</v>
      </c>
      <c r="C1893" s="132" t="n">
        <v>13.0318</v>
      </c>
      <c r="D1893" s="132" t="n">
        <v>13.1414</v>
      </c>
      <c r="E1893" s="132" t="n">
        <v>13.02324</v>
      </c>
      <c r="F1893" s="132" t="n">
        <v>13.1355</v>
      </c>
    </row>
    <row r="1894" customFormat="false" ht="12.8" hidden="true" customHeight="false" outlineLevel="0" collapsed="false">
      <c r="A1894" s="131" t="n">
        <v>1410210000</v>
      </c>
      <c r="B1894" s="330" t="n">
        <f aca="false">(A1894/(24*60*60))+DATE(1970,1,1)</f>
        <v>41890.875</v>
      </c>
      <c r="C1894" s="132" t="n">
        <v>13.1355</v>
      </c>
      <c r="D1894" s="132" t="n">
        <v>13.2428</v>
      </c>
      <c r="E1894" s="132" t="n">
        <v>13.1316</v>
      </c>
      <c r="F1894" s="132" t="n">
        <v>13.2018</v>
      </c>
    </row>
    <row r="1895" customFormat="false" ht="12.8" hidden="true" customHeight="false" outlineLevel="0" collapsed="false">
      <c r="A1895" s="131" t="n">
        <v>1410296400</v>
      </c>
      <c r="B1895" s="330" t="n">
        <f aca="false">(A1895/(24*60*60))+DATE(1970,1,1)</f>
        <v>41891.875</v>
      </c>
      <c r="C1895" s="132" t="n">
        <v>13.2018</v>
      </c>
      <c r="D1895" s="132" t="n">
        <v>13.2633</v>
      </c>
      <c r="E1895" s="132" t="n">
        <v>13.183</v>
      </c>
      <c r="F1895" s="132" t="n">
        <v>13.1893</v>
      </c>
    </row>
    <row r="1896" customFormat="false" ht="12.8" hidden="true" customHeight="false" outlineLevel="0" collapsed="false">
      <c r="A1896" s="131" t="n">
        <v>1410382800</v>
      </c>
      <c r="B1896" s="330" t="n">
        <f aca="false">(A1896/(24*60*60))+DATE(1970,1,1)</f>
        <v>41892.875</v>
      </c>
      <c r="C1896" s="132" t="n">
        <v>13.1893</v>
      </c>
      <c r="D1896" s="132" t="n">
        <v>13.2383</v>
      </c>
      <c r="E1896" s="132" t="n">
        <v>13.1768</v>
      </c>
      <c r="F1896" s="132" t="n">
        <v>13.2285</v>
      </c>
    </row>
    <row r="1897" customFormat="false" ht="12.8" hidden="true" customHeight="false" outlineLevel="0" collapsed="false">
      <c r="A1897" s="131" t="n">
        <v>1410469200</v>
      </c>
      <c r="B1897" s="330" t="n">
        <f aca="false">(A1897/(24*60*60))+DATE(1970,1,1)</f>
        <v>41893.875</v>
      </c>
      <c r="C1897" s="132" t="n">
        <v>13.2285</v>
      </c>
      <c r="D1897" s="132" t="n">
        <v>13.2996</v>
      </c>
      <c r="E1897" s="132" t="n">
        <v>13.2182</v>
      </c>
      <c r="F1897" s="132" t="n">
        <v>13.249</v>
      </c>
    </row>
    <row r="1898" customFormat="false" ht="12.8" hidden="true" customHeight="false" outlineLevel="0" collapsed="false">
      <c r="A1898" s="131" t="n">
        <v>1410728400</v>
      </c>
      <c r="B1898" s="330" t="n">
        <f aca="false">(A1898/(24*60*60))+DATE(1970,1,1)</f>
        <v>41896.875</v>
      </c>
      <c r="C1898" s="132" t="n">
        <v>13.2262</v>
      </c>
      <c r="D1898" s="132" t="n">
        <v>13.281</v>
      </c>
      <c r="E1898" s="132" t="n">
        <v>13.1943</v>
      </c>
      <c r="F1898" s="132" t="n">
        <v>13.231</v>
      </c>
    </row>
    <row r="1899" customFormat="false" ht="12.8" hidden="true" customHeight="false" outlineLevel="0" collapsed="false">
      <c r="A1899" s="131" t="n">
        <v>1410814800</v>
      </c>
      <c r="B1899" s="330" t="n">
        <f aca="false">(A1899/(24*60*60))+DATE(1970,1,1)</f>
        <v>41897.875</v>
      </c>
      <c r="C1899" s="132" t="n">
        <v>13.231</v>
      </c>
      <c r="D1899" s="132" t="n">
        <v>13.2567</v>
      </c>
      <c r="E1899" s="132" t="n">
        <v>13.1237</v>
      </c>
      <c r="F1899" s="132" t="n">
        <v>13.1571</v>
      </c>
    </row>
    <row r="1900" customFormat="false" ht="12.8" hidden="true" customHeight="false" outlineLevel="0" collapsed="false">
      <c r="A1900" s="131" t="n">
        <v>1410901200</v>
      </c>
      <c r="B1900" s="330" t="n">
        <f aca="false">(A1900/(24*60*60))+DATE(1970,1,1)</f>
        <v>41898.875</v>
      </c>
      <c r="C1900" s="132" t="n">
        <v>13.1571</v>
      </c>
      <c r="D1900" s="132" t="n">
        <v>13.2601</v>
      </c>
      <c r="E1900" s="132" t="n">
        <v>13.1406</v>
      </c>
      <c r="F1900" s="132" t="n">
        <v>13.2432</v>
      </c>
    </row>
    <row r="1901" customFormat="false" ht="12.8" hidden="true" customHeight="false" outlineLevel="0" collapsed="false">
      <c r="A1901" s="131" t="n">
        <v>1410987600</v>
      </c>
      <c r="B1901" s="330" t="n">
        <f aca="false">(A1901/(24*60*60))+DATE(1970,1,1)</f>
        <v>41899.875</v>
      </c>
      <c r="C1901" s="132" t="n">
        <v>13.2432</v>
      </c>
      <c r="D1901" s="132" t="n">
        <v>13.2697</v>
      </c>
      <c r="E1901" s="132" t="n">
        <v>13.2086</v>
      </c>
      <c r="F1901" s="132" t="n">
        <v>13.234</v>
      </c>
    </row>
    <row r="1902" customFormat="false" ht="12.8" hidden="true" customHeight="false" outlineLevel="0" collapsed="false">
      <c r="A1902" s="131" t="n">
        <v>1411074000</v>
      </c>
      <c r="B1902" s="330" t="n">
        <f aca="false">(A1902/(24*60*60))+DATE(1970,1,1)</f>
        <v>41900.875</v>
      </c>
      <c r="C1902" s="132" t="n">
        <v>13.234</v>
      </c>
      <c r="D1902" s="132" t="n">
        <v>13.2605</v>
      </c>
      <c r="E1902" s="132" t="n">
        <v>13.1822</v>
      </c>
      <c r="F1902" s="132" t="n">
        <v>13.1933</v>
      </c>
    </row>
    <row r="1903" customFormat="false" ht="12.8" hidden="true" customHeight="false" outlineLevel="0" collapsed="false">
      <c r="A1903" s="131" t="n">
        <v>1411333200</v>
      </c>
      <c r="B1903" s="330" t="n">
        <f aca="false">(A1903/(24*60*60))+DATE(1970,1,1)</f>
        <v>41903.875</v>
      </c>
      <c r="C1903" s="132" t="n">
        <v>13.2034</v>
      </c>
      <c r="D1903" s="132" t="n">
        <v>13.2953</v>
      </c>
      <c r="E1903" s="132" t="n">
        <v>13.1948</v>
      </c>
      <c r="F1903" s="132" t="n">
        <v>13.2768</v>
      </c>
    </row>
    <row r="1904" customFormat="false" ht="12.8" hidden="true" customHeight="false" outlineLevel="0" collapsed="false">
      <c r="A1904" s="131" t="n">
        <v>1411419600</v>
      </c>
      <c r="B1904" s="330" t="n">
        <f aca="false">(A1904/(24*60*60))+DATE(1970,1,1)</f>
        <v>41904.875</v>
      </c>
      <c r="C1904" s="132" t="n">
        <v>13.2768</v>
      </c>
      <c r="D1904" s="132" t="n">
        <v>13.3202</v>
      </c>
      <c r="E1904" s="132" t="n">
        <v>13.2336</v>
      </c>
      <c r="F1904" s="132" t="n">
        <v>13.3134</v>
      </c>
    </row>
    <row r="1905" customFormat="false" ht="12.8" hidden="true" customHeight="false" outlineLevel="0" collapsed="false">
      <c r="A1905" s="131" t="n">
        <v>1411506000</v>
      </c>
      <c r="B1905" s="330" t="n">
        <f aca="false">(A1905/(24*60*60))+DATE(1970,1,1)</f>
        <v>41905.875</v>
      </c>
      <c r="C1905" s="132" t="n">
        <v>13.3134</v>
      </c>
      <c r="D1905" s="132" t="n">
        <v>13.3252</v>
      </c>
      <c r="E1905" s="132" t="n">
        <v>13.2666</v>
      </c>
      <c r="F1905" s="132" t="n">
        <v>13.2726</v>
      </c>
    </row>
    <row r="1906" customFormat="false" ht="12.8" hidden="true" customHeight="false" outlineLevel="0" collapsed="false">
      <c r="A1906" s="131" t="n">
        <v>1411592400</v>
      </c>
      <c r="B1906" s="330" t="n">
        <f aca="false">(A1906/(24*60*60))+DATE(1970,1,1)</f>
        <v>41906.875</v>
      </c>
      <c r="C1906" s="132" t="n">
        <v>13.2726</v>
      </c>
      <c r="D1906" s="132" t="n">
        <v>13.4037</v>
      </c>
      <c r="E1906" s="132" t="n">
        <v>13.2726</v>
      </c>
      <c r="F1906" s="132" t="n">
        <v>13.3828</v>
      </c>
    </row>
    <row r="1907" customFormat="false" ht="12.8" hidden="true" customHeight="false" outlineLevel="0" collapsed="false">
      <c r="A1907" s="131" t="n">
        <v>1411678800</v>
      </c>
      <c r="B1907" s="330" t="n">
        <f aca="false">(A1907/(24*60*60))+DATE(1970,1,1)</f>
        <v>41907.875</v>
      </c>
      <c r="C1907" s="132" t="n">
        <v>13.3828</v>
      </c>
      <c r="D1907" s="132" t="n">
        <v>13.4846</v>
      </c>
      <c r="E1907" s="132" t="n">
        <v>13.3627</v>
      </c>
      <c r="F1907" s="132" t="n">
        <v>13.4308</v>
      </c>
    </row>
    <row r="1908" customFormat="false" ht="12.8" hidden="true" customHeight="false" outlineLevel="0" collapsed="false">
      <c r="A1908" s="131" t="n">
        <v>1411938000</v>
      </c>
      <c r="B1908" s="330" t="n">
        <f aca="false">(A1908/(24*60*60))+DATE(1970,1,1)</f>
        <v>41910.875</v>
      </c>
      <c r="C1908" s="132" t="n">
        <v>13.4315</v>
      </c>
      <c r="D1908" s="132" t="n">
        <v>13.5404</v>
      </c>
      <c r="E1908" s="132" t="n">
        <v>13.4225</v>
      </c>
      <c r="F1908" s="132" t="n">
        <v>13.4963</v>
      </c>
    </row>
    <row r="1909" customFormat="false" ht="12.8" hidden="true" customHeight="false" outlineLevel="0" collapsed="false">
      <c r="A1909" s="131" t="n">
        <v>1412024400</v>
      </c>
      <c r="B1909" s="330" t="n">
        <f aca="false">(A1909/(24*60*60))+DATE(1970,1,1)</f>
        <v>41911.875</v>
      </c>
      <c r="C1909" s="132" t="n">
        <v>13.4963</v>
      </c>
      <c r="D1909" s="132" t="n">
        <v>13.5084</v>
      </c>
      <c r="E1909" s="132" t="n">
        <v>13.4089</v>
      </c>
      <c r="F1909" s="132" t="n">
        <v>13.4276</v>
      </c>
    </row>
    <row r="1910" customFormat="false" ht="12.8" hidden="true" customHeight="false" outlineLevel="0" collapsed="false">
      <c r="A1910" s="131" t="n">
        <v>1412110800</v>
      </c>
      <c r="B1910" s="330" t="n">
        <f aca="false">(A1910/(24*60*60))+DATE(1970,1,1)</f>
        <v>41912.875</v>
      </c>
      <c r="C1910" s="132" t="n">
        <v>13.4276</v>
      </c>
      <c r="D1910" s="132" t="n">
        <v>13.4792</v>
      </c>
      <c r="E1910" s="132" t="n">
        <v>13.413</v>
      </c>
      <c r="F1910" s="132" t="n">
        <v>13.452</v>
      </c>
    </row>
    <row r="1911" customFormat="false" ht="12.8" hidden="true" customHeight="false" outlineLevel="0" collapsed="false">
      <c r="A1911" s="131" t="n">
        <v>1412197200</v>
      </c>
      <c r="B1911" s="330" t="n">
        <f aca="false">(A1911/(24*60*60))+DATE(1970,1,1)</f>
        <v>41913.875</v>
      </c>
      <c r="C1911" s="132" t="n">
        <v>13.452</v>
      </c>
      <c r="D1911" s="132" t="n">
        <v>13.4666</v>
      </c>
      <c r="E1911" s="132" t="n">
        <v>13.3571</v>
      </c>
      <c r="F1911" s="132" t="n">
        <v>13.3769</v>
      </c>
    </row>
    <row r="1912" customFormat="false" ht="12.8" hidden="true" customHeight="false" outlineLevel="0" collapsed="false">
      <c r="A1912" s="131" t="n">
        <v>1412283600</v>
      </c>
      <c r="B1912" s="330" t="n">
        <f aca="false">(A1912/(24*60*60))+DATE(1970,1,1)</f>
        <v>41914.875</v>
      </c>
      <c r="C1912" s="132" t="n">
        <v>13.3769</v>
      </c>
      <c r="D1912" s="132" t="n">
        <v>13.5089</v>
      </c>
      <c r="E1912" s="132" t="n">
        <v>13.3624</v>
      </c>
      <c r="F1912" s="132" t="n">
        <v>13.4697</v>
      </c>
    </row>
    <row r="1913" customFormat="false" ht="12.8" hidden="true" customHeight="false" outlineLevel="0" collapsed="false">
      <c r="A1913" s="131" t="n">
        <v>1412542800</v>
      </c>
      <c r="B1913" s="330" t="n">
        <f aca="false">(A1913/(24*60*60))+DATE(1970,1,1)</f>
        <v>41917.875</v>
      </c>
      <c r="C1913" s="132" t="n">
        <v>13.4752</v>
      </c>
      <c r="D1913" s="132" t="n">
        <v>13.4934</v>
      </c>
      <c r="E1913" s="132" t="n">
        <v>13.3597</v>
      </c>
      <c r="F1913" s="132" t="n">
        <v>13.3955</v>
      </c>
    </row>
    <row r="1914" customFormat="false" ht="12.8" hidden="true" customHeight="false" outlineLevel="0" collapsed="false">
      <c r="A1914" s="131" t="n">
        <v>1412629200</v>
      </c>
      <c r="B1914" s="330" t="n">
        <f aca="false">(A1914/(24*60*60))+DATE(1970,1,1)</f>
        <v>41918.875</v>
      </c>
      <c r="C1914" s="132" t="n">
        <v>13.3955</v>
      </c>
      <c r="D1914" s="132" t="n">
        <v>13.4824</v>
      </c>
      <c r="E1914" s="132" t="n">
        <v>13.382</v>
      </c>
      <c r="F1914" s="132" t="n">
        <v>13.476</v>
      </c>
    </row>
    <row r="1915" customFormat="false" ht="12.8" hidden="true" customHeight="false" outlineLevel="0" collapsed="false">
      <c r="A1915" s="131" t="n">
        <v>1412715600</v>
      </c>
      <c r="B1915" s="330" t="n">
        <f aca="false">(A1915/(24*60*60))+DATE(1970,1,1)</f>
        <v>41919.875</v>
      </c>
      <c r="C1915" s="132" t="n">
        <v>13.476</v>
      </c>
      <c r="D1915" s="132" t="n">
        <v>13.5111</v>
      </c>
      <c r="E1915" s="132" t="n">
        <v>13.3042</v>
      </c>
      <c r="F1915" s="132" t="n">
        <v>13.3347</v>
      </c>
    </row>
    <row r="1916" customFormat="false" ht="12.8" hidden="true" customHeight="false" outlineLevel="0" collapsed="false">
      <c r="A1916" s="131" t="n">
        <v>1412802000</v>
      </c>
      <c r="B1916" s="330" t="n">
        <f aca="false">(A1916/(24*60*60))+DATE(1970,1,1)</f>
        <v>41920.875</v>
      </c>
      <c r="C1916" s="132" t="n">
        <v>13.3347</v>
      </c>
      <c r="D1916" s="132" t="n">
        <v>13.445</v>
      </c>
      <c r="E1916" s="132" t="n">
        <v>13.2755</v>
      </c>
      <c r="F1916" s="132" t="n">
        <v>13.4364</v>
      </c>
    </row>
    <row r="1917" customFormat="false" ht="12.8" hidden="true" customHeight="false" outlineLevel="0" collapsed="false">
      <c r="A1917" s="131" t="n">
        <v>1412888400</v>
      </c>
      <c r="B1917" s="330" t="n">
        <f aca="false">(A1917/(24*60*60))+DATE(1970,1,1)</f>
        <v>41921.875</v>
      </c>
      <c r="C1917" s="132" t="n">
        <v>13.4364</v>
      </c>
      <c r="D1917" s="132" t="n">
        <v>13.4871</v>
      </c>
      <c r="E1917" s="132" t="n">
        <v>13.3799</v>
      </c>
      <c r="F1917" s="132" t="n">
        <v>13.4617</v>
      </c>
    </row>
    <row r="1918" customFormat="false" ht="12.8" hidden="true" customHeight="false" outlineLevel="0" collapsed="false">
      <c r="A1918" s="131" t="n">
        <v>1413147600</v>
      </c>
      <c r="B1918" s="330" t="n">
        <f aca="false">(A1918/(24*60*60))+DATE(1970,1,1)</f>
        <v>41924.875</v>
      </c>
      <c r="C1918" s="132" t="n">
        <v>13.4405</v>
      </c>
      <c r="D1918" s="132" t="n">
        <v>13.4773</v>
      </c>
      <c r="E1918" s="132" t="n">
        <v>13.38647</v>
      </c>
      <c r="F1918" s="132" t="n">
        <v>13.4455</v>
      </c>
    </row>
    <row r="1919" customFormat="false" ht="12.8" hidden="true" customHeight="false" outlineLevel="0" collapsed="false">
      <c r="A1919" s="131" t="n">
        <v>1413234000</v>
      </c>
      <c r="B1919" s="330" t="n">
        <f aca="false">(A1919/(24*60*60))+DATE(1970,1,1)</f>
        <v>41925.875</v>
      </c>
      <c r="C1919" s="132" t="n">
        <v>13.4455</v>
      </c>
      <c r="D1919" s="132" t="n">
        <v>13.48361</v>
      </c>
      <c r="E1919" s="132" t="n">
        <v>13.38937</v>
      </c>
      <c r="F1919" s="132" t="n">
        <v>13.4403</v>
      </c>
    </row>
    <row r="1920" customFormat="false" ht="12.8" hidden="true" customHeight="false" outlineLevel="0" collapsed="false">
      <c r="A1920" s="131" t="n">
        <v>1413320400</v>
      </c>
      <c r="B1920" s="330" t="n">
        <f aca="false">(A1920/(24*60*60))+DATE(1970,1,1)</f>
        <v>41926.875</v>
      </c>
      <c r="C1920" s="132" t="n">
        <v>13.4403</v>
      </c>
      <c r="D1920" s="132" t="n">
        <v>13.6224</v>
      </c>
      <c r="E1920" s="132" t="n">
        <v>13.4138</v>
      </c>
      <c r="F1920" s="132" t="n">
        <v>13.5231</v>
      </c>
    </row>
    <row r="1921" customFormat="false" ht="12.8" hidden="true" customHeight="false" outlineLevel="0" collapsed="false">
      <c r="A1921" s="131" t="n">
        <v>1413406800</v>
      </c>
      <c r="B1921" s="330" t="n">
        <f aca="false">(A1921/(24*60*60))+DATE(1970,1,1)</f>
        <v>41927.875</v>
      </c>
      <c r="C1921" s="132" t="n">
        <v>13.5231</v>
      </c>
      <c r="D1921" s="132" t="n">
        <v>13.6724</v>
      </c>
      <c r="E1921" s="132" t="n">
        <v>13.5029</v>
      </c>
      <c r="F1921" s="132" t="n">
        <v>13.5576</v>
      </c>
    </row>
    <row r="1922" customFormat="false" ht="12.8" hidden="true" customHeight="false" outlineLevel="0" collapsed="false">
      <c r="A1922" s="131" t="n">
        <v>1413493200</v>
      </c>
      <c r="B1922" s="330" t="n">
        <f aca="false">(A1922/(24*60*60))+DATE(1970,1,1)</f>
        <v>41928.875</v>
      </c>
      <c r="C1922" s="132" t="n">
        <v>13.5576</v>
      </c>
      <c r="D1922" s="132" t="n">
        <v>13.5686</v>
      </c>
      <c r="E1922" s="132" t="n">
        <v>13.4849</v>
      </c>
      <c r="F1922" s="132" t="n">
        <v>13.5038</v>
      </c>
    </row>
    <row r="1923" customFormat="false" ht="12.8" hidden="true" customHeight="false" outlineLevel="0" collapsed="false">
      <c r="A1923" s="131" t="n">
        <v>1413752400</v>
      </c>
      <c r="B1923" s="330" t="n">
        <f aca="false">(A1923/(24*60*60))+DATE(1970,1,1)</f>
        <v>41931.875</v>
      </c>
      <c r="C1923" s="132" t="n">
        <v>13.5256</v>
      </c>
      <c r="D1923" s="132" t="n">
        <v>13.5487</v>
      </c>
      <c r="E1923" s="132" t="n">
        <v>13.50565</v>
      </c>
      <c r="F1923" s="132" t="n">
        <v>13.5333</v>
      </c>
    </row>
    <row r="1924" customFormat="false" ht="12.8" hidden="true" customHeight="false" outlineLevel="0" collapsed="false">
      <c r="A1924" s="131" t="n">
        <v>1413838800</v>
      </c>
      <c r="B1924" s="330" t="n">
        <f aca="false">(A1924/(24*60*60))+DATE(1970,1,1)</f>
        <v>41932.875</v>
      </c>
      <c r="C1924" s="132" t="n">
        <v>13.5333</v>
      </c>
      <c r="D1924" s="132" t="n">
        <v>13.5613</v>
      </c>
      <c r="E1924" s="132" t="n">
        <v>13.47707</v>
      </c>
      <c r="F1924" s="132" t="n">
        <v>13.5331</v>
      </c>
    </row>
    <row r="1925" customFormat="false" ht="12.8" hidden="true" customHeight="false" outlineLevel="0" collapsed="false">
      <c r="A1925" s="131" t="n">
        <v>1413925200</v>
      </c>
      <c r="B1925" s="330" t="n">
        <f aca="false">(A1925/(24*60*60))+DATE(1970,1,1)</f>
        <v>41933.875</v>
      </c>
      <c r="C1925" s="132" t="n">
        <v>13.5331</v>
      </c>
      <c r="D1925" s="132" t="n">
        <v>13.57107</v>
      </c>
      <c r="E1925" s="132" t="n">
        <v>13.5106</v>
      </c>
      <c r="F1925" s="132" t="n">
        <v>13.5549</v>
      </c>
    </row>
    <row r="1926" customFormat="false" ht="12.8" hidden="true" customHeight="false" outlineLevel="0" collapsed="false">
      <c r="A1926" s="131" t="n">
        <v>1414011600</v>
      </c>
      <c r="B1926" s="330" t="n">
        <f aca="false">(A1926/(24*60*60))+DATE(1970,1,1)</f>
        <v>41934.875</v>
      </c>
      <c r="C1926" s="132" t="n">
        <v>13.5549</v>
      </c>
      <c r="D1926" s="132" t="n">
        <v>13.56587</v>
      </c>
      <c r="E1926" s="132" t="n">
        <v>13.4986</v>
      </c>
      <c r="F1926" s="132" t="n">
        <v>13.5583</v>
      </c>
    </row>
    <row r="1927" customFormat="false" ht="12.8" hidden="true" customHeight="false" outlineLevel="0" collapsed="false">
      <c r="A1927" s="131" t="n">
        <v>1414098000</v>
      </c>
      <c r="B1927" s="330" t="n">
        <f aca="false">(A1927/(24*60*60))+DATE(1970,1,1)</f>
        <v>41935.875</v>
      </c>
      <c r="C1927" s="132" t="n">
        <v>13.5583</v>
      </c>
      <c r="D1927" s="132" t="n">
        <v>13.57312</v>
      </c>
      <c r="E1927" s="132" t="n">
        <v>13.51761</v>
      </c>
      <c r="F1927" s="132" t="n">
        <v>13.5435</v>
      </c>
    </row>
    <row r="1928" customFormat="false" ht="12.8" hidden="true" customHeight="false" outlineLevel="0" collapsed="false">
      <c r="A1928" s="131" t="n">
        <v>1414357200</v>
      </c>
      <c r="B1928" s="330" t="n">
        <f aca="false">(A1928/(24*60*60))+DATE(1970,1,1)</f>
        <v>41938.875</v>
      </c>
      <c r="C1928" s="132" t="n">
        <v>13.5291</v>
      </c>
      <c r="D1928" s="132" t="n">
        <v>13.62951</v>
      </c>
      <c r="E1928" s="132" t="n">
        <v>13.5231</v>
      </c>
      <c r="F1928" s="132" t="n">
        <v>13.5371</v>
      </c>
    </row>
    <row r="1929" customFormat="false" ht="12.8" hidden="true" customHeight="false" outlineLevel="0" collapsed="false">
      <c r="A1929" s="131" t="n">
        <v>1414443600</v>
      </c>
      <c r="B1929" s="330" t="n">
        <f aca="false">(A1929/(24*60*60))+DATE(1970,1,1)</f>
        <v>41939.875</v>
      </c>
      <c r="C1929" s="132" t="n">
        <v>13.5371</v>
      </c>
      <c r="D1929" s="132" t="n">
        <v>13.55711</v>
      </c>
      <c r="E1929" s="132" t="n">
        <v>13.4332</v>
      </c>
      <c r="F1929" s="132" t="n">
        <v>13.4389</v>
      </c>
    </row>
    <row r="1930" customFormat="false" ht="12.8" hidden="true" customHeight="false" outlineLevel="0" collapsed="false">
      <c r="A1930" s="131" t="n">
        <v>1414530000</v>
      </c>
      <c r="B1930" s="330" t="n">
        <f aca="false">(A1930/(24*60*60))+DATE(1970,1,1)</f>
        <v>41940.875</v>
      </c>
      <c r="C1930" s="132" t="n">
        <v>13.4389</v>
      </c>
      <c r="D1930" s="132" t="n">
        <v>13.511</v>
      </c>
      <c r="E1930" s="132" t="n">
        <v>13.4104</v>
      </c>
      <c r="F1930" s="132" t="n">
        <v>13.4972</v>
      </c>
    </row>
    <row r="1931" customFormat="false" ht="12.8" hidden="true" customHeight="false" outlineLevel="0" collapsed="false">
      <c r="A1931" s="131" t="n">
        <v>1414616400</v>
      </c>
      <c r="B1931" s="330" t="n">
        <f aca="false">(A1931/(24*60*60))+DATE(1970,1,1)</f>
        <v>41941.875</v>
      </c>
      <c r="C1931" s="132" t="n">
        <v>13.4972</v>
      </c>
      <c r="D1931" s="132" t="n">
        <v>13.521</v>
      </c>
      <c r="E1931" s="132" t="n">
        <v>13.41981</v>
      </c>
      <c r="F1931" s="132" t="n">
        <v>13.439</v>
      </c>
    </row>
    <row r="1932" customFormat="false" ht="12.8" hidden="true" customHeight="false" outlineLevel="0" collapsed="false">
      <c r="A1932" s="131" t="n">
        <v>1414702800</v>
      </c>
      <c r="B1932" s="330" t="n">
        <f aca="false">(A1932/(24*60*60))+DATE(1970,1,1)</f>
        <v>41942.875</v>
      </c>
      <c r="C1932" s="132" t="n">
        <v>13.439</v>
      </c>
      <c r="D1932" s="132" t="n">
        <v>13.4978</v>
      </c>
      <c r="E1932" s="132" t="n">
        <v>13.40397</v>
      </c>
      <c r="F1932" s="132" t="n">
        <v>13.4692</v>
      </c>
    </row>
    <row r="1933" customFormat="false" ht="12.8" hidden="true" customHeight="false" outlineLevel="0" collapsed="false">
      <c r="A1933" s="131" t="n">
        <v>1414965600</v>
      </c>
      <c r="B1933" s="330" t="n">
        <f aca="false">(A1933/(24*60*60))+DATE(1970,1,1)</f>
        <v>41945.9166666667</v>
      </c>
      <c r="C1933" s="132" t="n">
        <v>13.4562</v>
      </c>
      <c r="D1933" s="132" t="n">
        <v>13.6128</v>
      </c>
      <c r="E1933" s="132" t="n">
        <v>13.4562</v>
      </c>
      <c r="F1933" s="132" t="n">
        <v>13.604</v>
      </c>
    </row>
    <row r="1934" customFormat="false" ht="12.8" hidden="true" customHeight="false" outlineLevel="0" collapsed="false">
      <c r="A1934" s="131" t="n">
        <v>1415052000</v>
      </c>
      <c r="B1934" s="330" t="n">
        <f aca="false">(A1934/(24*60*60))+DATE(1970,1,1)</f>
        <v>41946.9166666667</v>
      </c>
      <c r="C1934" s="132" t="n">
        <v>13.604</v>
      </c>
      <c r="D1934" s="132" t="n">
        <v>13.6794</v>
      </c>
      <c r="E1934" s="132" t="n">
        <v>13.5438</v>
      </c>
      <c r="F1934" s="132" t="n">
        <v>13.553</v>
      </c>
    </row>
    <row r="1935" customFormat="false" ht="12.8" hidden="true" customHeight="false" outlineLevel="0" collapsed="false">
      <c r="A1935" s="131" t="n">
        <v>1415138400</v>
      </c>
      <c r="B1935" s="330" t="n">
        <f aca="false">(A1935/(24*60*60))+DATE(1970,1,1)</f>
        <v>41947.9166666667</v>
      </c>
      <c r="C1935" s="132" t="n">
        <v>13.553</v>
      </c>
      <c r="D1935" s="132" t="n">
        <v>13.6543</v>
      </c>
      <c r="E1935" s="132" t="n">
        <v>13.5502</v>
      </c>
      <c r="F1935" s="132" t="n">
        <v>13.5677</v>
      </c>
    </row>
    <row r="1936" customFormat="false" ht="12.8" hidden="true" customHeight="false" outlineLevel="0" collapsed="false">
      <c r="A1936" s="131" t="n">
        <v>1415224800</v>
      </c>
      <c r="B1936" s="330" t="n">
        <f aca="false">(A1936/(24*60*60))+DATE(1970,1,1)</f>
        <v>41948.9166666667</v>
      </c>
      <c r="C1936" s="132" t="n">
        <v>13.5677</v>
      </c>
      <c r="D1936" s="132" t="n">
        <v>13.6529</v>
      </c>
      <c r="E1936" s="132" t="n">
        <v>13.5556</v>
      </c>
      <c r="F1936" s="132" t="n">
        <v>13.6349</v>
      </c>
    </row>
    <row r="1937" customFormat="false" ht="12.8" hidden="true" customHeight="false" outlineLevel="0" collapsed="false">
      <c r="A1937" s="131" t="n">
        <v>1415311200</v>
      </c>
      <c r="B1937" s="330" t="n">
        <f aca="false">(A1937/(24*60*60))+DATE(1970,1,1)</f>
        <v>41949.9166666667</v>
      </c>
      <c r="C1937" s="132" t="n">
        <v>13.6349</v>
      </c>
      <c r="D1937" s="132" t="n">
        <v>13.6511</v>
      </c>
      <c r="E1937" s="132" t="n">
        <v>13.5065</v>
      </c>
      <c r="F1937" s="132" t="n">
        <v>13.5206</v>
      </c>
    </row>
    <row r="1938" customFormat="false" ht="12.8" hidden="true" customHeight="false" outlineLevel="0" collapsed="false">
      <c r="A1938" s="131" t="n">
        <v>1415570400</v>
      </c>
      <c r="B1938" s="330" t="n">
        <f aca="false">(A1938/(24*60*60))+DATE(1970,1,1)</f>
        <v>41952.9166666667</v>
      </c>
      <c r="C1938" s="132" t="n">
        <v>13.5311</v>
      </c>
      <c r="D1938" s="132" t="n">
        <v>13.61588</v>
      </c>
      <c r="E1938" s="132" t="n">
        <v>13.5076</v>
      </c>
      <c r="F1938" s="132" t="n">
        <v>13.6041</v>
      </c>
    </row>
    <row r="1939" customFormat="false" ht="12.8" hidden="true" customHeight="false" outlineLevel="0" collapsed="false">
      <c r="A1939" s="131" t="n">
        <v>1415656800</v>
      </c>
      <c r="B1939" s="330" t="n">
        <f aca="false">(A1939/(24*60*60))+DATE(1970,1,1)</f>
        <v>41953.9166666667</v>
      </c>
      <c r="C1939" s="132" t="n">
        <v>13.6041</v>
      </c>
      <c r="D1939" s="132" t="n">
        <v>13.63758</v>
      </c>
      <c r="E1939" s="132" t="n">
        <v>13.57375</v>
      </c>
      <c r="F1939" s="132" t="n">
        <v>13.5989</v>
      </c>
    </row>
    <row r="1940" customFormat="false" ht="12.8" hidden="true" customHeight="false" outlineLevel="0" collapsed="false">
      <c r="A1940" s="131" t="n">
        <v>1415743200</v>
      </c>
      <c r="B1940" s="330" t="n">
        <f aca="false">(A1940/(24*60*60))+DATE(1970,1,1)</f>
        <v>41954.9166666667</v>
      </c>
      <c r="C1940" s="132" t="n">
        <v>13.5989</v>
      </c>
      <c r="D1940" s="132" t="n">
        <v>13.616</v>
      </c>
      <c r="E1940" s="132" t="n">
        <v>13.54891</v>
      </c>
      <c r="F1940" s="132" t="n">
        <v>13.5555</v>
      </c>
    </row>
    <row r="1941" customFormat="false" ht="12.8" hidden="true" customHeight="false" outlineLevel="0" collapsed="false">
      <c r="A1941" s="131" t="n">
        <v>1415829600</v>
      </c>
      <c r="B1941" s="330" t="n">
        <f aca="false">(A1941/(24*60*60))+DATE(1970,1,1)</f>
        <v>41955.9166666667</v>
      </c>
      <c r="C1941" s="132" t="n">
        <v>13.5555</v>
      </c>
      <c r="D1941" s="132" t="n">
        <v>13.6387</v>
      </c>
      <c r="E1941" s="132" t="n">
        <v>13.55032</v>
      </c>
      <c r="F1941" s="132" t="n">
        <v>13.6004</v>
      </c>
    </row>
    <row r="1942" customFormat="false" ht="12.8" hidden="true" customHeight="false" outlineLevel="0" collapsed="false">
      <c r="A1942" s="131" t="n">
        <v>1415916000</v>
      </c>
      <c r="B1942" s="330" t="n">
        <f aca="false">(A1942/(24*60*60))+DATE(1970,1,1)</f>
        <v>41956.9166666667</v>
      </c>
      <c r="C1942" s="132" t="n">
        <v>13.6004</v>
      </c>
      <c r="D1942" s="132" t="n">
        <v>13.6376</v>
      </c>
      <c r="E1942" s="132" t="n">
        <v>13.4955</v>
      </c>
      <c r="F1942" s="132" t="n">
        <v>13.53</v>
      </c>
    </row>
    <row r="1943" customFormat="false" ht="12.8" hidden="true" customHeight="false" outlineLevel="0" collapsed="false">
      <c r="A1943" s="131" t="n">
        <v>1416175200</v>
      </c>
      <c r="B1943" s="330" t="n">
        <f aca="false">(A1943/(24*60*60))+DATE(1970,1,1)</f>
        <v>41959.9166666667</v>
      </c>
      <c r="C1943" s="132" t="n">
        <v>13.5255</v>
      </c>
      <c r="D1943" s="132" t="n">
        <v>13.5997</v>
      </c>
      <c r="E1943" s="132" t="n">
        <v>13.5137</v>
      </c>
      <c r="F1943" s="132" t="n">
        <v>13.5831</v>
      </c>
    </row>
    <row r="1944" customFormat="false" ht="12.8" hidden="true" customHeight="false" outlineLevel="0" collapsed="false">
      <c r="A1944" s="131" t="n">
        <v>1416261600</v>
      </c>
      <c r="B1944" s="330" t="n">
        <f aca="false">(A1944/(24*60*60))+DATE(1970,1,1)</f>
        <v>41960.9166666667</v>
      </c>
      <c r="C1944" s="132" t="n">
        <v>13.5831</v>
      </c>
      <c r="D1944" s="132" t="n">
        <v>13.59042</v>
      </c>
      <c r="E1944" s="132" t="n">
        <v>13.53307</v>
      </c>
      <c r="F1944" s="132" t="n">
        <v>13.5555</v>
      </c>
    </row>
    <row r="1945" customFormat="false" ht="12.8" hidden="true" customHeight="false" outlineLevel="0" collapsed="false">
      <c r="A1945" s="131" t="n">
        <v>1416348000</v>
      </c>
      <c r="B1945" s="330" t="n">
        <f aca="false">(A1945/(24*60*60))+DATE(1970,1,1)</f>
        <v>41961.9166666667</v>
      </c>
      <c r="C1945" s="132" t="n">
        <v>13.5555</v>
      </c>
      <c r="D1945" s="132" t="n">
        <v>13.6448</v>
      </c>
      <c r="E1945" s="132" t="n">
        <v>13.55357</v>
      </c>
      <c r="F1945" s="132" t="n">
        <v>13.6175</v>
      </c>
    </row>
    <row r="1946" customFormat="false" ht="12.8" hidden="true" customHeight="false" outlineLevel="0" collapsed="false">
      <c r="A1946" s="131" t="n">
        <v>1416434400</v>
      </c>
      <c r="B1946" s="330" t="n">
        <f aca="false">(A1946/(24*60*60))+DATE(1970,1,1)</f>
        <v>41962.9166666667</v>
      </c>
      <c r="C1946" s="132" t="n">
        <v>13.6175</v>
      </c>
      <c r="D1946" s="132" t="n">
        <v>13.65052</v>
      </c>
      <c r="E1946" s="132" t="n">
        <v>13.5804</v>
      </c>
      <c r="F1946" s="132" t="n">
        <v>13.6482</v>
      </c>
    </row>
    <row r="1947" customFormat="false" ht="12.8" hidden="true" customHeight="false" outlineLevel="0" collapsed="false">
      <c r="A1947" s="131" t="n">
        <v>1416520800</v>
      </c>
      <c r="B1947" s="330" t="n">
        <f aca="false">(A1947/(24*60*60))+DATE(1970,1,1)</f>
        <v>41963.9166666667</v>
      </c>
      <c r="C1947" s="132" t="n">
        <v>13.6482</v>
      </c>
      <c r="D1947" s="132" t="n">
        <v>13.66882</v>
      </c>
      <c r="E1947" s="132" t="n">
        <v>13.59641</v>
      </c>
      <c r="F1947" s="132" t="n">
        <v>13.5982</v>
      </c>
    </row>
    <row r="1948" customFormat="false" ht="12.8" hidden="true" customHeight="false" outlineLevel="0" collapsed="false">
      <c r="A1948" s="131" t="n">
        <v>1416780000</v>
      </c>
      <c r="B1948" s="330" t="n">
        <f aca="false">(A1948/(24*60*60))+DATE(1970,1,1)</f>
        <v>41966.9166666667</v>
      </c>
      <c r="C1948" s="132" t="n">
        <v>13.6025</v>
      </c>
      <c r="D1948" s="132" t="n">
        <v>13.6631</v>
      </c>
      <c r="E1948" s="132" t="n">
        <v>13.5903</v>
      </c>
      <c r="F1948" s="132" t="n">
        <v>13.6562</v>
      </c>
    </row>
    <row r="1949" customFormat="false" ht="12.8" hidden="true" customHeight="false" outlineLevel="0" collapsed="false">
      <c r="A1949" s="131" t="n">
        <v>1416866400</v>
      </c>
      <c r="B1949" s="330" t="n">
        <f aca="false">(A1949/(24*60*60))+DATE(1970,1,1)</f>
        <v>41967.9166666667</v>
      </c>
      <c r="C1949" s="132" t="n">
        <v>13.6562</v>
      </c>
      <c r="D1949" s="132" t="n">
        <v>13.68421</v>
      </c>
      <c r="E1949" s="132" t="n">
        <v>13.6228</v>
      </c>
      <c r="F1949" s="132" t="n">
        <v>13.6715</v>
      </c>
    </row>
    <row r="1950" customFormat="false" ht="12.8" hidden="true" customHeight="false" outlineLevel="0" collapsed="false">
      <c r="A1950" s="131" t="n">
        <v>1416952800</v>
      </c>
      <c r="B1950" s="330" t="n">
        <f aca="false">(A1950/(24*60*60))+DATE(1970,1,1)</f>
        <v>41968.9166666667</v>
      </c>
      <c r="C1950" s="132" t="n">
        <v>13.6715</v>
      </c>
      <c r="D1950" s="132" t="n">
        <v>13.7657</v>
      </c>
      <c r="E1950" s="132" t="n">
        <v>13.65741</v>
      </c>
      <c r="F1950" s="132" t="n">
        <v>13.722</v>
      </c>
    </row>
    <row r="1951" customFormat="false" ht="12.8" hidden="true" customHeight="false" outlineLevel="0" collapsed="false">
      <c r="A1951" s="131" t="n">
        <v>1417039200</v>
      </c>
      <c r="B1951" s="330" t="n">
        <f aca="false">(A1951/(24*60*60))+DATE(1970,1,1)</f>
        <v>41969.9166666667</v>
      </c>
      <c r="C1951" s="132" t="n">
        <v>13.722</v>
      </c>
      <c r="D1951" s="132" t="n">
        <v>13.7864</v>
      </c>
      <c r="E1951" s="132" t="n">
        <v>13.70208</v>
      </c>
      <c r="F1951" s="132" t="n">
        <v>13.7624</v>
      </c>
    </row>
    <row r="1952" customFormat="false" ht="12.8" hidden="true" customHeight="false" outlineLevel="0" collapsed="false">
      <c r="A1952" s="131" t="n">
        <v>1417125600</v>
      </c>
      <c r="B1952" s="330" t="n">
        <f aca="false">(A1952/(24*60*60))+DATE(1970,1,1)</f>
        <v>41970.9166666667</v>
      </c>
      <c r="C1952" s="132" t="n">
        <v>13.7624</v>
      </c>
      <c r="D1952" s="132" t="n">
        <v>13.9577</v>
      </c>
      <c r="E1952" s="132" t="n">
        <v>13.7586</v>
      </c>
      <c r="F1952" s="132" t="n">
        <v>13.9086</v>
      </c>
    </row>
    <row r="1953" customFormat="false" ht="12.8" hidden="true" customHeight="false" outlineLevel="0" collapsed="false">
      <c r="A1953" s="131" t="n">
        <v>1417384800</v>
      </c>
      <c r="B1953" s="330" t="n">
        <f aca="false">(A1953/(24*60*60))+DATE(1970,1,1)</f>
        <v>41973.9166666667</v>
      </c>
      <c r="C1953" s="132" t="n">
        <v>13.8933</v>
      </c>
      <c r="D1953" s="132" t="n">
        <v>13.99357</v>
      </c>
      <c r="E1953" s="132" t="n">
        <v>13.87321</v>
      </c>
      <c r="F1953" s="132" t="n">
        <v>13.9914</v>
      </c>
    </row>
    <row r="1954" customFormat="false" ht="12.8" hidden="true" customHeight="false" outlineLevel="0" collapsed="false">
      <c r="A1954" s="131" t="n">
        <v>1417471200</v>
      </c>
      <c r="B1954" s="330" t="n">
        <f aca="false">(A1954/(24*60*60))+DATE(1970,1,1)</f>
        <v>41974.9166666667</v>
      </c>
      <c r="C1954" s="132" t="n">
        <v>13.9914</v>
      </c>
      <c r="D1954" s="132" t="n">
        <v>14.13513</v>
      </c>
      <c r="E1954" s="132" t="n">
        <v>13.9582</v>
      </c>
      <c r="F1954" s="132" t="n">
        <v>14.0988</v>
      </c>
    </row>
    <row r="1955" customFormat="false" ht="12.8" hidden="true" customHeight="false" outlineLevel="0" collapsed="false">
      <c r="A1955" s="131" t="n">
        <v>1417557600</v>
      </c>
      <c r="B1955" s="330" t="n">
        <f aca="false">(A1955/(24*60*60))+DATE(1970,1,1)</f>
        <v>41975.9166666667</v>
      </c>
      <c r="C1955" s="132" t="n">
        <v>14.0988</v>
      </c>
      <c r="D1955" s="132" t="n">
        <v>14.13409</v>
      </c>
      <c r="E1955" s="132" t="n">
        <v>14.0522</v>
      </c>
      <c r="F1955" s="132" t="n">
        <v>14.0969</v>
      </c>
    </row>
    <row r="1956" customFormat="false" ht="12.8" hidden="true" customHeight="false" outlineLevel="0" collapsed="false">
      <c r="A1956" s="131" t="n">
        <v>1417644000</v>
      </c>
      <c r="B1956" s="330" t="n">
        <f aca="false">(A1956/(24*60*60))+DATE(1970,1,1)</f>
        <v>41976.9166666667</v>
      </c>
      <c r="C1956" s="132" t="n">
        <v>14.0969</v>
      </c>
      <c r="D1956" s="132" t="n">
        <v>14.1669</v>
      </c>
      <c r="E1956" s="132" t="n">
        <v>14.079</v>
      </c>
      <c r="F1956" s="132" t="n">
        <v>14.1558</v>
      </c>
    </row>
    <row r="1957" customFormat="false" ht="12.8" hidden="true" customHeight="false" outlineLevel="0" collapsed="false">
      <c r="A1957" s="131" t="n">
        <v>1417730400</v>
      </c>
      <c r="B1957" s="330" t="n">
        <f aca="false">(A1957/(24*60*60))+DATE(1970,1,1)</f>
        <v>41977.9166666667</v>
      </c>
      <c r="C1957" s="132" t="n">
        <v>14.1558</v>
      </c>
      <c r="D1957" s="132" t="n">
        <v>14.4565</v>
      </c>
      <c r="E1957" s="132" t="n">
        <v>14.1434</v>
      </c>
      <c r="F1957" s="132" t="n">
        <v>14.3558</v>
      </c>
    </row>
    <row r="1958" customFormat="false" ht="12.8" hidden="true" customHeight="false" outlineLevel="0" collapsed="false">
      <c r="A1958" s="131" t="n">
        <v>1417989600</v>
      </c>
      <c r="B1958" s="330" t="n">
        <f aca="false">(A1958/(24*60*60))+DATE(1970,1,1)</f>
        <v>41980.9166666667</v>
      </c>
      <c r="C1958" s="132" t="n">
        <v>14.3593</v>
      </c>
      <c r="D1958" s="132" t="n">
        <v>14.4595</v>
      </c>
      <c r="E1958" s="132" t="n">
        <v>14.2872</v>
      </c>
      <c r="F1958" s="132" t="n">
        <v>14.3809</v>
      </c>
    </row>
    <row r="1959" customFormat="false" ht="12.8" hidden="true" customHeight="false" outlineLevel="0" collapsed="false">
      <c r="A1959" s="131" t="n">
        <v>1418076000</v>
      </c>
      <c r="B1959" s="330" t="n">
        <f aca="false">(A1959/(24*60*60))+DATE(1970,1,1)</f>
        <v>41981.9166666667</v>
      </c>
      <c r="C1959" s="132" t="n">
        <v>14.3809</v>
      </c>
      <c r="D1959" s="132" t="n">
        <v>14.4289</v>
      </c>
      <c r="E1959" s="132" t="n">
        <v>14.3433</v>
      </c>
      <c r="F1959" s="132" t="n">
        <v>14.4192</v>
      </c>
    </row>
    <row r="1960" customFormat="false" ht="12.8" hidden="true" customHeight="false" outlineLevel="0" collapsed="false">
      <c r="A1960" s="131" t="n">
        <v>1418162400</v>
      </c>
      <c r="B1960" s="330" t="n">
        <f aca="false">(A1960/(24*60*60))+DATE(1970,1,1)</f>
        <v>41982.9166666667</v>
      </c>
      <c r="C1960" s="132" t="n">
        <v>14.4192</v>
      </c>
      <c r="D1960" s="132" t="n">
        <v>14.5728</v>
      </c>
      <c r="E1960" s="132" t="n">
        <v>14.39148</v>
      </c>
      <c r="F1960" s="132" t="n">
        <v>14.5524</v>
      </c>
    </row>
    <row r="1961" customFormat="false" ht="12.8" hidden="true" customHeight="false" outlineLevel="0" collapsed="false">
      <c r="A1961" s="131" t="n">
        <v>1418248800</v>
      </c>
      <c r="B1961" s="330" t="n">
        <f aca="false">(A1961/(24*60*60))+DATE(1970,1,1)</f>
        <v>41983.9166666667</v>
      </c>
      <c r="C1961" s="132" t="n">
        <v>14.5524</v>
      </c>
      <c r="D1961" s="132" t="n">
        <v>14.8131</v>
      </c>
      <c r="E1961" s="132" t="n">
        <v>14.494</v>
      </c>
      <c r="F1961" s="132" t="n">
        <v>14.7761</v>
      </c>
    </row>
    <row r="1962" customFormat="false" ht="12.8" hidden="true" customHeight="false" outlineLevel="0" collapsed="false">
      <c r="A1962" s="131" t="n">
        <v>1418335200</v>
      </c>
      <c r="B1962" s="330" t="n">
        <f aca="false">(A1962/(24*60*60))+DATE(1970,1,1)</f>
        <v>41984.9166666667</v>
      </c>
      <c r="C1962" s="132" t="n">
        <v>14.7761</v>
      </c>
      <c r="D1962" s="132" t="n">
        <v>14.9429</v>
      </c>
      <c r="E1962" s="132" t="n">
        <v>14.65665</v>
      </c>
      <c r="F1962" s="132" t="n">
        <v>14.7471</v>
      </c>
    </row>
    <row r="1963" customFormat="false" ht="12.8" hidden="true" customHeight="false" outlineLevel="0" collapsed="false">
      <c r="A1963" s="131" t="n">
        <v>1418594400</v>
      </c>
      <c r="B1963" s="330" t="n">
        <f aca="false">(A1963/(24*60*60))+DATE(1970,1,1)</f>
        <v>41987.9166666667</v>
      </c>
      <c r="C1963" s="132" t="n">
        <v>14.6989</v>
      </c>
      <c r="D1963" s="132" t="n">
        <v>14.82197</v>
      </c>
      <c r="E1963" s="132" t="n">
        <v>14.6988</v>
      </c>
      <c r="F1963" s="132" t="n">
        <v>14.76</v>
      </c>
    </row>
    <row r="1964" customFormat="false" ht="12.8" hidden="true" customHeight="false" outlineLevel="0" collapsed="false">
      <c r="A1964" s="131" t="n">
        <v>1418680800</v>
      </c>
      <c r="B1964" s="330" t="n">
        <f aca="false">(A1964/(24*60*60))+DATE(1970,1,1)</f>
        <v>41988.9166666667</v>
      </c>
      <c r="C1964" s="132" t="n">
        <v>14.76</v>
      </c>
      <c r="D1964" s="132" t="n">
        <v>14.86774</v>
      </c>
      <c r="E1964" s="132" t="n">
        <v>14.6731</v>
      </c>
      <c r="F1964" s="132" t="n">
        <v>14.7343</v>
      </c>
    </row>
    <row r="1965" customFormat="false" ht="12.8" hidden="true" customHeight="false" outlineLevel="0" collapsed="false">
      <c r="A1965" s="131" t="n">
        <v>1418767200</v>
      </c>
      <c r="B1965" s="330" t="n">
        <f aca="false">(A1965/(24*60*60))+DATE(1970,1,1)</f>
        <v>41989.9166666667</v>
      </c>
      <c r="C1965" s="132" t="n">
        <v>14.7343</v>
      </c>
      <c r="D1965" s="132" t="n">
        <v>14.79061</v>
      </c>
      <c r="E1965" s="132" t="n">
        <v>14.3703</v>
      </c>
      <c r="F1965" s="132" t="n">
        <v>14.5551</v>
      </c>
    </row>
    <row r="1966" customFormat="false" ht="12.8" hidden="true" customHeight="false" outlineLevel="0" collapsed="false">
      <c r="A1966" s="131" t="n">
        <v>1418853600</v>
      </c>
      <c r="B1966" s="330" t="n">
        <f aca="false">(A1966/(24*60*60))+DATE(1970,1,1)</f>
        <v>41990.9166666667</v>
      </c>
      <c r="C1966" s="132" t="n">
        <v>14.5551</v>
      </c>
      <c r="D1966" s="132" t="n">
        <v>14.6009</v>
      </c>
      <c r="E1966" s="132" t="n">
        <v>14.44658</v>
      </c>
      <c r="F1966" s="132" t="n">
        <v>14.5695</v>
      </c>
    </row>
    <row r="1967" customFormat="false" ht="12.8" hidden="true" customHeight="false" outlineLevel="0" collapsed="false">
      <c r="A1967" s="131" t="n">
        <v>1418940000</v>
      </c>
      <c r="B1967" s="330" t="n">
        <f aca="false">(A1967/(24*60*60))+DATE(1970,1,1)</f>
        <v>41991.9166666667</v>
      </c>
      <c r="C1967" s="132" t="n">
        <v>14.5695</v>
      </c>
      <c r="D1967" s="132" t="n">
        <v>14.7104</v>
      </c>
      <c r="E1967" s="132" t="n">
        <v>14.5055</v>
      </c>
      <c r="F1967" s="132" t="n">
        <v>14.5813</v>
      </c>
    </row>
    <row r="1968" customFormat="false" ht="12.8" hidden="true" customHeight="false" outlineLevel="0" collapsed="false">
      <c r="A1968" s="131" t="n">
        <v>1419199200</v>
      </c>
      <c r="B1968" s="330" t="n">
        <f aca="false">(A1968/(24*60*60))+DATE(1970,1,1)</f>
        <v>41994.9166666667</v>
      </c>
      <c r="C1968" s="132" t="n">
        <v>14.5813</v>
      </c>
      <c r="D1968" s="132" t="n">
        <v>14.6749</v>
      </c>
      <c r="E1968" s="132" t="n">
        <v>14.5553</v>
      </c>
      <c r="F1968" s="132" t="n">
        <v>14.6467</v>
      </c>
    </row>
    <row r="1969" customFormat="false" ht="12.8" hidden="true" customHeight="false" outlineLevel="0" collapsed="false">
      <c r="A1969" s="131" t="n">
        <v>1419285600</v>
      </c>
      <c r="B1969" s="330" t="n">
        <f aca="false">(A1969/(24*60*60))+DATE(1970,1,1)</f>
        <v>41995.9166666667</v>
      </c>
      <c r="C1969" s="132" t="n">
        <v>14.6467</v>
      </c>
      <c r="D1969" s="132" t="n">
        <v>14.7959</v>
      </c>
      <c r="E1969" s="132" t="n">
        <v>14.6296</v>
      </c>
      <c r="F1969" s="132" t="n">
        <v>14.7544</v>
      </c>
    </row>
    <row r="1970" customFormat="false" ht="12.8" hidden="true" customHeight="false" outlineLevel="0" collapsed="false">
      <c r="A1970" s="131" t="n">
        <v>1419372000</v>
      </c>
      <c r="B1970" s="330" t="n">
        <f aca="false">(A1970/(24*60*60))+DATE(1970,1,1)</f>
        <v>41996.9166666667</v>
      </c>
      <c r="C1970" s="132" t="n">
        <v>14.7544</v>
      </c>
      <c r="D1970" s="132" t="n">
        <v>14.7911</v>
      </c>
      <c r="E1970" s="132" t="n">
        <v>14.692</v>
      </c>
      <c r="F1970" s="132" t="n">
        <v>14.6935</v>
      </c>
    </row>
    <row r="1971" customFormat="false" ht="12.8" hidden="true" customHeight="false" outlineLevel="0" collapsed="false">
      <c r="A1971" s="131" t="n">
        <v>1419544800</v>
      </c>
      <c r="B1971" s="330" t="n">
        <f aca="false">(A1971/(24*60*60))+DATE(1970,1,1)</f>
        <v>41998.9166666667</v>
      </c>
      <c r="C1971" s="132" t="n">
        <v>14.6935</v>
      </c>
      <c r="D1971" s="132" t="n">
        <v>14.7404</v>
      </c>
      <c r="E1971" s="132" t="n">
        <v>14.65701</v>
      </c>
      <c r="F1971" s="132" t="n">
        <v>14.6965</v>
      </c>
    </row>
    <row r="1972" customFormat="false" ht="12.8" hidden="true" customHeight="false" outlineLevel="0" collapsed="false">
      <c r="A1972" s="131" t="n">
        <v>1419804000</v>
      </c>
      <c r="B1972" s="330" t="n">
        <f aca="false">(A1972/(24*60*60))+DATE(1970,1,1)</f>
        <v>42001.9166666667</v>
      </c>
      <c r="C1972" s="132" t="n">
        <v>14.7058</v>
      </c>
      <c r="D1972" s="132" t="n">
        <v>14.7839</v>
      </c>
      <c r="E1972" s="132" t="n">
        <v>14.67732</v>
      </c>
      <c r="F1972" s="132" t="n">
        <v>14.7557</v>
      </c>
    </row>
    <row r="1973" customFormat="false" ht="12.8" hidden="true" customHeight="false" outlineLevel="0" collapsed="false">
      <c r="A1973" s="131" t="n">
        <v>1419890400</v>
      </c>
      <c r="B1973" s="330" t="n">
        <f aca="false">(A1973/(24*60*60))+DATE(1970,1,1)</f>
        <v>42002.9166666667</v>
      </c>
      <c r="C1973" s="132" t="n">
        <v>14.7557</v>
      </c>
      <c r="D1973" s="132" t="n">
        <v>14.79751</v>
      </c>
      <c r="E1973" s="132" t="n">
        <v>14.7212</v>
      </c>
      <c r="F1973" s="132" t="n">
        <v>14.7293</v>
      </c>
    </row>
    <row r="1974" customFormat="false" ht="12.8" hidden="true" customHeight="false" outlineLevel="0" collapsed="false">
      <c r="A1974" s="131" t="n">
        <v>1419976800</v>
      </c>
      <c r="B1974" s="330" t="n">
        <f aca="false">(A1974/(24*60*60))+DATE(1970,1,1)</f>
        <v>42003.9166666667</v>
      </c>
      <c r="C1974" s="132" t="n">
        <v>14.7293</v>
      </c>
      <c r="D1974" s="132" t="n">
        <v>14.7717</v>
      </c>
      <c r="E1974" s="132" t="n">
        <v>14.69589</v>
      </c>
      <c r="F1974" s="132" t="n">
        <v>14.7391</v>
      </c>
    </row>
    <row r="1975" customFormat="false" ht="12.8" hidden="true" customHeight="false" outlineLevel="0" collapsed="false">
      <c r="A1975" s="131" t="n">
        <v>1420149600</v>
      </c>
      <c r="B1975" s="330" t="n">
        <f aca="false">(A1975/(24*60*60))+DATE(1970,1,1)</f>
        <v>42005.9166666667</v>
      </c>
      <c r="C1975" s="132" t="n">
        <v>14.7391</v>
      </c>
      <c r="D1975" s="132" t="n">
        <v>14.871</v>
      </c>
      <c r="E1975" s="132" t="n">
        <v>14.7391</v>
      </c>
      <c r="F1975" s="132" t="n">
        <v>14.8179</v>
      </c>
    </row>
    <row r="1976" customFormat="false" ht="12.8" hidden="true" customHeight="false" outlineLevel="0" collapsed="false">
      <c r="A1976" s="131" t="n">
        <v>1420408800</v>
      </c>
      <c r="B1976" s="330" t="n">
        <f aca="false">(A1976/(24*60*60))+DATE(1970,1,1)</f>
        <v>42008.9166666667</v>
      </c>
      <c r="C1976" s="132" t="n">
        <v>14.8206</v>
      </c>
      <c r="D1976" s="132" t="n">
        <v>14.9842</v>
      </c>
      <c r="E1976" s="132" t="n">
        <v>14.815</v>
      </c>
      <c r="F1976" s="132" t="n">
        <v>14.9289</v>
      </c>
    </row>
    <row r="1977" customFormat="false" ht="12.8" hidden="true" customHeight="false" outlineLevel="0" collapsed="false">
      <c r="A1977" s="131" t="n">
        <v>1420495200</v>
      </c>
      <c r="B1977" s="330" t="n">
        <f aca="false">(A1977/(24*60*60))+DATE(1970,1,1)</f>
        <v>42009.9166666667</v>
      </c>
      <c r="C1977" s="132" t="n">
        <v>14.9289</v>
      </c>
      <c r="D1977" s="132" t="n">
        <v>14.99347</v>
      </c>
      <c r="E1977" s="132" t="n">
        <v>14.81701</v>
      </c>
      <c r="F1977" s="132" t="n">
        <v>14.89</v>
      </c>
    </row>
    <row r="1978" customFormat="false" ht="12.8" hidden="true" customHeight="false" outlineLevel="0" collapsed="false">
      <c r="A1978" s="131" t="n">
        <v>1420581600</v>
      </c>
      <c r="B1978" s="330" t="n">
        <f aca="false">(A1978/(24*60*60))+DATE(1970,1,1)</f>
        <v>42010.9166666667</v>
      </c>
      <c r="C1978" s="132" t="n">
        <v>14.89</v>
      </c>
      <c r="D1978" s="132" t="n">
        <v>14.91281</v>
      </c>
      <c r="E1978" s="132" t="n">
        <v>14.6875</v>
      </c>
      <c r="F1978" s="132" t="n">
        <v>14.7169</v>
      </c>
    </row>
    <row r="1979" customFormat="false" ht="12.8" hidden="true" customHeight="false" outlineLevel="0" collapsed="false">
      <c r="A1979" s="131" t="n">
        <v>1420668000</v>
      </c>
      <c r="B1979" s="330" t="n">
        <f aca="false">(A1979/(24*60*60))+DATE(1970,1,1)</f>
        <v>42011.9166666667</v>
      </c>
      <c r="C1979" s="132" t="n">
        <v>14.7169</v>
      </c>
      <c r="D1979" s="132" t="n">
        <v>14.7423</v>
      </c>
      <c r="E1979" s="132" t="n">
        <v>14.59607</v>
      </c>
      <c r="F1979" s="132" t="n">
        <v>14.6648</v>
      </c>
    </row>
    <row r="1980" customFormat="false" ht="12.8" hidden="true" customHeight="false" outlineLevel="0" collapsed="false">
      <c r="A1980" s="131" t="n">
        <v>1420754400</v>
      </c>
      <c r="B1980" s="330" t="n">
        <f aca="false">(A1980/(24*60*60))+DATE(1970,1,1)</f>
        <v>42012.9166666667</v>
      </c>
      <c r="C1980" s="132" t="n">
        <v>14.6648</v>
      </c>
      <c r="D1980" s="132" t="n">
        <v>14.70842</v>
      </c>
      <c r="E1980" s="132" t="n">
        <v>14.5514</v>
      </c>
      <c r="F1980" s="132" t="n">
        <v>14.5958</v>
      </c>
    </row>
    <row r="1981" customFormat="false" ht="12.8" hidden="true" customHeight="false" outlineLevel="0" collapsed="false">
      <c r="A1981" s="131" t="n">
        <v>1421013600</v>
      </c>
      <c r="B1981" s="330" t="n">
        <f aca="false">(A1981/(24*60*60))+DATE(1970,1,1)</f>
        <v>42015.9166666667</v>
      </c>
      <c r="C1981" s="132" t="n">
        <v>14.5666</v>
      </c>
      <c r="D1981" s="132" t="n">
        <v>14.6752</v>
      </c>
      <c r="E1981" s="132" t="n">
        <v>14.56287</v>
      </c>
      <c r="F1981" s="132" t="n">
        <v>14.6485</v>
      </c>
    </row>
    <row r="1982" customFormat="false" ht="12.8" hidden="true" customHeight="false" outlineLevel="0" collapsed="false">
      <c r="A1982" s="131" t="n">
        <v>1421100000</v>
      </c>
      <c r="B1982" s="330" t="n">
        <f aca="false">(A1982/(24*60*60))+DATE(1970,1,1)</f>
        <v>42016.9166666667</v>
      </c>
      <c r="C1982" s="132" t="n">
        <v>14.6485</v>
      </c>
      <c r="D1982" s="132" t="n">
        <v>14.67751</v>
      </c>
      <c r="E1982" s="132" t="n">
        <v>14.53833</v>
      </c>
      <c r="F1982" s="132" t="n">
        <v>14.6105</v>
      </c>
    </row>
    <row r="1983" customFormat="false" ht="12.8" hidden="true" customHeight="false" outlineLevel="0" collapsed="false">
      <c r="A1983" s="131" t="n">
        <v>1421186400</v>
      </c>
      <c r="B1983" s="330" t="n">
        <f aca="false">(A1983/(24*60*60))+DATE(1970,1,1)</f>
        <v>42017.9166666667</v>
      </c>
      <c r="C1983" s="132" t="n">
        <v>14.6105</v>
      </c>
      <c r="D1983" s="132" t="n">
        <v>14.70581</v>
      </c>
      <c r="E1983" s="132" t="n">
        <v>14.4792</v>
      </c>
      <c r="F1983" s="132" t="n">
        <v>14.4836</v>
      </c>
    </row>
    <row r="1984" customFormat="false" ht="12.8" hidden="true" customHeight="false" outlineLevel="0" collapsed="false">
      <c r="A1984" s="131" t="n">
        <v>1421272800</v>
      </c>
      <c r="B1984" s="330" t="n">
        <f aca="false">(A1984/(24*60*60))+DATE(1970,1,1)</f>
        <v>42018.9166666667</v>
      </c>
      <c r="C1984" s="132" t="n">
        <v>14.4836</v>
      </c>
      <c r="D1984" s="132" t="n">
        <v>14.6824</v>
      </c>
      <c r="E1984" s="132" t="n">
        <v>14.43512</v>
      </c>
      <c r="F1984" s="132" t="n">
        <v>14.6627</v>
      </c>
    </row>
    <row r="1985" customFormat="false" ht="12.8" hidden="true" customHeight="false" outlineLevel="0" collapsed="false">
      <c r="A1985" s="131" t="n">
        <v>1421359200</v>
      </c>
      <c r="B1985" s="330" t="n">
        <f aca="false">(A1985/(24*60*60))+DATE(1970,1,1)</f>
        <v>42019.9166666667</v>
      </c>
      <c r="C1985" s="132" t="n">
        <v>14.6627</v>
      </c>
      <c r="D1985" s="132" t="n">
        <v>14.69701</v>
      </c>
      <c r="E1985" s="132" t="n">
        <v>14.5366</v>
      </c>
      <c r="F1985" s="132" t="n">
        <v>14.5366</v>
      </c>
    </row>
    <row r="1986" customFormat="false" ht="12.8" hidden="true" customHeight="false" outlineLevel="0" collapsed="false">
      <c r="A1986" s="131" t="n">
        <v>1421618400</v>
      </c>
      <c r="B1986" s="330" t="n">
        <f aca="false">(A1986/(24*60*60))+DATE(1970,1,1)</f>
        <v>42022.9166666667</v>
      </c>
      <c r="C1986" s="132" t="n">
        <v>14.5364</v>
      </c>
      <c r="D1986" s="132" t="n">
        <v>14.6716</v>
      </c>
      <c r="E1986" s="132" t="n">
        <v>14.5324</v>
      </c>
      <c r="F1986" s="132" t="n">
        <v>14.6071</v>
      </c>
    </row>
    <row r="1987" customFormat="false" ht="12.8" hidden="true" customHeight="false" outlineLevel="0" collapsed="false">
      <c r="A1987" s="131" t="n">
        <v>1421704800</v>
      </c>
      <c r="B1987" s="330" t="n">
        <f aca="false">(A1987/(24*60*60))+DATE(1970,1,1)</f>
        <v>42023.9166666667</v>
      </c>
      <c r="C1987" s="132" t="n">
        <v>14.6071</v>
      </c>
      <c r="D1987" s="132" t="n">
        <v>14.6705</v>
      </c>
      <c r="E1987" s="132" t="n">
        <v>14.58461</v>
      </c>
      <c r="F1987" s="132" t="n">
        <v>14.6588</v>
      </c>
    </row>
    <row r="1988" customFormat="false" ht="12.8" hidden="true" customHeight="false" outlineLevel="0" collapsed="false">
      <c r="A1988" s="131" t="n">
        <v>1421791200</v>
      </c>
      <c r="B1988" s="330" t="n">
        <f aca="false">(A1988/(24*60*60))+DATE(1970,1,1)</f>
        <v>42024.9166666667</v>
      </c>
      <c r="C1988" s="132" t="n">
        <v>14.6588</v>
      </c>
      <c r="D1988" s="132" t="n">
        <v>14.7962</v>
      </c>
      <c r="E1988" s="132" t="n">
        <v>14.59032</v>
      </c>
      <c r="F1988" s="132" t="n">
        <v>14.7529</v>
      </c>
    </row>
    <row r="1989" customFormat="false" ht="12.8" hidden="true" customHeight="false" outlineLevel="0" collapsed="false">
      <c r="A1989" s="131" t="n">
        <v>1421877600</v>
      </c>
      <c r="B1989" s="330" t="n">
        <f aca="false">(A1989/(24*60*60))+DATE(1970,1,1)</f>
        <v>42025.9166666667</v>
      </c>
      <c r="C1989" s="132" t="n">
        <v>14.7529</v>
      </c>
      <c r="D1989" s="132" t="n">
        <v>14.78221</v>
      </c>
      <c r="E1989" s="132" t="n">
        <v>14.58311</v>
      </c>
      <c r="F1989" s="132" t="n">
        <v>14.6267</v>
      </c>
    </row>
    <row r="1990" customFormat="false" ht="12.8" hidden="true" customHeight="false" outlineLevel="0" collapsed="false">
      <c r="A1990" s="131" t="n">
        <v>1421964000</v>
      </c>
      <c r="B1990" s="330" t="n">
        <f aca="false">(A1990/(24*60*60))+DATE(1970,1,1)</f>
        <v>42026.9166666667</v>
      </c>
      <c r="C1990" s="132" t="n">
        <v>14.6267</v>
      </c>
      <c r="D1990" s="132" t="n">
        <v>14.7363</v>
      </c>
      <c r="E1990" s="132" t="n">
        <v>14.6012</v>
      </c>
      <c r="F1990" s="132" t="n">
        <v>14.6478</v>
      </c>
    </row>
    <row r="1991" customFormat="false" ht="12.8" hidden="true" customHeight="false" outlineLevel="0" collapsed="false">
      <c r="A1991" s="131" t="n">
        <v>1422223200</v>
      </c>
      <c r="B1991" s="330" t="n">
        <f aca="false">(A1991/(24*60*60))+DATE(1970,1,1)</f>
        <v>42029.9166666667</v>
      </c>
      <c r="C1991" s="132" t="n">
        <v>14.6186</v>
      </c>
      <c r="D1991" s="132" t="n">
        <v>14.6919</v>
      </c>
      <c r="E1991" s="132" t="n">
        <v>14.54816</v>
      </c>
      <c r="F1991" s="132" t="n">
        <v>14.5718</v>
      </c>
    </row>
    <row r="1992" customFormat="false" ht="12.8" hidden="true" customHeight="false" outlineLevel="0" collapsed="false">
      <c r="A1992" s="131" t="n">
        <v>1422309600</v>
      </c>
      <c r="B1992" s="330" t="n">
        <f aca="false">(A1992/(24*60*60))+DATE(1970,1,1)</f>
        <v>42030.9166666667</v>
      </c>
      <c r="C1992" s="132" t="n">
        <v>14.5718</v>
      </c>
      <c r="D1992" s="132" t="n">
        <v>14.6466</v>
      </c>
      <c r="E1992" s="132" t="n">
        <v>14.5513</v>
      </c>
      <c r="F1992" s="132" t="n">
        <v>14.6177</v>
      </c>
    </row>
    <row r="1993" customFormat="false" ht="12.8" hidden="true" customHeight="false" outlineLevel="0" collapsed="false">
      <c r="A1993" s="131" t="n">
        <v>1422396000</v>
      </c>
      <c r="B1993" s="330" t="n">
        <f aca="false">(A1993/(24*60*60))+DATE(1970,1,1)</f>
        <v>42031.9166666667</v>
      </c>
      <c r="C1993" s="132" t="n">
        <v>14.6177</v>
      </c>
      <c r="D1993" s="132" t="n">
        <v>14.7584</v>
      </c>
      <c r="E1993" s="132" t="n">
        <v>14.609</v>
      </c>
      <c r="F1993" s="132" t="n">
        <v>14.7489</v>
      </c>
    </row>
    <row r="1994" customFormat="false" ht="12.8" hidden="true" customHeight="false" outlineLevel="0" collapsed="false">
      <c r="A1994" s="131" t="n">
        <v>1422482400</v>
      </c>
      <c r="B1994" s="330" t="n">
        <f aca="false">(A1994/(24*60*60))+DATE(1970,1,1)</f>
        <v>42032.9166666667</v>
      </c>
      <c r="C1994" s="132" t="n">
        <v>14.7489</v>
      </c>
      <c r="D1994" s="132" t="n">
        <v>14.89761</v>
      </c>
      <c r="E1994" s="132" t="n">
        <v>14.71851</v>
      </c>
      <c r="F1994" s="132" t="n">
        <v>14.7889</v>
      </c>
    </row>
    <row r="1995" customFormat="false" ht="12.8" hidden="true" customHeight="false" outlineLevel="0" collapsed="false">
      <c r="A1995" s="131" t="n">
        <v>1422568800</v>
      </c>
      <c r="B1995" s="330" t="n">
        <f aca="false">(A1995/(24*60*60))+DATE(1970,1,1)</f>
        <v>42033.9166666667</v>
      </c>
      <c r="C1995" s="132" t="n">
        <v>14.7889</v>
      </c>
      <c r="D1995" s="132" t="n">
        <v>15.0638</v>
      </c>
      <c r="E1995" s="132" t="n">
        <v>14.76021</v>
      </c>
      <c r="F1995" s="132" t="n">
        <v>14.9552</v>
      </c>
    </row>
    <row r="1996" customFormat="false" ht="12.8" hidden="true" customHeight="false" outlineLevel="0" collapsed="false">
      <c r="A1996" s="131" t="n">
        <v>1422828000</v>
      </c>
      <c r="B1996" s="330" t="n">
        <f aca="false">(A1996/(24*60*60))+DATE(1970,1,1)</f>
        <v>42036.9166666667</v>
      </c>
      <c r="C1996" s="132" t="n">
        <v>14.9503</v>
      </c>
      <c r="D1996" s="132" t="n">
        <v>14.9812</v>
      </c>
      <c r="E1996" s="132" t="n">
        <v>14.8532</v>
      </c>
      <c r="F1996" s="132" t="n">
        <v>14.8634</v>
      </c>
    </row>
    <row r="1997" customFormat="false" ht="12.8" hidden="true" customHeight="false" outlineLevel="0" collapsed="false">
      <c r="A1997" s="131" t="n">
        <v>1422914400</v>
      </c>
      <c r="B1997" s="330" t="n">
        <f aca="false">(A1997/(24*60*60))+DATE(1970,1,1)</f>
        <v>42037.9166666667</v>
      </c>
      <c r="C1997" s="132" t="n">
        <v>14.8634</v>
      </c>
      <c r="D1997" s="132" t="n">
        <v>14.9072</v>
      </c>
      <c r="E1997" s="132" t="n">
        <v>14.64421</v>
      </c>
      <c r="F1997" s="132" t="n">
        <v>14.651</v>
      </c>
    </row>
    <row r="1998" customFormat="false" ht="12.8" hidden="true" customHeight="false" outlineLevel="0" collapsed="false">
      <c r="A1998" s="131" t="n">
        <v>1423000800</v>
      </c>
      <c r="B1998" s="330" t="n">
        <f aca="false">(A1998/(24*60*60))+DATE(1970,1,1)</f>
        <v>42038.9166666667</v>
      </c>
      <c r="C1998" s="132" t="n">
        <v>14.651</v>
      </c>
      <c r="D1998" s="132" t="n">
        <v>14.91</v>
      </c>
      <c r="E1998" s="132" t="n">
        <v>14.63111</v>
      </c>
      <c r="F1998" s="132" t="n">
        <v>14.8908</v>
      </c>
    </row>
    <row r="1999" customFormat="false" ht="12.8" hidden="true" customHeight="false" outlineLevel="0" collapsed="false">
      <c r="A1999" s="131" t="n">
        <v>1423087200</v>
      </c>
      <c r="B1999" s="330" t="n">
        <f aca="false">(A1999/(24*60*60))+DATE(1970,1,1)</f>
        <v>42039.9166666667</v>
      </c>
      <c r="C1999" s="132" t="n">
        <v>14.8908</v>
      </c>
      <c r="D1999" s="132" t="n">
        <v>14.9147</v>
      </c>
      <c r="E1999" s="132" t="n">
        <v>14.732</v>
      </c>
      <c r="F1999" s="132" t="n">
        <v>14.7847</v>
      </c>
    </row>
    <row r="2000" customFormat="false" ht="12.8" hidden="true" customHeight="false" outlineLevel="0" collapsed="false">
      <c r="A2000" s="131" t="n">
        <v>1423173600</v>
      </c>
      <c r="B2000" s="330" t="n">
        <f aca="false">(A2000/(24*60*60))+DATE(1970,1,1)</f>
        <v>42040.9166666667</v>
      </c>
      <c r="C2000" s="132" t="n">
        <v>14.7847</v>
      </c>
      <c r="D2000" s="132" t="n">
        <v>14.958</v>
      </c>
      <c r="E2000" s="132" t="n">
        <v>14.7309</v>
      </c>
      <c r="F2000" s="132" t="n">
        <v>14.8321</v>
      </c>
    </row>
    <row r="2001" customFormat="false" ht="12.8" hidden="true" customHeight="false" outlineLevel="0" collapsed="false">
      <c r="A2001" s="131" t="n">
        <v>1423432800</v>
      </c>
      <c r="B2001" s="330" t="n">
        <f aca="false">(A2001/(24*60*60))+DATE(1970,1,1)</f>
        <v>42043.9166666667</v>
      </c>
      <c r="C2001" s="132" t="n">
        <v>14.8461</v>
      </c>
      <c r="D2001" s="132" t="n">
        <v>14.8715</v>
      </c>
      <c r="E2001" s="132" t="n">
        <v>14.7826</v>
      </c>
      <c r="F2001" s="132" t="n">
        <v>14.8292</v>
      </c>
    </row>
    <row r="2002" customFormat="false" ht="12.8" hidden="true" customHeight="false" outlineLevel="0" collapsed="false">
      <c r="A2002" s="131" t="n">
        <v>1423519200</v>
      </c>
      <c r="B2002" s="330" t="n">
        <f aca="false">(A2002/(24*60*60))+DATE(1970,1,1)</f>
        <v>42044.9166666667</v>
      </c>
      <c r="C2002" s="132" t="n">
        <v>14.8292</v>
      </c>
      <c r="D2002" s="132" t="n">
        <v>14.9891</v>
      </c>
      <c r="E2002" s="132" t="n">
        <v>14.78771</v>
      </c>
      <c r="F2002" s="132" t="n">
        <v>14.9512</v>
      </c>
    </row>
    <row r="2003" customFormat="false" ht="12.8" hidden="true" customHeight="false" outlineLevel="0" collapsed="false">
      <c r="A2003" s="131" t="n">
        <v>1423605600</v>
      </c>
      <c r="B2003" s="330" t="n">
        <f aca="false">(A2003/(24*60*60))+DATE(1970,1,1)</f>
        <v>42045.9166666667</v>
      </c>
      <c r="C2003" s="132" t="n">
        <v>14.9512</v>
      </c>
      <c r="D2003" s="132" t="n">
        <v>15.1547</v>
      </c>
      <c r="E2003" s="132" t="n">
        <v>14.9242</v>
      </c>
      <c r="F2003" s="132" t="n">
        <v>15.0641</v>
      </c>
    </row>
    <row r="2004" customFormat="false" ht="12.8" hidden="true" customHeight="false" outlineLevel="0" collapsed="false">
      <c r="A2004" s="131" t="n">
        <v>1423692000</v>
      </c>
      <c r="B2004" s="330" t="n">
        <f aca="false">(A2004/(24*60*60))+DATE(1970,1,1)</f>
        <v>42046.9166666667</v>
      </c>
      <c r="C2004" s="132" t="n">
        <v>15.0641</v>
      </c>
      <c r="D2004" s="132" t="n">
        <v>15.0929</v>
      </c>
      <c r="E2004" s="132" t="n">
        <v>14.8662</v>
      </c>
      <c r="F2004" s="132" t="n">
        <v>14.9019</v>
      </c>
    </row>
    <row r="2005" customFormat="false" ht="12.8" hidden="true" customHeight="false" outlineLevel="0" collapsed="false">
      <c r="A2005" s="131" t="n">
        <v>1423778400</v>
      </c>
      <c r="B2005" s="330" t="n">
        <f aca="false">(A2005/(24*60*60))+DATE(1970,1,1)</f>
        <v>42047.9166666667</v>
      </c>
      <c r="C2005" s="132" t="n">
        <v>14.9019</v>
      </c>
      <c r="D2005" s="132" t="n">
        <v>15.0067</v>
      </c>
      <c r="E2005" s="132" t="n">
        <v>14.8369</v>
      </c>
      <c r="F2005" s="132" t="n">
        <v>14.8757</v>
      </c>
    </row>
    <row r="2006" customFormat="false" ht="12.8" hidden="true" customHeight="false" outlineLevel="0" collapsed="false">
      <c r="A2006" s="131" t="n">
        <v>1424037600</v>
      </c>
      <c r="B2006" s="330" t="n">
        <f aca="false">(A2006/(24*60*60))+DATE(1970,1,1)</f>
        <v>42050.9166666667</v>
      </c>
      <c r="C2006" s="132" t="n">
        <v>14.8592</v>
      </c>
      <c r="D2006" s="132" t="n">
        <v>14.9334</v>
      </c>
      <c r="E2006" s="132" t="n">
        <v>14.8525</v>
      </c>
      <c r="F2006" s="132" t="n">
        <v>14.92</v>
      </c>
    </row>
    <row r="2007" customFormat="false" ht="12.8" hidden="true" customHeight="false" outlineLevel="0" collapsed="false">
      <c r="A2007" s="131" t="n">
        <v>1424124000</v>
      </c>
      <c r="B2007" s="330" t="n">
        <f aca="false">(A2007/(24*60*60))+DATE(1970,1,1)</f>
        <v>42051.9166666667</v>
      </c>
      <c r="C2007" s="132" t="n">
        <v>14.92</v>
      </c>
      <c r="D2007" s="132" t="n">
        <v>14.9306</v>
      </c>
      <c r="E2007" s="132" t="n">
        <v>14.817</v>
      </c>
      <c r="F2007" s="132" t="n">
        <v>14.9099</v>
      </c>
    </row>
    <row r="2008" customFormat="false" ht="12.8" hidden="true" customHeight="false" outlineLevel="0" collapsed="false">
      <c r="A2008" s="131" t="n">
        <v>1424210400</v>
      </c>
      <c r="B2008" s="330" t="n">
        <f aca="false">(A2008/(24*60*60))+DATE(1970,1,1)</f>
        <v>42052.9166666667</v>
      </c>
      <c r="C2008" s="132" t="n">
        <v>14.9099</v>
      </c>
      <c r="D2008" s="132" t="n">
        <v>14.9693</v>
      </c>
      <c r="E2008" s="132" t="n">
        <v>14.8305</v>
      </c>
      <c r="F2008" s="132" t="n">
        <v>14.8616</v>
      </c>
    </row>
    <row r="2009" customFormat="false" ht="12.8" hidden="true" customHeight="false" outlineLevel="0" collapsed="false">
      <c r="A2009" s="131" t="n">
        <v>1424296800</v>
      </c>
      <c r="B2009" s="330" t="n">
        <f aca="false">(A2009/(24*60*60))+DATE(1970,1,1)</f>
        <v>42053.9166666667</v>
      </c>
      <c r="C2009" s="132" t="n">
        <v>14.8616</v>
      </c>
      <c r="D2009" s="132" t="n">
        <v>15.0373</v>
      </c>
      <c r="E2009" s="132" t="n">
        <v>14.8459</v>
      </c>
      <c r="F2009" s="132" t="n">
        <v>14.9967</v>
      </c>
    </row>
    <row r="2010" customFormat="false" ht="12.8" hidden="true" customHeight="false" outlineLevel="0" collapsed="false">
      <c r="A2010" s="131" t="n">
        <v>1424383200</v>
      </c>
      <c r="B2010" s="330" t="n">
        <f aca="false">(A2010/(24*60*60))+DATE(1970,1,1)</f>
        <v>42054.9166666667</v>
      </c>
      <c r="C2010" s="132" t="n">
        <v>14.9967</v>
      </c>
      <c r="D2010" s="132" t="n">
        <v>15.1036</v>
      </c>
      <c r="E2010" s="132" t="n">
        <v>14.9624</v>
      </c>
      <c r="F2010" s="132" t="n">
        <v>15.0086</v>
      </c>
    </row>
    <row r="2011" customFormat="false" ht="12.8" hidden="true" customHeight="false" outlineLevel="0" collapsed="false">
      <c r="A2011" s="131" t="n">
        <v>1424642400</v>
      </c>
      <c r="B2011" s="330" t="n">
        <f aca="false">(A2011/(24*60*60))+DATE(1970,1,1)</f>
        <v>42057.9166666667</v>
      </c>
      <c r="C2011" s="132" t="n">
        <v>14.9716</v>
      </c>
      <c r="D2011" s="132" t="n">
        <v>15.1319</v>
      </c>
      <c r="E2011" s="132" t="n">
        <v>14.9716</v>
      </c>
      <c r="F2011" s="132" t="n">
        <v>15.0786</v>
      </c>
    </row>
    <row r="2012" customFormat="false" ht="12.8" hidden="true" customHeight="false" outlineLevel="0" collapsed="false">
      <c r="A2012" s="131" t="n">
        <v>1424728800</v>
      </c>
      <c r="B2012" s="330" t="n">
        <f aca="false">(A2012/(24*60*60))+DATE(1970,1,1)</f>
        <v>42058.9166666667</v>
      </c>
      <c r="C2012" s="132" t="n">
        <v>15.0786</v>
      </c>
      <c r="D2012" s="132" t="n">
        <v>15.1488</v>
      </c>
      <c r="E2012" s="132" t="n">
        <v>14.8638</v>
      </c>
      <c r="F2012" s="132" t="n">
        <v>14.9081</v>
      </c>
    </row>
    <row r="2013" customFormat="false" ht="12.8" hidden="true" customHeight="false" outlineLevel="0" collapsed="false">
      <c r="A2013" s="131" t="n">
        <v>1424815200</v>
      </c>
      <c r="B2013" s="330" t="n">
        <f aca="false">(A2013/(24*60*60))+DATE(1970,1,1)</f>
        <v>42059.9166666667</v>
      </c>
      <c r="C2013" s="132" t="n">
        <v>14.9081</v>
      </c>
      <c r="D2013" s="132" t="n">
        <v>14.9472</v>
      </c>
      <c r="E2013" s="132" t="n">
        <v>14.8713</v>
      </c>
      <c r="F2013" s="132" t="n">
        <v>14.9261</v>
      </c>
    </row>
    <row r="2014" customFormat="false" ht="12.8" hidden="true" customHeight="false" outlineLevel="0" collapsed="false">
      <c r="A2014" s="131" t="n">
        <v>1424901600</v>
      </c>
      <c r="B2014" s="330" t="n">
        <f aca="false">(A2014/(24*60*60))+DATE(1970,1,1)</f>
        <v>42060.9166666667</v>
      </c>
      <c r="C2014" s="132" t="n">
        <v>14.9261</v>
      </c>
      <c r="D2014" s="132" t="n">
        <v>15.0193</v>
      </c>
      <c r="E2014" s="132" t="n">
        <v>14.8209</v>
      </c>
      <c r="F2014" s="132" t="n">
        <v>14.9921</v>
      </c>
    </row>
    <row r="2015" customFormat="false" ht="12.8" hidden="true" customHeight="false" outlineLevel="0" collapsed="false">
      <c r="A2015" s="131" t="n">
        <v>1424988000</v>
      </c>
      <c r="B2015" s="330" t="n">
        <f aca="false">(A2015/(24*60*60))+DATE(1970,1,1)</f>
        <v>42061.9166666667</v>
      </c>
      <c r="C2015" s="132" t="n">
        <v>14.9921</v>
      </c>
      <c r="D2015" s="132" t="n">
        <v>15.0381</v>
      </c>
      <c r="E2015" s="132" t="n">
        <v>14.9064</v>
      </c>
      <c r="F2015" s="132" t="n">
        <v>14.9469</v>
      </c>
    </row>
    <row r="2016" customFormat="false" ht="12.8" hidden="true" customHeight="false" outlineLevel="0" collapsed="false">
      <c r="A2016" s="131" t="n">
        <v>1425247200</v>
      </c>
      <c r="B2016" s="330" t="n">
        <f aca="false">(A2016/(24*60*60))+DATE(1970,1,1)</f>
        <v>42064.9166666667</v>
      </c>
      <c r="C2016" s="132" t="n">
        <v>14.9337</v>
      </c>
      <c r="D2016" s="132" t="n">
        <v>15.0286</v>
      </c>
      <c r="E2016" s="132" t="n">
        <v>14.9188</v>
      </c>
      <c r="F2016" s="132" t="n">
        <v>15.0102</v>
      </c>
    </row>
    <row r="2017" customFormat="false" ht="12.8" hidden="true" customHeight="false" outlineLevel="0" collapsed="false">
      <c r="A2017" s="131" t="n">
        <v>1425333600</v>
      </c>
      <c r="B2017" s="330" t="n">
        <f aca="false">(A2017/(24*60*60))+DATE(1970,1,1)</f>
        <v>42065.9166666667</v>
      </c>
      <c r="C2017" s="132" t="n">
        <v>15.0102</v>
      </c>
      <c r="D2017" s="132" t="n">
        <v>15.0511</v>
      </c>
      <c r="E2017" s="132" t="n">
        <v>14.92772</v>
      </c>
      <c r="F2017" s="132" t="n">
        <v>14.9946</v>
      </c>
    </row>
    <row r="2018" customFormat="false" ht="12.8" hidden="true" customHeight="false" outlineLevel="0" collapsed="false">
      <c r="A2018" s="131" t="n">
        <v>1425420000</v>
      </c>
      <c r="B2018" s="330" t="n">
        <f aca="false">(A2018/(24*60*60))+DATE(1970,1,1)</f>
        <v>42066.9166666667</v>
      </c>
      <c r="C2018" s="132" t="n">
        <v>14.9946</v>
      </c>
      <c r="D2018" s="132" t="n">
        <v>15.1169</v>
      </c>
      <c r="E2018" s="132" t="n">
        <v>14.9753</v>
      </c>
      <c r="F2018" s="132" t="n">
        <v>15.0517</v>
      </c>
    </row>
    <row r="2019" customFormat="false" ht="12.8" hidden="true" customHeight="false" outlineLevel="0" collapsed="false">
      <c r="A2019" s="131" t="n">
        <v>1425506400</v>
      </c>
      <c r="B2019" s="330" t="n">
        <f aca="false">(A2019/(24*60*60))+DATE(1970,1,1)</f>
        <v>42067.9166666667</v>
      </c>
      <c r="C2019" s="132" t="n">
        <v>15.0517</v>
      </c>
      <c r="D2019" s="132" t="n">
        <v>15.2641</v>
      </c>
      <c r="E2019" s="132" t="n">
        <v>15.0278</v>
      </c>
      <c r="F2019" s="132" t="n">
        <v>15.1911</v>
      </c>
    </row>
    <row r="2020" customFormat="false" ht="12.8" hidden="true" customHeight="false" outlineLevel="0" collapsed="false">
      <c r="A2020" s="131" t="n">
        <v>1425592800</v>
      </c>
      <c r="B2020" s="330" t="n">
        <f aca="false">(A2020/(24*60*60))+DATE(1970,1,1)</f>
        <v>42068.9166666667</v>
      </c>
      <c r="C2020" s="132" t="n">
        <v>15.1911</v>
      </c>
      <c r="D2020" s="132" t="n">
        <v>15.5221</v>
      </c>
      <c r="E2020" s="132" t="n">
        <v>15.1131</v>
      </c>
      <c r="F2020" s="132" t="n">
        <v>15.4613</v>
      </c>
    </row>
    <row r="2021" customFormat="false" ht="12.8" hidden="true" customHeight="false" outlineLevel="0" collapsed="false">
      <c r="A2021" s="131" t="n">
        <v>1425848400</v>
      </c>
      <c r="B2021" s="330" t="n">
        <f aca="false">(A2021/(24*60*60))+DATE(1970,1,1)</f>
        <v>42071.875</v>
      </c>
      <c r="C2021" s="132" t="n">
        <v>15.4942</v>
      </c>
      <c r="D2021" s="132" t="n">
        <v>15.52899</v>
      </c>
      <c r="E2021" s="132" t="n">
        <v>15.4087</v>
      </c>
      <c r="F2021" s="132" t="n">
        <v>15.4721</v>
      </c>
    </row>
    <row r="2022" customFormat="false" ht="12.8" hidden="true" customHeight="false" outlineLevel="0" collapsed="false">
      <c r="A2022" s="131" t="n">
        <v>1425934800</v>
      </c>
      <c r="B2022" s="330" t="n">
        <f aca="false">(A2022/(24*60*60))+DATE(1970,1,1)</f>
        <v>42072.875</v>
      </c>
      <c r="C2022" s="132" t="n">
        <v>15.4721</v>
      </c>
      <c r="D2022" s="132" t="n">
        <v>15.6472</v>
      </c>
      <c r="E2022" s="132" t="n">
        <v>15.441</v>
      </c>
      <c r="F2022" s="132" t="n">
        <v>15.6179</v>
      </c>
    </row>
    <row r="2023" customFormat="false" ht="12.8" hidden="true" customHeight="false" outlineLevel="0" collapsed="false">
      <c r="A2023" s="131" t="n">
        <v>1426021200</v>
      </c>
      <c r="B2023" s="330" t="n">
        <f aca="false">(A2023/(24*60*60))+DATE(1970,1,1)</f>
        <v>42073.875</v>
      </c>
      <c r="C2023" s="132" t="n">
        <v>15.6179</v>
      </c>
      <c r="D2023" s="132" t="n">
        <v>15.6681</v>
      </c>
      <c r="E2023" s="132" t="n">
        <v>15.4035</v>
      </c>
      <c r="F2023" s="132" t="n">
        <v>15.4948</v>
      </c>
    </row>
    <row r="2024" customFormat="false" ht="12.8" hidden="true" customHeight="false" outlineLevel="0" collapsed="false">
      <c r="A2024" s="131" t="n">
        <v>1426107600</v>
      </c>
      <c r="B2024" s="330" t="n">
        <f aca="false">(A2024/(24*60*60))+DATE(1970,1,1)</f>
        <v>42074.875</v>
      </c>
      <c r="C2024" s="132" t="n">
        <v>15.4948</v>
      </c>
      <c r="D2024" s="132" t="n">
        <v>15.5087</v>
      </c>
      <c r="E2024" s="132" t="n">
        <v>15.3413</v>
      </c>
      <c r="F2024" s="132" t="n">
        <v>15.3863</v>
      </c>
    </row>
    <row r="2025" customFormat="false" ht="12.8" hidden="true" customHeight="false" outlineLevel="0" collapsed="false">
      <c r="A2025" s="131" t="n">
        <v>1426194000</v>
      </c>
      <c r="B2025" s="330" t="n">
        <f aca="false">(A2025/(24*60*60))+DATE(1970,1,1)</f>
        <v>42075.875</v>
      </c>
      <c r="C2025" s="132" t="n">
        <v>15.3863</v>
      </c>
      <c r="D2025" s="132" t="n">
        <v>15.5636</v>
      </c>
      <c r="E2025" s="132" t="n">
        <v>15.3699</v>
      </c>
      <c r="F2025" s="132" t="n">
        <v>15.4377</v>
      </c>
    </row>
    <row r="2026" customFormat="false" ht="12.8" hidden="true" customHeight="false" outlineLevel="0" collapsed="false">
      <c r="A2026" s="131" t="n">
        <v>1426453200</v>
      </c>
      <c r="B2026" s="330" t="n">
        <f aca="false">(A2026/(24*60*60))+DATE(1970,1,1)</f>
        <v>42078.875</v>
      </c>
      <c r="C2026" s="132" t="n">
        <v>15.4875</v>
      </c>
      <c r="D2026" s="132" t="n">
        <v>15.51919</v>
      </c>
      <c r="E2026" s="132" t="n">
        <v>15.3738</v>
      </c>
      <c r="F2026" s="132" t="n">
        <v>15.3976</v>
      </c>
    </row>
    <row r="2027" customFormat="false" ht="12.8" hidden="true" customHeight="false" outlineLevel="0" collapsed="false">
      <c r="A2027" s="131" t="n">
        <v>1426539600</v>
      </c>
      <c r="B2027" s="330" t="n">
        <f aca="false">(A2027/(24*60*60))+DATE(1970,1,1)</f>
        <v>42079.875</v>
      </c>
      <c r="C2027" s="132" t="n">
        <v>15.3976</v>
      </c>
      <c r="D2027" s="132" t="n">
        <v>15.44699</v>
      </c>
      <c r="E2027" s="132" t="n">
        <v>15.3692</v>
      </c>
      <c r="F2027" s="132" t="n">
        <v>15.371</v>
      </c>
    </row>
    <row r="2028" customFormat="false" ht="12.8" hidden="true" customHeight="false" outlineLevel="0" collapsed="false">
      <c r="A2028" s="131" t="n">
        <v>1426626000</v>
      </c>
      <c r="B2028" s="330" t="n">
        <f aca="false">(A2028/(24*60*60))+DATE(1970,1,1)</f>
        <v>42080.875</v>
      </c>
      <c r="C2028" s="132" t="n">
        <v>15.371</v>
      </c>
      <c r="D2028" s="132" t="n">
        <v>15.4453</v>
      </c>
      <c r="E2028" s="132" t="n">
        <v>14.9845</v>
      </c>
      <c r="F2028" s="132" t="n">
        <v>15.0757</v>
      </c>
    </row>
    <row r="2029" customFormat="false" ht="12.8" hidden="true" customHeight="false" outlineLevel="0" collapsed="false">
      <c r="A2029" s="131" t="n">
        <v>1426712400</v>
      </c>
      <c r="B2029" s="330" t="n">
        <f aca="false">(A2029/(24*60*60))+DATE(1970,1,1)</f>
        <v>42081.875</v>
      </c>
      <c r="C2029" s="132" t="n">
        <v>15.0757</v>
      </c>
      <c r="D2029" s="132" t="n">
        <v>15.3523</v>
      </c>
      <c r="E2029" s="132" t="n">
        <v>15.0757</v>
      </c>
      <c r="F2029" s="132" t="n">
        <v>15.2689</v>
      </c>
    </row>
    <row r="2030" customFormat="false" ht="12.8" hidden="true" customHeight="false" outlineLevel="0" collapsed="false">
      <c r="A2030" s="131" t="n">
        <v>1426798800</v>
      </c>
      <c r="B2030" s="330" t="n">
        <f aca="false">(A2030/(24*60*60))+DATE(1970,1,1)</f>
        <v>42082.875</v>
      </c>
      <c r="C2030" s="132" t="n">
        <v>15.2689</v>
      </c>
      <c r="D2030" s="132" t="n">
        <v>15.2854</v>
      </c>
      <c r="E2030" s="132" t="n">
        <v>14.9776</v>
      </c>
      <c r="F2030" s="132" t="n">
        <v>15.043</v>
      </c>
    </row>
    <row r="2031" customFormat="false" ht="12.8" hidden="true" customHeight="false" outlineLevel="0" collapsed="false">
      <c r="A2031" s="131" t="n">
        <v>1427058000</v>
      </c>
      <c r="B2031" s="330" t="n">
        <f aca="false">(A2031/(24*60*60))+DATE(1970,1,1)</f>
        <v>42085.875</v>
      </c>
      <c r="C2031" s="132" t="n">
        <v>15.0492</v>
      </c>
      <c r="D2031" s="132" t="n">
        <v>15.0755</v>
      </c>
      <c r="E2031" s="132" t="n">
        <v>14.9247</v>
      </c>
      <c r="F2031" s="132" t="n">
        <v>14.9251</v>
      </c>
    </row>
    <row r="2032" customFormat="false" ht="12.8" hidden="true" customHeight="false" outlineLevel="0" collapsed="false">
      <c r="A2032" s="131" t="n">
        <v>1427144400</v>
      </c>
      <c r="B2032" s="330" t="n">
        <f aca="false">(A2032/(24*60*60))+DATE(1970,1,1)</f>
        <v>42086.875</v>
      </c>
      <c r="C2032" s="132" t="n">
        <v>14.9251</v>
      </c>
      <c r="D2032" s="132" t="n">
        <v>15.0121</v>
      </c>
      <c r="E2032" s="132" t="n">
        <v>14.8693</v>
      </c>
      <c r="F2032" s="132" t="n">
        <v>14.939</v>
      </c>
    </row>
    <row r="2033" customFormat="false" ht="12.8" hidden="true" customHeight="false" outlineLevel="0" collapsed="false">
      <c r="A2033" s="131" t="n">
        <v>1427230800</v>
      </c>
      <c r="B2033" s="330" t="n">
        <f aca="false">(A2033/(24*60*60))+DATE(1970,1,1)</f>
        <v>42087.875</v>
      </c>
      <c r="C2033" s="132" t="n">
        <v>14.939</v>
      </c>
      <c r="D2033" s="132" t="n">
        <v>15.0021</v>
      </c>
      <c r="E2033" s="132" t="n">
        <v>14.8564</v>
      </c>
      <c r="F2033" s="132" t="n">
        <v>14.9816</v>
      </c>
    </row>
    <row r="2034" customFormat="false" ht="12.8" hidden="true" customHeight="false" outlineLevel="0" collapsed="false">
      <c r="A2034" s="131" t="n">
        <v>1427317200</v>
      </c>
      <c r="B2034" s="330" t="n">
        <f aca="false">(A2034/(24*60*60))+DATE(1970,1,1)</f>
        <v>42088.875</v>
      </c>
      <c r="C2034" s="132" t="n">
        <v>14.9816</v>
      </c>
      <c r="D2034" s="132" t="n">
        <v>15.1755</v>
      </c>
      <c r="E2034" s="132" t="n">
        <v>14.95218</v>
      </c>
      <c r="F2034" s="132" t="n">
        <v>15.1399</v>
      </c>
    </row>
    <row r="2035" customFormat="false" ht="12.8" hidden="true" customHeight="false" outlineLevel="0" collapsed="false">
      <c r="A2035" s="131" t="n">
        <v>1427403600</v>
      </c>
      <c r="B2035" s="330" t="n">
        <f aca="false">(A2035/(24*60*60))+DATE(1970,1,1)</f>
        <v>42089.875</v>
      </c>
      <c r="C2035" s="132" t="n">
        <v>15.1399</v>
      </c>
      <c r="D2035" s="132" t="n">
        <v>15.23948</v>
      </c>
      <c r="E2035" s="132" t="n">
        <v>15.10161</v>
      </c>
      <c r="F2035" s="132" t="n">
        <v>15.2157</v>
      </c>
    </row>
    <row r="2036" customFormat="false" ht="12.8" hidden="true" customHeight="false" outlineLevel="0" collapsed="false">
      <c r="A2036" s="131" t="n">
        <v>1427662800</v>
      </c>
      <c r="B2036" s="330" t="n">
        <f aca="false">(A2036/(24*60*60))+DATE(1970,1,1)</f>
        <v>42092.875</v>
      </c>
      <c r="C2036" s="132" t="n">
        <v>15.2251</v>
      </c>
      <c r="D2036" s="132" t="n">
        <v>15.27426</v>
      </c>
      <c r="E2036" s="132" t="n">
        <v>15.1924</v>
      </c>
      <c r="F2036" s="132" t="n">
        <v>15.2557</v>
      </c>
    </row>
    <row r="2037" customFormat="false" ht="12.8" hidden="true" customHeight="false" outlineLevel="0" collapsed="false">
      <c r="A2037" s="131" t="n">
        <v>1427749200</v>
      </c>
      <c r="B2037" s="330" t="n">
        <f aca="false">(A2037/(24*60*60))+DATE(1970,1,1)</f>
        <v>42093.875</v>
      </c>
      <c r="C2037" s="132" t="n">
        <v>15.2557</v>
      </c>
      <c r="D2037" s="132" t="n">
        <v>15.35349</v>
      </c>
      <c r="E2037" s="132" t="n">
        <v>15.2168</v>
      </c>
      <c r="F2037" s="132" t="n">
        <v>15.2643</v>
      </c>
    </row>
    <row r="2038" customFormat="false" ht="12.8" hidden="true" customHeight="false" outlineLevel="0" collapsed="false">
      <c r="A2038" s="131" t="n">
        <v>1427835600</v>
      </c>
      <c r="B2038" s="330" t="n">
        <f aca="false">(A2038/(24*60*60))+DATE(1970,1,1)</f>
        <v>42094.875</v>
      </c>
      <c r="C2038" s="132" t="n">
        <v>15.2643</v>
      </c>
      <c r="D2038" s="132" t="n">
        <v>15.3035</v>
      </c>
      <c r="E2038" s="132" t="n">
        <v>15.0976</v>
      </c>
      <c r="F2038" s="132" t="n">
        <v>15.1496</v>
      </c>
    </row>
    <row r="2039" customFormat="false" ht="12.8" hidden="true" customHeight="false" outlineLevel="0" collapsed="false">
      <c r="A2039" s="131" t="n">
        <v>1427922000</v>
      </c>
      <c r="B2039" s="330" t="n">
        <f aca="false">(A2039/(24*60*60))+DATE(1970,1,1)</f>
        <v>42095.875</v>
      </c>
      <c r="C2039" s="132" t="n">
        <v>15.1496</v>
      </c>
      <c r="D2039" s="132" t="n">
        <v>15.1594</v>
      </c>
      <c r="E2039" s="132" t="n">
        <v>14.98668</v>
      </c>
      <c r="F2039" s="132" t="n">
        <v>15.0061</v>
      </c>
    </row>
    <row r="2040" customFormat="false" ht="12.8" hidden="true" customHeight="false" outlineLevel="0" collapsed="false">
      <c r="A2040" s="131" t="n">
        <v>1428008400</v>
      </c>
      <c r="B2040" s="330" t="n">
        <f aca="false">(A2040/(24*60*60))+DATE(1970,1,1)</f>
        <v>42096.875</v>
      </c>
      <c r="C2040" s="132" t="n">
        <v>15.0061</v>
      </c>
      <c r="D2040" s="132" t="n">
        <v>15.0327</v>
      </c>
      <c r="E2040" s="132" t="n">
        <v>14.76816</v>
      </c>
      <c r="F2040" s="132" t="n">
        <v>14.8047</v>
      </c>
    </row>
    <row r="2041" customFormat="false" ht="12.8" hidden="true" customHeight="false" outlineLevel="0" collapsed="false">
      <c r="A2041" s="131" t="n">
        <v>1428267600</v>
      </c>
      <c r="B2041" s="330" t="n">
        <f aca="false">(A2041/(24*60*60))+DATE(1970,1,1)</f>
        <v>42099.875</v>
      </c>
      <c r="C2041" s="132" t="n">
        <v>14.7832</v>
      </c>
      <c r="D2041" s="132" t="n">
        <v>14.9403</v>
      </c>
      <c r="E2041" s="132" t="n">
        <v>14.7565</v>
      </c>
      <c r="F2041" s="132" t="n">
        <v>14.9143</v>
      </c>
    </row>
    <row r="2042" customFormat="false" ht="12.8" hidden="true" customHeight="false" outlineLevel="0" collapsed="false">
      <c r="A2042" s="131" t="n">
        <v>1428354000</v>
      </c>
      <c r="B2042" s="330" t="n">
        <f aca="false">(A2042/(24*60*60))+DATE(1970,1,1)</f>
        <v>42100.875</v>
      </c>
      <c r="C2042" s="132" t="n">
        <v>14.9143</v>
      </c>
      <c r="D2042" s="132" t="n">
        <v>14.9516</v>
      </c>
      <c r="E2042" s="132" t="n">
        <v>14.8623</v>
      </c>
      <c r="F2042" s="132" t="n">
        <v>14.9245</v>
      </c>
    </row>
    <row r="2043" customFormat="false" ht="12.8" hidden="true" customHeight="false" outlineLevel="0" collapsed="false">
      <c r="A2043" s="131" t="n">
        <v>1428440400</v>
      </c>
      <c r="B2043" s="330" t="n">
        <f aca="false">(A2043/(24*60*60))+DATE(1970,1,1)</f>
        <v>42101.875</v>
      </c>
      <c r="C2043" s="132" t="n">
        <v>14.9245</v>
      </c>
      <c r="D2043" s="132" t="n">
        <v>14.9604</v>
      </c>
      <c r="E2043" s="132" t="n">
        <v>14.8343</v>
      </c>
      <c r="F2043" s="132" t="n">
        <v>14.8938</v>
      </c>
    </row>
    <row r="2044" customFormat="false" ht="12.8" hidden="true" customHeight="false" outlineLevel="0" collapsed="false">
      <c r="A2044" s="131" t="n">
        <v>1428526800</v>
      </c>
      <c r="B2044" s="330" t="n">
        <f aca="false">(A2044/(24*60*60))+DATE(1970,1,1)</f>
        <v>42102.875</v>
      </c>
      <c r="C2044" s="132" t="n">
        <v>14.8938</v>
      </c>
      <c r="D2044" s="132" t="n">
        <v>15.1005</v>
      </c>
      <c r="E2044" s="132" t="n">
        <v>14.8717</v>
      </c>
      <c r="F2044" s="132" t="n">
        <v>15.0812</v>
      </c>
    </row>
    <row r="2045" customFormat="false" ht="12.8" hidden="true" customHeight="false" outlineLevel="0" collapsed="false">
      <c r="A2045" s="131" t="n">
        <v>1428613200</v>
      </c>
      <c r="B2045" s="330" t="n">
        <f aca="false">(A2045/(24*60*60))+DATE(1970,1,1)</f>
        <v>42103.875</v>
      </c>
      <c r="C2045" s="132" t="n">
        <v>15.0812</v>
      </c>
      <c r="D2045" s="132" t="n">
        <v>15.2333</v>
      </c>
      <c r="E2045" s="132" t="n">
        <v>15.0684</v>
      </c>
      <c r="F2045" s="132" t="n">
        <v>15.2264</v>
      </c>
    </row>
    <row r="2046" customFormat="false" ht="12.8" hidden="true" customHeight="false" outlineLevel="0" collapsed="false">
      <c r="A2046" s="131" t="n">
        <v>1428872400</v>
      </c>
      <c r="B2046" s="330" t="n">
        <f aca="false">(A2046/(24*60*60))+DATE(1970,1,1)</f>
        <v>42106.875</v>
      </c>
      <c r="C2046" s="132" t="n">
        <v>15.2287</v>
      </c>
      <c r="D2046" s="132" t="n">
        <v>15.40222</v>
      </c>
      <c r="E2046" s="132" t="n">
        <v>15.2104</v>
      </c>
      <c r="F2046" s="132" t="n">
        <v>15.3723</v>
      </c>
    </row>
    <row r="2047" customFormat="false" ht="12.8" hidden="true" customHeight="false" outlineLevel="0" collapsed="false">
      <c r="A2047" s="131" t="n">
        <v>1428958800</v>
      </c>
      <c r="B2047" s="330" t="n">
        <f aca="false">(A2047/(24*60*60))+DATE(1970,1,1)</f>
        <v>42107.875</v>
      </c>
      <c r="C2047" s="132" t="n">
        <v>15.3723</v>
      </c>
      <c r="D2047" s="132" t="n">
        <v>15.3911</v>
      </c>
      <c r="E2047" s="132" t="n">
        <v>15.19937</v>
      </c>
      <c r="F2047" s="132" t="n">
        <v>15.2566</v>
      </c>
    </row>
    <row r="2048" customFormat="false" ht="12.8" hidden="true" customHeight="false" outlineLevel="0" collapsed="false">
      <c r="A2048" s="131" t="n">
        <v>1429045200</v>
      </c>
      <c r="B2048" s="330" t="n">
        <f aca="false">(A2048/(24*60*60))+DATE(1970,1,1)</f>
        <v>42108.875</v>
      </c>
      <c r="C2048" s="132" t="n">
        <v>15.2566</v>
      </c>
      <c r="D2048" s="132" t="n">
        <v>15.4169</v>
      </c>
      <c r="E2048" s="132" t="n">
        <v>15.20689</v>
      </c>
      <c r="F2048" s="132" t="n">
        <v>15.256</v>
      </c>
    </row>
    <row r="2049" customFormat="false" ht="12.8" hidden="true" customHeight="false" outlineLevel="0" collapsed="false">
      <c r="A2049" s="131" t="n">
        <v>1429131600</v>
      </c>
      <c r="B2049" s="330" t="n">
        <f aca="false">(A2049/(24*60*60))+DATE(1970,1,1)</f>
        <v>42109.875</v>
      </c>
      <c r="C2049" s="132" t="n">
        <v>15.256</v>
      </c>
      <c r="D2049" s="132" t="n">
        <v>15.3209</v>
      </c>
      <c r="E2049" s="132" t="n">
        <v>15.11314</v>
      </c>
      <c r="F2049" s="132" t="n">
        <v>15.1698</v>
      </c>
    </row>
    <row r="2050" customFormat="false" ht="12.8" hidden="true" customHeight="false" outlineLevel="0" collapsed="false">
      <c r="A2050" s="131" t="n">
        <v>1429218000</v>
      </c>
      <c r="B2050" s="330" t="n">
        <f aca="false">(A2050/(24*60*60))+DATE(1970,1,1)</f>
        <v>42110.875</v>
      </c>
      <c r="C2050" s="132" t="n">
        <v>15.1698</v>
      </c>
      <c r="D2050" s="132" t="n">
        <v>15.38151</v>
      </c>
      <c r="E2050" s="132" t="n">
        <v>15.1111</v>
      </c>
      <c r="F2050" s="132" t="n">
        <v>15.3151</v>
      </c>
    </row>
    <row r="2051" customFormat="false" ht="12.8" hidden="true" customHeight="false" outlineLevel="0" collapsed="false">
      <c r="A2051" s="131" t="n">
        <v>1429477200</v>
      </c>
      <c r="B2051" s="330" t="n">
        <f aca="false">(A2051/(24*60*60))+DATE(1970,1,1)</f>
        <v>42113.875</v>
      </c>
      <c r="C2051" s="132" t="n">
        <v>15.249</v>
      </c>
      <c r="D2051" s="132" t="n">
        <v>15.46804</v>
      </c>
      <c r="E2051" s="132" t="n">
        <v>15.249</v>
      </c>
      <c r="F2051" s="132" t="n">
        <v>15.4384</v>
      </c>
    </row>
    <row r="2052" customFormat="false" ht="12.8" hidden="true" customHeight="false" outlineLevel="0" collapsed="false">
      <c r="A2052" s="131" t="n">
        <v>1429563600</v>
      </c>
      <c r="B2052" s="330" t="n">
        <f aca="false">(A2052/(24*60*60))+DATE(1970,1,1)</f>
        <v>42114.875</v>
      </c>
      <c r="C2052" s="132" t="n">
        <v>15.4384</v>
      </c>
      <c r="D2052" s="132" t="n">
        <v>15.4907</v>
      </c>
      <c r="E2052" s="132" t="n">
        <v>15.35283</v>
      </c>
      <c r="F2052" s="132" t="n">
        <v>15.4352</v>
      </c>
    </row>
    <row r="2053" customFormat="false" ht="12.8" hidden="true" customHeight="false" outlineLevel="0" collapsed="false">
      <c r="A2053" s="131" t="n">
        <v>1429650000</v>
      </c>
      <c r="B2053" s="330" t="n">
        <f aca="false">(A2053/(24*60*60))+DATE(1970,1,1)</f>
        <v>42115.875</v>
      </c>
      <c r="C2053" s="132" t="n">
        <v>15.4352</v>
      </c>
      <c r="D2053" s="132" t="n">
        <v>15.47909</v>
      </c>
      <c r="E2053" s="132" t="n">
        <v>15.3495</v>
      </c>
      <c r="F2053" s="132" t="n">
        <v>15.4396</v>
      </c>
    </row>
    <row r="2054" customFormat="false" ht="12.8" hidden="true" customHeight="false" outlineLevel="0" collapsed="false">
      <c r="A2054" s="131" t="n">
        <v>1429736400</v>
      </c>
      <c r="B2054" s="330" t="n">
        <f aca="false">(A2054/(24*60*60))+DATE(1970,1,1)</f>
        <v>42116.875</v>
      </c>
      <c r="C2054" s="132" t="n">
        <v>15.4396</v>
      </c>
      <c r="D2054" s="132" t="n">
        <v>15.4822</v>
      </c>
      <c r="E2054" s="132" t="n">
        <v>15.28927</v>
      </c>
      <c r="F2054" s="132" t="n">
        <v>15.3502</v>
      </c>
    </row>
    <row r="2055" customFormat="false" ht="12.8" hidden="true" customHeight="false" outlineLevel="0" collapsed="false">
      <c r="A2055" s="131" t="n">
        <v>1429822800</v>
      </c>
      <c r="B2055" s="330" t="n">
        <f aca="false">(A2055/(24*60*60))+DATE(1970,1,1)</f>
        <v>42117.875</v>
      </c>
      <c r="C2055" s="132" t="n">
        <v>15.3502</v>
      </c>
      <c r="D2055" s="132" t="n">
        <v>15.44226</v>
      </c>
      <c r="E2055" s="132" t="n">
        <v>15.29548</v>
      </c>
      <c r="F2055" s="132" t="n">
        <v>15.3634</v>
      </c>
    </row>
    <row r="2056" customFormat="false" ht="12.8" hidden="true" customHeight="false" outlineLevel="0" collapsed="false">
      <c r="A2056" s="131" t="n">
        <v>1430082000</v>
      </c>
      <c r="B2056" s="330" t="n">
        <f aca="false">(A2056/(24*60*60))+DATE(1970,1,1)</f>
        <v>42120.875</v>
      </c>
      <c r="C2056" s="132" t="n">
        <v>15.3695</v>
      </c>
      <c r="D2056" s="132" t="n">
        <v>15.43272</v>
      </c>
      <c r="E2056" s="132" t="n">
        <v>15.29043</v>
      </c>
      <c r="F2056" s="132" t="n">
        <v>15.3469</v>
      </c>
    </row>
    <row r="2057" customFormat="false" ht="12.8" hidden="true" customHeight="false" outlineLevel="0" collapsed="false">
      <c r="A2057" s="131" t="n">
        <v>1430168400</v>
      </c>
      <c r="B2057" s="330" t="n">
        <f aca="false">(A2057/(24*60*60))+DATE(1970,1,1)</f>
        <v>42121.875</v>
      </c>
      <c r="C2057" s="132" t="n">
        <v>15.3469</v>
      </c>
      <c r="D2057" s="132" t="n">
        <v>15.3917</v>
      </c>
      <c r="E2057" s="132" t="n">
        <v>15.18884</v>
      </c>
      <c r="F2057" s="132" t="n">
        <v>15.253</v>
      </c>
    </row>
    <row r="2058" customFormat="false" ht="12.8" hidden="true" customHeight="false" outlineLevel="0" collapsed="false">
      <c r="A2058" s="131" t="n">
        <v>1430254800</v>
      </c>
      <c r="B2058" s="330" t="n">
        <f aca="false">(A2058/(24*60*60))+DATE(1970,1,1)</f>
        <v>42122.875</v>
      </c>
      <c r="C2058" s="132" t="n">
        <v>15.253</v>
      </c>
      <c r="D2058" s="132" t="n">
        <v>15.30373</v>
      </c>
      <c r="E2058" s="132" t="n">
        <v>15.1432</v>
      </c>
      <c r="F2058" s="132" t="n">
        <v>15.2166</v>
      </c>
    </row>
    <row r="2059" customFormat="false" ht="12.8" hidden="true" customHeight="false" outlineLevel="0" collapsed="false">
      <c r="A2059" s="131" t="n">
        <v>1430341200</v>
      </c>
      <c r="B2059" s="330" t="n">
        <f aca="false">(A2059/(24*60*60))+DATE(1970,1,1)</f>
        <v>42123.875</v>
      </c>
      <c r="C2059" s="132" t="n">
        <v>15.2166</v>
      </c>
      <c r="D2059" s="132" t="n">
        <v>15.4069</v>
      </c>
      <c r="E2059" s="132" t="n">
        <v>15.177</v>
      </c>
      <c r="F2059" s="132" t="n">
        <v>15.3385</v>
      </c>
    </row>
    <row r="2060" customFormat="false" ht="12.8" hidden="true" customHeight="false" outlineLevel="0" collapsed="false">
      <c r="A2060" s="131" t="n">
        <v>1430427600</v>
      </c>
      <c r="B2060" s="330" t="n">
        <f aca="false">(A2060/(24*60*60))+DATE(1970,1,1)</f>
        <v>42124.875</v>
      </c>
      <c r="C2060" s="132" t="n">
        <v>15.3385</v>
      </c>
      <c r="D2060" s="132" t="n">
        <v>15.5932</v>
      </c>
      <c r="E2060" s="132" t="n">
        <v>15.3173</v>
      </c>
      <c r="F2060" s="132" t="n">
        <v>15.5462</v>
      </c>
    </row>
    <row r="2061" customFormat="false" ht="12.8" hidden="true" customHeight="false" outlineLevel="0" collapsed="false">
      <c r="A2061" s="131" t="n">
        <v>1430686800</v>
      </c>
      <c r="B2061" s="330" t="n">
        <f aca="false">(A2061/(24*60*60))+DATE(1970,1,1)</f>
        <v>42127.875</v>
      </c>
      <c r="C2061" s="132" t="n">
        <v>15.5361</v>
      </c>
      <c r="D2061" s="132" t="n">
        <v>15.5855</v>
      </c>
      <c r="E2061" s="132" t="n">
        <v>15.429</v>
      </c>
      <c r="F2061" s="132" t="n">
        <v>15.452</v>
      </c>
    </row>
    <row r="2062" customFormat="false" ht="12.8" hidden="true" customHeight="false" outlineLevel="0" collapsed="false">
      <c r="A2062" s="131" t="n">
        <v>1430773200</v>
      </c>
      <c r="B2062" s="330" t="n">
        <f aca="false">(A2062/(24*60*60))+DATE(1970,1,1)</f>
        <v>42128.875</v>
      </c>
      <c r="C2062" s="132" t="n">
        <v>15.452</v>
      </c>
      <c r="D2062" s="132" t="n">
        <v>15.48257</v>
      </c>
      <c r="E2062" s="132" t="n">
        <v>15.2722</v>
      </c>
      <c r="F2062" s="132" t="n">
        <v>15.3413</v>
      </c>
    </row>
    <row r="2063" customFormat="false" ht="12.8" hidden="true" customHeight="false" outlineLevel="0" collapsed="false">
      <c r="A2063" s="131" t="n">
        <v>1430859600</v>
      </c>
      <c r="B2063" s="330" t="n">
        <f aca="false">(A2063/(24*60*60))+DATE(1970,1,1)</f>
        <v>42129.875</v>
      </c>
      <c r="C2063" s="132" t="n">
        <v>15.3413</v>
      </c>
      <c r="D2063" s="132" t="n">
        <v>15.3681</v>
      </c>
      <c r="E2063" s="132" t="n">
        <v>15.2431</v>
      </c>
      <c r="F2063" s="132" t="n">
        <v>15.3573</v>
      </c>
    </row>
    <row r="2064" customFormat="false" ht="12.8" hidden="true" customHeight="false" outlineLevel="0" collapsed="false">
      <c r="A2064" s="131" t="n">
        <v>1430946000</v>
      </c>
      <c r="B2064" s="330" t="n">
        <f aca="false">(A2064/(24*60*60))+DATE(1970,1,1)</f>
        <v>42130.875</v>
      </c>
      <c r="C2064" s="132" t="n">
        <v>15.3573</v>
      </c>
      <c r="D2064" s="132" t="n">
        <v>15.43859</v>
      </c>
      <c r="E2064" s="132" t="n">
        <v>15.27189</v>
      </c>
      <c r="F2064" s="132" t="n">
        <v>15.3175</v>
      </c>
    </row>
    <row r="2065" customFormat="false" ht="12.8" hidden="true" customHeight="false" outlineLevel="0" collapsed="false">
      <c r="A2065" s="131" t="n">
        <v>1431032400</v>
      </c>
      <c r="B2065" s="330" t="n">
        <f aca="false">(A2065/(24*60*60))+DATE(1970,1,1)</f>
        <v>42131.875</v>
      </c>
      <c r="C2065" s="132" t="n">
        <v>15.3175</v>
      </c>
      <c r="D2065" s="132" t="n">
        <v>15.322</v>
      </c>
      <c r="E2065" s="132" t="n">
        <v>15.1058</v>
      </c>
      <c r="F2065" s="132" t="n">
        <v>15.1072</v>
      </c>
    </row>
    <row r="2066" customFormat="false" ht="12.8" hidden="true" customHeight="false" outlineLevel="0" collapsed="false">
      <c r="A2066" s="131" t="n">
        <v>1431291600</v>
      </c>
      <c r="B2066" s="330" t="n">
        <f aca="false">(A2066/(24*60*60))+DATE(1970,1,1)</f>
        <v>42134.875</v>
      </c>
      <c r="C2066" s="132" t="n">
        <v>15.1234</v>
      </c>
      <c r="D2066" s="132" t="n">
        <v>15.36203</v>
      </c>
      <c r="E2066" s="132" t="n">
        <v>15.101</v>
      </c>
      <c r="F2066" s="132" t="n">
        <v>15.3597</v>
      </c>
    </row>
    <row r="2067" customFormat="false" ht="12.8" hidden="true" customHeight="false" outlineLevel="0" collapsed="false">
      <c r="A2067" s="131" t="n">
        <v>1431378000</v>
      </c>
      <c r="B2067" s="330" t="n">
        <f aca="false">(A2067/(24*60*60))+DATE(1970,1,1)</f>
        <v>42135.875</v>
      </c>
      <c r="C2067" s="132" t="n">
        <v>15.3597</v>
      </c>
      <c r="D2067" s="132" t="n">
        <v>15.4284</v>
      </c>
      <c r="E2067" s="132" t="n">
        <v>15.28</v>
      </c>
      <c r="F2067" s="132" t="n">
        <v>15.3273</v>
      </c>
    </row>
    <row r="2068" customFormat="false" ht="12.8" hidden="true" customHeight="false" outlineLevel="0" collapsed="false">
      <c r="A2068" s="131" t="n">
        <v>1431464400</v>
      </c>
      <c r="B2068" s="330" t="n">
        <f aca="false">(A2068/(24*60*60))+DATE(1970,1,1)</f>
        <v>42136.875</v>
      </c>
      <c r="C2068" s="132" t="n">
        <v>15.3273</v>
      </c>
      <c r="D2068" s="132" t="n">
        <v>15.33749</v>
      </c>
      <c r="E2068" s="132" t="n">
        <v>15.1517</v>
      </c>
      <c r="F2068" s="132" t="n">
        <v>15.2594</v>
      </c>
    </row>
    <row r="2069" customFormat="false" ht="12.8" hidden="true" customHeight="false" outlineLevel="0" collapsed="false">
      <c r="A2069" s="131" t="n">
        <v>1431550800</v>
      </c>
      <c r="B2069" s="330" t="n">
        <f aca="false">(A2069/(24*60*60))+DATE(1970,1,1)</f>
        <v>42137.875</v>
      </c>
      <c r="C2069" s="132" t="n">
        <v>15.2594</v>
      </c>
      <c r="D2069" s="132" t="n">
        <v>15.2946</v>
      </c>
      <c r="E2069" s="132" t="n">
        <v>15.0704</v>
      </c>
      <c r="F2069" s="132" t="n">
        <v>15.0983</v>
      </c>
    </row>
    <row r="2070" customFormat="false" ht="12.8" hidden="true" customHeight="false" outlineLevel="0" collapsed="false">
      <c r="A2070" s="131" t="n">
        <v>1431637200</v>
      </c>
      <c r="B2070" s="330" t="n">
        <f aca="false">(A2070/(24*60*60))+DATE(1970,1,1)</f>
        <v>42138.875</v>
      </c>
      <c r="C2070" s="132" t="n">
        <v>15.0983</v>
      </c>
      <c r="D2070" s="132" t="n">
        <v>15.1487</v>
      </c>
      <c r="E2070" s="132" t="n">
        <v>14.9794</v>
      </c>
      <c r="F2070" s="132" t="n">
        <v>14.9847</v>
      </c>
    </row>
    <row r="2071" customFormat="false" ht="12.8" hidden="true" customHeight="false" outlineLevel="0" collapsed="false">
      <c r="A2071" s="131" t="n">
        <v>1431896400</v>
      </c>
      <c r="B2071" s="330" t="n">
        <f aca="false">(A2071/(24*60*60))+DATE(1970,1,1)</f>
        <v>42141.875</v>
      </c>
      <c r="C2071" s="132" t="n">
        <v>15.01129</v>
      </c>
      <c r="D2071" s="132" t="n">
        <v>15.1468</v>
      </c>
      <c r="E2071" s="132" t="n">
        <v>15.00136</v>
      </c>
      <c r="F2071" s="132" t="n">
        <v>15.1154</v>
      </c>
    </row>
    <row r="2072" customFormat="false" ht="12.8" hidden="true" customHeight="false" outlineLevel="0" collapsed="false">
      <c r="A2072" s="131" t="n">
        <v>1431982800</v>
      </c>
      <c r="B2072" s="330" t="n">
        <f aca="false">(A2072/(24*60*60))+DATE(1970,1,1)</f>
        <v>42142.875</v>
      </c>
      <c r="C2072" s="132" t="n">
        <v>15.1154</v>
      </c>
      <c r="D2072" s="132" t="n">
        <v>15.2297</v>
      </c>
      <c r="E2072" s="132" t="n">
        <v>15.0725</v>
      </c>
      <c r="F2072" s="132" t="n">
        <v>15.1797</v>
      </c>
    </row>
    <row r="2073" customFormat="false" ht="12.8" hidden="true" customHeight="false" outlineLevel="0" collapsed="false">
      <c r="A2073" s="131" t="n">
        <v>1432069200</v>
      </c>
      <c r="B2073" s="330" t="n">
        <f aca="false">(A2073/(24*60*60))+DATE(1970,1,1)</f>
        <v>42143.875</v>
      </c>
      <c r="C2073" s="132" t="n">
        <v>15.1797</v>
      </c>
      <c r="D2073" s="132" t="n">
        <v>15.2455</v>
      </c>
      <c r="E2073" s="132" t="n">
        <v>15.12444</v>
      </c>
      <c r="F2073" s="132" t="n">
        <v>15.1825</v>
      </c>
    </row>
    <row r="2074" customFormat="false" ht="12.8" hidden="true" customHeight="false" outlineLevel="0" collapsed="false">
      <c r="A2074" s="131" t="n">
        <v>1432155600</v>
      </c>
      <c r="B2074" s="330" t="n">
        <f aca="false">(A2074/(24*60*60))+DATE(1970,1,1)</f>
        <v>42144.875</v>
      </c>
      <c r="C2074" s="132" t="n">
        <v>15.1825</v>
      </c>
      <c r="D2074" s="132" t="n">
        <v>15.26271</v>
      </c>
      <c r="E2074" s="132" t="n">
        <v>15.13241</v>
      </c>
      <c r="F2074" s="132" t="n">
        <v>15.2131</v>
      </c>
    </row>
    <row r="2075" customFormat="false" ht="12.8" hidden="true" customHeight="false" outlineLevel="0" collapsed="false">
      <c r="A2075" s="131" t="n">
        <v>1432242000</v>
      </c>
      <c r="B2075" s="330" t="n">
        <f aca="false">(A2075/(24*60*60))+DATE(1970,1,1)</f>
        <v>42145.875</v>
      </c>
      <c r="C2075" s="132" t="n">
        <v>15.2131</v>
      </c>
      <c r="D2075" s="132" t="n">
        <v>15.33247</v>
      </c>
      <c r="E2075" s="132" t="n">
        <v>15.18355</v>
      </c>
      <c r="F2075" s="132" t="n">
        <v>15.2436</v>
      </c>
    </row>
    <row r="2076" customFormat="false" ht="12.8" hidden="true" customHeight="false" outlineLevel="0" collapsed="false">
      <c r="A2076" s="131" t="n">
        <v>1432501200</v>
      </c>
      <c r="B2076" s="330" t="n">
        <f aca="false">(A2076/(24*60*60))+DATE(1970,1,1)</f>
        <v>42148.875</v>
      </c>
      <c r="C2076" s="132" t="n">
        <v>15.21957</v>
      </c>
      <c r="D2076" s="132" t="n">
        <v>15.2888</v>
      </c>
      <c r="E2076" s="132" t="n">
        <v>15.219</v>
      </c>
      <c r="F2076" s="132" t="n">
        <v>15.2456</v>
      </c>
    </row>
    <row r="2077" customFormat="false" ht="12.8" hidden="true" customHeight="false" outlineLevel="0" collapsed="false">
      <c r="A2077" s="131" t="n">
        <v>1432587600</v>
      </c>
      <c r="B2077" s="330" t="n">
        <f aca="false">(A2077/(24*60*60))+DATE(1970,1,1)</f>
        <v>42149.875</v>
      </c>
      <c r="C2077" s="132" t="n">
        <v>15.2456</v>
      </c>
      <c r="D2077" s="132" t="n">
        <v>15.3459</v>
      </c>
      <c r="E2077" s="132" t="n">
        <v>15.24109</v>
      </c>
      <c r="F2077" s="132" t="n">
        <v>15.2968</v>
      </c>
    </row>
    <row r="2078" customFormat="false" ht="12.8" hidden="true" customHeight="false" outlineLevel="0" collapsed="false">
      <c r="A2078" s="131" t="n">
        <v>1432674000</v>
      </c>
      <c r="B2078" s="330" t="n">
        <f aca="false">(A2078/(24*60*60))+DATE(1970,1,1)</f>
        <v>42150.875</v>
      </c>
      <c r="C2078" s="132" t="n">
        <v>15.2968</v>
      </c>
      <c r="D2078" s="132" t="n">
        <v>15.40172</v>
      </c>
      <c r="E2078" s="132" t="n">
        <v>15.25239</v>
      </c>
      <c r="F2078" s="132" t="n">
        <v>15.2742</v>
      </c>
    </row>
    <row r="2079" customFormat="false" ht="12.8" hidden="true" customHeight="false" outlineLevel="0" collapsed="false">
      <c r="A2079" s="131" t="n">
        <v>1432760400</v>
      </c>
      <c r="B2079" s="330" t="n">
        <f aca="false">(A2079/(24*60*60))+DATE(1970,1,1)</f>
        <v>42151.875</v>
      </c>
      <c r="C2079" s="132" t="n">
        <v>15.2742</v>
      </c>
      <c r="D2079" s="132" t="n">
        <v>15.4123</v>
      </c>
      <c r="E2079" s="132" t="n">
        <v>15.2718</v>
      </c>
      <c r="F2079" s="132" t="n">
        <v>15.3131</v>
      </c>
    </row>
    <row r="2080" customFormat="false" ht="12.8" hidden="true" customHeight="false" outlineLevel="0" collapsed="false">
      <c r="A2080" s="131" t="n">
        <v>1432846800</v>
      </c>
      <c r="B2080" s="330" t="n">
        <f aca="false">(A2080/(24*60*60))+DATE(1970,1,1)</f>
        <v>42152.875</v>
      </c>
      <c r="C2080" s="132" t="n">
        <v>15.3131</v>
      </c>
      <c r="D2080" s="132" t="n">
        <v>15.44102</v>
      </c>
      <c r="E2080" s="132" t="n">
        <v>15.30848</v>
      </c>
      <c r="F2080" s="132" t="n">
        <v>15.3752</v>
      </c>
    </row>
    <row r="2081" customFormat="false" ht="12.8" hidden="true" customHeight="false" outlineLevel="0" collapsed="false">
      <c r="A2081" s="131" t="n">
        <v>1433106000</v>
      </c>
      <c r="B2081" s="330" t="n">
        <f aca="false">(A2081/(24*60*60))+DATE(1970,1,1)</f>
        <v>42155.875</v>
      </c>
      <c r="C2081" s="132" t="n">
        <v>15.3774</v>
      </c>
      <c r="D2081" s="132" t="n">
        <v>15.5388</v>
      </c>
      <c r="E2081" s="132" t="n">
        <v>15.3566</v>
      </c>
      <c r="F2081" s="132" t="n">
        <v>15.4665</v>
      </c>
    </row>
    <row r="2082" customFormat="false" ht="12.8" hidden="true" customHeight="false" outlineLevel="0" collapsed="false">
      <c r="A2082" s="131" t="n">
        <v>1433192400</v>
      </c>
      <c r="B2082" s="330" t="n">
        <f aca="false">(A2082/(24*60*60))+DATE(1970,1,1)</f>
        <v>42156.875</v>
      </c>
      <c r="C2082" s="132" t="n">
        <v>15.4665</v>
      </c>
      <c r="D2082" s="132" t="n">
        <v>15.50059</v>
      </c>
      <c r="E2082" s="132" t="n">
        <v>15.387</v>
      </c>
      <c r="F2082" s="132" t="n">
        <v>15.4248</v>
      </c>
    </row>
    <row r="2083" customFormat="false" ht="12.8" hidden="true" customHeight="false" outlineLevel="0" collapsed="false">
      <c r="A2083" s="131" t="n">
        <v>1433278800</v>
      </c>
      <c r="B2083" s="330" t="n">
        <f aca="false">(A2083/(24*60*60))+DATE(1970,1,1)</f>
        <v>42157.875</v>
      </c>
      <c r="C2083" s="132" t="n">
        <v>15.4248</v>
      </c>
      <c r="D2083" s="132" t="n">
        <v>15.544</v>
      </c>
      <c r="E2083" s="132" t="n">
        <v>15.4072</v>
      </c>
      <c r="F2083" s="132" t="n">
        <v>15.5127</v>
      </c>
    </row>
    <row r="2084" customFormat="false" ht="12.8" hidden="true" customHeight="false" outlineLevel="0" collapsed="false">
      <c r="A2084" s="131" t="n">
        <v>1433365200</v>
      </c>
      <c r="B2084" s="330" t="n">
        <f aca="false">(A2084/(24*60*60))+DATE(1970,1,1)</f>
        <v>42158.875</v>
      </c>
      <c r="C2084" s="132" t="n">
        <v>15.5127</v>
      </c>
      <c r="D2084" s="132" t="n">
        <v>15.58774</v>
      </c>
      <c r="E2084" s="132" t="n">
        <v>15.4905</v>
      </c>
      <c r="F2084" s="132" t="n">
        <v>15.5341</v>
      </c>
    </row>
    <row r="2085" customFormat="false" ht="12.8" hidden="true" customHeight="false" outlineLevel="0" collapsed="false">
      <c r="A2085" s="131" t="n">
        <v>1433451600</v>
      </c>
      <c r="B2085" s="330" t="n">
        <f aca="false">(A2085/(24*60*60))+DATE(1970,1,1)</f>
        <v>42159.875</v>
      </c>
      <c r="C2085" s="132" t="n">
        <v>15.5341</v>
      </c>
      <c r="D2085" s="132" t="n">
        <v>15.77245</v>
      </c>
      <c r="E2085" s="132" t="n">
        <v>15.5112</v>
      </c>
      <c r="F2085" s="132" t="n">
        <v>15.6877</v>
      </c>
    </row>
    <row r="2086" customFormat="false" ht="12.8" hidden="true" customHeight="false" outlineLevel="0" collapsed="false">
      <c r="A2086" s="131" t="n">
        <v>1433710800</v>
      </c>
      <c r="B2086" s="330" t="n">
        <f aca="false">(A2086/(24*60*60))+DATE(1970,1,1)</f>
        <v>42162.875</v>
      </c>
      <c r="C2086" s="132" t="n">
        <v>15.7005</v>
      </c>
      <c r="D2086" s="132" t="n">
        <v>15.76134</v>
      </c>
      <c r="E2086" s="132" t="n">
        <v>15.6056</v>
      </c>
      <c r="F2086" s="132" t="n">
        <v>15.6241</v>
      </c>
    </row>
    <row r="2087" customFormat="false" ht="12.8" hidden="true" customHeight="false" outlineLevel="0" collapsed="false">
      <c r="A2087" s="131" t="n">
        <v>1433797200</v>
      </c>
      <c r="B2087" s="330" t="n">
        <f aca="false">(A2087/(24*60*60))+DATE(1970,1,1)</f>
        <v>42163.875</v>
      </c>
      <c r="C2087" s="132" t="n">
        <v>15.6241</v>
      </c>
      <c r="D2087" s="132" t="n">
        <v>15.6626</v>
      </c>
      <c r="E2087" s="132" t="n">
        <v>15.53104</v>
      </c>
      <c r="F2087" s="132" t="n">
        <v>15.5654</v>
      </c>
    </row>
    <row r="2088" customFormat="false" ht="12.8" hidden="true" customHeight="false" outlineLevel="0" collapsed="false">
      <c r="A2088" s="131" t="n">
        <v>1433883600</v>
      </c>
      <c r="B2088" s="330" t="n">
        <f aca="false">(A2088/(24*60*60))+DATE(1970,1,1)</f>
        <v>42164.875</v>
      </c>
      <c r="C2088" s="132" t="n">
        <v>15.5654</v>
      </c>
      <c r="D2088" s="132" t="n">
        <v>15.60011</v>
      </c>
      <c r="E2088" s="132" t="n">
        <v>15.4044</v>
      </c>
      <c r="F2088" s="132" t="n">
        <v>15.4294</v>
      </c>
    </row>
    <row r="2089" customFormat="false" ht="12.8" hidden="true" customHeight="false" outlineLevel="0" collapsed="false">
      <c r="A2089" s="131" t="n">
        <v>1433970000</v>
      </c>
      <c r="B2089" s="330" t="n">
        <f aca="false">(A2089/(24*60*60))+DATE(1970,1,1)</f>
        <v>42165.875</v>
      </c>
      <c r="C2089" s="132" t="n">
        <v>15.4294</v>
      </c>
      <c r="D2089" s="132" t="n">
        <v>15.5655</v>
      </c>
      <c r="E2089" s="132" t="n">
        <v>15.3461</v>
      </c>
      <c r="F2089" s="132" t="n">
        <v>15.3462</v>
      </c>
    </row>
    <row r="2090" customFormat="false" ht="12.8" hidden="true" customHeight="false" outlineLevel="0" collapsed="false">
      <c r="A2090" s="131" t="n">
        <v>1434056400</v>
      </c>
      <c r="B2090" s="330" t="n">
        <f aca="false">(A2090/(24*60*60))+DATE(1970,1,1)</f>
        <v>42166.875</v>
      </c>
      <c r="C2090" s="132" t="n">
        <v>15.3462</v>
      </c>
      <c r="D2090" s="132" t="n">
        <v>15.4569</v>
      </c>
      <c r="E2090" s="132" t="n">
        <v>15.3352</v>
      </c>
      <c r="F2090" s="132" t="n">
        <v>15.397</v>
      </c>
    </row>
    <row r="2091" customFormat="false" ht="12.8" hidden="true" customHeight="false" outlineLevel="0" collapsed="false">
      <c r="A2091" s="131" t="n">
        <v>1434315600</v>
      </c>
      <c r="B2091" s="330" t="n">
        <f aca="false">(A2091/(24*60*60))+DATE(1970,1,1)</f>
        <v>42169.875</v>
      </c>
      <c r="C2091" s="132" t="n">
        <v>15.36218</v>
      </c>
      <c r="D2091" s="132" t="n">
        <v>15.45828</v>
      </c>
      <c r="E2091" s="132" t="n">
        <v>15.36218</v>
      </c>
      <c r="F2091" s="132" t="n">
        <v>15.4358</v>
      </c>
    </row>
    <row r="2092" customFormat="false" ht="12.8" hidden="true" customHeight="false" outlineLevel="0" collapsed="false">
      <c r="A2092" s="131" t="n">
        <v>1434402000</v>
      </c>
      <c r="B2092" s="330" t="n">
        <f aca="false">(A2092/(24*60*60))+DATE(1970,1,1)</f>
        <v>42170.875</v>
      </c>
      <c r="C2092" s="132" t="n">
        <v>15.4358</v>
      </c>
      <c r="D2092" s="132" t="n">
        <v>15.46623</v>
      </c>
      <c r="E2092" s="132" t="n">
        <v>15.3833</v>
      </c>
      <c r="F2092" s="132" t="n">
        <v>15.3841</v>
      </c>
    </row>
    <row r="2093" customFormat="false" ht="12.8" hidden="true" customHeight="false" outlineLevel="0" collapsed="false">
      <c r="A2093" s="131" t="n">
        <v>1434488400</v>
      </c>
      <c r="B2093" s="330" t="n">
        <f aca="false">(A2093/(24*60*60))+DATE(1970,1,1)</f>
        <v>42171.875</v>
      </c>
      <c r="C2093" s="132" t="n">
        <v>15.3841</v>
      </c>
      <c r="D2093" s="132" t="n">
        <v>15.43515</v>
      </c>
      <c r="E2093" s="132" t="n">
        <v>15.2436</v>
      </c>
      <c r="F2093" s="132" t="n">
        <v>15.246</v>
      </c>
    </row>
    <row r="2094" customFormat="false" ht="12.8" hidden="true" customHeight="false" outlineLevel="0" collapsed="false">
      <c r="A2094" s="131" t="n">
        <v>1434574800</v>
      </c>
      <c r="B2094" s="330" t="n">
        <f aca="false">(A2094/(24*60*60))+DATE(1970,1,1)</f>
        <v>42172.875</v>
      </c>
      <c r="C2094" s="132" t="n">
        <v>15.246</v>
      </c>
      <c r="D2094" s="132" t="n">
        <v>15.3763</v>
      </c>
      <c r="E2094" s="132" t="n">
        <v>15.1668</v>
      </c>
      <c r="F2094" s="132" t="n">
        <v>15.3414</v>
      </c>
    </row>
    <row r="2095" customFormat="false" ht="12.8" hidden="true" customHeight="false" outlineLevel="0" collapsed="false">
      <c r="A2095" s="131" t="n">
        <v>1434661200</v>
      </c>
      <c r="B2095" s="330" t="n">
        <f aca="false">(A2095/(24*60*60))+DATE(1970,1,1)</f>
        <v>42173.875</v>
      </c>
      <c r="C2095" s="132" t="n">
        <v>15.3414</v>
      </c>
      <c r="D2095" s="132" t="n">
        <v>15.37092</v>
      </c>
      <c r="E2095" s="132" t="n">
        <v>15.2802</v>
      </c>
      <c r="F2095" s="132" t="n">
        <v>15.3281</v>
      </c>
    </row>
    <row r="2096" customFormat="false" ht="12.8" hidden="true" customHeight="false" outlineLevel="0" collapsed="false">
      <c r="A2096" s="131" t="n">
        <v>1434920400</v>
      </c>
      <c r="B2096" s="330" t="n">
        <f aca="false">(A2096/(24*60*60))+DATE(1970,1,1)</f>
        <v>42176.875</v>
      </c>
      <c r="C2096" s="132" t="n">
        <v>15.3103</v>
      </c>
      <c r="D2096" s="132" t="n">
        <v>15.3569</v>
      </c>
      <c r="E2096" s="132" t="n">
        <v>15.2808</v>
      </c>
      <c r="F2096" s="132" t="n">
        <v>15.3373</v>
      </c>
    </row>
    <row r="2097" customFormat="false" ht="12.8" hidden="true" customHeight="false" outlineLevel="0" collapsed="false">
      <c r="A2097" s="131" t="n">
        <v>1435006800</v>
      </c>
      <c r="B2097" s="330" t="n">
        <f aca="false">(A2097/(24*60*60))+DATE(1970,1,1)</f>
        <v>42177.875</v>
      </c>
      <c r="C2097" s="132" t="n">
        <v>15.3373</v>
      </c>
      <c r="D2097" s="132" t="n">
        <v>15.44021</v>
      </c>
      <c r="E2097" s="132" t="n">
        <v>15.31795</v>
      </c>
      <c r="F2097" s="132" t="n">
        <v>15.3944</v>
      </c>
    </row>
    <row r="2098" customFormat="false" ht="12.8" hidden="true" customHeight="false" outlineLevel="0" collapsed="false">
      <c r="A2098" s="131" t="n">
        <v>1435093200</v>
      </c>
      <c r="B2098" s="330" t="n">
        <f aca="false">(A2098/(24*60*60))+DATE(1970,1,1)</f>
        <v>42178.875</v>
      </c>
      <c r="C2098" s="132" t="n">
        <v>15.3944</v>
      </c>
      <c r="D2098" s="132" t="n">
        <v>15.5034</v>
      </c>
      <c r="E2098" s="132" t="n">
        <v>15.3589</v>
      </c>
      <c r="F2098" s="132" t="n">
        <v>15.4936</v>
      </c>
    </row>
    <row r="2099" customFormat="false" ht="12.8" hidden="true" customHeight="false" outlineLevel="0" collapsed="false">
      <c r="A2099" s="131" t="n">
        <v>1435179600</v>
      </c>
      <c r="B2099" s="330" t="n">
        <f aca="false">(A2099/(24*60*60))+DATE(1970,1,1)</f>
        <v>42179.875</v>
      </c>
      <c r="C2099" s="132" t="n">
        <v>15.4936</v>
      </c>
      <c r="D2099" s="132" t="n">
        <v>15.51921</v>
      </c>
      <c r="E2099" s="132" t="n">
        <v>15.45121</v>
      </c>
      <c r="F2099" s="132" t="n">
        <v>15.4787</v>
      </c>
    </row>
    <row r="2100" customFormat="false" ht="12.8" hidden="true" customHeight="false" outlineLevel="0" collapsed="false">
      <c r="A2100" s="131" t="n">
        <v>1435266000</v>
      </c>
      <c r="B2100" s="330" t="n">
        <f aca="false">(A2100/(24*60*60))+DATE(1970,1,1)</f>
        <v>42180.875</v>
      </c>
      <c r="C2100" s="132" t="n">
        <v>15.4787</v>
      </c>
      <c r="D2100" s="132" t="n">
        <v>15.59231</v>
      </c>
      <c r="E2100" s="132" t="n">
        <v>15.4715</v>
      </c>
      <c r="F2100" s="132" t="n">
        <v>15.51641</v>
      </c>
    </row>
    <row r="2101" customFormat="false" ht="12.8" hidden="true" customHeight="false" outlineLevel="0" collapsed="false">
      <c r="A2101" s="131" t="n">
        <v>1435525200</v>
      </c>
      <c r="B2101" s="330" t="n">
        <f aca="false">(A2101/(24*60*60))+DATE(1970,1,1)</f>
        <v>42183.875</v>
      </c>
      <c r="C2101" s="132" t="n">
        <v>15.6885</v>
      </c>
      <c r="D2101" s="132" t="n">
        <v>15.71442</v>
      </c>
      <c r="E2101" s="132" t="n">
        <v>15.6119</v>
      </c>
      <c r="F2101" s="132" t="n">
        <v>15.6831</v>
      </c>
    </row>
    <row r="2102" customFormat="false" ht="12.8" hidden="true" customHeight="false" outlineLevel="0" collapsed="false">
      <c r="A2102" s="131" t="n">
        <v>1435611600</v>
      </c>
      <c r="B2102" s="330" t="n">
        <f aca="false">(A2102/(24*60*60))+DATE(1970,1,1)</f>
        <v>42184.875</v>
      </c>
      <c r="C2102" s="132" t="n">
        <v>15.6831</v>
      </c>
      <c r="D2102" s="132" t="n">
        <v>15.7369</v>
      </c>
      <c r="E2102" s="132" t="n">
        <v>15.62797</v>
      </c>
      <c r="F2102" s="132" t="n">
        <v>15.7328</v>
      </c>
    </row>
    <row r="2103" customFormat="false" ht="12.8" hidden="true" customHeight="false" outlineLevel="0" collapsed="false">
      <c r="A2103" s="131" t="n">
        <v>1435698000</v>
      </c>
      <c r="B2103" s="330" t="n">
        <f aca="false">(A2103/(24*60*60))+DATE(1970,1,1)</f>
        <v>42185.875</v>
      </c>
      <c r="C2103" s="132" t="n">
        <v>15.7328</v>
      </c>
      <c r="D2103" s="132" t="n">
        <v>15.8117</v>
      </c>
      <c r="E2103" s="132" t="n">
        <v>15.6976</v>
      </c>
      <c r="F2103" s="132" t="n">
        <v>15.7698</v>
      </c>
    </row>
    <row r="2104" customFormat="false" ht="12.8" hidden="true" customHeight="false" outlineLevel="0" collapsed="false">
      <c r="A2104" s="131" t="n">
        <v>1435784400</v>
      </c>
      <c r="B2104" s="330" t="n">
        <f aca="false">(A2104/(24*60*60))+DATE(1970,1,1)</f>
        <v>42186.875</v>
      </c>
      <c r="C2104" s="132" t="n">
        <v>15.7698</v>
      </c>
      <c r="D2104" s="132" t="n">
        <v>15.8411</v>
      </c>
      <c r="E2104" s="132" t="n">
        <v>15.63921</v>
      </c>
      <c r="F2104" s="132" t="n">
        <v>15.6605</v>
      </c>
    </row>
    <row r="2105" customFormat="false" ht="12.8" hidden="true" customHeight="false" outlineLevel="0" collapsed="false">
      <c r="A2105" s="131" t="n">
        <v>1435870800</v>
      </c>
      <c r="B2105" s="330" t="n">
        <f aca="false">(A2105/(24*60*60))+DATE(1970,1,1)</f>
        <v>42187.875</v>
      </c>
      <c r="C2105" s="132" t="n">
        <v>15.6605</v>
      </c>
      <c r="D2105" s="132" t="n">
        <v>15.753</v>
      </c>
      <c r="E2105" s="132" t="n">
        <v>15.6525</v>
      </c>
      <c r="F2105" s="132" t="n">
        <v>15.7263</v>
      </c>
    </row>
    <row r="2106" customFormat="false" ht="12.8" hidden="true" customHeight="false" outlineLevel="0" collapsed="false">
      <c r="A2106" s="131" t="n">
        <v>1436130000</v>
      </c>
      <c r="B2106" s="330" t="n">
        <f aca="false">(A2106/(24*60*60))+DATE(1970,1,1)</f>
        <v>42190.875</v>
      </c>
      <c r="C2106" s="132" t="n">
        <v>15.797</v>
      </c>
      <c r="D2106" s="132" t="n">
        <v>15.86362</v>
      </c>
      <c r="E2106" s="132" t="n">
        <v>15.70001</v>
      </c>
      <c r="F2106" s="132" t="n">
        <v>15.7119</v>
      </c>
    </row>
    <row r="2107" customFormat="false" ht="12.8" hidden="true" customHeight="false" outlineLevel="0" collapsed="false">
      <c r="A2107" s="131" t="n">
        <v>1436216400</v>
      </c>
      <c r="B2107" s="330" t="n">
        <f aca="false">(A2107/(24*60*60))+DATE(1970,1,1)</f>
        <v>42191.875</v>
      </c>
      <c r="C2107" s="132" t="n">
        <v>15.7119</v>
      </c>
      <c r="D2107" s="132" t="n">
        <v>15.8692</v>
      </c>
      <c r="E2107" s="132" t="n">
        <v>15.69805</v>
      </c>
      <c r="F2107" s="132" t="n">
        <v>15.7798</v>
      </c>
    </row>
    <row r="2108" customFormat="false" ht="12.8" hidden="true" customHeight="false" outlineLevel="0" collapsed="false">
      <c r="A2108" s="131" t="n">
        <v>1436302800</v>
      </c>
      <c r="B2108" s="330" t="n">
        <f aca="false">(A2108/(24*60*60))+DATE(1970,1,1)</f>
        <v>42192.875</v>
      </c>
      <c r="C2108" s="132" t="n">
        <v>15.7798</v>
      </c>
      <c r="D2108" s="132" t="n">
        <v>15.86692</v>
      </c>
      <c r="E2108" s="132" t="n">
        <v>15.76901</v>
      </c>
      <c r="F2108" s="132" t="n">
        <v>15.8467</v>
      </c>
    </row>
    <row r="2109" customFormat="false" ht="12.8" hidden="true" customHeight="false" outlineLevel="0" collapsed="false">
      <c r="A2109" s="131" t="n">
        <v>1436389200</v>
      </c>
      <c r="B2109" s="330" t="n">
        <f aca="false">(A2109/(24*60*60))+DATE(1970,1,1)</f>
        <v>42193.875</v>
      </c>
      <c r="C2109" s="132" t="n">
        <v>15.8467</v>
      </c>
      <c r="D2109" s="132" t="n">
        <v>15.85034</v>
      </c>
      <c r="E2109" s="132" t="n">
        <v>15.7313</v>
      </c>
      <c r="F2109" s="132" t="n">
        <v>15.8098</v>
      </c>
    </row>
    <row r="2110" customFormat="false" ht="12.8" hidden="true" customHeight="false" outlineLevel="0" collapsed="false">
      <c r="A2110" s="131" t="n">
        <v>1436475600</v>
      </c>
      <c r="B2110" s="330" t="n">
        <f aca="false">(A2110/(24*60*60))+DATE(1970,1,1)</f>
        <v>42194.875</v>
      </c>
      <c r="C2110" s="132" t="n">
        <v>15.8098</v>
      </c>
      <c r="D2110" s="132" t="n">
        <v>15.8167</v>
      </c>
      <c r="E2110" s="132" t="n">
        <v>15.671</v>
      </c>
      <c r="F2110" s="132" t="n">
        <v>15.6854</v>
      </c>
    </row>
    <row r="2111" customFormat="false" ht="12.8" hidden="true" customHeight="false" outlineLevel="0" collapsed="false">
      <c r="A2111" s="131" t="n">
        <v>1436734800</v>
      </c>
      <c r="B2111" s="330" t="n">
        <f aca="false">(A2111/(24*60*60))+DATE(1970,1,1)</f>
        <v>42197.875</v>
      </c>
      <c r="C2111" s="132" t="n">
        <v>15.7217</v>
      </c>
      <c r="D2111" s="132" t="n">
        <v>15.8087</v>
      </c>
      <c r="E2111" s="132" t="n">
        <v>15.697</v>
      </c>
      <c r="F2111" s="132" t="n">
        <v>15.6975</v>
      </c>
    </row>
    <row r="2112" customFormat="false" ht="12.8" hidden="true" customHeight="false" outlineLevel="0" collapsed="false">
      <c r="A2112" s="131" t="n">
        <v>1436821200</v>
      </c>
      <c r="B2112" s="330" t="n">
        <f aca="false">(A2112/(24*60*60))+DATE(1970,1,1)</f>
        <v>42198.875</v>
      </c>
      <c r="C2112" s="132" t="n">
        <v>15.6975</v>
      </c>
      <c r="D2112" s="132" t="n">
        <v>15.76295</v>
      </c>
      <c r="E2112" s="132" t="n">
        <v>15.62912</v>
      </c>
      <c r="F2112" s="132" t="n">
        <v>15.6517</v>
      </c>
    </row>
    <row r="2113" customFormat="false" ht="12.8" hidden="true" customHeight="false" outlineLevel="0" collapsed="false">
      <c r="A2113" s="131" t="n">
        <v>1436907600</v>
      </c>
      <c r="B2113" s="330" t="n">
        <f aca="false">(A2113/(24*60*60))+DATE(1970,1,1)</f>
        <v>42199.875</v>
      </c>
      <c r="C2113" s="132" t="n">
        <v>15.6517</v>
      </c>
      <c r="D2113" s="132" t="n">
        <v>15.80645</v>
      </c>
      <c r="E2113" s="132" t="n">
        <v>15.63645</v>
      </c>
      <c r="F2113" s="132" t="n">
        <v>15.7781</v>
      </c>
    </row>
    <row r="2114" customFormat="false" ht="12.8" hidden="true" customHeight="false" outlineLevel="0" collapsed="false">
      <c r="A2114" s="131" t="n">
        <v>1436994000</v>
      </c>
      <c r="B2114" s="330" t="n">
        <f aca="false">(A2114/(24*60*60))+DATE(1970,1,1)</f>
        <v>42200.875</v>
      </c>
      <c r="C2114" s="132" t="n">
        <v>15.7781</v>
      </c>
      <c r="D2114" s="132" t="n">
        <v>15.83685</v>
      </c>
      <c r="E2114" s="132" t="n">
        <v>15.7635</v>
      </c>
      <c r="F2114" s="132" t="n">
        <v>15.8258</v>
      </c>
    </row>
    <row r="2115" customFormat="false" ht="12.8" hidden="true" customHeight="false" outlineLevel="0" collapsed="false">
      <c r="A2115" s="131" t="n">
        <v>1437080400</v>
      </c>
      <c r="B2115" s="330" t="n">
        <f aca="false">(A2115/(24*60*60))+DATE(1970,1,1)</f>
        <v>42201.875</v>
      </c>
      <c r="C2115" s="132" t="n">
        <v>15.8258</v>
      </c>
      <c r="D2115" s="132" t="n">
        <v>15.93128</v>
      </c>
      <c r="E2115" s="132" t="n">
        <v>15.79514</v>
      </c>
      <c r="F2115" s="132" t="n">
        <v>15.9092</v>
      </c>
    </row>
    <row r="2116" customFormat="false" ht="12.8" hidden="true" customHeight="false" outlineLevel="0" collapsed="false">
      <c r="A2116" s="131" t="n">
        <v>1437339600</v>
      </c>
      <c r="B2116" s="330" t="n">
        <f aca="false">(A2116/(24*60*60))+DATE(1970,1,1)</f>
        <v>42204.875</v>
      </c>
      <c r="C2116" s="132" t="n">
        <v>15.91301</v>
      </c>
      <c r="D2116" s="132" t="n">
        <v>16.04304</v>
      </c>
      <c r="E2116" s="132" t="n">
        <v>15.898</v>
      </c>
      <c r="F2116" s="132" t="n">
        <v>16.005</v>
      </c>
    </row>
    <row r="2117" customFormat="false" ht="12.8" hidden="true" customHeight="false" outlineLevel="0" collapsed="false">
      <c r="A2117" s="131" t="n">
        <v>1437426000</v>
      </c>
      <c r="B2117" s="330" t="n">
        <f aca="false">(A2117/(24*60*60))+DATE(1970,1,1)</f>
        <v>42205.875</v>
      </c>
      <c r="C2117" s="132" t="n">
        <v>16.005</v>
      </c>
      <c r="D2117" s="132" t="n">
        <v>16.02327</v>
      </c>
      <c r="E2117" s="132" t="n">
        <v>15.94526</v>
      </c>
      <c r="F2117" s="132" t="n">
        <v>16.003</v>
      </c>
    </row>
    <row r="2118" customFormat="false" ht="12.8" hidden="true" customHeight="false" outlineLevel="0" collapsed="false">
      <c r="A2118" s="131" t="n">
        <v>1437512400</v>
      </c>
      <c r="B2118" s="330" t="n">
        <f aca="false">(A2118/(24*60*60))+DATE(1970,1,1)</f>
        <v>42206.875</v>
      </c>
      <c r="C2118" s="132" t="n">
        <v>16.003</v>
      </c>
      <c r="D2118" s="132" t="n">
        <v>16.14742</v>
      </c>
      <c r="E2118" s="132" t="n">
        <v>15.98984</v>
      </c>
      <c r="F2118" s="132" t="n">
        <v>16.0832</v>
      </c>
    </row>
    <row r="2119" customFormat="false" ht="12.8" hidden="true" customHeight="false" outlineLevel="0" collapsed="false">
      <c r="A2119" s="131" t="n">
        <v>1437598800</v>
      </c>
      <c r="B2119" s="330" t="n">
        <f aca="false">(A2119/(24*60*60))+DATE(1970,1,1)</f>
        <v>42207.875</v>
      </c>
      <c r="C2119" s="132" t="n">
        <v>16.0832</v>
      </c>
      <c r="D2119" s="132" t="n">
        <v>16.2121</v>
      </c>
      <c r="E2119" s="132" t="n">
        <v>16.04109</v>
      </c>
      <c r="F2119" s="132" t="n">
        <v>16.2118</v>
      </c>
    </row>
    <row r="2120" customFormat="false" ht="12.8" hidden="true" customHeight="false" outlineLevel="0" collapsed="false">
      <c r="A2120" s="131" t="n">
        <v>1437685200</v>
      </c>
      <c r="B2120" s="330" t="n">
        <f aca="false">(A2120/(24*60*60))+DATE(1970,1,1)</f>
        <v>42208.875</v>
      </c>
      <c r="C2120" s="132" t="n">
        <v>16.2118</v>
      </c>
      <c r="D2120" s="132" t="n">
        <v>16.29721</v>
      </c>
      <c r="E2120" s="132" t="n">
        <v>16.18</v>
      </c>
      <c r="F2120" s="132" t="n">
        <v>16.2493</v>
      </c>
    </row>
    <row r="2121" customFormat="false" ht="12.8" hidden="true" customHeight="false" outlineLevel="0" collapsed="false">
      <c r="A2121" s="131" t="n">
        <v>1437944400</v>
      </c>
      <c r="B2121" s="330" t="n">
        <f aca="false">(A2121/(24*60*60))+DATE(1970,1,1)</f>
        <v>42211.875</v>
      </c>
      <c r="C2121" s="132" t="n">
        <v>16.217</v>
      </c>
      <c r="D2121" s="132" t="n">
        <v>16.34604</v>
      </c>
      <c r="E2121" s="132" t="n">
        <v>16.217</v>
      </c>
      <c r="F2121" s="132" t="n">
        <v>16.29</v>
      </c>
    </row>
    <row r="2122" customFormat="false" ht="12.8" hidden="true" customHeight="false" outlineLevel="0" collapsed="false">
      <c r="A2122" s="131" t="n">
        <v>1438030800</v>
      </c>
      <c r="B2122" s="330" t="n">
        <f aca="false">(A2122/(24*60*60))+DATE(1970,1,1)</f>
        <v>42212.875</v>
      </c>
      <c r="C2122" s="132" t="n">
        <v>16.29</v>
      </c>
      <c r="D2122" s="132" t="n">
        <v>16.32716</v>
      </c>
      <c r="E2122" s="132" t="n">
        <v>16.2145</v>
      </c>
      <c r="F2122" s="132" t="n">
        <v>16.272</v>
      </c>
    </row>
    <row r="2123" customFormat="false" ht="12.8" hidden="true" customHeight="false" outlineLevel="0" collapsed="false">
      <c r="A2123" s="131" t="n">
        <v>1438117200</v>
      </c>
      <c r="B2123" s="330" t="n">
        <f aca="false">(A2123/(24*60*60))+DATE(1970,1,1)</f>
        <v>42213.875</v>
      </c>
      <c r="C2123" s="132" t="n">
        <v>16.272</v>
      </c>
      <c r="D2123" s="132" t="n">
        <v>16.29826</v>
      </c>
      <c r="E2123" s="132" t="n">
        <v>16.1611</v>
      </c>
      <c r="F2123" s="132" t="n">
        <v>16.2891</v>
      </c>
    </row>
    <row r="2124" customFormat="false" ht="12.8" hidden="true" customHeight="false" outlineLevel="0" collapsed="false">
      <c r="A2124" s="131" t="n">
        <v>1438203600</v>
      </c>
      <c r="B2124" s="330" t="n">
        <f aca="false">(A2124/(24*60*60))+DATE(1970,1,1)</f>
        <v>42214.875</v>
      </c>
      <c r="C2124" s="132" t="n">
        <v>16.2891</v>
      </c>
      <c r="D2124" s="132" t="n">
        <v>16.4896</v>
      </c>
      <c r="E2124" s="132" t="n">
        <v>16.1994</v>
      </c>
      <c r="F2124" s="132" t="n">
        <v>16.2653</v>
      </c>
    </row>
    <row r="2125" customFormat="false" ht="12.8" hidden="true" customHeight="false" outlineLevel="0" collapsed="false">
      <c r="A2125" s="131" t="n">
        <v>1438290000</v>
      </c>
      <c r="B2125" s="330" t="n">
        <f aca="false">(A2125/(24*60*60))+DATE(1970,1,1)</f>
        <v>42215.875</v>
      </c>
      <c r="C2125" s="132" t="n">
        <v>16.2653</v>
      </c>
      <c r="D2125" s="132" t="n">
        <v>16.2963</v>
      </c>
      <c r="E2125" s="132" t="n">
        <v>16.00585</v>
      </c>
      <c r="F2125" s="132" t="n">
        <v>16.0892</v>
      </c>
    </row>
    <row r="2126" customFormat="false" ht="12.8" hidden="true" customHeight="false" outlineLevel="0" collapsed="false">
      <c r="A2126" s="131" t="n">
        <v>1438549200</v>
      </c>
      <c r="B2126" s="330" t="n">
        <f aca="false">(A2126/(24*60*60))+DATE(1970,1,1)</f>
        <v>42218.875</v>
      </c>
      <c r="C2126" s="132" t="n">
        <v>16.11004</v>
      </c>
      <c r="D2126" s="132" t="n">
        <v>16.1854</v>
      </c>
      <c r="E2126" s="132" t="n">
        <v>16.0676</v>
      </c>
      <c r="F2126" s="132" t="n">
        <v>16.1689</v>
      </c>
    </row>
    <row r="2127" customFormat="false" ht="12.8" hidden="true" customHeight="false" outlineLevel="0" collapsed="false">
      <c r="A2127" s="131" t="n">
        <v>1438635600</v>
      </c>
      <c r="B2127" s="330" t="n">
        <f aca="false">(A2127/(24*60*60))+DATE(1970,1,1)</f>
        <v>42219.875</v>
      </c>
      <c r="C2127" s="132" t="n">
        <v>16.1689</v>
      </c>
      <c r="D2127" s="132" t="n">
        <v>16.2975</v>
      </c>
      <c r="E2127" s="132" t="n">
        <v>16.0975</v>
      </c>
      <c r="F2127" s="132" t="n">
        <v>16.2973</v>
      </c>
    </row>
    <row r="2128" customFormat="false" ht="12.8" hidden="true" customHeight="false" outlineLevel="0" collapsed="false">
      <c r="A2128" s="131" t="n">
        <v>1438722000</v>
      </c>
      <c r="B2128" s="330" t="n">
        <f aca="false">(A2128/(24*60*60))+DATE(1970,1,1)</f>
        <v>42220.875</v>
      </c>
      <c r="C2128" s="132" t="n">
        <v>16.2973</v>
      </c>
      <c r="D2128" s="132" t="n">
        <v>16.399</v>
      </c>
      <c r="E2128" s="132" t="n">
        <v>16.2295</v>
      </c>
      <c r="F2128" s="132" t="n">
        <v>16.3686</v>
      </c>
    </row>
    <row r="2129" customFormat="false" ht="12.8" hidden="true" customHeight="false" outlineLevel="0" collapsed="false">
      <c r="A2129" s="131" t="n">
        <v>1438808400</v>
      </c>
      <c r="B2129" s="330" t="n">
        <f aca="false">(A2129/(24*60*60))+DATE(1970,1,1)</f>
        <v>42221.875</v>
      </c>
      <c r="C2129" s="132" t="n">
        <v>16.3686</v>
      </c>
      <c r="D2129" s="132" t="n">
        <v>16.41614</v>
      </c>
      <c r="E2129" s="132" t="n">
        <v>16.3099</v>
      </c>
      <c r="F2129" s="132" t="n">
        <v>16.3109</v>
      </c>
    </row>
    <row r="2130" customFormat="false" ht="12.8" hidden="true" customHeight="false" outlineLevel="0" collapsed="false">
      <c r="A2130" s="131" t="n">
        <v>1438894800</v>
      </c>
      <c r="B2130" s="330" t="n">
        <f aca="false">(A2130/(24*60*60))+DATE(1970,1,1)</f>
        <v>42222.875</v>
      </c>
      <c r="C2130" s="132" t="n">
        <v>16.3109</v>
      </c>
      <c r="D2130" s="132" t="n">
        <v>16.3626</v>
      </c>
      <c r="E2130" s="132" t="n">
        <v>16.1121</v>
      </c>
      <c r="F2130" s="132" t="n">
        <v>16.1431</v>
      </c>
    </row>
    <row r="2131" customFormat="false" ht="12.8" hidden="true" customHeight="false" outlineLevel="0" collapsed="false">
      <c r="A2131" s="131" t="n">
        <v>1439154000</v>
      </c>
      <c r="B2131" s="330" t="n">
        <f aca="false">(A2131/(24*60*60))+DATE(1970,1,1)</f>
        <v>42225.875</v>
      </c>
      <c r="C2131" s="132" t="n">
        <v>16.1431</v>
      </c>
      <c r="D2131" s="132" t="n">
        <v>16.27767</v>
      </c>
      <c r="E2131" s="132" t="n">
        <v>16.0932</v>
      </c>
      <c r="F2131" s="132" t="n">
        <v>16.1576</v>
      </c>
    </row>
    <row r="2132" customFormat="false" ht="12.8" hidden="true" customHeight="false" outlineLevel="0" collapsed="false">
      <c r="A2132" s="131" t="n">
        <v>1439240400</v>
      </c>
      <c r="B2132" s="330" t="n">
        <f aca="false">(A2132/(24*60*60))+DATE(1970,1,1)</f>
        <v>42226.875</v>
      </c>
      <c r="C2132" s="132" t="n">
        <v>16.1576</v>
      </c>
      <c r="D2132" s="132" t="n">
        <v>16.36729</v>
      </c>
      <c r="E2132" s="132" t="n">
        <v>16.1499</v>
      </c>
      <c r="F2132" s="132" t="n">
        <v>16.308</v>
      </c>
    </row>
    <row r="2133" customFormat="false" ht="12.8" hidden="true" customHeight="false" outlineLevel="0" collapsed="false">
      <c r="A2133" s="131" t="n">
        <v>1439326800</v>
      </c>
      <c r="B2133" s="330" t="n">
        <f aca="false">(A2133/(24*60*60))+DATE(1970,1,1)</f>
        <v>42227.875</v>
      </c>
      <c r="C2133" s="132" t="n">
        <v>16.308</v>
      </c>
      <c r="D2133" s="132" t="n">
        <v>16.3897</v>
      </c>
      <c r="E2133" s="132" t="n">
        <v>16.1751</v>
      </c>
      <c r="F2133" s="132" t="n">
        <v>16.2722</v>
      </c>
    </row>
    <row r="2134" customFormat="false" ht="12.8" hidden="true" customHeight="false" outlineLevel="0" collapsed="false">
      <c r="A2134" s="131" t="n">
        <v>1439413200</v>
      </c>
      <c r="B2134" s="330" t="n">
        <f aca="false">(A2134/(24*60*60))+DATE(1970,1,1)</f>
        <v>42228.875</v>
      </c>
      <c r="C2134" s="132" t="n">
        <v>16.2722</v>
      </c>
      <c r="D2134" s="132" t="n">
        <v>16.4171</v>
      </c>
      <c r="E2134" s="132" t="n">
        <v>16.2392</v>
      </c>
      <c r="F2134" s="132" t="n">
        <v>16.3933</v>
      </c>
    </row>
    <row r="2135" customFormat="false" ht="12.8" hidden="true" customHeight="false" outlineLevel="0" collapsed="false">
      <c r="A2135" s="131" t="n">
        <v>1439499600</v>
      </c>
      <c r="B2135" s="330" t="n">
        <f aca="false">(A2135/(24*60*60))+DATE(1970,1,1)</f>
        <v>42229.875</v>
      </c>
      <c r="C2135" s="132" t="n">
        <v>16.3933</v>
      </c>
      <c r="D2135" s="132" t="n">
        <v>16.42992</v>
      </c>
      <c r="E2135" s="132" t="n">
        <v>16.33221</v>
      </c>
      <c r="F2135" s="132" t="n">
        <v>16.3596</v>
      </c>
    </row>
    <row r="2136" customFormat="false" ht="12.8" hidden="true" customHeight="false" outlineLevel="0" collapsed="false">
      <c r="A2136" s="131" t="n">
        <v>1439758800</v>
      </c>
      <c r="B2136" s="330" t="n">
        <f aca="false">(A2136/(24*60*60))+DATE(1970,1,1)</f>
        <v>42232.875</v>
      </c>
      <c r="C2136" s="132" t="n">
        <v>16.37244</v>
      </c>
      <c r="D2136" s="132" t="n">
        <v>16.48066</v>
      </c>
      <c r="E2136" s="132" t="n">
        <v>16.3397</v>
      </c>
      <c r="F2136" s="132" t="n">
        <v>16.4221</v>
      </c>
    </row>
    <row r="2137" customFormat="false" ht="12.8" hidden="true" customHeight="false" outlineLevel="0" collapsed="false">
      <c r="A2137" s="131" t="n">
        <v>1439845200</v>
      </c>
      <c r="B2137" s="330" t="n">
        <f aca="false">(A2137/(24*60*60))+DATE(1970,1,1)</f>
        <v>42233.875</v>
      </c>
      <c r="C2137" s="132" t="n">
        <v>16.4221</v>
      </c>
      <c r="D2137" s="132" t="n">
        <v>16.46467</v>
      </c>
      <c r="E2137" s="132" t="n">
        <v>16.3864</v>
      </c>
      <c r="F2137" s="132" t="n">
        <v>16.3986</v>
      </c>
    </row>
    <row r="2138" customFormat="false" ht="12.8" hidden="true" customHeight="false" outlineLevel="0" collapsed="false">
      <c r="A2138" s="131" t="n">
        <v>1439931600</v>
      </c>
      <c r="B2138" s="330" t="n">
        <f aca="false">(A2138/(24*60*60))+DATE(1970,1,1)</f>
        <v>42234.875</v>
      </c>
      <c r="C2138" s="132" t="n">
        <v>16.3986</v>
      </c>
      <c r="D2138" s="132" t="n">
        <v>16.6297</v>
      </c>
      <c r="E2138" s="132" t="n">
        <v>16.37152</v>
      </c>
      <c r="F2138" s="132" t="n">
        <v>16.6055</v>
      </c>
    </row>
    <row r="2139" customFormat="false" ht="12.8" hidden="true" customHeight="false" outlineLevel="0" collapsed="false">
      <c r="A2139" s="131" t="n">
        <v>1440018000</v>
      </c>
      <c r="B2139" s="330" t="n">
        <f aca="false">(A2139/(24*60*60))+DATE(1970,1,1)</f>
        <v>42235.875</v>
      </c>
      <c r="C2139" s="132" t="n">
        <v>16.6055</v>
      </c>
      <c r="D2139" s="132" t="n">
        <v>16.8119</v>
      </c>
      <c r="E2139" s="132" t="n">
        <v>16.58852</v>
      </c>
      <c r="F2139" s="132" t="n">
        <v>16.7872</v>
      </c>
    </row>
    <row r="2140" customFormat="false" ht="12.8" hidden="true" customHeight="false" outlineLevel="0" collapsed="false">
      <c r="A2140" s="131" t="n">
        <v>1440104400</v>
      </c>
      <c r="B2140" s="330" t="n">
        <f aca="false">(A2140/(24*60*60))+DATE(1970,1,1)</f>
        <v>42236.875</v>
      </c>
      <c r="C2140" s="132" t="n">
        <v>16.7872</v>
      </c>
      <c r="D2140" s="132" t="n">
        <v>16.99451</v>
      </c>
      <c r="E2140" s="132" t="n">
        <v>16.7497</v>
      </c>
      <c r="F2140" s="132" t="n">
        <v>16.9674</v>
      </c>
    </row>
    <row r="2141" customFormat="false" ht="12.8" hidden="true" customHeight="false" outlineLevel="0" collapsed="false">
      <c r="A2141" s="131" t="n">
        <v>1440363600</v>
      </c>
      <c r="B2141" s="330" t="n">
        <f aca="false">(A2141/(24*60*60))+DATE(1970,1,1)</f>
        <v>42239.875</v>
      </c>
      <c r="C2141" s="132" t="n">
        <v>16.97131</v>
      </c>
      <c r="D2141" s="132" t="n">
        <v>17.24761</v>
      </c>
      <c r="E2141" s="132" t="n">
        <v>16.967</v>
      </c>
      <c r="F2141" s="132" t="n">
        <v>17.1888</v>
      </c>
    </row>
    <row r="2142" customFormat="false" ht="12.8" hidden="true" customHeight="false" outlineLevel="0" collapsed="false">
      <c r="A2142" s="131" t="n">
        <v>1440450000</v>
      </c>
      <c r="B2142" s="330" t="n">
        <f aca="false">(A2142/(24*60*60))+DATE(1970,1,1)</f>
        <v>42240.875</v>
      </c>
      <c r="C2142" s="132" t="n">
        <v>17.1888</v>
      </c>
      <c r="D2142" s="132" t="n">
        <v>17.2177</v>
      </c>
      <c r="E2142" s="132" t="n">
        <v>16.8923</v>
      </c>
      <c r="F2142" s="132" t="n">
        <v>17.1998</v>
      </c>
    </row>
    <row r="2143" customFormat="false" ht="12.8" hidden="true" customHeight="false" outlineLevel="0" collapsed="false">
      <c r="A2143" s="131" t="n">
        <v>1440536400</v>
      </c>
      <c r="B2143" s="330" t="n">
        <f aca="false">(A2143/(24*60*60))+DATE(1970,1,1)</f>
        <v>42241.875</v>
      </c>
      <c r="C2143" s="132" t="n">
        <v>17.1998</v>
      </c>
      <c r="D2143" s="132" t="n">
        <v>17.30155</v>
      </c>
      <c r="E2143" s="132" t="n">
        <v>16.9902</v>
      </c>
      <c r="F2143" s="132" t="n">
        <v>16.9954</v>
      </c>
    </row>
    <row r="2144" customFormat="false" ht="12.8" hidden="true" customHeight="false" outlineLevel="0" collapsed="false">
      <c r="A2144" s="131" t="n">
        <v>1440622800</v>
      </c>
      <c r="B2144" s="330" t="n">
        <f aca="false">(A2144/(24*60*60))+DATE(1970,1,1)</f>
        <v>42242.875</v>
      </c>
      <c r="C2144" s="132" t="n">
        <v>16.9954</v>
      </c>
      <c r="D2144" s="132" t="n">
        <v>17.0431</v>
      </c>
      <c r="E2144" s="132" t="n">
        <v>16.7891</v>
      </c>
      <c r="F2144" s="132" t="n">
        <v>16.8724</v>
      </c>
    </row>
    <row r="2145" customFormat="false" ht="12.8" hidden="true" customHeight="false" outlineLevel="0" collapsed="false">
      <c r="A2145" s="131" t="n">
        <v>1440709200</v>
      </c>
      <c r="B2145" s="330" t="n">
        <f aca="false">(A2145/(24*60*60))+DATE(1970,1,1)</f>
        <v>42243.875</v>
      </c>
      <c r="C2145" s="132" t="n">
        <v>16.8724</v>
      </c>
      <c r="D2145" s="132" t="n">
        <v>16.94886</v>
      </c>
      <c r="E2145" s="132" t="n">
        <v>16.7025</v>
      </c>
      <c r="F2145" s="132" t="n">
        <v>16.7352</v>
      </c>
    </row>
    <row r="2146" customFormat="false" ht="12.8" hidden="true" customHeight="false" outlineLevel="0" collapsed="false">
      <c r="A2146" s="131" t="n">
        <v>1440968400</v>
      </c>
      <c r="B2146" s="330" t="n">
        <f aca="false">(A2146/(24*60*60))+DATE(1970,1,1)</f>
        <v>42246.875</v>
      </c>
      <c r="C2146" s="132" t="n">
        <v>16.7312</v>
      </c>
      <c r="D2146" s="132" t="n">
        <v>16.91355</v>
      </c>
      <c r="E2146" s="132" t="n">
        <v>16.6606</v>
      </c>
      <c r="F2146" s="132" t="n">
        <v>16.7418</v>
      </c>
    </row>
    <row r="2147" customFormat="false" ht="12.8" hidden="true" customHeight="false" outlineLevel="0" collapsed="false">
      <c r="A2147" s="131" t="n">
        <v>1441054800</v>
      </c>
      <c r="B2147" s="330" t="n">
        <f aca="false">(A2147/(24*60*60))+DATE(1970,1,1)</f>
        <v>42247.875</v>
      </c>
      <c r="C2147" s="132" t="n">
        <v>16.7418</v>
      </c>
      <c r="D2147" s="132" t="n">
        <v>16.98801</v>
      </c>
      <c r="E2147" s="132" t="n">
        <v>16.6998</v>
      </c>
      <c r="F2147" s="132" t="n">
        <v>16.9636</v>
      </c>
    </row>
    <row r="2148" customFormat="false" ht="12.8" hidden="true" customHeight="false" outlineLevel="0" collapsed="false">
      <c r="A2148" s="131" t="n">
        <v>1441141200</v>
      </c>
      <c r="B2148" s="330" t="n">
        <f aca="false">(A2148/(24*60*60))+DATE(1970,1,1)</f>
        <v>42248.875</v>
      </c>
      <c r="C2148" s="132" t="n">
        <v>16.9636</v>
      </c>
      <c r="D2148" s="132" t="n">
        <v>16.9883</v>
      </c>
      <c r="E2148" s="132" t="n">
        <v>16.8117</v>
      </c>
      <c r="F2148" s="132" t="n">
        <v>16.8208</v>
      </c>
    </row>
    <row r="2149" customFormat="false" ht="12.8" hidden="true" customHeight="false" outlineLevel="0" collapsed="false">
      <c r="A2149" s="131" t="n">
        <v>1441227600</v>
      </c>
      <c r="B2149" s="330" t="n">
        <f aca="false">(A2149/(24*60*60))+DATE(1970,1,1)</f>
        <v>42249.875</v>
      </c>
      <c r="C2149" s="132" t="n">
        <v>16.8208</v>
      </c>
      <c r="D2149" s="132" t="n">
        <v>16.94373</v>
      </c>
      <c r="E2149" s="132" t="n">
        <v>16.74111</v>
      </c>
      <c r="F2149" s="132" t="n">
        <v>16.7923</v>
      </c>
    </row>
    <row r="2150" customFormat="false" ht="12.8" hidden="true" customHeight="false" outlineLevel="0" collapsed="false">
      <c r="A2150" s="131" t="n">
        <v>1441314000</v>
      </c>
      <c r="B2150" s="330" t="n">
        <f aca="false">(A2150/(24*60*60))+DATE(1970,1,1)</f>
        <v>42250.875</v>
      </c>
      <c r="C2150" s="132" t="n">
        <v>16.7923</v>
      </c>
      <c r="D2150" s="132" t="n">
        <v>16.95882</v>
      </c>
      <c r="E2150" s="132" t="n">
        <v>16.7645</v>
      </c>
      <c r="F2150" s="132" t="n">
        <v>16.9228</v>
      </c>
    </row>
    <row r="2151" customFormat="false" ht="12.8" hidden="true" customHeight="false" outlineLevel="0" collapsed="false">
      <c r="A2151" s="131" t="n">
        <v>1441573200</v>
      </c>
      <c r="B2151" s="330" t="n">
        <f aca="false">(A2151/(24*60*60))+DATE(1970,1,1)</f>
        <v>42253.875</v>
      </c>
      <c r="C2151" s="132" t="n">
        <v>16.9228</v>
      </c>
      <c r="D2151" s="132" t="n">
        <v>17.02262</v>
      </c>
      <c r="E2151" s="132" t="n">
        <v>16.85438</v>
      </c>
      <c r="F2151" s="132" t="n">
        <v>16.9913</v>
      </c>
    </row>
    <row r="2152" customFormat="false" ht="12.8" hidden="true" customHeight="false" outlineLevel="0" collapsed="false">
      <c r="A2152" s="131" t="n">
        <v>1441659600</v>
      </c>
      <c r="B2152" s="330" t="n">
        <f aca="false">(A2152/(24*60*60))+DATE(1970,1,1)</f>
        <v>42254.875</v>
      </c>
      <c r="C2152" s="132" t="n">
        <v>16.9913</v>
      </c>
      <c r="D2152" s="132" t="n">
        <v>16.99461</v>
      </c>
      <c r="E2152" s="132" t="n">
        <v>16.7544</v>
      </c>
      <c r="F2152" s="132" t="n">
        <v>16.816</v>
      </c>
    </row>
    <row r="2153" customFormat="false" ht="12.8" hidden="true" customHeight="false" outlineLevel="0" collapsed="false">
      <c r="A2153" s="131" t="n">
        <v>1441746000</v>
      </c>
      <c r="B2153" s="330" t="n">
        <f aca="false">(A2153/(24*60*60))+DATE(1970,1,1)</f>
        <v>42255.875</v>
      </c>
      <c r="C2153" s="132" t="n">
        <v>16.816</v>
      </c>
      <c r="D2153" s="132" t="n">
        <v>16.8537</v>
      </c>
      <c r="E2153" s="132" t="n">
        <v>16.72339</v>
      </c>
      <c r="F2153" s="132" t="n">
        <v>16.8206</v>
      </c>
    </row>
    <row r="2154" customFormat="false" ht="12.8" hidden="true" customHeight="false" outlineLevel="0" collapsed="false">
      <c r="A2154" s="131" t="n">
        <v>1441832400</v>
      </c>
      <c r="B2154" s="330" t="n">
        <f aca="false">(A2154/(24*60*60))+DATE(1970,1,1)</f>
        <v>42256.875</v>
      </c>
      <c r="C2154" s="132" t="n">
        <v>16.8206</v>
      </c>
      <c r="D2154" s="132" t="n">
        <v>16.9928</v>
      </c>
      <c r="E2154" s="132" t="n">
        <v>16.6988</v>
      </c>
      <c r="F2154" s="132" t="n">
        <v>16.7212</v>
      </c>
    </row>
    <row r="2155" customFormat="false" ht="12.8" hidden="true" customHeight="false" outlineLevel="0" collapsed="false">
      <c r="A2155" s="131" t="n">
        <v>1441918800</v>
      </c>
      <c r="B2155" s="330" t="n">
        <f aca="false">(A2155/(24*60*60))+DATE(1970,1,1)</f>
        <v>42257.875</v>
      </c>
      <c r="C2155" s="132" t="n">
        <v>16.7212</v>
      </c>
      <c r="D2155" s="132" t="n">
        <v>16.8723</v>
      </c>
      <c r="E2155" s="132" t="n">
        <v>16.7212</v>
      </c>
      <c r="F2155" s="132" t="n">
        <v>16.8144</v>
      </c>
    </row>
    <row r="2156" customFormat="false" ht="12.8" hidden="true" customHeight="false" outlineLevel="0" collapsed="false">
      <c r="A2156" s="131" t="n">
        <v>1442178000</v>
      </c>
      <c r="B2156" s="330" t="n">
        <f aca="false">(A2156/(24*60*60))+DATE(1970,1,1)</f>
        <v>42260.875</v>
      </c>
      <c r="C2156" s="132" t="n">
        <v>16.78965</v>
      </c>
      <c r="D2156" s="132" t="n">
        <v>16.85959</v>
      </c>
      <c r="E2156" s="132" t="n">
        <v>16.7326</v>
      </c>
      <c r="F2156" s="132" t="n">
        <v>16.7343</v>
      </c>
    </row>
    <row r="2157" customFormat="false" ht="12.8" hidden="true" customHeight="false" outlineLevel="0" collapsed="false">
      <c r="A2157" s="131" t="n">
        <v>1442264400</v>
      </c>
      <c r="B2157" s="330" t="n">
        <f aca="false">(A2157/(24*60*60))+DATE(1970,1,1)</f>
        <v>42261.875</v>
      </c>
      <c r="C2157" s="132" t="n">
        <v>16.7343</v>
      </c>
      <c r="D2157" s="132" t="n">
        <v>16.78961</v>
      </c>
      <c r="E2157" s="132" t="n">
        <v>16.6817</v>
      </c>
      <c r="F2157" s="132" t="n">
        <v>16.6828</v>
      </c>
    </row>
    <row r="2158" customFormat="false" ht="12.8" hidden="true" customHeight="false" outlineLevel="0" collapsed="false">
      <c r="A2158" s="131" t="n">
        <v>1442350800</v>
      </c>
      <c r="B2158" s="330" t="n">
        <f aca="false">(A2158/(24*60*60))+DATE(1970,1,1)</f>
        <v>42262.875</v>
      </c>
      <c r="C2158" s="132" t="n">
        <v>16.6828</v>
      </c>
      <c r="D2158" s="132" t="n">
        <v>16.69826</v>
      </c>
      <c r="E2158" s="132" t="n">
        <v>16.54</v>
      </c>
      <c r="F2158" s="132" t="n">
        <v>16.54</v>
      </c>
    </row>
    <row r="2159" customFormat="false" ht="12.8" hidden="true" customHeight="false" outlineLevel="0" collapsed="false">
      <c r="A2159" s="131" t="n">
        <v>1442437200</v>
      </c>
      <c r="B2159" s="330" t="n">
        <f aca="false">(A2159/(24*60*60))+DATE(1970,1,1)</f>
        <v>42263.875</v>
      </c>
      <c r="C2159" s="132" t="n">
        <v>16.54</v>
      </c>
      <c r="D2159" s="132" t="n">
        <v>16.62168</v>
      </c>
      <c r="E2159" s="132" t="n">
        <v>16.3637</v>
      </c>
      <c r="F2159" s="132" t="n">
        <v>16.5929</v>
      </c>
    </row>
    <row r="2160" customFormat="false" ht="12.8" hidden="true" customHeight="false" outlineLevel="0" collapsed="false">
      <c r="A2160" s="131" t="n">
        <v>1442523600</v>
      </c>
      <c r="B2160" s="330" t="n">
        <f aca="false">(A2160/(24*60*60))+DATE(1970,1,1)</f>
        <v>42264.875</v>
      </c>
      <c r="C2160" s="132" t="n">
        <v>16.5929</v>
      </c>
      <c r="D2160" s="132" t="n">
        <v>16.67056</v>
      </c>
      <c r="E2160" s="132" t="n">
        <v>16.42895</v>
      </c>
      <c r="F2160" s="132" t="n">
        <v>16.6354</v>
      </c>
    </row>
    <row r="2161" customFormat="false" ht="12.8" hidden="true" customHeight="false" outlineLevel="0" collapsed="false">
      <c r="A2161" s="131" t="n">
        <v>1442782800</v>
      </c>
      <c r="B2161" s="330" t="n">
        <f aca="false">(A2161/(24*60*60))+DATE(1970,1,1)</f>
        <v>42267.875</v>
      </c>
      <c r="C2161" s="132" t="n">
        <v>16.6354</v>
      </c>
      <c r="D2161" s="132" t="n">
        <v>16.7562</v>
      </c>
      <c r="E2161" s="132" t="n">
        <v>16.55783</v>
      </c>
      <c r="F2161" s="132" t="n">
        <v>16.6614</v>
      </c>
    </row>
    <row r="2162" customFormat="false" ht="12.8" hidden="true" customHeight="false" outlineLevel="0" collapsed="false">
      <c r="A2162" s="131" t="n">
        <v>1442869200</v>
      </c>
      <c r="B2162" s="330" t="n">
        <f aca="false">(A2162/(24*60*60))+DATE(1970,1,1)</f>
        <v>42268.875</v>
      </c>
      <c r="C2162" s="132" t="n">
        <v>16.6614</v>
      </c>
      <c r="D2162" s="132" t="n">
        <v>16.9149</v>
      </c>
      <c r="E2162" s="132" t="n">
        <v>16.63467</v>
      </c>
      <c r="F2162" s="132" t="n">
        <v>16.8735</v>
      </c>
    </row>
    <row r="2163" customFormat="false" ht="12.8" hidden="true" customHeight="false" outlineLevel="0" collapsed="false">
      <c r="A2163" s="131" t="n">
        <v>1442955600</v>
      </c>
      <c r="B2163" s="330" t="n">
        <f aca="false">(A2163/(24*60*60))+DATE(1970,1,1)</f>
        <v>42269.875</v>
      </c>
      <c r="C2163" s="132" t="n">
        <v>16.8735</v>
      </c>
      <c r="D2163" s="132" t="n">
        <v>17.149</v>
      </c>
      <c r="E2163" s="132" t="n">
        <v>16.8336</v>
      </c>
      <c r="F2163" s="132" t="n">
        <v>17.1158</v>
      </c>
    </row>
    <row r="2164" customFormat="false" ht="12.8" hidden="true" customHeight="false" outlineLevel="0" collapsed="false">
      <c r="A2164" s="131" t="n">
        <v>1443042000</v>
      </c>
      <c r="B2164" s="330" t="n">
        <f aca="false">(A2164/(24*60*60))+DATE(1970,1,1)</f>
        <v>42270.875</v>
      </c>
      <c r="C2164" s="132" t="n">
        <v>17.1158</v>
      </c>
      <c r="D2164" s="132" t="n">
        <v>17.3417</v>
      </c>
      <c r="E2164" s="132" t="n">
        <v>16.79179</v>
      </c>
      <c r="F2164" s="132" t="n">
        <v>16.8572</v>
      </c>
    </row>
    <row r="2165" customFormat="false" ht="12.8" hidden="true" customHeight="false" outlineLevel="0" collapsed="false">
      <c r="A2165" s="131" t="n">
        <v>1443128400</v>
      </c>
      <c r="B2165" s="330" t="n">
        <f aca="false">(A2165/(24*60*60))+DATE(1970,1,1)</f>
        <v>42271.875</v>
      </c>
      <c r="C2165" s="132" t="n">
        <v>16.8572</v>
      </c>
      <c r="D2165" s="132" t="n">
        <v>17.0257</v>
      </c>
      <c r="E2165" s="132" t="n">
        <v>16.70836</v>
      </c>
      <c r="F2165" s="132" t="n">
        <v>16.9533</v>
      </c>
    </row>
    <row r="2166" customFormat="false" ht="12.8" hidden="true" customHeight="false" outlineLevel="0" collapsed="false">
      <c r="A2166" s="131" t="n">
        <v>1443387600</v>
      </c>
      <c r="B2166" s="330" t="n">
        <f aca="false">(A2166/(24*60*60))+DATE(1970,1,1)</f>
        <v>42274.875</v>
      </c>
      <c r="C2166" s="132" t="n">
        <v>16.9533</v>
      </c>
      <c r="D2166" s="132" t="n">
        <v>17.12298</v>
      </c>
      <c r="E2166" s="132" t="n">
        <v>16.91464</v>
      </c>
      <c r="F2166" s="132" t="n">
        <v>17.0548</v>
      </c>
    </row>
    <row r="2167" customFormat="false" ht="12.8" hidden="true" customHeight="false" outlineLevel="0" collapsed="false">
      <c r="A2167" s="131" t="n">
        <v>1443474000</v>
      </c>
      <c r="B2167" s="330" t="n">
        <f aca="false">(A2167/(24*60*60))+DATE(1970,1,1)</f>
        <v>42275.875</v>
      </c>
      <c r="C2167" s="132" t="n">
        <v>17.0548</v>
      </c>
      <c r="D2167" s="132" t="n">
        <v>17.14566</v>
      </c>
      <c r="E2167" s="132" t="n">
        <v>16.9601</v>
      </c>
      <c r="F2167" s="132" t="n">
        <v>17.02</v>
      </c>
    </row>
    <row r="2168" customFormat="false" ht="12.8" hidden="true" customHeight="false" outlineLevel="0" collapsed="false">
      <c r="A2168" s="131" t="n">
        <v>1443560400</v>
      </c>
      <c r="B2168" s="330" t="n">
        <f aca="false">(A2168/(24*60*60))+DATE(1970,1,1)</f>
        <v>42276.875</v>
      </c>
      <c r="C2168" s="132" t="n">
        <v>17.02</v>
      </c>
      <c r="D2168" s="132" t="n">
        <v>17.04013</v>
      </c>
      <c r="E2168" s="132" t="n">
        <v>16.855</v>
      </c>
      <c r="F2168" s="132" t="n">
        <v>16.9127</v>
      </c>
    </row>
    <row r="2169" customFormat="false" ht="12.8" hidden="true" customHeight="false" outlineLevel="0" collapsed="false">
      <c r="A2169" s="131" t="n">
        <v>1443646800</v>
      </c>
      <c r="B2169" s="330" t="n">
        <f aca="false">(A2169/(24*60*60))+DATE(1970,1,1)</f>
        <v>42277.875</v>
      </c>
      <c r="C2169" s="132" t="n">
        <v>16.9127</v>
      </c>
      <c r="D2169" s="132" t="n">
        <v>16.93441</v>
      </c>
      <c r="E2169" s="132" t="n">
        <v>16.78115</v>
      </c>
      <c r="F2169" s="132" t="n">
        <v>16.9071</v>
      </c>
    </row>
    <row r="2170" customFormat="false" ht="12.8" hidden="true" customHeight="false" outlineLevel="0" collapsed="false">
      <c r="A2170" s="131" t="n">
        <v>1443733200</v>
      </c>
      <c r="B2170" s="330" t="n">
        <f aca="false">(A2170/(24*60*60))+DATE(1970,1,1)</f>
        <v>42278.875</v>
      </c>
      <c r="C2170" s="132" t="n">
        <v>16.9071</v>
      </c>
      <c r="D2170" s="132" t="n">
        <v>17.0199</v>
      </c>
      <c r="E2170" s="132" t="n">
        <v>16.72038</v>
      </c>
      <c r="F2170" s="132" t="n">
        <v>16.7337</v>
      </c>
    </row>
    <row r="2171" customFormat="false" ht="12.8" hidden="true" customHeight="false" outlineLevel="0" collapsed="false">
      <c r="A2171" s="131" t="n">
        <v>1443992400</v>
      </c>
      <c r="B2171" s="330" t="n">
        <f aca="false">(A2171/(24*60*60))+DATE(1970,1,1)</f>
        <v>42281.875</v>
      </c>
      <c r="C2171" s="132" t="n">
        <v>16.7337</v>
      </c>
      <c r="D2171" s="132" t="n">
        <v>16.7931</v>
      </c>
      <c r="E2171" s="132" t="n">
        <v>16.5803</v>
      </c>
      <c r="F2171" s="132" t="n">
        <v>16.7806</v>
      </c>
    </row>
    <row r="2172" customFormat="false" ht="12.8" hidden="true" customHeight="false" outlineLevel="0" collapsed="false">
      <c r="A2172" s="131" t="n">
        <v>1444078800</v>
      </c>
      <c r="B2172" s="330" t="n">
        <f aca="false">(A2172/(24*60*60))+DATE(1970,1,1)</f>
        <v>42282.875</v>
      </c>
      <c r="C2172" s="132" t="n">
        <v>16.7806</v>
      </c>
      <c r="D2172" s="132" t="n">
        <v>16.8457</v>
      </c>
      <c r="E2172" s="132" t="n">
        <v>16.631</v>
      </c>
      <c r="F2172" s="132" t="n">
        <v>16.649</v>
      </c>
    </row>
    <row r="2173" customFormat="false" ht="12.8" hidden="true" customHeight="false" outlineLevel="0" collapsed="false">
      <c r="A2173" s="131" t="n">
        <v>1444165200</v>
      </c>
      <c r="B2173" s="330" t="n">
        <f aca="false">(A2173/(24*60*60))+DATE(1970,1,1)</f>
        <v>42283.875</v>
      </c>
      <c r="C2173" s="132" t="n">
        <v>16.649</v>
      </c>
      <c r="D2173" s="132" t="n">
        <v>16.6706</v>
      </c>
      <c r="E2173" s="132" t="n">
        <v>16.49402</v>
      </c>
      <c r="F2173" s="132" t="n">
        <v>16.6449</v>
      </c>
    </row>
    <row r="2174" customFormat="false" ht="12.8" hidden="true" customHeight="false" outlineLevel="0" collapsed="false">
      <c r="A2174" s="131" t="n">
        <v>1444251600</v>
      </c>
      <c r="B2174" s="330" t="n">
        <f aca="false">(A2174/(24*60*60))+DATE(1970,1,1)</f>
        <v>42284.875</v>
      </c>
      <c r="C2174" s="132" t="n">
        <v>16.6449</v>
      </c>
      <c r="D2174" s="132" t="n">
        <v>16.68792</v>
      </c>
      <c r="E2174" s="132" t="n">
        <v>16.4509</v>
      </c>
      <c r="F2174" s="132" t="n">
        <v>16.4549</v>
      </c>
    </row>
    <row r="2175" customFormat="false" ht="12.8" hidden="true" customHeight="false" outlineLevel="0" collapsed="false">
      <c r="A2175" s="131" t="n">
        <v>1444338000</v>
      </c>
      <c r="B2175" s="330" t="n">
        <f aca="false">(A2175/(24*60*60))+DATE(1970,1,1)</f>
        <v>42285.875</v>
      </c>
      <c r="C2175" s="132" t="n">
        <v>16.4549</v>
      </c>
      <c r="D2175" s="132" t="n">
        <v>16.4919</v>
      </c>
      <c r="E2175" s="132" t="n">
        <v>16.37552</v>
      </c>
      <c r="F2175" s="132" t="n">
        <v>16.4195</v>
      </c>
    </row>
    <row r="2176" customFormat="false" ht="12.8" hidden="true" customHeight="false" outlineLevel="0" collapsed="false">
      <c r="A2176" s="131" t="n">
        <v>1444597200</v>
      </c>
      <c r="B2176" s="330" t="n">
        <f aca="false">(A2176/(24*60*60))+DATE(1970,1,1)</f>
        <v>42288.875</v>
      </c>
      <c r="C2176" s="132" t="n">
        <v>16.3995</v>
      </c>
      <c r="D2176" s="132" t="n">
        <v>16.49804</v>
      </c>
      <c r="E2176" s="132" t="n">
        <v>16.3923</v>
      </c>
      <c r="F2176" s="132" t="n">
        <v>16.4494</v>
      </c>
    </row>
    <row r="2177" customFormat="false" ht="12.8" hidden="true" customHeight="false" outlineLevel="0" collapsed="false">
      <c r="A2177" s="131" t="n">
        <v>1444683600</v>
      </c>
      <c r="B2177" s="330" t="n">
        <f aca="false">(A2177/(24*60*60))+DATE(1970,1,1)</f>
        <v>42289.875</v>
      </c>
      <c r="C2177" s="132" t="n">
        <v>16.4494</v>
      </c>
      <c r="D2177" s="132" t="n">
        <v>16.65917</v>
      </c>
      <c r="E2177" s="132" t="n">
        <v>16.439</v>
      </c>
      <c r="F2177" s="132" t="n">
        <v>16.6537</v>
      </c>
    </row>
    <row r="2178" customFormat="false" ht="12.8" hidden="true" customHeight="false" outlineLevel="0" collapsed="false">
      <c r="A2178" s="131" t="n">
        <v>1444770000</v>
      </c>
      <c r="B2178" s="330" t="n">
        <f aca="false">(A2178/(24*60*60))+DATE(1970,1,1)</f>
        <v>42290.875</v>
      </c>
      <c r="C2178" s="132" t="n">
        <v>16.6537</v>
      </c>
      <c r="D2178" s="132" t="n">
        <v>16.6614</v>
      </c>
      <c r="E2178" s="132" t="n">
        <v>16.4435</v>
      </c>
      <c r="F2178" s="132" t="n">
        <v>16.4693</v>
      </c>
    </row>
    <row r="2179" customFormat="false" ht="12.8" hidden="true" customHeight="false" outlineLevel="0" collapsed="false">
      <c r="A2179" s="131" t="n">
        <v>1444856400</v>
      </c>
      <c r="B2179" s="330" t="n">
        <f aca="false">(A2179/(24*60*60))+DATE(1970,1,1)</f>
        <v>42291.875</v>
      </c>
      <c r="C2179" s="132" t="n">
        <v>16.4693</v>
      </c>
      <c r="D2179" s="132" t="n">
        <v>16.48916</v>
      </c>
      <c r="E2179" s="132" t="n">
        <v>16.32672</v>
      </c>
      <c r="F2179" s="132" t="n">
        <v>16.3807</v>
      </c>
    </row>
    <row r="2180" customFormat="false" ht="12.8" hidden="true" customHeight="false" outlineLevel="0" collapsed="false">
      <c r="A2180" s="131" t="n">
        <v>1444942800</v>
      </c>
      <c r="B2180" s="330" t="n">
        <f aca="false">(A2180/(24*60*60))+DATE(1970,1,1)</f>
        <v>42292.875</v>
      </c>
      <c r="C2180" s="132" t="n">
        <v>16.3807</v>
      </c>
      <c r="D2180" s="132" t="n">
        <v>16.5016</v>
      </c>
      <c r="E2180" s="132" t="n">
        <v>16.34357</v>
      </c>
      <c r="F2180" s="132" t="n">
        <v>16.4077</v>
      </c>
    </row>
    <row r="2181" customFormat="false" ht="12.8" hidden="true" customHeight="false" outlineLevel="0" collapsed="false">
      <c r="A2181" s="131" t="n">
        <v>1445202000</v>
      </c>
      <c r="B2181" s="330" t="n">
        <f aca="false">(A2181/(24*60*60))+DATE(1970,1,1)</f>
        <v>42295.875</v>
      </c>
      <c r="C2181" s="132" t="n">
        <v>16.37888</v>
      </c>
      <c r="D2181" s="132" t="n">
        <v>16.5322</v>
      </c>
      <c r="E2181" s="132" t="n">
        <v>16.35725</v>
      </c>
      <c r="F2181" s="132" t="n">
        <v>16.4819</v>
      </c>
    </row>
    <row r="2182" customFormat="false" ht="12.8" hidden="true" customHeight="false" outlineLevel="0" collapsed="false">
      <c r="A2182" s="131" t="n">
        <v>1445288400</v>
      </c>
      <c r="B2182" s="330" t="n">
        <f aca="false">(A2182/(24*60*60))+DATE(1970,1,1)</f>
        <v>42296.875</v>
      </c>
      <c r="C2182" s="132" t="n">
        <v>16.4819</v>
      </c>
      <c r="D2182" s="132" t="n">
        <v>16.61362</v>
      </c>
      <c r="E2182" s="132" t="n">
        <v>16.44959</v>
      </c>
      <c r="F2182" s="132" t="n">
        <v>16.55</v>
      </c>
    </row>
    <row r="2183" customFormat="false" ht="12.8" hidden="true" customHeight="false" outlineLevel="0" collapsed="false">
      <c r="A2183" s="131" t="n">
        <v>1445374800</v>
      </c>
      <c r="B2183" s="330" t="n">
        <f aca="false">(A2183/(24*60*60))+DATE(1970,1,1)</f>
        <v>42297.875</v>
      </c>
      <c r="C2183" s="132" t="n">
        <v>16.55</v>
      </c>
      <c r="D2183" s="132" t="n">
        <v>16.70982</v>
      </c>
      <c r="E2183" s="132" t="n">
        <v>16.5436</v>
      </c>
      <c r="F2183" s="132" t="n">
        <v>16.6492</v>
      </c>
    </row>
    <row r="2184" customFormat="false" ht="12.8" hidden="true" customHeight="false" outlineLevel="0" collapsed="false">
      <c r="A2184" s="131" t="n">
        <v>1445461200</v>
      </c>
      <c r="B2184" s="330" t="n">
        <f aca="false">(A2184/(24*60*60))+DATE(1970,1,1)</f>
        <v>42298.875</v>
      </c>
      <c r="C2184" s="132" t="n">
        <v>16.6492</v>
      </c>
      <c r="D2184" s="132" t="n">
        <v>16.65625</v>
      </c>
      <c r="E2184" s="132" t="n">
        <v>16.4639</v>
      </c>
      <c r="F2184" s="132" t="n">
        <v>16.4713</v>
      </c>
    </row>
    <row r="2185" customFormat="false" ht="12.8" hidden="true" customHeight="false" outlineLevel="0" collapsed="false">
      <c r="A2185" s="131" t="n">
        <v>1445547600</v>
      </c>
      <c r="B2185" s="330" t="n">
        <f aca="false">(A2185/(24*60*60))+DATE(1970,1,1)</f>
        <v>42299.875</v>
      </c>
      <c r="C2185" s="132" t="n">
        <v>16.4713</v>
      </c>
      <c r="D2185" s="132" t="n">
        <v>16.6142</v>
      </c>
      <c r="E2185" s="132" t="n">
        <v>16.38943</v>
      </c>
      <c r="F2185" s="132" t="n">
        <v>16.5752</v>
      </c>
    </row>
    <row r="2186" customFormat="false" ht="12.8" hidden="true" customHeight="false" outlineLevel="0" collapsed="false">
      <c r="A2186" s="131" t="n">
        <v>1445806800</v>
      </c>
      <c r="B2186" s="330" t="n">
        <f aca="false">(A2186/(24*60*60))+DATE(1970,1,1)</f>
        <v>42302.875</v>
      </c>
      <c r="C2186" s="132" t="n">
        <v>16.5769</v>
      </c>
      <c r="D2186" s="132" t="n">
        <v>16.59229</v>
      </c>
      <c r="E2186" s="132" t="n">
        <v>16.47298</v>
      </c>
      <c r="F2186" s="132" t="n">
        <v>16.5226</v>
      </c>
    </row>
    <row r="2187" customFormat="false" ht="12.8" hidden="true" customHeight="false" outlineLevel="0" collapsed="false">
      <c r="A2187" s="131" t="n">
        <v>1445893200</v>
      </c>
      <c r="B2187" s="330" t="n">
        <f aca="false">(A2187/(24*60*60))+DATE(1970,1,1)</f>
        <v>42303.875</v>
      </c>
      <c r="C2187" s="132" t="n">
        <v>16.5226</v>
      </c>
      <c r="D2187" s="132" t="n">
        <v>16.60951</v>
      </c>
      <c r="E2187" s="132" t="n">
        <v>16.5037</v>
      </c>
      <c r="F2187" s="132" t="n">
        <v>16.5376</v>
      </c>
    </row>
    <row r="2188" customFormat="false" ht="12.8" hidden="true" customHeight="false" outlineLevel="0" collapsed="false">
      <c r="A2188" s="131" t="n">
        <v>1445979600</v>
      </c>
      <c r="B2188" s="330" t="n">
        <f aca="false">(A2188/(24*60*60))+DATE(1970,1,1)</f>
        <v>42304.875</v>
      </c>
      <c r="C2188" s="132" t="n">
        <v>16.5376</v>
      </c>
      <c r="D2188" s="132" t="n">
        <v>16.65586</v>
      </c>
      <c r="E2188" s="132" t="n">
        <v>16.42344</v>
      </c>
      <c r="F2188" s="132" t="n">
        <v>16.605</v>
      </c>
    </row>
    <row r="2189" customFormat="false" ht="12.8" hidden="true" customHeight="false" outlineLevel="0" collapsed="false">
      <c r="A2189" s="131" t="n">
        <v>1446066000</v>
      </c>
      <c r="B2189" s="330" t="n">
        <f aca="false">(A2189/(24*60*60))+DATE(1970,1,1)</f>
        <v>42305.875</v>
      </c>
      <c r="C2189" s="132" t="n">
        <v>16.605</v>
      </c>
      <c r="D2189" s="132" t="n">
        <v>16.69574</v>
      </c>
      <c r="E2189" s="132" t="n">
        <v>16.5878</v>
      </c>
      <c r="F2189" s="132" t="n">
        <v>16.6279</v>
      </c>
    </row>
    <row r="2190" customFormat="false" ht="12.8" hidden="true" customHeight="false" outlineLevel="0" collapsed="false">
      <c r="A2190" s="131" t="n">
        <v>1446152400</v>
      </c>
      <c r="B2190" s="330" t="n">
        <f aca="false">(A2190/(24*60*60))+DATE(1970,1,1)</f>
        <v>42306.875</v>
      </c>
      <c r="C2190" s="132" t="n">
        <v>16.6279</v>
      </c>
      <c r="D2190" s="132" t="n">
        <v>16.62801</v>
      </c>
      <c r="E2190" s="132" t="n">
        <v>16.474</v>
      </c>
      <c r="F2190" s="132" t="n">
        <v>16.4742</v>
      </c>
    </row>
    <row r="2191" customFormat="false" ht="12.8" hidden="true" customHeight="false" outlineLevel="0" collapsed="false">
      <c r="A2191" s="131" t="n">
        <v>1446415200</v>
      </c>
      <c r="B2191" s="330" t="n">
        <f aca="false">(A2191/(24*60*60))+DATE(1970,1,1)</f>
        <v>42309.9166666667</v>
      </c>
      <c r="C2191" s="132" t="n">
        <v>16.4871</v>
      </c>
      <c r="D2191" s="132" t="n">
        <v>16.5327</v>
      </c>
      <c r="E2191" s="132" t="n">
        <v>16.4346</v>
      </c>
      <c r="F2191" s="132" t="n">
        <v>16.4347</v>
      </c>
    </row>
    <row r="2192" customFormat="false" ht="12.8" hidden="true" customHeight="false" outlineLevel="0" collapsed="false">
      <c r="A2192" s="131" t="n">
        <v>1446501600</v>
      </c>
      <c r="B2192" s="330" t="n">
        <f aca="false">(A2192/(24*60*60))+DATE(1970,1,1)</f>
        <v>42310.9166666667</v>
      </c>
      <c r="C2192" s="132" t="n">
        <v>16.4347</v>
      </c>
      <c r="D2192" s="132" t="n">
        <v>16.50986</v>
      </c>
      <c r="E2192" s="132" t="n">
        <v>16.37178</v>
      </c>
      <c r="F2192" s="132" t="n">
        <v>16.393</v>
      </c>
    </row>
    <row r="2193" customFormat="false" ht="12.8" hidden="true" customHeight="false" outlineLevel="0" collapsed="false">
      <c r="A2193" s="131" t="n">
        <v>1446588000</v>
      </c>
      <c r="B2193" s="330" t="n">
        <f aca="false">(A2193/(24*60*60))+DATE(1970,1,1)</f>
        <v>42311.9166666667</v>
      </c>
      <c r="C2193" s="132" t="n">
        <v>16.393</v>
      </c>
      <c r="D2193" s="132" t="n">
        <v>16.55953</v>
      </c>
      <c r="E2193" s="132" t="n">
        <v>16.35407</v>
      </c>
      <c r="F2193" s="132" t="n">
        <v>16.5317</v>
      </c>
    </row>
    <row r="2194" customFormat="false" ht="12.8" hidden="true" customHeight="false" outlineLevel="0" collapsed="false">
      <c r="A2194" s="131" t="n">
        <v>1446674400</v>
      </c>
      <c r="B2194" s="330" t="n">
        <f aca="false">(A2194/(24*60*60))+DATE(1970,1,1)</f>
        <v>42312.9166666667</v>
      </c>
      <c r="C2194" s="132" t="n">
        <v>16.5317</v>
      </c>
      <c r="D2194" s="132" t="n">
        <v>16.62901</v>
      </c>
      <c r="E2194" s="132" t="n">
        <v>16.51131</v>
      </c>
      <c r="F2194" s="132" t="n">
        <v>16.5987</v>
      </c>
    </row>
    <row r="2195" customFormat="false" ht="12.8" hidden="true" customHeight="false" outlineLevel="0" collapsed="false">
      <c r="A2195" s="131" t="n">
        <v>1446760800</v>
      </c>
      <c r="B2195" s="330" t="n">
        <f aca="false">(A2195/(24*60*60))+DATE(1970,1,1)</f>
        <v>42313.9166666667</v>
      </c>
      <c r="C2195" s="132" t="n">
        <v>16.5987</v>
      </c>
      <c r="D2195" s="132" t="n">
        <v>16.88184</v>
      </c>
      <c r="E2195" s="132" t="n">
        <v>16.587</v>
      </c>
      <c r="F2195" s="132" t="n">
        <v>16.7822</v>
      </c>
    </row>
    <row r="2196" customFormat="false" ht="12.8" hidden="true" customHeight="false" outlineLevel="0" collapsed="false">
      <c r="A2196" s="131" t="n">
        <v>1447020000</v>
      </c>
      <c r="B2196" s="330" t="n">
        <f aca="false">(A2196/(24*60*60))+DATE(1970,1,1)</f>
        <v>42316.9166666667</v>
      </c>
      <c r="C2196" s="132" t="n">
        <v>16.81343</v>
      </c>
      <c r="D2196" s="132" t="n">
        <v>16.91796</v>
      </c>
      <c r="E2196" s="132" t="n">
        <v>16.7575</v>
      </c>
      <c r="F2196" s="132" t="n">
        <v>16.7581</v>
      </c>
    </row>
    <row r="2197" customFormat="false" ht="12.8" hidden="true" customHeight="false" outlineLevel="0" collapsed="false">
      <c r="A2197" s="131" t="n">
        <v>1447106400</v>
      </c>
      <c r="B2197" s="330" t="n">
        <f aca="false">(A2197/(24*60*60))+DATE(1970,1,1)</f>
        <v>42317.9166666667</v>
      </c>
      <c r="C2197" s="132" t="n">
        <v>16.7581</v>
      </c>
      <c r="D2197" s="132" t="n">
        <v>16.84683</v>
      </c>
      <c r="E2197" s="132" t="n">
        <v>16.7196</v>
      </c>
      <c r="F2197" s="132" t="n">
        <v>16.74</v>
      </c>
    </row>
    <row r="2198" customFormat="false" ht="12.8" hidden="true" customHeight="false" outlineLevel="0" collapsed="false">
      <c r="A2198" s="131" t="n">
        <v>1447192800</v>
      </c>
      <c r="B2198" s="330" t="n">
        <f aca="false">(A2198/(24*60*60))+DATE(1970,1,1)</f>
        <v>42318.9166666667</v>
      </c>
      <c r="C2198" s="132" t="n">
        <v>16.74</v>
      </c>
      <c r="D2198" s="132" t="n">
        <v>16.77005</v>
      </c>
      <c r="E2198" s="132" t="n">
        <v>16.65361</v>
      </c>
      <c r="F2198" s="132" t="n">
        <v>16.7252</v>
      </c>
    </row>
    <row r="2199" customFormat="false" ht="12.8" hidden="true" customHeight="false" outlineLevel="0" collapsed="false">
      <c r="A2199" s="131" t="n">
        <v>1447279200</v>
      </c>
      <c r="B2199" s="330" t="n">
        <f aca="false">(A2199/(24*60*60))+DATE(1970,1,1)</f>
        <v>42319.9166666667</v>
      </c>
      <c r="C2199" s="132" t="n">
        <v>16.7252</v>
      </c>
      <c r="D2199" s="132" t="n">
        <v>16.81595</v>
      </c>
      <c r="E2199" s="132" t="n">
        <v>16.68922</v>
      </c>
      <c r="F2199" s="132" t="n">
        <v>16.7356</v>
      </c>
    </row>
    <row r="2200" customFormat="false" ht="12.8" hidden="true" customHeight="false" outlineLevel="0" collapsed="false">
      <c r="A2200" s="131" t="n">
        <v>1447365600</v>
      </c>
      <c r="B2200" s="330" t="n">
        <f aca="false">(A2200/(24*60*60))+DATE(1970,1,1)</f>
        <v>42320.9166666667</v>
      </c>
      <c r="C2200" s="132" t="n">
        <v>16.7356</v>
      </c>
      <c r="D2200" s="132" t="n">
        <v>16.7914</v>
      </c>
      <c r="E2200" s="132" t="n">
        <v>16.6591</v>
      </c>
      <c r="F2200" s="132" t="n">
        <v>16.6591</v>
      </c>
    </row>
    <row r="2201" customFormat="false" ht="12.8" hidden="true" customHeight="false" outlineLevel="0" collapsed="false">
      <c r="A2201" s="131" t="n">
        <v>1447624800</v>
      </c>
      <c r="B2201" s="330" t="n">
        <f aca="false">(A2201/(24*60*60))+DATE(1970,1,1)</f>
        <v>42323.9166666667</v>
      </c>
      <c r="C2201" s="132" t="n">
        <v>16.6879</v>
      </c>
      <c r="D2201" s="132" t="n">
        <v>16.83724</v>
      </c>
      <c r="E2201" s="132" t="n">
        <v>16.67961</v>
      </c>
      <c r="F2201" s="132" t="n">
        <v>16.7548</v>
      </c>
    </row>
    <row r="2202" customFormat="false" ht="12.8" hidden="true" customHeight="false" outlineLevel="0" collapsed="false">
      <c r="A2202" s="131" t="n">
        <v>1447711200</v>
      </c>
      <c r="B2202" s="330" t="n">
        <f aca="false">(A2202/(24*60*60))+DATE(1970,1,1)</f>
        <v>42324.9166666667</v>
      </c>
      <c r="C2202" s="132" t="n">
        <v>16.7548</v>
      </c>
      <c r="D2202" s="132" t="n">
        <v>16.7995</v>
      </c>
      <c r="E2202" s="132" t="n">
        <v>16.7118</v>
      </c>
      <c r="F2202" s="132" t="n">
        <v>16.7199</v>
      </c>
    </row>
    <row r="2203" customFormat="false" ht="12.8" hidden="true" customHeight="false" outlineLevel="0" collapsed="false">
      <c r="A2203" s="131" t="n">
        <v>1447797600</v>
      </c>
      <c r="B2203" s="330" t="n">
        <f aca="false">(A2203/(24*60*60))+DATE(1970,1,1)</f>
        <v>42325.9166666667</v>
      </c>
      <c r="C2203" s="132" t="n">
        <v>16.7199</v>
      </c>
      <c r="D2203" s="132" t="n">
        <v>16.8271</v>
      </c>
      <c r="E2203" s="132" t="n">
        <v>16.6958</v>
      </c>
      <c r="F2203" s="132" t="n">
        <v>16.7282</v>
      </c>
    </row>
    <row r="2204" customFormat="false" ht="12.8" hidden="true" customHeight="false" outlineLevel="0" collapsed="false">
      <c r="A2204" s="131" t="n">
        <v>1447884000</v>
      </c>
      <c r="B2204" s="330" t="n">
        <f aca="false">(A2204/(24*60*60))+DATE(1970,1,1)</f>
        <v>42326.9166666667</v>
      </c>
      <c r="C2204" s="132" t="n">
        <v>16.7282</v>
      </c>
      <c r="D2204" s="132" t="n">
        <v>16.74286</v>
      </c>
      <c r="E2204" s="132" t="n">
        <v>16.55296</v>
      </c>
      <c r="F2204" s="132" t="n">
        <v>16.6183</v>
      </c>
    </row>
    <row r="2205" customFormat="false" ht="12.8" hidden="true" customHeight="false" outlineLevel="0" collapsed="false">
      <c r="A2205" s="131" t="n">
        <v>1447970400</v>
      </c>
      <c r="B2205" s="330" t="n">
        <f aca="false">(A2205/(24*60*60))+DATE(1970,1,1)</f>
        <v>42327.9166666667</v>
      </c>
      <c r="C2205" s="132" t="n">
        <v>16.6183</v>
      </c>
      <c r="D2205" s="132" t="n">
        <v>16.6578</v>
      </c>
      <c r="E2205" s="132" t="n">
        <v>16.4565</v>
      </c>
      <c r="F2205" s="132" t="n">
        <v>16.5195</v>
      </c>
    </row>
    <row r="2206" customFormat="false" ht="12.8" hidden="true" customHeight="false" outlineLevel="0" collapsed="false">
      <c r="A2206" s="131" t="n">
        <v>1448229600</v>
      </c>
      <c r="B2206" s="330" t="n">
        <f aca="false">(A2206/(24*60*60))+DATE(1970,1,1)</f>
        <v>42330.9166666667</v>
      </c>
      <c r="C2206" s="132" t="n">
        <v>16.4943</v>
      </c>
      <c r="D2206" s="132" t="n">
        <v>16.62841</v>
      </c>
      <c r="E2206" s="132" t="n">
        <v>16.48481</v>
      </c>
      <c r="F2206" s="132" t="n">
        <v>16.5425</v>
      </c>
    </row>
    <row r="2207" customFormat="false" ht="12.8" hidden="true" customHeight="false" outlineLevel="0" collapsed="false">
      <c r="A2207" s="131" t="n">
        <v>1448316000</v>
      </c>
      <c r="B2207" s="330" t="n">
        <f aca="false">(A2207/(24*60*60))+DATE(1970,1,1)</f>
        <v>42331.9166666667</v>
      </c>
      <c r="C2207" s="132" t="n">
        <v>16.5425</v>
      </c>
      <c r="D2207" s="132" t="n">
        <v>16.5658</v>
      </c>
      <c r="E2207" s="132" t="n">
        <v>16.43955</v>
      </c>
      <c r="F2207" s="132" t="n">
        <v>16.5281</v>
      </c>
    </row>
    <row r="2208" customFormat="false" ht="12.8" hidden="true" customHeight="false" outlineLevel="0" collapsed="false">
      <c r="A2208" s="131" t="n">
        <v>1448402400</v>
      </c>
      <c r="B2208" s="330" t="n">
        <f aca="false">(A2208/(24*60*60))+DATE(1970,1,1)</f>
        <v>42332.9166666667</v>
      </c>
      <c r="C2208" s="132" t="n">
        <v>16.5281</v>
      </c>
      <c r="D2208" s="132" t="n">
        <v>16.58471</v>
      </c>
      <c r="E2208" s="132" t="n">
        <v>16.48849</v>
      </c>
      <c r="F2208" s="132" t="n">
        <v>16.4934</v>
      </c>
    </row>
    <row r="2209" customFormat="false" ht="12.8" hidden="true" customHeight="false" outlineLevel="0" collapsed="false">
      <c r="A2209" s="131" t="n">
        <v>1448488800</v>
      </c>
      <c r="B2209" s="330" t="n">
        <f aca="false">(A2209/(24*60*60))+DATE(1970,1,1)</f>
        <v>42333.9166666667</v>
      </c>
      <c r="C2209" s="132" t="n">
        <v>16.4934</v>
      </c>
      <c r="D2209" s="132" t="n">
        <v>16.56747</v>
      </c>
      <c r="E2209" s="132" t="n">
        <v>16.48665</v>
      </c>
      <c r="F2209" s="132" t="n">
        <v>16.5468</v>
      </c>
    </row>
    <row r="2210" customFormat="false" ht="12.8" hidden="true" customHeight="false" outlineLevel="0" collapsed="false">
      <c r="A2210" s="131" t="n">
        <v>1448575200</v>
      </c>
      <c r="B2210" s="330" t="n">
        <f aca="false">(A2210/(24*60*60))+DATE(1970,1,1)</f>
        <v>42334.9166666667</v>
      </c>
      <c r="C2210" s="132" t="n">
        <v>16.5468</v>
      </c>
      <c r="D2210" s="132" t="n">
        <v>16.63049</v>
      </c>
      <c r="E2210" s="132" t="n">
        <v>16.535</v>
      </c>
      <c r="F2210" s="132" t="n">
        <v>16.6</v>
      </c>
    </row>
    <row r="2211" customFormat="false" ht="12.8" hidden="true" customHeight="false" outlineLevel="0" collapsed="false">
      <c r="A2211" s="131" t="n">
        <v>1448834400</v>
      </c>
      <c r="B2211" s="330" t="n">
        <f aca="false">(A2211/(24*60*60))+DATE(1970,1,1)</f>
        <v>42337.9166666667</v>
      </c>
      <c r="C2211" s="132" t="n">
        <v>16.5899</v>
      </c>
      <c r="D2211" s="132" t="n">
        <v>16.63083</v>
      </c>
      <c r="E2211" s="132" t="n">
        <v>16.5533</v>
      </c>
      <c r="F2211" s="132" t="n">
        <v>16.5718</v>
      </c>
    </row>
    <row r="2212" customFormat="false" ht="12.8" hidden="true" customHeight="false" outlineLevel="0" collapsed="false">
      <c r="A2212" s="131" t="n">
        <v>1448920800</v>
      </c>
      <c r="B2212" s="330" t="n">
        <f aca="false">(A2212/(24*60*60))+DATE(1970,1,1)</f>
        <v>42338.9166666667</v>
      </c>
      <c r="C2212" s="132" t="n">
        <v>16.5718</v>
      </c>
      <c r="D2212" s="132" t="n">
        <v>16.5759</v>
      </c>
      <c r="E2212" s="132" t="n">
        <v>16.47171</v>
      </c>
      <c r="F2212" s="132" t="n">
        <v>16.513</v>
      </c>
    </row>
    <row r="2213" customFormat="false" ht="12.8" hidden="true" customHeight="false" outlineLevel="0" collapsed="false">
      <c r="A2213" s="131" t="n">
        <v>1449007200</v>
      </c>
      <c r="B2213" s="330" t="n">
        <f aca="false">(A2213/(24*60*60))+DATE(1970,1,1)</f>
        <v>42339.9166666667</v>
      </c>
      <c r="C2213" s="132" t="n">
        <v>16.513</v>
      </c>
      <c r="D2213" s="132" t="n">
        <v>16.62002</v>
      </c>
      <c r="E2213" s="132" t="n">
        <v>16.49965</v>
      </c>
      <c r="F2213" s="132" t="n">
        <v>16.5607</v>
      </c>
    </row>
    <row r="2214" customFormat="false" ht="12.8" hidden="true" customHeight="false" outlineLevel="0" collapsed="false">
      <c r="A2214" s="131" t="n">
        <v>1449093600</v>
      </c>
      <c r="B2214" s="330" t="n">
        <f aca="false">(A2214/(24*60*60))+DATE(1970,1,1)</f>
        <v>42340.9166666667</v>
      </c>
      <c r="C2214" s="132" t="n">
        <v>16.5607</v>
      </c>
      <c r="D2214" s="132" t="n">
        <v>16.75308</v>
      </c>
      <c r="E2214" s="132" t="n">
        <v>16.5245</v>
      </c>
      <c r="F2214" s="132" t="n">
        <v>16.6997</v>
      </c>
    </row>
    <row r="2215" customFormat="false" ht="12.8" hidden="true" customHeight="false" outlineLevel="0" collapsed="false">
      <c r="A2215" s="131" t="n">
        <v>1449180000</v>
      </c>
      <c r="B2215" s="330" t="n">
        <f aca="false">(A2215/(24*60*60))+DATE(1970,1,1)</f>
        <v>42341.9166666667</v>
      </c>
      <c r="C2215" s="132" t="n">
        <v>16.6997</v>
      </c>
      <c r="D2215" s="132" t="n">
        <v>16.77102</v>
      </c>
      <c r="E2215" s="132" t="n">
        <v>16.63016</v>
      </c>
      <c r="F2215" s="132" t="n">
        <v>16.63352</v>
      </c>
    </row>
    <row r="2216" customFormat="false" ht="12.8" hidden="true" customHeight="false" outlineLevel="0" collapsed="false">
      <c r="A2216" s="131" t="n">
        <v>1449439200</v>
      </c>
      <c r="B2216" s="330" t="n">
        <f aca="false">(A2216/(24*60*60))+DATE(1970,1,1)</f>
        <v>42344.9166666667</v>
      </c>
      <c r="C2216" s="132" t="n">
        <v>16.63617</v>
      </c>
      <c r="D2216" s="132" t="n">
        <v>16.97351</v>
      </c>
      <c r="E2216" s="132" t="n">
        <v>16.63617</v>
      </c>
      <c r="F2216" s="132" t="n">
        <v>16.8773</v>
      </c>
    </row>
    <row r="2217" customFormat="false" ht="12.8" hidden="true" customHeight="false" outlineLevel="0" collapsed="false">
      <c r="A2217" s="131" t="n">
        <v>1449525600</v>
      </c>
      <c r="B2217" s="330" t="n">
        <f aca="false">(A2217/(24*60*60))+DATE(1970,1,1)</f>
        <v>42345.9166666667</v>
      </c>
      <c r="C2217" s="132" t="n">
        <v>16.8773</v>
      </c>
      <c r="D2217" s="132" t="n">
        <v>17.07677</v>
      </c>
      <c r="E2217" s="132" t="n">
        <v>16.87676</v>
      </c>
      <c r="F2217" s="132" t="n">
        <v>17.0022</v>
      </c>
    </row>
    <row r="2218" customFormat="false" ht="12.8" hidden="true" customHeight="false" outlineLevel="0" collapsed="false">
      <c r="A2218" s="131" t="n">
        <v>1449612000</v>
      </c>
      <c r="B2218" s="330" t="n">
        <f aca="false">(A2218/(24*60*60))+DATE(1970,1,1)</f>
        <v>42346.9166666667</v>
      </c>
      <c r="C2218" s="132" t="n">
        <v>17.0022</v>
      </c>
      <c r="D2218" s="132" t="n">
        <v>17.09888</v>
      </c>
      <c r="E2218" s="132" t="n">
        <v>16.92201</v>
      </c>
      <c r="F2218" s="132" t="n">
        <v>17.055</v>
      </c>
    </row>
    <row r="2219" customFormat="false" ht="12.8" hidden="true" customHeight="false" outlineLevel="0" collapsed="false">
      <c r="A2219" s="131" t="n">
        <v>1449698400</v>
      </c>
      <c r="B2219" s="330" t="n">
        <f aca="false">(A2219/(24*60*60))+DATE(1970,1,1)</f>
        <v>42347.9166666667</v>
      </c>
      <c r="C2219" s="132" t="n">
        <v>17.055</v>
      </c>
      <c r="D2219" s="132" t="n">
        <v>17.20898</v>
      </c>
      <c r="E2219" s="132" t="n">
        <v>17.03245</v>
      </c>
      <c r="F2219" s="132" t="n">
        <v>17.1901</v>
      </c>
    </row>
    <row r="2220" customFormat="false" ht="12.8" hidden="true" customHeight="false" outlineLevel="0" collapsed="false">
      <c r="A2220" s="131" t="n">
        <v>1449784800</v>
      </c>
      <c r="B2220" s="330" t="n">
        <f aca="false">(A2220/(24*60*60))+DATE(1970,1,1)</f>
        <v>42348.9166666667</v>
      </c>
      <c r="C2220" s="132" t="n">
        <v>17.1901</v>
      </c>
      <c r="D2220" s="132" t="n">
        <v>17.4372</v>
      </c>
      <c r="E2220" s="132" t="n">
        <v>17.168</v>
      </c>
      <c r="F2220" s="132" t="n">
        <v>17.3855</v>
      </c>
    </row>
    <row r="2221" customFormat="false" ht="12.8" hidden="true" customHeight="false" outlineLevel="0" collapsed="false">
      <c r="A2221" s="131" t="n">
        <v>1450044000</v>
      </c>
      <c r="B2221" s="330" t="n">
        <f aca="false">(A2221/(24*60*60))+DATE(1970,1,1)</f>
        <v>42351.9166666667</v>
      </c>
      <c r="C2221" s="132" t="n">
        <v>17.2829</v>
      </c>
      <c r="D2221" s="132" t="n">
        <v>17.4663</v>
      </c>
      <c r="E2221" s="132" t="n">
        <v>17.2698</v>
      </c>
      <c r="F2221" s="132" t="n">
        <v>17.2912</v>
      </c>
    </row>
    <row r="2222" customFormat="false" ht="12.8" hidden="true" customHeight="false" outlineLevel="0" collapsed="false">
      <c r="A2222" s="131" t="n">
        <v>1450130400</v>
      </c>
      <c r="B2222" s="330" t="n">
        <f aca="false">(A2222/(24*60*60))+DATE(1970,1,1)</f>
        <v>42352.9166666667</v>
      </c>
      <c r="C2222" s="132" t="n">
        <v>17.2912</v>
      </c>
      <c r="D2222" s="132" t="n">
        <v>17.34829</v>
      </c>
      <c r="E2222" s="132" t="n">
        <v>17.1043</v>
      </c>
      <c r="F2222" s="132" t="n">
        <v>17.1088</v>
      </c>
    </row>
    <row r="2223" customFormat="false" ht="12.8" hidden="true" customHeight="false" outlineLevel="0" collapsed="false">
      <c r="A2223" s="131" t="n">
        <v>1450216800</v>
      </c>
      <c r="B2223" s="330" t="n">
        <f aca="false">(A2223/(24*60*60))+DATE(1970,1,1)</f>
        <v>42353.9166666667</v>
      </c>
      <c r="C2223" s="132" t="n">
        <v>17.1088</v>
      </c>
      <c r="D2223" s="132" t="n">
        <v>17.19168</v>
      </c>
      <c r="E2223" s="132" t="n">
        <v>16.8995</v>
      </c>
      <c r="F2223" s="132" t="n">
        <v>16.9718</v>
      </c>
    </row>
    <row r="2224" customFormat="false" ht="12.8" hidden="true" customHeight="false" outlineLevel="0" collapsed="false">
      <c r="A2224" s="131" t="n">
        <v>1450303200</v>
      </c>
      <c r="B2224" s="330" t="n">
        <f aca="false">(A2224/(24*60*60))+DATE(1970,1,1)</f>
        <v>42354.9166666667</v>
      </c>
      <c r="C2224" s="132" t="n">
        <v>16.9718</v>
      </c>
      <c r="D2224" s="132" t="n">
        <v>17.15393</v>
      </c>
      <c r="E2224" s="132" t="n">
        <v>16.92662</v>
      </c>
      <c r="F2224" s="132" t="n">
        <v>17.0407</v>
      </c>
    </row>
    <row r="2225" customFormat="false" ht="12.8" hidden="true" customHeight="false" outlineLevel="0" collapsed="false">
      <c r="A2225" s="131" t="n">
        <v>1450389600</v>
      </c>
      <c r="B2225" s="330" t="n">
        <f aca="false">(A2225/(24*60*60))+DATE(1970,1,1)</f>
        <v>42355.9166666667</v>
      </c>
      <c r="C2225" s="132" t="n">
        <v>17.0407</v>
      </c>
      <c r="D2225" s="132" t="n">
        <v>17.13735</v>
      </c>
      <c r="E2225" s="132" t="n">
        <v>16.95856</v>
      </c>
      <c r="F2225" s="132" t="n">
        <v>17.114</v>
      </c>
    </row>
    <row r="2226" customFormat="false" ht="12.8" hidden="true" customHeight="false" outlineLevel="0" collapsed="false">
      <c r="A2226" s="131" t="n">
        <v>1450648800</v>
      </c>
      <c r="B2226" s="330" t="n">
        <f aca="false">(A2226/(24*60*60))+DATE(1970,1,1)</f>
        <v>42358.9166666667</v>
      </c>
      <c r="C2226" s="132" t="n">
        <v>17.114</v>
      </c>
      <c r="D2226" s="132" t="n">
        <v>17.22761</v>
      </c>
      <c r="E2226" s="132" t="n">
        <v>17.03243</v>
      </c>
      <c r="F2226" s="132" t="n">
        <v>17.15</v>
      </c>
    </row>
    <row r="2227" customFormat="false" ht="12.8" hidden="true" customHeight="false" outlineLevel="0" collapsed="false">
      <c r="A2227" s="131" t="n">
        <v>1450735200</v>
      </c>
      <c r="B2227" s="330" t="n">
        <f aca="false">(A2227/(24*60*60))+DATE(1970,1,1)</f>
        <v>42359.9166666667</v>
      </c>
      <c r="C2227" s="132" t="n">
        <v>17.15</v>
      </c>
      <c r="D2227" s="132" t="n">
        <v>17.23573</v>
      </c>
      <c r="E2227" s="132" t="n">
        <v>17.09876</v>
      </c>
      <c r="F2227" s="132" t="n">
        <v>17.1867</v>
      </c>
    </row>
    <row r="2228" customFormat="false" ht="12.8" hidden="true" customHeight="false" outlineLevel="0" collapsed="false">
      <c r="A2228" s="131" t="n">
        <v>1450821600</v>
      </c>
      <c r="B2228" s="330" t="n">
        <f aca="false">(A2228/(24*60*60))+DATE(1970,1,1)</f>
        <v>42360.9166666667</v>
      </c>
      <c r="C2228" s="132" t="n">
        <v>17.1867</v>
      </c>
      <c r="D2228" s="132" t="n">
        <v>17.24892</v>
      </c>
      <c r="E2228" s="132" t="n">
        <v>17.15381</v>
      </c>
      <c r="F2228" s="132" t="n">
        <v>17.2042</v>
      </c>
    </row>
    <row r="2229" customFormat="false" ht="12.8" hidden="true" customHeight="false" outlineLevel="0" collapsed="false">
      <c r="A2229" s="131" t="n">
        <v>1450908000</v>
      </c>
      <c r="B2229" s="330" t="n">
        <f aca="false">(A2229/(24*60*60))+DATE(1970,1,1)</f>
        <v>42361.9166666667</v>
      </c>
      <c r="C2229" s="132" t="n">
        <v>17.2042</v>
      </c>
      <c r="D2229" s="132" t="n">
        <v>17.31641</v>
      </c>
      <c r="E2229" s="132" t="n">
        <v>17.1917</v>
      </c>
      <c r="F2229" s="132" t="n">
        <v>17.27789</v>
      </c>
    </row>
    <row r="2230" customFormat="false" ht="12.8" hidden="true" customHeight="false" outlineLevel="0" collapsed="false">
      <c r="A2230" s="131" t="n">
        <v>1451253600</v>
      </c>
      <c r="B2230" s="330" t="n">
        <f aca="false">(A2230/(24*60*60))+DATE(1970,1,1)</f>
        <v>42365.9166666667</v>
      </c>
      <c r="C2230" s="132" t="n">
        <v>17.27789</v>
      </c>
      <c r="D2230" s="132" t="n">
        <v>17.30874</v>
      </c>
      <c r="E2230" s="132" t="n">
        <v>17.2168</v>
      </c>
      <c r="F2230" s="132" t="n">
        <v>17.2245</v>
      </c>
    </row>
    <row r="2231" customFormat="false" ht="12.8" hidden="true" customHeight="false" outlineLevel="0" collapsed="false">
      <c r="A2231" s="131" t="n">
        <v>1451340000</v>
      </c>
      <c r="B2231" s="330" t="n">
        <f aca="false">(A2231/(24*60*60))+DATE(1970,1,1)</f>
        <v>42366.9166666667</v>
      </c>
      <c r="C2231" s="132" t="n">
        <v>17.2245</v>
      </c>
      <c r="D2231" s="132" t="n">
        <v>17.27628</v>
      </c>
      <c r="E2231" s="132" t="n">
        <v>17.15693</v>
      </c>
      <c r="F2231" s="132" t="n">
        <v>17.2262</v>
      </c>
    </row>
    <row r="2232" customFormat="false" ht="12.8" hidden="true" customHeight="false" outlineLevel="0" collapsed="false">
      <c r="A2232" s="131" t="n">
        <v>1451426400</v>
      </c>
      <c r="B2232" s="330" t="n">
        <f aca="false">(A2232/(24*60*60))+DATE(1970,1,1)</f>
        <v>42367.9166666667</v>
      </c>
      <c r="C2232" s="132" t="n">
        <v>17.2262</v>
      </c>
      <c r="D2232" s="132" t="n">
        <v>17.4009</v>
      </c>
      <c r="E2232" s="132" t="n">
        <v>17.22364</v>
      </c>
      <c r="F2232" s="132" t="n">
        <v>17.376</v>
      </c>
    </row>
    <row r="2233" customFormat="false" ht="12.8" hidden="true" customHeight="false" outlineLevel="0" collapsed="false">
      <c r="A2233" s="131" t="n">
        <v>1451512800</v>
      </c>
      <c r="B2233" s="330" t="n">
        <f aca="false">(A2233/(24*60*60))+DATE(1970,1,1)</f>
        <v>42368.9166666667</v>
      </c>
      <c r="C2233" s="132" t="n">
        <v>17.376</v>
      </c>
      <c r="D2233" s="132" t="n">
        <v>17.41428</v>
      </c>
      <c r="E2233" s="132" t="n">
        <v>17.18812</v>
      </c>
      <c r="F2233" s="132" t="n">
        <v>17.2146</v>
      </c>
    </row>
    <row r="2234" customFormat="false" ht="12.8" hidden="true" customHeight="false" outlineLevel="0" collapsed="false">
      <c r="A2234" s="131" t="n">
        <v>1451858400</v>
      </c>
      <c r="B2234" s="330" t="n">
        <f aca="false">(A2234/(24*60*60))+DATE(1970,1,1)</f>
        <v>42372.9166666667</v>
      </c>
      <c r="C2234" s="132" t="n">
        <v>17.2146</v>
      </c>
      <c r="D2234" s="132" t="n">
        <v>17.38891</v>
      </c>
      <c r="E2234" s="132" t="n">
        <v>17.1775</v>
      </c>
      <c r="F2234" s="132" t="n">
        <v>17.3029</v>
      </c>
    </row>
    <row r="2235" customFormat="false" ht="12.8" hidden="true" customHeight="false" outlineLevel="0" collapsed="false">
      <c r="A2235" s="131" t="n">
        <v>1451944800</v>
      </c>
      <c r="B2235" s="330" t="n">
        <f aca="false">(A2235/(24*60*60))+DATE(1970,1,1)</f>
        <v>42373.9166666667</v>
      </c>
      <c r="C2235" s="132" t="n">
        <v>17.3029</v>
      </c>
      <c r="D2235" s="132" t="n">
        <v>17.37996</v>
      </c>
      <c r="E2235" s="132" t="n">
        <v>17.25758</v>
      </c>
      <c r="F2235" s="132" t="n">
        <v>17.3337</v>
      </c>
    </row>
    <row r="2236" customFormat="false" ht="12.8" hidden="true" customHeight="false" outlineLevel="0" collapsed="false">
      <c r="A2236" s="131" t="n">
        <v>1452031200</v>
      </c>
      <c r="B2236" s="330" t="n">
        <f aca="false">(A2236/(24*60*60))+DATE(1970,1,1)</f>
        <v>42374.9166666667</v>
      </c>
      <c r="C2236" s="132" t="n">
        <v>17.3337</v>
      </c>
      <c r="D2236" s="132" t="n">
        <v>17.55762</v>
      </c>
      <c r="E2236" s="132" t="n">
        <v>17.31641</v>
      </c>
      <c r="F2236" s="132" t="n">
        <v>17.5286</v>
      </c>
    </row>
    <row r="2237" customFormat="false" ht="12.8" hidden="true" customHeight="false" outlineLevel="0" collapsed="false">
      <c r="A2237" s="131" t="n">
        <v>1452117600</v>
      </c>
      <c r="B2237" s="330" t="n">
        <f aca="false">(A2237/(24*60*60))+DATE(1970,1,1)</f>
        <v>42375.9166666667</v>
      </c>
      <c r="C2237" s="132" t="n">
        <v>17.5286</v>
      </c>
      <c r="D2237" s="132" t="n">
        <v>17.8466</v>
      </c>
      <c r="E2237" s="132" t="n">
        <v>17.51061</v>
      </c>
      <c r="F2237" s="132" t="n">
        <v>17.8172</v>
      </c>
    </row>
    <row r="2238" customFormat="false" ht="12.8" hidden="true" customHeight="false" outlineLevel="0" collapsed="false">
      <c r="A2238" s="131" t="n">
        <v>1452204000</v>
      </c>
      <c r="B2238" s="330" t="n">
        <f aca="false">(A2238/(24*60*60))+DATE(1970,1,1)</f>
        <v>42376.9166666667</v>
      </c>
      <c r="C2238" s="132" t="n">
        <v>17.8172</v>
      </c>
      <c r="D2238" s="132" t="n">
        <v>17.97465</v>
      </c>
      <c r="E2238" s="132" t="n">
        <v>17.7078</v>
      </c>
      <c r="F2238" s="132" t="n">
        <v>17.9102</v>
      </c>
    </row>
    <row r="2239" customFormat="false" ht="12.8" hidden="true" customHeight="false" outlineLevel="0" collapsed="false">
      <c r="A2239" s="131" t="n">
        <v>1452463200</v>
      </c>
      <c r="B2239" s="330" t="n">
        <f aca="false">(A2239/(24*60*60))+DATE(1970,1,1)</f>
        <v>42379.9166666667</v>
      </c>
      <c r="C2239" s="132" t="n">
        <v>17.89265</v>
      </c>
      <c r="D2239" s="132" t="n">
        <v>18.00798</v>
      </c>
      <c r="E2239" s="132" t="n">
        <v>17.7836</v>
      </c>
      <c r="F2239" s="132" t="n">
        <v>17.88</v>
      </c>
    </row>
    <row r="2240" customFormat="false" ht="12.8" hidden="true" customHeight="false" outlineLevel="0" collapsed="false">
      <c r="A2240" s="131" t="n">
        <v>1452549600</v>
      </c>
      <c r="B2240" s="330" t="n">
        <f aca="false">(A2240/(24*60*60))+DATE(1970,1,1)</f>
        <v>42380.9166666667</v>
      </c>
      <c r="C2240" s="132" t="n">
        <v>17.88</v>
      </c>
      <c r="D2240" s="132" t="n">
        <v>17.97741</v>
      </c>
      <c r="E2240" s="132" t="n">
        <v>17.73002</v>
      </c>
      <c r="F2240" s="132" t="n">
        <v>17.8909</v>
      </c>
    </row>
    <row r="2241" customFormat="false" ht="12.8" hidden="true" customHeight="false" outlineLevel="0" collapsed="false">
      <c r="A2241" s="131" t="n">
        <v>1452636000</v>
      </c>
      <c r="B2241" s="330" t="n">
        <f aca="false">(A2241/(24*60*60))+DATE(1970,1,1)</f>
        <v>42381.9166666667</v>
      </c>
      <c r="C2241" s="132" t="n">
        <v>17.8909</v>
      </c>
      <c r="D2241" s="132" t="n">
        <v>17.9531</v>
      </c>
      <c r="E2241" s="132" t="n">
        <v>17.7634</v>
      </c>
      <c r="F2241" s="132" t="n">
        <v>17.9443</v>
      </c>
    </row>
    <row r="2242" customFormat="false" ht="12.8" hidden="true" customHeight="false" outlineLevel="0" collapsed="false">
      <c r="A2242" s="131" t="n">
        <v>1452722400</v>
      </c>
      <c r="B2242" s="330" t="n">
        <f aca="false">(A2242/(24*60*60))+DATE(1970,1,1)</f>
        <v>42382.9166666667</v>
      </c>
      <c r="C2242" s="132" t="n">
        <v>17.9443</v>
      </c>
      <c r="D2242" s="132" t="n">
        <v>18.01268</v>
      </c>
      <c r="E2242" s="132" t="n">
        <v>17.84573</v>
      </c>
      <c r="F2242" s="132" t="n">
        <v>17.8638</v>
      </c>
    </row>
    <row r="2243" customFormat="false" ht="12.8" hidden="true" customHeight="false" outlineLevel="0" collapsed="false">
      <c r="A2243" s="131" t="n">
        <v>1452808800</v>
      </c>
      <c r="B2243" s="330" t="n">
        <f aca="false">(A2243/(24*60*60))+DATE(1970,1,1)</f>
        <v>42383.9166666667</v>
      </c>
      <c r="C2243" s="132" t="n">
        <v>17.8638</v>
      </c>
      <c r="D2243" s="132" t="n">
        <v>18.32759</v>
      </c>
      <c r="E2243" s="132" t="n">
        <v>17.8501</v>
      </c>
      <c r="F2243" s="132" t="n">
        <v>18.2466</v>
      </c>
    </row>
    <row r="2244" customFormat="false" ht="12.8" hidden="true" customHeight="false" outlineLevel="0" collapsed="false">
      <c r="A2244" s="131" t="n">
        <v>1453068000</v>
      </c>
      <c r="B2244" s="330" t="n">
        <f aca="false">(A2244/(24*60*60))+DATE(1970,1,1)</f>
        <v>42386.9166666667</v>
      </c>
      <c r="C2244" s="132" t="n">
        <v>18.2605</v>
      </c>
      <c r="D2244" s="132" t="n">
        <v>18.30002</v>
      </c>
      <c r="E2244" s="132" t="n">
        <v>18.1559</v>
      </c>
      <c r="F2244" s="132" t="n">
        <v>18.1988</v>
      </c>
    </row>
    <row r="2245" customFormat="false" ht="12.8" hidden="true" customHeight="false" outlineLevel="0" collapsed="false">
      <c r="A2245" s="131" t="n">
        <v>1453154400</v>
      </c>
      <c r="B2245" s="330" t="n">
        <f aca="false">(A2245/(24*60*60))+DATE(1970,1,1)</f>
        <v>42387.9166666667</v>
      </c>
      <c r="C2245" s="132" t="n">
        <v>18.1988</v>
      </c>
      <c r="D2245" s="132" t="n">
        <v>18.29842</v>
      </c>
      <c r="E2245" s="132" t="n">
        <v>18.04277</v>
      </c>
      <c r="F2245" s="132" t="n">
        <v>18.2734</v>
      </c>
    </row>
    <row r="2246" customFormat="false" ht="12.8" hidden="true" customHeight="false" outlineLevel="0" collapsed="false">
      <c r="A2246" s="131" t="n">
        <v>1453240800</v>
      </c>
      <c r="B2246" s="330" t="n">
        <f aca="false">(A2246/(24*60*60))+DATE(1970,1,1)</f>
        <v>42388.9166666667</v>
      </c>
      <c r="C2246" s="132" t="n">
        <v>18.2734</v>
      </c>
      <c r="D2246" s="132" t="n">
        <v>18.6761</v>
      </c>
      <c r="E2246" s="132" t="n">
        <v>18.25019</v>
      </c>
      <c r="F2246" s="132" t="n">
        <v>18.5143</v>
      </c>
    </row>
    <row r="2247" customFormat="false" ht="12.8" hidden="true" customHeight="false" outlineLevel="0" collapsed="false">
      <c r="A2247" s="131" t="n">
        <v>1453327200</v>
      </c>
      <c r="B2247" s="330" t="n">
        <f aca="false">(A2247/(24*60*60))+DATE(1970,1,1)</f>
        <v>42389.9166666667</v>
      </c>
      <c r="C2247" s="132" t="n">
        <v>18.5143</v>
      </c>
      <c r="D2247" s="132" t="n">
        <v>18.80197</v>
      </c>
      <c r="E2247" s="132" t="n">
        <v>18.42513</v>
      </c>
      <c r="F2247" s="132" t="n">
        <v>18.7276</v>
      </c>
    </row>
    <row r="2248" customFormat="false" ht="12.8" hidden="true" customHeight="false" outlineLevel="0" collapsed="false">
      <c r="A2248" s="131" t="n">
        <v>1453413600</v>
      </c>
      <c r="B2248" s="330" t="n">
        <f aca="false">(A2248/(24*60*60))+DATE(1970,1,1)</f>
        <v>42390.9166666667</v>
      </c>
      <c r="C2248" s="132" t="n">
        <v>18.7276</v>
      </c>
      <c r="D2248" s="132" t="n">
        <v>18.75723</v>
      </c>
      <c r="E2248" s="132" t="n">
        <v>18.36666</v>
      </c>
      <c r="F2248" s="132" t="n">
        <v>18.4264</v>
      </c>
    </row>
    <row r="2249" customFormat="false" ht="12.8" hidden="true" customHeight="false" outlineLevel="0" collapsed="false">
      <c r="A2249" s="131" t="n">
        <v>1453672800</v>
      </c>
      <c r="B2249" s="330" t="n">
        <f aca="false">(A2249/(24*60*60))+DATE(1970,1,1)</f>
        <v>42393.9166666667</v>
      </c>
      <c r="C2249" s="132" t="n">
        <v>18.4405</v>
      </c>
      <c r="D2249" s="132" t="n">
        <v>18.6432</v>
      </c>
      <c r="E2249" s="132" t="n">
        <v>18.4089</v>
      </c>
      <c r="F2249" s="132" t="n">
        <v>18.6003</v>
      </c>
    </row>
    <row r="2250" customFormat="false" ht="12.8" hidden="true" customHeight="false" outlineLevel="0" collapsed="false">
      <c r="A2250" s="131" t="n">
        <v>1453759200</v>
      </c>
      <c r="B2250" s="330" t="n">
        <f aca="false">(A2250/(24*60*60))+DATE(1970,1,1)</f>
        <v>42394.9166666667</v>
      </c>
      <c r="C2250" s="132" t="n">
        <v>18.6003</v>
      </c>
      <c r="D2250" s="132" t="n">
        <v>18.6804</v>
      </c>
      <c r="E2250" s="132" t="n">
        <v>18.3923</v>
      </c>
      <c r="F2250" s="132" t="n">
        <v>18.4579</v>
      </c>
    </row>
    <row r="2251" customFormat="false" ht="12.8" hidden="true" customHeight="false" outlineLevel="0" collapsed="false">
      <c r="A2251" s="131" t="n">
        <v>1453845600</v>
      </c>
      <c r="B2251" s="330" t="n">
        <f aca="false">(A2251/(24*60*60))+DATE(1970,1,1)</f>
        <v>42395.9166666667</v>
      </c>
      <c r="C2251" s="132" t="n">
        <v>18.4579</v>
      </c>
      <c r="D2251" s="132" t="n">
        <v>18.5464</v>
      </c>
      <c r="E2251" s="132" t="n">
        <v>18.34537</v>
      </c>
      <c r="F2251" s="132" t="n">
        <v>18.4628</v>
      </c>
    </row>
    <row r="2252" customFormat="false" ht="12.8" hidden="true" customHeight="false" outlineLevel="0" collapsed="false">
      <c r="A2252" s="131" t="n">
        <v>1453932000</v>
      </c>
      <c r="B2252" s="330" t="n">
        <f aca="false">(A2252/(24*60*60))+DATE(1970,1,1)</f>
        <v>42396.9166666667</v>
      </c>
      <c r="C2252" s="132" t="n">
        <v>18.4628</v>
      </c>
      <c r="D2252" s="132" t="n">
        <v>18.47141</v>
      </c>
      <c r="E2252" s="132" t="n">
        <v>18.19421</v>
      </c>
      <c r="F2252" s="132" t="n">
        <v>18.3171</v>
      </c>
    </row>
    <row r="2253" customFormat="false" ht="12.8" hidden="true" customHeight="false" outlineLevel="0" collapsed="false">
      <c r="A2253" s="131" t="n">
        <v>1454018400</v>
      </c>
      <c r="B2253" s="330" t="n">
        <f aca="false">(A2253/(24*60*60))+DATE(1970,1,1)</f>
        <v>42397.9166666667</v>
      </c>
      <c r="C2253" s="132" t="n">
        <v>18.3171</v>
      </c>
      <c r="D2253" s="132" t="n">
        <v>18.34961</v>
      </c>
      <c r="E2253" s="132" t="n">
        <v>18.0893</v>
      </c>
      <c r="F2253" s="132" t="n">
        <v>18.0918</v>
      </c>
    </row>
    <row r="2254" customFormat="false" ht="12.8" hidden="true" customHeight="false" outlineLevel="0" collapsed="false">
      <c r="A2254" s="131" t="n">
        <v>1454277600</v>
      </c>
      <c r="B2254" s="330" t="n">
        <f aca="false">(A2254/(24*60*60))+DATE(1970,1,1)</f>
        <v>42400.9166666667</v>
      </c>
      <c r="C2254" s="132" t="n">
        <v>18.1055</v>
      </c>
      <c r="D2254" s="132" t="n">
        <v>18.41759</v>
      </c>
      <c r="E2254" s="132" t="n">
        <v>18.1055</v>
      </c>
      <c r="F2254" s="132" t="n">
        <v>18.225</v>
      </c>
    </row>
    <row r="2255" customFormat="false" ht="12.8" hidden="true" customHeight="false" outlineLevel="0" collapsed="false">
      <c r="A2255" s="131" t="n">
        <v>1454364000</v>
      </c>
      <c r="B2255" s="330" t="n">
        <f aca="false">(A2255/(24*60*60))+DATE(1970,1,1)</f>
        <v>42401.9166666667</v>
      </c>
      <c r="C2255" s="132" t="n">
        <v>18.225</v>
      </c>
      <c r="D2255" s="132" t="n">
        <v>18.54609</v>
      </c>
      <c r="E2255" s="132" t="n">
        <v>18.17832</v>
      </c>
      <c r="F2255" s="132" t="n">
        <v>18.4749</v>
      </c>
    </row>
    <row r="2256" customFormat="false" ht="12.8" hidden="true" customHeight="false" outlineLevel="0" collapsed="false">
      <c r="A2256" s="131" t="n">
        <v>1454450400</v>
      </c>
      <c r="B2256" s="330" t="n">
        <f aca="false">(A2256/(24*60*60))+DATE(1970,1,1)</f>
        <v>42402.9166666667</v>
      </c>
      <c r="C2256" s="132" t="n">
        <v>18.4749</v>
      </c>
      <c r="D2256" s="132" t="n">
        <v>18.61285</v>
      </c>
      <c r="E2256" s="132" t="n">
        <v>18.15572</v>
      </c>
      <c r="F2256" s="132" t="n">
        <v>18.1647</v>
      </c>
    </row>
    <row r="2257" customFormat="false" ht="12.8" hidden="true" customHeight="false" outlineLevel="0" collapsed="false">
      <c r="A2257" s="131" t="n">
        <v>1454536800</v>
      </c>
      <c r="B2257" s="330" t="n">
        <f aca="false">(A2257/(24*60*60))+DATE(1970,1,1)</f>
        <v>42403.9166666667</v>
      </c>
      <c r="C2257" s="132" t="n">
        <v>18.1647</v>
      </c>
      <c r="D2257" s="132" t="n">
        <v>18.33742</v>
      </c>
      <c r="E2257" s="132" t="n">
        <v>18.01481</v>
      </c>
      <c r="F2257" s="132" t="n">
        <v>18.2648</v>
      </c>
    </row>
    <row r="2258" customFormat="false" ht="12.8" hidden="true" customHeight="false" outlineLevel="0" collapsed="false">
      <c r="A2258" s="131" t="n">
        <v>1454623200</v>
      </c>
      <c r="B2258" s="330" t="n">
        <f aca="false">(A2258/(24*60*60))+DATE(1970,1,1)</f>
        <v>42404.9166666667</v>
      </c>
      <c r="C2258" s="132" t="n">
        <v>18.2648</v>
      </c>
      <c r="D2258" s="132" t="n">
        <v>18.47231</v>
      </c>
      <c r="E2258" s="132" t="n">
        <v>18.1624</v>
      </c>
      <c r="F2258" s="132" t="n">
        <v>18.4355</v>
      </c>
    </row>
    <row r="2259" customFormat="false" ht="12.8" hidden="true" customHeight="false" outlineLevel="0" collapsed="false">
      <c r="A2259" s="131" t="n">
        <v>1454882400</v>
      </c>
      <c r="B2259" s="330" t="n">
        <f aca="false">(A2259/(24*60*60))+DATE(1970,1,1)</f>
        <v>42407.9166666667</v>
      </c>
      <c r="C2259" s="132" t="n">
        <v>18.4355</v>
      </c>
      <c r="D2259" s="132" t="n">
        <v>18.7977</v>
      </c>
      <c r="E2259" s="132" t="n">
        <v>18.36478</v>
      </c>
      <c r="F2259" s="132" t="n">
        <v>18.6595</v>
      </c>
    </row>
    <row r="2260" customFormat="false" ht="12.8" hidden="true" customHeight="false" outlineLevel="0" collapsed="false">
      <c r="A2260" s="131" t="n">
        <v>1454968800</v>
      </c>
      <c r="B2260" s="330" t="n">
        <f aca="false">(A2260/(24*60*60))+DATE(1970,1,1)</f>
        <v>42408.9166666667</v>
      </c>
      <c r="C2260" s="132" t="n">
        <v>18.6595</v>
      </c>
      <c r="D2260" s="132" t="n">
        <v>18.93495</v>
      </c>
      <c r="E2260" s="132" t="n">
        <v>18.63184</v>
      </c>
      <c r="F2260" s="132" t="n">
        <v>18.8002</v>
      </c>
    </row>
    <row r="2261" customFormat="false" ht="12.8" hidden="true" customHeight="false" outlineLevel="0" collapsed="false">
      <c r="A2261" s="131" t="n">
        <v>1455055200</v>
      </c>
      <c r="B2261" s="330" t="n">
        <f aca="false">(A2261/(24*60*60))+DATE(1970,1,1)</f>
        <v>42409.9166666667</v>
      </c>
      <c r="C2261" s="132" t="n">
        <v>18.8002</v>
      </c>
      <c r="D2261" s="132" t="n">
        <v>18.9578</v>
      </c>
      <c r="E2261" s="132" t="n">
        <v>18.6306</v>
      </c>
      <c r="F2261" s="132" t="n">
        <v>18.9313</v>
      </c>
    </row>
    <row r="2262" customFormat="false" ht="12.8" hidden="true" customHeight="false" outlineLevel="0" collapsed="false">
      <c r="A2262" s="131" t="n">
        <v>1455141600</v>
      </c>
      <c r="B2262" s="330" t="n">
        <f aca="false">(A2262/(24*60*60))+DATE(1970,1,1)</f>
        <v>42410.9166666667</v>
      </c>
      <c r="C2262" s="132" t="n">
        <v>18.9313</v>
      </c>
      <c r="D2262" s="132" t="n">
        <v>19.44558</v>
      </c>
      <c r="E2262" s="132" t="n">
        <v>18.89906</v>
      </c>
      <c r="F2262" s="132" t="n">
        <v>19.1398</v>
      </c>
    </row>
    <row r="2263" customFormat="false" ht="12.8" hidden="true" customHeight="false" outlineLevel="0" collapsed="false">
      <c r="A2263" s="131" t="n">
        <v>1455228000</v>
      </c>
      <c r="B2263" s="330" t="n">
        <f aca="false">(A2263/(24*60*60))+DATE(1970,1,1)</f>
        <v>42411.9166666667</v>
      </c>
      <c r="C2263" s="132" t="n">
        <v>19.1398</v>
      </c>
      <c r="D2263" s="132" t="n">
        <v>19.2316</v>
      </c>
      <c r="E2263" s="132" t="n">
        <v>18.8849</v>
      </c>
      <c r="F2263" s="132" t="n">
        <v>18.8934</v>
      </c>
    </row>
    <row r="2264" customFormat="false" ht="12.8" hidden="true" customHeight="false" outlineLevel="0" collapsed="false">
      <c r="A2264" s="131" t="n">
        <v>1455487200</v>
      </c>
      <c r="B2264" s="330" t="n">
        <f aca="false">(A2264/(24*60*60))+DATE(1970,1,1)</f>
        <v>42414.9166666667</v>
      </c>
      <c r="C2264" s="132" t="n">
        <v>18.8934</v>
      </c>
      <c r="D2264" s="132" t="n">
        <v>18.97417</v>
      </c>
      <c r="E2264" s="132" t="n">
        <v>18.7838</v>
      </c>
      <c r="F2264" s="132" t="n">
        <v>18.8154</v>
      </c>
    </row>
    <row r="2265" customFormat="false" ht="12.8" hidden="true" customHeight="false" outlineLevel="0" collapsed="false">
      <c r="A2265" s="131" t="n">
        <v>1455573600</v>
      </c>
      <c r="B2265" s="330" t="n">
        <f aca="false">(A2265/(24*60*60))+DATE(1970,1,1)</f>
        <v>42415.9166666667</v>
      </c>
      <c r="C2265" s="132" t="n">
        <v>18.8154</v>
      </c>
      <c r="D2265" s="132" t="n">
        <v>18.89211</v>
      </c>
      <c r="E2265" s="132" t="n">
        <v>18.71557</v>
      </c>
      <c r="F2265" s="132" t="n">
        <v>18.8728</v>
      </c>
    </row>
    <row r="2266" customFormat="false" ht="12.8" hidden="true" customHeight="false" outlineLevel="0" collapsed="false">
      <c r="A2266" s="131" t="n">
        <v>1455660000</v>
      </c>
      <c r="B2266" s="330" t="n">
        <f aca="false">(A2266/(24*60*60))+DATE(1970,1,1)</f>
        <v>42416.9166666667</v>
      </c>
      <c r="C2266" s="132" t="n">
        <v>18.8728</v>
      </c>
      <c r="D2266" s="132" t="n">
        <v>18.94674</v>
      </c>
      <c r="E2266" s="132" t="n">
        <v>17.9424</v>
      </c>
      <c r="F2266" s="132" t="n">
        <v>18.3547</v>
      </c>
    </row>
    <row r="2267" customFormat="false" ht="12.8" hidden="true" customHeight="false" outlineLevel="0" collapsed="false">
      <c r="A2267" s="131" t="n">
        <v>1455746400</v>
      </c>
      <c r="B2267" s="330" t="n">
        <f aca="false">(A2267/(24*60*60))+DATE(1970,1,1)</f>
        <v>42417.9166666667</v>
      </c>
      <c r="C2267" s="132" t="n">
        <v>18.3547</v>
      </c>
      <c r="D2267" s="132" t="n">
        <v>18.3898</v>
      </c>
      <c r="E2267" s="132" t="n">
        <v>18.06103</v>
      </c>
      <c r="F2267" s="132" t="n">
        <v>18.2748</v>
      </c>
    </row>
    <row r="2268" customFormat="false" ht="12.8" hidden="true" customHeight="false" outlineLevel="0" collapsed="false">
      <c r="A2268" s="131" t="n">
        <v>1455832800</v>
      </c>
      <c r="B2268" s="330" t="n">
        <f aca="false">(A2268/(24*60*60))+DATE(1970,1,1)</f>
        <v>42418.9166666667</v>
      </c>
      <c r="C2268" s="132" t="n">
        <v>18.2748</v>
      </c>
      <c r="D2268" s="132" t="n">
        <v>18.36012</v>
      </c>
      <c r="E2268" s="132" t="n">
        <v>18.14903</v>
      </c>
      <c r="F2268" s="132" t="n">
        <v>18.1928</v>
      </c>
    </row>
    <row r="2269" customFormat="false" ht="12.8" hidden="true" customHeight="false" outlineLevel="0" collapsed="false">
      <c r="A2269" s="131" t="n">
        <v>1456092000</v>
      </c>
      <c r="B2269" s="330" t="n">
        <f aca="false">(A2269/(24*60*60))+DATE(1970,1,1)</f>
        <v>42421.9166666667</v>
      </c>
      <c r="C2269" s="132" t="n">
        <v>18.218</v>
      </c>
      <c r="D2269" s="132" t="n">
        <v>18.24186</v>
      </c>
      <c r="E2269" s="132" t="n">
        <v>17.99749</v>
      </c>
      <c r="F2269" s="132" t="n">
        <v>18.0692</v>
      </c>
    </row>
    <row r="2270" customFormat="false" ht="12.8" hidden="true" customHeight="false" outlineLevel="0" collapsed="false">
      <c r="A2270" s="131" t="n">
        <v>1456178400</v>
      </c>
      <c r="B2270" s="330" t="n">
        <f aca="false">(A2270/(24*60*60))+DATE(1970,1,1)</f>
        <v>42422.9166666667</v>
      </c>
      <c r="C2270" s="132" t="n">
        <v>18.0692</v>
      </c>
      <c r="D2270" s="132" t="n">
        <v>18.25001</v>
      </c>
      <c r="E2270" s="132" t="n">
        <v>18.0351</v>
      </c>
      <c r="F2270" s="132" t="n">
        <v>18.1993</v>
      </c>
    </row>
    <row r="2271" customFormat="false" ht="12.8" hidden="true" customHeight="false" outlineLevel="0" collapsed="false">
      <c r="A2271" s="131" t="n">
        <v>1456264800</v>
      </c>
      <c r="B2271" s="330" t="n">
        <f aca="false">(A2271/(24*60*60))+DATE(1970,1,1)</f>
        <v>42423.9166666667</v>
      </c>
      <c r="C2271" s="132" t="n">
        <v>18.1993</v>
      </c>
      <c r="D2271" s="132" t="n">
        <v>18.37248</v>
      </c>
      <c r="E2271" s="132" t="n">
        <v>18.1386</v>
      </c>
      <c r="F2271" s="132" t="n">
        <v>18.2019</v>
      </c>
    </row>
    <row r="2272" customFormat="false" ht="12.8" hidden="true" customHeight="false" outlineLevel="0" collapsed="false">
      <c r="A2272" s="131" t="n">
        <v>1456351200</v>
      </c>
      <c r="B2272" s="330" t="n">
        <f aca="false">(A2272/(24*60*60))+DATE(1970,1,1)</f>
        <v>42424.9166666667</v>
      </c>
      <c r="C2272" s="132" t="n">
        <v>18.2019</v>
      </c>
      <c r="D2272" s="132" t="n">
        <v>18.24976</v>
      </c>
      <c r="E2272" s="132" t="n">
        <v>18.06697</v>
      </c>
      <c r="F2272" s="132" t="n">
        <v>18.1127</v>
      </c>
    </row>
    <row r="2273" customFormat="false" ht="12.8" hidden="true" customHeight="false" outlineLevel="0" collapsed="false">
      <c r="A2273" s="131" t="n">
        <v>1456437600</v>
      </c>
      <c r="B2273" s="330" t="n">
        <f aca="false">(A2273/(24*60*60))+DATE(1970,1,1)</f>
        <v>42425.9166666667</v>
      </c>
      <c r="C2273" s="132" t="n">
        <v>18.1127</v>
      </c>
      <c r="D2273" s="132" t="n">
        <v>18.2864</v>
      </c>
      <c r="E2273" s="132" t="n">
        <v>17.98391</v>
      </c>
      <c r="F2273" s="132" t="n">
        <v>18.255</v>
      </c>
    </row>
    <row r="2274" customFormat="false" ht="12.8" hidden="true" customHeight="false" outlineLevel="0" collapsed="false">
      <c r="A2274" s="131" t="n">
        <v>1456696800</v>
      </c>
      <c r="B2274" s="330" t="n">
        <f aca="false">(A2274/(24*60*60))+DATE(1970,1,1)</f>
        <v>42428.9166666667</v>
      </c>
      <c r="C2274" s="132" t="n">
        <v>18.2412</v>
      </c>
      <c r="D2274" s="132" t="n">
        <v>18.31701</v>
      </c>
      <c r="E2274" s="132" t="n">
        <v>18.04015</v>
      </c>
      <c r="F2274" s="132" t="n">
        <v>18.1183</v>
      </c>
    </row>
    <row r="2275" customFormat="false" ht="12.8" hidden="true" customHeight="false" outlineLevel="0" collapsed="false">
      <c r="A2275" s="131" t="n">
        <v>1456783200</v>
      </c>
      <c r="B2275" s="330" t="n">
        <f aca="false">(A2275/(24*60*60))+DATE(1970,1,1)</f>
        <v>42429.9166666667</v>
      </c>
      <c r="C2275" s="132" t="n">
        <v>18.1183</v>
      </c>
      <c r="D2275" s="132" t="n">
        <v>18.16991</v>
      </c>
      <c r="E2275" s="132" t="n">
        <v>17.8479</v>
      </c>
      <c r="F2275" s="132" t="n">
        <v>17.8867</v>
      </c>
    </row>
    <row r="2276" customFormat="false" ht="12.8" hidden="true" customHeight="false" outlineLevel="0" collapsed="false">
      <c r="A2276" s="131" t="n">
        <v>1456869600</v>
      </c>
      <c r="B2276" s="330" t="n">
        <f aca="false">(A2276/(24*60*60))+DATE(1970,1,1)</f>
        <v>42430.9166666667</v>
      </c>
      <c r="C2276" s="132" t="n">
        <v>17.8867</v>
      </c>
      <c r="D2276" s="132" t="n">
        <v>17.9817</v>
      </c>
      <c r="E2276" s="132" t="n">
        <v>17.7882</v>
      </c>
      <c r="F2276" s="132" t="n">
        <v>17.8195</v>
      </c>
    </row>
    <row r="2277" customFormat="false" ht="12.8" hidden="true" customHeight="false" outlineLevel="0" collapsed="false">
      <c r="A2277" s="131" t="n">
        <v>1456956000</v>
      </c>
      <c r="B2277" s="330" t="n">
        <f aca="false">(A2277/(24*60*60))+DATE(1970,1,1)</f>
        <v>42431.9166666667</v>
      </c>
      <c r="C2277" s="132" t="n">
        <v>17.8195</v>
      </c>
      <c r="D2277" s="132" t="n">
        <v>17.99552</v>
      </c>
      <c r="E2277" s="132" t="n">
        <v>17.8111</v>
      </c>
      <c r="F2277" s="132" t="n">
        <v>17.9148</v>
      </c>
    </row>
    <row r="2278" customFormat="false" ht="12.8" hidden="true" customHeight="false" outlineLevel="0" collapsed="false">
      <c r="A2278" s="131" t="n">
        <v>1457042400</v>
      </c>
      <c r="B2278" s="330" t="n">
        <f aca="false">(A2278/(24*60*60))+DATE(1970,1,1)</f>
        <v>42432.9166666667</v>
      </c>
      <c r="C2278" s="132" t="n">
        <v>17.9148</v>
      </c>
      <c r="D2278" s="132" t="n">
        <v>17.9686</v>
      </c>
      <c r="E2278" s="132" t="n">
        <v>17.7303</v>
      </c>
      <c r="F2278" s="132" t="n">
        <v>17.7496</v>
      </c>
    </row>
    <row r="2279" customFormat="false" ht="12.8" hidden="true" customHeight="false" outlineLevel="0" collapsed="false">
      <c r="A2279" s="131" t="n">
        <v>1457301600</v>
      </c>
      <c r="B2279" s="330" t="n">
        <f aca="false">(A2279/(24*60*60))+DATE(1970,1,1)</f>
        <v>42435.9166666667</v>
      </c>
      <c r="C2279" s="132" t="n">
        <v>17.7446</v>
      </c>
      <c r="D2279" s="132" t="n">
        <v>17.8789</v>
      </c>
      <c r="E2279" s="132" t="n">
        <v>17.69925</v>
      </c>
      <c r="F2279" s="132" t="n">
        <v>17.7419</v>
      </c>
    </row>
    <row r="2280" customFormat="false" ht="12.8" hidden="true" customHeight="false" outlineLevel="0" collapsed="false">
      <c r="A2280" s="131" t="n">
        <v>1457388000</v>
      </c>
      <c r="B2280" s="330" t="n">
        <f aca="false">(A2280/(24*60*60))+DATE(1970,1,1)</f>
        <v>42436.9166666667</v>
      </c>
      <c r="C2280" s="132" t="n">
        <v>17.7419</v>
      </c>
      <c r="D2280" s="132" t="n">
        <v>17.943</v>
      </c>
      <c r="E2280" s="132" t="n">
        <v>17.73761</v>
      </c>
      <c r="F2280" s="132" t="n">
        <v>17.9132</v>
      </c>
    </row>
    <row r="2281" customFormat="false" ht="12.8" hidden="true" customHeight="false" outlineLevel="0" collapsed="false">
      <c r="A2281" s="131" t="n">
        <v>1457474400</v>
      </c>
      <c r="B2281" s="330" t="n">
        <f aca="false">(A2281/(24*60*60))+DATE(1970,1,1)</f>
        <v>42437.9166666667</v>
      </c>
      <c r="C2281" s="132" t="n">
        <v>17.9132</v>
      </c>
      <c r="D2281" s="132" t="n">
        <v>17.9458</v>
      </c>
      <c r="E2281" s="132" t="n">
        <v>17.7023</v>
      </c>
      <c r="F2281" s="132" t="n">
        <v>17.7601</v>
      </c>
    </row>
    <row r="2282" customFormat="false" ht="12.8" hidden="true" customHeight="false" outlineLevel="0" collapsed="false">
      <c r="A2282" s="131" t="n">
        <v>1457560800</v>
      </c>
      <c r="B2282" s="330" t="n">
        <f aca="false">(A2282/(24*60*60))+DATE(1970,1,1)</f>
        <v>42438.9166666667</v>
      </c>
      <c r="C2282" s="132" t="n">
        <v>17.7601</v>
      </c>
      <c r="D2282" s="132" t="n">
        <v>17.9496</v>
      </c>
      <c r="E2282" s="132" t="n">
        <v>17.6148</v>
      </c>
      <c r="F2282" s="132" t="n">
        <v>17.8066</v>
      </c>
    </row>
    <row r="2283" customFormat="false" ht="12.8" hidden="true" customHeight="false" outlineLevel="0" collapsed="false">
      <c r="A2283" s="131" t="n">
        <v>1457647200</v>
      </c>
      <c r="B2283" s="330" t="n">
        <f aca="false">(A2283/(24*60*60))+DATE(1970,1,1)</f>
        <v>42439.9166666667</v>
      </c>
      <c r="C2283" s="132" t="n">
        <v>17.8066</v>
      </c>
      <c r="D2283" s="132" t="n">
        <v>17.84957</v>
      </c>
      <c r="E2283" s="132" t="n">
        <v>17.65884</v>
      </c>
      <c r="F2283" s="132" t="n">
        <v>17.6867</v>
      </c>
    </row>
    <row r="2284" customFormat="false" ht="12.8" hidden="true" customHeight="false" outlineLevel="0" collapsed="false">
      <c r="A2284" s="131" t="n">
        <v>1457902800</v>
      </c>
      <c r="B2284" s="330" t="n">
        <f aca="false">(A2284/(24*60*60))+DATE(1970,1,1)</f>
        <v>42442.875</v>
      </c>
      <c r="C2284" s="132" t="n">
        <v>17.6713</v>
      </c>
      <c r="D2284" s="132" t="n">
        <v>17.8286</v>
      </c>
      <c r="E2284" s="132" t="n">
        <v>17.6709</v>
      </c>
      <c r="F2284" s="132" t="n">
        <v>17.7423</v>
      </c>
    </row>
    <row r="2285" customFormat="false" ht="12.8" hidden="true" customHeight="false" outlineLevel="0" collapsed="false">
      <c r="A2285" s="131" t="n">
        <v>1457989200</v>
      </c>
      <c r="B2285" s="330" t="n">
        <f aca="false">(A2285/(24*60*60))+DATE(1970,1,1)</f>
        <v>42443.875</v>
      </c>
      <c r="C2285" s="132" t="n">
        <v>17.7423</v>
      </c>
      <c r="D2285" s="132" t="n">
        <v>17.97921</v>
      </c>
      <c r="E2285" s="132" t="n">
        <v>17.73811</v>
      </c>
      <c r="F2285" s="132" t="n">
        <v>17.88</v>
      </c>
    </row>
    <row r="2286" customFormat="false" ht="12.8" hidden="true" customHeight="false" outlineLevel="0" collapsed="false">
      <c r="A2286" s="131" t="n">
        <v>1458075600</v>
      </c>
      <c r="B2286" s="330" t="n">
        <f aca="false">(A2286/(24*60*60))+DATE(1970,1,1)</f>
        <v>42444.875</v>
      </c>
      <c r="C2286" s="132" t="n">
        <v>17.88</v>
      </c>
      <c r="D2286" s="132" t="n">
        <v>17.9891</v>
      </c>
      <c r="E2286" s="132" t="n">
        <v>17.5759</v>
      </c>
      <c r="F2286" s="132" t="n">
        <v>17.5883</v>
      </c>
    </row>
    <row r="2287" customFormat="false" ht="12.8" hidden="true" customHeight="false" outlineLevel="0" collapsed="false">
      <c r="A2287" s="131" t="n">
        <v>1458162000</v>
      </c>
      <c r="B2287" s="330" t="n">
        <f aca="false">(A2287/(24*60*60))+DATE(1970,1,1)</f>
        <v>42445.875</v>
      </c>
      <c r="C2287" s="132" t="n">
        <v>17.5883</v>
      </c>
      <c r="D2287" s="132" t="n">
        <v>17.63164</v>
      </c>
      <c r="E2287" s="132" t="n">
        <v>17.30866</v>
      </c>
      <c r="F2287" s="132" t="n">
        <v>17.3126</v>
      </c>
    </row>
    <row r="2288" customFormat="false" ht="12.8" hidden="true" customHeight="false" outlineLevel="0" collapsed="false">
      <c r="A2288" s="131" t="n">
        <v>1458248400</v>
      </c>
      <c r="B2288" s="330" t="n">
        <f aca="false">(A2288/(24*60*60))+DATE(1970,1,1)</f>
        <v>42446.875</v>
      </c>
      <c r="C2288" s="132" t="n">
        <v>17.3126</v>
      </c>
      <c r="D2288" s="132" t="n">
        <v>17.43651</v>
      </c>
      <c r="E2288" s="132" t="n">
        <v>17.22647</v>
      </c>
      <c r="F2288" s="132" t="n">
        <v>17.3728</v>
      </c>
    </row>
    <row r="2289" customFormat="false" ht="12.8" hidden="true" customHeight="false" outlineLevel="0" collapsed="false">
      <c r="A2289" s="131" t="n">
        <v>1458507600</v>
      </c>
      <c r="B2289" s="330" t="n">
        <f aca="false">(A2289/(24*60*60))+DATE(1970,1,1)</f>
        <v>42449.875</v>
      </c>
      <c r="C2289" s="132" t="n">
        <v>17.3465</v>
      </c>
      <c r="D2289" s="132" t="n">
        <v>17.4853</v>
      </c>
      <c r="E2289" s="132" t="n">
        <v>17.3465</v>
      </c>
      <c r="F2289" s="132" t="n">
        <v>17.3998</v>
      </c>
    </row>
    <row r="2290" customFormat="false" ht="12.8" hidden="true" customHeight="false" outlineLevel="0" collapsed="false">
      <c r="A2290" s="131" t="n">
        <v>1458594000</v>
      </c>
      <c r="B2290" s="330" t="n">
        <f aca="false">(A2290/(24*60*60))+DATE(1970,1,1)</f>
        <v>42450.875</v>
      </c>
      <c r="C2290" s="132" t="n">
        <v>17.3998</v>
      </c>
      <c r="D2290" s="132" t="n">
        <v>17.5351</v>
      </c>
      <c r="E2290" s="132" t="n">
        <v>17.3087</v>
      </c>
      <c r="F2290" s="132" t="n">
        <v>17.3193</v>
      </c>
    </row>
    <row r="2291" customFormat="false" ht="12.8" hidden="true" customHeight="false" outlineLevel="0" collapsed="false">
      <c r="A2291" s="131" t="n">
        <v>1458680400</v>
      </c>
      <c r="B2291" s="330" t="n">
        <f aca="false">(A2291/(24*60*60))+DATE(1970,1,1)</f>
        <v>42451.875</v>
      </c>
      <c r="C2291" s="132" t="n">
        <v>17.3193</v>
      </c>
      <c r="D2291" s="132" t="n">
        <v>17.60479</v>
      </c>
      <c r="E2291" s="132" t="n">
        <v>17.31121</v>
      </c>
      <c r="F2291" s="132" t="n">
        <v>17.5871</v>
      </c>
    </row>
    <row r="2292" customFormat="false" ht="12.8" hidden="true" customHeight="false" outlineLevel="0" collapsed="false">
      <c r="A2292" s="131" t="n">
        <v>1458766800</v>
      </c>
      <c r="B2292" s="330" t="n">
        <f aca="false">(A2292/(24*60*60))+DATE(1970,1,1)</f>
        <v>42452.875</v>
      </c>
      <c r="C2292" s="132" t="n">
        <v>17.5871</v>
      </c>
      <c r="D2292" s="132" t="n">
        <v>17.6983</v>
      </c>
      <c r="E2292" s="132" t="n">
        <v>17.555</v>
      </c>
      <c r="F2292" s="132" t="n">
        <v>17.5888</v>
      </c>
    </row>
    <row r="2293" customFormat="false" ht="12.8" hidden="true" customHeight="false" outlineLevel="0" collapsed="false">
      <c r="A2293" s="131" t="n">
        <v>1458853200</v>
      </c>
      <c r="B2293" s="330" t="n">
        <f aca="false">(A2293/(24*60*60))+DATE(1970,1,1)</f>
        <v>42453.875</v>
      </c>
      <c r="C2293" s="132" t="n">
        <v>17.5888</v>
      </c>
      <c r="D2293" s="132" t="n">
        <v>17.60903</v>
      </c>
      <c r="E2293" s="132" t="n">
        <v>17.51535</v>
      </c>
      <c r="F2293" s="132" t="n">
        <v>17.5177</v>
      </c>
    </row>
    <row r="2294" customFormat="false" ht="12.8" hidden="true" customHeight="false" outlineLevel="0" collapsed="false">
      <c r="A2294" s="131" t="n">
        <v>1459112400</v>
      </c>
      <c r="B2294" s="330" t="n">
        <f aca="false">(A2294/(24*60*60))+DATE(1970,1,1)</f>
        <v>42456.875</v>
      </c>
      <c r="C2294" s="132" t="n">
        <v>17.5177</v>
      </c>
      <c r="D2294" s="132" t="n">
        <v>17.60619</v>
      </c>
      <c r="E2294" s="132" t="n">
        <v>17.41061</v>
      </c>
      <c r="F2294" s="132" t="n">
        <v>17.4297</v>
      </c>
    </row>
    <row r="2295" customFormat="false" ht="12.8" hidden="true" customHeight="false" outlineLevel="0" collapsed="false">
      <c r="A2295" s="131" t="n">
        <v>1459198800</v>
      </c>
      <c r="B2295" s="330" t="n">
        <f aca="false">(A2295/(24*60*60))+DATE(1970,1,1)</f>
        <v>42457.875</v>
      </c>
      <c r="C2295" s="132" t="n">
        <v>17.4297</v>
      </c>
      <c r="D2295" s="132" t="n">
        <v>17.5487</v>
      </c>
      <c r="E2295" s="132" t="n">
        <v>17.2758</v>
      </c>
      <c r="F2295" s="132" t="n">
        <v>17.338</v>
      </c>
    </row>
    <row r="2296" customFormat="false" ht="12.8" hidden="true" customHeight="false" outlineLevel="0" collapsed="false">
      <c r="A2296" s="131" t="n">
        <v>1459285200</v>
      </c>
      <c r="B2296" s="330" t="n">
        <f aca="false">(A2296/(24*60*60))+DATE(1970,1,1)</f>
        <v>42458.875</v>
      </c>
      <c r="C2296" s="132" t="n">
        <v>17.338</v>
      </c>
      <c r="D2296" s="132" t="n">
        <v>17.34666</v>
      </c>
      <c r="E2296" s="132" t="n">
        <v>17.1686</v>
      </c>
      <c r="F2296" s="132" t="n">
        <v>17.2222</v>
      </c>
    </row>
    <row r="2297" customFormat="false" ht="12.8" hidden="true" customHeight="false" outlineLevel="0" collapsed="false">
      <c r="A2297" s="131" t="n">
        <v>1459371600</v>
      </c>
      <c r="B2297" s="330" t="n">
        <f aca="false">(A2297/(24*60*60))+DATE(1970,1,1)</f>
        <v>42459.875</v>
      </c>
      <c r="C2297" s="132" t="n">
        <v>17.2222</v>
      </c>
      <c r="D2297" s="132" t="n">
        <v>17.37561</v>
      </c>
      <c r="E2297" s="132" t="n">
        <v>17.101</v>
      </c>
      <c r="F2297" s="132" t="n">
        <v>17.2725</v>
      </c>
    </row>
    <row r="2298" customFormat="false" ht="12.8" hidden="true" customHeight="false" outlineLevel="0" collapsed="false">
      <c r="A2298" s="131" t="n">
        <v>1459458000</v>
      </c>
      <c r="B2298" s="330" t="n">
        <f aca="false">(A2298/(24*60*60))+DATE(1970,1,1)</f>
        <v>42460.875</v>
      </c>
      <c r="C2298" s="132" t="n">
        <v>17.2725</v>
      </c>
      <c r="D2298" s="132" t="n">
        <v>17.487</v>
      </c>
      <c r="E2298" s="132" t="n">
        <v>17.22877</v>
      </c>
      <c r="F2298" s="132" t="n">
        <v>17.3189</v>
      </c>
    </row>
    <row r="2299" customFormat="false" ht="12.8" hidden="true" customHeight="false" outlineLevel="0" collapsed="false">
      <c r="A2299" s="131" t="n">
        <v>1459717200</v>
      </c>
      <c r="B2299" s="330" t="n">
        <f aca="false">(A2299/(24*60*60))+DATE(1970,1,1)</f>
        <v>42463.875</v>
      </c>
      <c r="C2299" s="132" t="n">
        <v>17.313</v>
      </c>
      <c r="D2299" s="132" t="n">
        <v>17.4878</v>
      </c>
      <c r="E2299" s="132" t="n">
        <v>17.30068</v>
      </c>
      <c r="F2299" s="132" t="n">
        <v>17.4858</v>
      </c>
    </row>
    <row r="2300" customFormat="false" ht="12.8" hidden="true" customHeight="false" outlineLevel="0" collapsed="false">
      <c r="A2300" s="131" t="n">
        <v>1459803600</v>
      </c>
      <c r="B2300" s="330" t="n">
        <f aca="false">(A2300/(24*60*60))+DATE(1970,1,1)</f>
        <v>42464.875</v>
      </c>
      <c r="C2300" s="132" t="n">
        <v>17.4858</v>
      </c>
      <c r="D2300" s="132" t="n">
        <v>17.7749</v>
      </c>
      <c r="E2300" s="132" t="n">
        <v>17.4608</v>
      </c>
      <c r="F2300" s="132" t="n">
        <v>17.6894</v>
      </c>
    </row>
    <row r="2301" customFormat="false" ht="12.8" hidden="true" customHeight="false" outlineLevel="0" collapsed="false">
      <c r="A2301" s="131" t="n">
        <v>1459890000</v>
      </c>
      <c r="B2301" s="330" t="n">
        <f aca="false">(A2301/(24*60*60))+DATE(1970,1,1)</f>
        <v>42465.875</v>
      </c>
      <c r="C2301" s="132" t="n">
        <v>17.6894</v>
      </c>
      <c r="D2301" s="132" t="n">
        <v>17.84838</v>
      </c>
      <c r="E2301" s="132" t="n">
        <v>17.6223</v>
      </c>
      <c r="F2301" s="132" t="n">
        <v>17.6386</v>
      </c>
    </row>
    <row r="2302" customFormat="false" ht="12.8" hidden="true" customHeight="false" outlineLevel="0" collapsed="false">
      <c r="A2302" s="131" t="n">
        <v>1459976400</v>
      </c>
      <c r="B2302" s="330" t="n">
        <f aca="false">(A2302/(24*60*60))+DATE(1970,1,1)</f>
        <v>42466.875</v>
      </c>
      <c r="C2302" s="132" t="n">
        <v>17.6386</v>
      </c>
      <c r="D2302" s="132" t="n">
        <v>17.9517</v>
      </c>
      <c r="E2302" s="132" t="n">
        <v>17.60046</v>
      </c>
      <c r="F2302" s="132" t="n">
        <v>17.87</v>
      </c>
    </row>
    <row r="2303" customFormat="false" ht="12.8" hidden="true" customHeight="false" outlineLevel="0" collapsed="false">
      <c r="A2303" s="131" t="n">
        <v>1460062800</v>
      </c>
      <c r="B2303" s="330" t="n">
        <f aca="false">(A2303/(24*60*60))+DATE(1970,1,1)</f>
        <v>42467.875</v>
      </c>
      <c r="C2303" s="132" t="n">
        <v>17.87</v>
      </c>
      <c r="D2303" s="132" t="n">
        <v>17.89069</v>
      </c>
      <c r="E2303" s="132" t="n">
        <v>17.6979</v>
      </c>
      <c r="F2303" s="132" t="n">
        <v>17.7555</v>
      </c>
    </row>
    <row r="2304" customFormat="false" ht="12.8" hidden="true" customHeight="false" outlineLevel="0" collapsed="false">
      <c r="A2304" s="131" t="n">
        <v>1460322000</v>
      </c>
      <c r="B2304" s="330" t="n">
        <f aca="false">(A2304/(24*60*60))+DATE(1970,1,1)</f>
        <v>42470.875</v>
      </c>
      <c r="C2304" s="132" t="n">
        <v>17.7691</v>
      </c>
      <c r="D2304" s="132" t="n">
        <v>17.8337</v>
      </c>
      <c r="E2304" s="132" t="n">
        <v>17.5835</v>
      </c>
      <c r="F2304" s="132" t="n">
        <v>17.625</v>
      </c>
    </row>
    <row r="2305" customFormat="false" ht="12.8" hidden="true" customHeight="false" outlineLevel="0" collapsed="false">
      <c r="A2305" s="131" t="n">
        <v>1460408400</v>
      </c>
      <c r="B2305" s="330" t="n">
        <f aca="false">(A2305/(24*60*60))+DATE(1970,1,1)</f>
        <v>42471.875</v>
      </c>
      <c r="C2305" s="132" t="n">
        <v>17.625</v>
      </c>
      <c r="D2305" s="132" t="n">
        <v>17.6735</v>
      </c>
      <c r="E2305" s="132" t="n">
        <v>17.4391</v>
      </c>
      <c r="F2305" s="132" t="n">
        <v>17.4755</v>
      </c>
    </row>
    <row r="2306" customFormat="false" ht="12.8" hidden="true" customHeight="false" outlineLevel="0" collapsed="false">
      <c r="A2306" s="131" t="n">
        <v>1460494800</v>
      </c>
      <c r="B2306" s="330" t="n">
        <f aca="false">(A2306/(24*60*60))+DATE(1970,1,1)</f>
        <v>42472.875</v>
      </c>
      <c r="C2306" s="132" t="n">
        <v>17.4755</v>
      </c>
      <c r="D2306" s="132" t="n">
        <v>17.5603</v>
      </c>
      <c r="E2306" s="132" t="n">
        <v>17.4242</v>
      </c>
      <c r="F2306" s="132" t="n">
        <v>17.4244</v>
      </c>
    </row>
    <row r="2307" customFormat="false" ht="12.8" hidden="true" customHeight="false" outlineLevel="0" collapsed="false">
      <c r="A2307" s="131" t="n">
        <v>1460581200</v>
      </c>
      <c r="B2307" s="330" t="n">
        <f aca="false">(A2307/(24*60*60))+DATE(1970,1,1)</f>
        <v>42473.875</v>
      </c>
      <c r="C2307" s="132" t="n">
        <v>17.4244</v>
      </c>
      <c r="D2307" s="132" t="n">
        <v>17.5806</v>
      </c>
      <c r="E2307" s="132" t="n">
        <v>17.32248</v>
      </c>
      <c r="F2307" s="132" t="n">
        <v>17.4368</v>
      </c>
    </row>
    <row r="2308" customFormat="false" ht="12.8" hidden="true" customHeight="false" outlineLevel="0" collapsed="false">
      <c r="A2308" s="131" t="n">
        <v>1460667600</v>
      </c>
      <c r="B2308" s="330" t="n">
        <f aca="false">(A2308/(24*60*60))+DATE(1970,1,1)</f>
        <v>42474.875</v>
      </c>
      <c r="C2308" s="132" t="n">
        <v>17.4368</v>
      </c>
      <c r="D2308" s="132" t="n">
        <v>17.59891</v>
      </c>
      <c r="E2308" s="132" t="n">
        <v>17.38674</v>
      </c>
      <c r="F2308" s="132" t="n">
        <v>17.5401</v>
      </c>
    </row>
    <row r="2309" customFormat="false" ht="12.8" hidden="true" customHeight="false" outlineLevel="0" collapsed="false">
      <c r="A2309" s="131" t="n">
        <v>1460926800</v>
      </c>
      <c r="B2309" s="330" t="n">
        <f aca="false">(A2309/(24*60*60))+DATE(1970,1,1)</f>
        <v>42477.875</v>
      </c>
      <c r="C2309" s="132" t="n">
        <v>17.6823</v>
      </c>
      <c r="D2309" s="132" t="n">
        <v>17.75873</v>
      </c>
      <c r="E2309" s="132" t="n">
        <v>17.4158</v>
      </c>
      <c r="F2309" s="132" t="n">
        <v>17.4298</v>
      </c>
    </row>
    <row r="2310" customFormat="false" ht="12.8" hidden="true" customHeight="false" outlineLevel="0" collapsed="false">
      <c r="A2310" s="131" t="n">
        <v>1461013200</v>
      </c>
      <c r="B2310" s="330" t="n">
        <f aca="false">(A2310/(24*60*60))+DATE(1970,1,1)</f>
        <v>42478.875</v>
      </c>
      <c r="C2310" s="132" t="n">
        <v>17.4298</v>
      </c>
      <c r="D2310" s="132" t="n">
        <v>17.4479</v>
      </c>
      <c r="E2310" s="132" t="n">
        <v>17.23052</v>
      </c>
      <c r="F2310" s="132" t="n">
        <v>17.3091</v>
      </c>
    </row>
    <row r="2311" customFormat="false" ht="12.8" hidden="true" customHeight="false" outlineLevel="0" collapsed="false">
      <c r="A2311" s="131" t="n">
        <v>1461099600</v>
      </c>
      <c r="B2311" s="330" t="n">
        <f aca="false">(A2311/(24*60*60))+DATE(1970,1,1)</f>
        <v>42479.875</v>
      </c>
      <c r="C2311" s="132" t="n">
        <v>17.3091</v>
      </c>
      <c r="D2311" s="132" t="n">
        <v>17.37764</v>
      </c>
      <c r="E2311" s="132" t="n">
        <v>17.1979</v>
      </c>
      <c r="F2311" s="132" t="n">
        <v>17.2743</v>
      </c>
    </row>
    <row r="2312" customFormat="false" ht="12.8" hidden="true" customHeight="false" outlineLevel="0" collapsed="false">
      <c r="A2312" s="131" t="n">
        <v>1461186000</v>
      </c>
      <c r="B2312" s="330" t="n">
        <f aca="false">(A2312/(24*60*60))+DATE(1970,1,1)</f>
        <v>42480.875</v>
      </c>
      <c r="C2312" s="132" t="n">
        <v>17.2743</v>
      </c>
      <c r="D2312" s="132" t="n">
        <v>17.51903</v>
      </c>
      <c r="E2312" s="132" t="n">
        <v>17.23553</v>
      </c>
      <c r="F2312" s="132" t="n">
        <v>17.4676</v>
      </c>
    </row>
    <row r="2313" customFormat="false" ht="12.8" hidden="true" customHeight="false" outlineLevel="0" collapsed="false">
      <c r="A2313" s="131" t="n">
        <v>1461272400</v>
      </c>
      <c r="B2313" s="330" t="n">
        <f aca="false">(A2313/(24*60*60))+DATE(1970,1,1)</f>
        <v>42481.875</v>
      </c>
      <c r="C2313" s="132" t="n">
        <v>17.4676</v>
      </c>
      <c r="D2313" s="132" t="n">
        <v>17.50951</v>
      </c>
      <c r="E2313" s="132" t="n">
        <v>17.38046</v>
      </c>
      <c r="F2313" s="132" t="n">
        <v>17.4555</v>
      </c>
    </row>
    <row r="2314" customFormat="false" ht="12.8" hidden="true" customHeight="false" outlineLevel="0" collapsed="false">
      <c r="A2314" s="131" t="n">
        <v>1461531600</v>
      </c>
      <c r="B2314" s="330" t="n">
        <f aca="false">(A2314/(24*60*60))+DATE(1970,1,1)</f>
        <v>42484.875</v>
      </c>
      <c r="C2314" s="132" t="n">
        <v>17.4126</v>
      </c>
      <c r="D2314" s="132" t="n">
        <v>17.62698</v>
      </c>
      <c r="E2314" s="132" t="n">
        <v>17.4126</v>
      </c>
      <c r="F2314" s="132" t="n">
        <v>17.5454</v>
      </c>
    </row>
    <row r="2315" customFormat="false" ht="12.8" hidden="true" customHeight="false" outlineLevel="0" collapsed="false">
      <c r="A2315" s="131" t="n">
        <v>1461618000</v>
      </c>
      <c r="B2315" s="330" t="n">
        <f aca="false">(A2315/(24*60*60))+DATE(1970,1,1)</f>
        <v>42485.875</v>
      </c>
      <c r="C2315" s="132" t="n">
        <v>17.5454</v>
      </c>
      <c r="D2315" s="132" t="n">
        <v>17.595</v>
      </c>
      <c r="E2315" s="132" t="n">
        <v>17.3448</v>
      </c>
      <c r="F2315" s="132" t="n">
        <v>17.3646</v>
      </c>
    </row>
    <row r="2316" customFormat="false" ht="12.8" hidden="true" customHeight="false" outlineLevel="0" collapsed="false">
      <c r="A2316" s="131" t="n">
        <v>1461704400</v>
      </c>
      <c r="B2316" s="330" t="n">
        <f aca="false">(A2316/(24*60*60))+DATE(1970,1,1)</f>
        <v>42486.875</v>
      </c>
      <c r="C2316" s="132" t="n">
        <v>17.3646</v>
      </c>
      <c r="D2316" s="132" t="n">
        <v>17.47739</v>
      </c>
      <c r="E2316" s="132" t="n">
        <v>17.29072</v>
      </c>
      <c r="F2316" s="132" t="n">
        <v>17.3059</v>
      </c>
    </row>
    <row r="2317" customFormat="false" ht="12.8" hidden="true" customHeight="false" outlineLevel="0" collapsed="false">
      <c r="A2317" s="131" t="n">
        <v>1461790800</v>
      </c>
      <c r="B2317" s="330" t="n">
        <f aca="false">(A2317/(24*60*60))+DATE(1970,1,1)</f>
        <v>42487.875</v>
      </c>
      <c r="C2317" s="132" t="n">
        <v>17.3059</v>
      </c>
      <c r="D2317" s="132" t="n">
        <v>17.40991</v>
      </c>
      <c r="E2317" s="132" t="n">
        <v>17.1785</v>
      </c>
      <c r="F2317" s="132" t="n">
        <v>17.2627</v>
      </c>
    </row>
    <row r="2318" customFormat="false" ht="12.8" hidden="true" customHeight="false" outlineLevel="0" collapsed="false">
      <c r="A2318" s="131" t="n">
        <v>1461877200</v>
      </c>
      <c r="B2318" s="330" t="n">
        <f aca="false">(A2318/(24*60*60))+DATE(1970,1,1)</f>
        <v>42488.875</v>
      </c>
      <c r="C2318" s="132" t="n">
        <v>17.2627</v>
      </c>
      <c r="D2318" s="132" t="n">
        <v>17.2732</v>
      </c>
      <c r="E2318" s="132" t="n">
        <v>17.0509</v>
      </c>
      <c r="F2318" s="132" t="n">
        <v>17.1595</v>
      </c>
    </row>
    <row r="2319" customFormat="false" ht="12.8" hidden="true" customHeight="false" outlineLevel="0" collapsed="false">
      <c r="A2319" s="131" t="n">
        <v>1462136400</v>
      </c>
      <c r="B2319" s="330" t="n">
        <f aca="false">(A2319/(24*60*60))+DATE(1970,1,1)</f>
        <v>42491.875</v>
      </c>
      <c r="C2319" s="132" t="n">
        <v>17.173</v>
      </c>
      <c r="D2319" s="132" t="n">
        <v>17.2636</v>
      </c>
      <c r="E2319" s="132" t="n">
        <v>17.1103</v>
      </c>
      <c r="F2319" s="132" t="n">
        <v>17.2031</v>
      </c>
    </row>
    <row r="2320" customFormat="false" ht="12.8" hidden="true" customHeight="false" outlineLevel="0" collapsed="false">
      <c r="A2320" s="131" t="n">
        <v>1462222800</v>
      </c>
      <c r="B2320" s="330" t="n">
        <f aca="false">(A2320/(24*60*60))+DATE(1970,1,1)</f>
        <v>42492.875</v>
      </c>
      <c r="C2320" s="132" t="n">
        <v>17.2031</v>
      </c>
      <c r="D2320" s="132" t="n">
        <v>17.61603</v>
      </c>
      <c r="E2320" s="132" t="n">
        <v>17.16231</v>
      </c>
      <c r="F2320" s="132" t="n">
        <v>17.593</v>
      </c>
    </row>
    <row r="2321" customFormat="false" ht="12.8" hidden="true" customHeight="false" outlineLevel="0" collapsed="false">
      <c r="A2321" s="131" t="n">
        <v>1462309200</v>
      </c>
      <c r="B2321" s="330" t="n">
        <f aca="false">(A2321/(24*60*60))+DATE(1970,1,1)</f>
        <v>42493.875</v>
      </c>
      <c r="C2321" s="132" t="n">
        <v>17.593</v>
      </c>
      <c r="D2321" s="132" t="n">
        <v>17.84221</v>
      </c>
      <c r="E2321" s="132" t="n">
        <v>17.5765</v>
      </c>
      <c r="F2321" s="132" t="n">
        <v>17.7988</v>
      </c>
    </row>
    <row r="2322" customFormat="false" ht="12.8" hidden="true" customHeight="false" outlineLevel="0" collapsed="false">
      <c r="A2322" s="131" t="n">
        <v>1462395600</v>
      </c>
      <c r="B2322" s="330" t="n">
        <f aca="false">(A2322/(24*60*60))+DATE(1970,1,1)</f>
        <v>42494.875</v>
      </c>
      <c r="C2322" s="132" t="n">
        <v>17.7988</v>
      </c>
      <c r="D2322" s="132" t="n">
        <v>17.91236</v>
      </c>
      <c r="E2322" s="132" t="n">
        <v>17.63426</v>
      </c>
      <c r="F2322" s="132" t="n">
        <v>17.8894</v>
      </c>
    </row>
    <row r="2323" customFormat="false" ht="12.8" hidden="true" customHeight="false" outlineLevel="0" collapsed="false">
      <c r="A2323" s="131" t="n">
        <v>1462482000</v>
      </c>
      <c r="B2323" s="330" t="n">
        <f aca="false">(A2323/(24*60*60))+DATE(1970,1,1)</f>
        <v>42495.875</v>
      </c>
      <c r="C2323" s="132" t="n">
        <v>17.8894</v>
      </c>
      <c r="D2323" s="132" t="n">
        <v>18.1645</v>
      </c>
      <c r="E2323" s="132" t="n">
        <v>17.8113</v>
      </c>
      <c r="F2323" s="132" t="n">
        <v>17.8415</v>
      </c>
    </row>
    <row r="2324" customFormat="false" ht="12.8" hidden="true" customHeight="false" outlineLevel="0" collapsed="false">
      <c r="A2324" s="131" t="n">
        <v>1462741200</v>
      </c>
      <c r="B2324" s="330" t="n">
        <f aca="false">(A2324/(24*60*60))+DATE(1970,1,1)</f>
        <v>42498.875</v>
      </c>
      <c r="C2324" s="132" t="n">
        <v>17.8384</v>
      </c>
      <c r="D2324" s="132" t="n">
        <v>18.2116</v>
      </c>
      <c r="E2324" s="132" t="n">
        <v>17.83339</v>
      </c>
      <c r="F2324" s="132" t="n">
        <v>18.2006</v>
      </c>
    </row>
    <row r="2325" customFormat="false" ht="12.8" hidden="true" customHeight="false" outlineLevel="0" collapsed="false">
      <c r="A2325" s="131" t="n">
        <v>1462827600</v>
      </c>
      <c r="B2325" s="330" t="n">
        <f aca="false">(A2325/(24*60*60))+DATE(1970,1,1)</f>
        <v>42499.875</v>
      </c>
      <c r="C2325" s="132" t="n">
        <v>18.2006</v>
      </c>
      <c r="D2325" s="132" t="n">
        <v>18.2185</v>
      </c>
      <c r="E2325" s="132" t="n">
        <v>17.96345</v>
      </c>
      <c r="F2325" s="132" t="n">
        <v>17.9817</v>
      </c>
    </row>
    <row r="2326" customFormat="false" ht="12.8" hidden="true" customHeight="false" outlineLevel="0" collapsed="false">
      <c r="A2326" s="131" t="n">
        <v>1462914000</v>
      </c>
      <c r="B2326" s="330" t="n">
        <f aca="false">(A2326/(24*60*60))+DATE(1970,1,1)</f>
        <v>42500.875</v>
      </c>
      <c r="C2326" s="132" t="n">
        <v>17.9817</v>
      </c>
      <c r="D2326" s="132" t="n">
        <v>18.14633</v>
      </c>
      <c r="E2326" s="132" t="n">
        <v>17.8855</v>
      </c>
      <c r="F2326" s="132" t="n">
        <v>17.9867</v>
      </c>
    </row>
    <row r="2327" customFormat="false" ht="12.8" hidden="true" customHeight="false" outlineLevel="0" collapsed="false">
      <c r="A2327" s="131" t="n">
        <v>1463000400</v>
      </c>
      <c r="B2327" s="330" t="n">
        <f aca="false">(A2327/(24*60*60))+DATE(1970,1,1)</f>
        <v>42501.875</v>
      </c>
      <c r="C2327" s="132" t="n">
        <v>17.9867</v>
      </c>
      <c r="D2327" s="132" t="n">
        <v>18.0402</v>
      </c>
      <c r="E2327" s="132" t="n">
        <v>17.8648</v>
      </c>
      <c r="F2327" s="132" t="n">
        <v>17.9476</v>
      </c>
    </row>
    <row r="2328" customFormat="false" ht="12.8" hidden="true" customHeight="false" outlineLevel="0" collapsed="false">
      <c r="A2328" s="131" t="n">
        <v>1463086800</v>
      </c>
      <c r="B2328" s="330" t="n">
        <f aca="false">(A2328/(24*60*60))+DATE(1970,1,1)</f>
        <v>42502.875</v>
      </c>
      <c r="C2328" s="132" t="n">
        <v>17.9476</v>
      </c>
      <c r="D2328" s="132" t="n">
        <v>18.20671</v>
      </c>
      <c r="E2328" s="132" t="n">
        <v>17.93531</v>
      </c>
      <c r="F2328" s="132" t="n">
        <v>18.1479</v>
      </c>
    </row>
    <row r="2329" customFormat="false" ht="12.8" hidden="true" customHeight="false" outlineLevel="0" collapsed="false">
      <c r="A2329" s="131" t="n">
        <v>1463346000</v>
      </c>
      <c r="B2329" s="330" t="n">
        <f aca="false">(A2329/(24*60*60))+DATE(1970,1,1)</f>
        <v>42505.875</v>
      </c>
      <c r="C2329" s="132" t="n">
        <v>18.1985</v>
      </c>
      <c r="D2329" s="132" t="n">
        <v>18.32061</v>
      </c>
      <c r="E2329" s="132" t="n">
        <v>18.0907</v>
      </c>
      <c r="F2329" s="132" t="n">
        <v>18.3015</v>
      </c>
    </row>
    <row r="2330" customFormat="false" ht="12.8" hidden="true" customHeight="false" outlineLevel="0" collapsed="false">
      <c r="A2330" s="131" t="n">
        <v>1463432400</v>
      </c>
      <c r="B2330" s="330" t="n">
        <f aca="false">(A2330/(24*60*60))+DATE(1970,1,1)</f>
        <v>42506.875</v>
      </c>
      <c r="C2330" s="132" t="n">
        <v>18.3015</v>
      </c>
      <c r="D2330" s="132" t="n">
        <v>18.3824</v>
      </c>
      <c r="E2330" s="132" t="n">
        <v>18.2026</v>
      </c>
      <c r="F2330" s="132" t="n">
        <v>18.2634</v>
      </c>
    </row>
    <row r="2331" customFormat="false" ht="12.8" hidden="true" customHeight="false" outlineLevel="0" collapsed="false">
      <c r="A2331" s="131" t="n">
        <v>1463518800</v>
      </c>
      <c r="B2331" s="330" t="n">
        <f aca="false">(A2331/(24*60*60))+DATE(1970,1,1)</f>
        <v>42507.875</v>
      </c>
      <c r="C2331" s="132" t="n">
        <v>18.2634</v>
      </c>
      <c r="D2331" s="132" t="n">
        <v>18.482</v>
      </c>
      <c r="E2331" s="132" t="n">
        <v>18.2617</v>
      </c>
      <c r="F2331" s="132" t="n">
        <v>18.4309</v>
      </c>
    </row>
    <row r="2332" customFormat="false" ht="12.8" hidden="true" customHeight="false" outlineLevel="0" collapsed="false">
      <c r="A2332" s="131" t="n">
        <v>1463605200</v>
      </c>
      <c r="B2332" s="330" t="n">
        <f aca="false">(A2332/(24*60*60))+DATE(1970,1,1)</f>
        <v>42508.875</v>
      </c>
      <c r="C2332" s="132" t="n">
        <v>18.4309</v>
      </c>
      <c r="D2332" s="132" t="n">
        <v>18.5983</v>
      </c>
      <c r="E2332" s="132" t="n">
        <v>18.40254</v>
      </c>
      <c r="F2332" s="132" t="n">
        <v>18.4186</v>
      </c>
    </row>
    <row r="2333" customFormat="false" ht="12.8" hidden="true" customHeight="false" outlineLevel="0" collapsed="false">
      <c r="A2333" s="131" t="n">
        <v>1463691600</v>
      </c>
      <c r="B2333" s="330" t="n">
        <f aca="false">(A2333/(24*60*60))+DATE(1970,1,1)</f>
        <v>42509.875</v>
      </c>
      <c r="C2333" s="132" t="n">
        <v>18.4186</v>
      </c>
      <c r="D2333" s="132" t="n">
        <v>18.45182</v>
      </c>
      <c r="E2333" s="132" t="n">
        <v>18.31872</v>
      </c>
      <c r="F2333" s="132" t="n">
        <v>18.3212</v>
      </c>
    </row>
    <row r="2334" customFormat="false" ht="12.8" hidden="true" customHeight="false" outlineLevel="0" collapsed="false">
      <c r="A2334" s="131" t="n">
        <v>1463950800</v>
      </c>
      <c r="B2334" s="330" t="n">
        <f aca="false">(A2334/(24*60*60))+DATE(1970,1,1)</f>
        <v>42512.875</v>
      </c>
      <c r="C2334" s="132" t="n">
        <v>18.3215</v>
      </c>
      <c r="D2334" s="132" t="n">
        <v>18.52655</v>
      </c>
      <c r="E2334" s="132" t="n">
        <v>18.3107</v>
      </c>
      <c r="F2334" s="132" t="n">
        <v>18.5144</v>
      </c>
    </row>
    <row r="2335" customFormat="false" ht="12.8" hidden="true" customHeight="false" outlineLevel="0" collapsed="false">
      <c r="A2335" s="131" t="n">
        <v>1464037200</v>
      </c>
      <c r="B2335" s="330" t="n">
        <f aca="false">(A2335/(24*60*60))+DATE(1970,1,1)</f>
        <v>42513.875</v>
      </c>
      <c r="C2335" s="132" t="n">
        <v>18.5144</v>
      </c>
      <c r="D2335" s="132" t="n">
        <v>18.5798</v>
      </c>
      <c r="E2335" s="132" t="n">
        <v>18.4148</v>
      </c>
      <c r="F2335" s="132" t="n">
        <v>18.4681</v>
      </c>
    </row>
    <row r="2336" customFormat="false" ht="12.8" hidden="true" customHeight="false" outlineLevel="0" collapsed="false">
      <c r="A2336" s="131" t="n">
        <v>1464123600</v>
      </c>
      <c r="B2336" s="330" t="n">
        <f aca="false">(A2336/(24*60*60))+DATE(1970,1,1)</f>
        <v>42514.875</v>
      </c>
      <c r="C2336" s="132" t="n">
        <v>18.4681</v>
      </c>
      <c r="D2336" s="132" t="n">
        <v>18.4964</v>
      </c>
      <c r="E2336" s="132" t="n">
        <v>18.31601</v>
      </c>
      <c r="F2336" s="132" t="n">
        <v>18.4799</v>
      </c>
    </row>
    <row r="2337" customFormat="false" ht="12.8" hidden="true" customHeight="false" outlineLevel="0" collapsed="false">
      <c r="A2337" s="131" t="n">
        <v>1464210000</v>
      </c>
      <c r="B2337" s="330" t="n">
        <f aca="false">(A2337/(24*60*60))+DATE(1970,1,1)</f>
        <v>42515.875</v>
      </c>
      <c r="C2337" s="132" t="n">
        <v>18.4799</v>
      </c>
      <c r="D2337" s="132" t="n">
        <v>18.5039</v>
      </c>
      <c r="E2337" s="132" t="n">
        <v>18.3508</v>
      </c>
      <c r="F2337" s="132" t="n">
        <v>18.4493</v>
      </c>
    </row>
    <row r="2338" customFormat="false" ht="12.8" hidden="true" customHeight="false" outlineLevel="0" collapsed="false">
      <c r="A2338" s="131" t="n">
        <v>1464296400</v>
      </c>
      <c r="B2338" s="330" t="n">
        <f aca="false">(A2338/(24*60*60))+DATE(1970,1,1)</f>
        <v>42516.875</v>
      </c>
      <c r="C2338" s="132" t="n">
        <v>18.4493</v>
      </c>
      <c r="D2338" s="132" t="n">
        <v>18.5312</v>
      </c>
      <c r="E2338" s="132" t="n">
        <v>18.37777</v>
      </c>
      <c r="F2338" s="132" t="n">
        <v>18.4366</v>
      </c>
    </row>
    <row r="2339" customFormat="false" ht="12.8" hidden="true" customHeight="false" outlineLevel="0" collapsed="false">
      <c r="A2339" s="131" t="n">
        <v>1464555600</v>
      </c>
      <c r="B2339" s="330" t="n">
        <f aca="false">(A2339/(24*60*60))+DATE(1970,1,1)</f>
        <v>42519.875</v>
      </c>
      <c r="C2339" s="132" t="n">
        <v>18.4405</v>
      </c>
      <c r="D2339" s="132" t="n">
        <v>18.50971</v>
      </c>
      <c r="E2339" s="132" t="n">
        <v>18.4348</v>
      </c>
      <c r="F2339" s="132" t="n">
        <v>18.4713</v>
      </c>
    </row>
    <row r="2340" customFormat="false" ht="12.8" hidden="true" customHeight="false" outlineLevel="0" collapsed="false">
      <c r="A2340" s="131" t="n">
        <v>1464642000</v>
      </c>
      <c r="B2340" s="330" t="n">
        <f aca="false">(A2340/(24*60*60))+DATE(1970,1,1)</f>
        <v>42520.875</v>
      </c>
      <c r="C2340" s="132" t="n">
        <v>18.4713</v>
      </c>
      <c r="D2340" s="132" t="n">
        <v>18.49181</v>
      </c>
      <c r="E2340" s="132" t="n">
        <v>18.383</v>
      </c>
      <c r="F2340" s="132" t="n">
        <v>18.4601</v>
      </c>
    </row>
    <row r="2341" customFormat="false" ht="12.8" hidden="true" customHeight="false" outlineLevel="0" collapsed="false">
      <c r="A2341" s="131" t="n">
        <v>1464728400</v>
      </c>
      <c r="B2341" s="330" t="n">
        <f aca="false">(A2341/(24*60*60))+DATE(1970,1,1)</f>
        <v>42521.875</v>
      </c>
      <c r="C2341" s="132" t="n">
        <v>18.4601</v>
      </c>
      <c r="D2341" s="132" t="n">
        <v>18.61919</v>
      </c>
      <c r="E2341" s="132" t="n">
        <v>18.4373</v>
      </c>
      <c r="F2341" s="132" t="n">
        <v>18.5219</v>
      </c>
    </row>
    <row r="2342" customFormat="false" ht="12.8" hidden="true" customHeight="false" outlineLevel="0" collapsed="false">
      <c r="A2342" s="131" t="n">
        <v>1464814800</v>
      </c>
      <c r="B2342" s="330" t="n">
        <f aca="false">(A2342/(24*60*60))+DATE(1970,1,1)</f>
        <v>42522.875</v>
      </c>
      <c r="C2342" s="132" t="n">
        <v>18.5219</v>
      </c>
      <c r="D2342" s="132" t="n">
        <v>18.6781</v>
      </c>
      <c r="E2342" s="132" t="n">
        <v>18.47959</v>
      </c>
      <c r="F2342" s="132" t="n">
        <v>18.675</v>
      </c>
    </row>
    <row r="2343" customFormat="false" ht="12.8" hidden="true" customHeight="false" outlineLevel="0" collapsed="false">
      <c r="A2343" s="131" t="n">
        <v>1464901200</v>
      </c>
      <c r="B2343" s="330" t="n">
        <f aca="false">(A2343/(24*60*60))+DATE(1970,1,1)</f>
        <v>42523.875</v>
      </c>
      <c r="C2343" s="132" t="n">
        <v>18.675</v>
      </c>
      <c r="D2343" s="132" t="n">
        <v>18.7263</v>
      </c>
      <c r="E2343" s="132" t="n">
        <v>18.4954</v>
      </c>
      <c r="F2343" s="132" t="n">
        <v>18.5741</v>
      </c>
    </row>
    <row r="2344" customFormat="false" ht="12.8" hidden="true" customHeight="false" outlineLevel="0" collapsed="false">
      <c r="A2344" s="131" t="n">
        <v>1465160400</v>
      </c>
      <c r="B2344" s="330" t="n">
        <f aca="false">(A2344/(24*60*60))+DATE(1970,1,1)</f>
        <v>42526.875</v>
      </c>
      <c r="C2344" s="132" t="n">
        <v>18.5938</v>
      </c>
      <c r="D2344" s="132" t="n">
        <v>18.6696</v>
      </c>
      <c r="E2344" s="132" t="n">
        <v>18.531</v>
      </c>
      <c r="F2344" s="132" t="n">
        <v>18.6659</v>
      </c>
    </row>
    <row r="2345" customFormat="false" ht="12.8" hidden="true" customHeight="false" outlineLevel="0" collapsed="false">
      <c r="A2345" s="131" t="n">
        <v>1465246800</v>
      </c>
      <c r="B2345" s="330" t="n">
        <f aca="false">(A2345/(24*60*60))+DATE(1970,1,1)</f>
        <v>42527.875</v>
      </c>
      <c r="C2345" s="132" t="n">
        <v>18.6659</v>
      </c>
      <c r="D2345" s="132" t="n">
        <v>18.70912</v>
      </c>
      <c r="E2345" s="132" t="n">
        <v>18.3514</v>
      </c>
      <c r="F2345" s="132" t="n">
        <v>18.3539</v>
      </c>
    </row>
    <row r="2346" customFormat="false" ht="12.8" hidden="true" customHeight="false" outlineLevel="0" collapsed="false">
      <c r="A2346" s="131" t="n">
        <v>1465333200</v>
      </c>
      <c r="B2346" s="330" t="n">
        <f aca="false">(A2346/(24*60*60))+DATE(1970,1,1)</f>
        <v>42528.875</v>
      </c>
      <c r="C2346" s="132" t="n">
        <v>18.3539</v>
      </c>
      <c r="D2346" s="132" t="n">
        <v>18.40589</v>
      </c>
      <c r="E2346" s="132" t="n">
        <v>18.07726</v>
      </c>
      <c r="F2346" s="132" t="n">
        <v>18.1149</v>
      </c>
    </row>
    <row r="2347" customFormat="false" ht="12.8" hidden="true" customHeight="false" outlineLevel="0" collapsed="false">
      <c r="A2347" s="131" t="n">
        <v>1465419600</v>
      </c>
      <c r="B2347" s="330" t="n">
        <f aca="false">(A2347/(24*60*60))+DATE(1970,1,1)</f>
        <v>42529.875</v>
      </c>
      <c r="C2347" s="132" t="n">
        <v>18.1149</v>
      </c>
      <c r="D2347" s="132" t="n">
        <v>18.3059</v>
      </c>
      <c r="E2347" s="132" t="n">
        <v>18.0837</v>
      </c>
      <c r="F2347" s="132" t="n">
        <v>18.2447</v>
      </c>
    </row>
    <row r="2348" customFormat="false" ht="12.8" hidden="true" customHeight="false" outlineLevel="0" collapsed="false">
      <c r="A2348" s="131" t="n">
        <v>1465506000</v>
      </c>
      <c r="B2348" s="330" t="n">
        <f aca="false">(A2348/(24*60*60))+DATE(1970,1,1)</f>
        <v>42530.875</v>
      </c>
      <c r="C2348" s="132" t="n">
        <v>18.2447</v>
      </c>
      <c r="D2348" s="132" t="n">
        <v>18.74406</v>
      </c>
      <c r="E2348" s="132" t="n">
        <v>18.23741</v>
      </c>
      <c r="F2348" s="132" t="n">
        <v>18.6148</v>
      </c>
    </row>
    <row r="2349" customFormat="false" ht="12.8" hidden="true" customHeight="false" outlineLevel="0" collapsed="false">
      <c r="A2349" s="131" t="n">
        <v>1465765200</v>
      </c>
      <c r="B2349" s="330" t="n">
        <f aca="false">(A2349/(24*60*60))+DATE(1970,1,1)</f>
        <v>42533.875</v>
      </c>
      <c r="C2349" s="132" t="n">
        <v>18.6205</v>
      </c>
      <c r="D2349" s="132" t="n">
        <v>18.84742</v>
      </c>
      <c r="E2349" s="132" t="n">
        <v>18.60241</v>
      </c>
      <c r="F2349" s="132" t="n">
        <v>18.8352</v>
      </c>
    </row>
    <row r="2350" customFormat="false" ht="12.8" hidden="true" customHeight="false" outlineLevel="0" collapsed="false">
      <c r="A2350" s="131" t="n">
        <v>1465851600</v>
      </c>
      <c r="B2350" s="330" t="n">
        <f aca="false">(A2350/(24*60*60))+DATE(1970,1,1)</f>
        <v>42534.875</v>
      </c>
      <c r="C2350" s="132" t="n">
        <v>18.8352</v>
      </c>
      <c r="D2350" s="132" t="n">
        <v>19.02427</v>
      </c>
      <c r="E2350" s="132" t="n">
        <v>18.8272</v>
      </c>
      <c r="F2350" s="132" t="n">
        <v>18.9224</v>
      </c>
    </row>
    <row r="2351" customFormat="false" ht="12.8" hidden="true" customHeight="false" outlineLevel="0" collapsed="false">
      <c r="A2351" s="131" t="n">
        <v>1465938000</v>
      </c>
      <c r="B2351" s="330" t="n">
        <f aca="false">(A2351/(24*60*60))+DATE(1970,1,1)</f>
        <v>42535.875</v>
      </c>
      <c r="C2351" s="132" t="n">
        <v>18.9224</v>
      </c>
      <c r="D2351" s="132" t="n">
        <v>18.95184</v>
      </c>
      <c r="E2351" s="132" t="n">
        <v>18.7559</v>
      </c>
      <c r="F2351" s="132" t="n">
        <v>18.8768</v>
      </c>
    </row>
    <row r="2352" customFormat="false" ht="12.8" hidden="true" customHeight="false" outlineLevel="0" collapsed="false">
      <c r="A2352" s="131" t="n">
        <v>1466024400</v>
      </c>
      <c r="B2352" s="330" t="n">
        <f aca="false">(A2352/(24*60*60))+DATE(1970,1,1)</f>
        <v>42536.875</v>
      </c>
      <c r="C2352" s="132" t="n">
        <v>18.8768</v>
      </c>
      <c r="D2352" s="132" t="n">
        <v>19.0876</v>
      </c>
      <c r="E2352" s="132" t="n">
        <v>18.8574</v>
      </c>
      <c r="F2352" s="132" t="n">
        <v>18.9277</v>
      </c>
    </row>
    <row r="2353" customFormat="false" ht="12.8" hidden="true" customHeight="false" outlineLevel="0" collapsed="false">
      <c r="A2353" s="131" t="n">
        <v>1466110800</v>
      </c>
      <c r="B2353" s="330" t="n">
        <f aca="false">(A2353/(24*60*60))+DATE(1970,1,1)</f>
        <v>42537.875</v>
      </c>
      <c r="C2353" s="132" t="n">
        <v>18.9277</v>
      </c>
      <c r="D2353" s="132" t="n">
        <v>18.9465</v>
      </c>
      <c r="E2353" s="132" t="n">
        <v>18.77948</v>
      </c>
      <c r="F2353" s="132" t="n">
        <v>18.8233</v>
      </c>
    </row>
    <row r="2354" customFormat="false" ht="12.8" hidden="true" customHeight="false" outlineLevel="0" collapsed="false">
      <c r="A2354" s="131" t="n">
        <v>1466370000</v>
      </c>
      <c r="B2354" s="330" t="n">
        <f aca="false">(A2354/(24*60*60))+DATE(1970,1,1)</f>
        <v>42540.875</v>
      </c>
      <c r="C2354" s="132" t="n">
        <v>18.7475</v>
      </c>
      <c r="D2354" s="132" t="n">
        <v>18.7798</v>
      </c>
      <c r="E2354" s="132" t="n">
        <v>18.60046</v>
      </c>
      <c r="F2354" s="132" t="n">
        <v>18.628</v>
      </c>
    </row>
    <row r="2355" customFormat="false" ht="12.8" hidden="true" customHeight="false" outlineLevel="0" collapsed="false">
      <c r="A2355" s="131" t="n">
        <v>1466456400</v>
      </c>
      <c r="B2355" s="330" t="n">
        <f aca="false">(A2355/(24*60*60))+DATE(1970,1,1)</f>
        <v>42541.875</v>
      </c>
      <c r="C2355" s="132" t="n">
        <v>18.628</v>
      </c>
      <c r="D2355" s="132" t="n">
        <v>18.6862</v>
      </c>
      <c r="E2355" s="132" t="n">
        <v>18.53163</v>
      </c>
      <c r="F2355" s="132" t="n">
        <v>18.6225</v>
      </c>
    </row>
    <row r="2356" customFormat="false" ht="12.8" hidden="true" customHeight="false" outlineLevel="0" collapsed="false">
      <c r="A2356" s="131" t="n">
        <v>1466542800</v>
      </c>
      <c r="B2356" s="330" t="n">
        <f aca="false">(A2356/(24*60*60))+DATE(1970,1,1)</f>
        <v>42542.875</v>
      </c>
      <c r="C2356" s="132" t="n">
        <v>18.6225</v>
      </c>
      <c r="D2356" s="132" t="n">
        <v>18.7216</v>
      </c>
      <c r="E2356" s="132" t="n">
        <v>18.471</v>
      </c>
      <c r="F2356" s="132" t="n">
        <v>18.4798</v>
      </c>
    </row>
    <row r="2357" customFormat="false" ht="12.8" hidden="true" customHeight="false" outlineLevel="0" collapsed="false">
      <c r="A2357" s="131" t="n">
        <v>1466629200</v>
      </c>
      <c r="B2357" s="330" t="n">
        <f aca="false">(A2357/(24*60*60))+DATE(1970,1,1)</f>
        <v>42543.875</v>
      </c>
      <c r="C2357" s="132" t="n">
        <v>18.4798</v>
      </c>
      <c r="D2357" s="132" t="n">
        <v>18.48303</v>
      </c>
      <c r="E2357" s="132" t="n">
        <v>18.18931</v>
      </c>
      <c r="F2357" s="132" t="n">
        <v>18.2073</v>
      </c>
    </row>
    <row r="2358" customFormat="false" ht="12.8" hidden="true" customHeight="false" outlineLevel="0" collapsed="false">
      <c r="A2358" s="131" t="n">
        <v>1466715600</v>
      </c>
      <c r="B2358" s="330" t="n">
        <f aca="false">(A2358/(24*60*60))+DATE(1970,1,1)</f>
        <v>42544.875</v>
      </c>
      <c r="C2358" s="132" t="n">
        <v>18.2073</v>
      </c>
      <c r="D2358" s="132" t="n">
        <v>19.51797</v>
      </c>
      <c r="E2358" s="132" t="n">
        <v>18.1058</v>
      </c>
      <c r="F2358" s="132" t="n">
        <v>18.85116</v>
      </c>
    </row>
    <row r="2359" customFormat="false" ht="12.8" hidden="true" customHeight="false" outlineLevel="0" collapsed="false">
      <c r="A2359" s="131" t="n">
        <v>1466974800</v>
      </c>
      <c r="B2359" s="330" t="n">
        <f aca="false">(A2359/(24*60*60))+DATE(1970,1,1)</f>
        <v>42547.875</v>
      </c>
      <c r="C2359" s="132" t="n">
        <v>18.8961</v>
      </c>
      <c r="D2359" s="132" t="n">
        <v>19.2442</v>
      </c>
      <c r="E2359" s="132" t="n">
        <v>18.8133</v>
      </c>
      <c r="F2359" s="132" t="n">
        <v>19.1784</v>
      </c>
    </row>
    <row r="2360" customFormat="false" ht="12.8" hidden="true" customHeight="false" outlineLevel="0" collapsed="false">
      <c r="A2360" s="131" t="n">
        <v>1467061200</v>
      </c>
      <c r="B2360" s="330" t="n">
        <f aca="false">(A2360/(24*60*60))+DATE(1970,1,1)</f>
        <v>42548.875</v>
      </c>
      <c r="C2360" s="132" t="n">
        <v>19.1784</v>
      </c>
      <c r="D2360" s="132" t="n">
        <v>19.19352</v>
      </c>
      <c r="E2360" s="132" t="n">
        <v>18.7672</v>
      </c>
      <c r="F2360" s="132" t="n">
        <v>18.831</v>
      </c>
    </row>
    <row r="2361" customFormat="false" ht="12.8" hidden="true" customHeight="false" outlineLevel="0" collapsed="false">
      <c r="A2361" s="131" t="n">
        <v>1467147600</v>
      </c>
      <c r="B2361" s="330" t="n">
        <f aca="false">(A2361/(24*60*60))+DATE(1970,1,1)</f>
        <v>42549.875</v>
      </c>
      <c r="C2361" s="132" t="n">
        <v>18.831</v>
      </c>
      <c r="D2361" s="132" t="n">
        <v>18.8461</v>
      </c>
      <c r="E2361" s="132" t="n">
        <v>18.4787</v>
      </c>
      <c r="F2361" s="132" t="n">
        <v>18.4793</v>
      </c>
    </row>
    <row r="2362" customFormat="false" ht="12.8" hidden="true" customHeight="false" outlineLevel="0" collapsed="false">
      <c r="A2362" s="131" t="n">
        <v>1467234000</v>
      </c>
      <c r="B2362" s="330" t="n">
        <f aca="false">(A2362/(24*60*60))+DATE(1970,1,1)</f>
        <v>42550.875</v>
      </c>
      <c r="C2362" s="132" t="n">
        <v>18.4793</v>
      </c>
      <c r="D2362" s="132" t="n">
        <v>18.6607</v>
      </c>
      <c r="E2362" s="132" t="n">
        <v>18.17206</v>
      </c>
      <c r="F2362" s="132" t="n">
        <v>18.2755</v>
      </c>
    </row>
    <row r="2363" customFormat="false" ht="12.8" hidden="true" customHeight="false" outlineLevel="0" collapsed="false">
      <c r="A2363" s="131" t="n">
        <v>1467320400</v>
      </c>
      <c r="B2363" s="330" t="n">
        <f aca="false">(A2363/(24*60*60))+DATE(1970,1,1)</f>
        <v>42551.875</v>
      </c>
      <c r="C2363" s="132" t="n">
        <v>18.2755</v>
      </c>
      <c r="D2363" s="132" t="n">
        <v>18.4329</v>
      </c>
      <c r="E2363" s="132" t="n">
        <v>18.1152</v>
      </c>
      <c r="F2363" s="132" t="n">
        <v>18.3459</v>
      </c>
    </row>
    <row r="2364" customFormat="false" ht="12.8" hidden="true" customHeight="false" outlineLevel="0" collapsed="false">
      <c r="A2364" s="131" t="n">
        <v>1467579600</v>
      </c>
      <c r="B2364" s="330" t="n">
        <f aca="false">(A2364/(24*60*60))+DATE(1970,1,1)</f>
        <v>42554.875</v>
      </c>
      <c r="C2364" s="132" t="n">
        <v>18.3535</v>
      </c>
      <c r="D2364" s="132" t="n">
        <v>18.4381</v>
      </c>
      <c r="E2364" s="132" t="n">
        <v>18.3034</v>
      </c>
      <c r="F2364" s="132" t="n">
        <v>18.4169</v>
      </c>
    </row>
    <row r="2365" customFormat="false" ht="12.8" hidden="true" customHeight="false" outlineLevel="0" collapsed="false">
      <c r="A2365" s="131" t="n">
        <v>1467666000</v>
      </c>
      <c r="B2365" s="330" t="n">
        <f aca="false">(A2365/(24*60*60))+DATE(1970,1,1)</f>
        <v>42555.875</v>
      </c>
      <c r="C2365" s="132" t="n">
        <v>18.4169</v>
      </c>
      <c r="D2365" s="132" t="n">
        <v>18.83362</v>
      </c>
      <c r="E2365" s="132" t="n">
        <v>18.39534</v>
      </c>
      <c r="F2365" s="132" t="n">
        <v>18.8146</v>
      </c>
    </row>
    <row r="2366" customFormat="false" ht="12.8" hidden="true" customHeight="false" outlineLevel="0" collapsed="false">
      <c r="A2366" s="131" t="n">
        <v>1467752400</v>
      </c>
      <c r="B2366" s="330" t="n">
        <f aca="false">(A2366/(24*60*60))+DATE(1970,1,1)</f>
        <v>42556.875</v>
      </c>
      <c r="C2366" s="132" t="n">
        <v>18.8146</v>
      </c>
      <c r="D2366" s="132" t="n">
        <v>18.946</v>
      </c>
      <c r="E2366" s="132" t="n">
        <v>18.714</v>
      </c>
      <c r="F2366" s="132" t="n">
        <v>18.7354</v>
      </c>
    </row>
    <row r="2367" customFormat="false" ht="12.8" hidden="true" customHeight="false" outlineLevel="0" collapsed="false">
      <c r="A2367" s="131" t="n">
        <v>1467838800</v>
      </c>
      <c r="B2367" s="330" t="n">
        <f aca="false">(A2367/(24*60*60))+DATE(1970,1,1)</f>
        <v>42557.875</v>
      </c>
      <c r="C2367" s="132" t="n">
        <v>18.7354</v>
      </c>
      <c r="D2367" s="132" t="n">
        <v>18.9418</v>
      </c>
      <c r="E2367" s="132" t="n">
        <v>18.6024</v>
      </c>
      <c r="F2367" s="132" t="n">
        <v>18.8105</v>
      </c>
    </row>
    <row r="2368" customFormat="false" ht="12.8" hidden="true" customHeight="false" outlineLevel="0" collapsed="false">
      <c r="A2368" s="131" t="n">
        <v>1467925200</v>
      </c>
      <c r="B2368" s="330" t="n">
        <f aca="false">(A2368/(24*60*60))+DATE(1970,1,1)</f>
        <v>42558.875</v>
      </c>
      <c r="C2368" s="132" t="n">
        <v>18.8105</v>
      </c>
      <c r="D2368" s="132" t="n">
        <v>18.9064</v>
      </c>
      <c r="E2368" s="132" t="n">
        <v>18.45247</v>
      </c>
      <c r="F2368" s="132" t="n">
        <v>18.5072</v>
      </c>
    </row>
    <row r="2369" customFormat="false" ht="12.8" hidden="true" customHeight="false" outlineLevel="0" collapsed="false">
      <c r="A2369" s="131" t="n">
        <v>1468184400</v>
      </c>
      <c r="B2369" s="330" t="n">
        <f aca="false">(A2369/(24*60*60))+DATE(1970,1,1)</f>
        <v>42561.875</v>
      </c>
      <c r="C2369" s="132" t="n">
        <v>18.4965</v>
      </c>
      <c r="D2369" s="132" t="n">
        <v>18.6085</v>
      </c>
      <c r="E2369" s="132" t="n">
        <v>18.3531</v>
      </c>
      <c r="F2369" s="132" t="n">
        <v>18.4658</v>
      </c>
    </row>
    <row r="2370" customFormat="false" ht="12.8" hidden="true" customHeight="false" outlineLevel="0" collapsed="false">
      <c r="A2370" s="131" t="n">
        <v>1468270800</v>
      </c>
      <c r="B2370" s="330" t="n">
        <f aca="false">(A2370/(24*60*60))+DATE(1970,1,1)</f>
        <v>42562.875</v>
      </c>
      <c r="C2370" s="132" t="n">
        <v>18.4658</v>
      </c>
      <c r="D2370" s="132" t="n">
        <v>18.4785</v>
      </c>
      <c r="E2370" s="132" t="n">
        <v>18.2645</v>
      </c>
      <c r="F2370" s="132" t="n">
        <v>18.3365</v>
      </c>
    </row>
    <row r="2371" customFormat="false" ht="12.8" hidden="true" customHeight="false" outlineLevel="0" collapsed="false">
      <c r="A2371" s="131" t="n">
        <v>1468357200</v>
      </c>
      <c r="B2371" s="330" t="n">
        <f aca="false">(A2371/(24*60*60))+DATE(1970,1,1)</f>
        <v>42563.875</v>
      </c>
      <c r="C2371" s="132" t="n">
        <v>18.3365</v>
      </c>
      <c r="D2371" s="132" t="n">
        <v>18.4399</v>
      </c>
      <c r="E2371" s="132" t="n">
        <v>18.2523</v>
      </c>
      <c r="F2371" s="132" t="n">
        <v>18.3599</v>
      </c>
    </row>
    <row r="2372" customFormat="false" ht="12.8" hidden="true" customHeight="false" outlineLevel="0" collapsed="false">
      <c r="A2372" s="131" t="n">
        <v>1468443600</v>
      </c>
      <c r="B2372" s="330" t="n">
        <f aca="false">(A2372/(24*60*60))+DATE(1970,1,1)</f>
        <v>42564.875</v>
      </c>
      <c r="C2372" s="132" t="n">
        <v>18.3599</v>
      </c>
      <c r="D2372" s="132" t="n">
        <v>18.3886</v>
      </c>
      <c r="E2372" s="132" t="n">
        <v>18.2045</v>
      </c>
      <c r="F2372" s="132" t="n">
        <v>18.3494</v>
      </c>
    </row>
    <row r="2373" customFormat="false" ht="12.8" hidden="true" customHeight="false" outlineLevel="0" collapsed="false">
      <c r="A2373" s="131" t="n">
        <v>1468530000</v>
      </c>
      <c r="B2373" s="330" t="n">
        <f aca="false">(A2373/(24*60*60))+DATE(1970,1,1)</f>
        <v>42565.875</v>
      </c>
      <c r="C2373" s="132" t="n">
        <v>18.3494</v>
      </c>
      <c r="D2373" s="132" t="n">
        <v>18.6192</v>
      </c>
      <c r="E2373" s="132" t="n">
        <v>18.31921</v>
      </c>
      <c r="F2373" s="132" t="n">
        <v>18.5817</v>
      </c>
    </row>
    <row r="2374" customFormat="false" ht="12.8" hidden="true" customHeight="false" outlineLevel="0" collapsed="false">
      <c r="A2374" s="131" t="n">
        <v>1468789200</v>
      </c>
      <c r="B2374" s="330" t="n">
        <f aca="false">(A2374/(24*60*60))+DATE(1970,1,1)</f>
        <v>42568.875</v>
      </c>
      <c r="C2374" s="132" t="n">
        <v>18.4958</v>
      </c>
      <c r="D2374" s="132" t="n">
        <v>18.5727</v>
      </c>
      <c r="E2374" s="132" t="n">
        <v>18.3542</v>
      </c>
      <c r="F2374" s="132" t="n">
        <v>18.3835</v>
      </c>
    </row>
    <row r="2375" customFormat="false" ht="12.8" hidden="true" customHeight="false" outlineLevel="0" collapsed="false">
      <c r="A2375" s="131" t="n">
        <v>1468875600</v>
      </c>
      <c r="B2375" s="330" t="n">
        <f aca="false">(A2375/(24*60*60))+DATE(1970,1,1)</f>
        <v>42569.875</v>
      </c>
      <c r="C2375" s="132" t="n">
        <v>18.3835</v>
      </c>
      <c r="D2375" s="132" t="n">
        <v>18.6362</v>
      </c>
      <c r="E2375" s="132" t="n">
        <v>18.3557</v>
      </c>
      <c r="F2375" s="132" t="n">
        <v>18.4972</v>
      </c>
    </row>
    <row r="2376" customFormat="false" ht="12.8" hidden="true" customHeight="false" outlineLevel="0" collapsed="false">
      <c r="A2376" s="131" t="n">
        <v>1468962000</v>
      </c>
      <c r="B2376" s="330" t="n">
        <f aca="false">(A2376/(24*60*60))+DATE(1970,1,1)</f>
        <v>42570.875</v>
      </c>
      <c r="C2376" s="132" t="n">
        <v>18.4972</v>
      </c>
      <c r="D2376" s="132" t="n">
        <v>18.68501</v>
      </c>
      <c r="E2376" s="132" t="n">
        <v>18.4555</v>
      </c>
      <c r="F2376" s="132" t="n">
        <v>18.6781</v>
      </c>
    </row>
    <row r="2377" customFormat="false" ht="12.8" hidden="true" customHeight="false" outlineLevel="0" collapsed="false">
      <c r="A2377" s="131" t="n">
        <v>1469048400</v>
      </c>
      <c r="B2377" s="330" t="n">
        <f aca="false">(A2377/(24*60*60))+DATE(1970,1,1)</f>
        <v>42571.875</v>
      </c>
      <c r="C2377" s="132" t="n">
        <v>18.6781</v>
      </c>
      <c r="D2377" s="132" t="n">
        <v>18.6942</v>
      </c>
      <c r="E2377" s="132" t="n">
        <v>18.53445</v>
      </c>
      <c r="F2377" s="132" t="n">
        <v>18.5725</v>
      </c>
    </row>
    <row r="2378" customFormat="false" ht="12.8" hidden="true" customHeight="false" outlineLevel="0" collapsed="false">
      <c r="A2378" s="131" t="n">
        <v>1469134800</v>
      </c>
      <c r="B2378" s="330" t="n">
        <f aca="false">(A2378/(24*60*60))+DATE(1970,1,1)</f>
        <v>42572.875</v>
      </c>
      <c r="C2378" s="132" t="n">
        <v>18.5725</v>
      </c>
      <c r="D2378" s="132" t="n">
        <v>18.6386</v>
      </c>
      <c r="E2378" s="132" t="n">
        <v>18.4959</v>
      </c>
      <c r="F2378" s="132" t="n">
        <v>18.5203</v>
      </c>
    </row>
    <row r="2379" customFormat="false" ht="12.8" hidden="true" customHeight="false" outlineLevel="0" collapsed="false">
      <c r="A2379" s="131" t="n">
        <v>1469394000</v>
      </c>
      <c r="B2379" s="330" t="n">
        <f aca="false">(A2379/(24*60*60))+DATE(1970,1,1)</f>
        <v>42575.875</v>
      </c>
      <c r="C2379" s="132" t="n">
        <v>18.5004</v>
      </c>
      <c r="D2379" s="132" t="n">
        <v>18.78609</v>
      </c>
      <c r="E2379" s="132" t="n">
        <v>18.5004</v>
      </c>
      <c r="F2379" s="132" t="n">
        <v>18.7683</v>
      </c>
    </row>
    <row r="2380" customFormat="false" ht="12.8" hidden="true" customHeight="false" outlineLevel="0" collapsed="false">
      <c r="A2380" s="131" t="n">
        <v>1469480400</v>
      </c>
      <c r="B2380" s="330" t="n">
        <f aca="false">(A2380/(24*60*60))+DATE(1970,1,1)</f>
        <v>42576.875</v>
      </c>
      <c r="C2380" s="132" t="n">
        <v>18.7683</v>
      </c>
      <c r="D2380" s="132" t="n">
        <v>18.8474</v>
      </c>
      <c r="E2380" s="132" t="n">
        <v>18.7185</v>
      </c>
      <c r="F2380" s="132" t="n">
        <v>18.7732</v>
      </c>
    </row>
    <row r="2381" customFormat="false" ht="12.8" hidden="true" customHeight="false" outlineLevel="0" collapsed="false">
      <c r="A2381" s="131" t="n">
        <v>1469566800</v>
      </c>
      <c r="B2381" s="330" t="n">
        <f aca="false">(A2381/(24*60*60))+DATE(1970,1,1)</f>
        <v>42577.875</v>
      </c>
      <c r="C2381" s="132" t="n">
        <v>18.7732</v>
      </c>
      <c r="D2381" s="132" t="n">
        <v>18.92535</v>
      </c>
      <c r="E2381" s="132" t="n">
        <v>18.74071</v>
      </c>
      <c r="F2381" s="132" t="n">
        <v>18.8202</v>
      </c>
    </row>
    <row r="2382" customFormat="false" ht="12.8" hidden="true" customHeight="false" outlineLevel="0" collapsed="false">
      <c r="A2382" s="131" t="n">
        <v>1469653200</v>
      </c>
      <c r="B2382" s="330" t="n">
        <f aca="false">(A2382/(24*60*60))+DATE(1970,1,1)</f>
        <v>42578.875</v>
      </c>
      <c r="C2382" s="132" t="n">
        <v>18.8202</v>
      </c>
      <c r="D2382" s="132" t="n">
        <v>18.93782</v>
      </c>
      <c r="E2382" s="132" t="n">
        <v>18.7562</v>
      </c>
      <c r="F2382" s="132" t="n">
        <v>18.8888</v>
      </c>
    </row>
    <row r="2383" customFormat="false" ht="12.8" hidden="true" customHeight="false" outlineLevel="0" collapsed="false">
      <c r="A2383" s="131" t="n">
        <v>1469739600</v>
      </c>
      <c r="B2383" s="330" t="n">
        <f aca="false">(A2383/(24*60*60))+DATE(1970,1,1)</f>
        <v>42579.875</v>
      </c>
      <c r="C2383" s="132" t="n">
        <v>18.8888</v>
      </c>
      <c r="D2383" s="132" t="n">
        <v>18.97803</v>
      </c>
      <c r="E2383" s="132" t="n">
        <v>18.7154</v>
      </c>
      <c r="F2383" s="132" t="n">
        <v>18.7301</v>
      </c>
    </row>
    <row r="2384" customFormat="false" ht="12.8" hidden="true" customHeight="false" outlineLevel="0" collapsed="false">
      <c r="A2384" s="131" t="n">
        <v>1469998800</v>
      </c>
      <c r="B2384" s="330" t="n">
        <f aca="false">(A2384/(24*60*60))+DATE(1970,1,1)</f>
        <v>42582.875</v>
      </c>
      <c r="C2384" s="132" t="n">
        <v>18.70921</v>
      </c>
      <c r="D2384" s="132" t="n">
        <v>18.8935</v>
      </c>
      <c r="E2384" s="132" t="n">
        <v>18.6502</v>
      </c>
      <c r="F2384" s="132" t="n">
        <v>18.8606</v>
      </c>
    </row>
    <row r="2385" customFormat="false" ht="12.8" hidden="true" customHeight="false" outlineLevel="0" collapsed="false">
      <c r="A2385" s="131" t="n">
        <v>1470085200</v>
      </c>
      <c r="B2385" s="330" t="n">
        <f aca="false">(A2385/(24*60*60))+DATE(1970,1,1)</f>
        <v>42583.875</v>
      </c>
      <c r="C2385" s="132" t="n">
        <v>18.8606</v>
      </c>
      <c r="D2385" s="132" t="n">
        <v>18.9785</v>
      </c>
      <c r="E2385" s="132" t="n">
        <v>18.7933</v>
      </c>
      <c r="F2385" s="132" t="n">
        <v>18.9259</v>
      </c>
    </row>
    <row r="2386" customFormat="false" ht="12.8" hidden="true" customHeight="false" outlineLevel="0" collapsed="false">
      <c r="A2386" s="131" t="n">
        <v>1470171600</v>
      </c>
      <c r="B2386" s="330" t="n">
        <f aca="false">(A2386/(24*60*60))+DATE(1970,1,1)</f>
        <v>42584.875</v>
      </c>
      <c r="C2386" s="132" t="n">
        <v>18.9259</v>
      </c>
      <c r="D2386" s="132" t="n">
        <v>18.9978</v>
      </c>
      <c r="E2386" s="132" t="n">
        <v>18.8747</v>
      </c>
      <c r="F2386" s="132" t="n">
        <v>18.8816</v>
      </c>
    </row>
    <row r="2387" customFormat="false" ht="12.8" hidden="true" customHeight="false" outlineLevel="0" collapsed="false">
      <c r="A2387" s="131" t="n">
        <v>1470258000</v>
      </c>
      <c r="B2387" s="330" t="n">
        <f aca="false">(A2387/(24*60*60))+DATE(1970,1,1)</f>
        <v>42585.875</v>
      </c>
      <c r="C2387" s="132" t="n">
        <v>18.8816</v>
      </c>
      <c r="D2387" s="132" t="n">
        <v>18.93421</v>
      </c>
      <c r="E2387" s="132" t="n">
        <v>18.8009</v>
      </c>
      <c r="F2387" s="132" t="n">
        <v>18.9028</v>
      </c>
    </row>
    <row r="2388" customFormat="false" ht="12.8" hidden="true" customHeight="false" outlineLevel="0" collapsed="false">
      <c r="A2388" s="131" t="n">
        <v>1470344400</v>
      </c>
      <c r="B2388" s="330" t="n">
        <f aca="false">(A2388/(24*60*60))+DATE(1970,1,1)</f>
        <v>42586.875</v>
      </c>
      <c r="C2388" s="132" t="n">
        <v>18.9028</v>
      </c>
      <c r="D2388" s="132" t="n">
        <v>18.9501</v>
      </c>
      <c r="E2388" s="132" t="n">
        <v>18.7299</v>
      </c>
      <c r="F2388" s="132" t="n">
        <v>18.74</v>
      </c>
    </row>
    <row r="2389" customFormat="false" ht="12.8" hidden="true" customHeight="false" outlineLevel="0" collapsed="false">
      <c r="A2389" s="131" t="n">
        <v>1470603600</v>
      </c>
      <c r="B2389" s="330" t="n">
        <f aca="false">(A2389/(24*60*60))+DATE(1970,1,1)</f>
        <v>42589.875</v>
      </c>
      <c r="C2389" s="132" t="n">
        <v>18.747</v>
      </c>
      <c r="D2389" s="132" t="n">
        <v>18.77679</v>
      </c>
      <c r="E2389" s="132" t="n">
        <v>18.52258</v>
      </c>
      <c r="F2389" s="132" t="n">
        <v>18.5442</v>
      </c>
    </row>
    <row r="2390" customFormat="false" ht="12.8" hidden="true" customHeight="false" outlineLevel="0" collapsed="false">
      <c r="A2390" s="131" t="n">
        <v>1470690000</v>
      </c>
      <c r="B2390" s="330" t="n">
        <f aca="false">(A2390/(24*60*60))+DATE(1970,1,1)</f>
        <v>42590.875</v>
      </c>
      <c r="C2390" s="132" t="n">
        <v>18.5442</v>
      </c>
      <c r="D2390" s="132" t="n">
        <v>18.5957</v>
      </c>
      <c r="E2390" s="132" t="n">
        <v>18.3658</v>
      </c>
      <c r="F2390" s="132" t="n">
        <v>18.434</v>
      </c>
    </row>
    <row r="2391" customFormat="false" ht="12.8" hidden="true" customHeight="false" outlineLevel="0" collapsed="false">
      <c r="A2391" s="131" t="n">
        <v>1470776400</v>
      </c>
      <c r="B2391" s="330" t="n">
        <f aca="false">(A2391/(24*60*60))+DATE(1970,1,1)</f>
        <v>42591.875</v>
      </c>
      <c r="C2391" s="132" t="n">
        <v>18.434</v>
      </c>
      <c r="D2391" s="132" t="n">
        <v>18.45095</v>
      </c>
      <c r="E2391" s="132" t="n">
        <v>18.2808</v>
      </c>
      <c r="F2391" s="132" t="n">
        <v>18.4052</v>
      </c>
    </row>
    <row r="2392" customFormat="false" ht="12.8" hidden="true" customHeight="false" outlineLevel="0" collapsed="false">
      <c r="A2392" s="131" t="n">
        <v>1470862800</v>
      </c>
      <c r="B2392" s="330" t="n">
        <f aca="false">(A2392/(24*60*60))+DATE(1970,1,1)</f>
        <v>42592.875</v>
      </c>
      <c r="C2392" s="132" t="n">
        <v>18.4052</v>
      </c>
      <c r="D2392" s="132" t="n">
        <v>18.47314</v>
      </c>
      <c r="E2392" s="132" t="n">
        <v>18.15597</v>
      </c>
      <c r="F2392" s="132" t="n">
        <v>18.2219</v>
      </c>
    </row>
    <row r="2393" customFormat="false" ht="12.8" hidden="true" customHeight="false" outlineLevel="0" collapsed="false">
      <c r="A2393" s="131" t="n">
        <v>1470949200</v>
      </c>
      <c r="B2393" s="330" t="n">
        <f aca="false">(A2393/(24*60*60))+DATE(1970,1,1)</f>
        <v>42593.875</v>
      </c>
      <c r="C2393" s="132" t="n">
        <v>18.2219</v>
      </c>
      <c r="D2393" s="132" t="n">
        <v>18.31378</v>
      </c>
      <c r="E2393" s="132" t="n">
        <v>18.1242</v>
      </c>
      <c r="F2393" s="132" t="n">
        <v>18.2428</v>
      </c>
    </row>
    <row r="2394" customFormat="false" ht="12.8" hidden="true" customHeight="false" outlineLevel="0" collapsed="false">
      <c r="A2394" s="131" t="n">
        <v>1471208400</v>
      </c>
      <c r="B2394" s="330" t="n">
        <f aca="false">(A2394/(24*60*60))+DATE(1970,1,1)</f>
        <v>42596.875</v>
      </c>
      <c r="C2394" s="132" t="n">
        <v>18.2293</v>
      </c>
      <c r="D2394" s="132" t="n">
        <v>18.26</v>
      </c>
      <c r="E2394" s="132" t="n">
        <v>17.9906</v>
      </c>
      <c r="F2394" s="132" t="n">
        <v>18.0728</v>
      </c>
    </row>
    <row r="2395" customFormat="false" ht="12.8" hidden="true" customHeight="false" outlineLevel="0" collapsed="false">
      <c r="A2395" s="131" t="n">
        <v>1471294800</v>
      </c>
      <c r="B2395" s="330" t="n">
        <f aca="false">(A2395/(24*60*60))+DATE(1970,1,1)</f>
        <v>42597.875</v>
      </c>
      <c r="C2395" s="132" t="n">
        <v>18.0728</v>
      </c>
      <c r="D2395" s="132" t="n">
        <v>18.10336</v>
      </c>
      <c r="E2395" s="132" t="n">
        <v>17.9007</v>
      </c>
      <c r="F2395" s="132" t="n">
        <v>18.0511</v>
      </c>
    </row>
    <row r="2396" customFormat="false" ht="12.8" hidden="true" customHeight="false" outlineLevel="0" collapsed="false">
      <c r="A2396" s="131" t="n">
        <v>1471381200</v>
      </c>
      <c r="B2396" s="330" t="n">
        <f aca="false">(A2396/(24*60*60))+DATE(1970,1,1)</f>
        <v>42598.875</v>
      </c>
      <c r="C2396" s="132" t="n">
        <v>18.0511</v>
      </c>
      <c r="D2396" s="132" t="n">
        <v>18.3308</v>
      </c>
      <c r="E2396" s="132" t="n">
        <v>18.03451</v>
      </c>
      <c r="F2396" s="132" t="n">
        <v>18.1275</v>
      </c>
    </row>
    <row r="2397" customFormat="false" ht="12.8" hidden="true" customHeight="false" outlineLevel="0" collapsed="false">
      <c r="A2397" s="131" t="n">
        <v>1471467600</v>
      </c>
      <c r="B2397" s="330" t="n">
        <f aca="false">(A2397/(24*60*60))+DATE(1970,1,1)</f>
        <v>42599.875</v>
      </c>
      <c r="C2397" s="132" t="n">
        <v>18.1275</v>
      </c>
      <c r="D2397" s="132" t="n">
        <v>18.1945</v>
      </c>
      <c r="E2397" s="132" t="n">
        <v>17.9927</v>
      </c>
      <c r="F2397" s="132" t="n">
        <v>18.1865</v>
      </c>
    </row>
    <row r="2398" customFormat="false" ht="12.8" hidden="true" customHeight="false" outlineLevel="0" collapsed="false">
      <c r="A2398" s="131" t="n">
        <v>1471554000</v>
      </c>
      <c r="B2398" s="330" t="n">
        <f aca="false">(A2398/(24*60*60))+DATE(1970,1,1)</f>
        <v>42600.875</v>
      </c>
      <c r="C2398" s="132" t="n">
        <v>18.1865</v>
      </c>
      <c r="D2398" s="132" t="n">
        <v>18.40797</v>
      </c>
      <c r="E2398" s="132" t="n">
        <v>18.17101</v>
      </c>
      <c r="F2398" s="132" t="n">
        <v>18.2037</v>
      </c>
    </row>
    <row r="2399" customFormat="false" ht="12.8" hidden="true" customHeight="false" outlineLevel="0" collapsed="false">
      <c r="A2399" s="131" t="n">
        <v>1471813200</v>
      </c>
      <c r="B2399" s="330" t="n">
        <f aca="false">(A2399/(24*60*60))+DATE(1970,1,1)</f>
        <v>42603.875</v>
      </c>
      <c r="C2399" s="132" t="n">
        <v>18.2212</v>
      </c>
      <c r="D2399" s="132" t="n">
        <v>18.37102</v>
      </c>
      <c r="E2399" s="132" t="n">
        <v>18.21</v>
      </c>
      <c r="F2399" s="132" t="n">
        <v>18.2883</v>
      </c>
    </row>
    <row r="2400" customFormat="false" ht="12.8" hidden="true" customHeight="false" outlineLevel="0" collapsed="false">
      <c r="A2400" s="131" t="n">
        <v>1471899600</v>
      </c>
      <c r="B2400" s="330" t="n">
        <f aca="false">(A2400/(24*60*60))+DATE(1970,1,1)</f>
        <v>42604.875</v>
      </c>
      <c r="C2400" s="132" t="n">
        <v>18.2883</v>
      </c>
      <c r="D2400" s="132" t="n">
        <v>18.56994</v>
      </c>
      <c r="E2400" s="132" t="n">
        <v>18.20301</v>
      </c>
      <c r="F2400" s="132" t="n">
        <v>18.5694</v>
      </c>
    </row>
    <row r="2401" customFormat="false" ht="12.8" hidden="true" customHeight="false" outlineLevel="0" collapsed="false">
      <c r="A2401" s="131" t="n">
        <v>1471986000</v>
      </c>
      <c r="B2401" s="330" t="n">
        <f aca="false">(A2401/(24*60*60))+DATE(1970,1,1)</f>
        <v>42605.875</v>
      </c>
      <c r="C2401" s="132" t="n">
        <v>18.5694</v>
      </c>
      <c r="D2401" s="132" t="n">
        <v>18.63422</v>
      </c>
      <c r="E2401" s="132" t="n">
        <v>18.44041</v>
      </c>
      <c r="F2401" s="132" t="n">
        <v>18.4519</v>
      </c>
    </row>
    <row r="2402" customFormat="false" ht="12.8" hidden="true" customHeight="false" outlineLevel="0" collapsed="false">
      <c r="A2402" s="131" t="n">
        <v>1472072400</v>
      </c>
      <c r="B2402" s="330" t="n">
        <f aca="false">(A2402/(24*60*60))+DATE(1970,1,1)</f>
        <v>42606.875</v>
      </c>
      <c r="C2402" s="132" t="n">
        <v>18.4519</v>
      </c>
      <c r="D2402" s="132" t="n">
        <v>18.48909</v>
      </c>
      <c r="E2402" s="132" t="n">
        <v>18.35956</v>
      </c>
      <c r="F2402" s="132" t="n">
        <v>18.36</v>
      </c>
    </row>
    <row r="2403" customFormat="false" ht="12.8" hidden="true" customHeight="false" outlineLevel="0" collapsed="false">
      <c r="A2403" s="131" t="n">
        <v>1472158800</v>
      </c>
      <c r="B2403" s="330" t="n">
        <f aca="false">(A2403/(24*60*60))+DATE(1970,1,1)</f>
        <v>42607.875</v>
      </c>
      <c r="C2403" s="132" t="n">
        <v>18.36</v>
      </c>
      <c r="D2403" s="132" t="n">
        <v>18.60649</v>
      </c>
      <c r="E2403" s="132" t="n">
        <v>18.1637</v>
      </c>
      <c r="F2403" s="132" t="n">
        <v>18.5755</v>
      </c>
    </row>
    <row r="2404" customFormat="false" ht="12.8" hidden="true" customHeight="false" outlineLevel="0" collapsed="false">
      <c r="A2404" s="131" t="n">
        <v>1472418000</v>
      </c>
      <c r="B2404" s="330" t="n">
        <f aca="false">(A2404/(24*60*60))+DATE(1970,1,1)</f>
        <v>42610.875</v>
      </c>
      <c r="C2404" s="132" t="n">
        <v>18.5755</v>
      </c>
      <c r="D2404" s="132" t="n">
        <v>18.65251</v>
      </c>
      <c r="E2404" s="132" t="n">
        <v>18.5277</v>
      </c>
      <c r="F2404" s="132" t="n">
        <v>18.62</v>
      </c>
    </row>
    <row r="2405" customFormat="false" ht="12.8" hidden="true" customHeight="false" outlineLevel="0" collapsed="false">
      <c r="A2405" s="131" t="n">
        <v>1472504400</v>
      </c>
      <c r="B2405" s="330" t="n">
        <f aca="false">(A2405/(24*60*60))+DATE(1970,1,1)</f>
        <v>42611.875</v>
      </c>
      <c r="C2405" s="132" t="n">
        <v>18.62</v>
      </c>
      <c r="D2405" s="132" t="n">
        <v>18.85361</v>
      </c>
      <c r="E2405" s="132" t="n">
        <v>18.5734</v>
      </c>
      <c r="F2405" s="132" t="n">
        <v>18.7975</v>
      </c>
    </row>
    <row r="2406" customFormat="false" ht="12.8" hidden="true" customHeight="false" outlineLevel="0" collapsed="false">
      <c r="A2406" s="131" t="n">
        <v>1472590800</v>
      </c>
      <c r="B2406" s="330" t="n">
        <f aca="false">(A2406/(24*60*60))+DATE(1970,1,1)</f>
        <v>42612.875</v>
      </c>
      <c r="C2406" s="132" t="n">
        <v>18.7975</v>
      </c>
      <c r="D2406" s="132" t="n">
        <v>18.8954</v>
      </c>
      <c r="E2406" s="132" t="n">
        <v>18.76017</v>
      </c>
      <c r="F2406" s="132" t="n">
        <v>18.7812</v>
      </c>
    </row>
    <row r="2407" customFormat="false" ht="12.8" hidden="true" customHeight="false" outlineLevel="0" collapsed="false">
      <c r="A2407" s="131" t="n">
        <v>1472677200</v>
      </c>
      <c r="B2407" s="330" t="n">
        <f aca="false">(A2407/(24*60*60))+DATE(1970,1,1)</f>
        <v>42613.875</v>
      </c>
      <c r="C2407" s="132" t="n">
        <v>18.7812</v>
      </c>
      <c r="D2407" s="132" t="n">
        <v>18.9293</v>
      </c>
      <c r="E2407" s="132" t="n">
        <v>18.74531</v>
      </c>
      <c r="F2407" s="132" t="n">
        <v>18.7458</v>
      </c>
    </row>
    <row r="2408" customFormat="false" ht="12.8" hidden="true" customHeight="false" outlineLevel="0" collapsed="false">
      <c r="A2408" s="131" t="n">
        <v>1472763600</v>
      </c>
      <c r="B2408" s="330" t="n">
        <f aca="false">(A2408/(24*60*60))+DATE(1970,1,1)</f>
        <v>42614.875</v>
      </c>
      <c r="C2408" s="132" t="n">
        <v>18.7458</v>
      </c>
      <c r="D2408" s="132" t="n">
        <v>18.81831</v>
      </c>
      <c r="E2408" s="132" t="n">
        <v>18.53874</v>
      </c>
      <c r="F2408" s="132" t="n">
        <v>18.5608</v>
      </c>
    </row>
    <row r="2409" customFormat="false" ht="12.8" hidden="true" customHeight="false" outlineLevel="0" collapsed="false">
      <c r="A2409" s="131" t="n">
        <v>1473022800</v>
      </c>
      <c r="B2409" s="330" t="n">
        <f aca="false">(A2409/(24*60*60))+DATE(1970,1,1)</f>
        <v>42617.875</v>
      </c>
      <c r="C2409" s="132" t="n">
        <v>18.50713</v>
      </c>
      <c r="D2409" s="132" t="n">
        <v>18.5787</v>
      </c>
      <c r="E2409" s="132" t="n">
        <v>18.45465</v>
      </c>
      <c r="F2409" s="132" t="n">
        <v>18.559</v>
      </c>
    </row>
    <row r="2410" customFormat="false" ht="12.8" hidden="true" customHeight="false" outlineLevel="0" collapsed="false">
      <c r="A2410" s="131" t="n">
        <v>1473109200</v>
      </c>
      <c r="B2410" s="330" t="n">
        <f aca="false">(A2410/(24*60*60))+DATE(1970,1,1)</f>
        <v>42618.875</v>
      </c>
      <c r="C2410" s="132" t="n">
        <v>18.559</v>
      </c>
      <c r="D2410" s="132" t="n">
        <v>18.60585</v>
      </c>
      <c r="E2410" s="132" t="n">
        <v>18.25699</v>
      </c>
      <c r="F2410" s="132" t="n">
        <v>18.2725</v>
      </c>
    </row>
    <row r="2411" customFormat="false" ht="12.8" hidden="true" customHeight="false" outlineLevel="0" collapsed="false">
      <c r="A2411" s="131" t="n">
        <v>1473195600</v>
      </c>
      <c r="B2411" s="330" t="n">
        <f aca="false">(A2411/(24*60*60))+DATE(1970,1,1)</f>
        <v>42619.875</v>
      </c>
      <c r="C2411" s="132" t="n">
        <v>18.2725</v>
      </c>
      <c r="D2411" s="132" t="n">
        <v>18.43095</v>
      </c>
      <c r="E2411" s="132" t="n">
        <v>18.2555</v>
      </c>
      <c r="F2411" s="132" t="n">
        <v>18.3631</v>
      </c>
    </row>
    <row r="2412" customFormat="false" ht="12.8" hidden="true" customHeight="false" outlineLevel="0" collapsed="false">
      <c r="A2412" s="131" t="n">
        <v>1473282000</v>
      </c>
      <c r="B2412" s="330" t="n">
        <f aca="false">(A2412/(24*60*60))+DATE(1970,1,1)</f>
        <v>42620.875</v>
      </c>
      <c r="C2412" s="132" t="n">
        <v>18.3631</v>
      </c>
      <c r="D2412" s="132" t="n">
        <v>18.7054</v>
      </c>
      <c r="E2412" s="132" t="n">
        <v>18.2641</v>
      </c>
      <c r="F2412" s="132" t="n">
        <v>18.6613</v>
      </c>
    </row>
    <row r="2413" customFormat="false" ht="12.8" hidden="true" customHeight="false" outlineLevel="0" collapsed="false">
      <c r="A2413" s="131" t="n">
        <v>1473368400</v>
      </c>
      <c r="B2413" s="330" t="n">
        <f aca="false">(A2413/(24*60*60))+DATE(1970,1,1)</f>
        <v>42621.875</v>
      </c>
      <c r="C2413" s="132" t="n">
        <v>18.6613</v>
      </c>
      <c r="D2413" s="132" t="n">
        <v>18.92481</v>
      </c>
      <c r="E2413" s="132" t="n">
        <v>18.65107</v>
      </c>
      <c r="F2413" s="132" t="n">
        <v>18.8835</v>
      </c>
    </row>
    <row r="2414" customFormat="false" ht="12.8" hidden="true" customHeight="false" outlineLevel="0" collapsed="false">
      <c r="A2414" s="131" t="n">
        <v>1473627600</v>
      </c>
      <c r="B2414" s="330" t="n">
        <f aca="false">(A2414/(24*60*60))+DATE(1970,1,1)</f>
        <v>42624.875</v>
      </c>
      <c r="C2414" s="132" t="n">
        <v>18.83</v>
      </c>
      <c r="D2414" s="132" t="n">
        <v>19.1861</v>
      </c>
      <c r="E2414" s="132" t="n">
        <v>18.8025</v>
      </c>
      <c r="F2414" s="132" t="n">
        <v>18.8092</v>
      </c>
    </row>
    <row r="2415" customFormat="false" ht="12.8" hidden="true" customHeight="false" outlineLevel="0" collapsed="false">
      <c r="A2415" s="131" t="n">
        <v>1473714000</v>
      </c>
      <c r="B2415" s="330" t="n">
        <f aca="false">(A2415/(24*60*60))+DATE(1970,1,1)</f>
        <v>42625.875</v>
      </c>
      <c r="C2415" s="132" t="n">
        <v>18.8092</v>
      </c>
      <c r="D2415" s="132" t="n">
        <v>19.2145</v>
      </c>
      <c r="E2415" s="132" t="n">
        <v>18.8017</v>
      </c>
      <c r="F2415" s="132" t="n">
        <v>19.0613</v>
      </c>
    </row>
    <row r="2416" customFormat="false" ht="12.8" hidden="true" customHeight="false" outlineLevel="0" collapsed="false">
      <c r="A2416" s="131" t="n">
        <v>1473800400</v>
      </c>
      <c r="B2416" s="330" t="n">
        <f aca="false">(A2416/(24*60*60))+DATE(1970,1,1)</f>
        <v>42626.875</v>
      </c>
      <c r="C2416" s="132" t="n">
        <v>19.0613</v>
      </c>
      <c r="D2416" s="132" t="n">
        <v>19.28576</v>
      </c>
      <c r="E2416" s="132" t="n">
        <v>19.00475</v>
      </c>
      <c r="F2416" s="132" t="n">
        <v>19.2548</v>
      </c>
    </row>
    <row r="2417" customFormat="false" ht="12.8" hidden="true" customHeight="false" outlineLevel="0" collapsed="false">
      <c r="A2417" s="131" t="n">
        <v>1473886800</v>
      </c>
      <c r="B2417" s="330" t="n">
        <f aca="false">(A2417/(24*60*60))+DATE(1970,1,1)</f>
        <v>42627.875</v>
      </c>
      <c r="C2417" s="132" t="n">
        <v>19.2548</v>
      </c>
      <c r="D2417" s="132" t="n">
        <v>19.39308</v>
      </c>
      <c r="E2417" s="132" t="n">
        <v>19.1505</v>
      </c>
      <c r="F2417" s="132" t="n">
        <v>19.3458</v>
      </c>
    </row>
    <row r="2418" customFormat="false" ht="12.8" hidden="true" customHeight="false" outlineLevel="0" collapsed="false">
      <c r="A2418" s="131" t="n">
        <v>1473973200</v>
      </c>
      <c r="B2418" s="330" t="n">
        <f aca="false">(A2418/(24*60*60))+DATE(1970,1,1)</f>
        <v>42628.875</v>
      </c>
      <c r="C2418" s="132" t="n">
        <v>19.3458</v>
      </c>
      <c r="D2418" s="132" t="n">
        <v>19.7759</v>
      </c>
      <c r="E2418" s="132" t="n">
        <v>19.2665</v>
      </c>
      <c r="F2418" s="132" t="n">
        <v>19.5971</v>
      </c>
    </row>
    <row r="2419" customFormat="false" ht="12.8" hidden="true" customHeight="false" outlineLevel="0" collapsed="false">
      <c r="A2419" s="131" t="n">
        <v>1474232400</v>
      </c>
      <c r="B2419" s="330" t="n">
        <f aca="false">(A2419/(24*60*60))+DATE(1970,1,1)</f>
        <v>42631.875</v>
      </c>
      <c r="C2419" s="132" t="n">
        <v>19.6213</v>
      </c>
      <c r="D2419" s="132" t="n">
        <v>19.70418</v>
      </c>
      <c r="E2419" s="132" t="n">
        <v>19.4637</v>
      </c>
      <c r="F2419" s="132" t="n">
        <v>19.6848</v>
      </c>
    </row>
    <row r="2420" customFormat="false" ht="12.8" hidden="true" customHeight="false" outlineLevel="0" collapsed="false">
      <c r="A2420" s="131" t="n">
        <v>1474318800</v>
      </c>
      <c r="B2420" s="330" t="n">
        <f aca="false">(A2420/(24*60*60))+DATE(1970,1,1)</f>
        <v>42632.875</v>
      </c>
      <c r="C2420" s="132" t="n">
        <v>19.6848</v>
      </c>
      <c r="D2420" s="132" t="n">
        <v>19.90489</v>
      </c>
      <c r="E2420" s="132" t="n">
        <v>19.6021</v>
      </c>
      <c r="F2420" s="132" t="n">
        <v>19.8077</v>
      </c>
    </row>
    <row r="2421" customFormat="false" ht="12.8" hidden="true" customHeight="false" outlineLevel="0" collapsed="false">
      <c r="A2421" s="131" t="n">
        <v>1474405200</v>
      </c>
      <c r="B2421" s="330" t="n">
        <f aca="false">(A2421/(24*60*60))+DATE(1970,1,1)</f>
        <v>42633.875</v>
      </c>
      <c r="C2421" s="132" t="n">
        <v>19.8077</v>
      </c>
      <c r="D2421" s="132" t="n">
        <v>19.913</v>
      </c>
      <c r="E2421" s="132" t="n">
        <v>19.6578</v>
      </c>
      <c r="F2421" s="132" t="n">
        <v>19.7366</v>
      </c>
    </row>
    <row r="2422" customFormat="false" ht="12.8" hidden="true" customHeight="false" outlineLevel="0" collapsed="false">
      <c r="A2422" s="131" t="n">
        <v>1474491600</v>
      </c>
      <c r="B2422" s="330" t="n">
        <f aca="false">(A2422/(24*60*60))+DATE(1970,1,1)</f>
        <v>42634.875</v>
      </c>
      <c r="C2422" s="132" t="n">
        <v>19.7366</v>
      </c>
      <c r="D2422" s="132" t="n">
        <v>19.7508</v>
      </c>
      <c r="E2422" s="132" t="n">
        <v>19.506</v>
      </c>
      <c r="F2422" s="132" t="n">
        <v>19.6143</v>
      </c>
    </row>
    <row r="2423" customFormat="false" ht="12.8" hidden="true" customHeight="false" outlineLevel="0" collapsed="false">
      <c r="A2423" s="131" t="n">
        <v>1474578000</v>
      </c>
      <c r="B2423" s="330" t="n">
        <f aca="false">(A2423/(24*60*60))+DATE(1970,1,1)</f>
        <v>42635.875</v>
      </c>
      <c r="C2423" s="132" t="n">
        <v>19.6143</v>
      </c>
      <c r="D2423" s="132" t="n">
        <v>19.83514</v>
      </c>
      <c r="E2423" s="132" t="n">
        <v>19.60402</v>
      </c>
      <c r="F2423" s="132" t="n">
        <v>19.7759</v>
      </c>
    </row>
    <row r="2424" customFormat="false" ht="12.8" hidden="true" customHeight="false" outlineLevel="0" collapsed="false">
      <c r="A2424" s="131" t="n">
        <v>1474837200</v>
      </c>
      <c r="B2424" s="330" t="n">
        <f aca="false">(A2424/(24*60*60))+DATE(1970,1,1)</f>
        <v>42638.875</v>
      </c>
      <c r="C2424" s="132" t="n">
        <v>19.73659</v>
      </c>
      <c r="D2424" s="132" t="n">
        <v>19.92342</v>
      </c>
      <c r="E2424" s="132" t="n">
        <v>19.73659</v>
      </c>
      <c r="F2424" s="132" t="n">
        <v>19.8661</v>
      </c>
    </row>
    <row r="2425" customFormat="false" ht="12.8" hidden="true" customHeight="false" outlineLevel="0" collapsed="false">
      <c r="A2425" s="131" t="n">
        <v>1474923600</v>
      </c>
      <c r="B2425" s="330" t="n">
        <f aca="false">(A2425/(24*60*60))+DATE(1970,1,1)</f>
        <v>42639.875</v>
      </c>
      <c r="C2425" s="132" t="n">
        <v>19.8661</v>
      </c>
      <c r="D2425" s="132" t="n">
        <v>19.9225</v>
      </c>
      <c r="E2425" s="132" t="n">
        <v>19.3789</v>
      </c>
      <c r="F2425" s="132" t="n">
        <v>19.3867</v>
      </c>
    </row>
    <row r="2426" customFormat="false" ht="12.8" hidden="true" customHeight="false" outlineLevel="0" collapsed="false">
      <c r="A2426" s="131" t="n">
        <v>1475010000</v>
      </c>
      <c r="B2426" s="330" t="n">
        <f aca="false">(A2426/(24*60*60))+DATE(1970,1,1)</f>
        <v>42640.875</v>
      </c>
      <c r="C2426" s="132" t="n">
        <v>19.3867</v>
      </c>
      <c r="D2426" s="132" t="n">
        <v>19.5576</v>
      </c>
      <c r="E2426" s="132" t="n">
        <v>19.32341</v>
      </c>
      <c r="F2426" s="132" t="n">
        <v>19.3733</v>
      </c>
    </row>
    <row r="2427" customFormat="false" ht="12.8" hidden="true" customHeight="false" outlineLevel="0" collapsed="false">
      <c r="A2427" s="131" t="n">
        <v>1475096400</v>
      </c>
      <c r="B2427" s="330" t="n">
        <f aca="false">(A2427/(24*60*60))+DATE(1970,1,1)</f>
        <v>42641.875</v>
      </c>
      <c r="C2427" s="132" t="n">
        <v>19.3733</v>
      </c>
      <c r="D2427" s="132" t="n">
        <v>19.62345</v>
      </c>
      <c r="E2427" s="132" t="n">
        <v>19.31199</v>
      </c>
      <c r="F2427" s="132" t="n">
        <v>19.5173</v>
      </c>
    </row>
    <row r="2428" customFormat="false" ht="12.8" hidden="true" customHeight="false" outlineLevel="0" collapsed="false">
      <c r="A2428" s="131" t="n">
        <v>1475182800</v>
      </c>
      <c r="B2428" s="330" t="n">
        <f aca="false">(A2428/(24*60*60))+DATE(1970,1,1)</f>
        <v>42642.875</v>
      </c>
      <c r="C2428" s="132" t="n">
        <v>19.5173</v>
      </c>
      <c r="D2428" s="132" t="n">
        <v>19.66781</v>
      </c>
      <c r="E2428" s="132" t="n">
        <v>19.30024</v>
      </c>
      <c r="F2428" s="132" t="n">
        <v>19.3635</v>
      </c>
    </row>
    <row r="2429" customFormat="false" ht="12.8" hidden="true" customHeight="false" outlineLevel="0" collapsed="false">
      <c r="A2429" s="131" t="n">
        <v>1475442000</v>
      </c>
      <c r="B2429" s="330" t="n">
        <f aca="false">(A2429/(24*60*60))+DATE(1970,1,1)</f>
        <v>42645.875</v>
      </c>
      <c r="C2429" s="132" t="n">
        <v>19.3683</v>
      </c>
      <c r="D2429" s="132" t="n">
        <v>19.4211</v>
      </c>
      <c r="E2429" s="132" t="n">
        <v>19.19908</v>
      </c>
      <c r="F2429" s="132" t="n">
        <v>19.2689</v>
      </c>
    </row>
    <row r="2430" customFormat="false" ht="12.8" hidden="true" customHeight="false" outlineLevel="0" collapsed="false">
      <c r="A2430" s="131" t="n">
        <v>1475528400</v>
      </c>
      <c r="B2430" s="330" t="n">
        <f aca="false">(A2430/(24*60*60))+DATE(1970,1,1)</f>
        <v>42646.875</v>
      </c>
      <c r="C2430" s="132" t="n">
        <v>19.2689</v>
      </c>
      <c r="D2430" s="132" t="n">
        <v>19.40669</v>
      </c>
      <c r="E2430" s="132" t="n">
        <v>19.1534</v>
      </c>
      <c r="F2430" s="132" t="n">
        <v>19.3227</v>
      </c>
    </row>
    <row r="2431" customFormat="false" ht="12.8" hidden="true" customHeight="false" outlineLevel="0" collapsed="false">
      <c r="A2431" s="131" t="n">
        <v>1475614800</v>
      </c>
      <c r="B2431" s="330" t="n">
        <f aca="false">(A2431/(24*60*60))+DATE(1970,1,1)</f>
        <v>42647.875</v>
      </c>
      <c r="C2431" s="132" t="n">
        <v>19.3227</v>
      </c>
      <c r="D2431" s="132" t="n">
        <v>19.37903</v>
      </c>
      <c r="E2431" s="132" t="n">
        <v>19.1995</v>
      </c>
      <c r="F2431" s="132" t="n">
        <v>19.2089</v>
      </c>
    </row>
    <row r="2432" customFormat="false" ht="12.8" hidden="true" customHeight="false" outlineLevel="0" collapsed="false">
      <c r="A2432" s="131" t="n">
        <v>1475701200</v>
      </c>
      <c r="B2432" s="330" t="n">
        <f aca="false">(A2432/(24*60*60))+DATE(1970,1,1)</f>
        <v>42648.875</v>
      </c>
      <c r="C2432" s="132" t="n">
        <v>19.2089</v>
      </c>
      <c r="D2432" s="132" t="n">
        <v>19.2992</v>
      </c>
      <c r="E2432" s="132" t="n">
        <v>19.20101</v>
      </c>
      <c r="F2432" s="132" t="n">
        <v>19.2338</v>
      </c>
    </row>
    <row r="2433" customFormat="false" ht="12.8" hidden="true" customHeight="false" outlineLevel="0" collapsed="false">
      <c r="A2433" s="131" t="n">
        <v>1475787600</v>
      </c>
      <c r="B2433" s="330" t="n">
        <f aca="false">(A2433/(24*60*60))+DATE(1970,1,1)</f>
        <v>42649.875</v>
      </c>
      <c r="C2433" s="132" t="n">
        <v>19.2338</v>
      </c>
      <c r="D2433" s="132" t="n">
        <v>19.3805</v>
      </c>
      <c r="E2433" s="132" t="n">
        <v>19.183</v>
      </c>
      <c r="F2433" s="132" t="n">
        <v>19.2822</v>
      </c>
    </row>
    <row r="2434" customFormat="false" ht="12.8" hidden="true" customHeight="false" outlineLevel="0" collapsed="false">
      <c r="A2434" s="131" t="n">
        <v>1476046800</v>
      </c>
      <c r="B2434" s="330" t="n">
        <f aca="false">(A2434/(24*60*60))+DATE(1970,1,1)</f>
        <v>42652.875</v>
      </c>
      <c r="C2434" s="132" t="n">
        <v>19.2822</v>
      </c>
      <c r="D2434" s="132" t="n">
        <v>19.2822</v>
      </c>
      <c r="E2434" s="132" t="n">
        <v>18.7899</v>
      </c>
      <c r="F2434" s="132" t="n">
        <v>18.9262</v>
      </c>
    </row>
    <row r="2435" customFormat="false" ht="12.8" hidden="true" customHeight="false" outlineLevel="0" collapsed="false">
      <c r="A2435" s="131" t="n">
        <v>1476133200</v>
      </c>
      <c r="B2435" s="330" t="n">
        <f aca="false">(A2435/(24*60*60))+DATE(1970,1,1)</f>
        <v>42653.875</v>
      </c>
      <c r="C2435" s="132" t="n">
        <v>18.9262</v>
      </c>
      <c r="D2435" s="132" t="n">
        <v>19.0012</v>
      </c>
      <c r="E2435" s="132" t="n">
        <v>18.8283</v>
      </c>
      <c r="F2435" s="132" t="n">
        <v>18.9014</v>
      </c>
    </row>
    <row r="2436" customFormat="false" ht="12.8" hidden="true" customHeight="false" outlineLevel="0" collapsed="false">
      <c r="A2436" s="131" t="n">
        <v>1476219600</v>
      </c>
      <c r="B2436" s="330" t="n">
        <f aca="false">(A2436/(24*60*60))+DATE(1970,1,1)</f>
        <v>42654.875</v>
      </c>
      <c r="C2436" s="132" t="n">
        <v>18.9014</v>
      </c>
      <c r="D2436" s="132" t="n">
        <v>19.0074</v>
      </c>
      <c r="E2436" s="132" t="n">
        <v>18.8419</v>
      </c>
      <c r="F2436" s="132" t="n">
        <v>18.9078</v>
      </c>
    </row>
    <row r="2437" customFormat="false" ht="12.8" hidden="true" customHeight="false" outlineLevel="0" collapsed="false">
      <c r="A2437" s="131" t="n">
        <v>1476306000</v>
      </c>
      <c r="B2437" s="330" t="n">
        <f aca="false">(A2437/(24*60*60))+DATE(1970,1,1)</f>
        <v>42655.875</v>
      </c>
      <c r="C2437" s="132" t="n">
        <v>18.9078</v>
      </c>
      <c r="D2437" s="132" t="n">
        <v>19.0965</v>
      </c>
      <c r="E2437" s="132" t="n">
        <v>18.8917</v>
      </c>
      <c r="F2437" s="132" t="n">
        <v>18.9254</v>
      </c>
    </row>
    <row r="2438" customFormat="false" ht="12.8" hidden="true" customHeight="false" outlineLevel="0" collapsed="false">
      <c r="A2438" s="131" t="n">
        <v>1476392400</v>
      </c>
      <c r="B2438" s="330" t="n">
        <f aca="false">(A2438/(24*60*60))+DATE(1970,1,1)</f>
        <v>42656.875</v>
      </c>
      <c r="C2438" s="132" t="n">
        <v>18.9254</v>
      </c>
      <c r="D2438" s="132" t="n">
        <v>19.0507</v>
      </c>
      <c r="E2438" s="132" t="n">
        <v>18.84308</v>
      </c>
      <c r="F2438" s="132" t="n">
        <v>18.9871</v>
      </c>
    </row>
    <row r="2439" customFormat="false" ht="12.8" hidden="true" customHeight="false" outlineLevel="0" collapsed="false">
      <c r="A2439" s="131" t="n">
        <v>1476651600</v>
      </c>
      <c r="B2439" s="330" t="n">
        <f aca="false">(A2439/(24*60*60))+DATE(1970,1,1)</f>
        <v>42659.875</v>
      </c>
      <c r="C2439" s="132" t="n">
        <v>18.9814</v>
      </c>
      <c r="D2439" s="132" t="n">
        <v>19.0528</v>
      </c>
      <c r="E2439" s="132" t="n">
        <v>18.85051</v>
      </c>
      <c r="F2439" s="132" t="n">
        <v>18.8659</v>
      </c>
    </row>
    <row r="2440" customFormat="false" ht="12.8" hidden="true" customHeight="false" outlineLevel="0" collapsed="false">
      <c r="A2440" s="131" t="n">
        <v>1476738000</v>
      </c>
      <c r="B2440" s="330" t="n">
        <f aca="false">(A2440/(24*60*60))+DATE(1970,1,1)</f>
        <v>42660.875</v>
      </c>
      <c r="C2440" s="132" t="n">
        <v>18.8659</v>
      </c>
      <c r="D2440" s="132" t="n">
        <v>18.8732</v>
      </c>
      <c r="E2440" s="132" t="n">
        <v>18.5956</v>
      </c>
      <c r="F2440" s="132" t="n">
        <v>18.6097</v>
      </c>
    </row>
    <row r="2441" customFormat="false" ht="12.8" hidden="true" customHeight="false" outlineLevel="0" collapsed="false">
      <c r="A2441" s="131" t="n">
        <v>1476824400</v>
      </c>
      <c r="B2441" s="330" t="n">
        <f aca="false">(A2441/(24*60*60))+DATE(1970,1,1)</f>
        <v>42661.875</v>
      </c>
      <c r="C2441" s="132" t="n">
        <v>18.6097</v>
      </c>
      <c r="D2441" s="132" t="n">
        <v>18.68911</v>
      </c>
      <c r="E2441" s="132" t="n">
        <v>18.513</v>
      </c>
      <c r="F2441" s="132" t="n">
        <v>18.5154</v>
      </c>
    </row>
    <row r="2442" customFormat="false" ht="12.8" hidden="true" customHeight="false" outlineLevel="0" collapsed="false">
      <c r="A2442" s="131" t="n">
        <v>1476910800</v>
      </c>
      <c r="B2442" s="330" t="n">
        <f aca="false">(A2442/(24*60*60))+DATE(1970,1,1)</f>
        <v>42662.875</v>
      </c>
      <c r="C2442" s="132" t="n">
        <v>18.5154</v>
      </c>
      <c r="D2442" s="132" t="n">
        <v>18.6671</v>
      </c>
      <c r="E2442" s="132" t="n">
        <v>18.4534</v>
      </c>
      <c r="F2442" s="132" t="n">
        <v>18.6083</v>
      </c>
    </row>
    <row r="2443" customFormat="false" ht="12.8" hidden="true" customHeight="false" outlineLevel="0" collapsed="false">
      <c r="A2443" s="131" t="n">
        <v>1476997200</v>
      </c>
      <c r="B2443" s="330" t="n">
        <f aca="false">(A2443/(24*60*60))+DATE(1970,1,1)</f>
        <v>42663.875</v>
      </c>
      <c r="C2443" s="132" t="n">
        <v>18.6083</v>
      </c>
      <c r="D2443" s="132" t="n">
        <v>18.71758</v>
      </c>
      <c r="E2443" s="132" t="n">
        <v>18.5653</v>
      </c>
      <c r="F2443" s="132" t="n">
        <v>18.5793</v>
      </c>
    </row>
    <row r="2444" customFormat="false" ht="12.8" hidden="true" customHeight="false" outlineLevel="0" collapsed="false">
      <c r="A2444" s="131" t="n">
        <v>1477256400</v>
      </c>
      <c r="B2444" s="330" t="n">
        <f aca="false">(A2444/(24*60*60))+DATE(1970,1,1)</f>
        <v>42666.875</v>
      </c>
      <c r="C2444" s="132" t="n">
        <v>18.5805</v>
      </c>
      <c r="D2444" s="132" t="n">
        <v>18.6333</v>
      </c>
      <c r="E2444" s="132" t="n">
        <v>18.5064</v>
      </c>
      <c r="F2444" s="132" t="n">
        <v>18.5523</v>
      </c>
    </row>
    <row r="2445" customFormat="false" ht="12.8" hidden="true" customHeight="false" outlineLevel="0" collapsed="false">
      <c r="A2445" s="131" t="n">
        <v>1477342800</v>
      </c>
      <c r="B2445" s="330" t="n">
        <f aca="false">(A2445/(24*60*60))+DATE(1970,1,1)</f>
        <v>42667.875</v>
      </c>
      <c r="C2445" s="132" t="n">
        <v>18.5523</v>
      </c>
      <c r="D2445" s="132" t="n">
        <v>18.5639</v>
      </c>
      <c r="E2445" s="132" t="n">
        <v>18.4754</v>
      </c>
      <c r="F2445" s="132" t="n">
        <v>18.5191</v>
      </c>
    </row>
    <row r="2446" customFormat="false" ht="12.8" hidden="true" customHeight="false" outlineLevel="0" collapsed="false">
      <c r="A2446" s="131" t="n">
        <v>1477429200</v>
      </c>
      <c r="B2446" s="330" t="n">
        <f aca="false">(A2446/(24*60*60))+DATE(1970,1,1)</f>
        <v>42668.875</v>
      </c>
      <c r="C2446" s="132" t="n">
        <v>18.5191</v>
      </c>
      <c r="D2446" s="132" t="n">
        <v>18.7367</v>
      </c>
      <c r="E2446" s="132" t="n">
        <v>18.50368</v>
      </c>
      <c r="F2446" s="132" t="n">
        <v>18.6874</v>
      </c>
    </row>
    <row r="2447" customFormat="false" ht="12.8" hidden="true" customHeight="false" outlineLevel="0" collapsed="false">
      <c r="A2447" s="131" t="n">
        <v>1477515600</v>
      </c>
      <c r="B2447" s="330" t="n">
        <f aca="false">(A2447/(24*60*60))+DATE(1970,1,1)</f>
        <v>42669.875</v>
      </c>
      <c r="C2447" s="132" t="n">
        <v>18.6874</v>
      </c>
      <c r="D2447" s="132" t="n">
        <v>18.87875</v>
      </c>
      <c r="E2447" s="132" t="n">
        <v>18.68447</v>
      </c>
      <c r="F2447" s="132" t="n">
        <v>18.8396</v>
      </c>
    </row>
    <row r="2448" customFormat="false" ht="12.8" hidden="true" customHeight="false" outlineLevel="0" collapsed="false">
      <c r="A2448" s="131" t="n">
        <v>1477602000</v>
      </c>
      <c r="B2448" s="330" t="n">
        <f aca="false">(A2448/(24*60*60))+DATE(1970,1,1)</f>
        <v>42670.875</v>
      </c>
      <c r="C2448" s="132" t="n">
        <v>18.8396</v>
      </c>
      <c r="D2448" s="132" t="n">
        <v>19.1017</v>
      </c>
      <c r="E2448" s="132" t="n">
        <v>18.69352</v>
      </c>
      <c r="F2448" s="132" t="n">
        <v>18.958</v>
      </c>
    </row>
    <row r="2449" customFormat="false" ht="12.8" hidden="true" customHeight="false" outlineLevel="0" collapsed="false">
      <c r="A2449" s="131" t="n">
        <v>1477861200</v>
      </c>
      <c r="B2449" s="330" t="n">
        <f aca="false">(A2449/(24*60*60))+DATE(1970,1,1)</f>
        <v>42673.875</v>
      </c>
      <c r="C2449" s="132" t="n">
        <v>19.0406</v>
      </c>
      <c r="D2449" s="132" t="n">
        <v>19.0491</v>
      </c>
      <c r="E2449" s="132" t="n">
        <v>18.7879</v>
      </c>
      <c r="F2449" s="132" t="n">
        <v>18.8608</v>
      </c>
    </row>
    <row r="2450" customFormat="false" ht="12.8" hidden="true" customHeight="false" outlineLevel="0" collapsed="false">
      <c r="A2450" s="131" t="n">
        <v>1477947600</v>
      </c>
      <c r="B2450" s="330" t="n">
        <f aca="false">(A2450/(24*60*60))+DATE(1970,1,1)</f>
        <v>42674.875</v>
      </c>
      <c r="C2450" s="132" t="n">
        <v>18.8608</v>
      </c>
      <c r="D2450" s="132" t="n">
        <v>19.2684</v>
      </c>
      <c r="E2450" s="132" t="n">
        <v>18.7755</v>
      </c>
      <c r="F2450" s="132" t="n">
        <v>19.1833</v>
      </c>
    </row>
    <row r="2451" customFormat="false" ht="12.8" hidden="true" customHeight="false" outlineLevel="0" collapsed="false">
      <c r="A2451" s="131" t="n">
        <v>1478034000</v>
      </c>
      <c r="B2451" s="330" t="n">
        <f aca="false">(A2451/(24*60*60))+DATE(1970,1,1)</f>
        <v>42675.875</v>
      </c>
      <c r="C2451" s="132" t="n">
        <v>19.1833</v>
      </c>
      <c r="D2451" s="132" t="n">
        <v>19.46852</v>
      </c>
      <c r="E2451" s="132" t="n">
        <v>19.1668</v>
      </c>
      <c r="F2451" s="132" t="n">
        <v>19.3593</v>
      </c>
    </row>
    <row r="2452" customFormat="false" ht="12.8" hidden="true" customHeight="false" outlineLevel="0" collapsed="false">
      <c r="A2452" s="131" t="n">
        <v>1478120400</v>
      </c>
      <c r="B2452" s="330" t="n">
        <f aca="false">(A2452/(24*60*60))+DATE(1970,1,1)</f>
        <v>42676.875</v>
      </c>
      <c r="C2452" s="132" t="n">
        <v>19.3593</v>
      </c>
      <c r="D2452" s="132" t="n">
        <v>19.54701</v>
      </c>
      <c r="E2452" s="132" t="n">
        <v>19.1116</v>
      </c>
      <c r="F2452" s="132" t="n">
        <v>19.1753</v>
      </c>
    </row>
    <row r="2453" customFormat="false" ht="12.8" hidden="true" customHeight="false" outlineLevel="0" collapsed="false">
      <c r="A2453" s="131" t="n">
        <v>1478206800</v>
      </c>
      <c r="B2453" s="330" t="n">
        <f aca="false">(A2453/(24*60*60))+DATE(1970,1,1)</f>
        <v>42677.875</v>
      </c>
      <c r="C2453" s="132" t="n">
        <v>19.1753</v>
      </c>
      <c r="D2453" s="132" t="n">
        <v>19.2609</v>
      </c>
      <c r="E2453" s="132" t="n">
        <v>18.9337</v>
      </c>
      <c r="F2453" s="132" t="n">
        <v>19.0002</v>
      </c>
    </row>
    <row r="2454" customFormat="false" ht="12.8" hidden="true" customHeight="false" outlineLevel="0" collapsed="false">
      <c r="A2454" s="131" t="n">
        <v>1478469600</v>
      </c>
      <c r="B2454" s="330" t="n">
        <f aca="false">(A2454/(24*60*60))+DATE(1970,1,1)</f>
        <v>42680.9166666667</v>
      </c>
      <c r="C2454" s="132" t="n">
        <v>18.6212</v>
      </c>
      <c r="D2454" s="132" t="n">
        <v>18.727</v>
      </c>
      <c r="E2454" s="132" t="n">
        <v>18.5518</v>
      </c>
      <c r="F2454" s="132" t="n">
        <v>18.5923</v>
      </c>
    </row>
    <row r="2455" customFormat="false" ht="12.8" hidden="true" customHeight="false" outlineLevel="0" collapsed="false">
      <c r="A2455" s="131" t="n">
        <v>1478556000</v>
      </c>
      <c r="B2455" s="330" t="n">
        <f aca="false">(A2455/(24*60*60))+DATE(1970,1,1)</f>
        <v>42681.9166666667</v>
      </c>
      <c r="C2455" s="132" t="n">
        <v>18.5923</v>
      </c>
      <c r="D2455" s="132" t="n">
        <v>18.66586</v>
      </c>
      <c r="E2455" s="132" t="n">
        <v>18.3008</v>
      </c>
      <c r="F2455" s="132" t="n">
        <v>18.313</v>
      </c>
    </row>
    <row r="2456" customFormat="false" ht="12.8" hidden="true" customHeight="false" outlineLevel="0" collapsed="false">
      <c r="A2456" s="131" t="n">
        <v>1478642400</v>
      </c>
      <c r="B2456" s="330" t="n">
        <f aca="false">(A2456/(24*60*60))+DATE(1970,1,1)</f>
        <v>42682.9166666667</v>
      </c>
      <c r="C2456" s="132" t="n">
        <v>18.313</v>
      </c>
      <c r="D2456" s="132" t="n">
        <v>20.77351</v>
      </c>
      <c r="E2456" s="132" t="n">
        <v>18.1591</v>
      </c>
      <c r="F2456" s="132" t="n">
        <v>19.8437</v>
      </c>
    </row>
    <row r="2457" customFormat="false" ht="12.8" hidden="true" customHeight="false" outlineLevel="0" collapsed="false">
      <c r="A2457" s="131" t="n">
        <v>1478728800</v>
      </c>
      <c r="B2457" s="330" t="n">
        <f aca="false">(A2457/(24*60*60))+DATE(1970,1,1)</f>
        <v>42683.9166666667</v>
      </c>
      <c r="C2457" s="132" t="n">
        <v>19.8437</v>
      </c>
      <c r="D2457" s="132" t="n">
        <v>20.74911</v>
      </c>
      <c r="E2457" s="132" t="n">
        <v>19.7217</v>
      </c>
      <c r="F2457" s="132" t="n">
        <v>20.5516</v>
      </c>
    </row>
    <row r="2458" customFormat="false" ht="12.8" hidden="true" customHeight="false" outlineLevel="0" collapsed="false">
      <c r="A2458" s="131" t="n">
        <v>1478815200</v>
      </c>
      <c r="B2458" s="330" t="n">
        <f aca="false">(A2458/(24*60*60))+DATE(1970,1,1)</f>
        <v>42684.9166666667</v>
      </c>
      <c r="C2458" s="132" t="n">
        <v>20.5516</v>
      </c>
      <c r="D2458" s="132" t="n">
        <v>21.392</v>
      </c>
      <c r="E2458" s="132" t="n">
        <v>20.5036</v>
      </c>
      <c r="F2458" s="132" t="n">
        <v>20.7475</v>
      </c>
    </row>
    <row r="2459" customFormat="false" ht="12.8" hidden="true" customHeight="false" outlineLevel="0" collapsed="false">
      <c r="A2459" s="131" t="n">
        <v>1479074400</v>
      </c>
      <c r="B2459" s="330" t="n">
        <f aca="false">(A2459/(24*60*60))+DATE(1970,1,1)</f>
        <v>42687.9166666667</v>
      </c>
      <c r="C2459" s="132" t="n">
        <v>20.7475</v>
      </c>
      <c r="D2459" s="132" t="n">
        <v>21.0985</v>
      </c>
      <c r="E2459" s="132" t="n">
        <v>20.5979</v>
      </c>
      <c r="F2459" s="132" t="n">
        <v>20.6783</v>
      </c>
    </row>
    <row r="2460" customFormat="false" ht="12.8" hidden="true" customHeight="false" outlineLevel="0" collapsed="false">
      <c r="A2460" s="131" t="n">
        <v>1479160800</v>
      </c>
      <c r="B2460" s="330" t="n">
        <f aca="false">(A2460/(24*60*60))+DATE(1970,1,1)</f>
        <v>42688.9166666667</v>
      </c>
      <c r="C2460" s="132" t="n">
        <v>20.6783</v>
      </c>
      <c r="D2460" s="132" t="n">
        <v>20.7428</v>
      </c>
      <c r="E2460" s="132" t="n">
        <v>20.20221</v>
      </c>
      <c r="F2460" s="132" t="n">
        <v>20.2599</v>
      </c>
    </row>
    <row r="2461" customFormat="false" ht="12.8" hidden="true" customHeight="false" outlineLevel="0" collapsed="false">
      <c r="A2461" s="131" t="n">
        <v>1479247200</v>
      </c>
      <c r="B2461" s="330" t="n">
        <f aca="false">(A2461/(24*60*60))+DATE(1970,1,1)</f>
        <v>42689.9166666667</v>
      </c>
      <c r="C2461" s="132" t="n">
        <v>20.2599</v>
      </c>
      <c r="D2461" s="132" t="n">
        <v>20.52523</v>
      </c>
      <c r="E2461" s="132" t="n">
        <v>20.1518</v>
      </c>
      <c r="F2461" s="132" t="n">
        <v>20.2113</v>
      </c>
    </row>
    <row r="2462" customFormat="false" ht="12.8" hidden="true" customHeight="false" outlineLevel="0" collapsed="false">
      <c r="A2462" s="131" t="n">
        <v>1479333600</v>
      </c>
      <c r="B2462" s="330" t="n">
        <f aca="false">(A2462/(24*60*60))+DATE(1970,1,1)</f>
        <v>42690.9166666667</v>
      </c>
      <c r="C2462" s="132" t="n">
        <v>20.2113</v>
      </c>
      <c r="D2462" s="132" t="n">
        <v>20.46171</v>
      </c>
      <c r="E2462" s="132" t="n">
        <v>20.12708</v>
      </c>
      <c r="F2462" s="132" t="n">
        <v>20.4144</v>
      </c>
    </row>
    <row r="2463" customFormat="false" ht="12.8" hidden="true" customHeight="false" outlineLevel="0" collapsed="false">
      <c r="A2463" s="131" t="n">
        <v>1479420000</v>
      </c>
      <c r="B2463" s="330" t="n">
        <f aca="false">(A2463/(24*60*60))+DATE(1970,1,1)</f>
        <v>42691.9166666667</v>
      </c>
      <c r="C2463" s="132" t="n">
        <v>20.4144</v>
      </c>
      <c r="D2463" s="132" t="n">
        <v>20.7479</v>
      </c>
      <c r="E2463" s="132" t="n">
        <v>20.3033</v>
      </c>
      <c r="F2463" s="132" t="n">
        <v>20.6053</v>
      </c>
    </row>
    <row r="2464" customFormat="false" ht="12.8" hidden="true" customHeight="false" outlineLevel="0" collapsed="false">
      <c r="A2464" s="131" t="n">
        <v>1479679200</v>
      </c>
      <c r="B2464" s="330" t="n">
        <f aca="false">(A2464/(24*60*60))+DATE(1970,1,1)</f>
        <v>42694.9166666667</v>
      </c>
      <c r="C2464" s="132" t="n">
        <v>20.6043</v>
      </c>
      <c r="D2464" s="132" t="n">
        <v>20.6635</v>
      </c>
      <c r="E2464" s="132" t="n">
        <v>20.41051</v>
      </c>
      <c r="F2464" s="132" t="n">
        <v>20.4285</v>
      </c>
    </row>
    <row r="2465" customFormat="false" ht="12.8" hidden="true" customHeight="false" outlineLevel="0" collapsed="false">
      <c r="A2465" s="131" t="n">
        <v>1479765600</v>
      </c>
      <c r="B2465" s="330" t="n">
        <f aca="false">(A2465/(24*60*60))+DATE(1970,1,1)</f>
        <v>42695.9166666667</v>
      </c>
      <c r="C2465" s="132" t="n">
        <v>20.4285</v>
      </c>
      <c r="D2465" s="132" t="n">
        <v>20.6365</v>
      </c>
      <c r="E2465" s="132" t="n">
        <v>20.28057</v>
      </c>
      <c r="F2465" s="132" t="n">
        <v>20.5875</v>
      </c>
    </row>
    <row r="2466" customFormat="false" ht="12.8" hidden="true" customHeight="false" outlineLevel="0" collapsed="false">
      <c r="A2466" s="131" t="n">
        <v>1479852000</v>
      </c>
      <c r="B2466" s="330" t="n">
        <f aca="false">(A2466/(24*60*60))+DATE(1970,1,1)</f>
        <v>42696.9166666667</v>
      </c>
      <c r="C2466" s="132" t="n">
        <v>20.5875</v>
      </c>
      <c r="D2466" s="132" t="n">
        <v>20.7745</v>
      </c>
      <c r="E2466" s="132" t="n">
        <v>20.5565</v>
      </c>
      <c r="F2466" s="132" t="n">
        <v>20.6453</v>
      </c>
    </row>
    <row r="2467" customFormat="false" ht="12.8" hidden="true" customHeight="false" outlineLevel="0" collapsed="false">
      <c r="A2467" s="131" t="n">
        <v>1479938400</v>
      </c>
      <c r="B2467" s="330" t="n">
        <f aca="false">(A2467/(24*60*60))+DATE(1970,1,1)</f>
        <v>42697.9166666667</v>
      </c>
      <c r="C2467" s="132" t="n">
        <v>20.6453</v>
      </c>
      <c r="D2467" s="132" t="n">
        <v>20.7942</v>
      </c>
      <c r="E2467" s="132" t="n">
        <v>20.6106</v>
      </c>
      <c r="F2467" s="132" t="n">
        <v>20.7416</v>
      </c>
    </row>
    <row r="2468" customFormat="false" ht="12.8" hidden="true" customHeight="false" outlineLevel="0" collapsed="false">
      <c r="A2468" s="131" t="n">
        <v>1480024800</v>
      </c>
      <c r="B2468" s="330" t="n">
        <f aca="false">(A2468/(24*60*60))+DATE(1970,1,1)</f>
        <v>42698.9166666667</v>
      </c>
      <c r="C2468" s="132" t="n">
        <v>20.7416</v>
      </c>
      <c r="D2468" s="132" t="n">
        <v>20.7632</v>
      </c>
      <c r="E2468" s="132" t="n">
        <v>20.58183</v>
      </c>
      <c r="F2468" s="132" t="n">
        <v>20.64426</v>
      </c>
    </row>
    <row r="2469" customFormat="false" ht="12.8" hidden="true" customHeight="false" outlineLevel="0" collapsed="false">
      <c r="A2469" s="131" t="n">
        <v>1480284000</v>
      </c>
      <c r="B2469" s="330" t="n">
        <f aca="false">(A2469/(24*60*60))+DATE(1970,1,1)</f>
        <v>42701.9166666667</v>
      </c>
      <c r="C2469" s="132" t="n">
        <v>20.64426</v>
      </c>
      <c r="D2469" s="132" t="n">
        <v>20.6865</v>
      </c>
      <c r="E2469" s="132" t="n">
        <v>20.50142</v>
      </c>
      <c r="F2469" s="132" t="n">
        <v>20.6301</v>
      </c>
    </row>
    <row r="2470" customFormat="false" ht="12.8" hidden="true" customHeight="false" outlineLevel="0" collapsed="false">
      <c r="A2470" s="131" t="n">
        <v>1480370400</v>
      </c>
      <c r="B2470" s="330" t="n">
        <f aca="false">(A2470/(24*60*60))+DATE(1970,1,1)</f>
        <v>42702.9166666667</v>
      </c>
      <c r="C2470" s="132" t="n">
        <v>20.6301</v>
      </c>
      <c r="D2470" s="132" t="n">
        <v>20.7238</v>
      </c>
      <c r="E2470" s="132" t="n">
        <v>20.5672</v>
      </c>
      <c r="F2470" s="132" t="n">
        <v>20.6327</v>
      </c>
    </row>
    <row r="2471" customFormat="false" ht="12.8" hidden="true" customHeight="false" outlineLevel="0" collapsed="false">
      <c r="A2471" s="131" t="n">
        <v>1480456800</v>
      </c>
      <c r="B2471" s="330" t="n">
        <f aca="false">(A2471/(24*60*60))+DATE(1970,1,1)</f>
        <v>42703.9166666667</v>
      </c>
      <c r="C2471" s="132" t="n">
        <v>20.6327</v>
      </c>
      <c r="D2471" s="132" t="n">
        <v>20.67445</v>
      </c>
      <c r="E2471" s="132" t="n">
        <v>20.4449</v>
      </c>
      <c r="F2471" s="132" t="n">
        <v>20.5704</v>
      </c>
    </row>
    <row r="2472" customFormat="false" ht="12.8" hidden="true" customHeight="false" outlineLevel="0" collapsed="false">
      <c r="A2472" s="131" t="n">
        <v>1480543200</v>
      </c>
      <c r="B2472" s="330" t="n">
        <f aca="false">(A2472/(24*60*60))+DATE(1970,1,1)</f>
        <v>42704.9166666667</v>
      </c>
      <c r="C2472" s="132" t="n">
        <v>20.5704</v>
      </c>
      <c r="D2472" s="132" t="n">
        <v>20.873</v>
      </c>
      <c r="E2472" s="132" t="n">
        <v>20.47114</v>
      </c>
      <c r="F2472" s="132" t="n">
        <v>20.7779</v>
      </c>
    </row>
    <row r="2473" customFormat="false" ht="12.8" hidden="true" customHeight="false" outlineLevel="0" collapsed="false">
      <c r="A2473" s="131" t="n">
        <v>1480629600</v>
      </c>
      <c r="B2473" s="330" t="n">
        <f aca="false">(A2473/(24*60*60))+DATE(1970,1,1)</f>
        <v>42705.9166666667</v>
      </c>
      <c r="C2473" s="132" t="n">
        <v>20.7779</v>
      </c>
      <c r="D2473" s="132" t="n">
        <v>20.8565</v>
      </c>
      <c r="E2473" s="132" t="n">
        <v>20.5517</v>
      </c>
      <c r="F2473" s="132" t="n">
        <v>20.617</v>
      </c>
    </row>
    <row r="2474" customFormat="false" ht="12.8" hidden="true" customHeight="false" outlineLevel="0" collapsed="false">
      <c r="A2474" s="131" t="n">
        <v>1480888800</v>
      </c>
      <c r="B2474" s="330" t="n">
        <f aca="false">(A2474/(24*60*60))+DATE(1970,1,1)</f>
        <v>42708.9166666667</v>
      </c>
      <c r="C2474" s="132" t="n">
        <v>20.5665</v>
      </c>
      <c r="D2474" s="132" t="n">
        <v>20.7383</v>
      </c>
      <c r="E2474" s="132" t="n">
        <v>20.5449</v>
      </c>
      <c r="F2474" s="132" t="n">
        <v>20.5858</v>
      </c>
    </row>
    <row r="2475" customFormat="false" ht="12.8" hidden="true" customHeight="false" outlineLevel="0" collapsed="false">
      <c r="A2475" s="131" t="n">
        <v>1480975200</v>
      </c>
      <c r="B2475" s="330" t="n">
        <f aca="false">(A2475/(24*60*60))+DATE(1970,1,1)</f>
        <v>42709.9166666667</v>
      </c>
      <c r="C2475" s="132" t="n">
        <v>20.5858</v>
      </c>
      <c r="D2475" s="132" t="n">
        <v>20.5978</v>
      </c>
      <c r="E2475" s="132" t="n">
        <v>20.31425</v>
      </c>
      <c r="F2475" s="132" t="n">
        <v>20.3858</v>
      </c>
    </row>
    <row r="2476" customFormat="false" ht="12.8" hidden="true" customHeight="false" outlineLevel="0" collapsed="false">
      <c r="A2476" s="131" t="n">
        <v>1481061600</v>
      </c>
      <c r="B2476" s="330" t="n">
        <f aca="false">(A2476/(24*60*60))+DATE(1970,1,1)</f>
        <v>42710.9166666667</v>
      </c>
      <c r="C2476" s="132" t="n">
        <v>20.3858</v>
      </c>
      <c r="D2476" s="132" t="n">
        <v>20.418</v>
      </c>
      <c r="E2476" s="132" t="n">
        <v>20.2225</v>
      </c>
      <c r="F2476" s="132" t="n">
        <v>20.3255</v>
      </c>
    </row>
    <row r="2477" customFormat="false" ht="12.8" hidden="true" customHeight="false" outlineLevel="0" collapsed="false">
      <c r="A2477" s="131" t="n">
        <v>1481148000</v>
      </c>
      <c r="B2477" s="330" t="n">
        <f aca="false">(A2477/(24*60*60))+DATE(1970,1,1)</f>
        <v>42711.9166666667</v>
      </c>
      <c r="C2477" s="132" t="n">
        <v>20.3255</v>
      </c>
      <c r="D2477" s="132" t="n">
        <v>20.4914</v>
      </c>
      <c r="E2477" s="132" t="n">
        <v>20.2827</v>
      </c>
      <c r="F2477" s="132" t="n">
        <v>20.3096</v>
      </c>
    </row>
    <row r="2478" customFormat="false" ht="12.8" hidden="true" customHeight="false" outlineLevel="0" collapsed="false">
      <c r="A2478" s="131" t="n">
        <v>1481234400</v>
      </c>
      <c r="B2478" s="330" t="n">
        <f aca="false">(A2478/(24*60*60))+DATE(1970,1,1)</f>
        <v>42712.9166666667</v>
      </c>
      <c r="C2478" s="132" t="n">
        <v>20.3096</v>
      </c>
      <c r="D2478" s="132" t="n">
        <v>20.4956</v>
      </c>
      <c r="E2478" s="132" t="n">
        <v>20.28354</v>
      </c>
      <c r="F2478" s="132" t="n">
        <v>20.3724</v>
      </c>
    </row>
    <row r="2479" customFormat="false" ht="12.8" hidden="true" customHeight="false" outlineLevel="0" collapsed="false">
      <c r="A2479" s="131" t="n">
        <v>1481493600</v>
      </c>
      <c r="B2479" s="330" t="n">
        <f aca="false">(A2479/(24*60*60))+DATE(1970,1,1)</f>
        <v>42715.9166666667</v>
      </c>
      <c r="C2479" s="132" t="n">
        <v>20.3482</v>
      </c>
      <c r="D2479" s="132" t="n">
        <v>20.39098</v>
      </c>
      <c r="E2479" s="132" t="n">
        <v>20.14214</v>
      </c>
      <c r="F2479" s="132" t="n">
        <v>20.2086</v>
      </c>
    </row>
    <row r="2480" customFormat="false" ht="12.8" hidden="true" customHeight="false" outlineLevel="0" collapsed="false">
      <c r="A2480" s="131" t="n">
        <v>1481580000</v>
      </c>
      <c r="B2480" s="330" t="n">
        <f aca="false">(A2480/(24*60*60))+DATE(1970,1,1)</f>
        <v>42716.9166666667</v>
      </c>
      <c r="C2480" s="132" t="n">
        <v>20.2086</v>
      </c>
      <c r="D2480" s="132" t="n">
        <v>20.29991</v>
      </c>
      <c r="E2480" s="132" t="n">
        <v>20.1845</v>
      </c>
      <c r="F2480" s="132" t="n">
        <v>20.2799</v>
      </c>
    </row>
    <row r="2481" customFormat="false" ht="12.8" hidden="true" customHeight="false" outlineLevel="0" collapsed="false">
      <c r="A2481" s="131" t="n">
        <v>1481666400</v>
      </c>
      <c r="B2481" s="330" t="n">
        <f aca="false">(A2481/(24*60*60))+DATE(1970,1,1)</f>
        <v>42717.9166666667</v>
      </c>
      <c r="C2481" s="132" t="n">
        <v>20.2799</v>
      </c>
      <c r="D2481" s="132" t="n">
        <v>20.4929</v>
      </c>
      <c r="E2481" s="132" t="n">
        <v>20.17892</v>
      </c>
      <c r="F2481" s="132" t="n">
        <v>20.4664</v>
      </c>
    </row>
    <row r="2482" customFormat="false" ht="12.8" hidden="true" customHeight="false" outlineLevel="0" collapsed="false">
      <c r="A2482" s="131" t="n">
        <v>1481752800</v>
      </c>
      <c r="B2482" s="330" t="n">
        <f aca="false">(A2482/(24*60*60))+DATE(1970,1,1)</f>
        <v>42718.9166666667</v>
      </c>
      <c r="C2482" s="132" t="n">
        <v>20.4664</v>
      </c>
      <c r="D2482" s="132" t="n">
        <v>20.6938</v>
      </c>
      <c r="E2482" s="132" t="n">
        <v>20.3067</v>
      </c>
      <c r="F2482" s="132" t="n">
        <v>20.3346</v>
      </c>
    </row>
    <row r="2483" customFormat="false" ht="12.8" hidden="true" customHeight="false" outlineLevel="0" collapsed="false">
      <c r="A2483" s="131" t="n">
        <v>1481839200</v>
      </c>
      <c r="B2483" s="330" t="n">
        <f aca="false">(A2483/(24*60*60))+DATE(1970,1,1)</f>
        <v>42719.9166666667</v>
      </c>
      <c r="C2483" s="132" t="n">
        <v>20.3346</v>
      </c>
      <c r="D2483" s="132" t="n">
        <v>20.48521</v>
      </c>
      <c r="E2483" s="132" t="n">
        <v>20.30598</v>
      </c>
      <c r="F2483" s="132" t="n">
        <v>20.414</v>
      </c>
    </row>
    <row r="2484" customFormat="false" ht="12.8" hidden="true" customHeight="false" outlineLevel="0" collapsed="false">
      <c r="A2484" s="131" t="n">
        <v>1482098400</v>
      </c>
      <c r="B2484" s="330" t="n">
        <f aca="false">(A2484/(24*60*60))+DATE(1970,1,1)</f>
        <v>42722.9166666667</v>
      </c>
      <c r="C2484" s="132" t="n">
        <v>20.4307</v>
      </c>
      <c r="D2484" s="132" t="n">
        <v>20.51451</v>
      </c>
      <c r="E2484" s="132" t="n">
        <v>20.36786</v>
      </c>
      <c r="F2484" s="132" t="n">
        <v>20.368</v>
      </c>
    </row>
    <row r="2485" customFormat="false" ht="12.8" hidden="true" customHeight="false" outlineLevel="0" collapsed="false">
      <c r="A2485" s="131" t="n">
        <v>1482184800</v>
      </c>
      <c r="B2485" s="330" t="n">
        <f aca="false">(A2485/(24*60*60))+DATE(1970,1,1)</f>
        <v>42723.9166666667</v>
      </c>
      <c r="C2485" s="132" t="n">
        <v>20.368</v>
      </c>
      <c r="D2485" s="132" t="n">
        <v>20.4794</v>
      </c>
      <c r="E2485" s="132" t="n">
        <v>20.34634</v>
      </c>
      <c r="F2485" s="132" t="n">
        <v>20.4545</v>
      </c>
    </row>
    <row r="2486" customFormat="false" ht="12.8" hidden="true" customHeight="false" outlineLevel="0" collapsed="false">
      <c r="A2486" s="131" t="n">
        <v>1482271200</v>
      </c>
      <c r="B2486" s="330" t="n">
        <f aca="false">(A2486/(24*60*60))+DATE(1970,1,1)</f>
        <v>42724.9166666667</v>
      </c>
      <c r="C2486" s="132" t="n">
        <v>20.4545</v>
      </c>
      <c r="D2486" s="132" t="n">
        <v>20.59531</v>
      </c>
      <c r="E2486" s="132" t="n">
        <v>20.4171</v>
      </c>
      <c r="F2486" s="132" t="n">
        <v>20.5578</v>
      </c>
    </row>
    <row r="2487" customFormat="false" ht="12.8" hidden="true" customHeight="false" outlineLevel="0" collapsed="false">
      <c r="A2487" s="131" t="n">
        <v>1482357600</v>
      </c>
      <c r="B2487" s="330" t="n">
        <f aca="false">(A2487/(24*60*60))+DATE(1970,1,1)</f>
        <v>42725.9166666667</v>
      </c>
      <c r="C2487" s="132" t="n">
        <v>20.5578</v>
      </c>
      <c r="D2487" s="132" t="n">
        <v>20.8371</v>
      </c>
      <c r="E2487" s="132" t="n">
        <v>20.5275</v>
      </c>
      <c r="F2487" s="132" t="n">
        <v>20.7462</v>
      </c>
    </row>
    <row r="2488" customFormat="false" ht="12.8" hidden="true" customHeight="false" outlineLevel="0" collapsed="false">
      <c r="A2488" s="131" t="n">
        <v>1482444000</v>
      </c>
      <c r="B2488" s="330" t="n">
        <f aca="false">(A2488/(24*60*60))+DATE(1970,1,1)</f>
        <v>42726.9166666667</v>
      </c>
      <c r="C2488" s="132" t="n">
        <v>20.7462</v>
      </c>
      <c r="D2488" s="132" t="n">
        <v>20.8017</v>
      </c>
      <c r="E2488" s="132" t="n">
        <v>20.5809</v>
      </c>
      <c r="F2488" s="132" t="n">
        <v>20.5809</v>
      </c>
    </row>
    <row r="2489" customFormat="false" ht="12.8" hidden="true" customHeight="false" outlineLevel="0" collapsed="false">
      <c r="A2489" s="131" t="n">
        <v>1482789600</v>
      </c>
      <c r="B2489" s="330" t="n">
        <f aca="false">(A2489/(24*60*60))+DATE(1970,1,1)</f>
        <v>42730.9166666667</v>
      </c>
      <c r="C2489" s="132" t="n">
        <v>20.5938</v>
      </c>
      <c r="D2489" s="132" t="n">
        <v>20.7757</v>
      </c>
      <c r="E2489" s="132" t="n">
        <v>20.586</v>
      </c>
      <c r="F2489" s="132" t="n">
        <v>20.7569</v>
      </c>
    </row>
    <row r="2490" customFormat="false" ht="12.8" hidden="true" customHeight="false" outlineLevel="0" collapsed="false">
      <c r="A2490" s="131" t="n">
        <v>1482876000</v>
      </c>
      <c r="B2490" s="330" t="n">
        <f aca="false">(A2490/(24*60*60))+DATE(1970,1,1)</f>
        <v>42731.9166666667</v>
      </c>
      <c r="C2490" s="132" t="n">
        <v>20.7569</v>
      </c>
      <c r="D2490" s="132" t="n">
        <v>20.7947</v>
      </c>
      <c r="E2490" s="132" t="n">
        <v>20.69764</v>
      </c>
      <c r="F2490" s="132" t="n">
        <v>20.7497</v>
      </c>
    </row>
    <row r="2491" customFormat="false" ht="12.8" hidden="true" customHeight="false" outlineLevel="0" collapsed="false">
      <c r="A2491" s="131" t="n">
        <v>1482962400</v>
      </c>
      <c r="B2491" s="330" t="n">
        <f aca="false">(A2491/(24*60*60))+DATE(1970,1,1)</f>
        <v>42732.9166666667</v>
      </c>
      <c r="C2491" s="132" t="n">
        <v>20.7497</v>
      </c>
      <c r="D2491" s="132" t="n">
        <v>20.7575</v>
      </c>
      <c r="E2491" s="132" t="n">
        <v>20.63995</v>
      </c>
      <c r="F2491" s="132" t="n">
        <v>20.7109</v>
      </c>
    </row>
    <row r="2492" customFormat="false" ht="12.8" hidden="true" customHeight="false" outlineLevel="0" collapsed="false">
      <c r="A2492" s="131" t="n">
        <v>1483048800</v>
      </c>
      <c r="B2492" s="330" t="n">
        <f aca="false">(A2492/(24*60*60))+DATE(1970,1,1)</f>
        <v>42733.9166666667</v>
      </c>
      <c r="C2492" s="132" t="n">
        <v>20.7109</v>
      </c>
      <c r="D2492" s="132" t="n">
        <v>20.7414</v>
      </c>
      <c r="E2492" s="132" t="n">
        <v>20.58165</v>
      </c>
      <c r="F2492" s="132" t="n">
        <v>20.7213</v>
      </c>
    </row>
    <row r="2493" customFormat="false" ht="12.8" hidden="true" customHeight="false" outlineLevel="0" collapsed="false">
      <c r="A2493" s="131" t="n">
        <v>1483394400</v>
      </c>
      <c r="B2493" s="330" t="n">
        <f aca="false">(A2493/(24*60*60))+DATE(1970,1,1)</f>
        <v>42737.9166666667</v>
      </c>
      <c r="C2493" s="132" t="n">
        <v>20.7213</v>
      </c>
      <c r="D2493" s="132" t="n">
        <v>21.12718</v>
      </c>
      <c r="E2493" s="132" t="n">
        <v>20.6789</v>
      </c>
      <c r="F2493" s="132" t="n">
        <v>21.1072</v>
      </c>
    </row>
    <row r="2494" customFormat="false" ht="12.8" hidden="true" customHeight="false" outlineLevel="0" collapsed="false">
      <c r="A2494" s="131" t="n">
        <v>1483480800</v>
      </c>
      <c r="B2494" s="330" t="n">
        <f aca="false">(A2494/(24*60*60))+DATE(1970,1,1)</f>
        <v>42738.9166666667</v>
      </c>
      <c r="C2494" s="132" t="n">
        <v>21.1072</v>
      </c>
      <c r="D2494" s="132" t="n">
        <v>21.6231</v>
      </c>
      <c r="E2494" s="132" t="n">
        <v>21.0184</v>
      </c>
      <c r="F2494" s="132" t="n">
        <v>21.4419</v>
      </c>
    </row>
    <row r="2495" customFormat="false" ht="12.8" hidden="true" customHeight="false" outlineLevel="0" collapsed="false">
      <c r="A2495" s="131" t="n">
        <v>1483567200</v>
      </c>
      <c r="B2495" s="330" t="n">
        <f aca="false">(A2495/(24*60*60))+DATE(1970,1,1)</f>
        <v>42739.9166666667</v>
      </c>
      <c r="C2495" s="132" t="n">
        <v>21.4419</v>
      </c>
      <c r="D2495" s="132" t="n">
        <v>21.6136</v>
      </c>
      <c r="E2495" s="132" t="n">
        <v>21.1251</v>
      </c>
      <c r="F2495" s="132" t="n">
        <v>21.4233</v>
      </c>
    </row>
    <row r="2496" customFormat="false" ht="12.8" hidden="true" customHeight="false" outlineLevel="0" collapsed="false">
      <c r="A2496" s="131" t="n">
        <v>1483653600</v>
      </c>
      <c r="B2496" s="330" t="n">
        <f aca="false">(A2496/(24*60*60))+DATE(1970,1,1)</f>
        <v>42740.9166666667</v>
      </c>
      <c r="C2496" s="132" t="n">
        <v>21.4233</v>
      </c>
      <c r="D2496" s="132" t="n">
        <v>21.4713</v>
      </c>
      <c r="E2496" s="132" t="n">
        <v>21.2029</v>
      </c>
      <c r="F2496" s="132" t="n">
        <v>21.2057</v>
      </c>
    </row>
    <row r="2497" customFormat="false" ht="12.8" hidden="true" customHeight="false" outlineLevel="0" collapsed="false">
      <c r="A2497" s="131" t="n">
        <v>1483912800</v>
      </c>
      <c r="B2497" s="330" t="n">
        <f aca="false">(A2497/(24*60*60))+DATE(1970,1,1)</f>
        <v>42743.9166666667</v>
      </c>
      <c r="C2497" s="132" t="n">
        <v>21.2057</v>
      </c>
      <c r="D2497" s="132" t="n">
        <v>21.3895</v>
      </c>
      <c r="E2497" s="132" t="n">
        <v>21.2057</v>
      </c>
      <c r="F2497" s="132" t="n">
        <v>21.3685</v>
      </c>
    </row>
    <row r="2498" customFormat="false" ht="12.8" hidden="true" customHeight="false" outlineLevel="0" collapsed="false">
      <c r="A2498" s="131" t="n">
        <v>1483999200</v>
      </c>
      <c r="B2498" s="330" t="n">
        <f aca="false">(A2498/(24*60*60))+DATE(1970,1,1)</f>
        <v>42744.9166666667</v>
      </c>
      <c r="C2498" s="132" t="n">
        <v>21.3685</v>
      </c>
      <c r="D2498" s="132" t="n">
        <v>21.83869</v>
      </c>
      <c r="E2498" s="132" t="n">
        <v>21.34809</v>
      </c>
      <c r="F2498" s="132" t="n">
        <v>21.7777</v>
      </c>
    </row>
    <row r="2499" customFormat="false" ht="12.8" hidden="true" customHeight="false" outlineLevel="0" collapsed="false">
      <c r="A2499" s="131" t="n">
        <v>1484085600</v>
      </c>
      <c r="B2499" s="330" t="n">
        <f aca="false">(A2499/(24*60*60))+DATE(1970,1,1)</f>
        <v>42745.9166666667</v>
      </c>
      <c r="C2499" s="132" t="n">
        <v>21.7777</v>
      </c>
      <c r="D2499" s="132" t="n">
        <v>22.0377</v>
      </c>
      <c r="E2499" s="132" t="n">
        <v>21.7399</v>
      </c>
      <c r="F2499" s="132" t="n">
        <v>21.8597</v>
      </c>
    </row>
    <row r="2500" customFormat="false" ht="12.8" hidden="true" customHeight="false" outlineLevel="0" collapsed="false">
      <c r="A2500" s="131" t="n">
        <v>1484172000</v>
      </c>
      <c r="B2500" s="330" t="n">
        <f aca="false">(A2500/(24*60*60))+DATE(1970,1,1)</f>
        <v>42746.9166666667</v>
      </c>
      <c r="C2500" s="132" t="n">
        <v>21.8597</v>
      </c>
      <c r="D2500" s="132" t="n">
        <v>21.96762</v>
      </c>
      <c r="E2500" s="132" t="n">
        <v>21.57031</v>
      </c>
      <c r="F2500" s="132" t="n">
        <v>21.7703</v>
      </c>
    </row>
    <row r="2501" customFormat="false" ht="12.8" hidden="true" customHeight="false" outlineLevel="0" collapsed="false">
      <c r="A2501" s="131" t="n">
        <v>1484258400</v>
      </c>
      <c r="B2501" s="330" t="n">
        <f aca="false">(A2501/(24*60*60))+DATE(1970,1,1)</f>
        <v>42747.9166666667</v>
      </c>
      <c r="C2501" s="132" t="n">
        <v>21.7703</v>
      </c>
      <c r="D2501" s="132" t="n">
        <v>21.8385</v>
      </c>
      <c r="E2501" s="132" t="n">
        <v>21.4616</v>
      </c>
      <c r="F2501" s="132" t="n">
        <v>21.4633</v>
      </c>
    </row>
    <row r="2502" customFormat="false" ht="12.8" hidden="true" customHeight="false" outlineLevel="0" collapsed="false">
      <c r="A2502" s="131" t="n">
        <v>1484517600</v>
      </c>
      <c r="B2502" s="330" t="n">
        <f aca="false">(A2502/(24*60*60))+DATE(1970,1,1)</f>
        <v>42750.9166666667</v>
      </c>
      <c r="C2502" s="132" t="n">
        <v>21.4947</v>
      </c>
      <c r="D2502" s="132" t="n">
        <v>21.7426</v>
      </c>
      <c r="E2502" s="132" t="n">
        <v>21.4937</v>
      </c>
      <c r="F2502" s="132" t="n">
        <v>21.7309</v>
      </c>
    </row>
    <row r="2503" customFormat="false" ht="12.8" hidden="true" customHeight="false" outlineLevel="0" collapsed="false">
      <c r="A2503" s="131" t="n">
        <v>1484604000</v>
      </c>
      <c r="B2503" s="330" t="n">
        <f aca="false">(A2503/(24*60*60))+DATE(1970,1,1)</f>
        <v>42751.9166666667</v>
      </c>
      <c r="C2503" s="132" t="n">
        <v>21.7309</v>
      </c>
      <c r="D2503" s="132" t="n">
        <v>21.74045</v>
      </c>
      <c r="E2503" s="132" t="n">
        <v>21.472</v>
      </c>
      <c r="F2503" s="132" t="n">
        <v>21.5051</v>
      </c>
    </row>
    <row r="2504" customFormat="false" ht="12.8" hidden="true" customHeight="false" outlineLevel="0" collapsed="false">
      <c r="A2504" s="131" t="n">
        <v>1484690400</v>
      </c>
      <c r="B2504" s="330" t="n">
        <f aca="false">(A2504/(24*60*60))+DATE(1970,1,1)</f>
        <v>42752.9166666667</v>
      </c>
      <c r="C2504" s="132" t="n">
        <v>21.5051</v>
      </c>
      <c r="D2504" s="132" t="n">
        <v>22.01046</v>
      </c>
      <c r="E2504" s="132" t="n">
        <v>21.4843</v>
      </c>
      <c r="F2504" s="132" t="n">
        <v>21.9242</v>
      </c>
    </row>
    <row r="2505" customFormat="false" ht="12.8" hidden="true" customHeight="false" outlineLevel="0" collapsed="false">
      <c r="A2505" s="131" t="n">
        <v>1484776800</v>
      </c>
      <c r="B2505" s="330" t="n">
        <f aca="false">(A2505/(24*60*60))+DATE(1970,1,1)</f>
        <v>42753.9166666667</v>
      </c>
      <c r="C2505" s="132" t="n">
        <v>21.9242</v>
      </c>
      <c r="D2505" s="132" t="n">
        <v>22.0376</v>
      </c>
      <c r="E2505" s="132" t="n">
        <v>21.84649</v>
      </c>
      <c r="F2505" s="132" t="n">
        <v>21.9466</v>
      </c>
    </row>
    <row r="2506" customFormat="false" ht="12.8" hidden="true" customHeight="false" outlineLevel="0" collapsed="false">
      <c r="A2506" s="131" t="n">
        <v>1484863200</v>
      </c>
      <c r="B2506" s="330" t="n">
        <f aca="false">(A2506/(24*60*60))+DATE(1970,1,1)</f>
        <v>42754.9166666667</v>
      </c>
      <c r="C2506" s="132" t="n">
        <v>21.9466</v>
      </c>
      <c r="D2506" s="132" t="n">
        <v>21.9917</v>
      </c>
      <c r="E2506" s="132" t="n">
        <v>21.52726</v>
      </c>
      <c r="F2506" s="132" t="n">
        <v>21.5576</v>
      </c>
    </row>
    <row r="2507" customFormat="false" ht="12.8" hidden="true" customHeight="false" outlineLevel="0" collapsed="false">
      <c r="A2507" s="131" t="n">
        <v>1485122400</v>
      </c>
      <c r="B2507" s="330" t="n">
        <f aca="false">(A2507/(24*60*60))+DATE(1970,1,1)</f>
        <v>42757.9166666667</v>
      </c>
      <c r="C2507" s="132" t="n">
        <v>21.5547</v>
      </c>
      <c r="D2507" s="132" t="n">
        <v>21.58731</v>
      </c>
      <c r="E2507" s="132" t="n">
        <v>21.264</v>
      </c>
      <c r="F2507" s="132" t="n">
        <v>21.3809</v>
      </c>
    </row>
    <row r="2508" customFormat="false" ht="12.8" hidden="true" customHeight="false" outlineLevel="0" collapsed="false">
      <c r="A2508" s="131" t="n">
        <v>1485208800</v>
      </c>
      <c r="B2508" s="330" t="n">
        <f aca="false">(A2508/(24*60*60))+DATE(1970,1,1)</f>
        <v>42758.9166666667</v>
      </c>
      <c r="C2508" s="132" t="n">
        <v>21.3809</v>
      </c>
      <c r="D2508" s="132" t="n">
        <v>21.5325</v>
      </c>
      <c r="E2508" s="132" t="n">
        <v>21.251</v>
      </c>
      <c r="F2508" s="132" t="n">
        <v>21.5227</v>
      </c>
    </row>
    <row r="2509" customFormat="false" ht="12.8" hidden="true" customHeight="false" outlineLevel="0" collapsed="false">
      <c r="A2509" s="131" t="n">
        <v>1485295200</v>
      </c>
      <c r="B2509" s="330" t="n">
        <f aca="false">(A2509/(24*60*60))+DATE(1970,1,1)</f>
        <v>42759.9166666667</v>
      </c>
      <c r="C2509" s="132" t="n">
        <v>21.5227</v>
      </c>
      <c r="D2509" s="132" t="n">
        <v>21.5905</v>
      </c>
      <c r="E2509" s="132" t="n">
        <v>20.9311</v>
      </c>
      <c r="F2509" s="132" t="n">
        <v>21.0558</v>
      </c>
    </row>
    <row r="2510" customFormat="false" ht="12.8" hidden="true" customHeight="false" outlineLevel="0" collapsed="false">
      <c r="A2510" s="131" t="n">
        <v>1485381600</v>
      </c>
      <c r="B2510" s="330" t="n">
        <f aca="false">(A2510/(24*60*60))+DATE(1970,1,1)</f>
        <v>42760.9166666667</v>
      </c>
      <c r="C2510" s="132" t="n">
        <v>21.0558</v>
      </c>
      <c r="D2510" s="132" t="n">
        <v>21.36081</v>
      </c>
      <c r="E2510" s="132" t="n">
        <v>20.8632</v>
      </c>
      <c r="F2510" s="132" t="n">
        <v>21.206</v>
      </c>
    </row>
    <row r="2511" customFormat="false" ht="12.8" hidden="true" customHeight="false" outlineLevel="0" collapsed="false">
      <c r="A2511" s="131" t="n">
        <v>1485468000</v>
      </c>
      <c r="B2511" s="330" t="n">
        <f aca="false">(A2511/(24*60*60))+DATE(1970,1,1)</f>
        <v>42761.9166666667</v>
      </c>
      <c r="C2511" s="132" t="n">
        <v>21.206</v>
      </c>
      <c r="D2511" s="132" t="n">
        <v>21.3805</v>
      </c>
      <c r="E2511" s="132" t="n">
        <v>20.8502</v>
      </c>
      <c r="F2511" s="132" t="n">
        <v>20.8643</v>
      </c>
    </row>
    <row r="2512" customFormat="false" ht="12.8" hidden="true" customHeight="false" outlineLevel="0" collapsed="false">
      <c r="A2512" s="131" t="n">
        <v>1485727200</v>
      </c>
      <c r="B2512" s="330" t="n">
        <f aca="false">(A2512/(24*60*60))+DATE(1970,1,1)</f>
        <v>42764.9166666667</v>
      </c>
      <c r="C2512" s="132" t="n">
        <v>20.8628</v>
      </c>
      <c r="D2512" s="132" t="n">
        <v>20.9334</v>
      </c>
      <c r="E2512" s="132" t="n">
        <v>20.65404</v>
      </c>
      <c r="F2512" s="132" t="n">
        <v>20.7795</v>
      </c>
    </row>
    <row r="2513" customFormat="false" ht="12.8" hidden="true" customHeight="false" outlineLevel="0" collapsed="false">
      <c r="A2513" s="131" t="n">
        <v>1485813600</v>
      </c>
      <c r="B2513" s="330" t="n">
        <f aca="false">(A2513/(24*60*60))+DATE(1970,1,1)</f>
        <v>42765.9166666667</v>
      </c>
      <c r="C2513" s="132" t="n">
        <v>20.7795</v>
      </c>
      <c r="D2513" s="132" t="n">
        <v>20.89363</v>
      </c>
      <c r="E2513" s="132" t="n">
        <v>20.66142</v>
      </c>
      <c r="F2513" s="132" t="n">
        <v>20.8278</v>
      </c>
    </row>
    <row r="2514" customFormat="false" ht="12.8" hidden="true" customHeight="false" outlineLevel="0" collapsed="false">
      <c r="A2514" s="131" t="n">
        <v>1485900000</v>
      </c>
      <c r="B2514" s="330" t="n">
        <f aca="false">(A2514/(24*60*60))+DATE(1970,1,1)</f>
        <v>42766.9166666667</v>
      </c>
      <c r="C2514" s="132" t="n">
        <v>20.8278</v>
      </c>
      <c r="D2514" s="132" t="n">
        <v>20.8432</v>
      </c>
      <c r="E2514" s="132" t="n">
        <v>20.66007</v>
      </c>
      <c r="F2514" s="132" t="n">
        <v>20.7046</v>
      </c>
    </row>
    <row r="2515" customFormat="false" ht="12.8" hidden="true" customHeight="false" outlineLevel="0" collapsed="false">
      <c r="A2515" s="131" t="n">
        <v>1485986400</v>
      </c>
      <c r="B2515" s="330" t="n">
        <f aca="false">(A2515/(24*60*60))+DATE(1970,1,1)</f>
        <v>42767.9166666667</v>
      </c>
      <c r="C2515" s="132" t="n">
        <v>20.7046</v>
      </c>
      <c r="D2515" s="132" t="n">
        <v>20.7457</v>
      </c>
      <c r="E2515" s="132" t="n">
        <v>20.4365</v>
      </c>
      <c r="F2515" s="132" t="n">
        <v>20.5544</v>
      </c>
    </row>
    <row r="2516" customFormat="false" ht="12.8" hidden="true" customHeight="false" outlineLevel="0" collapsed="false">
      <c r="A2516" s="131" t="n">
        <v>1486072800</v>
      </c>
      <c r="B2516" s="330" t="n">
        <f aca="false">(A2516/(24*60*60))+DATE(1970,1,1)</f>
        <v>42768.9166666667</v>
      </c>
      <c r="C2516" s="132" t="n">
        <v>20.5544</v>
      </c>
      <c r="D2516" s="132" t="n">
        <v>20.6013</v>
      </c>
      <c r="E2516" s="132" t="n">
        <v>20.2844</v>
      </c>
      <c r="F2516" s="132" t="n">
        <v>20.3298</v>
      </c>
    </row>
    <row r="2517" customFormat="false" ht="12.8" hidden="true" customHeight="false" outlineLevel="0" collapsed="false">
      <c r="A2517" s="131" t="n">
        <v>1486332000</v>
      </c>
      <c r="B2517" s="330" t="n">
        <f aca="false">(A2517/(24*60*60))+DATE(1970,1,1)</f>
        <v>42771.9166666667</v>
      </c>
      <c r="C2517" s="132" t="n">
        <v>20.3482</v>
      </c>
      <c r="D2517" s="132" t="n">
        <v>20.64654</v>
      </c>
      <c r="E2517" s="132" t="n">
        <v>20.30659</v>
      </c>
      <c r="F2517" s="132" t="n">
        <v>20.5463</v>
      </c>
    </row>
    <row r="2518" customFormat="false" ht="12.8" hidden="true" customHeight="false" outlineLevel="0" collapsed="false">
      <c r="A2518" s="131" t="n">
        <v>1486418400</v>
      </c>
      <c r="B2518" s="330" t="n">
        <f aca="false">(A2518/(24*60*60))+DATE(1970,1,1)</f>
        <v>42772.9166666667</v>
      </c>
      <c r="C2518" s="132" t="n">
        <v>20.5463</v>
      </c>
      <c r="D2518" s="132" t="n">
        <v>20.74571</v>
      </c>
      <c r="E2518" s="132" t="n">
        <v>20.5399</v>
      </c>
      <c r="F2518" s="132" t="n">
        <v>20.6026</v>
      </c>
    </row>
    <row r="2519" customFormat="false" ht="12.8" hidden="true" customHeight="false" outlineLevel="0" collapsed="false">
      <c r="A2519" s="131" t="n">
        <v>1486504800</v>
      </c>
      <c r="B2519" s="330" t="n">
        <f aca="false">(A2519/(24*60*60))+DATE(1970,1,1)</f>
        <v>42773.9166666667</v>
      </c>
      <c r="C2519" s="132" t="n">
        <v>20.6026</v>
      </c>
      <c r="D2519" s="132" t="n">
        <v>20.6883</v>
      </c>
      <c r="E2519" s="132" t="n">
        <v>20.44213</v>
      </c>
      <c r="F2519" s="132" t="n">
        <v>20.4731</v>
      </c>
    </row>
    <row r="2520" customFormat="false" ht="12.8" hidden="true" customHeight="false" outlineLevel="0" collapsed="false">
      <c r="A2520" s="131" t="n">
        <v>1486591200</v>
      </c>
      <c r="B2520" s="330" t="n">
        <f aca="false">(A2520/(24*60*60))+DATE(1970,1,1)</f>
        <v>42774.9166666667</v>
      </c>
      <c r="C2520" s="132" t="n">
        <v>20.4731</v>
      </c>
      <c r="D2520" s="132" t="n">
        <v>20.53785</v>
      </c>
      <c r="E2520" s="132" t="n">
        <v>20.3013</v>
      </c>
      <c r="F2520" s="132" t="n">
        <v>20.34877</v>
      </c>
    </row>
    <row r="2521" customFormat="false" ht="12.8" hidden="true" customHeight="false" outlineLevel="0" collapsed="false">
      <c r="A2521" s="131" t="n">
        <v>1486677600</v>
      </c>
      <c r="B2521" s="330" t="n">
        <f aca="false">(A2521/(24*60*60))+DATE(1970,1,1)</f>
        <v>42775.9166666667</v>
      </c>
      <c r="C2521" s="132" t="n">
        <v>20.34877</v>
      </c>
      <c r="D2521" s="132" t="n">
        <v>20.40625</v>
      </c>
      <c r="E2521" s="132" t="n">
        <v>20.24397</v>
      </c>
      <c r="F2521" s="132" t="n">
        <v>20.31712</v>
      </c>
    </row>
    <row r="2522" customFormat="false" ht="12.8" hidden="true" customHeight="false" outlineLevel="0" collapsed="false">
      <c r="A2522" s="131" t="n">
        <v>1486936800</v>
      </c>
      <c r="B2522" s="330" t="n">
        <f aca="false">(A2522/(24*60*60))+DATE(1970,1,1)</f>
        <v>42778.9166666667</v>
      </c>
      <c r="C2522" s="132" t="n">
        <v>20.2985</v>
      </c>
      <c r="D2522" s="132" t="n">
        <v>20.3886</v>
      </c>
      <c r="E2522" s="132" t="n">
        <v>20.265</v>
      </c>
      <c r="F2522" s="132" t="n">
        <v>20.26991</v>
      </c>
    </row>
    <row r="2523" customFormat="false" ht="12.8" hidden="true" customHeight="false" outlineLevel="0" collapsed="false">
      <c r="A2523" s="131" t="n">
        <v>1487023200</v>
      </c>
      <c r="B2523" s="330" t="n">
        <f aca="false">(A2523/(24*60*60))+DATE(1970,1,1)</f>
        <v>42779.9166666667</v>
      </c>
      <c r="C2523" s="132" t="n">
        <v>20.26991</v>
      </c>
      <c r="D2523" s="132" t="n">
        <v>20.4245</v>
      </c>
      <c r="E2523" s="132" t="n">
        <v>20.20389</v>
      </c>
      <c r="F2523" s="132" t="n">
        <v>20.25156</v>
      </c>
    </row>
    <row r="2524" customFormat="false" ht="12.8" hidden="true" customHeight="false" outlineLevel="0" collapsed="false">
      <c r="A2524" s="131" t="n">
        <v>1487109600</v>
      </c>
      <c r="B2524" s="330" t="n">
        <f aca="false">(A2524/(24*60*60))+DATE(1970,1,1)</f>
        <v>42780.9166666667</v>
      </c>
      <c r="C2524" s="132" t="n">
        <v>20.25156</v>
      </c>
      <c r="D2524" s="132" t="n">
        <v>20.4543</v>
      </c>
      <c r="E2524" s="132" t="n">
        <v>20.23153</v>
      </c>
      <c r="F2524" s="132" t="n">
        <v>20.27081</v>
      </c>
    </row>
    <row r="2525" customFormat="false" ht="12.8" hidden="true" customHeight="false" outlineLevel="0" collapsed="false">
      <c r="A2525" s="131" t="n">
        <v>1487196000</v>
      </c>
      <c r="B2525" s="330" t="n">
        <f aca="false">(A2525/(24*60*60))+DATE(1970,1,1)</f>
        <v>42781.9166666667</v>
      </c>
      <c r="C2525" s="132" t="n">
        <v>20.27081</v>
      </c>
      <c r="D2525" s="132" t="n">
        <v>20.41451</v>
      </c>
      <c r="E2525" s="132" t="n">
        <v>20.2479</v>
      </c>
      <c r="F2525" s="132" t="n">
        <v>20.37641</v>
      </c>
    </row>
    <row r="2526" customFormat="false" ht="12.8" hidden="true" customHeight="false" outlineLevel="0" collapsed="false">
      <c r="A2526" s="131" t="n">
        <v>1487282400</v>
      </c>
      <c r="B2526" s="330" t="n">
        <f aca="false">(A2526/(24*60*60))+DATE(1970,1,1)</f>
        <v>42782.9166666667</v>
      </c>
      <c r="C2526" s="132" t="n">
        <v>20.37641</v>
      </c>
      <c r="D2526" s="132" t="n">
        <v>20.5481</v>
      </c>
      <c r="E2526" s="132" t="n">
        <v>20.36659</v>
      </c>
      <c r="F2526" s="132" t="n">
        <v>20.4132</v>
      </c>
    </row>
    <row r="2527" customFormat="false" ht="12.8" hidden="true" customHeight="false" outlineLevel="0" collapsed="false">
      <c r="A2527" s="131" t="n">
        <v>1487541600</v>
      </c>
      <c r="B2527" s="330" t="n">
        <f aca="false">(A2527/(24*60*60))+DATE(1970,1,1)</f>
        <v>42785.9166666667</v>
      </c>
      <c r="C2527" s="132" t="n">
        <v>20.4132</v>
      </c>
      <c r="D2527" s="132" t="n">
        <v>20.5433</v>
      </c>
      <c r="E2527" s="132" t="n">
        <v>20.359</v>
      </c>
      <c r="F2527" s="132" t="n">
        <v>20.36824</v>
      </c>
    </row>
    <row r="2528" customFormat="false" ht="12.8" hidden="true" customHeight="false" outlineLevel="0" collapsed="false">
      <c r="A2528" s="131" t="n">
        <v>1487628000</v>
      </c>
      <c r="B2528" s="330" t="n">
        <f aca="false">(A2528/(24*60*60))+DATE(1970,1,1)</f>
        <v>42786.9166666667</v>
      </c>
      <c r="C2528" s="132" t="n">
        <v>20.36824</v>
      </c>
      <c r="D2528" s="132" t="n">
        <v>20.4837</v>
      </c>
      <c r="E2528" s="132" t="n">
        <v>19.92494</v>
      </c>
      <c r="F2528" s="132" t="n">
        <v>20.01106</v>
      </c>
    </row>
    <row r="2529" customFormat="false" ht="12.8" hidden="true" customHeight="false" outlineLevel="0" collapsed="false">
      <c r="A2529" s="131" t="n">
        <v>1487714400</v>
      </c>
      <c r="B2529" s="330" t="n">
        <f aca="false">(A2529/(24*60*60))+DATE(1970,1,1)</f>
        <v>42787.9166666667</v>
      </c>
      <c r="C2529" s="132" t="n">
        <v>20.01106</v>
      </c>
      <c r="D2529" s="132" t="n">
        <v>20.0983</v>
      </c>
      <c r="E2529" s="132" t="n">
        <v>19.8373</v>
      </c>
      <c r="F2529" s="132" t="n">
        <v>19.89407</v>
      </c>
    </row>
    <row r="2530" customFormat="false" ht="12.8" hidden="true" customHeight="false" outlineLevel="0" collapsed="false">
      <c r="A2530" s="131" t="n">
        <v>1487800800</v>
      </c>
      <c r="B2530" s="330" t="n">
        <f aca="false">(A2530/(24*60*60))+DATE(1970,1,1)</f>
        <v>42788.9166666667</v>
      </c>
      <c r="C2530" s="132" t="n">
        <v>19.89407</v>
      </c>
      <c r="D2530" s="132" t="n">
        <v>19.98127</v>
      </c>
      <c r="E2530" s="132" t="n">
        <v>19.60763</v>
      </c>
      <c r="F2530" s="132" t="n">
        <v>19.66321</v>
      </c>
    </row>
    <row r="2531" customFormat="false" ht="12.8" hidden="true" customHeight="false" outlineLevel="0" collapsed="false">
      <c r="A2531" s="131" t="n">
        <v>1487887200</v>
      </c>
      <c r="B2531" s="330" t="n">
        <f aca="false">(A2531/(24*60*60))+DATE(1970,1,1)</f>
        <v>42789.9166666667</v>
      </c>
      <c r="C2531" s="132" t="n">
        <v>19.66321</v>
      </c>
      <c r="D2531" s="132" t="n">
        <v>19.913</v>
      </c>
      <c r="E2531" s="132" t="n">
        <v>19.6317</v>
      </c>
      <c r="F2531" s="132" t="n">
        <v>19.9021</v>
      </c>
    </row>
    <row r="2532" customFormat="false" ht="12.8" hidden="true" customHeight="false" outlineLevel="0" collapsed="false">
      <c r="A2532" s="131" t="n">
        <v>1488146400</v>
      </c>
      <c r="B2532" s="330" t="n">
        <f aca="false">(A2532/(24*60*60))+DATE(1970,1,1)</f>
        <v>42792.9166666667</v>
      </c>
      <c r="C2532" s="132" t="n">
        <v>19.9021</v>
      </c>
      <c r="D2532" s="132" t="n">
        <v>19.97608</v>
      </c>
      <c r="E2532" s="132" t="n">
        <v>19.73271</v>
      </c>
      <c r="F2532" s="132" t="n">
        <v>19.90673</v>
      </c>
    </row>
    <row r="2533" customFormat="false" ht="12.8" hidden="true" customHeight="false" outlineLevel="0" collapsed="false">
      <c r="A2533" s="131" t="n">
        <v>1488232800</v>
      </c>
      <c r="B2533" s="330" t="n">
        <f aca="false">(A2533/(24*60*60))+DATE(1970,1,1)</f>
        <v>42793.9166666667</v>
      </c>
      <c r="C2533" s="132" t="n">
        <v>19.90673</v>
      </c>
      <c r="D2533" s="132" t="n">
        <v>20.10829</v>
      </c>
      <c r="E2533" s="132" t="n">
        <v>19.8568</v>
      </c>
      <c r="F2533" s="132" t="n">
        <v>20.10664</v>
      </c>
    </row>
    <row r="2534" customFormat="false" ht="12.8" hidden="true" customHeight="false" outlineLevel="0" collapsed="false">
      <c r="A2534" s="131" t="n">
        <v>1488319200</v>
      </c>
      <c r="B2534" s="330" t="n">
        <f aca="false">(A2534/(24*60*60))+DATE(1970,1,1)</f>
        <v>42794.9166666667</v>
      </c>
      <c r="C2534" s="132" t="n">
        <v>20.10664</v>
      </c>
      <c r="D2534" s="132" t="n">
        <v>20.16325</v>
      </c>
      <c r="E2534" s="132" t="n">
        <v>19.6923</v>
      </c>
      <c r="F2534" s="132" t="n">
        <v>19.79728</v>
      </c>
    </row>
    <row r="2535" customFormat="false" ht="12.8" hidden="true" customHeight="false" outlineLevel="0" collapsed="false">
      <c r="A2535" s="131" t="n">
        <v>1488405600</v>
      </c>
      <c r="B2535" s="330" t="n">
        <f aca="false">(A2535/(24*60*60))+DATE(1970,1,1)</f>
        <v>42795.9166666667</v>
      </c>
      <c r="C2535" s="132" t="n">
        <v>19.79728</v>
      </c>
      <c r="D2535" s="132" t="n">
        <v>20.0297</v>
      </c>
      <c r="E2535" s="132" t="n">
        <v>19.7761</v>
      </c>
      <c r="F2535" s="132" t="n">
        <v>19.98948</v>
      </c>
    </row>
    <row r="2536" customFormat="false" ht="12.8" hidden="true" customHeight="false" outlineLevel="0" collapsed="false">
      <c r="A2536" s="131" t="n">
        <v>1488492000</v>
      </c>
      <c r="B2536" s="330" t="n">
        <f aca="false">(A2536/(24*60*60))+DATE(1970,1,1)</f>
        <v>42796.9166666667</v>
      </c>
      <c r="C2536" s="132" t="n">
        <v>19.98948</v>
      </c>
      <c r="D2536" s="132" t="n">
        <v>20.09605</v>
      </c>
      <c r="E2536" s="132" t="n">
        <v>19.49192</v>
      </c>
      <c r="F2536" s="132" t="n">
        <v>19.49501</v>
      </c>
    </row>
    <row r="2537" customFormat="false" ht="12.8" hidden="true" customHeight="false" outlineLevel="0" collapsed="false">
      <c r="A2537" s="131" t="n">
        <v>1488751200</v>
      </c>
      <c r="B2537" s="330" t="n">
        <f aca="false">(A2537/(24*60*60))+DATE(1970,1,1)</f>
        <v>42799.9166666667</v>
      </c>
      <c r="C2537" s="132" t="n">
        <v>19.50445</v>
      </c>
      <c r="D2537" s="132" t="n">
        <v>19.63654</v>
      </c>
      <c r="E2537" s="132" t="n">
        <v>19.4343</v>
      </c>
      <c r="F2537" s="132" t="n">
        <v>19.59689</v>
      </c>
    </row>
    <row r="2538" customFormat="false" ht="12.8" hidden="true" customHeight="false" outlineLevel="0" collapsed="false">
      <c r="A2538" s="131" t="n">
        <v>1488837600</v>
      </c>
      <c r="B2538" s="330" t="n">
        <f aca="false">(A2538/(24*60*60))+DATE(1970,1,1)</f>
        <v>42800.9166666667</v>
      </c>
      <c r="C2538" s="132" t="n">
        <v>19.59689</v>
      </c>
      <c r="D2538" s="132" t="n">
        <v>19.6404</v>
      </c>
      <c r="E2538" s="132" t="n">
        <v>19.4293</v>
      </c>
      <c r="F2538" s="132" t="n">
        <v>19.49206</v>
      </c>
    </row>
    <row r="2539" customFormat="false" ht="12.8" hidden="true" customHeight="false" outlineLevel="0" collapsed="false">
      <c r="A2539" s="131" t="n">
        <v>1488924000</v>
      </c>
      <c r="B2539" s="330" t="n">
        <f aca="false">(A2539/(24*60*60))+DATE(1970,1,1)</f>
        <v>42801.9166666667</v>
      </c>
      <c r="C2539" s="132" t="n">
        <v>19.49206</v>
      </c>
      <c r="D2539" s="132" t="n">
        <v>19.69625</v>
      </c>
      <c r="E2539" s="132" t="n">
        <v>19.44364</v>
      </c>
      <c r="F2539" s="132" t="n">
        <v>19.6645</v>
      </c>
    </row>
    <row r="2540" customFormat="false" ht="12.8" hidden="true" customHeight="false" outlineLevel="0" collapsed="false">
      <c r="A2540" s="131" t="n">
        <v>1489010400</v>
      </c>
      <c r="B2540" s="330" t="n">
        <f aca="false">(A2540/(24*60*60))+DATE(1970,1,1)</f>
        <v>42802.9166666667</v>
      </c>
      <c r="C2540" s="132" t="n">
        <v>19.6645</v>
      </c>
      <c r="D2540" s="132" t="n">
        <v>19.90119</v>
      </c>
      <c r="E2540" s="132" t="n">
        <v>19.62754</v>
      </c>
      <c r="F2540" s="132" t="n">
        <v>19.82946</v>
      </c>
    </row>
    <row r="2541" customFormat="false" ht="12.8" hidden="true" customHeight="false" outlineLevel="0" collapsed="false">
      <c r="A2541" s="131" t="n">
        <v>1489096800</v>
      </c>
      <c r="B2541" s="330" t="n">
        <f aca="false">(A2541/(24*60*60))+DATE(1970,1,1)</f>
        <v>42803.9166666667</v>
      </c>
      <c r="C2541" s="132" t="n">
        <v>19.82946</v>
      </c>
      <c r="D2541" s="132" t="n">
        <v>19.87163</v>
      </c>
      <c r="E2541" s="132" t="n">
        <v>19.5696</v>
      </c>
      <c r="F2541" s="132" t="n">
        <v>19.5896</v>
      </c>
    </row>
    <row r="2542" customFormat="false" ht="12.8" hidden="true" customHeight="false" outlineLevel="0" collapsed="false">
      <c r="A2542" s="131" t="n">
        <v>1489352400</v>
      </c>
      <c r="B2542" s="330" t="n">
        <f aca="false">(A2542/(24*60*60))+DATE(1970,1,1)</f>
        <v>42806.875</v>
      </c>
      <c r="C2542" s="132" t="n">
        <v>19.59444</v>
      </c>
      <c r="D2542" s="132" t="n">
        <v>19.6565</v>
      </c>
      <c r="E2542" s="132" t="n">
        <v>19.54055</v>
      </c>
      <c r="F2542" s="132" t="n">
        <v>19.61579</v>
      </c>
    </row>
    <row r="2543" customFormat="false" ht="12.8" hidden="true" customHeight="false" outlineLevel="0" collapsed="false">
      <c r="A2543" s="131" t="n">
        <v>1489438800</v>
      </c>
      <c r="B2543" s="330" t="n">
        <f aca="false">(A2543/(24*60*60))+DATE(1970,1,1)</f>
        <v>42807.875</v>
      </c>
      <c r="C2543" s="132" t="n">
        <v>19.61579</v>
      </c>
      <c r="D2543" s="132" t="n">
        <v>19.7215</v>
      </c>
      <c r="E2543" s="132" t="n">
        <v>19.5698</v>
      </c>
      <c r="F2543" s="132" t="n">
        <v>19.66208</v>
      </c>
    </row>
    <row r="2544" customFormat="false" ht="12.8" hidden="true" customHeight="false" outlineLevel="0" collapsed="false">
      <c r="A2544" s="131" t="n">
        <v>1489525200</v>
      </c>
      <c r="B2544" s="330" t="n">
        <f aca="false">(A2544/(24*60*60))+DATE(1970,1,1)</f>
        <v>42808.875</v>
      </c>
      <c r="C2544" s="132" t="n">
        <v>19.66208</v>
      </c>
      <c r="D2544" s="132" t="n">
        <v>19.6763</v>
      </c>
      <c r="E2544" s="132" t="n">
        <v>19.19297</v>
      </c>
      <c r="F2544" s="132" t="n">
        <v>19.21924</v>
      </c>
    </row>
    <row r="2545" customFormat="false" ht="12.8" hidden="true" customHeight="false" outlineLevel="0" collapsed="false">
      <c r="A2545" s="131" t="n">
        <v>1489611600</v>
      </c>
      <c r="B2545" s="330" t="n">
        <f aca="false">(A2545/(24*60*60))+DATE(1970,1,1)</f>
        <v>42809.875</v>
      </c>
      <c r="C2545" s="132" t="n">
        <v>19.21924</v>
      </c>
      <c r="D2545" s="132" t="n">
        <v>19.26659</v>
      </c>
      <c r="E2545" s="132" t="n">
        <v>19.04709</v>
      </c>
      <c r="F2545" s="132" t="n">
        <v>19.26148</v>
      </c>
    </row>
    <row r="2546" customFormat="false" ht="12.8" hidden="true" customHeight="false" outlineLevel="0" collapsed="false">
      <c r="A2546" s="131" t="n">
        <v>1489698000</v>
      </c>
      <c r="B2546" s="330" t="n">
        <f aca="false">(A2546/(24*60*60))+DATE(1970,1,1)</f>
        <v>42810.875</v>
      </c>
      <c r="C2546" s="132" t="n">
        <v>19.26148</v>
      </c>
      <c r="D2546" s="132" t="n">
        <v>19.27687</v>
      </c>
      <c r="E2546" s="132" t="n">
        <v>19.06641</v>
      </c>
      <c r="F2546" s="132" t="n">
        <v>19.07327</v>
      </c>
    </row>
    <row r="2547" customFormat="false" ht="12.8" hidden="true" customHeight="false" outlineLevel="0" collapsed="false">
      <c r="A2547" s="131" t="n">
        <v>1489957200</v>
      </c>
      <c r="B2547" s="330" t="n">
        <f aca="false">(A2547/(24*60*60))+DATE(1970,1,1)</f>
        <v>42813.875</v>
      </c>
      <c r="C2547" s="132" t="n">
        <v>19.08375</v>
      </c>
      <c r="D2547" s="132" t="n">
        <v>19.18455</v>
      </c>
      <c r="E2547" s="132" t="n">
        <v>18.97305</v>
      </c>
      <c r="F2547" s="132" t="n">
        <v>19.01074</v>
      </c>
    </row>
    <row r="2548" customFormat="false" ht="12.8" hidden="true" customHeight="false" outlineLevel="0" collapsed="false">
      <c r="A2548" s="131" t="n">
        <v>1490043600</v>
      </c>
      <c r="B2548" s="330" t="n">
        <f aca="false">(A2548/(24*60*60))+DATE(1970,1,1)</f>
        <v>42814.875</v>
      </c>
      <c r="C2548" s="132" t="n">
        <v>19.01074</v>
      </c>
      <c r="D2548" s="132" t="n">
        <v>19.15752</v>
      </c>
      <c r="E2548" s="132" t="n">
        <v>18.9335</v>
      </c>
      <c r="F2548" s="132" t="n">
        <v>19.08911</v>
      </c>
    </row>
    <row r="2549" customFormat="false" ht="12.8" hidden="true" customHeight="false" outlineLevel="0" collapsed="false">
      <c r="A2549" s="131" t="n">
        <v>1490130000</v>
      </c>
      <c r="B2549" s="330" t="n">
        <f aca="false">(A2549/(24*60*60))+DATE(1970,1,1)</f>
        <v>42815.875</v>
      </c>
      <c r="C2549" s="132" t="n">
        <v>19.08911</v>
      </c>
      <c r="D2549" s="132" t="n">
        <v>19.2376</v>
      </c>
      <c r="E2549" s="132" t="n">
        <v>19.0182</v>
      </c>
      <c r="F2549" s="132" t="n">
        <v>19.02071</v>
      </c>
    </row>
    <row r="2550" customFormat="false" ht="12.8" hidden="true" customHeight="false" outlineLevel="0" collapsed="false">
      <c r="A2550" s="131" t="n">
        <v>1490216400</v>
      </c>
      <c r="B2550" s="330" t="n">
        <f aca="false">(A2550/(24*60*60))+DATE(1970,1,1)</f>
        <v>42816.875</v>
      </c>
      <c r="C2550" s="132" t="n">
        <v>19.02071</v>
      </c>
      <c r="D2550" s="132" t="n">
        <v>19.11761</v>
      </c>
      <c r="E2550" s="132" t="n">
        <v>18.9146</v>
      </c>
      <c r="F2550" s="132" t="n">
        <v>18.92526</v>
      </c>
    </row>
    <row r="2551" customFormat="false" ht="12.8" hidden="true" customHeight="false" outlineLevel="0" collapsed="false">
      <c r="A2551" s="131" t="n">
        <v>1490302800</v>
      </c>
      <c r="B2551" s="330" t="n">
        <f aca="false">(A2551/(24*60*60))+DATE(1970,1,1)</f>
        <v>42817.875</v>
      </c>
      <c r="C2551" s="132" t="n">
        <v>18.92526</v>
      </c>
      <c r="D2551" s="132" t="n">
        <v>18.97392</v>
      </c>
      <c r="E2551" s="132" t="n">
        <v>18.7467</v>
      </c>
      <c r="F2551" s="132" t="n">
        <v>18.7487</v>
      </c>
    </row>
    <row r="2552" customFormat="false" ht="12.8" hidden="true" customHeight="false" outlineLevel="0" collapsed="false">
      <c r="A2552" s="131" t="n">
        <v>1490562000</v>
      </c>
      <c r="B2552" s="330" t="n">
        <f aca="false">(A2552/(24*60*60))+DATE(1970,1,1)</f>
        <v>42820.875</v>
      </c>
      <c r="C2552" s="132" t="n">
        <v>18.74467</v>
      </c>
      <c r="D2552" s="132" t="n">
        <v>18.9654</v>
      </c>
      <c r="E2552" s="132" t="n">
        <v>18.74467</v>
      </c>
      <c r="F2552" s="132" t="n">
        <v>18.89314</v>
      </c>
    </row>
    <row r="2553" customFormat="false" ht="12.8" hidden="true" customHeight="false" outlineLevel="0" collapsed="false">
      <c r="A2553" s="131" t="n">
        <v>1490648400</v>
      </c>
      <c r="B2553" s="330" t="n">
        <f aca="false">(A2553/(24*60*60))+DATE(1970,1,1)</f>
        <v>42821.875</v>
      </c>
      <c r="C2553" s="132" t="n">
        <v>18.89314</v>
      </c>
      <c r="D2553" s="132" t="n">
        <v>19.0318</v>
      </c>
      <c r="E2553" s="132" t="n">
        <v>18.81036</v>
      </c>
      <c r="F2553" s="132" t="n">
        <v>19.02497</v>
      </c>
    </row>
    <row r="2554" customFormat="false" ht="12.8" hidden="true" customHeight="false" outlineLevel="0" collapsed="false">
      <c r="A2554" s="131" t="n">
        <v>1490734800</v>
      </c>
      <c r="B2554" s="330" t="n">
        <f aca="false">(A2554/(24*60*60))+DATE(1970,1,1)</f>
        <v>42822.875</v>
      </c>
      <c r="C2554" s="132" t="n">
        <v>19.02497</v>
      </c>
      <c r="D2554" s="132" t="n">
        <v>19.03653</v>
      </c>
      <c r="E2554" s="132" t="n">
        <v>18.6861</v>
      </c>
      <c r="F2554" s="132" t="n">
        <v>18.70645</v>
      </c>
    </row>
    <row r="2555" customFormat="false" ht="12.8" hidden="true" customHeight="false" outlineLevel="0" collapsed="false">
      <c r="A2555" s="131" t="n">
        <v>1490821200</v>
      </c>
      <c r="B2555" s="330" t="n">
        <f aca="false">(A2555/(24*60*60))+DATE(1970,1,1)</f>
        <v>42823.875</v>
      </c>
      <c r="C2555" s="132" t="n">
        <v>18.70645</v>
      </c>
      <c r="D2555" s="132" t="n">
        <v>18.77045</v>
      </c>
      <c r="E2555" s="132" t="n">
        <v>18.6143</v>
      </c>
      <c r="F2555" s="132" t="n">
        <v>18.71402</v>
      </c>
    </row>
    <row r="2556" customFormat="false" ht="12.8" hidden="true" customHeight="false" outlineLevel="0" collapsed="false">
      <c r="A2556" s="131" t="n">
        <v>1490907600</v>
      </c>
      <c r="B2556" s="330" t="n">
        <f aca="false">(A2556/(24*60*60))+DATE(1970,1,1)</f>
        <v>42824.875</v>
      </c>
      <c r="C2556" s="132" t="n">
        <v>18.71402</v>
      </c>
      <c r="D2556" s="132" t="n">
        <v>18.8598</v>
      </c>
      <c r="E2556" s="132" t="n">
        <v>18.66278</v>
      </c>
      <c r="F2556" s="132" t="n">
        <v>18.696</v>
      </c>
    </row>
    <row r="2557" customFormat="false" ht="12.8" hidden="true" customHeight="false" outlineLevel="0" collapsed="false">
      <c r="A2557" s="131" t="n">
        <v>1491166800</v>
      </c>
      <c r="B2557" s="330" t="n">
        <f aca="false">(A2557/(24*60*60))+DATE(1970,1,1)</f>
        <v>42827.875</v>
      </c>
      <c r="C2557" s="132" t="n">
        <v>18.675</v>
      </c>
      <c r="D2557" s="132" t="n">
        <v>18.7752</v>
      </c>
      <c r="E2557" s="132" t="n">
        <v>18.66694</v>
      </c>
      <c r="F2557" s="132" t="n">
        <v>18.66808</v>
      </c>
    </row>
    <row r="2558" customFormat="false" ht="12.8" hidden="true" customHeight="false" outlineLevel="0" collapsed="false">
      <c r="A2558" s="131" t="n">
        <v>1491253200</v>
      </c>
      <c r="B2558" s="330" t="n">
        <f aca="false">(A2558/(24*60*60))+DATE(1970,1,1)</f>
        <v>42828.875</v>
      </c>
      <c r="C2558" s="132" t="n">
        <v>18.66808</v>
      </c>
      <c r="D2558" s="132" t="n">
        <v>18.94432</v>
      </c>
      <c r="E2558" s="132" t="n">
        <v>18.6483</v>
      </c>
      <c r="F2558" s="132" t="n">
        <v>18.81873</v>
      </c>
    </row>
    <row r="2559" customFormat="false" ht="12.8" hidden="true" customHeight="false" outlineLevel="0" collapsed="false">
      <c r="A2559" s="131" t="n">
        <v>1491339600</v>
      </c>
      <c r="B2559" s="330" t="n">
        <f aca="false">(A2559/(24*60*60))+DATE(1970,1,1)</f>
        <v>42829.875</v>
      </c>
      <c r="C2559" s="132" t="n">
        <v>18.81873</v>
      </c>
      <c r="D2559" s="132" t="n">
        <v>18.84291</v>
      </c>
      <c r="E2559" s="132" t="n">
        <v>18.68459</v>
      </c>
      <c r="F2559" s="132" t="n">
        <v>18.82266</v>
      </c>
    </row>
    <row r="2560" customFormat="false" ht="12.8" hidden="true" customHeight="false" outlineLevel="0" collapsed="false">
      <c r="A2560" s="131" t="n">
        <v>1491426000</v>
      </c>
      <c r="B2560" s="330" t="n">
        <f aca="false">(A2560/(24*60*60))+DATE(1970,1,1)</f>
        <v>42830.875</v>
      </c>
      <c r="C2560" s="132" t="n">
        <v>18.82266</v>
      </c>
      <c r="D2560" s="132" t="n">
        <v>18.89895</v>
      </c>
      <c r="E2560" s="132" t="n">
        <v>18.7111</v>
      </c>
      <c r="F2560" s="132" t="n">
        <v>18.74612</v>
      </c>
    </row>
    <row r="2561" customFormat="false" ht="12.8" hidden="true" customHeight="false" outlineLevel="0" collapsed="false">
      <c r="A2561" s="131" t="n">
        <v>1491512400</v>
      </c>
      <c r="B2561" s="330" t="n">
        <f aca="false">(A2561/(24*60*60))+DATE(1970,1,1)</f>
        <v>42831.875</v>
      </c>
      <c r="C2561" s="132" t="n">
        <v>18.74612</v>
      </c>
      <c r="D2561" s="132" t="n">
        <v>18.8753</v>
      </c>
      <c r="E2561" s="132" t="n">
        <v>18.6145</v>
      </c>
      <c r="F2561" s="132" t="n">
        <v>18.653</v>
      </c>
    </row>
    <row r="2562" customFormat="false" ht="12.8" hidden="true" customHeight="false" outlineLevel="0" collapsed="false">
      <c r="A2562" s="131" t="n">
        <v>1491771600</v>
      </c>
      <c r="B2562" s="330" t="n">
        <f aca="false">(A2562/(24*60*60))+DATE(1970,1,1)</f>
        <v>42834.875</v>
      </c>
      <c r="C2562" s="132" t="n">
        <v>18.653</v>
      </c>
      <c r="D2562" s="132" t="n">
        <v>18.74684</v>
      </c>
      <c r="E2562" s="132" t="n">
        <v>18.61119</v>
      </c>
      <c r="F2562" s="132" t="n">
        <v>18.67713</v>
      </c>
    </row>
    <row r="2563" customFormat="false" ht="12.8" hidden="true" customHeight="false" outlineLevel="0" collapsed="false">
      <c r="A2563" s="131" t="n">
        <v>1491858000</v>
      </c>
      <c r="B2563" s="330" t="n">
        <f aca="false">(A2563/(24*60*60))+DATE(1970,1,1)</f>
        <v>42835.875</v>
      </c>
      <c r="C2563" s="132" t="n">
        <v>18.67713</v>
      </c>
      <c r="D2563" s="132" t="n">
        <v>18.82118</v>
      </c>
      <c r="E2563" s="132" t="n">
        <v>18.6639</v>
      </c>
      <c r="F2563" s="132" t="n">
        <v>18.78341</v>
      </c>
    </row>
    <row r="2564" customFormat="false" ht="12.8" hidden="true" customHeight="false" outlineLevel="0" collapsed="false">
      <c r="A2564" s="131" t="n">
        <v>1491944400</v>
      </c>
      <c r="B2564" s="330" t="n">
        <f aca="false">(A2564/(24*60*60))+DATE(1970,1,1)</f>
        <v>42836.875</v>
      </c>
      <c r="C2564" s="132" t="n">
        <v>18.78341</v>
      </c>
      <c r="D2564" s="132" t="n">
        <v>18.81038</v>
      </c>
      <c r="E2564" s="132" t="n">
        <v>18.5446</v>
      </c>
      <c r="F2564" s="132" t="n">
        <v>18.54648</v>
      </c>
    </row>
    <row r="2565" customFormat="false" ht="12.8" hidden="true" customHeight="false" outlineLevel="0" collapsed="false">
      <c r="A2565" s="131" t="n">
        <v>1492030800</v>
      </c>
      <c r="B2565" s="330" t="n">
        <f aca="false">(A2565/(24*60*60))+DATE(1970,1,1)</f>
        <v>42837.875</v>
      </c>
      <c r="C2565" s="132" t="n">
        <v>18.54648</v>
      </c>
      <c r="D2565" s="132" t="n">
        <v>18.64122</v>
      </c>
      <c r="E2565" s="132" t="n">
        <v>18.50648</v>
      </c>
      <c r="F2565" s="132" t="n">
        <v>18.58897</v>
      </c>
    </row>
    <row r="2566" customFormat="false" ht="12.8" hidden="true" customHeight="false" outlineLevel="0" collapsed="false">
      <c r="A2566" s="131" t="n">
        <v>1492117200</v>
      </c>
      <c r="B2566" s="330" t="n">
        <f aca="false">(A2566/(24*60*60))+DATE(1970,1,1)</f>
        <v>42838.875</v>
      </c>
      <c r="C2566" s="132" t="n">
        <v>18.58897</v>
      </c>
      <c r="D2566" s="132" t="n">
        <v>18.59593</v>
      </c>
      <c r="E2566" s="132" t="n">
        <v>18.48825</v>
      </c>
      <c r="F2566" s="132" t="n">
        <v>18.48984</v>
      </c>
    </row>
    <row r="2567" customFormat="false" ht="12.8" hidden="true" customHeight="false" outlineLevel="0" collapsed="false">
      <c r="A2567" s="131" t="n">
        <v>1492376400</v>
      </c>
      <c r="B2567" s="330" t="n">
        <f aca="false">(A2567/(24*60*60))+DATE(1970,1,1)</f>
        <v>42841.875</v>
      </c>
      <c r="C2567" s="132" t="n">
        <v>18.48984</v>
      </c>
      <c r="D2567" s="132" t="n">
        <v>18.59799</v>
      </c>
      <c r="E2567" s="132" t="n">
        <v>18.4774</v>
      </c>
      <c r="F2567" s="132" t="n">
        <v>18.49414</v>
      </c>
    </row>
    <row r="2568" customFormat="false" ht="12.8" hidden="true" customHeight="false" outlineLevel="0" collapsed="false">
      <c r="A2568" s="131" t="n">
        <v>1492462800</v>
      </c>
      <c r="B2568" s="330" t="n">
        <f aca="false">(A2568/(24*60*60))+DATE(1970,1,1)</f>
        <v>42842.875</v>
      </c>
      <c r="C2568" s="132" t="n">
        <v>18.49414</v>
      </c>
      <c r="D2568" s="132" t="n">
        <v>18.61612</v>
      </c>
      <c r="E2568" s="132" t="n">
        <v>18.45455</v>
      </c>
      <c r="F2568" s="132" t="n">
        <v>18.57557</v>
      </c>
    </row>
    <row r="2569" customFormat="false" ht="12.8" hidden="true" customHeight="false" outlineLevel="0" collapsed="false">
      <c r="A2569" s="131" t="n">
        <v>1492549200</v>
      </c>
      <c r="B2569" s="330" t="n">
        <f aca="false">(A2569/(24*60*60))+DATE(1970,1,1)</f>
        <v>42843.875</v>
      </c>
      <c r="C2569" s="132" t="n">
        <v>18.57557</v>
      </c>
      <c r="D2569" s="132" t="n">
        <v>18.89364</v>
      </c>
      <c r="E2569" s="132" t="n">
        <v>18.55696</v>
      </c>
      <c r="F2569" s="132" t="n">
        <v>18.84593</v>
      </c>
    </row>
    <row r="2570" customFormat="false" ht="12.8" hidden="true" customHeight="false" outlineLevel="0" collapsed="false">
      <c r="A2570" s="131" t="n">
        <v>1492635600</v>
      </c>
      <c r="B2570" s="330" t="n">
        <f aca="false">(A2570/(24*60*60))+DATE(1970,1,1)</f>
        <v>42844.875</v>
      </c>
      <c r="C2570" s="132" t="n">
        <v>18.84593</v>
      </c>
      <c r="D2570" s="132" t="n">
        <v>18.88091</v>
      </c>
      <c r="E2570" s="132" t="n">
        <v>18.7494</v>
      </c>
      <c r="F2570" s="132" t="n">
        <v>18.78592</v>
      </c>
    </row>
    <row r="2571" customFormat="false" ht="12.8" hidden="true" customHeight="false" outlineLevel="0" collapsed="false">
      <c r="A2571" s="131" t="n">
        <v>1492722000</v>
      </c>
      <c r="B2571" s="330" t="n">
        <f aca="false">(A2571/(24*60*60))+DATE(1970,1,1)</f>
        <v>42845.875</v>
      </c>
      <c r="C2571" s="132" t="n">
        <v>18.78592</v>
      </c>
      <c r="D2571" s="132" t="n">
        <v>18.88769</v>
      </c>
      <c r="E2571" s="132" t="n">
        <v>18.7795</v>
      </c>
      <c r="F2571" s="132" t="n">
        <v>18.7941</v>
      </c>
    </row>
    <row r="2572" customFormat="false" ht="12.8" hidden="true" customHeight="false" outlineLevel="0" collapsed="false">
      <c r="A2572" s="131" t="n">
        <v>1492981200</v>
      </c>
      <c r="B2572" s="330" t="n">
        <f aca="false">(A2572/(24*60*60))+DATE(1970,1,1)</f>
        <v>42848.875</v>
      </c>
      <c r="C2572" s="132" t="n">
        <v>18.7941</v>
      </c>
      <c r="D2572" s="132" t="n">
        <v>18.7941</v>
      </c>
      <c r="E2572" s="132" t="n">
        <v>18.46866</v>
      </c>
      <c r="F2572" s="132" t="n">
        <v>18.72993</v>
      </c>
    </row>
    <row r="2573" customFormat="false" ht="12.8" hidden="true" customHeight="false" outlineLevel="0" collapsed="false">
      <c r="A2573" s="131" t="n">
        <v>1493067600</v>
      </c>
      <c r="B2573" s="330" t="n">
        <f aca="false">(A2573/(24*60*60))+DATE(1970,1,1)</f>
        <v>42849.875</v>
      </c>
      <c r="C2573" s="132" t="n">
        <v>18.72993</v>
      </c>
      <c r="D2573" s="132" t="n">
        <v>18.99837</v>
      </c>
      <c r="E2573" s="132" t="n">
        <v>18.70107</v>
      </c>
      <c r="F2573" s="132" t="n">
        <v>18.8546</v>
      </c>
    </row>
    <row r="2574" customFormat="false" ht="12.8" hidden="true" customHeight="false" outlineLevel="0" collapsed="false">
      <c r="A2574" s="131" t="n">
        <v>1493154000</v>
      </c>
      <c r="B2574" s="330" t="n">
        <f aca="false">(A2574/(24*60*60))+DATE(1970,1,1)</f>
        <v>42850.875</v>
      </c>
      <c r="C2574" s="132" t="n">
        <v>18.8546</v>
      </c>
      <c r="D2574" s="132" t="n">
        <v>19.29481</v>
      </c>
      <c r="E2574" s="132" t="n">
        <v>18.84201</v>
      </c>
      <c r="F2574" s="132" t="n">
        <v>19.18025</v>
      </c>
    </row>
    <row r="2575" customFormat="false" ht="12.8" hidden="true" customHeight="false" outlineLevel="0" collapsed="false">
      <c r="A2575" s="131" t="n">
        <v>1493240400</v>
      </c>
      <c r="B2575" s="330" t="n">
        <f aca="false">(A2575/(24*60*60))+DATE(1970,1,1)</f>
        <v>42851.875</v>
      </c>
      <c r="C2575" s="132" t="n">
        <v>19.18025</v>
      </c>
      <c r="D2575" s="132" t="n">
        <v>19.22941</v>
      </c>
      <c r="E2575" s="132" t="n">
        <v>18.8942</v>
      </c>
      <c r="F2575" s="132" t="n">
        <v>19.02807</v>
      </c>
    </row>
    <row r="2576" customFormat="false" ht="12.8" hidden="true" customHeight="false" outlineLevel="0" collapsed="false">
      <c r="A2576" s="131" t="n">
        <v>1493326800</v>
      </c>
      <c r="B2576" s="330" t="n">
        <f aca="false">(A2576/(24*60*60))+DATE(1970,1,1)</f>
        <v>42852.875</v>
      </c>
      <c r="C2576" s="132" t="n">
        <v>19.02807</v>
      </c>
      <c r="D2576" s="132" t="n">
        <v>19.09506</v>
      </c>
      <c r="E2576" s="132" t="n">
        <v>18.80594</v>
      </c>
      <c r="F2576" s="132" t="n">
        <v>18.81299</v>
      </c>
    </row>
    <row r="2577" customFormat="false" ht="12.8" hidden="true" customHeight="false" outlineLevel="0" collapsed="false">
      <c r="A2577" s="131" t="n">
        <v>1493586000</v>
      </c>
      <c r="B2577" s="330" t="n">
        <f aca="false">(A2577/(24*60*60))+DATE(1970,1,1)</f>
        <v>42855.875</v>
      </c>
      <c r="C2577" s="132" t="n">
        <v>18.789</v>
      </c>
      <c r="D2577" s="132" t="n">
        <v>18.8524</v>
      </c>
      <c r="E2577" s="132" t="n">
        <v>18.72327</v>
      </c>
      <c r="F2577" s="132" t="n">
        <v>18.72411</v>
      </c>
    </row>
    <row r="2578" customFormat="false" ht="12.8" hidden="true" customHeight="false" outlineLevel="0" collapsed="false">
      <c r="A2578" s="131" t="n">
        <v>1493672400</v>
      </c>
      <c r="B2578" s="330" t="n">
        <f aca="false">(A2578/(24*60*60))+DATE(1970,1,1)</f>
        <v>42856.875</v>
      </c>
      <c r="C2578" s="132" t="n">
        <v>18.72411</v>
      </c>
      <c r="D2578" s="132" t="n">
        <v>18.83881</v>
      </c>
      <c r="E2578" s="132" t="n">
        <v>18.67155</v>
      </c>
      <c r="F2578" s="132" t="n">
        <v>18.76795</v>
      </c>
    </row>
    <row r="2579" customFormat="false" ht="12.8" hidden="true" customHeight="false" outlineLevel="0" collapsed="false">
      <c r="A2579" s="131" t="n">
        <v>1493758800</v>
      </c>
      <c r="B2579" s="330" t="n">
        <f aca="false">(A2579/(24*60*60))+DATE(1970,1,1)</f>
        <v>42857.875</v>
      </c>
      <c r="C2579" s="132" t="n">
        <v>18.76795</v>
      </c>
      <c r="D2579" s="132" t="n">
        <v>18.8612</v>
      </c>
      <c r="E2579" s="132" t="n">
        <v>18.73535</v>
      </c>
      <c r="F2579" s="132" t="n">
        <v>18.85825</v>
      </c>
    </row>
    <row r="2580" customFormat="false" ht="12.8" hidden="true" customHeight="false" outlineLevel="0" collapsed="false">
      <c r="A2580" s="131" t="n">
        <v>1493845200</v>
      </c>
      <c r="B2580" s="330" t="n">
        <f aca="false">(A2580/(24*60*60))+DATE(1970,1,1)</f>
        <v>42858.875</v>
      </c>
      <c r="C2580" s="132" t="n">
        <v>18.85825</v>
      </c>
      <c r="D2580" s="132" t="n">
        <v>19.0887</v>
      </c>
      <c r="E2580" s="132" t="n">
        <v>18.8295</v>
      </c>
      <c r="F2580" s="132" t="n">
        <v>19.03897</v>
      </c>
    </row>
    <row r="2581" customFormat="false" ht="12.8" hidden="true" customHeight="false" outlineLevel="0" collapsed="false">
      <c r="A2581" s="131" t="n">
        <v>1493931600</v>
      </c>
      <c r="B2581" s="330" t="n">
        <f aca="false">(A2581/(24*60*60))+DATE(1970,1,1)</f>
        <v>42859.875</v>
      </c>
      <c r="C2581" s="132" t="n">
        <v>19.03897</v>
      </c>
      <c r="D2581" s="132" t="n">
        <v>19.12357</v>
      </c>
      <c r="E2581" s="132" t="n">
        <v>18.95329</v>
      </c>
      <c r="F2581" s="132" t="n">
        <v>18.96131</v>
      </c>
    </row>
    <row r="2582" customFormat="false" ht="12.8" hidden="true" customHeight="false" outlineLevel="0" collapsed="false">
      <c r="A2582" s="131" t="n">
        <v>1494190800</v>
      </c>
      <c r="B2582" s="330" t="n">
        <f aca="false">(A2582/(24*60*60))+DATE(1970,1,1)</f>
        <v>42862.875</v>
      </c>
      <c r="C2582" s="132" t="n">
        <v>18.91275</v>
      </c>
      <c r="D2582" s="132" t="n">
        <v>19.21131</v>
      </c>
      <c r="E2582" s="132" t="n">
        <v>18.8902</v>
      </c>
      <c r="F2582" s="132" t="n">
        <v>19.20827</v>
      </c>
    </row>
    <row r="2583" customFormat="false" ht="12.8" hidden="true" customHeight="false" outlineLevel="0" collapsed="false">
      <c r="A2583" s="131" t="n">
        <v>1494277200</v>
      </c>
      <c r="B2583" s="330" t="n">
        <f aca="false">(A2583/(24*60*60))+DATE(1970,1,1)</f>
        <v>42863.875</v>
      </c>
      <c r="C2583" s="132" t="n">
        <v>19.20827</v>
      </c>
      <c r="D2583" s="132" t="n">
        <v>19.26043</v>
      </c>
      <c r="E2583" s="132" t="n">
        <v>19.09959</v>
      </c>
      <c r="F2583" s="132" t="n">
        <v>19.1693</v>
      </c>
    </row>
    <row r="2584" customFormat="false" ht="12.8" hidden="true" customHeight="false" outlineLevel="0" collapsed="false">
      <c r="A2584" s="131" t="n">
        <v>1494363600</v>
      </c>
      <c r="B2584" s="330" t="n">
        <f aca="false">(A2584/(24*60*60))+DATE(1970,1,1)</f>
        <v>42864.875</v>
      </c>
      <c r="C2584" s="132" t="n">
        <v>19.1693</v>
      </c>
      <c r="D2584" s="132" t="n">
        <v>19.18397</v>
      </c>
      <c r="E2584" s="132" t="n">
        <v>18.93581</v>
      </c>
      <c r="F2584" s="132" t="n">
        <v>19.01054</v>
      </c>
    </row>
    <row r="2585" customFormat="false" ht="12.8" hidden="true" customHeight="false" outlineLevel="0" collapsed="false">
      <c r="A2585" s="131" t="n">
        <v>1494450000</v>
      </c>
      <c r="B2585" s="330" t="n">
        <f aca="false">(A2585/(24*60*60))+DATE(1970,1,1)</f>
        <v>42865.875</v>
      </c>
      <c r="C2585" s="132" t="n">
        <v>19.01054</v>
      </c>
      <c r="D2585" s="132" t="n">
        <v>19.03271</v>
      </c>
      <c r="E2585" s="132" t="n">
        <v>18.82879</v>
      </c>
      <c r="F2585" s="132" t="n">
        <v>18.83443</v>
      </c>
    </row>
    <row r="2586" customFormat="false" ht="12.8" hidden="true" customHeight="false" outlineLevel="0" collapsed="false">
      <c r="A2586" s="131" t="n">
        <v>1494536400</v>
      </c>
      <c r="B2586" s="330" t="n">
        <f aca="false">(A2586/(24*60*60))+DATE(1970,1,1)</f>
        <v>42866.875</v>
      </c>
      <c r="C2586" s="132" t="n">
        <v>18.83443</v>
      </c>
      <c r="D2586" s="132" t="n">
        <v>18.90057</v>
      </c>
      <c r="E2586" s="132" t="n">
        <v>18.73127</v>
      </c>
      <c r="F2586" s="132" t="n">
        <v>18.78021</v>
      </c>
    </row>
    <row r="2587" customFormat="false" ht="12.8" hidden="true" customHeight="false" outlineLevel="0" collapsed="false">
      <c r="A2587" s="131" t="n">
        <v>1494795600</v>
      </c>
      <c r="B2587" s="330" t="n">
        <f aca="false">(A2587/(24*60*60))+DATE(1970,1,1)</f>
        <v>42869.875</v>
      </c>
      <c r="C2587" s="132" t="n">
        <v>18.7273</v>
      </c>
      <c r="D2587" s="132" t="n">
        <v>18.79934</v>
      </c>
      <c r="E2587" s="132" t="n">
        <v>18.62824</v>
      </c>
      <c r="F2587" s="132" t="n">
        <v>18.70189</v>
      </c>
    </row>
    <row r="2588" customFormat="false" ht="12.8" hidden="true" customHeight="false" outlineLevel="0" collapsed="false">
      <c r="A2588" s="131" t="n">
        <v>1494882000</v>
      </c>
      <c r="B2588" s="330" t="n">
        <f aca="false">(A2588/(24*60*60))+DATE(1970,1,1)</f>
        <v>42870.875</v>
      </c>
      <c r="C2588" s="132" t="n">
        <v>18.70189</v>
      </c>
      <c r="D2588" s="132" t="n">
        <v>18.75641</v>
      </c>
      <c r="E2588" s="132" t="n">
        <v>18.58888</v>
      </c>
      <c r="F2588" s="132" t="n">
        <v>18.6465</v>
      </c>
    </row>
    <row r="2589" customFormat="false" ht="12.8" hidden="true" customHeight="false" outlineLevel="0" collapsed="false">
      <c r="A2589" s="131" t="n">
        <v>1494968400</v>
      </c>
      <c r="B2589" s="330" t="n">
        <f aca="false">(A2589/(24*60*60))+DATE(1970,1,1)</f>
        <v>42871.875</v>
      </c>
      <c r="C2589" s="132" t="n">
        <v>18.6465</v>
      </c>
      <c r="D2589" s="132" t="n">
        <v>18.78539</v>
      </c>
      <c r="E2589" s="132" t="n">
        <v>18.6029</v>
      </c>
      <c r="F2589" s="132" t="n">
        <v>18.78294</v>
      </c>
    </row>
    <row r="2590" customFormat="false" ht="12.8" hidden="true" customHeight="false" outlineLevel="0" collapsed="false">
      <c r="A2590" s="131" t="n">
        <v>1495054800</v>
      </c>
      <c r="B2590" s="330" t="n">
        <f aca="false">(A2590/(24*60*60))+DATE(1970,1,1)</f>
        <v>42872.875</v>
      </c>
      <c r="C2590" s="132" t="n">
        <v>18.78294</v>
      </c>
      <c r="D2590" s="132" t="n">
        <v>19.21105</v>
      </c>
      <c r="E2590" s="132" t="n">
        <v>18.7274</v>
      </c>
      <c r="F2590" s="132" t="n">
        <v>18.84235</v>
      </c>
    </row>
    <row r="2591" customFormat="false" ht="12.8" hidden="true" customHeight="false" outlineLevel="0" collapsed="false">
      <c r="A2591" s="131" t="n">
        <v>1495141200</v>
      </c>
      <c r="B2591" s="330" t="n">
        <f aca="false">(A2591/(24*60*60))+DATE(1970,1,1)</f>
        <v>42873.875</v>
      </c>
      <c r="C2591" s="132" t="n">
        <v>18.84235</v>
      </c>
      <c r="D2591" s="132" t="n">
        <v>18.86342</v>
      </c>
      <c r="E2591" s="132" t="n">
        <v>18.62381</v>
      </c>
      <c r="F2591" s="132" t="n">
        <v>18.70251</v>
      </c>
    </row>
    <row r="2592" customFormat="false" ht="12.8" hidden="true" customHeight="false" outlineLevel="0" collapsed="false">
      <c r="A2592" s="131" t="n">
        <v>1495400400</v>
      </c>
      <c r="B2592" s="330" t="n">
        <f aca="false">(A2592/(24*60*60))+DATE(1970,1,1)</f>
        <v>42876.875</v>
      </c>
      <c r="C2592" s="132" t="n">
        <v>18.6593</v>
      </c>
      <c r="D2592" s="132" t="n">
        <v>18.7495</v>
      </c>
      <c r="E2592" s="132" t="n">
        <v>18.5548</v>
      </c>
      <c r="F2592" s="132" t="n">
        <v>18.66066</v>
      </c>
    </row>
    <row r="2593" customFormat="false" ht="12.8" hidden="true" customHeight="false" outlineLevel="0" collapsed="false">
      <c r="A2593" s="131" t="n">
        <v>1495486800</v>
      </c>
      <c r="B2593" s="330" t="n">
        <f aca="false">(A2593/(24*60*60))+DATE(1970,1,1)</f>
        <v>42877.875</v>
      </c>
      <c r="C2593" s="132" t="n">
        <v>18.66066</v>
      </c>
      <c r="D2593" s="132" t="n">
        <v>18.7191</v>
      </c>
      <c r="E2593" s="132" t="n">
        <v>18.5713</v>
      </c>
      <c r="F2593" s="132" t="n">
        <v>18.6156</v>
      </c>
    </row>
    <row r="2594" customFormat="false" ht="12.8" hidden="true" customHeight="false" outlineLevel="0" collapsed="false">
      <c r="A2594" s="131" t="n">
        <v>1495573200</v>
      </c>
      <c r="B2594" s="330" t="n">
        <f aca="false">(A2594/(24*60*60))+DATE(1970,1,1)</f>
        <v>42878.875</v>
      </c>
      <c r="C2594" s="132" t="n">
        <v>18.6156</v>
      </c>
      <c r="D2594" s="132" t="n">
        <v>18.69354</v>
      </c>
      <c r="E2594" s="132" t="n">
        <v>18.43891</v>
      </c>
      <c r="F2594" s="132" t="n">
        <v>18.43892</v>
      </c>
    </row>
    <row r="2595" customFormat="false" ht="12.8" hidden="true" customHeight="false" outlineLevel="0" collapsed="false">
      <c r="A2595" s="131" t="n">
        <v>1495659600</v>
      </c>
      <c r="B2595" s="330" t="n">
        <f aca="false">(A2595/(24*60*60))+DATE(1970,1,1)</f>
        <v>42879.875</v>
      </c>
      <c r="C2595" s="132" t="n">
        <v>18.43892</v>
      </c>
      <c r="D2595" s="132" t="n">
        <v>18.54781</v>
      </c>
      <c r="E2595" s="132" t="n">
        <v>18.34041</v>
      </c>
      <c r="F2595" s="132" t="n">
        <v>18.50126</v>
      </c>
    </row>
    <row r="2596" customFormat="false" ht="12.8" hidden="true" customHeight="false" outlineLevel="0" collapsed="false">
      <c r="A2596" s="131" t="n">
        <v>1495746000</v>
      </c>
      <c r="B2596" s="330" t="n">
        <f aca="false">(A2596/(24*60*60))+DATE(1970,1,1)</f>
        <v>42880.875</v>
      </c>
      <c r="C2596" s="132" t="n">
        <v>18.50126</v>
      </c>
      <c r="D2596" s="132" t="n">
        <v>18.52767</v>
      </c>
      <c r="E2596" s="132" t="n">
        <v>18.4177</v>
      </c>
      <c r="F2596" s="132" t="n">
        <v>18.48524</v>
      </c>
    </row>
    <row r="2597" customFormat="false" ht="12.8" hidden="true" customHeight="false" outlineLevel="0" collapsed="false">
      <c r="A2597" s="131" t="n">
        <v>1496005200</v>
      </c>
      <c r="B2597" s="330" t="n">
        <f aca="false">(A2597/(24*60*60))+DATE(1970,1,1)</f>
        <v>42883.875</v>
      </c>
      <c r="C2597" s="132" t="n">
        <v>18.4853</v>
      </c>
      <c r="D2597" s="132" t="n">
        <v>18.55013</v>
      </c>
      <c r="E2597" s="132" t="n">
        <v>18.45065</v>
      </c>
      <c r="F2597" s="132" t="n">
        <v>18.47386</v>
      </c>
    </row>
    <row r="2598" customFormat="false" ht="12.8" hidden="true" customHeight="false" outlineLevel="0" collapsed="false">
      <c r="A2598" s="131" t="n">
        <v>1496091600</v>
      </c>
      <c r="B2598" s="330" t="n">
        <f aca="false">(A2598/(24*60*60))+DATE(1970,1,1)</f>
        <v>42884.875</v>
      </c>
      <c r="C2598" s="132" t="n">
        <v>18.47386</v>
      </c>
      <c r="D2598" s="132" t="n">
        <v>18.71079</v>
      </c>
      <c r="E2598" s="132" t="n">
        <v>18.4621</v>
      </c>
      <c r="F2598" s="132" t="n">
        <v>18.7064</v>
      </c>
    </row>
    <row r="2599" customFormat="false" ht="12.8" hidden="true" customHeight="false" outlineLevel="0" collapsed="false">
      <c r="A2599" s="131" t="n">
        <v>1496178000</v>
      </c>
      <c r="B2599" s="330" t="n">
        <f aca="false">(A2599/(24*60*60))+DATE(1970,1,1)</f>
        <v>42885.875</v>
      </c>
      <c r="C2599" s="132" t="n">
        <v>18.7064</v>
      </c>
      <c r="D2599" s="132" t="n">
        <v>18.7719</v>
      </c>
      <c r="E2599" s="132" t="n">
        <v>18.60835</v>
      </c>
      <c r="F2599" s="132" t="n">
        <v>18.60867</v>
      </c>
    </row>
    <row r="2600" customFormat="false" ht="12.8" hidden="true" customHeight="false" outlineLevel="0" collapsed="false">
      <c r="A2600" s="131" t="n">
        <v>1496264400</v>
      </c>
      <c r="B2600" s="330" t="n">
        <f aca="false">(A2600/(24*60*60))+DATE(1970,1,1)</f>
        <v>42886.875</v>
      </c>
      <c r="C2600" s="132" t="n">
        <v>18.60867</v>
      </c>
      <c r="D2600" s="132" t="n">
        <v>18.6649</v>
      </c>
      <c r="E2600" s="132" t="n">
        <v>18.5515</v>
      </c>
      <c r="F2600" s="132" t="n">
        <v>18.64102</v>
      </c>
    </row>
    <row r="2601" customFormat="false" ht="12.8" hidden="true" customHeight="false" outlineLevel="0" collapsed="false">
      <c r="A2601" s="131" t="n">
        <v>1496350800</v>
      </c>
      <c r="B2601" s="330" t="n">
        <f aca="false">(A2601/(24*60*60))+DATE(1970,1,1)</f>
        <v>42887.875</v>
      </c>
      <c r="C2601" s="132" t="n">
        <v>18.64102</v>
      </c>
      <c r="D2601" s="132" t="n">
        <v>18.73725</v>
      </c>
      <c r="E2601" s="132" t="n">
        <v>18.55673</v>
      </c>
      <c r="F2601" s="132" t="n">
        <v>18.66962</v>
      </c>
    </row>
    <row r="2602" customFormat="false" ht="12.8" hidden="true" customHeight="false" outlineLevel="0" collapsed="false">
      <c r="A2602" s="131" t="n">
        <v>1496610000</v>
      </c>
      <c r="B2602" s="330" t="n">
        <f aca="false">(A2602/(24*60*60))+DATE(1970,1,1)</f>
        <v>42890.875</v>
      </c>
      <c r="C2602" s="132" t="n">
        <v>18.7039</v>
      </c>
      <c r="D2602" s="132" t="n">
        <v>18.81609</v>
      </c>
      <c r="E2602" s="132" t="n">
        <v>18.3233</v>
      </c>
      <c r="F2602" s="132" t="n">
        <v>18.34215</v>
      </c>
    </row>
    <row r="2603" customFormat="false" ht="12.8" hidden="true" customHeight="false" outlineLevel="0" collapsed="false">
      <c r="A2603" s="131" t="n">
        <v>1496696400</v>
      </c>
      <c r="B2603" s="330" t="n">
        <f aca="false">(A2603/(24*60*60))+DATE(1970,1,1)</f>
        <v>42891.875</v>
      </c>
      <c r="C2603" s="132" t="n">
        <v>18.34215</v>
      </c>
      <c r="D2603" s="132" t="n">
        <v>18.42972</v>
      </c>
      <c r="E2603" s="132" t="n">
        <v>18.1725</v>
      </c>
      <c r="F2603" s="132" t="n">
        <v>18.1725</v>
      </c>
    </row>
    <row r="2604" customFormat="false" ht="12.8" hidden="true" customHeight="false" outlineLevel="0" collapsed="false">
      <c r="A2604" s="131" t="n">
        <v>1496782800</v>
      </c>
      <c r="B2604" s="330" t="n">
        <f aca="false">(A2604/(24*60*60))+DATE(1970,1,1)</f>
        <v>42892.875</v>
      </c>
      <c r="C2604" s="132" t="n">
        <v>18.1725</v>
      </c>
      <c r="D2604" s="132" t="n">
        <v>18.29368</v>
      </c>
      <c r="E2604" s="132" t="n">
        <v>18.1637</v>
      </c>
      <c r="F2604" s="132" t="n">
        <v>18.22064</v>
      </c>
    </row>
    <row r="2605" customFormat="false" ht="12.8" hidden="true" customHeight="false" outlineLevel="0" collapsed="false">
      <c r="A2605" s="131" t="n">
        <v>1496869200</v>
      </c>
      <c r="B2605" s="330" t="n">
        <f aca="false">(A2605/(24*60*60))+DATE(1970,1,1)</f>
        <v>42893.875</v>
      </c>
      <c r="C2605" s="132" t="n">
        <v>18.22064</v>
      </c>
      <c r="D2605" s="132" t="n">
        <v>18.259</v>
      </c>
      <c r="E2605" s="132" t="n">
        <v>18.16231</v>
      </c>
      <c r="F2605" s="132" t="n">
        <v>18.19132</v>
      </c>
    </row>
    <row r="2606" customFormat="false" ht="12.8" hidden="true" customHeight="false" outlineLevel="0" collapsed="false">
      <c r="A2606" s="131" t="n">
        <v>1496955600</v>
      </c>
      <c r="B2606" s="330" t="n">
        <f aca="false">(A2606/(24*60*60))+DATE(1970,1,1)</f>
        <v>42894.875</v>
      </c>
      <c r="C2606" s="132" t="n">
        <v>18.19132</v>
      </c>
      <c r="D2606" s="132" t="n">
        <v>18.24019</v>
      </c>
      <c r="E2606" s="132" t="n">
        <v>18.11011</v>
      </c>
      <c r="F2606" s="132" t="n">
        <v>18.13747</v>
      </c>
    </row>
    <row r="2607" customFormat="false" ht="12.8" hidden="true" customHeight="false" outlineLevel="0" collapsed="false">
      <c r="A2607" s="131" t="n">
        <v>1497214800</v>
      </c>
      <c r="B2607" s="330" t="n">
        <f aca="false">(A2607/(24*60*60))+DATE(1970,1,1)</f>
        <v>42897.875</v>
      </c>
      <c r="C2607" s="132" t="n">
        <v>18.12415</v>
      </c>
      <c r="D2607" s="132" t="n">
        <v>18.20903</v>
      </c>
      <c r="E2607" s="132" t="n">
        <v>18.11089</v>
      </c>
      <c r="F2607" s="132" t="n">
        <v>18.13371</v>
      </c>
    </row>
    <row r="2608" customFormat="false" ht="12.8" hidden="true" customHeight="false" outlineLevel="0" collapsed="false">
      <c r="A2608" s="131" t="n">
        <v>1497301200</v>
      </c>
      <c r="B2608" s="330" t="n">
        <f aca="false">(A2608/(24*60*60))+DATE(1970,1,1)</f>
        <v>42898.875</v>
      </c>
      <c r="C2608" s="132" t="n">
        <v>18.13371</v>
      </c>
      <c r="D2608" s="132" t="n">
        <v>18.16059</v>
      </c>
      <c r="E2608" s="132" t="n">
        <v>18.02795</v>
      </c>
      <c r="F2608" s="132" t="n">
        <v>18.0503</v>
      </c>
    </row>
    <row r="2609" customFormat="false" ht="12.8" hidden="true" customHeight="false" outlineLevel="0" collapsed="false">
      <c r="A2609" s="131" t="n">
        <v>1497387600</v>
      </c>
      <c r="B2609" s="330" t="n">
        <f aca="false">(A2609/(24*60*60))+DATE(1970,1,1)</f>
        <v>42899.875</v>
      </c>
      <c r="C2609" s="132" t="n">
        <v>18.0503</v>
      </c>
      <c r="D2609" s="132" t="n">
        <v>18.06334</v>
      </c>
      <c r="E2609" s="132" t="n">
        <v>17.8972</v>
      </c>
      <c r="F2609" s="132" t="n">
        <v>17.91326</v>
      </c>
    </row>
    <row r="2610" customFormat="false" ht="12.8" hidden="true" customHeight="false" outlineLevel="0" collapsed="false">
      <c r="A2610" s="131" t="n">
        <v>1497474000</v>
      </c>
      <c r="B2610" s="330" t="n">
        <f aca="false">(A2610/(24*60*60))+DATE(1970,1,1)</f>
        <v>42900.875</v>
      </c>
      <c r="C2610" s="132" t="n">
        <v>17.91326</v>
      </c>
      <c r="D2610" s="132" t="n">
        <v>18.1554</v>
      </c>
      <c r="E2610" s="132" t="n">
        <v>17.8916</v>
      </c>
      <c r="F2610" s="132" t="n">
        <v>18.02659</v>
      </c>
    </row>
    <row r="2611" customFormat="false" ht="12.8" hidden="true" customHeight="false" outlineLevel="0" collapsed="false">
      <c r="A2611" s="131" t="n">
        <v>1497560400</v>
      </c>
      <c r="B2611" s="330" t="n">
        <f aca="false">(A2611/(24*60*60))+DATE(1970,1,1)</f>
        <v>42901.875</v>
      </c>
      <c r="C2611" s="132" t="n">
        <v>18.02659</v>
      </c>
      <c r="D2611" s="132" t="n">
        <v>18.08762</v>
      </c>
      <c r="E2611" s="132" t="n">
        <v>17.88949</v>
      </c>
      <c r="F2611" s="132" t="n">
        <v>17.89566</v>
      </c>
    </row>
    <row r="2612" customFormat="false" ht="12.8" hidden="true" customHeight="false" outlineLevel="0" collapsed="false">
      <c r="A2612" s="131" t="n">
        <v>1497819600</v>
      </c>
      <c r="B2612" s="330" t="n">
        <f aca="false">(A2612/(24*60*60))+DATE(1970,1,1)</f>
        <v>42904.875</v>
      </c>
      <c r="C2612" s="132" t="n">
        <v>17.90225</v>
      </c>
      <c r="D2612" s="132" t="n">
        <v>18.00359</v>
      </c>
      <c r="E2612" s="132" t="n">
        <v>17.89963</v>
      </c>
      <c r="F2612" s="132" t="n">
        <v>17.95758</v>
      </c>
    </row>
    <row r="2613" customFormat="false" ht="12.8" hidden="true" customHeight="false" outlineLevel="0" collapsed="false">
      <c r="A2613" s="131" t="n">
        <v>1497906000</v>
      </c>
      <c r="B2613" s="330" t="n">
        <f aca="false">(A2613/(24*60*60))+DATE(1970,1,1)</f>
        <v>42905.875</v>
      </c>
      <c r="C2613" s="132" t="n">
        <v>17.95758</v>
      </c>
      <c r="D2613" s="132" t="n">
        <v>18.2345</v>
      </c>
      <c r="E2613" s="132" t="n">
        <v>17.92908</v>
      </c>
      <c r="F2613" s="132" t="n">
        <v>18.19382</v>
      </c>
    </row>
    <row r="2614" customFormat="false" ht="12.8" hidden="true" customHeight="false" outlineLevel="0" collapsed="false">
      <c r="A2614" s="131" t="n">
        <v>1497992400</v>
      </c>
      <c r="B2614" s="330" t="n">
        <f aca="false">(A2614/(24*60*60))+DATE(1970,1,1)</f>
        <v>42906.875</v>
      </c>
      <c r="C2614" s="132" t="n">
        <v>18.19382</v>
      </c>
      <c r="D2614" s="132" t="n">
        <v>18.3119</v>
      </c>
      <c r="E2614" s="132" t="n">
        <v>18.12046</v>
      </c>
      <c r="F2614" s="132" t="n">
        <v>18.23612</v>
      </c>
    </row>
    <row r="2615" customFormat="false" ht="12.8" hidden="true" customHeight="false" outlineLevel="0" collapsed="false">
      <c r="A2615" s="131" t="n">
        <v>1498078800</v>
      </c>
      <c r="B2615" s="330" t="n">
        <f aca="false">(A2615/(24*60*60))+DATE(1970,1,1)</f>
        <v>42907.875</v>
      </c>
      <c r="C2615" s="132" t="n">
        <v>18.23612</v>
      </c>
      <c r="D2615" s="132" t="n">
        <v>18.2465</v>
      </c>
      <c r="E2615" s="132" t="n">
        <v>18.03219</v>
      </c>
      <c r="F2615" s="132" t="n">
        <v>18.11016</v>
      </c>
    </row>
    <row r="2616" customFormat="false" ht="12.8" hidden="true" customHeight="false" outlineLevel="0" collapsed="false">
      <c r="A2616" s="131" t="n">
        <v>1498165200</v>
      </c>
      <c r="B2616" s="330" t="n">
        <f aca="false">(A2616/(24*60*60))+DATE(1970,1,1)</f>
        <v>42908.875</v>
      </c>
      <c r="C2616" s="132" t="n">
        <v>18.11016</v>
      </c>
      <c r="D2616" s="132" t="n">
        <v>18.15963</v>
      </c>
      <c r="E2616" s="132" t="n">
        <v>17.94061</v>
      </c>
      <c r="F2616" s="132" t="n">
        <v>17.9942</v>
      </c>
    </row>
    <row r="2617" customFormat="false" ht="12.8" hidden="true" customHeight="false" outlineLevel="0" collapsed="false">
      <c r="A2617" s="131" t="n">
        <v>1498424400</v>
      </c>
      <c r="B2617" s="330" t="n">
        <f aca="false">(A2617/(24*60*60))+DATE(1970,1,1)</f>
        <v>42911.875</v>
      </c>
      <c r="C2617" s="132" t="n">
        <v>17.9501</v>
      </c>
      <c r="D2617" s="132" t="n">
        <v>18.01438</v>
      </c>
      <c r="E2617" s="132" t="n">
        <v>17.81135</v>
      </c>
      <c r="F2617" s="132" t="n">
        <v>17.86871</v>
      </c>
    </row>
    <row r="2618" customFormat="false" ht="12.8" hidden="true" customHeight="false" outlineLevel="0" collapsed="false">
      <c r="A2618" s="131" t="n">
        <v>1498510800</v>
      </c>
      <c r="B2618" s="330" t="n">
        <f aca="false">(A2618/(24*60*60))+DATE(1970,1,1)</f>
        <v>42912.875</v>
      </c>
      <c r="C2618" s="132" t="n">
        <v>17.86871</v>
      </c>
      <c r="D2618" s="132" t="n">
        <v>18.06966</v>
      </c>
      <c r="E2618" s="132" t="n">
        <v>17.81961</v>
      </c>
      <c r="F2618" s="132" t="n">
        <v>17.97993</v>
      </c>
    </row>
    <row r="2619" customFormat="false" ht="12.8" hidden="true" customHeight="false" outlineLevel="0" collapsed="false">
      <c r="A2619" s="131" t="n">
        <v>1498597200</v>
      </c>
      <c r="B2619" s="330" t="n">
        <f aca="false">(A2619/(24*60*60))+DATE(1970,1,1)</f>
        <v>42913.875</v>
      </c>
      <c r="C2619" s="132" t="n">
        <v>17.97993</v>
      </c>
      <c r="D2619" s="132" t="n">
        <v>18.07563</v>
      </c>
      <c r="E2619" s="132" t="n">
        <v>17.83947</v>
      </c>
      <c r="F2619" s="132" t="n">
        <v>17.84371</v>
      </c>
    </row>
    <row r="2620" customFormat="false" ht="12.8" hidden="true" customHeight="false" outlineLevel="0" collapsed="false">
      <c r="A2620" s="131" t="n">
        <v>1498683600</v>
      </c>
      <c r="B2620" s="330" t="n">
        <f aca="false">(A2620/(24*60*60))+DATE(1970,1,1)</f>
        <v>42914.875</v>
      </c>
      <c r="C2620" s="132" t="n">
        <v>17.84371</v>
      </c>
      <c r="D2620" s="132" t="n">
        <v>18.12899</v>
      </c>
      <c r="E2620" s="132" t="n">
        <v>17.80687</v>
      </c>
      <c r="F2620" s="132" t="n">
        <v>18.03229</v>
      </c>
    </row>
    <row r="2621" customFormat="false" ht="12.8" hidden="true" customHeight="false" outlineLevel="0" collapsed="false">
      <c r="A2621" s="131" t="n">
        <v>1498770000</v>
      </c>
      <c r="B2621" s="330" t="n">
        <f aca="false">(A2621/(24*60*60))+DATE(1970,1,1)</f>
        <v>42915.875</v>
      </c>
      <c r="C2621" s="132" t="n">
        <v>18.03229</v>
      </c>
      <c r="D2621" s="132" t="n">
        <v>18.15934</v>
      </c>
      <c r="E2621" s="132" t="n">
        <v>17.96795</v>
      </c>
      <c r="F2621" s="132" t="n">
        <v>18.1276</v>
      </c>
    </row>
    <row r="2622" customFormat="false" ht="12.8" hidden="true" customHeight="false" outlineLevel="0" collapsed="false">
      <c r="A2622" s="131" t="n">
        <v>1499029200</v>
      </c>
      <c r="B2622" s="330" t="n">
        <f aca="false">(A2622/(24*60*60))+DATE(1970,1,1)</f>
        <v>42918.875</v>
      </c>
      <c r="C2622" s="132" t="n">
        <v>18.07362</v>
      </c>
      <c r="D2622" s="132" t="n">
        <v>18.2495</v>
      </c>
      <c r="E2622" s="132" t="n">
        <v>18.06877</v>
      </c>
      <c r="F2622" s="132" t="n">
        <v>18.22222</v>
      </c>
    </row>
    <row r="2623" customFormat="false" ht="12.8" hidden="true" customHeight="false" outlineLevel="0" collapsed="false">
      <c r="A2623" s="131" t="n">
        <v>1499115600</v>
      </c>
      <c r="B2623" s="330" t="n">
        <f aca="false">(A2623/(24*60*60))+DATE(1970,1,1)</f>
        <v>42919.875</v>
      </c>
      <c r="C2623" s="132" t="n">
        <v>18.22222</v>
      </c>
      <c r="D2623" s="132" t="n">
        <v>18.26294</v>
      </c>
      <c r="E2623" s="132" t="n">
        <v>18.16537</v>
      </c>
      <c r="F2623" s="132" t="n">
        <v>18.17131</v>
      </c>
    </row>
    <row r="2624" customFormat="false" ht="12.8" hidden="true" customHeight="false" outlineLevel="0" collapsed="false">
      <c r="A2624" s="131" t="n">
        <v>1499202000</v>
      </c>
      <c r="B2624" s="330" t="n">
        <f aca="false">(A2624/(24*60*60))+DATE(1970,1,1)</f>
        <v>42920.875</v>
      </c>
      <c r="C2624" s="132" t="n">
        <v>18.17131</v>
      </c>
      <c r="D2624" s="132" t="n">
        <v>18.40599</v>
      </c>
      <c r="E2624" s="132" t="n">
        <v>18.15811</v>
      </c>
      <c r="F2624" s="132" t="n">
        <v>18.30366</v>
      </c>
    </row>
    <row r="2625" customFormat="false" ht="12.8" hidden="true" customHeight="false" outlineLevel="0" collapsed="false">
      <c r="A2625" s="131" t="n">
        <v>1499288400</v>
      </c>
      <c r="B2625" s="330" t="n">
        <f aca="false">(A2625/(24*60*60))+DATE(1970,1,1)</f>
        <v>42921.875</v>
      </c>
      <c r="C2625" s="132" t="n">
        <v>18.30366</v>
      </c>
      <c r="D2625" s="132" t="n">
        <v>18.4041</v>
      </c>
      <c r="E2625" s="132" t="n">
        <v>18.2178</v>
      </c>
      <c r="F2625" s="132" t="n">
        <v>18.24438</v>
      </c>
    </row>
    <row r="2626" customFormat="false" ht="12.8" hidden="true" customHeight="false" outlineLevel="0" collapsed="false">
      <c r="A2626" s="131" t="n">
        <v>1499374800</v>
      </c>
      <c r="B2626" s="330" t="n">
        <f aca="false">(A2626/(24*60*60))+DATE(1970,1,1)</f>
        <v>42922.875</v>
      </c>
      <c r="C2626" s="132" t="n">
        <v>18.24438</v>
      </c>
      <c r="D2626" s="132" t="n">
        <v>18.31428</v>
      </c>
      <c r="E2626" s="132" t="n">
        <v>18.06598</v>
      </c>
      <c r="F2626" s="132" t="n">
        <v>18.06598</v>
      </c>
    </row>
    <row r="2627" customFormat="false" ht="12.8" hidden="true" customHeight="false" outlineLevel="0" collapsed="false">
      <c r="A2627" s="131" t="n">
        <v>1499634000</v>
      </c>
      <c r="B2627" s="330" t="n">
        <f aca="false">(A2627/(24*60*60))+DATE(1970,1,1)</f>
        <v>42925.875</v>
      </c>
      <c r="C2627" s="132" t="n">
        <v>18.06598</v>
      </c>
      <c r="D2627" s="132" t="n">
        <v>18.09165</v>
      </c>
      <c r="E2627" s="132" t="n">
        <v>17.88741</v>
      </c>
      <c r="F2627" s="132" t="n">
        <v>17.95219</v>
      </c>
    </row>
    <row r="2628" customFormat="false" ht="12.8" hidden="true" customHeight="false" outlineLevel="0" collapsed="false">
      <c r="A2628" s="131" t="n">
        <v>1499720400</v>
      </c>
      <c r="B2628" s="330" t="n">
        <f aca="false">(A2628/(24*60*60))+DATE(1970,1,1)</f>
        <v>42926.875</v>
      </c>
      <c r="C2628" s="132" t="n">
        <v>17.95219</v>
      </c>
      <c r="D2628" s="132" t="n">
        <v>18.05179</v>
      </c>
      <c r="E2628" s="132" t="n">
        <v>17.89955</v>
      </c>
      <c r="F2628" s="132" t="n">
        <v>17.91013</v>
      </c>
    </row>
    <row r="2629" customFormat="false" ht="12.8" hidden="true" customHeight="false" outlineLevel="0" collapsed="false">
      <c r="A2629" s="131" t="n">
        <v>1499806800</v>
      </c>
      <c r="B2629" s="330" t="n">
        <f aca="false">(A2629/(24*60*60))+DATE(1970,1,1)</f>
        <v>42927.875</v>
      </c>
      <c r="C2629" s="132" t="n">
        <v>17.91013</v>
      </c>
      <c r="D2629" s="132" t="n">
        <v>17.9515</v>
      </c>
      <c r="E2629" s="132" t="n">
        <v>17.72881</v>
      </c>
      <c r="F2629" s="132" t="n">
        <v>17.77584</v>
      </c>
    </row>
    <row r="2630" customFormat="false" ht="12.8" hidden="true" customHeight="false" outlineLevel="0" collapsed="false">
      <c r="A2630" s="131" t="n">
        <v>1499893200</v>
      </c>
      <c r="B2630" s="330" t="n">
        <f aca="false">(A2630/(24*60*60))+DATE(1970,1,1)</f>
        <v>42928.875</v>
      </c>
      <c r="C2630" s="132" t="n">
        <v>17.77584</v>
      </c>
      <c r="D2630" s="132" t="n">
        <v>17.80912</v>
      </c>
      <c r="E2630" s="132" t="n">
        <v>17.6644</v>
      </c>
      <c r="F2630" s="132" t="n">
        <v>17.67744</v>
      </c>
    </row>
    <row r="2631" customFormat="false" ht="12.8" hidden="true" customHeight="false" outlineLevel="0" collapsed="false">
      <c r="A2631" s="131" t="n">
        <v>1499979600</v>
      </c>
      <c r="B2631" s="330" t="n">
        <f aca="false">(A2631/(24*60*60))+DATE(1970,1,1)</f>
        <v>42929.875</v>
      </c>
      <c r="C2631" s="132" t="n">
        <v>17.67744</v>
      </c>
      <c r="D2631" s="132" t="n">
        <v>17.71166</v>
      </c>
      <c r="E2631" s="132" t="n">
        <v>17.52975</v>
      </c>
      <c r="F2631" s="132" t="n">
        <v>17.5319</v>
      </c>
    </row>
    <row r="2632" customFormat="false" ht="12.8" hidden="true" customHeight="false" outlineLevel="0" collapsed="false">
      <c r="A2632" s="131" t="n">
        <v>1500238800</v>
      </c>
      <c r="B2632" s="330" t="n">
        <f aca="false">(A2632/(24*60*60))+DATE(1970,1,1)</f>
        <v>42932.875</v>
      </c>
      <c r="C2632" s="132" t="n">
        <v>17.5432</v>
      </c>
      <c r="D2632" s="132" t="n">
        <v>17.61931</v>
      </c>
      <c r="E2632" s="132" t="n">
        <v>17.5246</v>
      </c>
      <c r="F2632" s="132" t="n">
        <v>17.58713</v>
      </c>
    </row>
    <row r="2633" customFormat="false" ht="12.8" hidden="true" customHeight="false" outlineLevel="0" collapsed="false">
      <c r="A2633" s="131" t="n">
        <v>1500325200</v>
      </c>
      <c r="B2633" s="330" t="n">
        <f aca="false">(A2633/(24*60*60))+DATE(1970,1,1)</f>
        <v>42933.875</v>
      </c>
      <c r="C2633" s="132" t="n">
        <v>17.58713</v>
      </c>
      <c r="D2633" s="132" t="n">
        <v>17.59233</v>
      </c>
      <c r="E2633" s="132" t="n">
        <v>17.46785</v>
      </c>
      <c r="F2633" s="132" t="n">
        <v>17.47459</v>
      </c>
    </row>
    <row r="2634" customFormat="false" ht="12.8" hidden="true" customHeight="false" outlineLevel="0" collapsed="false">
      <c r="A2634" s="131" t="n">
        <v>1500411600</v>
      </c>
      <c r="B2634" s="330" t="n">
        <f aca="false">(A2634/(24*60*60))+DATE(1970,1,1)</f>
        <v>42934.875</v>
      </c>
      <c r="C2634" s="132" t="n">
        <v>17.47459</v>
      </c>
      <c r="D2634" s="132" t="n">
        <v>17.5649</v>
      </c>
      <c r="E2634" s="132" t="n">
        <v>17.44984</v>
      </c>
      <c r="F2634" s="132" t="n">
        <v>17.55454</v>
      </c>
    </row>
    <row r="2635" customFormat="false" ht="12.8" hidden="true" customHeight="false" outlineLevel="0" collapsed="false">
      <c r="A2635" s="131" t="n">
        <v>1500498000</v>
      </c>
      <c r="B2635" s="330" t="n">
        <f aca="false">(A2635/(24*60*60))+DATE(1970,1,1)</f>
        <v>42935.875</v>
      </c>
      <c r="C2635" s="132" t="n">
        <v>17.55454</v>
      </c>
      <c r="D2635" s="132" t="n">
        <v>17.64733</v>
      </c>
      <c r="E2635" s="132" t="n">
        <v>17.4751</v>
      </c>
      <c r="F2635" s="132" t="n">
        <v>17.4751</v>
      </c>
    </row>
    <row r="2636" customFormat="false" ht="12.8" hidden="true" customHeight="false" outlineLevel="0" collapsed="false">
      <c r="A2636" s="131" t="n">
        <v>1500584400</v>
      </c>
      <c r="B2636" s="330" t="n">
        <f aca="false">(A2636/(24*60*60))+DATE(1970,1,1)</f>
        <v>42936.875</v>
      </c>
      <c r="C2636" s="132" t="n">
        <v>17.4751</v>
      </c>
      <c r="D2636" s="132" t="n">
        <v>17.64824</v>
      </c>
      <c r="E2636" s="132" t="n">
        <v>17.4684</v>
      </c>
      <c r="F2636" s="132" t="n">
        <v>17.64799</v>
      </c>
    </row>
    <row r="2637" customFormat="false" ht="12.8" hidden="true" customHeight="false" outlineLevel="0" collapsed="false">
      <c r="A2637" s="131" t="n">
        <v>1500843600</v>
      </c>
      <c r="B2637" s="330" t="n">
        <f aca="false">(A2637/(24*60*60))+DATE(1970,1,1)</f>
        <v>42939.875</v>
      </c>
      <c r="C2637" s="132" t="n">
        <v>17.5998</v>
      </c>
      <c r="D2637" s="132" t="n">
        <v>17.76873</v>
      </c>
      <c r="E2637" s="132" t="n">
        <v>17.5799</v>
      </c>
      <c r="F2637" s="132" t="n">
        <v>17.7198</v>
      </c>
    </row>
    <row r="2638" customFormat="false" ht="12.8" hidden="true" customHeight="false" outlineLevel="0" collapsed="false">
      <c r="A2638" s="131" t="n">
        <v>1500930000</v>
      </c>
      <c r="B2638" s="330" t="n">
        <f aca="false">(A2638/(24*60*60))+DATE(1970,1,1)</f>
        <v>42940.875</v>
      </c>
      <c r="C2638" s="132" t="n">
        <v>17.7198</v>
      </c>
      <c r="D2638" s="132" t="n">
        <v>17.80741</v>
      </c>
      <c r="E2638" s="132" t="n">
        <v>17.67545</v>
      </c>
      <c r="F2638" s="132" t="n">
        <v>17.7507</v>
      </c>
    </row>
    <row r="2639" customFormat="false" ht="12.8" hidden="true" customHeight="false" outlineLevel="0" collapsed="false">
      <c r="A2639" s="131" t="n">
        <v>1501016400</v>
      </c>
      <c r="B2639" s="330" t="n">
        <f aca="false">(A2639/(24*60*60))+DATE(1970,1,1)</f>
        <v>42941.875</v>
      </c>
      <c r="C2639" s="132" t="n">
        <v>17.7507</v>
      </c>
      <c r="D2639" s="132" t="n">
        <v>17.80551</v>
      </c>
      <c r="E2639" s="132" t="n">
        <v>17.58067</v>
      </c>
      <c r="F2639" s="132" t="n">
        <v>17.58561</v>
      </c>
    </row>
    <row r="2640" customFormat="false" ht="12.8" hidden="true" customHeight="false" outlineLevel="0" collapsed="false">
      <c r="A2640" s="131" t="n">
        <v>1501102800</v>
      </c>
      <c r="B2640" s="330" t="n">
        <f aca="false">(A2640/(24*60*60))+DATE(1970,1,1)</f>
        <v>42942.875</v>
      </c>
      <c r="C2640" s="132" t="n">
        <v>17.58561</v>
      </c>
      <c r="D2640" s="132" t="n">
        <v>17.76421</v>
      </c>
      <c r="E2640" s="132" t="n">
        <v>17.553</v>
      </c>
      <c r="F2640" s="132" t="n">
        <v>17.72346</v>
      </c>
    </row>
    <row r="2641" customFormat="false" ht="12.8" hidden="true" customHeight="false" outlineLevel="0" collapsed="false">
      <c r="A2641" s="131" t="n">
        <v>1501189200</v>
      </c>
      <c r="B2641" s="330" t="n">
        <f aca="false">(A2641/(24*60*60))+DATE(1970,1,1)</f>
        <v>42943.875</v>
      </c>
      <c r="C2641" s="132" t="n">
        <v>17.72346</v>
      </c>
      <c r="D2641" s="132" t="n">
        <v>17.84094</v>
      </c>
      <c r="E2641" s="132" t="n">
        <v>17.6729</v>
      </c>
      <c r="F2641" s="132" t="n">
        <v>17.77061</v>
      </c>
    </row>
    <row r="2642" customFormat="false" ht="12.8" hidden="true" customHeight="false" outlineLevel="0" collapsed="false">
      <c r="A2642" s="131" t="n">
        <v>1501448400</v>
      </c>
      <c r="B2642" s="330" t="n">
        <f aca="false">(A2642/(24*60*60))+DATE(1970,1,1)</f>
        <v>42946.875</v>
      </c>
      <c r="C2642" s="132" t="n">
        <v>17.7378</v>
      </c>
      <c r="D2642" s="132" t="n">
        <v>17.89311</v>
      </c>
      <c r="E2642" s="132" t="n">
        <v>17.7369</v>
      </c>
      <c r="F2642" s="132" t="n">
        <v>17.79833</v>
      </c>
    </row>
    <row r="2643" customFormat="false" ht="12.8" hidden="true" customHeight="false" outlineLevel="0" collapsed="false">
      <c r="A2643" s="131" t="n">
        <v>1501534800</v>
      </c>
      <c r="B2643" s="330" t="n">
        <f aca="false">(A2643/(24*60*60))+DATE(1970,1,1)</f>
        <v>42947.875</v>
      </c>
      <c r="C2643" s="132" t="n">
        <v>17.79833</v>
      </c>
      <c r="D2643" s="132" t="n">
        <v>17.89266</v>
      </c>
      <c r="E2643" s="132" t="n">
        <v>17.73628</v>
      </c>
      <c r="F2643" s="132" t="n">
        <v>17.88526</v>
      </c>
    </row>
    <row r="2644" customFormat="false" ht="12.8" hidden="true" customHeight="false" outlineLevel="0" collapsed="false">
      <c r="A2644" s="131" t="n">
        <v>1501621200</v>
      </c>
      <c r="B2644" s="330" t="n">
        <f aca="false">(A2644/(24*60*60))+DATE(1970,1,1)</f>
        <v>42948.875</v>
      </c>
      <c r="C2644" s="132" t="n">
        <v>17.88526</v>
      </c>
      <c r="D2644" s="132" t="n">
        <v>17.9665</v>
      </c>
      <c r="E2644" s="132" t="n">
        <v>17.7817</v>
      </c>
      <c r="F2644" s="132" t="n">
        <v>17.8341</v>
      </c>
    </row>
    <row r="2645" customFormat="false" ht="12.8" hidden="true" customHeight="false" outlineLevel="0" collapsed="false">
      <c r="A2645" s="131" t="n">
        <v>1501707600</v>
      </c>
      <c r="B2645" s="330" t="n">
        <f aca="false">(A2645/(24*60*60))+DATE(1970,1,1)</f>
        <v>42949.875</v>
      </c>
      <c r="C2645" s="132" t="n">
        <v>17.8341</v>
      </c>
      <c r="D2645" s="132" t="n">
        <v>17.894</v>
      </c>
      <c r="E2645" s="132" t="n">
        <v>17.77588</v>
      </c>
      <c r="F2645" s="132" t="n">
        <v>17.83777</v>
      </c>
    </row>
    <row r="2646" customFormat="false" ht="12.8" hidden="true" customHeight="false" outlineLevel="0" collapsed="false">
      <c r="A2646" s="131" t="n">
        <v>1501794000</v>
      </c>
      <c r="B2646" s="330" t="n">
        <f aca="false">(A2646/(24*60*60))+DATE(1970,1,1)</f>
        <v>42950.875</v>
      </c>
      <c r="C2646" s="132" t="n">
        <v>17.83777</v>
      </c>
      <c r="D2646" s="132" t="n">
        <v>17.9052</v>
      </c>
      <c r="E2646" s="132" t="n">
        <v>17.793</v>
      </c>
      <c r="F2646" s="132" t="n">
        <v>17.88739</v>
      </c>
    </row>
    <row r="2647" customFormat="false" ht="12.8" hidden="true" customHeight="false" outlineLevel="0" collapsed="false">
      <c r="A2647" s="131" t="n">
        <v>1502053200</v>
      </c>
      <c r="B2647" s="330" t="n">
        <f aca="false">(A2647/(24*60*60))+DATE(1970,1,1)</f>
        <v>42953.875</v>
      </c>
      <c r="C2647" s="132" t="n">
        <v>17.8475</v>
      </c>
      <c r="D2647" s="132" t="n">
        <v>17.99041</v>
      </c>
      <c r="E2647" s="132" t="n">
        <v>17.8389</v>
      </c>
      <c r="F2647" s="132" t="n">
        <v>17.92139</v>
      </c>
    </row>
    <row r="2648" customFormat="false" ht="12.8" hidden="true" customHeight="false" outlineLevel="0" collapsed="false">
      <c r="A2648" s="131" t="n">
        <v>1502139600</v>
      </c>
      <c r="B2648" s="330" t="n">
        <f aca="false">(A2648/(24*60*60))+DATE(1970,1,1)</f>
        <v>42954.875</v>
      </c>
      <c r="C2648" s="132" t="n">
        <v>17.92139</v>
      </c>
      <c r="D2648" s="132" t="n">
        <v>17.95687</v>
      </c>
      <c r="E2648" s="132" t="n">
        <v>17.84273</v>
      </c>
      <c r="F2648" s="132" t="n">
        <v>17.84622</v>
      </c>
    </row>
    <row r="2649" customFormat="false" ht="12.8" hidden="true" customHeight="false" outlineLevel="0" collapsed="false">
      <c r="A2649" s="131" t="n">
        <v>1502226000</v>
      </c>
      <c r="B2649" s="330" t="n">
        <f aca="false">(A2649/(24*60*60))+DATE(1970,1,1)</f>
        <v>42955.875</v>
      </c>
      <c r="C2649" s="132" t="n">
        <v>17.84622</v>
      </c>
      <c r="D2649" s="132" t="n">
        <v>18.0566</v>
      </c>
      <c r="E2649" s="132" t="n">
        <v>17.83107</v>
      </c>
      <c r="F2649" s="132" t="n">
        <v>17.93568</v>
      </c>
    </row>
    <row r="2650" customFormat="false" ht="12.8" hidden="true" customHeight="false" outlineLevel="0" collapsed="false">
      <c r="A2650" s="131" t="n">
        <v>1502312400</v>
      </c>
      <c r="B2650" s="330" t="n">
        <f aca="false">(A2650/(24*60*60))+DATE(1970,1,1)</f>
        <v>42956.875</v>
      </c>
      <c r="C2650" s="132" t="n">
        <v>17.93568</v>
      </c>
      <c r="D2650" s="132" t="n">
        <v>17.98735</v>
      </c>
      <c r="E2650" s="132" t="n">
        <v>17.86827</v>
      </c>
      <c r="F2650" s="132" t="n">
        <v>17.97095</v>
      </c>
    </row>
    <row r="2651" customFormat="false" ht="12.8" hidden="true" customHeight="false" outlineLevel="0" collapsed="false">
      <c r="A2651" s="131" t="n">
        <v>1502398800</v>
      </c>
      <c r="B2651" s="330" t="n">
        <f aca="false">(A2651/(24*60*60))+DATE(1970,1,1)</f>
        <v>42957.875</v>
      </c>
      <c r="C2651" s="132" t="n">
        <v>17.97095</v>
      </c>
      <c r="D2651" s="132" t="n">
        <v>18.03514</v>
      </c>
      <c r="E2651" s="132" t="n">
        <v>17.77832</v>
      </c>
      <c r="F2651" s="132" t="n">
        <v>17.81093</v>
      </c>
    </row>
    <row r="2652" customFormat="false" ht="12.8" hidden="true" customHeight="false" outlineLevel="0" collapsed="false">
      <c r="A2652" s="131" t="n">
        <v>1502658000</v>
      </c>
      <c r="B2652" s="330" t="n">
        <f aca="false">(A2652/(24*60*60))+DATE(1970,1,1)</f>
        <v>42960.875</v>
      </c>
      <c r="C2652" s="132" t="n">
        <v>17.80689</v>
      </c>
      <c r="D2652" s="132" t="n">
        <v>17.82508</v>
      </c>
      <c r="E2652" s="132" t="n">
        <v>17.73266</v>
      </c>
      <c r="F2652" s="132" t="n">
        <v>17.7593</v>
      </c>
    </row>
    <row r="2653" customFormat="false" ht="12.8" hidden="true" customHeight="false" outlineLevel="0" collapsed="false">
      <c r="A2653" s="131" t="n">
        <v>1502744400</v>
      </c>
      <c r="B2653" s="330" t="n">
        <f aca="false">(A2653/(24*60*60))+DATE(1970,1,1)</f>
        <v>42961.875</v>
      </c>
      <c r="C2653" s="132" t="n">
        <v>17.7593</v>
      </c>
      <c r="D2653" s="132" t="n">
        <v>17.8843</v>
      </c>
      <c r="E2653" s="132" t="n">
        <v>17.7523</v>
      </c>
      <c r="F2653" s="132" t="n">
        <v>17.80361</v>
      </c>
    </row>
    <row r="2654" customFormat="false" ht="12.8" hidden="true" customHeight="false" outlineLevel="0" collapsed="false">
      <c r="A2654" s="131" t="n">
        <v>1502830800</v>
      </c>
      <c r="B2654" s="330" t="n">
        <f aca="false">(A2654/(24*60*60))+DATE(1970,1,1)</f>
        <v>42962.875</v>
      </c>
      <c r="C2654" s="132" t="n">
        <v>17.80361</v>
      </c>
      <c r="D2654" s="132" t="n">
        <v>17.8256</v>
      </c>
      <c r="E2654" s="132" t="n">
        <v>17.6468</v>
      </c>
      <c r="F2654" s="132" t="n">
        <v>17.66033</v>
      </c>
    </row>
    <row r="2655" customFormat="false" ht="12.8" hidden="true" customHeight="false" outlineLevel="0" collapsed="false">
      <c r="A2655" s="131" t="n">
        <v>1502917200</v>
      </c>
      <c r="B2655" s="330" t="n">
        <f aca="false">(A2655/(24*60*60))+DATE(1970,1,1)</f>
        <v>42963.875</v>
      </c>
      <c r="C2655" s="132" t="n">
        <v>17.66033</v>
      </c>
      <c r="D2655" s="132" t="n">
        <v>17.8767</v>
      </c>
      <c r="E2655" s="132" t="n">
        <v>17.6387</v>
      </c>
      <c r="F2655" s="132" t="n">
        <v>17.83978</v>
      </c>
    </row>
    <row r="2656" customFormat="false" ht="12.8" hidden="true" customHeight="false" outlineLevel="0" collapsed="false">
      <c r="A2656" s="131" t="n">
        <v>1503003600</v>
      </c>
      <c r="B2656" s="330" t="n">
        <f aca="false">(A2656/(24*60*60))+DATE(1970,1,1)</f>
        <v>42964.875</v>
      </c>
      <c r="C2656" s="132" t="n">
        <v>17.83978</v>
      </c>
      <c r="D2656" s="132" t="n">
        <v>17.9357</v>
      </c>
      <c r="E2656" s="132" t="n">
        <v>17.68913</v>
      </c>
      <c r="F2656" s="132" t="n">
        <v>17.69638</v>
      </c>
    </row>
    <row r="2657" customFormat="false" ht="12.8" hidden="true" customHeight="false" outlineLevel="0" collapsed="false">
      <c r="A2657" s="131" t="n">
        <v>1503262800</v>
      </c>
      <c r="B2657" s="330" t="n">
        <f aca="false">(A2657/(24*60*60))+DATE(1970,1,1)</f>
        <v>42967.875</v>
      </c>
      <c r="C2657" s="132" t="n">
        <v>17.69638</v>
      </c>
      <c r="D2657" s="132" t="n">
        <v>17.7583</v>
      </c>
      <c r="E2657" s="132" t="n">
        <v>17.63557</v>
      </c>
      <c r="F2657" s="132" t="n">
        <v>17.65635</v>
      </c>
    </row>
    <row r="2658" customFormat="false" ht="12.8" hidden="true" customHeight="false" outlineLevel="0" collapsed="false">
      <c r="A2658" s="131" t="n">
        <v>1503349200</v>
      </c>
      <c r="B2658" s="330" t="n">
        <f aca="false">(A2658/(24*60*60))+DATE(1970,1,1)</f>
        <v>42968.875</v>
      </c>
      <c r="C2658" s="132" t="n">
        <v>17.65635</v>
      </c>
      <c r="D2658" s="132" t="n">
        <v>17.6922</v>
      </c>
      <c r="E2658" s="132" t="n">
        <v>17.6096</v>
      </c>
      <c r="F2658" s="132" t="n">
        <v>17.66153</v>
      </c>
    </row>
    <row r="2659" customFormat="false" ht="12.8" hidden="true" customHeight="false" outlineLevel="0" collapsed="false">
      <c r="A2659" s="131" t="n">
        <v>1503435600</v>
      </c>
      <c r="B2659" s="330" t="n">
        <f aca="false">(A2659/(24*60*60))+DATE(1970,1,1)</f>
        <v>42969.875</v>
      </c>
      <c r="C2659" s="132" t="n">
        <v>17.66153</v>
      </c>
      <c r="D2659" s="132" t="n">
        <v>17.8459</v>
      </c>
      <c r="E2659" s="132" t="n">
        <v>17.6408</v>
      </c>
      <c r="F2659" s="132" t="n">
        <v>17.68275</v>
      </c>
    </row>
    <row r="2660" customFormat="false" ht="12.8" hidden="true" customHeight="false" outlineLevel="0" collapsed="false">
      <c r="A2660" s="131" t="n">
        <v>1503522000</v>
      </c>
      <c r="B2660" s="330" t="n">
        <f aca="false">(A2660/(24*60*60))+DATE(1970,1,1)</f>
        <v>42970.875</v>
      </c>
      <c r="C2660" s="132" t="n">
        <v>17.68275</v>
      </c>
      <c r="D2660" s="132" t="n">
        <v>17.743</v>
      </c>
      <c r="E2660" s="132" t="n">
        <v>17.63746</v>
      </c>
      <c r="F2660" s="132" t="n">
        <v>17.724</v>
      </c>
    </row>
    <row r="2661" customFormat="false" ht="12.8" hidden="true" customHeight="false" outlineLevel="0" collapsed="false">
      <c r="A2661" s="131" t="n">
        <v>1503608400</v>
      </c>
      <c r="B2661" s="330" t="n">
        <f aca="false">(A2661/(24*60*60))+DATE(1970,1,1)</f>
        <v>42971.875</v>
      </c>
      <c r="C2661" s="132" t="n">
        <v>17.724</v>
      </c>
      <c r="D2661" s="132" t="n">
        <v>17.73244</v>
      </c>
      <c r="E2661" s="132" t="n">
        <v>17.57573</v>
      </c>
      <c r="F2661" s="132" t="n">
        <v>17.6014</v>
      </c>
    </row>
    <row r="2662" customFormat="false" ht="12.8" hidden="true" customHeight="false" outlineLevel="0" collapsed="false">
      <c r="A2662" s="131" t="n">
        <v>1503867600</v>
      </c>
      <c r="B2662" s="330" t="n">
        <f aca="false">(A2662/(24*60*60))+DATE(1970,1,1)</f>
        <v>42974.875</v>
      </c>
      <c r="C2662" s="132" t="n">
        <v>17.6343</v>
      </c>
      <c r="D2662" s="132" t="n">
        <v>17.87431</v>
      </c>
      <c r="E2662" s="132" t="n">
        <v>17.6075</v>
      </c>
      <c r="F2662" s="132" t="n">
        <v>17.8642</v>
      </c>
    </row>
    <row r="2663" customFormat="false" ht="12.8" hidden="true" customHeight="false" outlineLevel="0" collapsed="false">
      <c r="A2663" s="131" t="n">
        <v>1503954000</v>
      </c>
      <c r="B2663" s="330" t="n">
        <f aca="false">(A2663/(24*60*60))+DATE(1970,1,1)</f>
        <v>42975.875</v>
      </c>
      <c r="C2663" s="132" t="n">
        <v>17.8642</v>
      </c>
      <c r="D2663" s="132" t="n">
        <v>17.97381</v>
      </c>
      <c r="E2663" s="132" t="n">
        <v>17.8149</v>
      </c>
      <c r="F2663" s="132" t="n">
        <v>17.8438</v>
      </c>
    </row>
    <row r="2664" customFormat="false" ht="12.8" hidden="true" customHeight="false" outlineLevel="0" collapsed="false">
      <c r="A2664" s="131" t="n">
        <v>1504040400</v>
      </c>
      <c r="B2664" s="330" t="n">
        <f aca="false">(A2664/(24*60*60))+DATE(1970,1,1)</f>
        <v>42976.875</v>
      </c>
      <c r="C2664" s="132" t="n">
        <v>17.8438</v>
      </c>
      <c r="D2664" s="132" t="n">
        <v>17.8985</v>
      </c>
      <c r="E2664" s="132" t="n">
        <v>17.7108</v>
      </c>
      <c r="F2664" s="132" t="n">
        <v>17.7166</v>
      </c>
    </row>
    <row r="2665" customFormat="false" ht="12.8" hidden="true" customHeight="false" outlineLevel="0" collapsed="false">
      <c r="A2665" s="131" t="n">
        <v>1504126800</v>
      </c>
      <c r="B2665" s="330" t="n">
        <f aca="false">(A2665/(24*60*60))+DATE(1970,1,1)</f>
        <v>42977.875</v>
      </c>
      <c r="C2665" s="132" t="n">
        <v>17.7166</v>
      </c>
      <c r="D2665" s="132" t="n">
        <v>17.89511</v>
      </c>
      <c r="E2665" s="132" t="n">
        <v>17.709</v>
      </c>
      <c r="F2665" s="132" t="n">
        <v>17.8738</v>
      </c>
    </row>
    <row r="2666" customFormat="false" ht="12.8" hidden="true" customHeight="false" outlineLevel="0" collapsed="false">
      <c r="A2666" s="131" t="n">
        <v>1504213200</v>
      </c>
      <c r="B2666" s="330" t="n">
        <f aca="false">(A2666/(24*60*60))+DATE(1970,1,1)</f>
        <v>42978.875</v>
      </c>
      <c r="C2666" s="132" t="n">
        <v>17.8738</v>
      </c>
      <c r="D2666" s="132" t="n">
        <v>17.9079</v>
      </c>
      <c r="E2666" s="132" t="n">
        <v>17.7564</v>
      </c>
      <c r="F2666" s="132" t="n">
        <v>17.815</v>
      </c>
    </row>
    <row r="2667" customFormat="false" ht="12.8" hidden="true" customHeight="false" outlineLevel="0" collapsed="false">
      <c r="A2667" s="131" t="n">
        <v>1504472400</v>
      </c>
      <c r="B2667" s="330" t="n">
        <f aca="false">(A2667/(24*60*60))+DATE(1970,1,1)</f>
        <v>42981.875</v>
      </c>
      <c r="C2667" s="132" t="n">
        <v>17.86516</v>
      </c>
      <c r="D2667" s="132" t="n">
        <v>17.9251</v>
      </c>
      <c r="E2667" s="132" t="n">
        <v>17.8038</v>
      </c>
      <c r="F2667" s="132" t="n">
        <v>17.8701</v>
      </c>
    </row>
    <row r="2668" customFormat="false" ht="12.8" hidden="true" customHeight="false" outlineLevel="0" collapsed="false">
      <c r="A2668" s="131" t="n">
        <v>1504558800</v>
      </c>
      <c r="B2668" s="330" t="n">
        <f aca="false">(A2668/(24*60*60))+DATE(1970,1,1)</f>
        <v>42982.875</v>
      </c>
      <c r="C2668" s="132" t="n">
        <v>17.8701</v>
      </c>
      <c r="D2668" s="132" t="n">
        <v>17.9695</v>
      </c>
      <c r="E2668" s="132" t="n">
        <v>17.76735</v>
      </c>
      <c r="F2668" s="132" t="n">
        <v>17.8963</v>
      </c>
    </row>
    <row r="2669" customFormat="false" ht="12.8" hidden="true" customHeight="false" outlineLevel="0" collapsed="false">
      <c r="A2669" s="131" t="n">
        <v>1504645200</v>
      </c>
      <c r="B2669" s="330" t="n">
        <f aca="false">(A2669/(24*60*60))+DATE(1970,1,1)</f>
        <v>42983.875</v>
      </c>
      <c r="C2669" s="132" t="n">
        <v>17.8963</v>
      </c>
      <c r="D2669" s="132" t="n">
        <v>17.9102</v>
      </c>
      <c r="E2669" s="132" t="n">
        <v>17.7558</v>
      </c>
      <c r="F2669" s="132" t="n">
        <v>17.7855</v>
      </c>
    </row>
    <row r="2670" customFormat="false" ht="12.8" hidden="true" customHeight="false" outlineLevel="0" collapsed="false">
      <c r="A2670" s="131" t="n">
        <v>1504731600</v>
      </c>
      <c r="B2670" s="330" t="n">
        <f aca="false">(A2670/(24*60*60))+DATE(1970,1,1)</f>
        <v>42984.875</v>
      </c>
      <c r="C2670" s="132" t="n">
        <v>17.7855</v>
      </c>
      <c r="D2670" s="132" t="n">
        <v>17.79471</v>
      </c>
      <c r="E2670" s="132" t="n">
        <v>17.64583</v>
      </c>
      <c r="F2670" s="132" t="n">
        <v>17.6709</v>
      </c>
    </row>
    <row r="2671" customFormat="false" ht="12.8" hidden="true" customHeight="false" outlineLevel="0" collapsed="false">
      <c r="A2671" s="131" t="n">
        <v>1504818000</v>
      </c>
      <c r="B2671" s="330" t="n">
        <f aca="false">(A2671/(24*60*60))+DATE(1970,1,1)</f>
        <v>42985.875</v>
      </c>
      <c r="C2671" s="132" t="n">
        <v>17.6709</v>
      </c>
      <c r="D2671" s="132" t="n">
        <v>17.7568</v>
      </c>
      <c r="E2671" s="132" t="n">
        <v>17.61221</v>
      </c>
      <c r="F2671" s="132" t="n">
        <v>17.7087</v>
      </c>
    </row>
    <row r="2672" customFormat="false" ht="12.8" hidden="true" customHeight="false" outlineLevel="0" collapsed="false">
      <c r="A2672" s="131" t="n">
        <v>1505077200</v>
      </c>
      <c r="B2672" s="330" t="n">
        <f aca="false">(A2672/(24*60*60))+DATE(1970,1,1)</f>
        <v>42988.875</v>
      </c>
      <c r="C2672" s="132" t="n">
        <v>17.6761</v>
      </c>
      <c r="D2672" s="132" t="n">
        <v>17.734</v>
      </c>
      <c r="E2672" s="132" t="n">
        <v>17.62794</v>
      </c>
      <c r="F2672" s="132" t="n">
        <v>17.6766</v>
      </c>
    </row>
    <row r="2673" customFormat="false" ht="12.8" hidden="true" customHeight="false" outlineLevel="0" collapsed="false">
      <c r="A2673" s="131" t="n">
        <v>1505163600</v>
      </c>
      <c r="B2673" s="330" t="n">
        <f aca="false">(A2673/(24*60*60))+DATE(1970,1,1)</f>
        <v>42989.875</v>
      </c>
      <c r="C2673" s="132" t="n">
        <v>17.6766</v>
      </c>
      <c r="D2673" s="132" t="n">
        <v>17.815</v>
      </c>
      <c r="E2673" s="132" t="n">
        <v>17.6456</v>
      </c>
      <c r="F2673" s="132" t="n">
        <v>17.7277</v>
      </c>
    </row>
    <row r="2674" customFormat="false" ht="12.8" hidden="true" customHeight="false" outlineLevel="0" collapsed="false">
      <c r="A2674" s="131" t="n">
        <v>1505250000</v>
      </c>
      <c r="B2674" s="330" t="n">
        <f aca="false">(A2674/(24*60*60))+DATE(1970,1,1)</f>
        <v>42990.875</v>
      </c>
      <c r="C2674" s="132" t="n">
        <v>17.7277</v>
      </c>
      <c r="D2674" s="132" t="n">
        <v>17.8127</v>
      </c>
      <c r="E2674" s="132" t="n">
        <v>17.7028</v>
      </c>
      <c r="F2674" s="132" t="n">
        <v>17.7459</v>
      </c>
    </row>
    <row r="2675" customFormat="false" ht="12.8" hidden="true" customHeight="false" outlineLevel="0" collapsed="false">
      <c r="A2675" s="131" t="n">
        <v>1505336400</v>
      </c>
      <c r="B2675" s="330" t="n">
        <f aca="false">(A2675/(24*60*60))+DATE(1970,1,1)</f>
        <v>42991.875</v>
      </c>
      <c r="C2675" s="132" t="n">
        <v>17.7459</v>
      </c>
      <c r="D2675" s="132" t="n">
        <v>17.8286</v>
      </c>
      <c r="E2675" s="132" t="n">
        <v>17.6347</v>
      </c>
      <c r="F2675" s="132" t="n">
        <v>17.6641</v>
      </c>
    </row>
    <row r="2676" customFormat="false" ht="12.8" hidden="true" customHeight="false" outlineLevel="0" collapsed="false">
      <c r="A2676" s="131" t="n">
        <v>1505422800</v>
      </c>
      <c r="B2676" s="330" t="n">
        <f aca="false">(A2676/(24*60*60))+DATE(1970,1,1)</f>
        <v>42992.875</v>
      </c>
      <c r="C2676" s="132" t="n">
        <v>17.6641</v>
      </c>
      <c r="D2676" s="132" t="n">
        <v>17.73201</v>
      </c>
      <c r="E2676" s="132" t="n">
        <v>17.6233</v>
      </c>
      <c r="F2676" s="132" t="n">
        <v>17.6551</v>
      </c>
    </row>
    <row r="2677" customFormat="false" ht="12.8" hidden="true" customHeight="false" outlineLevel="0" collapsed="false">
      <c r="A2677" s="131" t="n">
        <v>1505682000</v>
      </c>
      <c r="B2677" s="330" t="n">
        <f aca="false">(A2677/(24*60*60))+DATE(1970,1,1)</f>
        <v>42995.875</v>
      </c>
      <c r="C2677" s="132" t="n">
        <v>17.64182</v>
      </c>
      <c r="D2677" s="132" t="n">
        <v>17.7812</v>
      </c>
      <c r="E2677" s="132" t="n">
        <v>17.61095</v>
      </c>
      <c r="F2677" s="132" t="n">
        <v>17.7599</v>
      </c>
    </row>
    <row r="2678" customFormat="false" ht="12.8" hidden="true" customHeight="false" outlineLevel="0" collapsed="false">
      <c r="A2678" s="131" t="n">
        <v>1505768400</v>
      </c>
      <c r="B2678" s="330" t="n">
        <f aca="false">(A2678/(24*60*60))+DATE(1970,1,1)</f>
        <v>42996.875</v>
      </c>
      <c r="C2678" s="132" t="n">
        <v>17.7599</v>
      </c>
      <c r="D2678" s="132" t="n">
        <v>17.8481</v>
      </c>
      <c r="E2678" s="132" t="n">
        <v>17.72453</v>
      </c>
      <c r="F2678" s="132" t="n">
        <v>17.7956</v>
      </c>
    </row>
    <row r="2679" customFormat="false" ht="12.8" hidden="true" customHeight="false" outlineLevel="0" collapsed="false">
      <c r="A2679" s="131" t="n">
        <v>1505854800</v>
      </c>
      <c r="B2679" s="330" t="n">
        <f aca="false">(A2679/(24*60*60))+DATE(1970,1,1)</f>
        <v>42997.875</v>
      </c>
      <c r="C2679" s="132" t="n">
        <v>17.7956</v>
      </c>
      <c r="D2679" s="132" t="n">
        <v>17.8568</v>
      </c>
      <c r="E2679" s="132" t="n">
        <v>17.6317</v>
      </c>
      <c r="F2679" s="132" t="n">
        <v>17.7673</v>
      </c>
    </row>
    <row r="2680" customFormat="false" ht="12.8" hidden="true" customHeight="false" outlineLevel="0" collapsed="false">
      <c r="A2680" s="131" t="n">
        <v>1505941200</v>
      </c>
      <c r="B2680" s="330" t="n">
        <f aca="false">(A2680/(24*60*60))+DATE(1970,1,1)</f>
        <v>42998.875</v>
      </c>
      <c r="C2680" s="132" t="n">
        <v>17.7673</v>
      </c>
      <c r="D2680" s="132" t="n">
        <v>17.9108</v>
      </c>
      <c r="E2680" s="132" t="n">
        <v>17.7544</v>
      </c>
      <c r="F2680" s="132" t="n">
        <v>17.8772</v>
      </c>
    </row>
    <row r="2681" customFormat="false" ht="12.8" hidden="true" customHeight="false" outlineLevel="0" collapsed="false">
      <c r="A2681" s="131" t="n">
        <v>1506027600</v>
      </c>
      <c r="B2681" s="330" t="n">
        <f aca="false">(A2681/(24*60*60))+DATE(1970,1,1)</f>
        <v>42999.875</v>
      </c>
      <c r="C2681" s="132" t="n">
        <v>17.8772</v>
      </c>
      <c r="D2681" s="132" t="n">
        <v>17.8994</v>
      </c>
      <c r="E2681" s="132" t="n">
        <v>17.7261</v>
      </c>
      <c r="F2681" s="132" t="n">
        <v>17.7416</v>
      </c>
    </row>
    <row r="2682" customFormat="false" ht="12.8" hidden="true" customHeight="false" outlineLevel="0" collapsed="false">
      <c r="A2682" s="131" t="n">
        <v>1506286800</v>
      </c>
      <c r="B2682" s="330" t="n">
        <f aca="false">(A2682/(24*60*60))+DATE(1970,1,1)</f>
        <v>43002.875</v>
      </c>
      <c r="C2682" s="132" t="n">
        <v>17.72686</v>
      </c>
      <c r="D2682" s="132" t="n">
        <v>17.93531</v>
      </c>
      <c r="E2682" s="132" t="n">
        <v>17.72323</v>
      </c>
      <c r="F2682" s="132" t="n">
        <v>17.9141</v>
      </c>
    </row>
    <row r="2683" customFormat="false" ht="12.8" hidden="true" customHeight="false" outlineLevel="0" collapsed="false">
      <c r="A2683" s="131" t="n">
        <v>1506373200</v>
      </c>
      <c r="B2683" s="330" t="n">
        <f aca="false">(A2683/(24*60*60))+DATE(1970,1,1)</f>
        <v>43003.875</v>
      </c>
      <c r="C2683" s="132" t="n">
        <v>17.9141</v>
      </c>
      <c r="D2683" s="132" t="n">
        <v>18.0437</v>
      </c>
      <c r="E2683" s="132" t="n">
        <v>17.87968</v>
      </c>
      <c r="F2683" s="132" t="n">
        <v>17.9537</v>
      </c>
    </row>
    <row r="2684" customFormat="false" ht="12.8" hidden="true" customHeight="false" outlineLevel="0" collapsed="false">
      <c r="A2684" s="131" t="n">
        <v>1506459600</v>
      </c>
      <c r="B2684" s="330" t="n">
        <f aca="false">(A2684/(24*60*60))+DATE(1970,1,1)</f>
        <v>43004.875</v>
      </c>
      <c r="C2684" s="132" t="n">
        <v>17.9537</v>
      </c>
      <c r="D2684" s="132" t="n">
        <v>18.2107</v>
      </c>
      <c r="E2684" s="132" t="n">
        <v>17.93295</v>
      </c>
      <c r="F2684" s="132" t="n">
        <v>18.2014</v>
      </c>
    </row>
    <row r="2685" customFormat="false" ht="12.8" hidden="true" customHeight="false" outlineLevel="0" collapsed="false">
      <c r="A2685" s="131" t="n">
        <v>1506546000</v>
      </c>
      <c r="B2685" s="330" t="n">
        <f aca="false">(A2685/(24*60*60))+DATE(1970,1,1)</f>
        <v>43005.875</v>
      </c>
      <c r="C2685" s="132" t="n">
        <v>18.2014</v>
      </c>
      <c r="D2685" s="132" t="n">
        <v>18.30054</v>
      </c>
      <c r="E2685" s="132" t="n">
        <v>18.1375</v>
      </c>
      <c r="F2685" s="132" t="n">
        <v>18.1552</v>
      </c>
    </row>
    <row r="2686" customFormat="false" ht="12.8" hidden="true" customHeight="false" outlineLevel="0" collapsed="false">
      <c r="A2686" s="131" t="n">
        <v>1506632400</v>
      </c>
      <c r="B2686" s="330" t="n">
        <f aca="false">(A2686/(24*60*60))+DATE(1970,1,1)</f>
        <v>43006.875</v>
      </c>
      <c r="C2686" s="132" t="n">
        <v>18.1552</v>
      </c>
      <c r="D2686" s="132" t="n">
        <v>18.2631</v>
      </c>
      <c r="E2686" s="132" t="n">
        <v>18.0883</v>
      </c>
      <c r="F2686" s="132" t="n">
        <v>18.2466</v>
      </c>
    </row>
    <row r="2687" customFormat="false" ht="12.8" hidden="true" customHeight="false" outlineLevel="0" collapsed="false">
      <c r="A2687" s="131" t="n">
        <v>1506891600</v>
      </c>
      <c r="B2687" s="330" t="n">
        <f aca="false">(A2687/(24*60*60))+DATE(1970,1,1)</f>
        <v>43009.875</v>
      </c>
      <c r="C2687" s="132" t="n">
        <v>18.22458</v>
      </c>
      <c r="D2687" s="132" t="n">
        <v>18.3349</v>
      </c>
      <c r="E2687" s="132" t="n">
        <v>18.2047</v>
      </c>
      <c r="F2687" s="132" t="n">
        <v>18.2277</v>
      </c>
    </row>
    <row r="2688" customFormat="false" ht="12.8" hidden="true" customHeight="false" outlineLevel="0" collapsed="false">
      <c r="A2688" s="131" t="n">
        <v>1506978000</v>
      </c>
      <c r="B2688" s="330" t="n">
        <f aca="false">(A2688/(24*60*60))+DATE(1970,1,1)</f>
        <v>43010.875</v>
      </c>
      <c r="C2688" s="132" t="n">
        <v>18.2277</v>
      </c>
      <c r="D2688" s="132" t="n">
        <v>18.3133</v>
      </c>
      <c r="E2688" s="132" t="n">
        <v>18.18756</v>
      </c>
      <c r="F2688" s="132" t="n">
        <v>18.2118</v>
      </c>
    </row>
    <row r="2689" customFormat="false" ht="12.8" hidden="true" customHeight="false" outlineLevel="0" collapsed="false">
      <c r="A2689" s="131" t="n">
        <v>1507064400</v>
      </c>
      <c r="B2689" s="330" t="n">
        <f aca="false">(A2689/(24*60*60))+DATE(1970,1,1)</f>
        <v>43011.875</v>
      </c>
      <c r="C2689" s="132" t="n">
        <v>18.2118</v>
      </c>
      <c r="D2689" s="132" t="n">
        <v>18.2721</v>
      </c>
      <c r="E2689" s="132" t="n">
        <v>18.13973</v>
      </c>
      <c r="F2689" s="132" t="n">
        <v>18.2591</v>
      </c>
    </row>
    <row r="2690" customFormat="false" ht="12.8" hidden="true" customHeight="false" outlineLevel="0" collapsed="false">
      <c r="A2690" s="131" t="n">
        <v>1507150800</v>
      </c>
      <c r="B2690" s="330" t="n">
        <f aca="false">(A2690/(24*60*60))+DATE(1970,1,1)</f>
        <v>43012.875</v>
      </c>
      <c r="C2690" s="132" t="n">
        <v>18.2591</v>
      </c>
      <c r="D2690" s="132" t="n">
        <v>18.4985</v>
      </c>
      <c r="E2690" s="132" t="n">
        <v>18.2263</v>
      </c>
      <c r="F2690" s="132" t="n">
        <v>18.4937</v>
      </c>
    </row>
    <row r="2691" customFormat="false" ht="12.8" hidden="true" customHeight="false" outlineLevel="0" collapsed="false">
      <c r="A2691" s="131" t="n">
        <v>1507237200</v>
      </c>
      <c r="B2691" s="330" t="n">
        <f aca="false">(A2691/(24*60*60))+DATE(1970,1,1)</f>
        <v>43013.875</v>
      </c>
      <c r="C2691" s="132" t="n">
        <v>18.4937</v>
      </c>
      <c r="D2691" s="132" t="n">
        <v>18.628</v>
      </c>
      <c r="E2691" s="132" t="n">
        <v>18.479</v>
      </c>
      <c r="F2691" s="132" t="n">
        <v>18.5322</v>
      </c>
    </row>
    <row r="2692" customFormat="false" ht="12.8" hidden="true" customHeight="false" outlineLevel="0" collapsed="false">
      <c r="A2692" s="131" t="n">
        <v>1507496400</v>
      </c>
      <c r="B2692" s="330" t="n">
        <f aca="false">(A2692/(24*60*60))+DATE(1970,1,1)</f>
        <v>43016.875</v>
      </c>
      <c r="C2692" s="132" t="n">
        <v>18.51685</v>
      </c>
      <c r="D2692" s="132" t="n">
        <v>18.701</v>
      </c>
      <c r="E2692" s="132" t="n">
        <v>18.51685</v>
      </c>
      <c r="F2692" s="132" t="n">
        <v>18.6688</v>
      </c>
    </row>
    <row r="2693" customFormat="false" ht="12.8" hidden="true" customHeight="false" outlineLevel="0" collapsed="false">
      <c r="A2693" s="131" t="n">
        <v>1507582800</v>
      </c>
      <c r="B2693" s="330" t="n">
        <f aca="false">(A2693/(24*60*60))+DATE(1970,1,1)</f>
        <v>43017.875</v>
      </c>
      <c r="C2693" s="132" t="n">
        <v>18.6688</v>
      </c>
      <c r="D2693" s="132" t="n">
        <v>18.85121</v>
      </c>
      <c r="E2693" s="132" t="n">
        <v>18.553</v>
      </c>
      <c r="F2693" s="132" t="n">
        <v>18.8258</v>
      </c>
    </row>
    <row r="2694" customFormat="false" ht="12.8" hidden="true" customHeight="false" outlineLevel="0" collapsed="false">
      <c r="A2694" s="131" t="n">
        <v>1507669200</v>
      </c>
      <c r="B2694" s="330" t="n">
        <f aca="false">(A2694/(24*60*60))+DATE(1970,1,1)</f>
        <v>43018.875</v>
      </c>
      <c r="C2694" s="132" t="n">
        <v>18.8258</v>
      </c>
      <c r="D2694" s="132" t="n">
        <v>18.8338</v>
      </c>
      <c r="E2694" s="132" t="n">
        <v>18.6829</v>
      </c>
      <c r="F2694" s="132" t="n">
        <v>18.7067</v>
      </c>
    </row>
    <row r="2695" customFormat="false" ht="12.8" hidden="true" customHeight="false" outlineLevel="0" collapsed="false">
      <c r="A2695" s="131" t="n">
        <v>1507755600</v>
      </c>
      <c r="B2695" s="330" t="n">
        <f aca="false">(A2695/(24*60*60))+DATE(1970,1,1)</f>
        <v>43019.875</v>
      </c>
      <c r="C2695" s="132" t="n">
        <v>18.7067</v>
      </c>
      <c r="D2695" s="132" t="n">
        <v>18.91243</v>
      </c>
      <c r="E2695" s="132" t="n">
        <v>18.6868</v>
      </c>
      <c r="F2695" s="132" t="n">
        <v>18.9021</v>
      </c>
    </row>
    <row r="2696" customFormat="false" ht="12.8" hidden="true" customHeight="false" outlineLevel="0" collapsed="false">
      <c r="A2696" s="131" t="n">
        <v>1507842000</v>
      </c>
      <c r="B2696" s="330" t="n">
        <f aca="false">(A2696/(24*60*60))+DATE(1970,1,1)</f>
        <v>43020.875</v>
      </c>
      <c r="C2696" s="132" t="n">
        <v>18.9021</v>
      </c>
      <c r="D2696" s="132" t="n">
        <v>18.9926</v>
      </c>
      <c r="E2696" s="132" t="n">
        <v>18.8257</v>
      </c>
      <c r="F2696" s="132" t="n">
        <v>18.9073</v>
      </c>
    </row>
    <row r="2697" customFormat="false" ht="12.8" hidden="true" customHeight="false" outlineLevel="0" collapsed="false">
      <c r="A2697" s="131" t="n">
        <v>1508101200</v>
      </c>
      <c r="B2697" s="330" t="n">
        <f aca="false">(A2697/(24*60*60))+DATE(1970,1,1)</f>
        <v>43023.875</v>
      </c>
      <c r="C2697" s="132" t="n">
        <v>18.9173</v>
      </c>
      <c r="D2697" s="132" t="n">
        <v>19.13909</v>
      </c>
      <c r="E2697" s="132" t="n">
        <v>18.9098</v>
      </c>
      <c r="F2697" s="132" t="n">
        <v>19.026</v>
      </c>
    </row>
    <row r="2698" customFormat="false" ht="12.8" hidden="true" customHeight="false" outlineLevel="0" collapsed="false">
      <c r="A2698" s="131" t="n">
        <v>1508187600</v>
      </c>
      <c r="B2698" s="330" t="n">
        <f aca="false">(A2698/(24*60*60))+DATE(1970,1,1)</f>
        <v>43024.875</v>
      </c>
      <c r="C2698" s="132" t="n">
        <v>19.026</v>
      </c>
      <c r="D2698" s="132" t="n">
        <v>19.15259</v>
      </c>
      <c r="E2698" s="132" t="n">
        <v>18.727</v>
      </c>
      <c r="F2698" s="132" t="n">
        <v>18.7842</v>
      </c>
    </row>
    <row r="2699" customFormat="false" ht="12.8" hidden="true" customHeight="false" outlineLevel="0" collapsed="false">
      <c r="A2699" s="131" t="n">
        <v>1508274000</v>
      </c>
      <c r="B2699" s="330" t="n">
        <f aca="false">(A2699/(24*60*60))+DATE(1970,1,1)</f>
        <v>43025.875</v>
      </c>
      <c r="C2699" s="132" t="n">
        <v>18.7842</v>
      </c>
      <c r="D2699" s="132" t="n">
        <v>18.9296</v>
      </c>
      <c r="E2699" s="132" t="n">
        <v>18.7231</v>
      </c>
      <c r="F2699" s="132" t="n">
        <v>18.8546</v>
      </c>
    </row>
    <row r="2700" customFormat="false" ht="12.8" hidden="true" customHeight="false" outlineLevel="0" collapsed="false">
      <c r="A2700" s="131" t="n">
        <v>1508360400</v>
      </c>
      <c r="B2700" s="330" t="n">
        <f aca="false">(A2700/(24*60*60))+DATE(1970,1,1)</f>
        <v>43026.875</v>
      </c>
      <c r="C2700" s="132" t="n">
        <v>18.8546</v>
      </c>
      <c r="D2700" s="132" t="n">
        <v>18.893</v>
      </c>
      <c r="E2700" s="132" t="n">
        <v>18.76741</v>
      </c>
      <c r="F2700" s="132" t="n">
        <v>18.7983</v>
      </c>
    </row>
    <row r="2701" customFormat="false" ht="12.8" hidden="true" customHeight="false" outlineLevel="0" collapsed="false">
      <c r="A2701" s="131" t="n">
        <v>1508446800</v>
      </c>
      <c r="B2701" s="330" t="n">
        <f aca="false">(A2701/(24*60*60))+DATE(1970,1,1)</f>
        <v>43027.875</v>
      </c>
      <c r="C2701" s="132" t="n">
        <v>18.7983</v>
      </c>
      <c r="D2701" s="132" t="n">
        <v>19.0566</v>
      </c>
      <c r="E2701" s="132" t="n">
        <v>18.78356</v>
      </c>
      <c r="F2701" s="132" t="n">
        <v>18.97417</v>
      </c>
    </row>
    <row r="2702" customFormat="false" ht="12.8" hidden="true" customHeight="false" outlineLevel="0" collapsed="false">
      <c r="A2702" s="131" t="n">
        <v>1508706000</v>
      </c>
      <c r="B2702" s="330" t="n">
        <f aca="false">(A2702/(24*60*60))+DATE(1970,1,1)</f>
        <v>43030.875</v>
      </c>
      <c r="C2702" s="132" t="n">
        <v>18.97894</v>
      </c>
      <c r="D2702" s="132" t="n">
        <v>19.10419</v>
      </c>
      <c r="E2702" s="132" t="n">
        <v>18.9538</v>
      </c>
      <c r="F2702" s="132" t="n">
        <v>19.0787</v>
      </c>
    </row>
    <row r="2703" customFormat="false" ht="12.8" hidden="true" customHeight="false" outlineLevel="0" collapsed="false">
      <c r="A2703" s="131" t="n">
        <v>1508792400</v>
      </c>
      <c r="B2703" s="330" t="n">
        <f aca="false">(A2703/(24*60*60))+DATE(1970,1,1)</f>
        <v>43031.875</v>
      </c>
      <c r="C2703" s="132" t="n">
        <v>19.0787</v>
      </c>
      <c r="D2703" s="132" t="n">
        <v>19.2539</v>
      </c>
      <c r="E2703" s="132" t="n">
        <v>19.0484</v>
      </c>
      <c r="F2703" s="132" t="n">
        <v>19.2266</v>
      </c>
    </row>
    <row r="2704" customFormat="false" ht="12.8" hidden="true" customHeight="false" outlineLevel="0" collapsed="false">
      <c r="A2704" s="131" t="n">
        <v>1508878800</v>
      </c>
      <c r="B2704" s="330" t="n">
        <f aca="false">(A2704/(24*60*60))+DATE(1970,1,1)</f>
        <v>43032.875</v>
      </c>
      <c r="C2704" s="132" t="n">
        <v>19.2266</v>
      </c>
      <c r="D2704" s="132" t="n">
        <v>19.2781</v>
      </c>
      <c r="E2704" s="132" t="n">
        <v>18.9811</v>
      </c>
      <c r="F2704" s="132" t="n">
        <v>19.038</v>
      </c>
    </row>
    <row r="2705" customFormat="false" ht="12.8" hidden="true" customHeight="false" outlineLevel="0" collapsed="false">
      <c r="A2705" s="131" t="n">
        <v>1508965200</v>
      </c>
      <c r="B2705" s="330" t="n">
        <f aca="false">(A2705/(24*60*60))+DATE(1970,1,1)</f>
        <v>43033.875</v>
      </c>
      <c r="C2705" s="132" t="n">
        <v>19.038</v>
      </c>
      <c r="D2705" s="132" t="n">
        <v>19.2214</v>
      </c>
      <c r="E2705" s="132" t="n">
        <v>18.9526</v>
      </c>
      <c r="F2705" s="132" t="n">
        <v>19.2012</v>
      </c>
    </row>
    <row r="2706" customFormat="false" ht="12.8" hidden="true" customHeight="false" outlineLevel="0" collapsed="false">
      <c r="A2706" s="131" t="n">
        <v>1509051600</v>
      </c>
      <c r="B2706" s="330" t="n">
        <f aca="false">(A2706/(24*60*60))+DATE(1970,1,1)</f>
        <v>43034.875</v>
      </c>
      <c r="C2706" s="132" t="n">
        <v>19.2012</v>
      </c>
      <c r="D2706" s="132" t="n">
        <v>19.3284</v>
      </c>
      <c r="E2706" s="132" t="n">
        <v>19.1005</v>
      </c>
      <c r="F2706" s="132" t="n">
        <v>19.1328</v>
      </c>
    </row>
    <row r="2707" customFormat="false" ht="12.8" hidden="true" customHeight="false" outlineLevel="0" collapsed="false">
      <c r="A2707" s="131" t="n">
        <v>1509310800</v>
      </c>
      <c r="B2707" s="330" t="n">
        <f aca="false">(A2707/(24*60*60))+DATE(1970,1,1)</f>
        <v>43037.875</v>
      </c>
      <c r="C2707" s="132" t="n">
        <v>19.12306</v>
      </c>
      <c r="D2707" s="132" t="n">
        <v>19.3071</v>
      </c>
      <c r="E2707" s="132" t="n">
        <v>19.06492</v>
      </c>
      <c r="F2707" s="132" t="n">
        <v>19.237</v>
      </c>
    </row>
    <row r="2708" customFormat="false" ht="12.8" hidden="true" customHeight="false" outlineLevel="0" collapsed="false">
      <c r="A2708" s="131" t="n">
        <v>1509397200</v>
      </c>
      <c r="B2708" s="330" t="n">
        <f aca="false">(A2708/(24*60*60))+DATE(1970,1,1)</f>
        <v>43038.875</v>
      </c>
      <c r="C2708" s="132" t="n">
        <v>19.237</v>
      </c>
      <c r="D2708" s="132" t="n">
        <v>19.2814</v>
      </c>
      <c r="E2708" s="132" t="n">
        <v>19.1052</v>
      </c>
      <c r="F2708" s="132" t="n">
        <v>19.1458</v>
      </c>
    </row>
    <row r="2709" customFormat="false" ht="12.8" hidden="true" customHeight="false" outlineLevel="0" collapsed="false">
      <c r="A2709" s="131" t="n">
        <v>1509483600</v>
      </c>
      <c r="B2709" s="330" t="n">
        <f aca="false">(A2709/(24*60*60))+DATE(1970,1,1)</f>
        <v>43039.875</v>
      </c>
      <c r="C2709" s="132" t="n">
        <v>19.1458</v>
      </c>
      <c r="D2709" s="132" t="n">
        <v>19.2132</v>
      </c>
      <c r="E2709" s="132" t="n">
        <v>19.0494</v>
      </c>
      <c r="F2709" s="132" t="n">
        <v>19.0704</v>
      </c>
    </row>
    <row r="2710" customFormat="false" ht="12.8" hidden="true" customHeight="false" outlineLevel="0" collapsed="false">
      <c r="A2710" s="131" t="n">
        <v>1509570000</v>
      </c>
      <c r="B2710" s="330" t="n">
        <f aca="false">(A2710/(24*60*60))+DATE(1970,1,1)</f>
        <v>43040.875</v>
      </c>
      <c r="C2710" s="132" t="n">
        <v>19.0704</v>
      </c>
      <c r="D2710" s="132" t="n">
        <v>19.1221</v>
      </c>
      <c r="E2710" s="132" t="n">
        <v>18.9115</v>
      </c>
      <c r="F2710" s="132" t="n">
        <v>18.9785</v>
      </c>
    </row>
    <row r="2711" customFormat="false" ht="12.8" hidden="true" customHeight="false" outlineLevel="0" collapsed="false">
      <c r="A2711" s="131" t="n">
        <v>1509656400</v>
      </c>
      <c r="B2711" s="330" t="n">
        <f aca="false">(A2711/(24*60*60))+DATE(1970,1,1)</f>
        <v>43041.875</v>
      </c>
      <c r="C2711" s="132" t="n">
        <v>18.9785</v>
      </c>
      <c r="D2711" s="132" t="n">
        <v>19.2388</v>
      </c>
      <c r="E2711" s="132" t="n">
        <v>18.964</v>
      </c>
      <c r="F2711" s="132" t="n">
        <v>19.19345</v>
      </c>
    </row>
    <row r="2712" customFormat="false" ht="12.8" hidden="true" customHeight="false" outlineLevel="0" collapsed="false">
      <c r="A2712" s="131" t="n">
        <v>1509919200</v>
      </c>
      <c r="B2712" s="330" t="n">
        <f aca="false">(A2712/(24*60*60))+DATE(1970,1,1)</f>
        <v>43044.9166666667</v>
      </c>
      <c r="C2712" s="132" t="n">
        <v>19.15957</v>
      </c>
      <c r="D2712" s="132" t="n">
        <v>19.1986</v>
      </c>
      <c r="E2712" s="132" t="n">
        <v>19.0134</v>
      </c>
      <c r="F2712" s="132" t="n">
        <v>19.018</v>
      </c>
    </row>
    <row r="2713" customFormat="false" ht="12.8" hidden="true" customHeight="false" outlineLevel="0" collapsed="false">
      <c r="A2713" s="131" t="n">
        <v>1510005600</v>
      </c>
      <c r="B2713" s="330" t="n">
        <f aca="false">(A2713/(24*60*60))+DATE(1970,1,1)</f>
        <v>43045.9166666667</v>
      </c>
      <c r="C2713" s="132" t="n">
        <v>19.018</v>
      </c>
      <c r="D2713" s="132" t="n">
        <v>19.2102</v>
      </c>
      <c r="E2713" s="132" t="n">
        <v>19.00508</v>
      </c>
      <c r="F2713" s="132" t="n">
        <v>19.1504</v>
      </c>
    </row>
    <row r="2714" customFormat="false" ht="12.8" hidden="true" customHeight="false" outlineLevel="0" collapsed="false">
      <c r="A2714" s="131" t="n">
        <v>1510092000</v>
      </c>
      <c r="B2714" s="330" t="n">
        <f aca="false">(A2714/(24*60*60))+DATE(1970,1,1)</f>
        <v>43046.9166666667</v>
      </c>
      <c r="C2714" s="132" t="n">
        <v>19.1504</v>
      </c>
      <c r="D2714" s="132" t="n">
        <v>19.15957</v>
      </c>
      <c r="E2714" s="132" t="n">
        <v>19.04635</v>
      </c>
      <c r="F2714" s="132" t="n">
        <v>19.0893</v>
      </c>
    </row>
    <row r="2715" customFormat="false" ht="12.8" hidden="true" customHeight="false" outlineLevel="0" collapsed="false">
      <c r="A2715" s="131" t="n">
        <v>1510178400</v>
      </c>
      <c r="B2715" s="330" t="n">
        <f aca="false">(A2715/(24*60*60))+DATE(1970,1,1)</f>
        <v>43047.9166666667</v>
      </c>
      <c r="C2715" s="132" t="n">
        <v>19.0893</v>
      </c>
      <c r="D2715" s="132" t="n">
        <v>19.1665</v>
      </c>
      <c r="E2715" s="132" t="n">
        <v>19.0194</v>
      </c>
      <c r="F2715" s="132" t="n">
        <v>19.02239</v>
      </c>
    </row>
    <row r="2716" customFormat="false" ht="12.8" hidden="true" customHeight="false" outlineLevel="0" collapsed="false">
      <c r="A2716" s="131" t="n">
        <v>1510264800</v>
      </c>
      <c r="B2716" s="330" t="n">
        <f aca="false">(A2716/(24*60*60))+DATE(1970,1,1)</f>
        <v>43048.9166666667</v>
      </c>
      <c r="C2716" s="132" t="n">
        <v>19.02239</v>
      </c>
      <c r="D2716" s="132" t="n">
        <v>19.1258</v>
      </c>
      <c r="E2716" s="132" t="n">
        <v>18.99991</v>
      </c>
      <c r="F2716" s="132" t="n">
        <v>19.09131</v>
      </c>
    </row>
    <row r="2717" customFormat="false" ht="12.8" hidden="true" customHeight="false" outlineLevel="0" collapsed="false">
      <c r="A2717" s="131" t="n">
        <v>1510524000</v>
      </c>
      <c r="B2717" s="330" t="n">
        <f aca="false">(A2717/(24*60*60))+DATE(1970,1,1)</f>
        <v>43051.9166666667</v>
      </c>
      <c r="C2717" s="132" t="n">
        <v>19.0989</v>
      </c>
      <c r="D2717" s="132" t="n">
        <v>19.1966</v>
      </c>
      <c r="E2717" s="132" t="n">
        <v>19.07513</v>
      </c>
      <c r="F2717" s="132" t="n">
        <v>19.1273</v>
      </c>
    </row>
    <row r="2718" customFormat="false" ht="12.8" hidden="true" customHeight="false" outlineLevel="0" collapsed="false">
      <c r="A2718" s="131" t="n">
        <v>1510610400</v>
      </c>
      <c r="B2718" s="330" t="n">
        <f aca="false">(A2718/(24*60*60))+DATE(1970,1,1)</f>
        <v>43052.9166666667</v>
      </c>
      <c r="C2718" s="132" t="n">
        <v>19.1273</v>
      </c>
      <c r="D2718" s="132" t="n">
        <v>19.1878</v>
      </c>
      <c r="E2718" s="132" t="n">
        <v>19.04868</v>
      </c>
      <c r="F2718" s="132" t="n">
        <v>19.1642</v>
      </c>
    </row>
    <row r="2719" customFormat="false" ht="12.8" hidden="true" customHeight="false" outlineLevel="0" collapsed="false">
      <c r="A2719" s="131" t="n">
        <v>1510696800</v>
      </c>
      <c r="B2719" s="330" t="n">
        <f aca="false">(A2719/(24*60*60))+DATE(1970,1,1)</f>
        <v>43053.9166666667</v>
      </c>
      <c r="C2719" s="132" t="n">
        <v>19.1642</v>
      </c>
      <c r="D2719" s="132" t="n">
        <v>19.37286</v>
      </c>
      <c r="E2719" s="132" t="n">
        <v>19.10219</v>
      </c>
      <c r="F2719" s="132" t="n">
        <v>19.2466</v>
      </c>
    </row>
    <row r="2720" customFormat="false" ht="12.8" hidden="true" customHeight="false" outlineLevel="0" collapsed="false">
      <c r="A2720" s="131" t="n">
        <v>1510783200</v>
      </c>
      <c r="B2720" s="330" t="n">
        <f aca="false">(A2720/(24*60*60))+DATE(1970,1,1)</f>
        <v>43054.9166666667</v>
      </c>
      <c r="C2720" s="132" t="n">
        <v>19.2466</v>
      </c>
      <c r="D2720" s="132" t="n">
        <v>19.25691</v>
      </c>
      <c r="E2720" s="132" t="n">
        <v>19.04326</v>
      </c>
      <c r="F2720" s="132" t="n">
        <v>19.0535</v>
      </c>
    </row>
    <row r="2721" customFormat="false" ht="12.8" hidden="true" customHeight="false" outlineLevel="0" collapsed="false">
      <c r="A2721" s="131" t="n">
        <v>1510869600</v>
      </c>
      <c r="B2721" s="330" t="n">
        <f aca="false">(A2721/(24*60*60))+DATE(1970,1,1)</f>
        <v>43055.9166666667</v>
      </c>
      <c r="C2721" s="132" t="n">
        <v>19.0535</v>
      </c>
      <c r="D2721" s="132" t="n">
        <v>19.11288</v>
      </c>
      <c r="E2721" s="132" t="n">
        <v>18.8974</v>
      </c>
      <c r="F2721" s="132" t="n">
        <v>18.8981</v>
      </c>
    </row>
    <row r="2722" customFormat="false" ht="12.8" hidden="true" customHeight="false" outlineLevel="0" collapsed="false">
      <c r="A2722" s="131" t="n">
        <v>1511128800</v>
      </c>
      <c r="B2722" s="330" t="n">
        <f aca="false">(A2722/(24*60*60))+DATE(1970,1,1)</f>
        <v>43058.9166666667</v>
      </c>
      <c r="C2722" s="132" t="n">
        <v>18.9257</v>
      </c>
      <c r="D2722" s="132" t="n">
        <v>19.05635</v>
      </c>
      <c r="E2722" s="132" t="n">
        <v>18.91884</v>
      </c>
      <c r="F2722" s="132" t="n">
        <v>18.9916</v>
      </c>
    </row>
    <row r="2723" customFormat="false" ht="12.8" hidden="true" customHeight="false" outlineLevel="0" collapsed="false">
      <c r="A2723" s="131" t="n">
        <v>1511215200</v>
      </c>
      <c r="B2723" s="330" t="n">
        <f aca="false">(A2723/(24*60*60))+DATE(1970,1,1)</f>
        <v>43059.9166666667</v>
      </c>
      <c r="C2723" s="132" t="n">
        <v>18.9916</v>
      </c>
      <c r="D2723" s="132" t="n">
        <v>19.0435</v>
      </c>
      <c r="E2723" s="132" t="n">
        <v>18.7671</v>
      </c>
      <c r="F2723" s="132" t="n">
        <v>18.7698</v>
      </c>
    </row>
    <row r="2724" customFormat="false" ht="12.8" hidden="true" customHeight="false" outlineLevel="0" collapsed="false">
      <c r="A2724" s="131" t="n">
        <v>1511301600</v>
      </c>
      <c r="B2724" s="330" t="n">
        <f aca="false">(A2724/(24*60*60))+DATE(1970,1,1)</f>
        <v>43060.9166666667</v>
      </c>
      <c r="C2724" s="132" t="n">
        <v>18.7698</v>
      </c>
      <c r="D2724" s="132" t="n">
        <v>18.8401</v>
      </c>
      <c r="E2724" s="132" t="n">
        <v>18.6035</v>
      </c>
      <c r="F2724" s="132" t="n">
        <v>18.62646</v>
      </c>
    </row>
    <row r="2725" customFormat="false" ht="12.8" hidden="true" customHeight="false" outlineLevel="0" collapsed="false">
      <c r="A2725" s="131" t="n">
        <v>1511388000</v>
      </c>
      <c r="B2725" s="330" t="n">
        <f aca="false">(A2725/(24*60*60))+DATE(1970,1,1)</f>
        <v>43061.9166666667</v>
      </c>
      <c r="C2725" s="132" t="n">
        <v>18.62646</v>
      </c>
      <c r="D2725" s="132" t="n">
        <v>18.6879</v>
      </c>
      <c r="E2725" s="132" t="n">
        <v>18.59749</v>
      </c>
      <c r="F2725" s="132" t="n">
        <v>18.5991</v>
      </c>
    </row>
    <row r="2726" customFormat="false" ht="12.8" hidden="true" customHeight="false" outlineLevel="0" collapsed="false">
      <c r="A2726" s="131" t="n">
        <v>1511474400</v>
      </c>
      <c r="B2726" s="330" t="n">
        <f aca="false">(A2726/(24*60*60))+DATE(1970,1,1)</f>
        <v>43062.9166666667</v>
      </c>
      <c r="C2726" s="132" t="n">
        <v>18.5991</v>
      </c>
      <c r="D2726" s="132" t="n">
        <v>18.68149</v>
      </c>
      <c r="E2726" s="132" t="n">
        <v>18.51783</v>
      </c>
      <c r="F2726" s="132" t="n">
        <v>18.53195</v>
      </c>
    </row>
    <row r="2727" customFormat="false" ht="12.8" hidden="true" customHeight="false" outlineLevel="0" collapsed="false">
      <c r="A2727" s="131" t="n">
        <v>1511733600</v>
      </c>
      <c r="B2727" s="330" t="n">
        <f aca="false">(A2727/(24*60*60))+DATE(1970,1,1)</f>
        <v>43065.9166666667</v>
      </c>
      <c r="C2727" s="132" t="n">
        <v>18.5617</v>
      </c>
      <c r="D2727" s="132" t="n">
        <v>18.6072</v>
      </c>
      <c r="E2727" s="132" t="n">
        <v>18.4474</v>
      </c>
      <c r="F2727" s="132" t="n">
        <v>18.5687</v>
      </c>
    </row>
    <row r="2728" customFormat="false" ht="12.8" hidden="true" customHeight="false" outlineLevel="0" collapsed="false">
      <c r="A2728" s="131" t="n">
        <v>1511820000</v>
      </c>
      <c r="B2728" s="330" t="n">
        <f aca="false">(A2728/(24*60*60))+DATE(1970,1,1)</f>
        <v>43066.9166666667</v>
      </c>
      <c r="C2728" s="132" t="n">
        <v>18.5687</v>
      </c>
      <c r="D2728" s="132" t="n">
        <v>18.6667</v>
      </c>
      <c r="E2728" s="132" t="n">
        <v>18.5244</v>
      </c>
      <c r="F2728" s="132" t="n">
        <v>18.5407</v>
      </c>
    </row>
    <row r="2729" customFormat="false" ht="12.8" hidden="true" customHeight="false" outlineLevel="0" collapsed="false">
      <c r="A2729" s="131" t="n">
        <v>1511906400</v>
      </c>
      <c r="B2729" s="330" t="n">
        <f aca="false">(A2729/(24*60*60))+DATE(1970,1,1)</f>
        <v>43067.9166666667</v>
      </c>
      <c r="C2729" s="132" t="n">
        <v>18.5407</v>
      </c>
      <c r="D2729" s="132" t="n">
        <v>18.5743</v>
      </c>
      <c r="E2729" s="132" t="n">
        <v>18.4876</v>
      </c>
      <c r="F2729" s="132" t="n">
        <v>18.5627</v>
      </c>
    </row>
    <row r="2730" customFormat="false" ht="12.8" hidden="true" customHeight="false" outlineLevel="0" collapsed="false">
      <c r="A2730" s="131" t="n">
        <v>1511992800</v>
      </c>
      <c r="B2730" s="330" t="n">
        <f aca="false">(A2730/(24*60*60))+DATE(1970,1,1)</f>
        <v>43068.9166666667</v>
      </c>
      <c r="C2730" s="132" t="n">
        <v>18.5627</v>
      </c>
      <c r="D2730" s="132" t="n">
        <v>18.67707</v>
      </c>
      <c r="E2730" s="132" t="n">
        <v>18.5178</v>
      </c>
      <c r="F2730" s="132" t="n">
        <v>18.6241</v>
      </c>
    </row>
    <row r="2731" customFormat="false" ht="12.8" hidden="true" customHeight="false" outlineLevel="0" collapsed="false">
      <c r="A2731" s="131" t="n">
        <v>1512079200</v>
      </c>
      <c r="B2731" s="330" t="n">
        <f aca="false">(A2731/(24*60*60))+DATE(1970,1,1)</f>
        <v>43069.9166666667</v>
      </c>
      <c r="C2731" s="132" t="n">
        <v>18.6241</v>
      </c>
      <c r="D2731" s="132" t="n">
        <v>18.7191</v>
      </c>
      <c r="E2731" s="132" t="n">
        <v>18.5546</v>
      </c>
      <c r="F2731" s="132" t="n">
        <v>18.60238</v>
      </c>
    </row>
    <row r="2732" customFormat="false" ht="12.8" hidden="true" customHeight="false" outlineLevel="0" collapsed="false">
      <c r="A2732" s="131" t="n">
        <v>1512338400</v>
      </c>
      <c r="B2732" s="330" t="n">
        <f aca="false">(A2732/(24*60*60))+DATE(1970,1,1)</f>
        <v>43072.9166666667</v>
      </c>
      <c r="C2732" s="132" t="n">
        <v>18.6367</v>
      </c>
      <c r="D2732" s="132" t="n">
        <v>18.709</v>
      </c>
      <c r="E2732" s="132" t="n">
        <v>18.60281</v>
      </c>
      <c r="F2732" s="132" t="n">
        <v>18.6137</v>
      </c>
    </row>
    <row r="2733" customFormat="false" ht="12.8" hidden="true" customHeight="false" outlineLevel="0" collapsed="false">
      <c r="A2733" s="131" t="n">
        <v>1512424800</v>
      </c>
      <c r="B2733" s="330" t="n">
        <f aca="false">(A2733/(24*60*60))+DATE(1970,1,1)</f>
        <v>43073.9166666667</v>
      </c>
      <c r="C2733" s="132" t="n">
        <v>18.6137</v>
      </c>
      <c r="D2733" s="132" t="n">
        <v>18.78447</v>
      </c>
      <c r="E2733" s="132" t="n">
        <v>18.5758</v>
      </c>
      <c r="F2733" s="132" t="n">
        <v>18.7616</v>
      </c>
    </row>
    <row r="2734" customFormat="false" ht="12.8" hidden="true" customHeight="false" outlineLevel="0" collapsed="false">
      <c r="A2734" s="131" t="n">
        <v>1512511200</v>
      </c>
      <c r="B2734" s="330" t="n">
        <f aca="false">(A2734/(24*60*60))+DATE(1970,1,1)</f>
        <v>43074.9166666667</v>
      </c>
      <c r="C2734" s="132" t="n">
        <v>18.7616</v>
      </c>
      <c r="D2734" s="132" t="n">
        <v>18.9216</v>
      </c>
      <c r="E2734" s="132" t="n">
        <v>18.72255</v>
      </c>
      <c r="F2734" s="132" t="n">
        <v>18.8636</v>
      </c>
    </row>
    <row r="2735" customFormat="false" ht="12.8" hidden="true" customHeight="false" outlineLevel="0" collapsed="false">
      <c r="A2735" s="131" t="n">
        <v>1512597600</v>
      </c>
      <c r="B2735" s="330" t="n">
        <f aca="false">(A2735/(24*60*60))+DATE(1970,1,1)</f>
        <v>43075.9166666667</v>
      </c>
      <c r="C2735" s="132" t="n">
        <v>18.8636</v>
      </c>
      <c r="D2735" s="132" t="n">
        <v>18.9923</v>
      </c>
      <c r="E2735" s="132" t="n">
        <v>18.85729</v>
      </c>
      <c r="F2735" s="132" t="n">
        <v>18.9655</v>
      </c>
    </row>
    <row r="2736" customFormat="false" ht="12.8" hidden="true" customHeight="false" outlineLevel="0" collapsed="false">
      <c r="A2736" s="131" t="n">
        <v>1512684000</v>
      </c>
      <c r="B2736" s="330" t="n">
        <f aca="false">(A2736/(24*60*60))+DATE(1970,1,1)</f>
        <v>43076.9166666667</v>
      </c>
      <c r="C2736" s="132" t="n">
        <v>18.9655</v>
      </c>
      <c r="D2736" s="132" t="n">
        <v>18.9731</v>
      </c>
      <c r="E2736" s="132" t="n">
        <v>18.8686</v>
      </c>
      <c r="F2736" s="132" t="n">
        <v>18.9045</v>
      </c>
    </row>
    <row r="2737" customFormat="false" ht="12.8" hidden="true" customHeight="false" outlineLevel="0" collapsed="false">
      <c r="A2737" s="131" t="n">
        <v>1512943200</v>
      </c>
      <c r="B2737" s="330" t="n">
        <f aca="false">(A2737/(24*60*60))+DATE(1970,1,1)</f>
        <v>43079.9166666667</v>
      </c>
      <c r="C2737" s="132" t="n">
        <v>18.91094</v>
      </c>
      <c r="D2737" s="132" t="n">
        <v>19.0639</v>
      </c>
      <c r="E2737" s="132" t="n">
        <v>18.9031</v>
      </c>
      <c r="F2737" s="132" t="n">
        <v>19.0567</v>
      </c>
    </row>
    <row r="2738" customFormat="false" ht="12.8" hidden="true" customHeight="false" outlineLevel="0" collapsed="false">
      <c r="A2738" s="131" t="n">
        <v>1513029600</v>
      </c>
      <c r="B2738" s="330" t="n">
        <f aca="false">(A2738/(24*60*60))+DATE(1970,1,1)</f>
        <v>43080.9166666667</v>
      </c>
      <c r="C2738" s="132" t="n">
        <v>19.0567</v>
      </c>
      <c r="D2738" s="132" t="n">
        <v>19.2256</v>
      </c>
      <c r="E2738" s="132" t="n">
        <v>19.04467</v>
      </c>
      <c r="F2738" s="132" t="n">
        <v>19.1731</v>
      </c>
    </row>
    <row r="2739" customFormat="false" ht="12.8" hidden="true" customHeight="false" outlineLevel="0" collapsed="false">
      <c r="A2739" s="131" t="n">
        <v>1513116000</v>
      </c>
      <c r="B2739" s="330" t="n">
        <f aca="false">(A2739/(24*60*60))+DATE(1970,1,1)</f>
        <v>43081.9166666667</v>
      </c>
      <c r="C2739" s="132" t="n">
        <v>19.1731</v>
      </c>
      <c r="D2739" s="132" t="n">
        <v>19.2247</v>
      </c>
      <c r="E2739" s="132" t="n">
        <v>18.9866</v>
      </c>
      <c r="F2739" s="132" t="n">
        <v>19.0058</v>
      </c>
    </row>
    <row r="2740" customFormat="false" ht="12.8" hidden="true" customHeight="false" outlineLevel="0" collapsed="false">
      <c r="A2740" s="131" t="n">
        <v>1513202400</v>
      </c>
      <c r="B2740" s="330" t="n">
        <f aca="false">(A2740/(24*60*60))+DATE(1970,1,1)</f>
        <v>43082.9166666667</v>
      </c>
      <c r="C2740" s="132" t="n">
        <v>19.0058</v>
      </c>
      <c r="D2740" s="132" t="n">
        <v>19.1551</v>
      </c>
      <c r="E2740" s="132" t="n">
        <v>18.9819</v>
      </c>
      <c r="F2740" s="132" t="n">
        <v>19.1042</v>
      </c>
    </row>
    <row r="2741" customFormat="false" ht="12.8" hidden="true" customHeight="false" outlineLevel="0" collapsed="false">
      <c r="A2741" s="131" t="n">
        <v>1513288800</v>
      </c>
      <c r="B2741" s="330" t="n">
        <f aca="false">(A2741/(24*60*60))+DATE(1970,1,1)</f>
        <v>43083.9166666667</v>
      </c>
      <c r="C2741" s="132" t="n">
        <v>19.1042</v>
      </c>
      <c r="D2741" s="132" t="n">
        <v>19.1817</v>
      </c>
      <c r="E2741" s="132" t="n">
        <v>19.0756</v>
      </c>
      <c r="F2741" s="132" t="n">
        <v>19.08519</v>
      </c>
    </row>
    <row r="2742" customFormat="false" ht="12.8" hidden="true" customHeight="false" outlineLevel="0" collapsed="false">
      <c r="A2742" s="131" t="n">
        <v>1513548000</v>
      </c>
      <c r="B2742" s="330" t="n">
        <f aca="false">(A2742/(24*60*60))+DATE(1970,1,1)</f>
        <v>43086.9166666667</v>
      </c>
      <c r="C2742" s="132" t="n">
        <v>19.1017</v>
      </c>
      <c r="D2742" s="132" t="n">
        <v>19.1314</v>
      </c>
      <c r="E2742" s="132" t="n">
        <v>19.0005</v>
      </c>
      <c r="F2742" s="132" t="n">
        <v>19.0812</v>
      </c>
    </row>
    <row r="2743" customFormat="false" ht="12.8" hidden="true" customHeight="false" outlineLevel="0" collapsed="false">
      <c r="A2743" s="131" t="n">
        <v>1513634400</v>
      </c>
      <c r="B2743" s="330" t="n">
        <f aca="false">(A2743/(24*60*60))+DATE(1970,1,1)</f>
        <v>43087.9166666667</v>
      </c>
      <c r="C2743" s="132" t="n">
        <v>19.0812</v>
      </c>
      <c r="D2743" s="132" t="n">
        <v>19.2425</v>
      </c>
      <c r="E2743" s="132" t="n">
        <v>19.03955</v>
      </c>
      <c r="F2743" s="132" t="n">
        <v>19.1977</v>
      </c>
    </row>
    <row r="2744" customFormat="false" ht="12.8" hidden="true" customHeight="false" outlineLevel="0" collapsed="false">
      <c r="A2744" s="131" t="n">
        <v>1513720800</v>
      </c>
      <c r="B2744" s="330" t="n">
        <f aca="false">(A2744/(24*60*60))+DATE(1970,1,1)</f>
        <v>43088.9166666667</v>
      </c>
      <c r="C2744" s="132" t="n">
        <v>19.1977</v>
      </c>
      <c r="D2744" s="132" t="n">
        <v>19.2749</v>
      </c>
      <c r="E2744" s="132" t="n">
        <v>19.1746</v>
      </c>
      <c r="F2744" s="132" t="n">
        <v>19.1955</v>
      </c>
    </row>
    <row r="2745" customFormat="false" ht="12.8" hidden="true" customHeight="false" outlineLevel="0" collapsed="false">
      <c r="A2745" s="131" t="n">
        <v>1513807200</v>
      </c>
      <c r="B2745" s="330" t="n">
        <f aca="false">(A2745/(24*60*60))+DATE(1970,1,1)</f>
        <v>43089.9166666667</v>
      </c>
      <c r="C2745" s="132" t="n">
        <v>19.1955</v>
      </c>
      <c r="D2745" s="132" t="n">
        <v>19.53585</v>
      </c>
      <c r="E2745" s="132" t="n">
        <v>19.1955</v>
      </c>
      <c r="F2745" s="132" t="n">
        <v>19.4658</v>
      </c>
    </row>
    <row r="2746" customFormat="false" ht="12.8" hidden="true" customHeight="false" outlineLevel="0" collapsed="false">
      <c r="A2746" s="131" t="n">
        <v>1513893600</v>
      </c>
      <c r="B2746" s="330" t="n">
        <f aca="false">(A2746/(24*60*60))+DATE(1970,1,1)</f>
        <v>43090.9166666667</v>
      </c>
      <c r="C2746" s="132" t="n">
        <v>19.4658</v>
      </c>
      <c r="D2746" s="132" t="n">
        <v>19.76119</v>
      </c>
      <c r="E2746" s="132" t="n">
        <v>19.4452</v>
      </c>
      <c r="F2746" s="132" t="n">
        <v>19.745</v>
      </c>
    </row>
    <row r="2747" customFormat="false" ht="12.8" hidden="true" customHeight="false" outlineLevel="0" collapsed="false">
      <c r="A2747" s="131" t="n">
        <v>1514239200</v>
      </c>
      <c r="B2747" s="330" t="n">
        <f aca="false">(A2747/(24*60*60))+DATE(1970,1,1)</f>
        <v>43094.9166666667</v>
      </c>
      <c r="C2747" s="132" t="n">
        <v>19.745</v>
      </c>
      <c r="D2747" s="132" t="n">
        <v>19.9097</v>
      </c>
      <c r="E2747" s="132" t="n">
        <v>19.5508</v>
      </c>
      <c r="F2747" s="132" t="n">
        <v>19.8612</v>
      </c>
    </row>
    <row r="2748" customFormat="false" ht="12.8" hidden="true" customHeight="false" outlineLevel="0" collapsed="false">
      <c r="A2748" s="131" t="n">
        <v>1514325600</v>
      </c>
      <c r="B2748" s="330" t="n">
        <f aca="false">(A2748/(24*60*60))+DATE(1970,1,1)</f>
        <v>43095.9166666667</v>
      </c>
      <c r="C2748" s="132" t="n">
        <v>19.8612</v>
      </c>
      <c r="D2748" s="132" t="n">
        <v>19.892</v>
      </c>
      <c r="E2748" s="132" t="n">
        <v>19.68</v>
      </c>
      <c r="F2748" s="132" t="n">
        <v>19.6891</v>
      </c>
    </row>
    <row r="2749" customFormat="false" ht="12.8" hidden="true" customHeight="false" outlineLevel="0" collapsed="false">
      <c r="A2749" s="131" t="n">
        <v>1514412000</v>
      </c>
      <c r="B2749" s="330" t="n">
        <f aca="false">(A2749/(24*60*60))+DATE(1970,1,1)</f>
        <v>43096.9166666667</v>
      </c>
      <c r="C2749" s="132" t="n">
        <v>19.6891</v>
      </c>
      <c r="D2749" s="132" t="n">
        <v>19.7962</v>
      </c>
      <c r="E2749" s="132" t="n">
        <v>19.6244</v>
      </c>
      <c r="F2749" s="132" t="n">
        <v>19.70679</v>
      </c>
    </row>
    <row r="2750" customFormat="false" ht="12.8" hidden="true" customHeight="false" outlineLevel="0" collapsed="false">
      <c r="A2750" s="131" t="n">
        <v>1514498400</v>
      </c>
      <c r="B2750" s="330" t="n">
        <f aca="false">(A2750/(24*60*60))+DATE(1970,1,1)</f>
        <v>43097.9166666667</v>
      </c>
      <c r="C2750" s="132" t="n">
        <v>19.70679</v>
      </c>
      <c r="D2750" s="132" t="n">
        <v>19.7341</v>
      </c>
      <c r="E2750" s="132" t="n">
        <v>19.5505</v>
      </c>
      <c r="F2750" s="132" t="n">
        <v>19.64023</v>
      </c>
    </row>
    <row r="2751" customFormat="false" ht="12.8" hidden="true" customHeight="false" outlineLevel="0" collapsed="false">
      <c r="A2751" s="131" t="n">
        <v>1514844000</v>
      </c>
      <c r="B2751" s="330" t="n">
        <f aca="false">(A2751/(24*60*60))+DATE(1970,1,1)</f>
        <v>43101.9166666667</v>
      </c>
      <c r="C2751" s="132" t="n">
        <v>19.64023</v>
      </c>
      <c r="D2751" s="132" t="n">
        <v>19.6515</v>
      </c>
      <c r="E2751" s="132" t="n">
        <v>19.4417</v>
      </c>
      <c r="F2751" s="132" t="n">
        <v>19.5342</v>
      </c>
    </row>
    <row r="2752" customFormat="false" ht="12.8" hidden="true" customHeight="false" outlineLevel="0" collapsed="false">
      <c r="A2752" s="131" t="n">
        <v>1514930400</v>
      </c>
      <c r="B2752" s="330" t="n">
        <f aca="false">(A2752/(24*60*60))+DATE(1970,1,1)</f>
        <v>43102.9166666667</v>
      </c>
      <c r="C2752" s="132" t="n">
        <v>19.5342</v>
      </c>
      <c r="D2752" s="132" t="n">
        <v>19.5418</v>
      </c>
      <c r="E2752" s="132" t="n">
        <v>19.3328</v>
      </c>
      <c r="F2752" s="132" t="n">
        <v>19.3433</v>
      </c>
    </row>
    <row r="2753" customFormat="false" ht="12.8" hidden="true" customHeight="false" outlineLevel="0" collapsed="false">
      <c r="A2753" s="131" t="n">
        <v>1515016800</v>
      </c>
      <c r="B2753" s="330" t="n">
        <f aca="false">(A2753/(24*60*60))+DATE(1970,1,1)</f>
        <v>43103.9166666667</v>
      </c>
      <c r="C2753" s="132" t="n">
        <v>19.3433</v>
      </c>
      <c r="D2753" s="132" t="n">
        <v>19.3889</v>
      </c>
      <c r="E2753" s="132" t="n">
        <v>19.2085</v>
      </c>
      <c r="F2753" s="132" t="n">
        <v>19.2888</v>
      </c>
    </row>
    <row r="2754" customFormat="false" ht="12.8" hidden="true" customHeight="false" outlineLevel="0" collapsed="false">
      <c r="A2754" s="131" t="n">
        <v>1515103200</v>
      </c>
      <c r="B2754" s="330" t="n">
        <f aca="false">(A2754/(24*60*60))+DATE(1970,1,1)</f>
        <v>43104.9166666667</v>
      </c>
      <c r="C2754" s="132" t="n">
        <v>19.2888</v>
      </c>
      <c r="D2754" s="132" t="n">
        <v>19.4011</v>
      </c>
      <c r="E2754" s="132" t="n">
        <v>19.1629</v>
      </c>
      <c r="F2754" s="132" t="n">
        <v>19.1766</v>
      </c>
    </row>
    <row r="2755" customFormat="false" ht="12.8" hidden="true" customHeight="false" outlineLevel="0" collapsed="false">
      <c r="A2755" s="131" t="n">
        <v>1515362400</v>
      </c>
      <c r="B2755" s="330" t="n">
        <f aca="false">(A2755/(24*60*60))+DATE(1970,1,1)</f>
        <v>43107.9166666667</v>
      </c>
      <c r="C2755" s="132" t="n">
        <v>19.1753</v>
      </c>
      <c r="D2755" s="132" t="n">
        <v>19.29628</v>
      </c>
      <c r="E2755" s="132" t="n">
        <v>19.16</v>
      </c>
      <c r="F2755" s="132" t="n">
        <v>19.2239</v>
      </c>
    </row>
    <row r="2756" customFormat="false" ht="12.8" hidden="true" customHeight="false" outlineLevel="0" collapsed="false">
      <c r="A2756" s="131" t="n">
        <v>1515448800</v>
      </c>
      <c r="B2756" s="330" t="n">
        <f aca="false">(A2756/(24*60*60))+DATE(1970,1,1)</f>
        <v>43108.9166666667</v>
      </c>
      <c r="C2756" s="132" t="n">
        <v>19.2239</v>
      </c>
      <c r="D2756" s="132" t="n">
        <v>19.3496</v>
      </c>
      <c r="E2756" s="132" t="n">
        <v>19.17899</v>
      </c>
      <c r="F2756" s="132" t="n">
        <v>19.2398</v>
      </c>
    </row>
    <row r="2757" customFormat="false" ht="12.8" hidden="true" customHeight="false" outlineLevel="0" collapsed="false">
      <c r="A2757" s="131" t="n">
        <v>1515535200</v>
      </c>
      <c r="B2757" s="330" t="n">
        <f aca="false">(A2757/(24*60*60))+DATE(1970,1,1)</f>
        <v>43109.9166666667</v>
      </c>
      <c r="C2757" s="132" t="n">
        <v>19.2398</v>
      </c>
      <c r="D2757" s="132" t="n">
        <v>19.4137</v>
      </c>
      <c r="E2757" s="132" t="n">
        <v>19.1658</v>
      </c>
      <c r="F2757" s="132" t="n">
        <v>19.27806</v>
      </c>
    </row>
    <row r="2758" customFormat="false" ht="12.8" hidden="true" customHeight="false" outlineLevel="0" collapsed="false">
      <c r="A2758" s="131" t="n">
        <v>1515621600</v>
      </c>
      <c r="B2758" s="330" t="n">
        <f aca="false">(A2758/(24*60*60))+DATE(1970,1,1)</f>
        <v>43110.9166666667</v>
      </c>
      <c r="C2758" s="132" t="n">
        <v>19.27806</v>
      </c>
      <c r="D2758" s="132" t="n">
        <v>19.4341</v>
      </c>
      <c r="E2758" s="132" t="n">
        <v>19.2244</v>
      </c>
      <c r="F2758" s="132" t="n">
        <v>19.2705</v>
      </c>
    </row>
    <row r="2759" customFormat="false" ht="12.8" hidden="true" customHeight="false" outlineLevel="0" collapsed="false">
      <c r="A2759" s="131" t="n">
        <v>1515708000</v>
      </c>
      <c r="B2759" s="330" t="n">
        <f aca="false">(A2759/(24*60*60))+DATE(1970,1,1)</f>
        <v>43111.9166666667</v>
      </c>
      <c r="C2759" s="132" t="n">
        <v>19.2705</v>
      </c>
      <c r="D2759" s="132" t="n">
        <v>19.2758</v>
      </c>
      <c r="E2759" s="132" t="n">
        <v>18.9855</v>
      </c>
      <c r="F2759" s="132" t="n">
        <v>19.0294</v>
      </c>
    </row>
    <row r="2760" customFormat="false" ht="12.8" hidden="true" customHeight="false" outlineLevel="0" collapsed="false">
      <c r="A2760" s="131" t="n">
        <v>1515967200</v>
      </c>
      <c r="B2760" s="330" t="n">
        <f aca="false">(A2760/(24*60*60))+DATE(1970,1,1)</f>
        <v>43114.9166666667</v>
      </c>
      <c r="C2760" s="132" t="n">
        <v>19.03529</v>
      </c>
      <c r="D2760" s="132" t="n">
        <v>19.0523</v>
      </c>
      <c r="E2760" s="132" t="n">
        <v>18.78663</v>
      </c>
      <c r="F2760" s="132" t="n">
        <v>18.8518</v>
      </c>
    </row>
    <row r="2761" customFormat="false" ht="12.8" hidden="true" customHeight="false" outlineLevel="0" collapsed="false">
      <c r="A2761" s="131" t="n">
        <v>1516053600</v>
      </c>
      <c r="B2761" s="330" t="n">
        <f aca="false">(A2761/(24*60*60))+DATE(1970,1,1)</f>
        <v>43115.9166666667</v>
      </c>
      <c r="C2761" s="132" t="n">
        <v>18.8518</v>
      </c>
      <c r="D2761" s="132" t="n">
        <v>18.8948</v>
      </c>
      <c r="E2761" s="132" t="n">
        <v>18.7484</v>
      </c>
      <c r="F2761" s="132" t="n">
        <v>18.7648</v>
      </c>
    </row>
    <row r="2762" customFormat="false" ht="12.8" hidden="true" customHeight="false" outlineLevel="0" collapsed="false">
      <c r="A2762" s="131" t="n">
        <v>1516140000</v>
      </c>
      <c r="B2762" s="330" t="n">
        <f aca="false">(A2762/(24*60*60))+DATE(1970,1,1)</f>
        <v>43116.9166666667</v>
      </c>
      <c r="C2762" s="132" t="n">
        <v>18.7648</v>
      </c>
      <c r="D2762" s="132" t="n">
        <v>18.83525</v>
      </c>
      <c r="E2762" s="132" t="n">
        <v>18.57939</v>
      </c>
      <c r="F2762" s="132" t="n">
        <v>18.7145</v>
      </c>
    </row>
    <row r="2763" customFormat="false" ht="12.8" hidden="true" customHeight="false" outlineLevel="0" collapsed="false">
      <c r="A2763" s="131" t="n">
        <v>1516226400</v>
      </c>
      <c r="B2763" s="330" t="n">
        <f aca="false">(A2763/(24*60*60))+DATE(1970,1,1)</f>
        <v>43117.9166666667</v>
      </c>
      <c r="C2763" s="132" t="n">
        <v>18.7145</v>
      </c>
      <c r="D2763" s="132" t="n">
        <v>18.808</v>
      </c>
      <c r="E2763" s="132" t="n">
        <v>18.5961</v>
      </c>
      <c r="F2763" s="132" t="n">
        <v>18.5993</v>
      </c>
    </row>
    <row r="2764" customFormat="false" ht="12.8" hidden="true" customHeight="false" outlineLevel="0" collapsed="false">
      <c r="A2764" s="131" t="n">
        <v>1516312800</v>
      </c>
      <c r="B2764" s="330" t="n">
        <f aca="false">(A2764/(24*60*60))+DATE(1970,1,1)</f>
        <v>43118.9166666667</v>
      </c>
      <c r="C2764" s="132" t="n">
        <v>18.5993</v>
      </c>
      <c r="D2764" s="132" t="n">
        <v>18.6597</v>
      </c>
      <c r="E2764" s="132" t="n">
        <v>18.54527</v>
      </c>
      <c r="F2764" s="132" t="n">
        <v>18.6204</v>
      </c>
    </row>
    <row r="2765" customFormat="false" ht="12.8" hidden="true" customHeight="false" outlineLevel="0" collapsed="false">
      <c r="A2765" s="131" t="n">
        <v>1516572000</v>
      </c>
      <c r="B2765" s="330" t="n">
        <f aca="false">(A2765/(24*60*60))+DATE(1970,1,1)</f>
        <v>43121.9166666667</v>
      </c>
      <c r="C2765" s="132" t="n">
        <v>18.59182</v>
      </c>
      <c r="D2765" s="132" t="n">
        <v>18.77174</v>
      </c>
      <c r="E2765" s="132" t="n">
        <v>18.5689</v>
      </c>
      <c r="F2765" s="132" t="n">
        <v>18.6792</v>
      </c>
    </row>
    <row r="2766" customFormat="false" ht="12.8" hidden="true" customHeight="false" outlineLevel="0" collapsed="false">
      <c r="A2766" s="131" t="n">
        <v>1516658400</v>
      </c>
      <c r="B2766" s="330" t="n">
        <f aca="false">(A2766/(24*60*60))+DATE(1970,1,1)</f>
        <v>43122.9166666667</v>
      </c>
      <c r="C2766" s="132" t="n">
        <v>18.6792</v>
      </c>
      <c r="D2766" s="132" t="n">
        <v>18.878</v>
      </c>
      <c r="E2766" s="132" t="n">
        <v>18.67593</v>
      </c>
      <c r="F2766" s="132" t="n">
        <v>18.696</v>
      </c>
    </row>
    <row r="2767" customFormat="false" ht="12.8" hidden="true" customHeight="false" outlineLevel="0" collapsed="false">
      <c r="A2767" s="131" t="n">
        <v>1516744800</v>
      </c>
      <c r="B2767" s="330" t="n">
        <f aca="false">(A2767/(24*60*60))+DATE(1970,1,1)</f>
        <v>43123.9166666667</v>
      </c>
      <c r="C2767" s="132" t="n">
        <v>18.696</v>
      </c>
      <c r="D2767" s="132" t="n">
        <v>18.7122</v>
      </c>
      <c r="E2767" s="132" t="n">
        <v>18.45081</v>
      </c>
      <c r="F2767" s="132" t="n">
        <v>18.4994</v>
      </c>
    </row>
    <row r="2768" customFormat="false" ht="12.8" hidden="true" customHeight="false" outlineLevel="0" collapsed="false">
      <c r="A2768" s="131" t="n">
        <v>1516831200</v>
      </c>
      <c r="B2768" s="330" t="n">
        <f aca="false">(A2768/(24*60*60))+DATE(1970,1,1)</f>
        <v>43124.9166666667</v>
      </c>
      <c r="C2768" s="132" t="n">
        <v>18.4994</v>
      </c>
      <c r="D2768" s="132" t="n">
        <v>18.6473</v>
      </c>
      <c r="E2768" s="132" t="n">
        <v>18.3021</v>
      </c>
      <c r="F2768" s="132" t="n">
        <v>18.6018</v>
      </c>
    </row>
    <row r="2769" customFormat="false" ht="12.8" hidden="true" customHeight="false" outlineLevel="0" collapsed="false">
      <c r="A2769" s="131" t="n">
        <v>1516917600</v>
      </c>
      <c r="B2769" s="330" t="n">
        <f aca="false">(A2769/(24*60*60))+DATE(1970,1,1)</f>
        <v>43125.9166666667</v>
      </c>
      <c r="C2769" s="132" t="n">
        <v>18.6018</v>
      </c>
      <c r="D2769" s="132" t="n">
        <v>18.6232</v>
      </c>
      <c r="E2769" s="132" t="n">
        <v>18.413</v>
      </c>
      <c r="F2769" s="132" t="n">
        <v>18.47426</v>
      </c>
    </row>
    <row r="2770" customFormat="false" ht="12.8" hidden="true" customHeight="false" outlineLevel="0" collapsed="false">
      <c r="A2770" s="131" t="n">
        <v>1517176800</v>
      </c>
      <c r="B2770" s="330" t="n">
        <f aca="false">(A2770/(24*60*60))+DATE(1970,1,1)</f>
        <v>43128.9166666667</v>
      </c>
      <c r="C2770" s="132" t="n">
        <v>18.47426</v>
      </c>
      <c r="D2770" s="132" t="n">
        <v>18.6779</v>
      </c>
      <c r="E2770" s="132" t="n">
        <v>18.4517</v>
      </c>
      <c r="F2770" s="132" t="n">
        <v>18.6054</v>
      </c>
    </row>
    <row r="2771" customFormat="false" ht="12.8" hidden="true" customHeight="false" outlineLevel="0" collapsed="false">
      <c r="A2771" s="131" t="n">
        <v>1517263200</v>
      </c>
      <c r="B2771" s="330" t="n">
        <f aca="false">(A2771/(24*60*60))+DATE(1970,1,1)</f>
        <v>43129.9166666667</v>
      </c>
      <c r="C2771" s="132" t="n">
        <v>18.6054</v>
      </c>
      <c r="D2771" s="132" t="n">
        <v>18.7861</v>
      </c>
      <c r="E2771" s="132" t="n">
        <v>18.5665</v>
      </c>
      <c r="F2771" s="132" t="n">
        <v>18.7451</v>
      </c>
    </row>
    <row r="2772" customFormat="false" ht="12.8" hidden="true" customHeight="false" outlineLevel="0" collapsed="false">
      <c r="A2772" s="131" t="n">
        <v>1517349600</v>
      </c>
      <c r="B2772" s="330" t="n">
        <f aca="false">(A2772/(24*60*60))+DATE(1970,1,1)</f>
        <v>43130.9166666667</v>
      </c>
      <c r="C2772" s="132" t="n">
        <v>18.7451</v>
      </c>
      <c r="D2772" s="132" t="n">
        <v>18.77708</v>
      </c>
      <c r="E2772" s="132" t="n">
        <v>18.5585</v>
      </c>
      <c r="F2772" s="132" t="n">
        <v>18.5996</v>
      </c>
    </row>
    <row r="2773" customFormat="false" ht="12.8" hidden="true" customHeight="false" outlineLevel="0" collapsed="false">
      <c r="A2773" s="131" t="n">
        <v>1517436000</v>
      </c>
      <c r="B2773" s="330" t="n">
        <f aca="false">(A2773/(24*60*60))+DATE(1970,1,1)</f>
        <v>43131.9166666667</v>
      </c>
      <c r="C2773" s="132" t="n">
        <v>18.5996</v>
      </c>
      <c r="D2773" s="132" t="n">
        <v>18.6689</v>
      </c>
      <c r="E2773" s="132" t="n">
        <v>18.3092</v>
      </c>
      <c r="F2773" s="132" t="n">
        <v>18.3433</v>
      </c>
    </row>
    <row r="2774" customFormat="false" ht="12.8" hidden="true" customHeight="false" outlineLevel="0" collapsed="false">
      <c r="A2774" s="131" t="n">
        <v>1517522400</v>
      </c>
      <c r="B2774" s="330" t="n">
        <f aca="false">(A2774/(24*60*60))+DATE(1970,1,1)</f>
        <v>43132.9166666667</v>
      </c>
      <c r="C2774" s="132" t="n">
        <v>18.3433</v>
      </c>
      <c r="D2774" s="132" t="n">
        <v>18.65724</v>
      </c>
      <c r="E2774" s="132" t="n">
        <v>18.3266</v>
      </c>
      <c r="F2774" s="132" t="n">
        <v>18.5934</v>
      </c>
    </row>
    <row r="2775" customFormat="false" ht="12.8" hidden="true" customHeight="false" outlineLevel="0" collapsed="false">
      <c r="A2775" s="131" t="n">
        <v>1517781600</v>
      </c>
      <c r="B2775" s="330" t="n">
        <f aca="false">(A2775/(24*60*60))+DATE(1970,1,1)</f>
        <v>43135.9166666667</v>
      </c>
      <c r="C2775" s="132" t="n">
        <v>18.60537</v>
      </c>
      <c r="D2775" s="132" t="n">
        <v>18.852</v>
      </c>
      <c r="E2775" s="132" t="n">
        <v>18.5202</v>
      </c>
      <c r="F2775" s="132" t="n">
        <v>18.7805</v>
      </c>
    </row>
    <row r="2776" customFormat="false" ht="12.8" hidden="true" customHeight="false" outlineLevel="0" collapsed="false">
      <c r="A2776" s="131" t="n">
        <v>1517868000</v>
      </c>
      <c r="B2776" s="330" t="n">
        <f aca="false">(A2776/(24*60*60))+DATE(1970,1,1)</f>
        <v>43136.9166666667</v>
      </c>
      <c r="C2776" s="132" t="n">
        <v>18.7805</v>
      </c>
      <c r="D2776" s="132" t="n">
        <v>18.93744</v>
      </c>
      <c r="E2776" s="132" t="n">
        <v>18.5781</v>
      </c>
      <c r="F2776" s="132" t="n">
        <v>18.598</v>
      </c>
    </row>
    <row r="2777" customFormat="false" ht="12.8" hidden="true" customHeight="false" outlineLevel="0" collapsed="false">
      <c r="A2777" s="131" t="n">
        <v>1517954400</v>
      </c>
      <c r="B2777" s="330" t="n">
        <f aca="false">(A2777/(24*60*60))+DATE(1970,1,1)</f>
        <v>43137.9166666667</v>
      </c>
      <c r="C2777" s="132" t="n">
        <v>18.598</v>
      </c>
      <c r="D2777" s="132" t="n">
        <v>18.7991</v>
      </c>
      <c r="E2777" s="132" t="n">
        <v>18.59019</v>
      </c>
      <c r="F2777" s="132" t="n">
        <v>18.79018</v>
      </c>
    </row>
    <row r="2778" customFormat="false" ht="12.8" hidden="true" customHeight="false" outlineLevel="0" collapsed="false">
      <c r="A2778" s="131" t="n">
        <v>1518040800</v>
      </c>
      <c r="B2778" s="330" t="n">
        <f aca="false">(A2778/(24*60*60))+DATE(1970,1,1)</f>
        <v>43138.9166666667</v>
      </c>
      <c r="C2778" s="132" t="n">
        <v>18.79018</v>
      </c>
      <c r="D2778" s="132" t="n">
        <v>18.97547</v>
      </c>
      <c r="E2778" s="132" t="n">
        <v>18.69084</v>
      </c>
      <c r="F2778" s="132" t="n">
        <v>18.8883</v>
      </c>
    </row>
    <row r="2779" customFormat="false" ht="12.8" hidden="true" customHeight="false" outlineLevel="0" collapsed="false">
      <c r="A2779" s="131" t="n">
        <v>1518127200</v>
      </c>
      <c r="B2779" s="330" t="n">
        <f aca="false">(A2779/(24*60*60))+DATE(1970,1,1)</f>
        <v>43139.9166666667</v>
      </c>
      <c r="C2779" s="132" t="n">
        <v>18.8883</v>
      </c>
      <c r="D2779" s="132" t="n">
        <v>18.9603</v>
      </c>
      <c r="E2779" s="132" t="n">
        <v>18.66859</v>
      </c>
      <c r="F2779" s="132" t="n">
        <v>18.7057</v>
      </c>
    </row>
    <row r="2780" customFormat="false" ht="12.8" hidden="true" customHeight="false" outlineLevel="0" collapsed="false">
      <c r="A2780" s="131" t="n">
        <v>1518386400</v>
      </c>
      <c r="B2780" s="330" t="n">
        <f aca="false">(A2780/(24*60*60))+DATE(1970,1,1)</f>
        <v>43142.9166666667</v>
      </c>
      <c r="C2780" s="132" t="n">
        <v>18.7147</v>
      </c>
      <c r="D2780" s="132" t="n">
        <v>18.7316</v>
      </c>
      <c r="E2780" s="132" t="n">
        <v>18.5845</v>
      </c>
      <c r="F2780" s="132" t="n">
        <v>18.5937</v>
      </c>
    </row>
    <row r="2781" customFormat="false" ht="12.8" hidden="true" customHeight="false" outlineLevel="0" collapsed="false">
      <c r="A2781" s="131" t="n">
        <v>1518472800</v>
      </c>
      <c r="B2781" s="330" t="n">
        <f aca="false">(A2781/(24*60*60))+DATE(1970,1,1)</f>
        <v>43143.9166666667</v>
      </c>
      <c r="C2781" s="132" t="n">
        <v>18.5937</v>
      </c>
      <c r="D2781" s="132" t="n">
        <v>18.6762</v>
      </c>
      <c r="E2781" s="132" t="n">
        <v>18.5684</v>
      </c>
      <c r="F2781" s="132" t="n">
        <v>18.6518</v>
      </c>
    </row>
    <row r="2782" customFormat="false" ht="12.8" hidden="true" customHeight="false" outlineLevel="0" collapsed="false">
      <c r="A2782" s="131" t="n">
        <v>1518559200</v>
      </c>
      <c r="B2782" s="330" t="n">
        <f aca="false">(A2782/(24*60*60))+DATE(1970,1,1)</f>
        <v>43144.9166666667</v>
      </c>
      <c r="C2782" s="132" t="n">
        <v>18.6518</v>
      </c>
      <c r="D2782" s="132" t="n">
        <v>18.7826</v>
      </c>
      <c r="E2782" s="132" t="n">
        <v>18.53596</v>
      </c>
      <c r="F2782" s="132" t="n">
        <v>18.5577</v>
      </c>
    </row>
    <row r="2783" customFormat="false" ht="12.8" hidden="true" customHeight="false" outlineLevel="0" collapsed="false">
      <c r="A2783" s="131" t="n">
        <v>1518645600</v>
      </c>
      <c r="B2783" s="330" t="n">
        <f aca="false">(A2783/(24*60*60))+DATE(1970,1,1)</f>
        <v>43145.9166666667</v>
      </c>
      <c r="C2783" s="132" t="n">
        <v>18.5577</v>
      </c>
      <c r="D2783" s="132" t="n">
        <v>18.5719</v>
      </c>
      <c r="E2783" s="132" t="n">
        <v>18.43175</v>
      </c>
      <c r="F2783" s="132" t="n">
        <v>18.4981</v>
      </c>
    </row>
    <row r="2784" customFormat="false" ht="12.8" hidden="true" customHeight="false" outlineLevel="0" collapsed="false">
      <c r="A2784" s="131" t="n">
        <v>1518732000</v>
      </c>
      <c r="B2784" s="330" t="n">
        <f aca="false">(A2784/(24*60*60))+DATE(1970,1,1)</f>
        <v>43146.9166666667</v>
      </c>
      <c r="C2784" s="132" t="n">
        <v>18.4981</v>
      </c>
      <c r="D2784" s="132" t="n">
        <v>18.5481</v>
      </c>
      <c r="E2784" s="132" t="n">
        <v>18.4496</v>
      </c>
      <c r="F2784" s="132" t="n">
        <v>18.50527</v>
      </c>
    </row>
    <row r="2785" customFormat="false" ht="12.8" hidden="true" customHeight="false" outlineLevel="0" collapsed="false">
      <c r="A2785" s="131" t="n">
        <v>1518991200</v>
      </c>
      <c r="B2785" s="330" t="n">
        <f aca="false">(A2785/(24*60*60))+DATE(1970,1,1)</f>
        <v>43149.9166666667</v>
      </c>
      <c r="C2785" s="132" t="n">
        <v>18.5076</v>
      </c>
      <c r="D2785" s="132" t="n">
        <v>18.5669</v>
      </c>
      <c r="E2785" s="132" t="n">
        <v>18.46091</v>
      </c>
      <c r="F2785" s="132" t="n">
        <v>18.531</v>
      </c>
    </row>
    <row r="2786" customFormat="false" ht="12.8" hidden="true" customHeight="false" outlineLevel="0" collapsed="false">
      <c r="A2786" s="131" t="n">
        <v>1519077600</v>
      </c>
      <c r="B2786" s="330" t="n">
        <f aca="false">(A2786/(24*60*60))+DATE(1970,1,1)</f>
        <v>43150.9166666667</v>
      </c>
      <c r="C2786" s="132" t="n">
        <v>18.531</v>
      </c>
      <c r="D2786" s="132" t="n">
        <v>18.7397</v>
      </c>
      <c r="E2786" s="132" t="n">
        <v>18.522</v>
      </c>
      <c r="F2786" s="132" t="n">
        <v>18.7046</v>
      </c>
    </row>
    <row r="2787" customFormat="false" ht="12.8" hidden="true" customHeight="false" outlineLevel="0" collapsed="false">
      <c r="A2787" s="131" t="n">
        <v>1519164000</v>
      </c>
      <c r="B2787" s="330" t="n">
        <f aca="false">(A2787/(24*60*60))+DATE(1970,1,1)</f>
        <v>43151.9166666667</v>
      </c>
      <c r="C2787" s="132" t="n">
        <v>18.7046</v>
      </c>
      <c r="D2787" s="132" t="n">
        <v>18.8638</v>
      </c>
      <c r="E2787" s="132" t="n">
        <v>18.6074</v>
      </c>
      <c r="F2787" s="132" t="n">
        <v>18.8303</v>
      </c>
    </row>
    <row r="2788" customFormat="false" ht="12.8" hidden="true" customHeight="false" outlineLevel="0" collapsed="false">
      <c r="A2788" s="131" t="n">
        <v>1519250400</v>
      </c>
      <c r="B2788" s="330" t="n">
        <f aca="false">(A2788/(24*60*60))+DATE(1970,1,1)</f>
        <v>43152.9166666667</v>
      </c>
      <c r="C2788" s="132" t="n">
        <v>18.8303</v>
      </c>
      <c r="D2788" s="132" t="n">
        <v>18.858</v>
      </c>
      <c r="E2788" s="132" t="n">
        <v>18.602</v>
      </c>
      <c r="F2788" s="132" t="n">
        <v>18.602</v>
      </c>
    </row>
    <row r="2789" customFormat="false" ht="12.8" hidden="true" customHeight="false" outlineLevel="0" collapsed="false">
      <c r="A2789" s="131" t="n">
        <v>1519336800</v>
      </c>
      <c r="B2789" s="330" t="n">
        <f aca="false">(A2789/(24*60*60))+DATE(1970,1,1)</f>
        <v>43153.9166666667</v>
      </c>
      <c r="C2789" s="132" t="n">
        <v>18.602</v>
      </c>
      <c r="D2789" s="132" t="n">
        <v>18.6463</v>
      </c>
      <c r="E2789" s="132" t="n">
        <v>18.51752</v>
      </c>
      <c r="F2789" s="132" t="n">
        <v>18.5391</v>
      </c>
    </row>
    <row r="2790" customFormat="false" ht="12.8" hidden="true" customHeight="false" outlineLevel="0" collapsed="false">
      <c r="A2790" s="131" t="n">
        <v>1519596000</v>
      </c>
      <c r="B2790" s="330" t="n">
        <f aca="false">(A2790/(24*60*60))+DATE(1970,1,1)</f>
        <v>43156.9166666667</v>
      </c>
      <c r="C2790" s="132" t="n">
        <v>18.57043</v>
      </c>
      <c r="D2790" s="132" t="n">
        <v>18.7137</v>
      </c>
      <c r="E2790" s="132" t="n">
        <v>18.5441</v>
      </c>
      <c r="F2790" s="132" t="n">
        <v>18.6757</v>
      </c>
    </row>
    <row r="2791" customFormat="false" ht="12.8" hidden="true" customHeight="false" outlineLevel="0" collapsed="false">
      <c r="A2791" s="131" t="n">
        <v>1519682400</v>
      </c>
      <c r="B2791" s="330" t="n">
        <f aca="false">(A2791/(24*60*60))+DATE(1970,1,1)</f>
        <v>43157.9166666667</v>
      </c>
      <c r="C2791" s="132" t="n">
        <v>18.6757</v>
      </c>
      <c r="D2791" s="132" t="n">
        <v>18.8495</v>
      </c>
      <c r="E2791" s="132" t="n">
        <v>18.64019</v>
      </c>
      <c r="F2791" s="132" t="n">
        <v>18.8399</v>
      </c>
    </row>
    <row r="2792" customFormat="false" ht="12.8" hidden="true" customHeight="false" outlineLevel="0" collapsed="false">
      <c r="A2792" s="131" t="n">
        <v>1519768800</v>
      </c>
      <c r="B2792" s="330" t="n">
        <f aca="false">(A2792/(24*60*60))+DATE(1970,1,1)</f>
        <v>43158.9166666667</v>
      </c>
      <c r="C2792" s="132" t="n">
        <v>18.8399</v>
      </c>
      <c r="D2792" s="132" t="n">
        <v>18.8774</v>
      </c>
      <c r="E2792" s="132" t="n">
        <v>18.7667</v>
      </c>
      <c r="F2792" s="132" t="n">
        <v>18.82757</v>
      </c>
    </row>
    <row r="2793" customFormat="false" ht="12.8" hidden="true" customHeight="false" outlineLevel="0" collapsed="false">
      <c r="A2793" s="131" t="n">
        <v>1519855200</v>
      </c>
      <c r="B2793" s="330" t="n">
        <f aca="false">(A2793/(24*60*60))+DATE(1970,1,1)</f>
        <v>43159.9166666667</v>
      </c>
      <c r="C2793" s="132" t="n">
        <v>18.82757</v>
      </c>
      <c r="D2793" s="132" t="n">
        <v>18.9434</v>
      </c>
      <c r="E2793" s="132" t="n">
        <v>18.7816</v>
      </c>
      <c r="F2793" s="132" t="n">
        <v>18.83015</v>
      </c>
    </row>
    <row r="2794" customFormat="false" ht="12.8" hidden="true" customHeight="false" outlineLevel="0" collapsed="false">
      <c r="A2794" s="131" t="n">
        <v>1519941600</v>
      </c>
      <c r="B2794" s="330" t="n">
        <f aca="false">(A2794/(24*60*60))+DATE(1970,1,1)</f>
        <v>43160.9166666667</v>
      </c>
      <c r="C2794" s="132" t="n">
        <v>18.83015</v>
      </c>
      <c r="D2794" s="132" t="n">
        <v>18.9802</v>
      </c>
      <c r="E2794" s="132" t="n">
        <v>18.79337</v>
      </c>
      <c r="F2794" s="132" t="n">
        <v>18.80496</v>
      </c>
    </row>
    <row r="2795" customFormat="false" ht="12.8" hidden="true" customHeight="false" outlineLevel="0" collapsed="false">
      <c r="A2795" s="131" t="n">
        <v>1520200800</v>
      </c>
      <c r="B2795" s="330" t="n">
        <f aca="false">(A2795/(24*60*60))+DATE(1970,1,1)</f>
        <v>43163.9166666667</v>
      </c>
      <c r="C2795" s="132" t="n">
        <v>18.831</v>
      </c>
      <c r="D2795" s="132" t="n">
        <v>18.9627</v>
      </c>
      <c r="E2795" s="132" t="n">
        <v>18.77645</v>
      </c>
      <c r="F2795" s="132" t="n">
        <v>18.7936</v>
      </c>
    </row>
    <row r="2796" customFormat="false" ht="12.8" hidden="true" customHeight="false" outlineLevel="0" collapsed="false">
      <c r="A2796" s="131" t="n">
        <v>1520287200</v>
      </c>
      <c r="B2796" s="330" t="n">
        <f aca="false">(A2796/(24*60*60))+DATE(1970,1,1)</f>
        <v>43164.9166666667</v>
      </c>
      <c r="C2796" s="132" t="n">
        <v>18.7936</v>
      </c>
      <c r="D2796" s="132" t="n">
        <v>18.8006</v>
      </c>
      <c r="E2796" s="132" t="n">
        <v>18.6578</v>
      </c>
      <c r="F2796" s="132" t="n">
        <v>18.7372</v>
      </c>
    </row>
    <row r="2797" customFormat="false" ht="12.8" hidden="true" customHeight="false" outlineLevel="0" collapsed="false">
      <c r="A2797" s="131" t="n">
        <v>1520373600</v>
      </c>
      <c r="B2797" s="330" t="n">
        <f aca="false">(A2797/(24*60*60))+DATE(1970,1,1)</f>
        <v>43165.9166666667</v>
      </c>
      <c r="C2797" s="132" t="n">
        <v>18.7372</v>
      </c>
      <c r="D2797" s="132" t="n">
        <v>18.90227</v>
      </c>
      <c r="E2797" s="132" t="n">
        <v>18.7046</v>
      </c>
      <c r="F2797" s="132" t="n">
        <v>18.7123</v>
      </c>
    </row>
    <row r="2798" customFormat="false" ht="12.8" hidden="true" customHeight="false" outlineLevel="0" collapsed="false">
      <c r="A2798" s="131" t="n">
        <v>1520460000</v>
      </c>
      <c r="B2798" s="330" t="n">
        <f aca="false">(A2798/(24*60*60))+DATE(1970,1,1)</f>
        <v>43166.9166666667</v>
      </c>
      <c r="C2798" s="132" t="n">
        <v>18.7123</v>
      </c>
      <c r="D2798" s="132" t="n">
        <v>18.77163</v>
      </c>
      <c r="E2798" s="132" t="n">
        <v>18.61312</v>
      </c>
      <c r="F2798" s="132" t="n">
        <v>18.6576</v>
      </c>
    </row>
    <row r="2799" customFormat="false" ht="12.8" hidden="true" customHeight="false" outlineLevel="0" collapsed="false">
      <c r="A2799" s="131" t="n">
        <v>1520546400</v>
      </c>
      <c r="B2799" s="330" t="n">
        <f aca="false">(A2799/(24*60*60))+DATE(1970,1,1)</f>
        <v>43167.9166666667</v>
      </c>
      <c r="C2799" s="132" t="n">
        <v>18.6576</v>
      </c>
      <c r="D2799" s="132" t="n">
        <v>18.67474</v>
      </c>
      <c r="E2799" s="132" t="n">
        <v>18.5074</v>
      </c>
      <c r="F2799" s="132" t="n">
        <v>18.5995</v>
      </c>
    </row>
    <row r="2800" customFormat="false" ht="12.8" hidden="true" customHeight="false" outlineLevel="0" collapsed="false">
      <c r="A2800" s="131" t="n">
        <v>1520802000</v>
      </c>
      <c r="B2800" s="330" t="n">
        <f aca="false">(A2800/(24*60*60))+DATE(1970,1,1)</f>
        <v>43170.875</v>
      </c>
      <c r="C2800" s="132" t="n">
        <v>18.5995</v>
      </c>
      <c r="D2800" s="132" t="n">
        <v>18.6851</v>
      </c>
      <c r="E2800" s="132" t="n">
        <v>18.5618</v>
      </c>
      <c r="F2800" s="132" t="n">
        <v>18.58513</v>
      </c>
    </row>
    <row r="2801" customFormat="false" ht="12.8" hidden="true" customHeight="false" outlineLevel="0" collapsed="false">
      <c r="A2801" s="131" t="n">
        <v>1520888400</v>
      </c>
      <c r="B2801" s="330" t="n">
        <f aca="false">(A2801/(24*60*60))+DATE(1970,1,1)</f>
        <v>43171.875</v>
      </c>
      <c r="C2801" s="132" t="n">
        <v>18.58513</v>
      </c>
      <c r="D2801" s="132" t="n">
        <v>18.6441</v>
      </c>
      <c r="E2801" s="132" t="n">
        <v>18.5028</v>
      </c>
      <c r="F2801" s="132" t="n">
        <v>18.6038</v>
      </c>
    </row>
    <row r="2802" customFormat="false" ht="12.8" hidden="true" customHeight="false" outlineLevel="0" collapsed="false">
      <c r="A2802" s="131" t="n">
        <v>1520974800</v>
      </c>
      <c r="B2802" s="330" t="n">
        <f aca="false">(A2802/(24*60*60))+DATE(1970,1,1)</f>
        <v>43172.875</v>
      </c>
      <c r="C2802" s="132" t="n">
        <v>18.6038</v>
      </c>
      <c r="D2802" s="132" t="n">
        <v>18.63117</v>
      </c>
      <c r="E2802" s="132" t="n">
        <v>18.5234</v>
      </c>
      <c r="F2802" s="132" t="n">
        <v>18.5807</v>
      </c>
    </row>
    <row r="2803" customFormat="false" ht="12.8" hidden="true" customHeight="false" outlineLevel="0" collapsed="false">
      <c r="A2803" s="131" t="n">
        <v>1521061200</v>
      </c>
      <c r="B2803" s="330" t="n">
        <f aca="false">(A2803/(24*60*60))+DATE(1970,1,1)</f>
        <v>43173.875</v>
      </c>
      <c r="C2803" s="132" t="n">
        <v>18.5807</v>
      </c>
      <c r="D2803" s="132" t="n">
        <v>18.7498</v>
      </c>
      <c r="E2803" s="132" t="n">
        <v>18.5545</v>
      </c>
      <c r="F2803" s="132" t="n">
        <v>18.6964</v>
      </c>
    </row>
    <row r="2804" customFormat="false" ht="12.8" hidden="true" customHeight="false" outlineLevel="0" collapsed="false">
      <c r="A2804" s="131" t="n">
        <v>1521147600</v>
      </c>
      <c r="B2804" s="330" t="n">
        <f aca="false">(A2804/(24*60*60))+DATE(1970,1,1)</f>
        <v>43174.875</v>
      </c>
      <c r="C2804" s="132" t="n">
        <v>18.6964</v>
      </c>
      <c r="D2804" s="132" t="n">
        <v>18.7641</v>
      </c>
      <c r="E2804" s="132" t="n">
        <v>18.67086</v>
      </c>
      <c r="F2804" s="132" t="n">
        <v>18.6882</v>
      </c>
    </row>
    <row r="2805" customFormat="false" ht="12.8" hidden="true" customHeight="false" outlineLevel="0" collapsed="false">
      <c r="A2805" s="131" t="n">
        <v>1521406800</v>
      </c>
      <c r="B2805" s="330" t="n">
        <f aca="false">(A2805/(24*60*60))+DATE(1970,1,1)</f>
        <v>43177.875</v>
      </c>
      <c r="C2805" s="132" t="n">
        <v>18.6837</v>
      </c>
      <c r="D2805" s="132" t="n">
        <v>18.84536</v>
      </c>
      <c r="E2805" s="132" t="n">
        <v>18.6796</v>
      </c>
      <c r="F2805" s="132" t="n">
        <v>18.7046</v>
      </c>
    </row>
    <row r="2806" customFormat="false" ht="12.8" hidden="true" customHeight="false" outlineLevel="0" collapsed="false">
      <c r="A2806" s="131" t="n">
        <v>1521493200</v>
      </c>
      <c r="B2806" s="330" t="n">
        <f aca="false">(A2806/(24*60*60))+DATE(1970,1,1)</f>
        <v>43178.875</v>
      </c>
      <c r="C2806" s="132" t="n">
        <v>18.7046</v>
      </c>
      <c r="D2806" s="132" t="n">
        <v>18.8067</v>
      </c>
      <c r="E2806" s="132" t="n">
        <v>18.6962</v>
      </c>
      <c r="F2806" s="132" t="n">
        <v>18.7655</v>
      </c>
    </row>
    <row r="2807" customFormat="false" ht="12.8" hidden="true" customHeight="false" outlineLevel="0" collapsed="false">
      <c r="A2807" s="131" t="n">
        <v>1521579600</v>
      </c>
      <c r="B2807" s="330" t="n">
        <f aca="false">(A2807/(24*60*60))+DATE(1970,1,1)</f>
        <v>43179.875</v>
      </c>
      <c r="C2807" s="132" t="n">
        <v>18.7655</v>
      </c>
      <c r="D2807" s="132" t="n">
        <v>18.7712</v>
      </c>
      <c r="E2807" s="132" t="n">
        <v>18.4072</v>
      </c>
      <c r="F2807" s="132" t="n">
        <v>18.4355</v>
      </c>
    </row>
    <row r="2808" customFormat="false" ht="12.8" hidden="true" customHeight="false" outlineLevel="0" collapsed="false">
      <c r="A2808" s="131" t="n">
        <v>1521666000</v>
      </c>
      <c r="B2808" s="330" t="n">
        <f aca="false">(A2808/(24*60*60))+DATE(1970,1,1)</f>
        <v>43180.875</v>
      </c>
      <c r="C2808" s="132" t="n">
        <v>18.4355</v>
      </c>
      <c r="D2808" s="132" t="n">
        <v>18.66782</v>
      </c>
      <c r="E2808" s="132" t="n">
        <v>18.4209</v>
      </c>
      <c r="F2808" s="132" t="n">
        <v>18.635</v>
      </c>
    </row>
    <row r="2809" customFormat="false" ht="12.8" hidden="true" customHeight="false" outlineLevel="0" collapsed="false">
      <c r="A2809" s="131" t="n">
        <v>1521752400</v>
      </c>
      <c r="B2809" s="330" t="n">
        <f aca="false">(A2809/(24*60*60))+DATE(1970,1,1)</f>
        <v>43181.875</v>
      </c>
      <c r="C2809" s="132" t="n">
        <v>18.635</v>
      </c>
      <c r="D2809" s="132" t="n">
        <v>18.6865</v>
      </c>
      <c r="E2809" s="132" t="n">
        <v>18.47978</v>
      </c>
      <c r="F2809" s="132" t="n">
        <v>18.5078</v>
      </c>
    </row>
    <row r="2810" customFormat="false" ht="12.8" hidden="true" customHeight="false" outlineLevel="0" collapsed="false">
      <c r="A2810" s="131" t="n">
        <v>1522011600</v>
      </c>
      <c r="B2810" s="330" t="n">
        <f aca="false">(A2810/(24*60*60))+DATE(1970,1,1)</f>
        <v>43184.875</v>
      </c>
      <c r="C2810" s="132" t="n">
        <v>18.51968</v>
      </c>
      <c r="D2810" s="132" t="n">
        <v>18.5437</v>
      </c>
      <c r="E2810" s="132" t="n">
        <v>18.2662</v>
      </c>
      <c r="F2810" s="132" t="n">
        <v>18.3376</v>
      </c>
    </row>
    <row r="2811" customFormat="false" ht="12.8" hidden="true" customHeight="false" outlineLevel="0" collapsed="false">
      <c r="A2811" s="131" t="n">
        <v>1522098000</v>
      </c>
      <c r="B2811" s="330" t="n">
        <f aca="false">(A2811/(24*60*60))+DATE(1970,1,1)</f>
        <v>43185.875</v>
      </c>
      <c r="C2811" s="132" t="n">
        <v>18.3376</v>
      </c>
      <c r="D2811" s="132" t="n">
        <v>18.4316</v>
      </c>
      <c r="E2811" s="132" t="n">
        <v>18.3028</v>
      </c>
      <c r="F2811" s="132" t="n">
        <v>18.3833</v>
      </c>
    </row>
    <row r="2812" customFormat="false" ht="12.8" hidden="true" customHeight="false" outlineLevel="0" collapsed="false">
      <c r="A2812" s="131" t="n">
        <v>1522184400</v>
      </c>
      <c r="B2812" s="330" t="n">
        <f aca="false">(A2812/(24*60*60))+DATE(1970,1,1)</f>
        <v>43186.875</v>
      </c>
      <c r="C2812" s="132" t="n">
        <v>18.3833</v>
      </c>
      <c r="D2812" s="132" t="n">
        <v>18.4453</v>
      </c>
      <c r="E2812" s="132" t="n">
        <v>18.2023</v>
      </c>
      <c r="F2812" s="132" t="n">
        <v>18.3011</v>
      </c>
    </row>
    <row r="2813" customFormat="false" ht="12.8" hidden="true" customHeight="false" outlineLevel="0" collapsed="false">
      <c r="A2813" s="131" t="n">
        <v>1522270800</v>
      </c>
      <c r="B2813" s="330" t="n">
        <f aca="false">(A2813/(24*60*60))+DATE(1970,1,1)</f>
        <v>43187.875</v>
      </c>
      <c r="C2813" s="132" t="n">
        <v>18.3011</v>
      </c>
      <c r="D2813" s="132" t="n">
        <v>18.3365</v>
      </c>
      <c r="E2813" s="132" t="n">
        <v>18.1665</v>
      </c>
      <c r="F2813" s="132" t="n">
        <v>18.1866</v>
      </c>
    </row>
    <row r="2814" customFormat="false" ht="12.8" hidden="true" customHeight="false" outlineLevel="0" collapsed="false">
      <c r="A2814" s="131" t="n">
        <v>1522357200</v>
      </c>
      <c r="B2814" s="330" t="n">
        <f aca="false">(A2814/(24*60*60))+DATE(1970,1,1)</f>
        <v>43188.875</v>
      </c>
      <c r="C2814" s="132" t="n">
        <v>18.1866</v>
      </c>
      <c r="D2814" s="132" t="n">
        <v>18.19167</v>
      </c>
      <c r="E2814" s="132" t="n">
        <v>18.15559</v>
      </c>
      <c r="F2814" s="132" t="n">
        <v>18.16705</v>
      </c>
    </row>
    <row r="2815" customFormat="false" ht="12.8" hidden="true" customHeight="false" outlineLevel="0" collapsed="false">
      <c r="A2815" s="131" t="n">
        <v>1522616400</v>
      </c>
      <c r="B2815" s="330" t="n">
        <f aca="false">(A2815/(24*60*60))+DATE(1970,1,1)</f>
        <v>43191.875</v>
      </c>
      <c r="C2815" s="132" t="n">
        <v>18.1865</v>
      </c>
      <c r="D2815" s="132" t="n">
        <v>18.3558</v>
      </c>
      <c r="E2815" s="132" t="n">
        <v>18.1714</v>
      </c>
      <c r="F2815" s="132" t="n">
        <v>18.2454</v>
      </c>
    </row>
    <row r="2816" customFormat="false" ht="12.8" hidden="true" customHeight="false" outlineLevel="0" collapsed="false">
      <c r="A2816" s="131" t="n">
        <v>1522702800</v>
      </c>
      <c r="B2816" s="330" t="n">
        <f aca="false">(A2816/(24*60*60))+DATE(1970,1,1)</f>
        <v>43192.875</v>
      </c>
      <c r="C2816" s="132" t="n">
        <v>18.2454</v>
      </c>
      <c r="D2816" s="132" t="n">
        <v>18.2608</v>
      </c>
      <c r="E2816" s="132" t="n">
        <v>18.15738</v>
      </c>
      <c r="F2816" s="132" t="n">
        <v>18.2171</v>
      </c>
    </row>
    <row r="2817" customFormat="false" ht="12.8" hidden="true" customHeight="false" outlineLevel="0" collapsed="false">
      <c r="A2817" s="131" t="n">
        <v>1522789200</v>
      </c>
      <c r="B2817" s="330" t="n">
        <f aca="false">(A2817/(24*60*60))+DATE(1970,1,1)</f>
        <v>43193.875</v>
      </c>
      <c r="C2817" s="132" t="n">
        <v>18.2171</v>
      </c>
      <c r="D2817" s="132" t="n">
        <v>18.3429</v>
      </c>
      <c r="E2817" s="132" t="n">
        <v>18.0626</v>
      </c>
      <c r="F2817" s="132" t="n">
        <v>18.0993</v>
      </c>
    </row>
    <row r="2818" customFormat="false" ht="12.8" hidden="true" customHeight="false" outlineLevel="0" collapsed="false">
      <c r="A2818" s="131" t="n">
        <v>1522875600</v>
      </c>
      <c r="B2818" s="330" t="n">
        <f aca="false">(A2818/(24*60*60))+DATE(1970,1,1)</f>
        <v>43194.875</v>
      </c>
      <c r="C2818" s="132" t="n">
        <v>18.0993</v>
      </c>
      <c r="D2818" s="132" t="n">
        <v>18.2282</v>
      </c>
      <c r="E2818" s="132" t="n">
        <v>18.0532</v>
      </c>
      <c r="F2818" s="132" t="n">
        <v>18.2039</v>
      </c>
    </row>
    <row r="2819" customFormat="false" ht="12.8" hidden="true" customHeight="false" outlineLevel="0" collapsed="false">
      <c r="A2819" s="131" t="n">
        <v>1522962000</v>
      </c>
      <c r="B2819" s="330" t="n">
        <f aca="false">(A2819/(24*60*60))+DATE(1970,1,1)</f>
        <v>43195.875</v>
      </c>
      <c r="C2819" s="132" t="n">
        <v>18.2039</v>
      </c>
      <c r="D2819" s="132" t="n">
        <v>18.35006</v>
      </c>
      <c r="E2819" s="132" t="n">
        <v>18.1843</v>
      </c>
      <c r="F2819" s="132" t="n">
        <v>18.27572</v>
      </c>
    </row>
    <row r="2820" customFormat="false" ht="12.8" hidden="true" customHeight="false" outlineLevel="0" collapsed="false">
      <c r="A2820" s="131" t="n">
        <v>1523221200</v>
      </c>
      <c r="B2820" s="330" t="n">
        <f aca="false">(A2820/(24*60*60))+DATE(1970,1,1)</f>
        <v>43198.875</v>
      </c>
      <c r="C2820" s="132" t="n">
        <v>18.3065</v>
      </c>
      <c r="D2820" s="132" t="n">
        <v>18.3955</v>
      </c>
      <c r="E2820" s="132" t="n">
        <v>18.2141</v>
      </c>
      <c r="F2820" s="132" t="n">
        <v>18.3495</v>
      </c>
    </row>
    <row r="2821" customFormat="false" ht="12.8" hidden="true" customHeight="false" outlineLevel="0" collapsed="false">
      <c r="A2821" s="131" t="n">
        <v>1523307600</v>
      </c>
      <c r="B2821" s="330" t="n">
        <f aca="false">(A2821/(24*60*60))+DATE(1970,1,1)</f>
        <v>43199.875</v>
      </c>
      <c r="C2821" s="132" t="n">
        <v>18.3495</v>
      </c>
      <c r="D2821" s="132" t="n">
        <v>18.3645</v>
      </c>
      <c r="E2821" s="132" t="n">
        <v>18.2451</v>
      </c>
      <c r="F2821" s="132" t="n">
        <v>18.2546</v>
      </c>
    </row>
    <row r="2822" customFormat="false" ht="12.8" hidden="true" customHeight="false" outlineLevel="0" collapsed="false">
      <c r="A2822" s="131" t="n">
        <v>1523394000</v>
      </c>
      <c r="B2822" s="330" t="n">
        <f aca="false">(A2822/(24*60*60))+DATE(1970,1,1)</f>
        <v>43200.875</v>
      </c>
      <c r="C2822" s="132" t="n">
        <v>18.2546</v>
      </c>
      <c r="D2822" s="132" t="n">
        <v>18.3334</v>
      </c>
      <c r="E2822" s="132" t="n">
        <v>18.1741</v>
      </c>
      <c r="F2822" s="132" t="n">
        <v>18.2291</v>
      </c>
    </row>
    <row r="2823" customFormat="false" ht="12.8" hidden="true" customHeight="false" outlineLevel="0" collapsed="false">
      <c r="A2823" s="131" t="n">
        <v>1523480400</v>
      </c>
      <c r="B2823" s="330" t="n">
        <f aca="false">(A2823/(24*60*60))+DATE(1970,1,1)</f>
        <v>43201.875</v>
      </c>
      <c r="C2823" s="132" t="n">
        <v>18.2291</v>
      </c>
      <c r="D2823" s="132" t="n">
        <v>18.2676</v>
      </c>
      <c r="E2823" s="132" t="n">
        <v>18.0916</v>
      </c>
      <c r="F2823" s="132" t="n">
        <v>18.1902</v>
      </c>
    </row>
    <row r="2824" customFormat="false" ht="12.8" hidden="true" customHeight="false" outlineLevel="0" collapsed="false">
      <c r="A2824" s="131" t="n">
        <v>1523566800</v>
      </c>
      <c r="B2824" s="330" t="n">
        <f aca="false">(A2824/(24*60*60))+DATE(1970,1,1)</f>
        <v>43202.875</v>
      </c>
      <c r="C2824" s="132" t="n">
        <v>18.1902</v>
      </c>
      <c r="D2824" s="132" t="n">
        <v>18.1976</v>
      </c>
      <c r="E2824" s="132" t="n">
        <v>18.02775</v>
      </c>
      <c r="F2824" s="132" t="n">
        <v>18.0313</v>
      </c>
    </row>
    <row r="2825" customFormat="false" ht="12.8" hidden="true" customHeight="false" outlineLevel="0" collapsed="false">
      <c r="A2825" s="131" t="n">
        <v>1523826000</v>
      </c>
      <c r="B2825" s="330" t="n">
        <f aca="false">(A2825/(24*60*60))+DATE(1970,1,1)</f>
        <v>43205.875</v>
      </c>
      <c r="C2825" s="132" t="n">
        <v>18.0525</v>
      </c>
      <c r="D2825" s="132" t="n">
        <v>18.0944</v>
      </c>
      <c r="E2825" s="132" t="n">
        <v>17.9902</v>
      </c>
      <c r="F2825" s="132" t="n">
        <v>18.0125</v>
      </c>
    </row>
    <row r="2826" customFormat="false" ht="12.8" hidden="true" customHeight="false" outlineLevel="0" collapsed="false">
      <c r="A2826" s="131" t="n">
        <v>1523912400</v>
      </c>
      <c r="B2826" s="330" t="n">
        <f aca="false">(A2826/(24*60*60))+DATE(1970,1,1)</f>
        <v>43206.875</v>
      </c>
      <c r="C2826" s="132" t="n">
        <v>18.0125</v>
      </c>
      <c r="D2826" s="132" t="n">
        <v>18.0668</v>
      </c>
      <c r="E2826" s="132" t="n">
        <v>17.93886</v>
      </c>
      <c r="F2826" s="132" t="n">
        <v>18.0479</v>
      </c>
    </row>
    <row r="2827" customFormat="false" ht="12.8" hidden="true" customHeight="false" outlineLevel="0" collapsed="false">
      <c r="A2827" s="131" t="n">
        <v>1523998800</v>
      </c>
      <c r="B2827" s="330" t="n">
        <f aca="false">(A2827/(24*60*60))+DATE(1970,1,1)</f>
        <v>43207.875</v>
      </c>
      <c r="C2827" s="132" t="n">
        <v>18.0479</v>
      </c>
      <c r="D2827" s="132" t="n">
        <v>18.1167</v>
      </c>
      <c r="E2827" s="132" t="n">
        <v>17.9745</v>
      </c>
      <c r="F2827" s="132" t="n">
        <v>18.0823</v>
      </c>
    </row>
    <row r="2828" customFormat="false" ht="12.8" hidden="true" customHeight="false" outlineLevel="0" collapsed="false">
      <c r="A2828" s="131" t="n">
        <v>1524085200</v>
      </c>
      <c r="B2828" s="330" t="n">
        <f aca="false">(A2828/(24*60*60))+DATE(1970,1,1)</f>
        <v>43208.875</v>
      </c>
      <c r="C2828" s="132" t="n">
        <v>18.0823</v>
      </c>
      <c r="D2828" s="132" t="n">
        <v>18.4875</v>
      </c>
      <c r="E2828" s="132" t="n">
        <v>18.0575</v>
      </c>
      <c r="F2828" s="132" t="n">
        <v>18.4474</v>
      </c>
    </row>
    <row r="2829" customFormat="false" ht="12.8" hidden="true" customHeight="false" outlineLevel="0" collapsed="false">
      <c r="A2829" s="131" t="n">
        <v>1524171600</v>
      </c>
      <c r="B2829" s="330" t="n">
        <f aca="false">(A2829/(24*60*60))+DATE(1970,1,1)</f>
        <v>43209.875</v>
      </c>
      <c r="C2829" s="132" t="n">
        <v>18.4474</v>
      </c>
      <c r="D2829" s="132" t="n">
        <v>18.68887</v>
      </c>
      <c r="E2829" s="132" t="n">
        <v>18.43299</v>
      </c>
      <c r="F2829" s="132" t="n">
        <v>18.5254</v>
      </c>
    </row>
    <row r="2830" customFormat="false" ht="12.8" hidden="true" customHeight="false" outlineLevel="0" collapsed="false">
      <c r="A2830" s="131" t="n">
        <v>1524430800</v>
      </c>
      <c r="B2830" s="330" t="n">
        <f aca="false">(A2830/(24*60*60))+DATE(1970,1,1)</f>
        <v>43212.875</v>
      </c>
      <c r="C2830" s="132" t="n">
        <v>18.5153</v>
      </c>
      <c r="D2830" s="132" t="n">
        <v>18.9541</v>
      </c>
      <c r="E2830" s="132" t="n">
        <v>18.5103</v>
      </c>
      <c r="F2830" s="132" t="n">
        <v>18.9426</v>
      </c>
    </row>
    <row r="2831" customFormat="false" ht="12.8" hidden="true" customHeight="false" outlineLevel="0" collapsed="false">
      <c r="A2831" s="131" t="n">
        <v>1524517200</v>
      </c>
      <c r="B2831" s="330" t="n">
        <f aca="false">(A2831/(24*60*60))+DATE(1970,1,1)</f>
        <v>43213.875</v>
      </c>
      <c r="C2831" s="132" t="n">
        <v>18.9426</v>
      </c>
      <c r="D2831" s="132" t="n">
        <v>18.9612</v>
      </c>
      <c r="E2831" s="132" t="n">
        <v>18.7636</v>
      </c>
      <c r="F2831" s="132" t="n">
        <v>18.8188</v>
      </c>
    </row>
    <row r="2832" customFormat="false" ht="12.8" hidden="true" customHeight="false" outlineLevel="0" collapsed="false">
      <c r="A2832" s="131" t="n">
        <v>1524603600</v>
      </c>
      <c r="B2832" s="330" t="n">
        <f aca="false">(A2832/(24*60*60))+DATE(1970,1,1)</f>
        <v>43214.875</v>
      </c>
      <c r="C2832" s="132" t="n">
        <v>18.8188</v>
      </c>
      <c r="D2832" s="132" t="n">
        <v>19.1439</v>
      </c>
      <c r="E2832" s="132" t="n">
        <v>18.78488</v>
      </c>
      <c r="F2832" s="132" t="n">
        <v>18.8474</v>
      </c>
    </row>
    <row r="2833" customFormat="false" ht="12.8" hidden="true" customHeight="false" outlineLevel="0" collapsed="false">
      <c r="A2833" s="131" t="n">
        <v>1524690000</v>
      </c>
      <c r="B2833" s="330" t="n">
        <f aca="false">(A2833/(24*60*60))+DATE(1970,1,1)</f>
        <v>43215.875</v>
      </c>
      <c r="C2833" s="132" t="n">
        <v>18.8474</v>
      </c>
      <c r="D2833" s="132" t="n">
        <v>18.9336</v>
      </c>
      <c r="E2833" s="132" t="n">
        <v>18.7471</v>
      </c>
      <c r="F2833" s="132" t="n">
        <v>18.8123</v>
      </c>
    </row>
    <row r="2834" customFormat="false" ht="12.8" hidden="true" customHeight="false" outlineLevel="0" collapsed="false">
      <c r="A2834" s="131" t="n">
        <v>1524776400</v>
      </c>
      <c r="B2834" s="330" t="n">
        <f aca="false">(A2834/(24*60*60))+DATE(1970,1,1)</f>
        <v>43216.875</v>
      </c>
      <c r="C2834" s="132" t="n">
        <v>18.8123</v>
      </c>
      <c r="D2834" s="132" t="n">
        <v>18.8635</v>
      </c>
      <c r="E2834" s="132" t="n">
        <v>18.60316</v>
      </c>
      <c r="F2834" s="132" t="n">
        <v>18.6156</v>
      </c>
    </row>
    <row r="2835" customFormat="false" ht="12.8" hidden="true" customHeight="false" outlineLevel="0" collapsed="false">
      <c r="A2835" s="131" t="n">
        <v>1525035600</v>
      </c>
      <c r="B2835" s="330" t="n">
        <f aca="false">(A2835/(24*60*60))+DATE(1970,1,1)</f>
        <v>43219.875</v>
      </c>
      <c r="C2835" s="132" t="n">
        <v>18.6295</v>
      </c>
      <c r="D2835" s="132" t="n">
        <v>18.8158</v>
      </c>
      <c r="E2835" s="132" t="n">
        <v>18.6095</v>
      </c>
      <c r="F2835" s="132" t="n">
        <v>18.7123</v>
      </c>
    </row>
    <row r="2836" customFormat="false" ht="12.8" hidden="true" customHeight="false" outlineLevel="0" collapsed="false">
      <c r="A2836" s="131" t="n">
        <v>1525122000</v>
      </c>
      <c r="B2836" s="330" t="n">
        <f aca="false">(A2836/(24*60*60))+DATE(1970,1,1)</f>
        <v>43220.875</v>
      </c>
      <c r="C2836" s="132" t="n">
        <v>18.7123</v>
      </c>
      <c r="D2836" s="132" t="n">
        <v>18.9979</v>
      </c>
      <c r="E2836" s="132" t="n">
        <v>18.6958</v>
      </c>
      <c r="F2836" s="132" t="n">
        <v>18.9479</v>
      </c>
    </row>
    <row r="2837" customFormat="false" ht="12.8" hidden="true" customHeight="false" outlineLevel="0" collapsed="false">
      <c r="A2837" s="131" t="n">
        <v>1525208400</v>
      </c>
      <c r="B2837" s="330" t="n">
        <f aca="false">(A2837/(24*60*60))+DATE(1970,1,1)</f>
        <v>43221.875</v>
      </c>
      <c r="C2837" s="132" t="n">
        <v>18.9479</v>
      </c>
      <c r="D2837" s="132" t="n">
        <v>19.2091</v>
      </c>
      <c r="E2837" s="132" t="n">
        <v>18.8634</v>
      </c>
      <c r="F2837" s="132" t="n">
        <v>19.0785</v>
      </c>
    </row>
    <row r="2838" customFormat="false" ht="12.8" hidden="true" customHeight="false" outlineLevel="0" collapsed="false">
      <c r="A2838" s="131" t="n">
        <v>1525294800</v>
      </c>
      <c r="B2838" s="330" t="n">
        <f aca="false">(A2838/(24*60*60))+DATE(1970,1,1)</f>
        <v>43222.875</v>
      </c>
      <c r="C2838" s="132" t="n">
        <v>19.0785</v>
      </c>
      <c r="D2838" s="132" t="n">
        <v>19.2091</v>
      </c>
      <c r="E2838" s="132" t="n">
        <v>18.95214</v>
      </c>
      <c r="F2838" s="132" t="n">
        <v>19.0584</v>
      </c>
    </row>
    <row r="2839" customFormat="false" ht="12.8" hidden="true" customHeight="false" outlineLevel="0" collapsed="false">
      <c r="A2839" s="131" t="n">
        <v>1525381200</v>
      </c>
      <c r="B2839" s="330" t="n">
        <f aca="false">(A2839/(24*60*60))+DATE(1970,1,1)</f>
        <v>43223.875</v>
      </c>
      <c r="C2839" s="132" t="n">
        <v>19.0584</v>
      </c>
      <c r="D2839" s="132" t="n">
        <v>19.2846</v>
      </c>
      <c r="E2839" s="132" t="n">
        <v>19.03243</v>
      </c>
      <c r="F2839" s="132" t="n">
        <v>19.24937</v>
      </c>
    </row>
    <row r="2840" customFormat="false" ht="12.8" hidden="true" customHeight="false" outlineLevel="0" collapsed="false">
      <c r="A2840" s="131" t="n">
        <v>1525640400</v>
      </c>
      <c r="B2840" s="330" t="n">
        <f aca="false">(A2840/(24*60*60))+DATE(1970,1,1)</f>
        <v>43226.875</v>
      </c>
      <c r="C2840" s="132" t="n">
        <v>19.24937</v>
      </c>
      <c r="D2840" s="132" t="n">
        <v>19.5365</v>
      </c>
      <c r="E2840" s="132" t="n">
        <v>19.21777</v>
      </c>
      <c r="F2840" s="132" t="n">
        <v>19.4648</v>
      </c>
    </row>
    <row r="2841" customFormat="false" ht="12.8" hidden="true" customHeight="false" outlineLevel="0" collapsed="false">
      <c r="A2841" s="131" t="n">
        <v>1525726800</v>
      </c>
      <c r="B2841" s="330" t="n">
        <f aca="false">(A2841/(24*60*60))+DATE(1970,1,1)</f>
        <v>43227.875</v>
      </c>
      <c r="C2841" s="132" t="n">
        <v>19.4648</v>
      </c>
      <c r="D2841" s="132" t="n">
        <v>19.645</v>
      </c>
      <c r="E2841" s="132" t="n">
        <v>19.4164</v>
      </c>
      <c r="F2841" s="132" t="n">
        <v>19.5734</v>
      </c>
    </row>
    <row r="2842" customFormat="false" ht="12.8" hidden="true" customHeight="false" outlineLevel="0" collapsed="false">
      <c r="A2842" s="131" t="n">
        <v>1525813200</v>
      </c>
      <c r="B2842" s="330" t="n">
        <f aca="false">(A2842/(24*60*60))+DATE(1970,1,1)</f>
        <v>43228.875</v>
      </c>
      <c r="C2842" s="132" t="n">
        <v>19.5734</v>
      </c>
      <c r="D2842" s="132" t="n">
        <v>19.7029</v>
      </c>
      <c r="E2842" s="132" t="n">
        <v>19.491</v>
      </c>
      <c r="F2842" s="132" t="n">
        <v>19.5625</v>
      </c>
    </row>
    <row r="2843" customFormat="false" ht="12.8" hidden="true" customHeight="false" outlineLevel="0" collapsed="false">
      <c r="A2843" s="131" t="n">
        <v>1525899600</v>
      </c>
      <c r="B2843" s="330" t="n">
        <f aca="false">(A2843/(24*60*60))+DATE(1970,1,1)</f>
        <v>43229.875</v>
      </c>
      <c r="C2843" s="132" t="n">
        <v>19.5625</v>
      </c>
      <c r="D2843" s="132" t="n">
        <v>19.5951</v>
      </c>
      <c r="E2843" s="132" t="n">
        <v>19.2008</v>
      </c>
      <c r="F2843" s="132" t="n">
        <v>19.2181</v>
      </c>
    </row>
    <row r="2844" customFormat="false" ht="12.8" hidden="true" customHeight="false" outlineLevel="0" collapsed="false">
      <c r="A2844" s="131" t="n">
        <v>1525986000</v>
      </c>
      <c r="B2844" s="330" t="n">
        <f aca="false">(A2844/(24*60*60))+DATE(1970,1,1)</f>
        <v>43230.875</v>
      </c>
      <c r="C2844" s="132" t="n">
        <v>19.2181</v>
      </c>
      <c r="D2844" s="132" t="n">
        <v>19.4456</v>
      </c>
      <c r="E2844" s="132" t="n">
        <v>19.1524</v>
      </c>
      <c r="F2844" s="132" t="n">
        <v>19.4224</v>
      </c>
    </row>
    <row r="2845" customFormat="false" ht="12.8" hidden="true" customHeight="false" outlineLevel="0" collapsed="false">
      <c r="A2845" s="131" t="n">
        <v>1526245200</v>
      </c>
      <c r="B2845" s="330" t="n">
        <f aca="false">(A2845/(24*60*60))+DATE(1970,1,1)</f>
        <v>43233.875</v>
      </c>
      <c r="C2845" s="132" t="n">
        <v>19.40334</v>
      </c>
      <c r="D2845" s="132" t="n">
        <v>19.6286</v>
      </c>
      <c r="E2845" s="132" t="n">
        <v>19.3002</v>
      </c>
      <c r="F2845" s="132" t="n">
        <v>19.6225</v>
      </c>
    </row>
    <row r="2846" customFormat="false" ht="12.8" hidden="true" customHeight="false" outlineLevel="0" collapsed="false">
      <c r="A2846" s="131" t="n">
        <v>1526331600</v>
      </c>
      <c r="B2846" s="330" t="n">
        <f aca="false">(A2846/(24*60*60))+DATE(1970,1,1)</f>
        <v>43234.875</v>
      </c>
      <c r="C2846" s="132" t="n">
        <v>19.6225</v>
      </c>
      <c r="D2846" s="132" t="n">
        <v>19.9355</v>
      </c>
      <c r="E2846" s="132" t="n">
        <v>19.5746</v>
      </c>
      <c r="F2846" s="132" t="n">
        <v>19.6957</v>
      </c>
    </row>
    <row r="2847" customFormat="false" ht="12.8" hidden="true" customHeight="false" outlineLevel="0" collapsed="false">
      <c r="A2847" s="131" t="n">
        <v>1526418000</v>
      </c>
      <c r="B2847" s="330" t="n">
        <f aca="false">(A2847/(24*60*60))+DATE(1970,1,1)</f>
        <v>43235.875</v>
      </c>
      <c r="C2847" s="132" t="n">
        <v>19.6957</v>
      </c>
      <c r="D2847" s="132" t="n">
        <v>19.8076</v>
      </c>
      <c r="E2847" s="132" t="n">
        <v>19.5537</v>
      </c>
      <c r="F2847" s="132" t="n">
        <v>19.5719</v>
      </c>
    </row>
    <row r="2848" customFormat="false" ht="12.8" hidden="true" customHeight="false" outlineLevel="0" collapsed="false">
      <c r="A2848" s="131" t="n">
        <v>1526504400</v>
      </c>
      <c r="B2848" s="330" t="n">
        <f aca="false">(A2848/(24*60*60))+DATE(1970,1,1)</f>
        <v>43236.875</v>
      </c>
      <c r="C2848" s="132" t="n">
        <v>19.5719</v>
      </c>
      <c r="D2848" s="132" t="n">
        <v>19.754</v>
      </c>
      <c r="E2848" s="132" t="n">
        <v>19.50922</v>
      </c>
      <c r="F2848" s="132" t="n">
        <v>19.7326</v>
      </c>
    </row>
    <row r="2849" customFormat="false" ht="12.8" hidden="true" customHeight="false" outlineLevel="0" collapsed="false">
      <c r="A2849" s="131" t="n">
        <v>1526590800</v>
      </c>
      <c r="B2849" s="330" t="n">
        <f aca="false">(A2849/(24*60*60))+DATE(1970,1,1)</f>
        <v>43237.875</v>
      </c>
      <c r="C2849" s="132" t="n">
        <v>19.7326</v>
      </c>
      <c r="D2849" s="132" t="n">
        <v>19.98344</v>
      </c>
      <c r="E2849" s="132" t="n">
        <v>19.6538</v>
      </c>
      <c r="F2849" s="132" t="n">
        <v>19.93612</v>
      </c>
    </row>
    <row r="2850" customFormat="false" ht="12.8" hidden="true" customHeight="false" outlineLevel="0" collapsed="false">
      <c r="A2850" s="131" t="n">
        <v>1526850000</v>
      </c>
      <c r="B2850" s="330" t="n">
        <f aca="false">(A2850/(24*60*60))+DATE(1970,1,1)</f>
        <v>43240.875</v>
      </c>
      <c r="C2850" s="132" t="n">
        <v>19.8855</v>
      </c>
      <c r="D2850" s="132" t="n">
        <v>20.0373</v>
      </c>
      <c r="E2850" s="132" t="n">
        <v>19.8131</v>
      </c>
      <c r="F2850" s="132" t="n">
        <v>19.8188</v>
      </c>
    </row>
    <row r="2851" customFormat="false" ht="12.8" hidden="true" customHeight="false" outlineLevel="0" collapsed="false">
      <c r="A2851" s="131" t="n">
        <v>1526936400</v>
      </c>
      <c r="B2851" s="330" t="n">
        <f aca="false">(A2851/(24*60*60))+DATE(1970,1,1)</f>
        <v>43241.875</v>
      </c>
      <c r="C2851" s="132" t="n">
        <v>19.8188</v>
      </c>
      <c r="D2851" s="132" t="n">
        <v>19.8482</v>
      </c>
      <c r="E2851" s="132" t="n">
        <v>19.70359</v>
      </c>
      <c r="F2851" s="132" t="n">
        <v>19.7727</v>
      </c>
    </row>
    <row r="2852" customFormat="false" ht="12.8" hidden="true" customHeight="false" outlineLevel="0" collapsed="false">
      <c r="A2852" s="131" t="n">
        <v>1527022800</v>
      </c>
      <c r="B2852" s="330" t="n">
        <f aca="false">(A2852/(24*60*60))+DATE(1970,1,1)</f>
        <v>43242.875</v>
      </c>
      <c r="C2852" s="132" t="n">
        <v>19.7727</v>
      </c>
      <c r="D2852" s="132" t="n">
        <v>19.9898</v>
      </c>
      <c r="E2852" s="132" t="n">
        <v>19.5153</v>
      </c>
      <c r="F2852" s="132" t="n">
        <v>19.6319</v>
      </c>
    </row>
    <row r="2853" customFormat="false" ht="12.8" hidden="true" customHeight="false" outlineLevel="0" collapsed="false">
      <c r="A2853" s="131" t="n">
        <v>1527109200</v>
      </c>
      <c r="B2853" s="330" t="n">
        <f aca="false">(A2853/(24*60*60))+DATE(1970,1,1)</f>
        <v>43243.875</v>
      </c>
      <c r="C2853" s="132" t="n">
        <v>19.6319</v>
      </c>
      <c r="D2853" s="132" t="n">
        <v>19.7848</v>
      </c>
      <c r="E2853" s="132" t="n">
        <v>19.5261</v>
      </c>
      <c r="F2853" s="132" t="n">
        <v>19.5745</v>
      </c>
    </row>
    <row r="2854" customFormat="false" ht="12.8" hidden="true" customHeight="false" outlineLevel="0" collapsed="false">
      <c r="A2854" s="131" t="n">
        <v>1527195600</v>
      </c>
      <c r="B2854" s="330" t="n">
        <f aca="false">(A2854/(24*60*60))+DATE(1970,1,1)</f>
        <v>43244.875</v>
      </c>
      <c r="C2854" s="132" t="n">
        <v>19.5745</v>
      </c>
      <c r="D2854" s="132" t="n">
        <v>19.6707</v>
      </c>
      <c r="E2854" s="132" t="n">
        <v>19.4718</v>
      </c>
      <c r="F2854" s="132" t="n">
        <v>19.53825</v>
      </c>
    </row>
    <row r="2855" customFormat="false" ht="12.8" hidden="true" customHeight="false" outlineLevel="0" collapsed="false">
      <c r="A2855" s="131" t="n">
        <v>1527454800</v>
      </c>
      <c r="B2855" s="330" t="n">
        <f aca="false">(A2855/(24*60*60))+DATE(1970,1,1)</f>
        <v>43247.875</v>
      </c>
      <c r="C2855" s="132" t="n">
        <v>19.53825</v>
      </c>
      <c r="D2855" s="132" t="n">
        <v>19.6267</v>
      </c>
      <c r="E2855" s="132" t="n">
        <v>19.4523</v>
      </c>
      <c r="F2855" s="132" t="n">
        <v>19.5891</v>
      </c>
    </row>
    <row r="2856" customFormat="false" ht="12.8" hidden="true" customHeight="false" outlineLevel="0" collapsed="false">
      <c r="A2856" s="131" t="n">
        <v>1527541200</v>
      </c>
      <c r="B2856" s="330" t="n">
        <f aca="false">(A2856/(24*60*60))+DATE(1970,1,1)</f>
        <v>43248.875</v>
      </c>
      <c r="C2856" s="132" t="n">
        <v>19.5891</v>
      </c>
      <c r="D2856" s="132" t="n">
        <v>19.88312</v>
      </c>
      <c r="E2856" s="132" t="n">
        <v>19.5808</v>
      </c>
      <c r="F2856" s="132" t="n">
        <v>19.8319</v>
      </c>
    </row>
    <row r="2857" customFormat="false" ht="12.8" hidden="true" customHeight="false" outlineLevel="0" collapsed="false">
      <c r="A2857" s="131" t="n">
        <v>1527627600</v>
      </c>
      <c r="B2857" s="330" t="n">
        <f aca="false">(A2857/(24*60*60))+DATE(1970,1,1)</f>
        <v>43249.875</v>
      </c>
      <c r="C2857" s="132" t="n">
        <v>19.8319</v>
      </c>
      <c r="D2857" s="132" t="n">
        <v>19.86302</v>
      </c>
      <c r="E2857" s="132" t="n">
        <v>19.6415</v>
      </c>
      <c r="F2857" s="132" t="n">
        <v>19.7272</v>
      </c>
    </row>
    <row r="2858" customFormat="false" ht="12.8" hidden="true" customHeight="false" outlineLevel="0" collapsed="false">
      <c r="A2858" s="131" t="n">
        <v>1527714000</v>
      </c>
      <c r="B2858" s="330" t="n">
        <f aca="false">(A2858/(24*60*60))+DATE(1970,1,1)</f>
        <v>43250.875</v>
      </c>
      <c r="C2858" s="132" t="n">
        <v>19.7272</v>
      </c>
      <c r="D2858" s="132" t="n">
        <v>20.0498</v>
      </c>
      <c r="E2858" s="132" t="n">
        <v>19.7164</v>
      </c>
      <c r="F2858" s="132" t="n">
        <v>19.9106</v>
      </c>
    </row>
    <row r="2859" customFormat="false" ht="12.8" hidden="true" customHeight="false" outlineLevel="0" collapsed="false">
      <c r="A2859" s="131" t="n">
        <v>1527800400</v>
      </c>
      <c r="B2859" s="330" t="n">
        <f aca="false">(A2859/(24*60*60))+DATE(1970,1,1)</f>
        <v>43251.875</v>
      </c>
      <c r="C2859" s="132" t="n">
        <v>19.9106</v>
      </c>
      <c r="D2859" s="132" t="n">
        <v>19.9955</v>
      </c>
      <c r="E2859" s="132" t="n">
        <v>19.7952</v>
      </c>
      <c r="F2859" s="132" t="n">
        <v>19.91808</v>
      </c>
    </row>
    <row r="2860" customFormat="false" ht="12.8" hidden="true" customHeight="false" outlineLevel="0" collapsed="false">
      <c r="A2860" s="131" t="n">
        <v>1528059600</v>
      </c>
      <c r="B2860" s="330" t="n">
        <f aca="false">(A2860/(24*60*60))+DATE(1970,1,1)</f>
        <v>43254.875</v>
      </c>
      <c r="C2860" s="132" t="n">
        <v>19.9128</v>
      </c>
      <c r="D2860" s="132" t="n">
        <v>20.0976</v>
      </c>
      <c r="E2860" s="132" t="n">
        <v>19.86113</v>
      </c>
      <c r="F2860" s="132" t="n">
        <v>20.0686</v>
      </c>
    </row>
    <row r="2861" customFormat="false" ht="12.8" hidden="true" customHeight="false" outlineLevel="0" collapsed="false">
      <c r="A2861" s="131" t="n">
        <v>1528146000</v>
      </c>
      <c r="B2861" s="330" t="n">
        <f aca="false">(A2861/(24*60*60))+DATE(1970,1,1)</f>
        <v>43255.875</v>
      </c>
      <c r="C2861" s="132" t="n">
        <v>20.0686</v>
      </c>
      <c r="D2861" s="132" t="n">
        <v>20.4726</v>
      </c>
      <c r="E2861" s="132" t="n">
        <v>20.05459</v>
      </c>
      <c r="F2861" s="132" t="n">
        <v>20.4562</v>
      </c>
    </row>
    <row r="2862" customFormat="false" ht="12.8" hidden="true" customHeight="false" outlineLevel="0" collapsed="false">
      <c r="A2862" s="131" t="n">
        <v>1528232400</v>
      </c>
      <c r="B2862" s="330" t="n">
        <f aca="false">(A2862/(24*60*60))+DATE(1970,1,1)</f>
        <v>43256.875</v>
      </c>
      <c r="C2862" s="132" t="n">
        <v>20.4562</v>
      </c>
      <c r="D2862" s="132" t="n">
        <v>20.4879</v>
      </c>
      <c r="E2862" s="132" t="n">
        <v>20.2188</v>
      </c>
      <c r="F2862" s="132" t="n">
        <v>20.3019</v>
      </c>
    </row>
    <row r="2863" customFormat="false" ht="12.8" hidden="true" customHeight="false" outlineLevel="0" collapsed="false">
      <c r="A2863" s="131" t="n">
        <v>1528318800</v>
      </c>
      <c r="B2863" s="330" t="n">
        <f aca="false">(A2863/(24*60*60))+DATE(1970,1,1)</f>
        <v>43257.875</v>
      </c>
      <c r="C2863" s="132" t="n">
        <v>20.3019</v>
      </c>
      <c r="D2863" s="132" t="n">
        <v>20.6533</v>
      </c>
      <c r="E2863" s="132" t="n">
        <v>20.2888</v>
      </c>
      <c r="F2863" s="132" t="n">
        <v>20.4751</v>
      </c>
    </row>
    <row r="2864" customFormat="false" ht="12.8" hidden="true" customHeight="false" outlineLevel="0" collapsed="false">
      <c r="A2864" s="131" t="n">
        <v>1528405200</v>
      </c>
      <c r="B2864" s="330" t="n">
        <f aca="false">(A2864/(24*60*60))+DATE(1970,1,1)</f>
        <v>43258.875</v>
      </c>
      <c r="C2864" s="132" t="n">
        <v>20.4751</v>
      </c>
      <c r="D2864" s="132" t="n">
        <v>20.6561</v>
      </c>
      <c r="E2864" s="132" t="n">
        <v>20.25028</v>
      </c>
      <c r="F2864" s="132" t="n">
        <v>20.27513</v>
      </c>
    </row>
    <row r="2865" customFormat="false" ht="12.8" hidden="true" customHeight="false" outlineLevel="0" collapsed="false">
      <c r="A2865" s="131" t="n">
        <v>1528664400</v>
      </c>
      <c r="B2865" s="330" t="n">
        <f aca="false">(A2865/(24*60*60))+DATE(1970,1,1)</f>
        <v>43261.875</v>
      </c>
      <c r="C2865" s="132" t="n">
        <v>20.31088</v>
      </c>
      <c r="D2865" s="132" t="n">
        <v>20.6041</v>
      </c>
      <c r="E2865" s="132" t="n">
        <v>20.2759</v>
      </c>
      <c r="F2865" s="132" t="n">
        <v>20.5931</v>
      </c>
    </row>
    <row r="2866" customFormat="false" ht="12.8" hidden="true" customHeight="false" outlineLevel="0" collapsed="false">
      <c r="A2866" s="131" t="n">
        <v>1528750800</v>
      </c>
      <c r="B2866" s="330" t="n">
        <f aca="false">(A2866/(24*60*60))+DATE(1970,1,1)</f>
        <v>43262.875</v>
      </c>
      <c r="C2866" s="132" t="n">
        <v>20.5931</v>
      </c>
      <c r="D2866" s="132" t="n">
        <v>20.7248</v>
      </c>
      <c r="E2866" s="132" t="n">
        <v>20.51964</v>
      </c>
      <c r="F2866" s="132" t="n">
        <v>20.7156</v>
      </c>
    </row>
    <row r="2867" customFormat="false" ht="12.8" hidden="true" customHeight="false" outlineLevel="0" collapsed="false">
      <c r="A2867" s="131" t="n">
        <v>1528837200</v>
      </c>
      <c r="B2867" s="330" t="n">
        <f aca="false">(A2867/(24*60*60))+DATE(1970,1,1)</f>
        <v>43263.875</v>
      </c>
      <c r="C2867" s="132" t="n">
        <v>20.7156</v>
      </c>
      <c r="D2867" s="132" t="n">
        <v>20.8286</v>
      </c>
      <c r="E2867" s="132" t="n">
        <v>20.5748</v>
      </c>
      <c r="F2867" s="132" t="n">
        <v>20.6402</v>
      </c>
    </row>
    <row r="2868" customFormat="false" ht="12.8" hidden="true" customHeight="false" outlineLevel="0" collapsed="false">
      <c r="A2868" s="131" t="n">
        <v>1528923600</v>
      </c>
      <c r="B2868" s="330" t="n">
        <f aca="false">(A2868/(24*60*60))+DATE(1970,1,1)</f>
        <v>43264.875</v>
      </c>
      <c r="C2868" s="132" t="n">
        <v>20.6402</v>
      </c>
      <c r="D2868" s="132" t="n">
        <v>20.894</v>
      </c>
      <c r="E2868" s="132" t="n">
        <v>20.5057</v>
      </c>
      <c r="F2868" s="132" t="n">
        <v>20.8676</v>
      </c>
    </row>
    <row r="2869" customFormat="false" ht="12.8" hidden="true" customHeight="false" outlineLevel="0" collapsed="false">
      <c r="A2869" s="131" t="n">
        <v>1529010000</v>
      </c>
      <c r="B2869" s="330" t="n">
        <f aca="false">(A2869/(24*60*60))+DATE(1970,1,1)</f>
        <v>43265.875</v>
      </c>
      <c r="C2869" s="132" t="n">
        <v>20.8676</v>
      </c>
      <c r="D2869" s="132" t="n">
        <v>20.9619</v>
      </c>
      <c r="E2869" s="132" t="n">
        <v>20.60989</v>
      </c>
      <c r="F2869" s="132" t="n">
        <v>20.6104</v>
      </c>
    </row>
    <row r="2870" customFormat="false" ht="12.8" hidden="true" customHeight="false" outlineLevel="0" collapsed="false">
      <c r="A2870" s="131" t="n">
        <v>1529269200</v>
      </c>
      <c r="B2870" s="330" t="n">
        <f aca="false">(A2870/(24*60*60))+DATE(1970,1,1)</f>
        <v>43268.875</v>
      </c>
      <c r="C2870" s="132" t="n">
        <v>20.6155</v>
      </c>
      <c r="D2870" s="132" t="n">
        <v>20.7845</v>
      </c>
      <c r="E2870" s="132" t="n">
        <v>20.502</v>
      </c>
      <c r="F2870" s="132" t="n">
        <v>20.5119</v>
      </c>
    </row>
    <row r="2871" customFormat="false" ht="12.8" hidden="true" customHeight="false" outlineLevel="0" collapsed="false">
      <c r="A2871" s="131" t="n">
        <v>1529355600</v>
      </c>
      <c r="B2871" s="330" t="n">
        <f aca="false">(A2871/(24*60*60))+DATE(1970,1,1)</f>
        <v>43269.875</v>
      </c>
      <c r="C2871" s="132" t="n">
        <v>20.5119</v>
      </c>
      <c r="D2871" s="132" t="n">
        <v>20.7056</v>
      </c>
      <c r="E2871" s="132" t="n">
        <v>20.4809</v>
      </c>
      <c r="F2871" s="132" t="n">
        <v>20.524</v>
      </c>
    </row>
    <row r="2872" customFormat="false" ht="12.8" hidden="true" customHeight="false" outlineLevel="0" collapsed="false">
      <c r="A2872" s="131" t="n">
        <v>1529442000</v>
      </c>
      <c r="B2872" s="330" t="n">
        <f aca="false">(A2872/(24*60*60))+DATE(1970,1,1)</f>
        <v>43270.875</v>
      </c>
      <c r="C2872" s="132" t="n">
        <v>20.524</v>
      </c>
      <c r="D2872" s="132" t="n">
        <v>20.5754</v>
      </c>
      <c r="E2872" s="132" t="n">
        <v>20.3274</v>
      </c>
      <c r="F2872" s="132" t="n">
        <v>20.3584</v>
      </c>
    </row>
    <row r="2873" customFormat="false" ht="12.8" hidden="true" customHeight="false" outlineLevel="0" collapsed="false">
      <c r="A2873" s="131" t="n">
        <v>1529528400</v>
      </c>
      <c r="B2873" s="330" t="n">
        <f aca="false">(A2873/(24*60*60))+DATE(1970,1,1)</f>
        <v>43271.875</v>
      </c>
      <c r="C2873" s="132" t="n">
        <v>20.3584</v>
      </c>
      <c r="D2873" s="132" t="n">
        <v>20.53</v>
      </c>
      <c r="E2873" s="132" t="n">
        <v>20.2014</v>
      </c>
      <c r="F2873" s="132" t="n">
        <v>20.29221</v>
      </c>
    </row>
    <row r="2874" customFormat="false" ht="12.8" hidden="true" customHeight="false" outlineLevel="0" collapsed="false">
      <c r="A2874" s="131" t="n">
        <v>1529614800</v>
      </c>
      <c r="B2874" s="330" t="n">
        <f aca="false">(A2874/(24*60*60))+DATE(1970,1,1)</f>
        <v>43272.875</v>
      </c>
      <c r="C2874" s="132" t="n">
        <v>20.29221</v>
      </c>
      <c r="D2874" s="132" t="n">
        <v>20.3417</v>
      </c>
      <c r="E2874" s="132" t="n">
        <v>19.9989</v>
      </c>
      <c r="F2874" s="132" t="n">
        <v>20.0052</v>
      </c>
    </row>
    <row r="2875" customFormat="false" ht="12.8" hidden="true" customHeight="false" outlineLevel="0" collapsed="false">
      <c r="A2875" s="131" t="n">
        <v>1529874000</v>
      </c>
      <c r="B2875" s="330" t="n">
        <f aca="false">(A2875/(24*60*60))+DATE(1970,1,1)</f>
        <v>43275.875</v>
      </c>
      <c r="C2875" s="132" t="n">
        <v>19.99985</v>
      </c>
      <c r="D2875" s="132" t="n">
        <v>20.14685</v>
      </c>
      <c r="E2875" s="132" t="n">
        <v>19.8825</v>
      </c>
      <c r="F2875" s="132" t="n">
        <v>19.8853</v>
      </c>
    </row>
    <row r="2876" customFormat="false" ht="12.8" hidden="true" customHeight="false" outlineLevel="0" collapsed="false">
      <c r="A2876" s="131" t="n">
        <v>1529960400</v>
      </c>
      <c r="B2876" s="330" t="n">
        <f aca="false">(A2876/(24*60*60))+DATE(1970,1,1)</f>
        <v>43276.875</v>
      </c>
      <c r="C2876" s="132" t="n">
        <v>19.8853</v>
      </c>
      <c r="D2876" s="132" t="n">
        <v>19.9993</v>
      </c>
      <c r="E2876" s="132" t="n">
        <v>19.78478</v>
      </c>
      <c r="F2876" s="132" t="n">
        <v>19.9536</v>
      </c>
    </row>
    <row r="2877" customFormat="false" ht="12.8" hidden="true" customHeight="false" outlineLevel="0" collapsed="false">
      <c r="A2877" s="131" t="n">
        <v>1530046800</v>
      </c>
      <c r="B2877" s="330" t="n">
        <f aca="false">(A2877/(24*60*60))+DATE(1970,1,1)</f>
        <v>43277.875</v>
      </c>
      <c r="C2877" s="132" t="n">
        <v>19.9536</v>
      </c>
      <c r="D2877" s="132" t="n">
        <v>20.24075</v>
      </c>
      <c r="E2877" s="132" t="n">
        <v>19.8955</v>
      </c>
      <c r="F2877" s="132" t="n">
        <v>20.1773</v>
      </c>
    </row>
    <row r="2878" customFormat="false" ht="12.8" hidden="true" customHeight="false" outlineLevel="0" collapsed="false">
      <c r="A2878" s="131" t="n">
        <v>1530133200</v>
      </c>
      <c r="B2878" s="330" t="n">
        <f aca="false">(A2878/(24*60*60))+DATE(1970,1,1)</f>
        <v>43278.875</v>
      </c>
      <c r="C2878" s="132" t="n">
        <v>20.1773</v>
      </c>
      <c r="D2878" s="132" t="n">
        <v>20.2076</v>
      </c>
      <c r="E2878" s="132" t="n">
        <v>19.6948</v>
      </c>
      <c r="F2878" s="132" t="n">
        <v>19.7143</v>
      </c>
    </row>
    <row r="2879" customFormat="false" ht="12.8" hidden="true" customHeight="false" outlineLevel="0" collapsed="false">
      <c r="A2879" s="131" t="n">
        <v>1530219600</v>
      </c>
      <c r="B2879" s="330" t="n">
        <f aca="false">(A2879/(24*60*60))+DATE(1970,1,1)</f>
        <v>43279.875</v>
      </c>
      <c r="C2879" s="132" t="n">
        <v>19.7143</v>
      </c>
      <c r="D2879" s="132" t="n">
        <v>19.97741</v>
      </c>
      <c r="E2879" s="132" t="n">
        <v>19.5607</v>
      </c>
      <c r="F2879" s="132" t="n">
        <v>19.9003</v>
      </c>
    </row>
    <row r="2880" customFormat="false" ht="12.8" hidden="true" customHeight="false" outlineLevel="0" collapsed="false">
      <c r="A2880" s="131" t="n">
        <v>1530478800</v>
      </c>
      <c r="B2880" s="330" t="n">
        <f aca="false">(A2880/(24*60*60))+DATE(1970,1,1)</f>
        <v>43282.875</v>
      </c>
      <c r="C2880" s="132" t="n">
        <v>19.905</v>
      </c>
      <c r="D2880" s="132" t="n">
        <v>20.2005</v>
      </c>
      <c r="E2880" s="132" t="n">
        <v>19.63758</v>
      </c>
      <c r="F2880" s="132" t="n">
        <v>19.9469</v>
      </c>
    </row>
    <row r="2881" customFormat="false" ht="12.8" hidden="true" customHeight="false" outlineLevel="0" collapsed="false">
      <c r="A2881" s="131" t="n">
        <v>1530565200</v>
      </c>
      <c r="B2881" s="330" t="n">
        <f aca="false">(A2881/(24*60*60))+DATE(1970,1,1)</f>
        <v>43283.875</v>
      </c>
      <c r="C2881" s="132" t="n">
        <v>19.9469</v>
      </c>
      <c r="D2881" s="132" t="n">
        <v>20.0441</v>
      </c>
      <c r="E2881" s="132" t="n">
        <v>19.4405</v>
      </c>
      <c r="F2881" s="132" t="n">
        <v>19.4607</v>
      </c>
    </row>
    <row r="2882" customFormat="false" ht="12.8" hidden="true" customHeight="false" outlineLevel="0" collapsed="false">
      <c r="A2882" s="131" t="n">
        <v>1530651600</v>
      </c>
      <c r="B2882" s="330" t="n">
        <f aca="false">(A2882/(24*60*60))+DATE(1970,1,1)</f>
        <v>43284.875</v>
      </c>
      <c r="C2882" s="132" t="n">
        <v>19.4607</v>
      </c>
      <c r="D2882" s="132" t="n">
        <v>19.5619</v>
      </c>
      <c r="E2882" s="132" t="n">
        <v>19.37459</v>
      </c>
      <c r="F2882" s="132" t="n">
        <v>19.4454</v>
      </c>
    </row>
    <row r="2883" customFormat="false" ht="12.8" hidden="true" customHeight="false" outlineLevel="0" collapsed="false">
      <c r="A2883" s="131" t="n">
        <v>1530738000</v>
      </c>
      <c r="B2883" s="330" t="n">
        <f aca="false">(A2883/(24*60*60))+DATE(1970,1,1)</f>
        <v>43285.875</v>
      </c>
      <c r="C2883" s="132" t="n">
        <v>19.4454</v>
      </c>
      <c r="D2883" s="132" t="n">
        <v>19.466</v>
      </c>
      <c r="E2883" s="132" t="n">
        <v>19.18174</v>
      </c>
      <c r="F2883" s="132" t="n">
        <v>19.2053</v>
      </c>
    </row>
    <row r="2884" customFormat="false" ht="12.8" hidden="true" customHeight="false" outlineLevel="0" collapsed="false">
      <c r="A2884" s="131" t="n">
        <v>1530824400</v>
      </c>
      <c r="B2884" s="330" t="n">
        <f aca="false">(A2884/(24*60*60))+DATE(1970,1,1)</f>
        <v>43286.875</v>
      </c>
      <c r="C2884" s="132" t="n">
        <v>19.2053</v>
      </c>
      <c r="D2884" s="132" t="n">
        <v>19.279</v>
      </c>
      <c r="E2884" s="132" t="n">
        <v>18.9938</v>
      </c>
      <c r="F2884" s="132" t="n">
        <v>19.02603</v>
      </c>
    </row>
    <row r="2885" customFormat="false" ht="12.8" hidden="true" customHeight="false" outlineLevel="0" collapsed="false">
      <c r="A2885" s="131" t="n">
        <v>1531083600</v>
      </c>
      <c r="B2885" s="330" t="n">
        <f aca="false">(A2885/(24*60*60))+DATE(1970,1,1)</f>
        <v>43289.875</v>
      </c>
      <c r="C2885" s="132" t="n">
        <v>19.05</v>
      </c>
      <c r="D2885" s="132" t="n">
        <v>19.2407</v>
      </c>
      <c r="E2885" s="132" t="n">
        <v>18.9685</v>
      </c>
      <c r="F2885" s="132" t="n">
        <v>19.20363</v>
      </c>
    </row>
    <row r="2886" customFormat="false" ht="12.8" hidden="true" customHeight="false" outlineLevel="0" collapsed="false">
      <c r="A2886" s="131" t="n">
        <v>1531170000</v>
      </c>
      <c r="B2886" s="330" t="n">
        <f aca="false">(A2886/(24*60*60))+DATE(1970,1,1)</f>
        <v>43290.875</v>
      </c>
      <c r="C2886" s="132" t="n">
        <v>19.20363</v>
      </c>
      <c r="D2886" s="132" t="n">
        <v>19.2856</v>
      </c>
      <c r="E2886" s="132" t="n">
        <v>18.8816</v>
      </c>
      <c r="F2886" s="132" t="n">
        <v>18.9304</v>
      </c>
    </row>
    <row r="2887" customFormat="false" ht="12.8" hidden="true" customHeight="false" outlineLevel="0" collapsed="false">
      <c r="A2887" s="131" t="n">
        <v>1531256400</v>
      </c>
      <c r="B2887" s="330" t="n">
        <f aca="false">(A2887/(24*60*60))+DATE(1970,1,1)</f>
        <v>43291.875</v>
      </c>
      <c r="C2887" s="132" t="n">
        <v>18.9304</v>
      </c>
      <c r="D2887" s="132" t="n">
        <v>19.095</v>
      </c>
      <c r="E2887" s="132" t="n">
        <v>18.9001</v>
      </c>
      <c r="F2887" s="132" t="n">
        <v>19.0794</v>
      </c>
    </row>
    <row r="2888" customFormat="false" ht="12.8" hidden="true" customHeight="false" outlineLevel="0" collapsed="false">
      <c r="A2888" s="131" t="n">
        <v>1531342800</v>
      </c>
      <c r="B2888" s="330" t="n">
        <f aca="false">(A2888/(24*60*60))+DATE(1970,1,1)</f>
        <v>43292.875</v>
      </c>
      <c r="C2888" s="132" t="n">
        <v>19.0794</v>
      </c>
      <c r="D2888" s="132" t="n">
        <v>19.1</v>
      </c>
      <c r="E2888" s="132" t="n">
        <v>18.75738</v>
      </c>
      <c r="F2888" s="132" t="n">
        <v>18.97597</v>
      </c>
    </row>
    <row r="2889" customFormat="false" ht="12.8" hidden="true" customHeight="false" outlineLevel="0" collapsed="false">
      <c r="A2889" s="131" t="n">
        <v>1531429200</v>
      </c>
      <c r="B2889" s="330" t="n">
        <f aca="false">(A2889/(24*60*60))+DATE(1970,1,1)</f>
        <v>43293.875</v>
      </c>
      <c r="C2889" s="132" t="n">
        <v>18.97597</v>
      </c>
      <c r="D2889" s="132" t="n">
        <v>19.0953</v>
      </c>
      <c r="E2889" s="132" t="n">
        <v>18.85439</v>
      </c>
      <c r="F2889" s="132" t="n">
        <v>18.86782</v>
      </c>
    </row>
    <row r="2890" customFormat="false" ht="12.8" hidden="true" customHeight="false" outlineLevel="0" collapsed="false">
      <c r="A2890" s="131" t="n">
        <v>1531688400</v>
      </c>
      <c r="B2890" s="330" t="n">
        <f aca="false">(A2890/(24*60*60))+DATE(1970,1,1)</f>
        <v>43296.875</v>
      </c>
      <c r="C2890" s="132" t="n">
        <v>18.86782</v>
      </c>
      <c r="D2890" s="132" t="n">
        <v>18.91766</v>
      </c>
      <c r="E2890" s="132" t="n">
        <v>18.7776</v>
      </c>
      <c r="F2890" s="132" t="n">
        <v>18.8192</v>
      </c>
    </row>
    <row r="2891" customFormat="false" ht="12.8" hidden="true" customHeight="false" outlineLevel="0" collapsed="false">
      <c r="A2891" s="131" t="n">
        <v>1531774800</v>
      </c>
      <c r="B2891" s="330" t="n">
        <f aca="false">(A2891/(24*60*60))+DATE(1970,1,1)</f>
        <v>43297.875</v>
      </c>
      <c r="C2891" s="132" t="n">
        <v>18.8192</v>
      </c>
      <c r="D2891" s="132" t="n">
        <v>18.9571</v>
      </c>
      <c r="E2891" s="132" t="n">
        <v>18.80351</v>
      </c>
      <c r="F2891" s="132" t="n">
        <v>18.88427</v>
      </c>
    </row>
    <row r="2892" customFormat="false" ht="12.8" hidden="true" customHeight="false" outlineLevel="0" collapsed="false">
      <c r="A2892" s="131" t="n">
        <v>1531861200</v>
      </c>
      <c r="B2892" s="330" t="n">
        <f aca="false">(A2892/(24*60*60))+DATE(1970,1,1)</f>
        <v>43298.875</v>
      </c>
      <c r="C2892" s="132" t="n">
        <v>18.88427</v>
      </c>
      <c r="D2892" s="132" t="n">
        <v>19.0397</v>
      </c>
      <c r="E2892" s="132" t="n">
        <v>18.80582</v>
      </c>
      <c r="F2892" s="132" t="n">
        <v>18.8941</v>
      </c>
    </row>
    <row r="2893" customFormat="false" ht="12.8" hidden="true" customHeight="false" outlineLevel="0" collapsed="false">
      <c r="A2893" s="131" t="n">
        <v>1531947600</v>
      </c>
      <c r="B2893" s="330" t="n">
        <f aca="false">(A2893/(24*60*60))+DATE(1970,1,1)</f>
        <v>43299.875</v>
      </c>
      <c r="C2893" s="132" t="n">
        <v>18.8941</v>
      </c>
      <c r="D2893" s="132" t="n">
        <v>19.167</v>
      </c>
      <c r="E2893" s="132" t="n">
        <v>18.8707</v>
      </c>
      <c r="F2893" s="132" t="n">
        <v>19.0514</v>
      </c>
    </row>
    <row r="2894" customFormat="false" ht="12.8" hidden="true" customHeight="false" outlineLevel="0" collapsed="false">
      <c r="A2894" s="131" t="n">
        <v>1532034000</v>
      </c>
      <c r="B2894" s="330" t="n">
        <f aca="false">(A2894/(24*60*60))+DATE(1970,1,1)</f>
        <v>43300.875</v>
      </c>
      <c r="C2894" s="132" t="n">
        <v>19.0514</v>
      </c>
      <c r="D2894" s="132" t="n">
        <v>19.1478</v>
      </c>
      <c r="E2894" s="132" t="n">
        <v>18.9072</v>
      </c>
      <c r="F2894" s="132" t="n">
        <v>19.01334</v>
      </c>
    </row>
    <row r="2895" customFormat="false" ht="12.8" hidden="true" customHeight="false" outlineLevel="0" collapsed="false">
      <c r="A2895" s="131" t="n">
        <v>1532293200</v>
      </c>
      <c r="B2895" s="330" t="n">
        <f aca="false">(A2895/(24*60*60))+DATE(1970,1,1)</f>
        <v>43303.875</v>
      </c>
      <c r="C2895" s="132" t="n">
        <v>19.012</v>
      </c>
      <c r="D2895" s="132" t="n">
        <v>19.1682</v>
      </c>
      <c r="E2895" s="132" t="n">
        <v>18.8631</v>
      </c>
      <c r="F2895" s="132" t="n">
        <v>18.8821</v>
      </c>
    </row>
    <row r="2896" customFormat="false" ht="12.8" hidden="true" customHeight="false" outlineLevel="0" collapsed="false">
      <c r="A2896" s="131" t="n">
        <v>1532379600</v>
      </c>
      <c r="B2896" s="330" t="n">
        <f aca="false">(A2896/(24*60*60))+DATE(1970,1,1)</f>
        <v>43304.875</v>
      </c>
      <c r="C2896" s="132" t="n">
        <v>18.8821</v>
      </c>
      <c r="D2896" s="132" t="n">
        <v>18.9614</v>
      </c>
      <c r="E2896" s="132" t="n">
        <v>18.7956</v>
      </c>
      <c r="F2896" s="132" t="n">
        <v>18.8815</v>
      </c>
    </row>
    <row r="2897" customFormat="false" ht="12.8" hidden="true" customHeight="false" outlineLevel="0" collapsed="false">
      <c r="A2897" s="131" t="n">
        <v>1532466000</v>
      </c>
      <c r="B2897" s="330" t="n">
        <f aca="false">(A2897/(24*60*60))+DATE(1970,1,1)</f>
        <v>43305.875</v>
      </c>
      <c r="C2897" s="132" t="n">
        <v>18.8815</v>
      </c>
      <c r="D2897" s="132" t="n">
        <v>18.8922</v>
      </c>
      <c r="E2897" s="132" t="n">
        <v>18.66525</v>
      </c>
      <c r="F2897" s="132" t="n">
        <v>18.66525</v>
      </c>
    </row>
    <row r="2898" customFormat="false" ht="12.8" hidden="true" customHeight="false" outlineLevel="0" collapsed="false">
      <c r="A2898" s="131" t="n">
        <v>1532552400</v>
      </c>
      <c r="B2898" s="330" t="n">
        <f aca="false">(A2898/(24*60*60))+DATE(1970,1,1)</f>
        <v>43306.875</v>
      </c>
      <c r="C2898" s="132" t="n">
        <v>18.66525</v>
      </c>
      <c r="D2898" s="132" t="n">
        <v>18.7467</v>
      </c>
      <c r="E2898" s="132" t="n">
        <v>18.58069</v>
      </c>
      <c r="F2898" s="132" t="n">
        <v>18.6261</v>
      </c>
    </row>
    <row r="2899" customFormat="false" ht="12.8" hidden="true" customHeight="false" outlineLevel="0" collapsed="false">
      <c r="A2899" s="131" t="n">
        <v>1532638800</v>
      </c>
      <c r="B2899" s="330" t="n">
        <f aca="false">(A2899/(24*60*60))+DATE(1970,1,1)</f>
        <v>43307.875</v>
      </c>
      <c r="C2899" s="132" t="n">
        <v>18.6261</v>
      </c>
      <c r="D2899" s="132" t="n">
        <v>18.6696</v>
      </c>
      <c r="E2899" s="132" t="n">
        <v>18.52538</v>
      </c>
      <c r="F2899" s="132" t="n">
        <v>18.61918</v>
      </c>
    </row>
    <row r="2900" customFormat="false" ht="12.8" hidden="true" customHeight="false" outlineLevel="0" collapsed="false">
      <c r="A2900" s="131" t="n">
        <v>1532898000</v>
      </c>
      <c r="B2900" s="330" t="n">
        <f aca="false">(A2900/(24*60*60))+DATE(1970,1,1)</f>
        <v>43310.875</v>
      </c>
      <c r="C2900" s="132" t="n">
        <v>18.61456</v>
      </c>
      <c r="D2900" s="132" t="n">
        <v>18.6576</v>
      </c>
      <c r="E2900" s="132" t="n">
        <v>18.4979</v>
      </c>
      <c r="F2900" s="132" t="n">
        <v>18.5372</v>
      </c>
    </row>
    <row r="2901" customFormat="false" ht="12.8" hidden="true" customHeight="false" outlineLevel="0" collapsed="false">
      <c r="A2901" s="131" t="n">
        <v>1532984400</v>
      </c>
      <c r="B2901" s="330" t="n">
        <f aca="false">(A2901/(24*60*60))+DATE(1970,1,1)</f>
        <v>43311.875</v>
      </c>
      <c r="C2901" s="132" t="n">
        <v>18.5372</v>
      </c>
      <c r="D2901" s="132" t="n">
        <v>18.6721</v>
      </c>
      <c r="E2901" s="132" t="n">
        <v>18.5121</v>
      </c>
      <c r="F2901" s="132" t="n">
        <v>18.64589</v>
      </c>
    </row>
    <row r="2902" customFormat="false" ht="12.8" hidden="true" customHeight="false" outlineLevel="0" collapsed="false">
      <c r="A2902" s="131" t="n">
        <v>1533070800</v>
      </c>
      <c r="B2902" s="330" t="n">
        <f aca="false">(A2902/(24*60*60))+DATE(1970,1,1)</f>
        <v>43312.875</v>
      </c>
      <c r="C2902" s="132" t="n">
        <v>18.64589</v>
      </c>
      <c r="D2902" s="132" t="n">
        <v>18.7134</v>
      </c>
      <c r="E2902" s="132" t="n">
        <v>18.5591</v>
      </c>
      <c r="F2902" s="132" t="n">
        <v>18.5857</v>
      </c>
    </row>
    <row r="2903" customFormat="false" ht="12.8" hidden="true" customHeight="false" outlineLevel="0" collapsed="false">
      <c r="A2903" s="131" t="n">
        <v>1533157200</v>
      </c>
      <c r="B2903" s="330" t="n">
        <f aca="false">(A2903/(24*60*60))+DATE(1970,1,1)</f>
        <v>43313.875</v>
      </c>
      <c r="C2903" s="132" t="n">
        <v>18.5857</v>
      </c>
      <c r="D2903" s="132" t="n">
        <v>18.7639</v>
      </c>
      <c r="E2903" s="132" t="n">
        <v>18.581</v>
      </c>
      <c r="F2903" s="132" t="n">
        <v>18.6369</v>
      </c>
    </row>
    <row r="2904" customFormat="false" ht="12.8" hidden="true" customHeight="false" outlineLevel="0" collapsed="false">
      <c r="A2904" s="131" t="n">
        <v>1533243600</v>
      </c>
      <c r="B2904" s="330" t="n">
        <f aca="false">(A2904/(24*60*60))+DATE(1970,1,1)</f>
        <v>43314.875</v>
      </c>
      <c r="C2904" s="132" t="n">
        <v>18.6369</v>
      </c>
      <c r="D2904" s="132" t="n">
        <v>18.7111</v>
      </c>
      <c r="E2904" s="132" t="n">
        <v>18.5377</v>
      </c>
      <c r="F2904" s="132" t="n">
        <v>18.54042</v>
      </c>
    </row>
    <row r="2905" customFormat="false" ht="12.8" hidden="true" customHeight="false" outlineLevel="0" collapsed="false">
      <c r="A2905" s="131" t="n">
        <v>1533502800</v>
      </c>
      <c r="B2905" s="330" t="n">
        <f aca="false">(A2905/(24*60*60))+DATE(1970,1,1)</f>
        <v>43317.875</v>
      </c>
      <c r="C2905" s="132" t="n">
        <v>18.54042</v>
      </c>
      <c r="D2905" s="132" t="n">
        <v>18.6179</v>
      </c>
      <c r="E2905" s="132" t="n">
        <v>18.4604</v>
      </c>
      <c r="F2905" s="132" t="n">
        <v>18.5214</v>
      </c>
    </row>
    <row r="2906" customFormat="false" ht="12.8" hidden="true" customHeight="false" outlineLevel="0" collapsed="false">
      <c r="A2906" s="131" t="n">
        <v>1533589200</v>
      </c>
      <c r="B2906" s="330" t="n">
        <f aca="false">(A2906/(24*60*60))+DATE(1970,1,1)</f>
        <v>43318.875</v>
      </c>
      <c r="C2906" s="132" t="n">
        <v>18.5214</v>
      </c>
      <c r="D2906" s="132" t="n">
        <v>18.5538</v>
      </c>
      <c r="E2906" s="132" t="n">
        <v>18.4047</v>
      </c>
      <c r="F2906" s="132" t="n">
        <v>18.4544</v>
      </c>
    </row>
    <row r="2907" customFormat="false" ht="12.8" hidden="true" customHeight="false" outlineLevel="0" collapsed="false">
      <c r="A2907" s="131" t="n">
        <v>1533675600</v>
      </c>
      <c r="B2907" s="330" t="n">
        <f aca="false">(A2907/(24*60*60))+DATE(1970,1,1)</f>
        <v>43319.875</v>
      </c>
      <c r="C2907" s="132" t="n">
        <v>18.4544</v>
      </c>
      <c r="D2907" s="132" t="n">
        <v>18.5712</v>
      </c>
      <c r="E2907" s="132" t="n">
        <v>18.41154</v>
      </c>
      <c r="F2907" s="132" t="n">
        <v>18.468</v>
      </c>
    </row>
    <row r="2908" customFormat="false" ht="12.8" hidden="true" customHeight="false" outlineLevel="0" collapsed="false">
      <c r="A2908" s="131" t="n">
        <v>1533762000</v>
      </c>
      <c r="B2908" s="330" t="n">
        <f aca="false">(A2908/(24*60*60))+DATE(1970,1,1)</f>
        <v>43320.875</v>
      </c>
      <c r="C2908" s="132" t="n">
        <v>18.468</v>
      </c>
      <c r="D2908" s="132" t="n">
        <v>18.7047</v>
      </c>
      <c r="E2908" s="132" t="n">
        <v>18.4404</v>
      </c>
      <c r="F2908" s="132" t="n">
        <v>18.6926</v>
      </c>
    </row>
    <row r="2909" customFormat="false" ht="12.8" hidden="true" customHeight="false" outlineLevel="0" collapsed="false">
      <c r="A2909" s="131" t="n">
        <v>1533848400</v>
      </c>
      <c r="B2909" s="330" t="n">
        <f aca="false">(A2909/(24*60*60))+DATE(1970,1,1)</f>
        <v>43321.875</v>
      </c>
      <c r="C2909" s="132" t="n">
        <v>18.6926</v>
      </c>
      <c r="D2909" s="132" t="n">
        <v>19.0686</v>
      </c>
      <c r="E2909" s="132" t="n">
        <v>18.68116</v>
      </c>
      <c r="F2909" s="132" t="n">
        <v>18.90586</v>
      </c>
    </row>
    <row r="2910" customFormat="false" ht="12.8" hidden="true" customHeight="false" outlineLevel="0" collapsed="false">
      <c r="A2910" s="131" t="n">
        <v>1534107600</v>
      </c>
      <c r="B2910" s="330" t="n">
        <f aca="false">(A2910/(24*60*60))+DATE(1970,1,1)</f>
        <v>43324.875</v>
      </c>
      <c r="C2910" s="132" t="n">
        <v>19.05022</v>
      </c>
      <c r="D2910" s="132" t="n">
        <v>19.3776</v>
      </c>
      <c r="E2910" s="132" t="n">
        <v>18.9887</v>
      </c>
      <c r="F2910" s="132" t="n">
        <v>19.11809</v>
      </c>
    </row>
    <row r="2911" customFormat="false" ht="12.8" hidden="true" customHeight="false" outlineLevel="0" collapsed="false">
      <c r="A2911" s="131" t="n">
        <v>1534194000</v>
      </c>
      <c r="B2911" s="330" t="n">
        <f aca="false">(A2911/(24*60*60))+DATE(1970,1,1)</f>
        <v>43325.875</v>
      </c>
      <c r="C2911" s="132" t="n">
        <v>19.11809</v>
      </c>
      <c r="D2911" s="132" t="n">
        <v>19.1541</v>
      </c>
      <c r="E2911" s="132" t="n">
        <v>18.8548</v>
      </c>
      <c r="F2911" s="132" t="n">
        <v>18.8828</v>
      </c>
    </row>
    <row r="2912" customFormat="false" ht="12.8" hidden="true" customHeight="false" outlineLevel="0" collapsed="false">
      <c r="A2912" s="131" t="n">
        <v>1534280400</v>
      </c>
      <c r="B2912" s="330" t="n">
        <f aca="false">(A2912/(24*60*60))+DATE(1970,1,1)</f>
        <v>43326.875</v>
      </c>
      <c r="C2912" s="132" t="n">
        <v>18.8828</v>
      </c>
      <c r="D2912" s="132" t="n">
        <v>19.2989</v>
      </c>
      <c r="E2912" s="132" t="n">
        <v>18.8501</v>
      </c>
      <c r="F2912" s="132" t="n">
        <v>19.1402</v>
      </c>
    </row>
    <row r="2913" customFormat="false" ht="12.8" hidden="true" customHeight="false" outlineLevel="0" collapsed="false">
      <c r="A2913" s="131" t="n">
        <v>1534366800</v>
      </c>
      <c r="B2913" s="330" t="n">
        <f aca="false">(A2913/(24*60*60))+DATE(1970,1,1)</f>
        <v>43327.875</v>
      </c>
      <c r="C2913" s="132" t="n">
        <v>19.1402</v>
      </c>
      <c r="D2913" s="132" t="n">
        <v>19.20286</v>
      </c>
      <c r="E2913" s="132" t="n">
        <v>18.92217</v>
      </c>
      <c r="F2913" s="132" t="n">
        <v>18.9819</v>
      </c>
    </row>
    <row r="2914" customFormat="false" ht="12.8" hidden="true" customHeight="false" outlineLevel="0" collapsed="false">
      <c r="A2914" s="131" t="n">
        <v>1534453200</v>
      </c>
      <c r="B2914" s="330" t="n">
        <f aca="false">(A2914/(24*60*60))+DATE(1970,1,1)</f>
        <v>43328.875</v>
      </c>
      <c r="C2914" s="132" t="n">
        <v>18.9819</v>
      </c>
      <c r="D2914" s="132" t="n">
        <v>19.1585</v>
      </c>
      <c r="E2914" s="132" t="n">
        <v>18.8417</v>
      </c>
      <c r="F2914" s="132" t="n">
        <v>18.8691</v>
      </c>
    </row>
    <row r="2915" customFormat="false" ht="12.8" hidden="true" customHeight="false" outlineLevel="0" collapsed="false">
      <c r="A2915" s="131" t="n">
        <v>1534712400</v>
      </c>
      <c r="B2915" s="330" t="n">
        <f aca="false">(A2915/(24*60*60))+DATE(1970,1,1)</f>
        <v>43331.875</v>
      </c>
      <c r="C2915" s="132" t="n">
        <v>18.87524</v>
      </c>
      <c r="D2915" s="132" t="n">
        <v>19.0899</v>
      </c>
      <c r="E2915" s="132" t="n">
        <v>18.8543</v>
      </c>
      <c r="F2915" s="132" t="n">
        <v>18.99107</v>
      </c>
    </row>
    <row r="2916" customFormat="false" ht="12.8" hidden="true" customHeight="false" outlineLevel="0" collapsed="false">
      <c r="A2916" s="131" t="n">
        <v>1534798800</v>
      </c>
      <c r="B2916" s="330" t="n">
        <f aca="false">(A2916/(24*60*60))+DATE(1970,1,1)</f>
        <v>43332.875</v>
      </c>
      <c r="C2916" s="132" t="n">
        <v>18.99107</v>
      </c>
      <c r="D2916" s="132" t="n">
        <v>19.01399</v>
      </c>
      <c r="E2916" s="132" t="n">
        <v>18.8047</v>
      </c>
      <c r="F2916" s="132" t="n">
        <v>18.95346</v>
      </c>
    </row>
    <row r="2917" customFormat="false" ht="12.8" hidden="true" customHeight="false" outlineLevel="0" collapsed="false">
      <c r="A2917" s="131" t="n">
        <v>1534885200</v>
      </c>
      <c r="B2917" s="330" t="n">
        <f aca="false">(A2917/(24*60*60))+DATE(1970,1,1)</f>
        <v>43333.875</v>
      </c>
      <c r="C2917" s="132" t="n">
        <v>18.95346</v>
      </c>
      <c r="D2917" s="132" t="n">
        <v>18.9834</v>
      </c>
      <c r="E2917" s="132" t="n">
        <v>18.721</v>
      </c>
      <c r="F2917" s="132" t="n">
        <v>18.7259</v>
      </c>
    </row>
    <row r="2918" customFormat="false" ht="12.8" hidden="true" customHeight="false" outlineLevel="0" collapsed="false">
      <c r="A2918" s="131" t="n">
        <v>1534971600</v>
      </c>
      <c r="B2918" s="330" t="n">
        <f aca="false">(A2918/(24*60*60))+DATE(1970,1,1)</f>
        <v>43334.875</v>
      </c>
      <c r="C2918" s="132" t="n">
        <v>18.7259</v>
      </c>
      <c r="D2918" s="132" t="n">
        <v>19.0172</v>
      </c>
      <c r="E2918" s="132" t="n">
        <v>18.7236</v>
      </c>
      <c r="F2918" s="132" t="n">
        <v>19.0125</v>
      </c>
    </row>
    <row r="2919" customFormat="false" ht="12.8" hidden="true" customHeight="false" outlineLevel="0" collapsed="false">
      <c r="A2919" s="131" t="n">
        <v>1535058000</v>
      </c>
      <c r="B2919" s="330" t="n">
        <f aca="false">(A2919/(24*60*60))+DATE(1970,1,1)</f>
        <v>43335.875</v>
      </c>
      <c r="C2919" s="132" t="n">
        <v>19.0125</v>
      </c>
      <c r="D2919" s="132" t="n">
        <v>19.0533</v>
      </c>
      <c r="E2919" s="132" t="n">
        <v>18.7765</v>
      </c>
      <c r="F2919" s="132" t="n">
        <v>18.90077</v>
      </c>
    </row>
    <row r="2920" customFormat="false" ht="12.8" hidden="true" customHeight="false" outlineLevel="0" collapsed="false">
      <c r="A2920" s="131" t="n">
        <v>1535317200</v>
      </c>
      <c r="B2920" s="330" t="n">
        <f aca="false">(A2920/(24*60*60))+DATE(1970,1,1)</f>
        <v>43338.875</v>
      </c>
      <c r="C2920" s="132" t="n">
        <v>18.80925</v>
      </c>
      <c r="D2920" s="132" t="n">
        <v>18.8661</v>
      </c>
      <c r="E2920" s="132" t="n">
        <v>18.6036</v>
      </c>
      <c r="F2920" s="132" t="n">
        <v>18.7671</v>
      </c>
    </row>
    <row r="2921" customFormat="false" ht="12.8" hidden="true" customHeight="false" outlineLevel="0" collapsed="false">
      <c r="A2921" s="131" t="n">
        <v>1535403600</v>
      </c>
      <c r="B2921" s="330" t="n">
        <f aca="false">(A2921/(24*60*60))+DATE(1970,1,1)</f>
        <v>43339.875</v>
      </c>
      <c r="C2921" s="132" t="n">
        <v>18.7671</v>
      </c>
      <c r="D2921" s="132" t="n">
        <v>19.1172</v>
      </c>
      <c r="E2921" s="132" t="n">
        <v>18.71</v>
      </c>
      <c r="F2921" s="132" t="n">
        <v>19.0793</v>
      </c>
    </row>
    <row r="2922" customFormat="false" ht="12.8" hidden="true" customHeight="false" outlineLevel="0" collapsed="false">
      <c r="A2922" s="131" t="n">
        <v>1535490000</v>
      </c>
      <c r="B2922" s="330" t="n">
        <f aca="false">(A2922/(24*60*60))+DATE(1970,1,1)</f>
        <v>43340.875</v>
      </c>
      <c r="C2922" s="132" t="n">
        <v>19.0793</v>
      </c>
      <c r="D2922" s="132" t="n">
        <v>19.1939</v>
      </c>
      <c r="E2922" s="132" t="n">
        <v>18.9433</v>
      </c>
      <c r="F2922" s="132" t="n">
        <v>18.9491</v>
      </c>
    </row>
    <row r="2923" customFormat="false" ht="12.8" hidden="true" customHeight="false" outlineLevel="0" collapsed="false">
      <c r="A2923" s="131" t="n">
        <v>1535576400</v>
      </c>
      <c r="B2923" s="330" t="n">
        <f aca="false">(A2923/(24*60*60))+DATE(1970,1,1)</f>
        <v>43341.875</v>
      </c>
      <c r="C2923" s="132" t="n">
        <v>18.9491</v>
      </c>
      <c r="D2923" s="132" t="n">
        <v>19.1949</v>
      </c>
      <c r="E2923" s="132" t="n">
        <v>18.93</v>
      </c>
      <c r="F2923" s="132" t="n">
        <v>19.1109</v>
      </c>
    </row>
    <row r="2924" customFormat="false" ht="12.8" hidden="true" customHeight="false" outlineLevel="0" collapsed="false">
      <c r="A2924" s="131" t="n">
        <v>1535662800</v>
      </c>
      <c r="B2924" s="330" t="n">
        <f aca="false">(A2924/(24*60*60))+DATE(1970,1,1)</f>
        <v>43342.875</v>
      </c>
      <c r="C2924" s="132" t="n">
        <v>19.1109</v>
      </c>
      <c r="D2924" s="132" t="n">
        <v>19.28353</v>
      </c>
      <c r="E2924" s="132" t="n">
        <v>19.05133</v>
      </c>
      <c r="F2924" s="132" t="n">
        <v>19.06411</v>
      </c>
    </row>
    <row r="2925" customFormat="false" ht="12.8" hidden="true" customHeight="false" outlineLevel="0" collapsed="false">
      <c r="A2925" s="131" t="n">
        <v>1535922000</v>
      </c>
      <c r="B2925" s="330" t="n">
        <f aca="false">(A2925/(24*60*60))+DATE(1970,1,1)</f>
        <v>43345.875</v>
      </c>
      <c r="C2925" s="132" t="n">
        <v>19.06411</v>
      </c>
      <c r="D2925" s="132" t="n">
        <v>19.2834</v>
      </c>
      <c r="E2925" s="132" t="n">
        <v>19.06411</v>
      </c>
      <c r="F2925" s="132" t="n">
        <v>19.1698</v>
      </c>
    </row>
    <row r="2926" customFormat="false" ht="12.8" hidden="true" customHeight="false" outlineLevel="0" collapsed="false">
      <c r="A2926" s="131" t="n">
        <v>1536008400</v>
      </c>
      <c r="B2926" s="330" t="n">
        <f aca="false">(A2926/(24*60*60))+DATE(1970,1,1)</f>
        <v>43346.875</v>
      </c>
      <c r="C2926" s="132" t="n">
        <v>19.1698</v>
      </c>
      <c r="D2926" s="132" t="n">
        <v>19.4803</v>
      </c>
      <c r="E2926" s="132" t="n">
        <v>19.1687</v>
      </c>
      <c r="F2926" s="132" t="n">
        <v>19.4037</v>
      </c>
    </row>
    <row r="2927" customFormat="false" ht="12.8" hidden="true" customHeight="false" outlineLevel="0" collapsed="false">
      <c r="A2927" s="131" t="n">
        <v>1536094800</v>
      </c>
      <c r="B2927" s="330" t="n">
        <f aca="false">(A2927/(24*60*60))+DATE(1970,1,1)</f>
        <v>43347.875</v>
      </c>
      <c r="C2927" s="132" t="n">
        <v>19.4037</v>
      </c>
      <c r="D2927" s="132" t="n">
        <v>19.6848</v>
      </c>
      <c r="E2927" s="132" t="n">
        <v>19.3159</v>
      </c>
      <c r="F2927" s="132" t="n">
        <v>19.3402</v>
      </c>
    </row>
    <row r="2928" customFormat="false" ht="12.8" hidden="true" customHeight="false" outlineLevel="0" collapsed="false">
      <c r="A2928" s="131" t="n">
        <v>1536181200</v>
      </c>
      <c r="B2928" s="330" t="n">
        <f aca="false">(A2928/(24*60*60))+DATE(1970,1,1)</f>
        <v>43348.875</v>
      </c>
      <c r="C2928" s="132" t="n">
        <v>19.3402</v>
      </c>
      <c r="D2928" s="132" t="n">
        <v>19.4454</v>
      </c>
      <c r="E2928" s="132" t="n">
        <v>19.1584</v>
      </c>
      <c r="F2928" s="132" t="n">
        <v>19.1846</v>
      </c>
    </row>
    <row r="2929" customFormat="false" ht="12.8" hidden="true" customHeight="false" outlineLevel="0" collapsed="false">
      <c r="A2929" s="131" t="n">
        <v>1536267600</v>
      </c>
      <c r="B2929" s="330" t="n">
        <f aca="false">(A2929/(24*60*60))+DATE(1970,1,1)</f>
        <v>43349.875</v>
      </c>
      <c r="C2929" s="132" t="n">
        <v>19.1846</v>
      </c>
      <c r="D2929" s="132" t="n">
        <v>19.3483</v>
      </c>
      <c r="E2929" s="132" t="n">
        <v>19.12029</v>
      </c>
      <c r="F2929" s="132" t="n">
        <v>19.30674</v>
      </c>
    </row>
    <row r="2930" customFormat="false" ht="12.8" hidden="true" customHeight="false" outlineLevel="0" collapsed="false">
      <c r="A2930" s="131" t="n">
        <v>1536526800</v>
      </c>
      <c r="B2930" s="330" t="n">
        <f aca="false">(A2930/(24*60*60))+DATE(1970,1,1)</f>
        <v>43352.875</v>
      </c>
      <c r="C2930" s="132" t="n">
        <v>19.32001</v>
      </c>
      <c r="D2930" s="132" t="n">
        <v>19.3626</v>
      </c>
      <c r="E2930" s="132" t="n">
        <v>19.24272</v>
      </c>
      <c r="F2930" s="132" t="n">
        <v>19.2669</v>
      </c>
    </row>
    <row r="2931" customFormat="false" ht="12.8" hidden="true" customHeight="false" outlineLevel="0" collapsed="false">
      <c r="A2931" s="131" t="n">
        <v>1536613200</v>
      </c>
      <c r="B2931" s="330" t="n">
        <f aca="false">(A2931/(24*60*60))+DATE(1970,1,1)</f>
        <v>43353.875</v>
      </c>
      <c r="C2931" s="132" t="n">
        <v>19.2669</v>
      </c>
      <c r="D2931" s="132" t="n">
        <v>19.379</v>
      </c>
      <c r="E2931" s="132" t="n">
        <v>19.1502</v>
      </c>
      <c r="F2931" s="132" t="n">
        <v>19.1864</v>
      </c>
    </row>
    <row r="2932" customFormat="false" ht="12.8" hidden="true" customHeight="false" outlineLevel="0" collapsed="false">
      <c r="A2932" s="131" t="n">
        <v>1536699600</v>
      </c>
      <c r="B2932" s="330" t="n">
        <f aca="false">(A2932/(24*60*60))+DATE(1970,1,1)</f>
        <v>43354.875</v>
      </c>
      <c r="C2932" s="132" t="n">
        <v>19.1864</v>
      </c>
      <c r="D2932" s="132" t="n">
        <v>19.2266</v>
      </c>
      <c r="E2932" s="132" t="n">
        <v>19.01191</v>
      </c>
      <c r="F2932" s="132" t="n">
        <v>19.0168</v>
      </c>
    </row>
    <row r="2933" customFormat="false" ht="12.8" hidden="true" customHeight="false" outlineLevel="0" collapsed="false">
      <c r="A2933" s="131" t="n">
        <v>1536786000</v>
      </c>
      <c r="B2933" s="330" t="n">
        <f aca="false">(A2933/(24*60*60))+DATE(1970,1,1)</f>
        <v>43355.875</v>
      </c>
      <c r="C2933" s="132" t="n">
        <v>19.0168</v>
      </c>
      <c r="D2933" s="132" t="n">
        <v>19.0575</v>
      </c>
      <c r="E2933" s="132" t="n">
        <v>18.7887</v>
      </c>
      <c r="F2933" s="132" t="n">
        <v>18.8277</v>
      </c>
    </row>
    <row r="2934" customFormat="false" ht="12.8" hidden="true" customHeight="false" outlineLevel="0" collapsed="false">
      <c r="A2934" s="131" t="n">
        <v>1536872400</v>
      </c>
      <c r="B2934" s="330" t="n">
        <f aca="false">(A2934/(24*60*60))+DATE(1970,1,1)</f>
        <v>43356.875</v>
      </c>
      <c r="C2934" s="132" t="n">
        <v>18.8277</v>
      </c>
      <c r="D2934" s="132" t="n">
        <v>18.9205</v>
      </c>
      <c r="E2934" s="132" t="n">
        <v>18.7679</v>
      </c>
      <c r="F2934" s="132" t="n">
        <v>18.87939</v>
      </c>
    </row>
    <row r="2935" customFormat="false" ht="12.8" hidden="true" customHeight="false" outlineLevel="0" collapsed="false">
      <c r="A2935" s="131" t="n">
        <v>1537131600</v>
      </c>
      <c r="B2935" s="330" t="n">
        <f aca="false">(A2935/(24*60*60))+DATE(1970,1,1)</f>
        <v>43359.875</v>
      </c>
      <c r="C2935" s="132" t="n">
        <v>18.8688</v>
      </c>
      <c r="D2935" s="132" t="n">
        <v>18.9219</v>
      </c>
      <c r="E2935" s="132" t="n">
        <v>18.80293</v>
      </c>
      <c r="F2935" s="132" t="n">
        <v>18.8384</v>
      </c>
    </row>
    <row r="2936" customFormat="false" ht="12.8" hidden="true" customHeight="false" outlineLevel="0" collapsed="false">
      <c r="A2936" s="131" t="n">
        <v>1537218000</v>
      </c>
      <c r="B2936" s="330" t="n">
        <f aca="false">(A2936/(24*60*60))+DATE(1970,1,1)</f>
        <v>43360.875</v>
      </c>
      <c r="C2936" s="132" t="n">
        <v>18.8384</v>
      </c>
      <c r="D2936" s="132" t="n">
        <v>18.9231</v>
      </c>
      <c r="E2936" s="132" t="n">
        <v>18.7313</v>
      </c>
      <c r="F2936" s="132" t="n">
        <v>18.8083</v>
      </c>
    </row>
    <row r="2937" customFormat="false" ht="12.8" hidden="true" customHeight="false" outlineLevel="0" collapsed="false">
      <c r="A2937" s="131" t="n">
        <v>1537304400</v>
      </c>
      <c r="B2937" s="330" t="n">
        <f aca="false">(A2937/(24*60*60))+DATE(1970,1,1)</f>
        <v>43361.875</v>
      </c>
      <c r="C2937" s="132" t="n">
        <v>18.8083</v>
      </c>
      <c r="D2937" s="132" t="n">
        <v>18.826</v>
      </c>
      <c r="E2937" s="132" t="n">
        <v>18.6825</v>
      </c>
      <c r="F2937" s="132" t="n">
        <v>18.772</v>
      </c>
    </row>
    <row r="2938" customFormat="false" ht="12.8" hidden="true" customHeight="false" outlineLevel="0" collapsed="false">
      <c r="A2938" s="131" t="n">
        <v>1537390800</v>
      </c>
      <c r="B2938" s="330" t="n">
        <f aca="false">(A2938/(24*60*60))+DATE(1970,1,1)</f>
        <v>43362.875</v>
      </c>
      <c r="C2938" s="132" t="n">
        <v>18.772</v>
      </c>
      <c r="D2938" s="132" t="n">
        <v>18.8923</v>
      </c>
      <c r="E2938" s="132" t="n">
        <v>18.7045</v>
      </c>
      <c r="F2938" s="132" t="n">
        <v>18.8203</v>
      </c>
    </row>
    <row r="2939" customFormat="false" ht="12.8" hidden="true" customHeight="false" outlineLevel="0" collapsed="false">
      <c r="A2939" s="131" t="n">
        <v>1537477200</v>
      </c>
      <c r="B2939" s="330" t="n">
        <f aca="false">(A2939/(24*60*60))+DATE(1970,1,1)</f>
        <v>43363.875</v>
      </c>
      <c r="C2939" s="132" t="n">
        <v>18.8203</v>
      </c>
      <c r="D2939" s="132" t="n">
        <v>18.944</v>
      </c>
      <c r="E2939" s="132" t="n">
        <v>18.7872</v>
      </c>
      <c r="F2939" s="132" t="n">
        <v>18.8148</v>
      </c>
    </row>
    <row r="2940" customFormat="false" ht="12.8" hidden="true" customHeight="false" outlineLevel="0" collapsed="false">
      <c r="A2940" s="131" t="n">
        <v>1537736400</v>
      </c>
      <c r="B2940" s="330" t="n">
        <f aca="false">(A2940/(24*60*60))+DATE(1970,1,1)</f>
        <v>43366.875</v>
      </c>
      <c r="C2940" s="132" t="n">
        <v>18.8353</v>
      </c>
      <c r="D2940" s="132" t="n">
        <v>18.9703</v>
      </c>
      <c r="E2940" s="132" t="n">
        <v>18.8079</v>
      </c>
      <c r="F2940" s="132" t="n">
        <v>18.9658</v>
      </c>
    </row>
    <row r="2941" customFormat="false" ht="12.8" hidden="true" customHeight="false" outlineLevel="0" collapsed="false">
      <c r="A2941" s="131" t="n">
        <v>1537822800</v>
      </c>
      <c r="B2941" s="330" t="n">
        <f aca="false">(A2941/(24*60*60))+DATE(1970,1,1)</f>
        <v>43367.875</v>
      </c>
      <c r="C2941" s="132" t="n">
        <v>18.9658</v>
      </c>
      <c r="D2941" s="132" t="n">
        <v>19.0428</v>
      </c>
      <c r="E2941" s="132" t="n">
        <v>18.9288</v>
      </c>
      <c r="F2941" s="132" t="n">
        <v>18.9913</v>
      </c>
    </row>
    <row r="2942" customFormat="false" ht="12.8" hidden="true" customHeight="false" outlineLevel="0" collapsed="false">
      <c r="A2942" s="131" t="n">
        <v>1537909200</v>
      </c>
      <c r="B2942" s="330" t="n">
        <f aca="false">(A2942/(24*60*60))+DATE(1970,1,1)</f>
        <v>43368.875</v>
      </c>
      <c r="C2942" s="132" t="n">
        <v>18.9913</v>
      </c>
      <c r="D2942" s="132" t="n">
        <v>19.05745</v>
      </c>
      <c r="E2942" s="132" t="n">
        <v>18.8047</v>
      </c>
      <c r="F2942" s="132" t="n">
        <v>18.8429</v>
      </c>
    </row>
    <row r="2943" customFormat="false" ht="12.8" hidden="true" customHeight="false" outlineLevel="0" collapsed="false">
      <c r="A2943" s="131" t="n">
        <v>1537995600</v>
      </c>
      <c r="B2943" s="330" t="n">
        <f aca="false">(A2943/(24*60*60))+DATE(1970,1,1)</f>
        <v>43369.875</v>
      </c>
      <c r="C2943" s="132" t="n">
        <v>18.8429</v>
      </c>
      <c r="D2943" s="132" t="n">
        <v>18.95523</v>
      </c>
      <c r="E2943" s="132" t="n">
        <v>18.7499</v>
      </c>
      <c r="F2943" s="132" t="n">
        <v>18.7849</v>
      </c>
    </row>
    <row r="2944" customFormat="false" ht="12.8" hidden="true" customHeight="false" outlineLevel="0" collapsed="false">
      <c r="A2944" s="131" t="n">
        <v>1538082000</v>
      </c>
      <c r="B2944" s="330" t="n">
        <f aca="false">(A2944/(24*60*60))+DATE(1970,1,1)</f>
        <v>43370.875</v>
      </c>
      <c r="C2944" s="132" t="n">
        <v>18.7849</v>
      </c>
      <c r="D2944" s="132" t="n">
        <v>18.87252</v>
      </c>
      <c r="E2944" s="132" t="n">
        <v>18.66977</v>
      </c>
      <c r="F2944" s="132" t="n">
        <v>18.70311</v>
      </c>
    </row>
    <row r="2945" customFormat="false" ht="12.8" hidden="true" customHeight="false" outlineLevel="0" collapsed="false">
      <c r="A2945" s="131" t="n">
        <v>1538341200</v>
      </c>
      <c r="B2945" s="330" t="n">
        <f aca="false">(A2945/(24*60*60))+DATE(1970,1,1)</f>
        <v>43373.875</v>
      </c>
      <c r="C2945" s="132" t="n">
        <v>18.65711</v>
      </c>
      <c r="D2945" s="132" t="n">
        <v>18.7415</v>
      </c>
      <c r="E2945" s="132" t="n">
        <v>18.4997</v>
      </c>
      <c r="F2945" s="132" t="n">
        <v>18.7155</v>
      </c>
    </row>
    <row r="2946" customFormat="false" ht="12.8" hidden="true" customHeight="false" outlineLevel="0" collapsed="false">
      <c r="A2946" s="131" t="n">
        <v>1538427600</v>
      </c>
      <c r="B2946" s="330" t="n">
        <f aca="false">(A2946/(24*60*60))+DATE(1970,1,1)</f>
        <v>43374.875</v>
      </c>
      <c r="C2946" s="132" t="n">
        <v>18.7155</v>
      </c>
      <c r="D2946" s="132" t="n">
        <v>18.8685</v>
      </c>
      <c r="E2946" s="132" t="n">
        <v>18.7031</v>
      </c>
      <c r="F2946" s="132" t="n">
        <v>18.7919</v>
      </c>
    </row>
    <row r="2947" customFormat="false" ht="12.8" hidden="true" customHeight="false" outlineLevel="0" collapsed="false">
      <c r="A2947" s="131" t="n">
        <v>1538514000</v>
      </c>
      <c r="B2947" s="330" t="n">
        <f aca="false">(A2947/(24*60*60))+DATE(1970,1,1)</f>
        <v>43375.875</v>
      </c>
      <c r="C2947" s="132" t="n">
        <v>18.7919</v>
      </c>
      <c r="D2947" s="132" t="n">
        <v>19.0433</v>
      </c>
      <c r="E2947" s="132" t="n">
        <v>18.71283</v>
      </c>
      <c r="F2947" s="132" t="n">
        <v>19.042</v>
      </c>
    </row>
    <row r="2948" customFormat="false" ht="12.8" hidden="true" customHeight="false" outlineLevel="0" collapsed="false">
      <c r="A2948" s="131" t="n">
        <v>1538600400</v>
      </c>
      <c r="B2948" s="330" t="n">
        <f aca="false">(A2948/(24*60*60))+DATE(1970,1,1)</f>
        <v>43376.875</v>
      </c>
      <c r="C2948" s="132" t="n">
        <v>19.042</v>
      </c>
      <c r="D2948" s="132" t="n">
        <v>19.2</v>
      </c>
      <c r="E2948" s="132" t="n">
        <v>18.9588</v>
      </c>
      <c r="F2948" s="132" t="n">
        <v>19.096</v>
      </c>
    </row>
    <row r="2949" customFormat="false" ht="12.8" hidden="true" customHeight="false" outlineLevel="0" collapsed="false">
      <c r="A2949" s="131" t="n">
        <v>1538686800</v>
      </c>
      <c r="B2949" s="330" t="n">
        <f aca="false">(A2949/(24*60*60))+DATE(1970,1,1)</f>
        <v>43377.875</v>
      </c>
      <c r="C2949" s="132" t="n">
        <v>19.096</v>
      </c>
      <c r="D2949" s="132" t="n">
        <v>19.1291</v>
      </c>
      <c r="E2949" s="132" t="n">
        <v>18.8028</v>
      </c>
      <c r="F2949" s="132" t="n">
        <v>18.81529</v>
      </c>
    </row>
    <row r="2950" customFormat="false" ht="12.8" hidden="true" customHeight="false" outlineLevel="0" collapsed="false">
      <c r="A2950" s="131" t="n">
        <v>1538946000</v>
      </c>
      <c r="B2950" s="330" t="n">
        <f aca="false">(A2950/(24*60*60))+DATE(1970,1,1)</f>
        <v>43380.875</v>
      </c>
      <c r="C2950" s="132" t="n">
        <v>18.8015</v>
      </c>
      <c r="D2950" s="132" t="n">
        <v>18.9573</v>
      </c>
      <c r="E2950" s="132" t="n">
        <v>18.7513</v>
      </c>
      <c r="F2950" s="132" t="n">
        <v>18.941</v>
      </c>
    </row>
    <row r="2951" customFormat="false" ht="12.8" hidden="true" customHeight="false" outlineLevel="0" collapsed="false">
      <c r="A2951" s="131" t="n">
        <v>1539032400</v>
      </c>
      <c r="B2951" s="330" t="n">
        <f aca="false">(A2951/(24*60*60))+DATE(1970,1,1)</f>
        <v>43381.875</v>
      </c>
      <c r="C2951" s="132" t="n">
        <v>18.941</v>
      </c>
      <c r="D2951" s="132" t="n">
        <v>19.0755</v>
      </c>
      <c r="E2951" s="132" t="n">
        <v>18.9058</v>
      </c>
      <c r="F2951" s="132" t="n">
        <v>19.0375</v>
      </c>
    </row>
    <row r="2952" customFormat="false" ht="12.8" hidden="true" customHeight="false" outlineLevel="0" collapsed="false">
      <c r="A2952" s="131" t="n">
        <v>1539118800</v>
      </c>
      <c r="B2952" s="330" t="n">
        <f aca="false">(A2952/(24*60*60))+DATE(1970,1,1)</f>
        <v>43382.875</v>
      </c>
      <c r="C2952" s="132" t="n">
        <v>19.0375</v>
      </c>
      <c r="D2952" s="132" t="n">
        <v>19.1756</v>
      </c>
      <c r="E2952" s="132" t="n">
        <v>18.971</v>
      </c>
      <c r="F2952" s="132" t="n">
        <v>19.1524</v>
      </c>
    </row>
    <row r="2953" customFormat="false" ht="12.8" hidden="true" customHeight="false" outlineLevel="0" collapsed="false">
      <c r="A2953" s="131" t="n">
        <v>1539205200</v>
      </c>
      <c r="B2953" s="330" t="n">
        <f aca="false">(A2953/(24*60*60))+DATE(1970,1,1)</f>
        <v>43383.875</v>
      </c>
      <c r="C2953" s="132" t="n">
        <v>19.1524</v>
      </c>
      <c r="D2953" s="132" t="n">
        <v>19.1876</v>
      </c>
      <c r="E2953" s="132" t="n">
        <v>18.9412</v>
      </c>
      <c r="F2953" s="132" t="n">
        <v>18.9746</v>
      </c>
    </row>
    <row r="2954" customFormat="false" ht="12.8" hidden="true" customHeight="false" outlineLevel="0" collapsed="false">
      <c r="A2954" s="131" t="n">
        <v>1539291600</v>
      </c>
      <c r="B2954" s="330" t="n">
        <f aca="false">(A2954/(24*60*60))+DATE(1970,1,1)</f>
        <v>43384.875</v>
      </c>
      <c r="C2954" s="132" t="n">
        <v>18.9746</v>
      </c>
      <c r="D2954" s="132" t="n">
        <v>18.98422</v>
      </c>
      <c r="E2954" s="132" t="n">
        <v>18.8404</v>
      </c>
      <c r="F2954" s="132" t="n">
        <v>18.85711</v>
      </c>
    </row>
    <row r="2955" customFormat="false" ht="12.8" hidden="true" customHeight="false" outlineLevel="0" collapsed="false">
      <c r="A2955" s="131" t="n">
        <v>1539550800</v>
      </c>
      <c r="B2955" s="330" t="n">
        <f aca="false">(A2955/(24*60*60))+DATE(1970,1,1)</f>
        <v>43387.875</v>
      </c>
      <c r="C2955" s="132" t="n">
        <v>18.8575</v>
      </c>
      <c r="D2955" s="132" t="n">
        <v>18.9</v>
      </c>
      <c r="E2955" s="132" t="n">
        <v>18.775</v>
      </c>
      <c r="F2955" s="132" t="n">
        <v>18.8404</v>
      </c>
    </row>
    <row r="2956" customFormat="false" ht="12.8" hidden="true" customHeight="false" outlineLevel="0" collapsed="false">
      <c r="A2956" s="131" t="n">
        <v>1539637200</v>
      </c>
      <c r="B2956" s="330" t="n">
        <f aca="false">(A2956/(24*60*60))+DATE(1970,1,1)</f>
        <v>43388.875</v>
      </c>
      <c r="C2956" s="132" t="n">
        <v>18.8404</v>
      </c>
      <c r="D2956" s="132" t="n">
        <v>18.9067</v>
      </c>
      <c r="E2956" s="132" t="n">
        <v>18.7323</v>
      </c>
      <c r="F2956" s="132" t="n">
        <v>18.7521</v>
      </c>
    </row>
    <row r="2957" customFormat="false" ht="12.8" hidden="true" customHeight="false" outlineLevel="0" collapsed="false">
      <c r="A2957" s="131" t="n">
        <v>1539723600</v>
      </c>
      <c r="B2957" s="330" t="n">
        <f aca="false">(A2957/(24*60*60))+DATE(1970,1,1)</f>
        <v>43389.875</v>
      </c>
      <c r="C2957" s="132" t="n">
        <v>18.7521</v>
      </c>
      <c r="D2957" s="132" t="n">
        <v>18.8886</v>
      </c>
      <c r="E2957" s="132" t="n">
        <v>18.7492</v>
      </c>
      <c r="F2957" s="132" t="n">
        <v>18.8766</v>
      </c>
    </row>
    <row r="2958" customFormat="false" ht="12.8" hidden="true" customHeight="false" outlineLevel="0" collapsed="false">
      <c r="A2958" s="131" t="n">
        <v>1539810000</v>
      </c>
      <c r="B2958" s="330" t="n">
        <f aca="false">(A2958/(24*60*60))+DATE(1970,1,1)</f>
        <v>43390.875</v>
      </c>
      <c r="C2958" s="132" t="n">
        <v>18.8766</v>
      </c>
      <c r="D2958" s="132" t="n">
        <v>19.1865</v>
      </c>
      <c r="E2958" s="132" t="n">
        <v>18.8497</v>
      </c>
      <c r="F2958" s="132" t="n">
        <v>19.152</v>
      </c>
    </row>
    <row r="2959" customFormat="false" ht="12.8" hidden="true" customHeight="false" outlineLevel="0" collapsed="false">
      <c r="A2959" s="131" t="n">
        <v>1539896400</v>
      </c>
      <c r="B2959" s="330" t="n">
        <f aca="false">(A2959/(24*60*60))+DATE(1970,1,1)</f>
        <v>43391.875</v>
      </c>
      <c r="C2959" s="132" t="n">
        <v>19.152</v>
      </c>
      <c r="D2959" s="132" t="n">
        <v>19.34</v>
      </c>
      <c r="E2959" s="132" t="n">
        <v>19.08201</v>
      </c>
      <c r="F2959" s="132" t="n">
        <v>19.25442</v>
      </c>
    </row>
    <row r="2960" customFormat="false" ht="12.8" hidden="true" customHeight="false" outlineLevel="0" collapsed="false">
      <c r="A2960" s="131" t="n">
        <v>1540155600</v>
      </c>
      <c r="B2960" s="330" t="n">
        <f aca="false">(A2960/(24*60*60))+DATE(1970,1,1)</f>
        <v>43394.875</v>
      </c>
      <c r="C2960" s="132" t="n">
        <v>19.25442</v>
      </c>
      <c r="D2960" s="132" t="n">
        <v>19.40709</v>
      </c>
      <c r="E2960" s="132" t="n">
        <v>19.22218</v>
      </c>
      <c r="F2960" s="132" t="n">
        <v>19.4056</v>
      </c>
    </row>
    <row r="2961" customFormat="false" ht="12.8" hidden="true" customHeight="false" outlineLevel="0" collapsed="false">
      <c r="A2961" s="131" t="n">
        <v>1540242000</v>
      </c>
      <c r="B2961" s="330" t="n">
        <f aca="false">(A2961/(24*60*60))+DATE(1970,1,1)</f>
        <v>43395.875</v>
      </c>
      <c r="C2961" s="132" t="n">
        <v>19.4056</v>
      </c>
      <c r="D2961" s="132" t="n">
        <v>19.4686</v>
      </c>
      <c r="E2961" s="132" t="n">
        <v>19.2593</v>
      </c>
      <c r="F2961" s="132" t="n">
        <v>19.29557</v>
      </c>
    </row>
    <row r="2962" customFormat="false" ht="12.8" hidden="true" customHeight="false" outlineLevel="0" collapsed="false">
      <c r="A2962" s="131" t="n">
        <v>1540328400</v>
      </c>
      <c r="B2962" s="330" t="n">
        <f aca="false">(A2962/(24*60*60))+DATE(1970,1,1)</f>
        <v>43396.875</v>
      </c>
      <c r="C2962" s="132" t="n">
        <v>19.29557</v>
      </c>
      <c r="D2962" s="132" t="n">
        <v>19.6269</v>
      </c>
      <c r="E2962" s="132" t="n">
        <v>19.25842</v>
      </c>
      <c r="F2962" s="132" t="n">
        <v>19.602</v>
      </c>
    </row>
    <row r="2963" customFormat="false" ht="12.8" hidden="true" customHeight="false" outlineLevel="0" collapsed="false">
      <c r="A2963" s="131" t="n">
        <v>1540414800</v>
      </c>
      <c r="B2963" s="330" t="n">
        <f aca="false">(A2963/(24*60*60))+DATE(1970,1,1)</f>
        <v>43397.875</v>
      </c>
      <c r="C2963" s="132" t="n">
        <v>19.602</v>
      </c>
      <c r="D2963" s="132" t="n">
        <v>19.6186</v>
      </c>
      <c r="E2963" s="132" t="n">
        <v>19.39409</v>
      </c>
      <c r="F2963" s="132" t="n">
        <v>19.4817</v>
      </c>
    </row>
    <row r="2964" customFormat="false" ht="12.8" hidden="true" customHeight="false" outlineLevel="0" collapsed="false">
      <c r="A2964" s="131" t="n">
        <v>1540501200</v>
      </c>
      <c r="B2964" s="330" t="n">
        <f aca="false">(A2964/(24*60*60))+DATE(1970,1,1)</f>
        <v>43398.875</v>
      </c>
      <c r="C2964" s="132" t="n">
        <v>19.4817</v>
      </c>
      <c r="D2964" s="132" t="n">
        <v>19.61546</v>
      </c>
      <c r="E2964" s="132" t="n">
        <v>19.32705</v>
      </c>
      <c r="F2964" s="132" t="n">
        <v>19.35657</v>
      </c>
    </row>
    <row r="2965" customFormat="false" ht="12.8" hidden="true" customHeight="false" outlineLevel="0" collapsed="false">
      <c r="A2965" s="131" t="n">
        <v>1540760400</v>
      </c>
      <c r="B2965" s="330" t="n">
        <f aca="false">(A2965/(24*60*60))+DATE(1970,1,1)</f>
        <v>43401.875</v>
      </c>
      <c r="C2965" s="132" t="n">
        <v>19.35657</v>
      </c>
      <c r="D2965" s="132" t="n">
        <v>20.1138</v>
      </c>
      <c r="E2965" s="132" t="n">
        <v>19.34905</v>
      </c>
      <c r="F2965" s="132" t="n">
        <v>20.0607</v>
      </c>
    </row>
    <row r="2966" customFormat="false" ht="12.8" hidden="true" customHeight="false" outlineLevel="0" collapsed="false">
      <c r="A2966" s="131" t="n">
        <v>1540846800</v>
      </c>
      <c r="B2966" s="330" t="n">
        <f aca="false">(A2966/(24*60*60))+DATE(1970,1,1)</f>
        <v>43402.875</v>
      </c>
      <c r="C2966" s="132" t="n">
        <v>20.0607</v>
      </c>
      <c r="D2966" s="132" t="n">
        <v>20.1436</v>
      </c>
      <c r="E2966" s="132" t="n">
        <v>19.9035</v>
      </c>
      <c r="F2966" s="132" t="n">
        <v>20.052</v>
      </c>
    </row>
    <row r="2967" customFormat="false" ht="12.8" hidden="true" customHeight="false" outlineLevel="0" collapsed="false">
      <c r="A2967" s="131" t="n">
        <v>1540933200</v>
      </c>
      <c r="B2967" s="330" t="n">
        <f aca="false">(A2967/(24*60*60))+DATE(1970,1,1)</f>
        <v>43403.875</v>
      </c>
      <c r="C2967" s="132" t="n">
        <v>20.052</v>
      </c>
      <c r="D2967" s="132" t="n">
        <v>20.47176</v>
      </c>
      <c r="E2967" s="132" t="n">
        <v>20.01845</v>
      </c>
      <c r="F2967" s="132" t="n">
        <v>20.3405</v>
      </c>
    </row>
    <row r="2968" customFormat="false" ht="12.8" hidden="true" customHeight="false" outlineLevel="0" collapsed="false">
      <c r="A2968" s="131" t="n">
        <v>1541019600</v>
      </c>
      <c r="B2968" s="330" t="n">
        <f aca="false">(A2968/(24*60*60))+DATE(1970,1,1)</f>
        <v>43404.875</v>
      </c>
      <c r="C2968" s="132" t="n">
        <v>20.3405</v>
      </c>
      <c r="D2968" s="132" t="n">
        <v>20.345</v>
      </c>
      <c r="E2968" s="132" t="n">
        <v>20.0361</v>
      </c>
      <c r="F2968" s="132" t="n">
        <v>20.1562</v>
      </c>
    </row>
    <row r="2969" customFormat="false" ht="12.8" hidden="true" customHeight="false" outlineLevel="0" collapsed="false">
      <c r="A2969" s="131" t="n">
        <v>1541106000</v>
      </c>
      <c r="B2969" s="330" t="n">
        <f aca="false">(A2969/(24*60*60))+DATE(1970,1,1)</f>
        <v>43405.875</v>
      </c>
      <c r="C2969" s="132" t="n">
        <v>20.1562</v>
      </c>
      <c r="D2969" s="132" t="n">
        <v>20.2251</v>
      </c>
      <c r="E2969" s="132" t="n">
        <v>19.8978</v>
      </c>
      <c r="F2969" s="132" t="n">
        <v>20.0117</v>
      </c>
    </row>
    <row r="2970" customFormat="false" ht="12.8" hidden="true" customHeight="false" outlineLevel="0" collapsed="false">
      <c r="A2970" s="131" t="n">
        <v>1541368800</v>
      </c>
      <c r="B2970" s="330" t="n">
        <f aca="false">(A2970/(24*60*60))+DATE(1970,1,1)</f>
        <v>43408.9166666667</v>
      </c>
      <c r="C2970" s="132" t="n">
        <v>20.0117</v>
      </c>
      <c r="D2970" s="132" t="n">
        <v>20.1414</v>
      </c>
      <c r="E2970" s="132" t="n">
        <v>19.8669</v>
      </c>
      <c r="F2970" s="132" t="n">
        <v>19.8862</v>
      </c>
    </row>
    <row r="2971" customFormat="false" ht="12.8" hidden="true" customHeight="false" outlineLevel="0" collapsed="false">
      <c r="A2971" s="131" t="n">
        <v>1541455200</v>
      </c>
      <c r="B2971" s="330" t="n">
        <f aca="false">(A2971/(24*60*60))+DATE(1970,1,1)</f>
        <v>43409.9166666667</v>
      </c>
      <c r="C2971" s="132" t="n">
        <v>19.8862</v>
      </c>
      <c r="D2971" s="132" t="n">
        <v>19.9665</v>
      </c>
      <c r="E2971" s="132" t="n">
        <v>19.7192</v>
      </c>
      <c r="F2971" s="132" t="n">
        <v>19.7236</v>
      </c>
    </row>
    <row r="2972" customFormat="false" ht="12.8" hidden="true" customHeight="false" outlineLevel="0" collapsed="false">
      <c r="A2972" s="131" t="n">
        <v>1541541600</v>
      </c>
      <c r="B2972" s="330" t="n">
        <f aca="false">(A2972/(24*60*60))+DATE(1970,1,1)</f>
        <v>43410.9166666667</v>
      </c>
      <c r="C2972" s="132" t="n">
        <v>19.7236</v>
      </c>
      <c r="D2972" s="132" t="n">
        <v>19.9023</v>
      </c>
      <c r="E2972" s="132" t="n">
        <v>19.5756</v>
      </c>
      <c r="F2972" s="132" t="n">
        <v>19.854</v>
      </c>
    </row>
    <row r="2973" customFormat="false" ht="12.8" hidden="true" customHeight="false" outlineLevel="0" collapsed="false">
      <c r="A2973" s="131" t="n">
        <v>1541628000</v>
      </c>
      <c r="B2973" s="330" t="n">
        <f aca="false">(A2973/(24*60*60))+DATE(1970,1,1)</f>
        <v>43411.9166666667</v>
      </c>
      <c r="C2973" s="132" t="n">
        <v>19.854</v>
      </c>
      <c r="D2973" s="132" t="n">
        <v>20.2217</v>
      </c>
      <c r="E2973" s="132" t="n">
        <v>19.8171</v>
      </c>
      <c r="F2973" s="132" t="n">
        <v>20.1933</v>
      </c>
    </row>
    <row r="2974" customFormat="false" ht="12.8" hidden="true" customHeight="false" outlineLevel="0" collapsed="false">
      <c r="A2974" s="131" t="n">
        <v>1541714400</v>
      </c>
      <c r="B2974" s="330" t="n">
        <f aca="false">(A2974/(24*60*60))+DATE(1970,1,1)</f>
        <v>43412.9166666667</v>
      </c>
      <c r="C2974" s="132" t="n">
        <v>20.1933</v>
      </c>
      <c r="D2974" s="132" t="n">
        <v>20.412</v>
      </c>
      <c r="E2974" s="132" t="n">
        <v>20.0508</v>
      </c>
      <c r="F2974" s="132" t="n">
        <v>20.12488</v>
      </c>
    </row>
    <row r="2975" customFormat="false" ht="12.8" hidden="true" customHeight="false" outlineLevel="0" collapsed="false">
      <c r="A2975" s="131" t="n">
        <v>1541973600</v>
      </c>
      <c r="B2975" s="330" t="n">
        <f aca="false">(A2975/(24*60*60))+DATE(1970,1,1)</f>
        <v>43415.9166666667</v>
      </c>
      <c r="C2975" s="132" t="n">
        <v>20.12488</v>
      </c>
      <c r="D2975" s="132" t="n">
        <v>20.3771</v>
      </c>
      <c r="E2975" s="132" t="n">
        <v>20.084</v>
      </c>
      <c r="F2975" s="132" t="n">
        <v>20.3562</v>
      </c>
    </row>
    <row r="2976" customFormat="false" ht="12.8" hidden="true" customHeight="false" outlineLevel="0" collapsed="false">
      <c r="A2976" s="131" t="n">
        <v>1542060000</v>
      </c>
      <c r="B2976" s="330" t="n">
        <f aca="false">(A2976/(24*60*60))+DATE(1970,1,1)</f>
        <v>43416.9166666667</v>
      </c>
      <c r="C2976" s="132" t="n">
        <v>20.3562</v>
      </c>
      <c r="D2976" s="132" t="n">
        <v>20.5795</v>
      </c>
      <c r="E2976" s="132" t="n">
        <v>20.267</v>
      </c>
      <c r="F2976" s="132" t="n">
        <v>20.4929</v>
      </c>
    </row>
    <row r="2977" customFormat="false" ht="12.8" hidden="true" customHeight="false" outlineLevel="0" collapsed="false">
      <c r="A2977" s="131" t="n">
        <v>1542146400</v>
      </c>
      <c r="B2977" s="330" t="n">
        <f aca="false">(A2977/(24*60*60))+DATE(1970,1,1)</f>
        <v>43417.9166666667</v>
      </c>
      <c r="C2977" s="132" t="n">
        <v>20.4929</v>
      </c>
      <c r="D2977" s="132" t="n">
        <v>20.54276</v>
      </c>
      <c r="E2977" s="132" t="n">
        <v>20.3103</v>
      </c>
      <c r="F2977" s="132" t="n">
        <v>20.39767</v>
      </c>
    </row>
    <row r="2978" customFormat="false" ht="12.8" hidden="true" customHeight="false" outlineLevel="0" collapsed="false">
      <c r="A2978" s="131" t="n">
        <v>1542232800</v>
      </c>
      <c r="B2978" s="330" t="n">
        <f aca="false">(A2978/(24*60*60))+DATE(1970,1,1)</f>
        <v>43418.9166666667</v>
      </c>
      <c r="C2978" s="132" t="n">
        <v>20.39767</v>
      </c>
      <c r="D2978" s="132" t="n">
        <v>20.4461</v>
      </c>
      <c r="E2978" s="132" t="n">
        <v>20.1928</v>
      </c>
      <c r="F2978" s="132" t="n">
        <v>20.22399</v>
      </c>
    </row>
    <row r="2979" customFormat="false" ht="12.8" hidden="true" customHeight="false" outlineLevel="0" collapsed="false">
      <c r="A2979" s="131" t="n">
        <v>1542319200</v>
      </c>
      <c r="B2979" s="330" t="n">
        <f aca="false">(A2979/(24*60*60))+DATE(1970,1,1)</f>
        <v>43419.9166666667</v>
      </c>
      <c r="C2979" s="132" t="n">
        <v>20.22399</v>
      </c>
      <c r="D2979" s="132" t="n">
        <v>20.3833</v>
      </c>
      <c r="E2979" s="132" t="n">
        <v>20.07105</v>
      </c>
      <c r="F2979" s="132" t="n">
        <v>20.14621</v>
      </c>
    </row>
    <row r="2980" customFormat="false" ht="12.8" hidden="true" customHeight="false" outlineLevel="0" collapsed="false">
      <c r="A2980" s="131" t="n">
        <v>1542578400</v>
      </c>
      <c r="B2980" s="330" t="n">
        <f aca="false">(A2980/(24*60*60))+DATE(1970,1,1)</f>
        <v>43422.9166666667</v>
      </c>
      <c r="C2980" s="132" t="n">
        <v>20.20509</v>
      </c>
      <c r="D2980" s="132" t="n">
        <v>20.4236</v>
      </c>
      <c r="E2980" s="132" t="n">
        <v>20.1101</v>
      </c>
      <c r="F2980" s="132" t="n">
        <v>20.368</v>
      </c>
    </row>
    <row r="2981" customFormat="false" ht="12.8" hidden="true" customHeight="false" outlineLevel="0" collapsed="false">
      <c r="A2981" s="131" t="n">
        <v>1542664800</v>
      </c>
      <c r="B2981" s="330" t="n">
        <f aca="false">(A2981/(24*60*60))+DATE(1970,1,1)</f>
        <v>43423.9166666667</v>
      </c>
      <c r="C2981" s="132" t="n">
        <v>20.368</v>
      </c>
      <c r="D2981" s="132" t="n">
        <v>20.5384</v>
      </c>
      <c r="E2981" s="132" t="n">
        <v>20.2914</v>
      </c>
      <c r="F2981" s="132" t="n">
        <v>20.358</v>
      </c>
    </row>
    <row r="2982" customFormat="false" ht="12.8" hidden="true" customHeight="false" outlineLevel="0" collapsed="false">
      <c r="A2982" s="131" t="n">
        <v>1542751200</v>
      </c>
      <c r="B2982" s="330" t="n">
        <f aca="false">(A2982/(24*60*60))+DATE(1970,1,1)</f>
        <v>43424.9166666667</v>
      </c>
      <c r="C2982" s="132" t="n">
        <v>20.358</v>
      </c>
      <c r="D2982" s="132" t="n">
        <v>20.4091</v>
      </c>
      <c r="E2982" s="132" t="n">
        <v>20.1659</v>
      </c>
      <c r="F2982" s="132" t="n">
        <v>20.2396</v>
      </c>
    </row>
    <row r="2983" customFormat="false" ht="12.8" hidden="true" customHeight="false" outlineLevel="0" collapsed="false">
      <c r="A2983" s="131" t="n">
        <v>1542837600</v>
      </c>
      <c r="B2983" s="330" t="n">
        <f aca="false">(A2983/(24*60*60))+DATE(1970,1,1)</f>
        <v>43425.9166666667</v>
      </c>
      <c r="C2983" s="132" t="n">
        <v>20.2396</v>
      </c>
      <c r="D2983" s="132" t="n">
        <v>20.35267</v>
      </c>
      <c r="E2983" s="132" t="n">
        <v>20.194</v>
      </c>
      <c r="F2983" s="132" t="n">
        <v>20.3111</v>
      </c>
    </row>
    <row r="2984" customFormat="false" ht="12.8" hidden="true" customHeight="false" outlineLevel="0" collapsed="false">
      <c r="A2984" s="131" t="n">
        <v>1542924000</v>
      </c>
      <c r="B2984" s="330" t="n">
        <f aca="false">(A2984/(24*60*60))+DATE(1970,1,1)</f>
        <v>43426.9166666667</v>
      </c>
      <c r="C2984" s="132" t="n">
        <v>20.3111</v>
      </c>
      <c r="D2984" s="132" t="n">
        <v>20.4434</v>
      </c>
      <c r="E2984" s="132" t="n">
        <v>20.28907</v>
      </c>
      <c r="F2984" s="132" t="n">
        <v>20.3887</v>
      </c>
    </row>
    <row r="2985" customFormat="false" ht="12.8" hidden="true" customHeight="false" outlineLevel="0" collapsed="false">
      <c r="A2985" s="131" t="n">
        <v>1543183200</v>
      </c>
      <c r="B2985" s="330" t="n">
        <f aca="false">(A2985/(24*60*60))+DATE(1970,1,1)</f>
        <v>43429.9166666667</v>
      </c>
      <c r="C2985" s="132" t="n">
        <v>20.3887</v>
      </c>
      <c r="D2985" s="132" t="n">
        <v>20.63338</v>
      </c>
      <c r="E2985" s="132" t="n">
        <v>20.3376</v>
      </c>
      <c r="F2985" s="132" t="n">
        <v>20.6179</v>
      </c>
    </row>
    <row r="2986" customFormat="false" ht="12.8" hidden="true" customHeight="false" outlineLevel="0" collapsed="false">
      <c r="A2986" s="131" t="n">
        <v>1543269600</v>
      </c>
      <c r="B2986" s="330" t="n">
        <f aca="false">(A2986/(24*60*60))+DATE(1970,1,1)</f>
        <v>43430.9166666667</v>
      </c>
      <c r="C2986" s="132" t="n">
        <v>20.6179</v>
      </c>
      <c r="D2986" s="132" t="n">
        <v>20.63</v>
      </c>
      <c r="E2986" s="132" t="n">
        <v>20.40305</v>
      </c>
      <c r="F2986" s="132" t="n">
        <v>20.4745</v>
      </c>
    </row>
    <row r="2987" customFormat="false" ht="12.8" hidden="true" customHeight="false" outlineLevel="0" collapsed="false">
      <c r="A2987" s="131" t="n">
        <v>1543356000</v>
      </c>
      <c r="B2987" s="330" t="n">
        <f aca="false">(A2987/(24*60*60))+DATE(1970,1,1)</f>
        <v>43431.9166666667</v>
      </c>
      <c r="C2987" s="132" t="n">
        <v>20.4745</v>
      </c>
      <c r="D2987" s="132" t="n">
        <v>20.5197</v>
      </c>
      <c r="E2987" s="132" t="n">
        <v>20.2001</v>
      </c>
      <c r="F2987" s="132" t="n">
        <v>20.2928</v>
      </c>
    </row>
    <row r="2988" customFormat="false" ht="12.8" hidden="true" customHeight="false" outlineLevel="0" collapsed="false">
      <c r="A2988" s="131" t="n">
        <v>1543442400</v>
      </c>
      <c r="B2988" s="330" t="n">
        <f aca="false">(A2988/(24*60*60))+DATE(1970,1,1)</f>
        <v>43432.9166666667</v>
      </c>
      <c r="C2988" s="132" t="n">
        <v>20.2928</v>
      </c>
      <c r="D2988" s="132" t="n">
        <v>20.3468</v>
      </c>
      <c r="E2988" s="132" t="n">
        <v>20.1566</v>
      </c>
      <c r="F2988" s="132" t="n">
        <v>20.2369</v>
      </c>
    </row>
    <row r="2989" customFormat="false" ht="12.8" hidden="true" customHeight="false" outlineLevel="0" collapsed="false">
      <c r="A2989" s="131" t="n">
        <v>1543528800</v>
      </c>
      <c r="B2989" s="330" t="n">
        <f aca="false">(A2989/(24*60*60))+DATE(1970,1,1)</f>
        <v>43433.9166666667</v>
      </c>
      <c r="C2989" s="132" t="n">
        <v>20.2369</v>
      </c>
      <c r="D2989" s="132" t="n">
        <v>20.45241</v>
      </c>
      <c r="E2989" s="132" t="n">
        <v>20.22038</v>
      </c>
      <c r="F2989" s="132" t="n">
        <v>20.3924</v>
      </c>
    </row>
    <row r="2990" customFormat="false" ht="12.8" hidden="true" customHeight="false" outlineLevel="0" collapsed="false">
      <c r="A2990" s="131" t="n">
        <v>1543788000</v>
      </c>
      <c r="B2990" s="330" t="n">
        <f aca="false">(A2990/(24*60*60))+DATE(1970,1,1)</f>
        <v>43436.9166666667</v>
      </c>
      <c r="C2990" s="132" t="n">
        <v>20.3924</v>
      </c>
      <c r="D2990" s="132" t="n">
        <v>20.405</v>
      </c>
      <c r="E2990" s="132" t="n">
        <v>20.0075</v>
      </c>
      <c r="F2990" s="132" t="n">
        <v>20.3454</v>
      </c>
    </row>
    <row r="2991" customFormat="false" ht="12.8" hidden="true" customHeight="false" outlineLevel="0" collapsed="false">
      <c r="A2991" s="131" t="n">
        <v>1543874400</v>
      </c>
      <c r="B2991" s="330" t="n">
        <f aca="false">(A2991/(24*60*60))+DATE(1970,1,1)</f>
        <v>43437.9166666667</v>
      </c>
      <c r="C2991" s="132" t="n">
        <v>20.3454</v>
      </c>
      <c r="D2991" s="132" t="n">
        <v>20.55127</v>
      </c>
      <c r="E2991" s="132" t="n">
        <v>20.23125</v>
      </c>
      <c r="F2991" s="132" t="n">
        <v>20.516</v>
      </c>
    </row>
    <row r="2992" customFormat="false" ht="12.8" hidden="true" customHeight="false" outlineLevel="0" collapsed="false">
      <c r="A2992" s="131" t="n">
        <v>1543960800</v>
      </c>
      <c r="B2992" s="330" t="n">
        <f aca="false">(A2992/(24*60*60))+DATE(1970,1,1)</f>
        <v>43438.9166666667</v>
      </c>
      <c r="C2992" s="132" t="n">
        <v>20.516</v>
      </c>
      <c r="D2992" s="132" t="n">
        <v>20.61767</v>
      </c>
      <c r="E2992" s="132" t="n">
        <v>20.4157</v>
      </c>
      <c r="F2992" s="132" t="n">
        <v>20.5043</v>
      </c>
    </row>
    <row r="2993" customFormat="false" ht="12.8" hidden="true" customHeight="false" outlineLevel="0" collapsed="false">
      <c r="A2993" s="131" t="n">
        <v>1544047200</v>
      </c>
      <c r="B2993" s="330" t="n">
        <f aca="false">(A2993/(24*60*60))+DATE(1970,1,1)</f>
        <v>43439.9166666667</v>
      </c>
      <c r="C2993" s="132" t="n">
        <v>20.5043</v>
      </c>
      <c r="D2993" s="132" t="n">
        <v>20.6565</v>
      </c>
      <c r="E2993" s="132" t="n">
        <v>20.31299</v>
      </c>
      <c r="F2993" s="132" t="n">
        <v>20.3447</v>
      </c>
    </row>
    <row r="2994" customFormat="false" ht="12.8" hidden="true" customHeight="false" outlineLevel="0" collapsed="false">
      <c r="A2994" s="131" t="n">
        <v>1544133600</v>
      </c>
      <c r="B2994" s="330" t="n">
        <f aca="false">(A2994/(24*60*60))+DATE(1970,1,1)</f>
        <v>43440.9166666667</v>
      </c>
      <c r="C2994" s="132" t="n">
        <v>20.3447</v>
      </c>
      <c r="D2994" s="132" t="n">
        <v>20.4212</v>
      </c>
      <c r="E2994" s="132" t="n">
        <v>20.17182</v>
      </c>
      <c r="F2994" s="132" t="n">
        <v>20.26446</v>
      </c>
    </row>
    <row r="2995" customFormat="false" ht="12.8" hidden="true" customHeight="false" outlineLevel="0" collapsed="false">
      <c r="A2995" s="131" t="n">
        <v>1544392800</v>
      </c>
      <c r="B2995" s="330" t="n">
        <f aca="false">(A2995/(24*60*60))+DATE(1970,1,1)</f>
        <v>43443.9166666667</v>
      </c>
      <c r="C2995" s="132" t="n">
        <v>20.265</v>
      </c>
      <c r="D2995" s="132" t="n">
        <v>20.3983</v>
      </c>
      <c r="E2995" s="132" t="n">
        <v>20.2013</v>
      </c>
      <c r="F2995" s="132" t="n">
        <v>20.3059</v>
      </c>
    </row>
    <row r="2996" customFormat="false" ht="12.8" hidden="true" customHeight="false" outlineLevel="0" collapsed="false">
      <c r="A2996" s="131" t="n">
        <v>1544479200</v>
      </c>
      <c r="B2996" s="330" t="n">
        <f aca="false">(A2996/(24*60*60))+DATE(1970,1,1)</f>
        <v>43444.9166666667</v>
      </c>
      <c r="C2996" s="132" t="n">
        <v>20.3059</v>
      </c>
      <c r="D2996" s="132" t="n">
        <v>20.34712</v>
      </c>
      <c r="E2996" s="132" t="n">
        <v>20.15982</v>
      </c>
      <c r="F2996" s="132" t="n">
        <v>20.1994</v>
      </c>
    </row>
    <row r="2997" customFormat="false" ht="12.8" hidden="true" customHeight="false" outlineLevel="0" collapsed="false">
      <c r="A2997" s="131" t="n">
        <v>1544565600</v>
      </c>
      <c r="B2997" s="330" t="n">
        <f aca="false">(A2997/(24*60*60))+DATE(1970,1,1)</f>
        <v>43445.9166666667</v>
      </c>
      <c r="C2997" s="132" t="n">
        <v>20.1994</v>
      </c>
      <c r="D2997" s="132" t="n">
        <v>20.224</v>
      </c>
      <c r="E2997" s="132" t="n">
        <v>19.9861</v>
      </c>
      <c r="F2997" s="132" t="n">
        <v>20.0741</v>
      </c>
    </row>
    <row r="2998" customFormat="false" ht="12.8" hidden="true" customHeight="false" outlineLevel="0" collapsed="false">
      <c r="A2998" s="131" t="n">
        <v>1544652000</v>
      </c>
      <c r="B2998" s="330" t="n">
        <f aca="false">(A2998/(24*60*60))+DATE(1970,1,1)</f>
        <v>43446.9166666667</v>
      </c>
      <c r="C2998" s="132" t="n">
        <v>20.0741</v>
      </c>
      <c r="D2998" s="132" t="n">
        <v>20.3352</v>
      </c>
      <c r="E2998" s="132" t="n">
        <v>20.05443</v>
      </c>
      <c r="F2998" s="132" t="n">
        <v>20.3116</v>
      </c>
    </row>
    <row r="2999" customFormat="false" ht="12.8" hidden="true" customHeight="false" outlineLevel="0" collapsed="false">
      <c r="A2999" s="131" t="n">
        <v>1544738400</v>
      </c>
      <c r="B2999" s="330" t="n">
        <f aca="false">(A2999/(24*60*60))+DATE(1970,1,1)</f>
        <v>43447.9166666667</v>
      </c>
      <c r="C2999" s="132" t="n">
        <v>20.3116</v>
      </c>
      <c r="D2999" s="132" t="n">
        <v>20.5316</v>
      </c>
      <c r="E2999" s="132" t="n">
        <v>20.1972</v>
      </c>
      <c r="F2999" s="132" t="n">
        <v>20.22632</v>
      </c>
    </row>
    <row r="3000" customFormat="false" ht="12.8" hidden="true" customHeight="false" outlineLevel="0" collapsed="false">
      <c r="A3000" s="131" t="n">
        <v>1544997600</v>
      </c>
      <c r="B3000" s="330" t="n">
        <f aca="false">(A3000/(24*60*60))+DATE(1970,1,1)</f>
        <v>43450.9166666667</v>
      </c>
      <c r="C3000" s="132" t="n">
        <v>20.15798</v>
      </c>
      <c r="D3000" s="132" t="n">
        <v>20.2037</v>
      </c>
      <c r="E3000" s="132" t="n">
        <v>20.0622</v>
      </c>
      <c r="F3000" s="132" t="n">
        <v>20.0755</v>
      </c>
    </row>
    <row r="3001" customFormat="false" ht="12.8" hidden="true" customHeight="false" outlineLevel="0" collapsed="false">
      <c r="A3001" s="131" t="n">
        <v>1545084000</v>
      </c>
      <c r="B3001" s="330" t="n">
        <f aca="false">(A3001/(24*60*60))+DATE(1970,1,1)</f>
        <v>43451.9166666667</v>
      </c>
      <c r="C3001" s="132" t="n">
        <v>20.0755</v>
      </c>
      <c r="D3001" s="132" t="n">
        <v>20.18624</v>
      </c>
      <c r="E3001" s="132" t="n">
        <v>20.0329</v>
      </c>
      <c r="F3001" s="132" t="n">
        <v>20.0795</v>
      </c>
    </row>
    <row r="3002" customFormat="false" ht="12.8" hidden="true" customHeight="false" outlineLevel="0" collapsed="false">
      <c r="A3002" s="131" t="n">
        <v>1545170400</v>
      </c>
      <c r="B3002" s="330" t="n">
        <f aca="false">(A3002/(24*60*60))+DATE(1970,1,1)</f>
        <v>43452.9166666667</v>
      </c>
      <c r="C3002" s="132" t="n">
        <v>20.0795</v>
      </c>
      <c r="D3002" s="132" t="n">
        <v>20.16668</v>
      </c>
      <c r="E3002" s="132" t="n">
        <v>19.95343</v>
      </c>
      <c r="F3002" s="132" t="n">
        <v>20.1136</v>
      </c>
    </row>
    <row r="3003" customFormat="false" ht="12.8" hidden="true" customHeight="false" outlineLevel="0" collapsed="false">
      <c r="A3003" s="131" t="n">
        <v>1545256800</v>
      </c>
      <c r="B3003" s="330" t="n">
        <f aca="false">(A3003/(24*60*60))+DATE(1970,1,1)</f>
        <v>43453.9166666667</v>
      </c>
      <c r="C3003" s="132" t="n">
        <v>20.1136</v>
      </c>
      <c r="D3003" s="132" t="n">
        <v>20.14696</v>
      </c>
      <c r="E3003" s="132" t="n">
        <v>19.80842</v>
      </c>
      <c r="F3003" s="132" t="n">
        <v>19.8859</v>
      </c>
    </row>
    <row r="3004" customFormat="false" ht="12.8" hidden="true" customHeight="false" outlineLevel="0" collapsed="false">
      <c r="A3004" s="131" t="n">
        <v>1545343200</v>
      </c>
      <c r="B3004" s="330" t="n">
        <f aca="false">(A3004/(24*60*60))+DATE(1970,1,1)</f>
        <v>43454.9166666667</v>
      </c>
      <c r="C3004" s="132" t="n">
        <v>19.8859</v>
      </c>
      <c r="D3004" s="132" t="n">
        <v>20.02631</v>
      </c>
      <c r="E3004" s="132" t="n">
        <v>19.8434</v>
      </c>
      <c r="F3004" s="132" t="n">
        <v>19.9573</v>
      </c>
    </row>
    <row r="3005" customFormat="false" ht="12.8" hidden="true" customHeight="false" outlineLevel="0" collapsed="false">
      <c r="A3005" s="131" t="n">
        <v>1545602400</v>
      </c>
      <c r="B3005" s="330" t="n">
        <f aca="false">(A3005/(24*60*60))+DATE(1970,1,1)</f>
        <v>43457.9166666667</v>
      </c>
      <c r="C3005" s="132" t="n">
        <v>19.9375</v>
      </c>
      <c r="D3005" s="132" t="n">
        <v>19.96234</v>
      </c>
      <c r="E3005" s="132" t="n">
        <v>19.8184</v>
      </c>
      <c r="F3005" s="132" t="n">
        <v>19.8802</v>
      </c>
    </row>
    <row r="3006" customFormat="false" ht="12.8" hidden="true" customHeight="false" outlineLevel="0" collapsed="false">
      <c r="A3006" s="131" t="n">
        <v>1545775200</v>
      </c>
      <c r="B3006" s="330" t="n">
        <f aca="false">(A3006/(24*60*60))+DATE(1970,1,1)</f>
        <v>43459.9166666667</v>
      </c>
      <c r="C3006" s="132" t="n">
        <v>19.8802</v>
      </c>
      <c r="D3006" s="132" t="n">
        <v>19.9673</v>
      </c>
      <c r="E3006" s="132" t="n">
        <v>19.84058</v>
      </c>
      <c r="F3006" s="132" t="n">
        <v>19.9036</v>
      </c>
    </row>
    <row r="3007" customFormat="false" ht="12.8" hidden="true" customHeight="false" outlineLevel="0" collapsed="false">
      <c r="A3007" s="131" t="n">
        <v>1545861600</v>
      </c>
      <c r="B3007" s="330" t="n">
        <f aca="false">(A3007/(24*60*60))+DATE(1970,1,1)</f>
        <v>43460.9166666667</v>
      </c>
      <c r="C3007" s="132" t="n">
        <v>19.9036</v>
      </c>
      <c r="D3007" s="132" t="n">
        <v>19.95061</v>
      </c>
      <c r="E3007" s="132" t="n">
        <v>19.6238</v>
      </c>
      <c r="F3007" s="132" t="n">
        <v>19.6749</v>
      </c>
    </row>
    <row r="3008" customFormat="false" ht="12.8" hidden="true" customHeight="false" outlineLevel="0" collapsed="false">
      <c r="A3008" s="131" t="n">
        <v>1545948000</v>
      </c>
      <c r="B3008" s="330" t="n">
        <f aca="false">(A3008/(24*60*60))+DATE(1970,1,1)</f>
        <v>43461.9166666667</v>
      </c>
      <c r="C3008" s="132" t="n">
        <v>19.6749</v>
      </c>
      <c r="D3008" s="132" t="n">
        <v>19.7481</v>
      </c>
      <c r="E3008" s="132" t="n">
        <v>19.6058</v>
      </c>
      <c r="F3008" s="132" t="n">
        <v>19.6534</v>
      </c>
    </row>
    <row r="3009" customFormat="false" ht="12.8" hidden="true" customHeight="false" outlineLevel="0" collapsed="false">
      <c r="A3009" s="131" t="n">
        <v>1546207200</v>
      </c>
      <c r="B3009" s="330" t="n">
        <f aca="false">(A3009/(24*60*60))+DATE(1970,1,1)</f>
        <v>43464.9166666667</v>
      </c>
      <c r="C3009" s="132" t="n">
        <v>19.65237</v>
      </c>
      <c r="D3009" s="132" t="n">
        <v>19.7075</v>
      </c>
      <c r="E3009" s="132" t="n">
        <v>19.619</v>
      </c>
      <c r="F3009" s="132" t="n">
        <v>19.66788</v>
      </c>
    </row>
    <row r="3010" customFormat="false" ht="12.8" hidden="true" customHeight="false" outlineLevel="0" collapsed="false">
      <c r="A3010" s="131" t="n">
        <v>1546380000</v>
      </c>
      <c r="B3010" s="330" t="n">
        <f aca="false">(A3010/(24*60*60))+DATE(1970,1,1)</f>
        <v>43466.9166666667</v>
      </c>
      <c r="C3010" s="132" t="n">
        <v>19.66788</v>
      </c>
      <c r="D3010" s="132" t="n">
        <v>19.7202</v>
      </c>
      <c r="E3010" s="132" t="n">
        <v>19.53172</v>
      </c>
      <c r="F3010" s="132" t="n">
        <v>19.5663</v>
      </c>
    </row>
    <row r="3011" customFormat="false" ht="12.8" hidden="true" customHeight="false" outlineLevel="0" collapsed="false">
      <c r="A3011" s="131" t="n">
        <v>1546466400</v>
      </c>
      <c r="B3011" s="330" t="n">
        <f aca="false">(A3011/(24*60*60))+DATE(1970,1,1)</f>
        <v>43467.9166666667</v>
      </c>
      <c r="C3011" s="132" t="n">
        <v>19.5663</v>
      </c>
      <c r="D3011" s="132" t="n">
        <v>19.6714</v>
      </c>
      <c r="E3011" s="132" t="n">
        <v>19.5397</v>
      </c>
      <c r="F3011" s="132" t="n">
        <v>19.6278</v>
      </c>
    </row>
    <row r="3012" customFormat="false" ht="12.8" hidden="true" customHeight="false" outlineLevel="0" collapsed="false">
      <c r="A3012" s="131" t="n">
        <v>1546552800</v>
      </c>
      <c r="B3012" s="330" t="n">
        <f aca="false">(A3012/(24*60*60))+DATE(1970,1,1)</f>
        <v>43468.9166666667</v>
      </c>
      <c r="C3012" s="132" t="n">
        <v>19.6278</v>
      </c>
      <c r="D3012" s="132" t="n">
        <v>19.6718</v>
      </c>
      <c r="E3012" s="132" t="n">
        <v>19.37224</v>
      </c>
      <c r="F3012" s="132" t="n">
        <v>19.40447</v>
      </c>
    </row>
    <row r="3013" customFormat="false" ht="12.8" hidden="true" customHeight="false" outlineLevel="0" collapsed="false">
      <c r="A3013" s="131" t="n">
        <v>1546812000</v>
      </c>
      <c r="B3013" s="330" t="n">
        <f aca="false">(A3013/(24*60*60))+DATE(1970,1,1)</f>
        <v>43471.9166666667</v>
      </c>
      <c r="C3013" s="132" t="n">
        <v>19.4125</v>
      </c>
      <c r="D3013" s="132" t="n">
        <v>19.47614</v>
      </c>
      <c r="E3013" s="132" t="n">
        <v>19.29232</v>
      </c>
      <c r="F3013" s="132" t="n">
        <v>19.3575</v>
      </c>
    </row>
    <row r="3014" customFormat="false" ht="12.8" hidden="true" customHeight="false" outlineLevel="0" collapsed="false">
      <c r="A3014" s="131" t="n">
        <v>1546898400</v>
      </c>
      <c r="B3014" s="330" t="n">
        <f aca="false">(A3014/(24*60*60))+DATE(1970,1,1)</f>
        <v>43472.9166666667</v>
      </c>
      <c r="C3014" s="132" t="n">
        <v>19.3575</v>
      </c>
      <c r="D3014" s="132" t="n">
        <v>19.4364</v>
      </c>
      <c r="E3014" s="132" t="n">
        <v>19.2799</v>
      </c>
      <c r="F3014" s="132" t="n">
        <v>19.3409</v>
      </c>
    </row>
    <row r="3015" customFormat="false" ht="12.8" hidden="true" customHeight="false" outlineLevel="0" collapsed="false">
      <c r="A3015" s="131" t="n">
        <v>1546984800</v>
      </c>
      <c r="B3015" s="330" t="n">
        <f aca="false">(A3015/(24*60*60))+DATE(1970,1,1)</f>
        <v>43473.9166666667</v>
      </c>
      <c r="C3015" s="132" t="n">
        <v>19.3409</v>
      </c>
      <c r="D3015" s="132" t="n">
        <v>19.3781</v>
      </c>
      <c r="E3015" s="132" t="n">
        <v>19.2013</v>
      </c>
      <c r="F3015" s="132" t="n">
        <v>19.22275</v>
      </c>
    </row>
    <row r="3016" customFormat="false" ht="12.8" hidden="true" customHeight="false" outlineLevel="0" collapsed="false">
      <c r="A3016" s="131" t="n">
        <v>1547071200</v>
      </c>
      <c r="B3016" s="330" t="n">
        <f aca="false">(A3016/(24*60*60))+DATE(1970,1,1)</f>
        <v>43474.9166666667</v>
      </c>
      <c r="C3016" s="132" t="n">
        <v>19.22275</v>
      </c>
      <c r="D3016" s="132" t="n">
        <v>19.2681</v>
      </c>
      <c r="E3016" s="132" t="n">
        <v>19.1222</v>
      </c>
      <c r="F3016" s="132" t="n">
        <v>19.1257</v>
      </c>
    </row>
    <row r="3017" customFormat="false" ht="12.8" hidden="true" customHeight="false" outlineLevel="0" collapsed="false">
      <c r="A3017" s="131" t="n">
        <v>1547157600</v>
      </c>
      <c r="B3017" s="330" t="n">
        <f aca="false">(A3017/(24*60*60))+DATE(1970,1,1)</f>
        <v>43475.9166666667</v>
      </c>
      <c r="C3017" s="132" t="n">
        <v>19.1257</v>
      </c>
      <c r="D3017" s="132" t="n">
        <v>19.1862</v>
      </c>
      <c r="E3017" s="132" t="n">
        <v>19.0589</v>
      </c>
      <c r="F3017" s="132" t="n">
        <v>19.12784</v>
      </c>
    </row>
    <row r="3018" customFormat="false" ht="12.8" hidden="true" customHeight="false" outlineLevel="0" collapsed="false">
      <c r="A3018" s="131" t="n">
        <v>1547416800</v>
      </c>
      <c r="B3018" s="330" t="n">
        <f aca="false">(A3018/(24*60*60))+DATE(1970,1,1)</f>
        <v>43478.9166666667</v>
      </c>
      <c r="C3018" s="132" t="n">
        <v>19.12983</v>
      </c>
      <c r="D3018" s="132" t="n">
        <v>19.2054</v>
      </c>
      <c r="E3018" s="132" t="n">
        <v>18.9598</v>
      </c>
      <c r="F3018" s="132" t="n">
        <v>18.9811</v>
      </c>
    </row>
    <row r="3019" customFormat="false" ht="12.8" hidden="true" customHeight="false" outlineLevel="0" collapsed="false">
      <c r="A3019" s="131" t="n">
        <v>1547503200</v>
      </c>
      <c r="B3019" s="330" t="n">
        <f aca="false">(A3019/(24*60*60))+DATE(1970,1,1)</f>
        <v>43479.9166666667</v>
      </c>
      <c r="C3019" s="132" t="n">
        <v>18.9811</v>
      </c>
      <c r="D3019" s="132" t="n">
        <v>19.0881</v>
      </c>
      <c r="E3019" s="132" t="n">
        <v>18.95055</v>
      </c>
      <c r="F3019" s="132" t="n">
        <v>18.9985</v>
      </c>
    </row>
    <row r="3020" customFormat="false" ht="12.8" hidden="true" customHeight="false" outlineLevel="0" collapsed="false">
      <c r="A3020" s="131" t="n">
        <v>1547589600</v>
      </c>
      <c r="B3020" s="330" t="n">
        <f aca="false">(A3020/(24*60*60))+DATE(1970,1,1)</f>
        <v>43480.9166666667</v>
      </c>
      <c r="C3020" s="132" t="n">
        <v>18.9985</v>
      </c>
      <c r="D3020" s="132" t="n">
        <v>19.0523</v>
      </c>
      <c r="E3020" s="132" t="n">
        <v>18.8853</v>
      </c>
      <c r="F3020" s="132" t="n">
        <v>18.88808</v>
      </c>
    </row>
    <row r="3021" customFormat="false" ht="12.8" hidden="true" customHeight="false" outlineLevel="0" collapsed="false">
      <c r="A3021" s="131" t="n">
        <v>1547676000</v>
      </c>
      <c r="B3021" s="330" t="n">
        <f aca="false">(A3021/(24*60*60))+DATE(1970,1,1)</f>
        <v>43481.9166666667</v>
      </c>
      <c r="C3021" s="132" t="n">
        <v>18.88808</v>
      </c>
      <c r="D3021" s="132" t="n">
        <v>19.11558</v>
      </c>
      <c r="E3021" s="132" t="n">
        <v>18.87765</v>
      </c>
      <c r="F3021" s="132" t="n">
        <v>19.0133</v>
      </c>
    </row>
    <row r="3022" customFormat="false" ht="12.8" hidden="true" customHeight="false" outlineLevel="0" collapsed="false">
      <c r="A3022" s="131" t="n">
        <v>1547762400</v>
      </c>
      <c r="B3022" s="330" t="n">
        <f aca="false">(A3022/(24*60*60))+DATE(1970,1,1)</f>
        <v>43482.9166666667</v>
      </c>
      <c r="C3022" s="132" t="n">
        <v>19.0133</v>
      </c>
      <c r="D3022" s="132" t="n">
        <v>19.14349</v>
      </c>
      <c r="E3022" s="132" t="n">
        <v>18.9695</v>
      </c>
      <c r="F3022" s="132" t="n">
        <v>19.08051</v>
      </c>
    </row>
    <row r="3023" customFormat="false" ht="12.8" hidden="true" customHeight="false" outlineLevel="0" collapsed="false">
      <c r="A3023" s="131" t="n">
        <v>1548021600</v>
      </c>
      <c r="B3023" s="330" t="n">
        <f aca="false">(A3023/(24*60*60))+DATE(1970,1,1)</f>
        <v>43485.9166666667</v>
      </c>
      <c r="C3023" s="132" t="n">
        <v>19.06756</v>
      </c>
      <c r="D3023" s="132" t="n">
        <v>19.20339</v>
      </c>
      <c r="E3023" s="132" t="n">
        <v>19.06756</v>
      </c>
      <c r="F3023" s="132" t="n">
        <v>19.15404</v>
      </c>
    </row>
    <row r="3024" customFormat="false" ht="12.8" hidden="true" customHeight="false" outlineLevel="0" collapsed="false">
      <c r="A3024" s="131" t="n">
        <v>1548108000</v>
      </c>
      <c r="B3024" s="330" t="n">
        <f aca="false">(A3024/(24*60*60))+DATE(1970,1,1)</f>
        <v>43486.9166666667</v>
      </c>
      <c r="C3024" s="132" t="n">
        <v>19.15404</v>
      </c>
      <c r="D3024" s="132" t="n">
        <v>19.241</v>
      </c>
      <c r="E3024" s="132" t="n">
        <v>19.1023</v>
      </c>
      <c r="F3024" s="132" t="n">
        <v>19.1646</v>
      </c>
    </row>
    <row r="3025" customFormat="false" ht="12.8" hidden="true" customHeight="false" outlineLevel="0" collapsed="false">
      <c r="A3025" s="131" t="n">
        <v>1548194400</v>
      </c>
      <c r="B3025" s="330" t="n">
        <f aca="false">(A3025/(24*60*60))+DATE(1970,1,1)</f>
        <v>43487.9166666667</v>
      </c>
      <c r="C3025" s="132" t="n">
        <v>19.1646</v>
      </c>
      <c r="D3025" s="132" t="n">
        <v>19.1684</v>
      </c>
      <c r="E3025" s="132" t="n">
        <v>19.0231</v>
      </c>
      <c r="F3025" s="132" t="n">
        <v>19.0275</v>
      </c>
    </row>
    <row r="3026" customFormat="false" ht="12.8" hidden="true" customHeight="false" outlineLevel="0" collapsed="false">
      <c r="A3026" s="131" t="n">
        <v>1548280800</v>
      </c>
      <c r="B3026" s="330" t="n">
        <f aca="false">(A3026/(24*60*60))+DATE(1970,1,1)</f>
        <v>43488.9166666667</v>
      </c>
      <c r="C3026" s="132" t="n">
        <v>19.0275</v>
      </c>
      <c r="D3026" s="132" t="n">
        <v>19.09</v>
      </c>
      <c r="E3026" s="132" t="n">
        <v>18.9534</v>
      </c>
      <c r="F3026" s="132" t="n">
        <v>19.0162</v>
      </c>
    </row>
    <row r="3027" customFormat="false" ht="12.8" hidden="true" customHeight="false" outlineLevel="0" collapsed="false">
      <c r="A3027" s="131" t="n">
        <v>1548367200</v>
      </c>
      <c r="B3027" s="330" t="n">
        <f aca="false">(A3027/(24*60*60))+DATE(1970,1,1)</f>
        <v>43489.9166666667</v>
      </c>
      <c r="C3027" s="132" t="n">
        <v>19.0162</v>
      </c>
      <c r="D3027" s="132" t="n">
        <v>19.0324</v>
      </c>
      <c r="E3027" s="132" t="n">
        <v>18.8805</v>
      </c>
      <c r="F3027" s="132" t="n">
        <v>18.97855</v>
      </c>
    </row>
    <row r="3028" customFormat="false" ht="12.8" hidden="true" customHeight="false" outlineLevel="0" collapsed="false">
      <c r="A3028" s="131" t="n">
        <v>1548626400</v>
      </c>
      <c r="B3028" s="330" t="n">
        <f aca="false">(A3028/(24*60*60))+DATE(1970,1,1)</f>
        <v>43492.9166666667</v>
      </c>
      <c r="C3028" s="132" t="n">
        <v>18.996</v>
      </c>
      <c r="D3028" s="132" t="n">
        <v>19.0826</v>
      </c>
      <c r="E3028" s="132" t="n">
        <v>18.96687</v>
      </c>
      <c r="F3028" s="132" t="n">
        <v>19.03691</v>
      </c>
    </row>
    <row r="3029" customFormat="false" ht="12.8" hidden="true" customHeight="false" outlineLevel="0" collapsed="false">
      <c r="A3029" s="131" t="n">
        <v>1548712800</v>
      </c>
      <c r="B3029" s="330" t="n">
        <f aca="false">(A3029/(24*60*60))+DATE(1970,1,1)</f>
        <v>43493.9166666667</v>
      </c>
      <c r="C3029" s="132" t="n">
        <v>19.03691</v>
      </c>
      <c r="D3029" s="132" t="n">
        <v>19.0664</v>
      </c>
      <c r="E3029" s="132" t="n">
        <v>18.96406</v>
      </c>
      <c r="F3029" s="132" t="n">
        <v>18.9946</v>
      </c>
    </row>
    <row r="3030" customFormat="false" ht="12.8" hidden="true" customHeight="false" outlineLevel="0" collapsed="false">
      <c r="A3030" s="131" t="n">
        <v>1548799200</v>
      </c>
      <c r="B3030" s="330" t="n">
        <f aca="false">(A3030/(24*60*60))+DATE(1970,1,1)</f>
        <v>43494.9166666667</v>
      </c>
      <c r="C3030" s="132" t="n">
        <v>18.9946</v>
      </c>
      <c r="D3030" s="132" t="n">
        <v>19.21212</v>
      </c>
      <c r="E3030" s="132" t="n">
        <v>18.97641</v>
      </c>
      <c r="F3030" s="132" t="n">
        <v>19.1297</v>
      </c>
    </row>
    <row r="3031" customFormat="false" ht="12.8" hidden="true" customHeight="false" outlineLevel="0" collapsed="false">
      <c r="A3031" s="131" t="n">
        <v>1548885600</v>
      </c>
      <c r="B3031" s="330" t="n">
        <f aca="false">(A3031/(24*60*60))+DATE(1970,1,1)</f>
        <v>43495.9166666667</v>
      </c>
      <c r="C3031" s="132" t="n">
        <v>19.1297</v>
      </c>
      <c r="D3031" s="132" t="n">
        <v>19.1625</v>
      </c>
      <c r="E3031" s="132" t="n">
        <v>18.9734</v>
      </c>
      <c r="F3031" s="132" t="n">
        <v>19.1027</v>
      </c>
    </row>
    <row r="3032" customFormat="false" ht="12.8" hidden="true" customHeight="false" outlineLevel="0" collapsed="false">
      <c r="A3032" s="131" t="n">
        <v>1548972000</v>
      </c>
      <c r="B3032" s="330" t="n">
        <f aca="false">(A3032/(24*60*60))+DATE(1970,1,1)</f>
        <v>43496.9166666667</v>
      </c>
      <c r="C3032" s="132" t="n">
        <v>19.1027</v>
      </c>
      <c r="D3032" s="132" t="n">
        <v>19.18443</v>
      </c>
      <c r="E3032" s="132" t="n">
        <v>19.0609</v>
      </c>
      <c r="F3032" s="132" t="n">
        <v>19.09274</v>
      </c>
    </row>
    <row r="3033" customFormat="false" ht="12.8" hidden="true" customHeight="false" outlineLevel="0" collapsed="false">
      <c r="A3033" s="131" t="n">
        <v>1549231200</v>
      </c>
      <c r="B3033" s="330" t="n">
        <f aca="false">(A3033/(24*60*60))+DATE(1970,1,1)</f>
        <v>43499.9166666667</v>
      </c>
      <c r="C3033" s="132" t="n">
        <v>19.09262</v>
      </c>
      <c r="D3033" s="132" t="n">
        <v>19.1807</v>
      </c>
      <c r="E3033" s="132" t="n">
        <v>19.0162</v>
      </c>
      <c r="F3033" s="132" t="n">
        <v>19.1069</v>
      </c>
    </row>
    <row r="3034" customFormat="false" ht="12.8" hidden="true" customHeight="false" outlineLevel="0" collapsed="false">
      <c r="A3034" s="131" t="n">
        <v>1549317600</v>
      </c>
      <c r="B3034" s="330" t="n">
        <f aca="false">(A3034/(24*60*60))+DATE(1970,1,1)</f>
        <v>43500.9166666667</v>
      </c>
      <c r="C3034" s="132" t="n">
        <v>19.1069</v>
      </c>
      <c r="D3034" s="132" t="n">
        <v>19.12876</v>
      </c>
      <c r="E3034" s="132" t="n">
        <v>19.0203</v>
      </c>
      <c r="F3034" s="132" t="n">
        <v>19.0315</v>
      </c>
    </row>
    <row r="3035" customFormat="false" ht="12.8" hidden="true" customHeight="false" outlineLevel="0" collapsed="false">
      <c r="A3035" s="131" t="n">
        <v>1549404000</v>
      </c>
      <c r="B3035" s="330" t="n">
        <f aca="false">(A3035/(24*60*60))+DATE(1970,1,1)</f>
        <v>43501.9166666667</v>
      </c>
      <c r="C3035" s="132" t="n">
        <v>19.0315</v>
      </c>
      <c r="D3035" s="132" t="n">
        <v>19.17</v>
      </c>
      <c r="E3035" s="132" t="n">
        <v>19.0309</v>
      </c>
      <c r="F3035" s="132" t="n">
        <v>19.1081</v>
      </c>
    </row>
    <row r="3036" customFormat="false" ht="12.8" hidden="true" customHeight="false" outlineLevel="0" collapsed="false">
      <c r="A3036" s="131" t="n">
        <v>1549490400</v>
      </c>
      <c r="B3036" s="330" t="n">
        <f aca="false">(A3036/(24*60*60))+DATE(1970,1,1)</f>
        <v>43502.9166666667</v>
      </c>
      <c r="C3036" s="132" t="n">
        <v>19.1081</v>
      </c>
      <c r="D3036" s="132" t="n">
        <v>19.1857</v>
      </c>
      <c r="E3036" s="132" t="n">
        <v>19.03937</v>
      </c>
      <c r="F3036" s="132" t="n">
        <v>19.0801</v>
      </c>
    </row>
    <row r="3037" customFormat="false" ht="12.8" hidden="true" customHeight="false" outlineLevel="0" collapsed="false">
      <c r="A3037" s="131" t="n">
        <v>1549576800</v>
      </c>
      <c r="B3037" s="330" t="n">
        <f aca="false">(A3037/(24*60*60))+DATE(1970,1,1)</f>
        <v>43503.9166666667</v>
      </c>
      <c r="C3037" s="132" t="n">
        <v>19.0801</v>
      </c>
      <c r="D3037" s="132" t="n">
        <v>19.1353</v>
      </c>
      <c r="E3037" s="132" t="n">
        <v>19.0244</v>
      </c>
      <c r="F3037" s="132" t="n">
        <v>19.07258</v>
      </c>
    </row>
    <row r="3038" customFormat="false" ht="12.8" hidden="true" customHeight="false" outlineLevel="0" collapsed="false">
      <c r="A3038" s="131" t="n">
        <v>1549836000</v>
      </c>
      <c r="B3038" s="330" t="n">
        <f aca="false">(A3038/(24*60*60))+DATE(1970,1,1)</f>
        <v>43506.9166666667</v>
      </c>
      <c r="C3038" s="132" t="n">
        <v>19.0617</v>
      </c>
      <c r="D3038" s="132" t="n">
        <v>19.3287</v>
      </c>
      <c r="E3038" s="132" t="n">
        <v>19.0496</v>
      </c>
      <c r="F3038" s="132" t="n">
        <v>19.3016</v>
      </c>
    </row>
    <row r="3039" customFormat="false" ht="12.8" hidden="true" customHeight="false" outlineLevel="0" collapsed="false">
      <c r="A3039" s="131" t="n">
        <v>1549922400</v>
      </c>
      <c r="B3039" s="330" t="n">
        <f aca="false">(A3039/(24*60*60))+DATE(1970,1,1)</f>
        <v>43507.9166666667</v>
      </c>
      <c r="C3039" s="132" t="n">
        <v>19.3016</v>
      </c>
      <c r="D3039" s="132" t="n">
        <v>19.3179</v>
      </c>
      <c r="E3039" s="132" t="n">
        <v>19.20805</v>
      </c>
      <c r="F3039" s="132" t="n">
        <v>19.2566</v>
      </c>
    </row>
    <row r="3040" customFormat="false" ht="12.8" hidden="true" customHeight="false" outlineLevel="0" collapsed="false">
      <c r="A3040" s="131" t="n">
        <v>1550008800</v>
      </c>
      <c r="B3040" s="330" t="n">
        <f aca="false">(A3040/(24*60*60))+DATE(1970,1,1)</f>
        <v>43508.9166666667</v>
      </c>
      <c r="C3040" s="132" t="n">
        <v>19.2566</v>
      </c>
      <c r="D3040" s="132" t="n">
        <v>19.4481</v>
      </c>
      <c r="E3040" s="132" t="n">
        <v>19.21354</v>
      </c>
      <c r="F3040" s="132" t="n">
        <v>19.4282</v>
      </c>
    </row>
    <row r="3041" customFormat="false" ht="12.8" hidden="true" customHeight="false" outlineLevel="0" collapsed="false">
      <c r="A3041" s="131" t="n">
        <v>1550095200</v>
      </c>
      <c r="B3041" s="330" t="n">
        <f aca="false">(A3041/(24*60*60))+DATE(1970,1,1)</f>
        <v>43509.9166666667</v>
      </c>
      <c r="C3041" s="132" t="n">
        <v>19.4282</v>
      </c>
      <c r="D3041" s="132" t="n">
        <v>19.4723</v>
      </c>
      <c r="E3041" s="132" t="n">
        <v>19.24975</v>
      </c>
      <c r="F3041" s="132" t="n">
        <v>19.2549</v>
      </c>
    </row>
    <row r="3042" customFormat="false" ht="12.8" hidden="true" customHeight="false" outlineLevel="0" collapsed="false">
      <c r="A3042" s="131" t="n">
        <v>1550181600</v>
      </c>
      <c r="B3042" s="330" t="n">
        <f aca="false">(A3042/(24*60*60))+DATE(1970,1,1)</f>
        <v>43510.9166666667</v>
      </c>
      <c r="C3042" s="132" t="n">
        <v>19.2549</v>
      </c>
      <c r="D3042" s="132" t="n">
        <v>19.4178</v>
      </c>
      <c r="E3042" s="132" t="n">
        <v>19.2145</v>
      </c>
      <c r="F3042" s="132" t="n">
        <v>19.2438</v>
      </c>
    </row>
    <row r="3043" customFormat="false" ht="12.8" hidden="true" customHeight="false" outlineLevel="0" collapsed="false">
      <c r="A3043" s="131" t="n">
        <v>1550440800</v>
      </c>
      <c r="B3043" s="330" t="n">
        <f aca="false">(A3043/(24*60*60))+DATE(1970,1,1)</f>
        <v>43513.9166666667</v>
      </c>
      <c r="C3043" s="132" t="n">
        <v>19.2471</v>
      </c>
      <c r="D3043" s="132" t="n">
        <v>19.2839</v>
      </c>
      <c r="E3043" s="132" t="n">
        <v>19.20186</v>
      </c>
      <c r="F3043" s="132" t="n">
        <v>19.2373</v>
      </c>
    </row>
    <row r="3044" customFormat="false" ht="12.8" hidden="true" customHeight="false" outlineLevel="0" collapsed="false">
      <c r="A3044" s="131" t="n">
        <v>1550527200</v>
      </c>
      <c r="B3044" s="330" t="n">
        <f aca="false">(A3044/(24*60*60))+DATE(1970,1,1)</f>
        <v>43514.9166666667</v>
      </c>
      <c r="C3044" s="132" t="n">
        <v>19.2373</v>
      </c>
      <c r="D3044" s="132" t="n">
        <v>19.2982</v>
      </c>
      <c r="E3044" s="132" t="n">
        <v>19.123</v>
      </c>
      <c r="F3044" s="132" t="n">
        <v>19.1418</v>
      </c>
    </row>
    <row r="3045" customFormat="false" ht="12.8" hidden="true" customHeight="false" outlineLevel="0" collapsed="false">
      <c r="A3045" s="131" t="n">
        <v>1550613600</v>
      </c>
      <c r="B3045" s="330" t="n">
        <f aca="false">(A3045/(24*60*60))+DATE(1970,1,1)</f>
        <v>43515.9166666667</v>
      </c>
      <c r="C3045" s="132" t="n">
        <v>19.1418</v>
      </c>
      <c r="D3045" s="132" t="n">
        <v>19.23391</v>
      </c>
      <c r="E3045" s="132" t="n">
        <v>19.1116</v>
      </c>
      <c r="F3045" s="132" t="n">
        <v>19.2143</v>
      </c>
    </row>
    <row r="3046" customFormat="false" ht="12.8" hidden="true" customHeight="false" outlineLevel="0" collapsed="false">
      <c r="A3046" s="131" t="n">
        <v>1550700000</v>
      </c>
      <c r="B3046" s="330" t="n">
        <f aca="false">(A3046/(24*60*60))+DATE(1970,1,1)</f>
        <v>43516.9166666667</v>
      </c>
      <c r="C3046" s="132" t="n">
        <v>19.2143</v>
      </c>
      <c r="D3046" s="132" t="n">
        <v>19.3279</v>
      </c>
      <c r="E3046" s="132" t="n">
        <v>19.17127</v>
      </c>
      <c r="F3046" s="132" t="n">
        <v>19.286</v>
      </c>
    </row>
    <row r="3047" customFormat="false" ht="12.8" hidden="true" customHeight="false" outlineLevel="0" collapsed="false">
      <c r="A3047" s="131" t="n">
        <v>1550786400</v>
      </c>
      <c r="B3047" s="330" t="n">
        <f aca="false">(A3047/(24*60*60))+DATE(1970,1,1)</f>
        <v>43517.9166666667</v>
      </c>
      <c r="C3047" s="132" t="n">
        <v>19.286</v>
      </c>
      <c r="D3047" s="132" t="n">
        <v>19.30549</v>
      </c>
      <c r="E3047" s="132" t="n">
        <v>19.09955</v>
      </c>
      <c r="F3047" s="132" t="n">
        <v>19.13673</v>
      </c>
    </row>
    <row r="3048" customFormat="false" ht="12.8" hidden="true" customHeight="false" outlineLevel="0" collapsed="false">
      <c r="A3048" s="131" t="n">
        <v>1551045600</v>
      </c>
      <c r="B3048" s="330" t="n">
        <f aca="false">(A3048/(24*60*60))+DATE(1970,1,1)</f>
        <v>43520.9166666667</v>
      </c>
      <c r="C3048" s="132" t="n">
        <v>19.13102</v>
      </c>
      <c r="D3048" s="132" t="n">
        <v>19.24317</v>
      </c>
      <c r="E3048" s="132" t="n">
        <v>19.0257</v>
      </c>
      <c r="F3048" s="132" t="n">
        <v>19.1316</v>
      </c>
    </row>
    <row r="3049" customFormat="false" ht="12.8" hidden="true" customHeight="false" outlineLevel="0" collapsed="false">
      <c r="A3049" s="131" t="n">
        <v>1551132000</v>
      </c>
      <c r="B3049" s="330" t="n">
        <f aca="false">(A3049/(24*60*60))+DATE(1970,1,1)</f>
        <v>43521.9166666667</v>
      </c>
      <c r="C3049" s="132" t="n">
        <v>19.1316</v>
      </c>
      <c r="D3049" s="132" t="n">
        <v>19.2134</v>
      </c>
      <c r="E3049" s="132" t="n">
        <v>19.1049</v>
      </c>
      <c r="F3049" s="132" t="n">
        <v>19.1737</v>
      </c>
    </row>
    <row r="3050" customFormat="false" ht="12.8" hidden="true" customHeight="false" outlineLevel="0" collapsed="false">
      <c r="A3050" s="131" t="n">
        <v>1551218400</v>
      </c>
      <c r="B3050" s="330" t="n">
        <f aca="false">(A3050/(24*60*60))+DATE(1970,1,1)</f>
        <v>43522.9166666667</v>
      </c>
      <c r="C3050" s="132" t="n">
        <v>19.1737</v>
      </c>
      <c r="D3050" s="132" t="n">
        <v>19.26285</v>
      </c>
      <c r="E3050" s="132" t="n">
        <v>19.1461</v>
      </c>
      <c r="F3050" s="132" t="n">
        <v>19.1652</v>
      </c>
    </row>
    <row r="3051" customFormat="false" ht="12.8" hidden="true" customHeight="false" outlineLevel="0" collapsed="false">
      <c r="A3051" s="131" t="n">
        <v>1551304800</v>
      </c>
      <c r="B3051" s="330" t="n">
        <f aca="false">(A3051/(24*60*60))+DATE(1970,1,1)</f>
        <v>43523.9166666667</v>
      </c>
      <c r="C3051" s="132" t="n">
        <v>19.1652</v>
      </c>
      <c r="D3051" s="132" t="n">
        <v>19.3139</v>
      </c>
      <c r="E3051" s="132" t="n">
        <v>19.1546</v>
      </c>
      <c r="F3051" s="132" t="n">
        <v>19.2787</v>
      </c>
    </row>
    <row r="3052" customFormat="false" ht="12.8" hidden="true" customHeight="false" outlineLevel="0" collapsed="false">
      <c r="A3052" s="131" t="n">
        <v>1551391200</v>
      </c>
      <c r="B3052" s="330" t="n">
        <f aca="false">(A3052/(24*60*60))+DATE(1970,1,1)</f>
        <v>43524.9166666667</v>
      </c>
      <c r="C3052" s="132" t="n">
        <v>19.2787</v>
      </c>
      <c r="D3052" s="132" t="n">
        <v>19.3385</v>
      </c>
      <c r="E3052" s="132" t="n">
        <v>19.24426</v>
      </c>
      <c r="F3052" s="132" t="n">
        <v>19.25669</v>
      </c>
    </row>
    <row r="3053" customFormat="false" ht="12.8" hidden="true" customHeight="false" outlineLevel="0" collapsed="false">
      <c r="A3053" s="131" t="n">
        <v>1551650400</v>
      </c>
      <c r="B3053" s="330" t="n">
        <f aca="false">(A3053/(24*60*60))+DATE(1970,1,1)</f>
        <v>43527.9166666667</v>
      </c>
      <c r="C3053" s="132" t="n">
        <v>19.289</v>
      </c>
      <c r="D3053" s="132" t="n">
        <v>19.3822</v>
      </c>
      <c r="E3053" s="132" t="n">
        <v>19.27061</v>
      </c>
      <c r="F3053" s="132" t="n">
        <v>19.2966</v>
      </c>
    </row>
    <row r="3054" customFormat="false" ht="12.8" hidden="true" customHeight="false" outlineLevel="0" collapsed="false">
      <c r="A3054" s="131" t="n">
        <v>1551736800</v>
      </c>
      <c r="B3054" s="330" t="n">
        <f aca="false">(A3054/(24*60*60))+DATE(1970,1,1)</f>
        <v>43528.9166666667</v>
      </c>
      <c r="C3054" s="132" t="n">
        <v>19.2966</v>
      </c>
      <c r="D3054" s="132" t="n">
        <v>19.32356</v>
      </c>
      <c r="E3054" s="132" t="n">
        <v>19.21332</v>
      </c>
      <c r="F3054" s="132" t="n">
        <v>19.2456</v>
      </c>
    </row>
    <row r="3055" customFormat="false" ht="12.8" hidden="true" customHeight="false" outlineLevel="0" collapsed="false">
      <c r="A3055" s="131" t="n">
        <v>1551823200</v>
      </c>
      <c r="B3055" s="330" t="n">
        <f aca="false">(A3055/(24*60*60))+DATE(1970,1,1)</f>
        <v>43529.9166666667</v>
      </c>
      <c r="C3055" s="132" t="n">
        <v>19.2456</v>
      </c>
      <c r="D3055" s="132" t="n">
        <v>19.4017</v>
      </c>
      <c r="E3055" s="132" t="n">
        <v>19.2448</v>
      </c>
      <c r="F3055" s="132" t="n">
        <v>19.3552</v>
      </c>
    </row>
    <row r="3056" customFormat="false" ht="12.8" hidden="true" customHeight="false" outlineLevel="0" collapsed="false">
      <c r="A3056" s="131" t="n">
        <v>1551909600</v>
      </c>
      <c r="B3056" s="330" t="n">
        <f aca="false">(A3056/(24*60*60))+DATE(1970,1,1)</f>
        <v>43530.9166666667</v>
      </c>
      <c r="C3056" s="132" t="n">
        <v>19.3552</v>
      </c>
      <c r="D3056" s="132" t="n">
        <v>19.6221</v>
      </c>
      <c r="E3056" s="132" t="n">
        <v>19.3332</v>
      </c>
      <c r="F3056" s="132" t="n">
        <v>19.5489</v>
      </c>
    </row>
    <row r="3057" customFormat="false" ht="12.8" hidden="true" customHeight="false" outlineLevel="0" collapsed="false">
      <c r="A3057" s="131" t="n">
        <v>1551996000</v>
      </c>
      <c r="B3057" s="330" t="n">
        <f aca="false">(A3057/(24*60*60))+DATE(1970,1,1)</f>
        <v>43531.9166666667</v>
      </c>
      <c r="C3057" s="132" t="n">
        <v>19.5489</v>
      </c>
      <c r="D3057" s="132" t="n">
        <v>19.6133</v>
      </c>
      <c r="E3057" s="132" t="n">
        <v>19.4629</v>
      </c>
      <c r="F3057" s="132" t="n">
        <v>19.49523</v>
      </c>
    </row>
    <row r="3058" customFormat="false" ht="12.8" hidden="true" customHeight="false" outlineLevel="0" collapsed="false">
      <c r="A3058" s="131" t="n">
        <v>1552251600</v>
      </c>
      <c r="B3058" s="330" t="n">
        <f aca="false">(A3058/(24*60*60))+DATE(1970,1,1)</f>
        <v>43534.875</v>
      </c>
      <c r="C3058" s="132" t="n">
        <v>19.475</v>
      </c>
      <c r="D3058" s="132" t="n">
        <v>19.5198</v>
      </c>
      <c r="E3058" s="132" t="n">
        <v>19.3789</v>
      </c>
      <c r="F3058" s="132" t="n">
        <v>19.3992</v>
      </c>
    </row>
    <row r="3059" customFormat="false" ht="12.8" hidden="true" customHeight="false" outlineLevel="0" collapsed="false">
      <c r="A3059" s="131" t="n">
        <v>1552338000</v>
      </c>
      <c r="B3059" s="330" t="n">
        <f aca="false">(A3059/(24*60*60))+DATE(1970,1,1)</f>
        <v>43535.875</v>
      </c>
      <c r="C3059" s="132" t="n">
        <v>19.3992</v>
      </c>
      <c r="D3059" s="132" t="n">
        <v>19.42</v>
      </c>
      <c r="E3059" s="132" t="n">
        <v>19.2406</v>
      </c>
      <c r="F3059" s="132" t="n">
        <v>19.3496</v>
      </c>
    </row>
    <row r="3060" customFormat="false" ht="12.8" hidden="true" customHeight="false" outlineLevel="0" collapsed="false">
      <c r="A3060" s="131" t="n">
        <v>1552424400</v>
      </c>
      <c r="B3060" s="330" t="n">
        <f aca="false">(A3060/(24*60*60))+DATE(1970,1,1)</f>
        <v>43536.875</v>
      </c>
      <c r="C3060" s="132" t="n">
        <v>19.3496</v>
      </c>
      <c r="D3060" s="132" t="n">
        <v>19.3672</v>
      </c>
      <c r="E3060" s="132" t="n">
        <v>19.25982</v>
      </c>
      <c r="F3060" s="132" t="n">
        <v>19.2847</v>
      </c>
    </row>
    <row r="3061" customFormat="false" ht="12.8" hidden="true" customHeight="false" outlineLevel="0" collapsed="false">
      <c r="A3061" s="131" t="n">
        <v>1552510800</v>
      </c>
      <c r="B3061" s="330" t="n">
        <f aca="false">(A3061/(24*60*60))+DATE(1970,1,1)</f>
        <v>43537.875</v>
      </c>
      <c r="C3061" s="132" t="n">
        <v>19.2847</v>
      </c>
      <c r="D3061" s="132" t="n">
        <v>19.3769</v>
      </c>
      <c r="E3061" s="132" t="n">
        <v>19.2789</v>
      </c>
      <c r="F3061" s="132" t="n">
        <v>19.3176</v>
      </c>
    </row>
    <row r="3062" customFormat="false" ht="12.8" hidden="true" customHeight="false" outlineLevel="0" collapsed="false">
      <c r="A3062" s="131" t="n">
        <v>1552597200</v>
      </c>
      <c r="B3062" s="330" t="n">
        <f aca="false">(A3062/(24*60*60))+DATE(1970,1,1)</f>
        <v>43538.875</v>
      </c>
      <c r="C3062" s="132" t="n">
        <v>19.3176</v>
      </c>
      <c r="D3062" s="132" t="n">
        <v>19.31899</v>
      </c>
      <c r="E3062" s="132" t="n">
        <v>19.1841</v>
      </c>
      <c r="F3062" s="132" t="n">
        <v>19.20707</v>
      </c>
    </row>
    <row r="3063" customFormat="false" ht="12.8" hidden="true" customHeight="false" outlineLevel="0" collapsed="false">
      <c r="A3063" s="131" t="n">
        <v>1552856400</v>
      </c>
      <c r="B3063" s="330" t="n">
        <f aca="false">(A3063/(24*60*60))+DATE(1970,1,1)</f>
        <v>43541.875</v>
      </c>
      <c r="C3063" s="132" t="n">
        <v>19.201</v>
      </c>
      <c r="D3063" s="132" t="n">
        <v>19.22892</v>
      </c>
      <c r="E3063" s="132" t="n">
        <v>19.04106</v>
      </c>
      <c r="F3063" s="132" t="n">
        <v>19.0552</v>
      </c>
    </row>
    <row r="3064" customFormat="false" ht="12.8" hidden="true" customHeight="false" outlineLevel="0" collapsed="false">
      <c r="A3064" s="131" t="n">
        <v>1552942800</v>
      </c>
      <c r="B3064" s="330" t="n">
        <f aca="false">(A3064/(24*60*60))+DATE(1970,1,1)</f>
        <v>43542.875</v>
      </c>
      <c r="C3064" s="132" t="n">
        <v>19.0552</v>
      </c>
      <c r="D3064" s="132" t="n">
        <v>19.0789</v>
      </c>
      <c r="E3064" s="132" t="n">
        <v>18.9851</v>
      </c>
      <c r="F3064" s="132" t="n">
        <v>19.01264</v>
      </c>
    </row>
    <row r="3065" customFormat="false" ht="12.8" hidden="true" customHeight="false" outlineLevel="0" collapsed="false">
      <c r="A3065" s="131" t="n">
        <v>1553029200</v>
      </c>
      <c r="B3065" s="330" t="n">
        <f aca="false">(A3065/(24*60*60))+DATE(1970,1,1)</f>
        <v>43543.875</v>
      </c>
      <c r="C3065" s="132" t="n">
        <v>19.01264</v>
      </c>
      <c r="D3065" s="132" t="n">
        <v>19.0351</v>
      </c>
      <c r="E3065" s="132" t="n">
        <v>18.7462</v>
      </c>
      <c r="F3065" s="132" t="n">
        <v>18.827</v>
      </c>
    </row>
    <row r="3066" customFormat="false" ht="12.8" hidden="true" customHeight="false" outlineLevel="0" collapsed="false">
      <c r="A3066" s="131" t="n">
        <v>1553115600</v>
      </c>
      <c r="B3066" s="330" t="n">
        <f aca="false">(A3066/(24*60*60))+DATE(1970,1,1)</f>
        <v>43544.875</v>
      </c>
      <c r="C3066" s="132" t="n">
        <v>18.827</v>
      </c>
      <c r="D3066" s="132" t="n">
        <v>18.9216</v>
      </c>
      <c r="E3066" s="132" t="n">
        <v>18.7749</v>
      </c>
      <c r="F3066" s="132" t="n">
        <v>18.85851</v>
      </c>
    </row>
    <row r="3067" customFormat="false" ht="12.8" hidden="true" customHeight="false" outlineLevel="0" collapsed="false">
      <c r="A3067" s="131" t="n">
        <v>1553202000</v>
      </c>
      <c r="B3067" s="330" t="n">
        <f aca="false">(A3067/(24*60*60))+DATE(1970,1,1)</f>
        <v>43545.875</v>
      </c>
      <c r="C3067" s="132" t="n">
        <v>18.85851</v>
      </c>
      <c r="D3067" s="132" t="n">
        <v>19.1749</v>
      </c>
      <c r="E3067" s="132" t="n">
        <v>18.8385</v>
      </c>
      <c r="F3067" s="132" t="n">
        <v>19.08142</v>
      </c>
    </row>
    <row r="3068" customFormat="false" ht="12.8" hidden="true" customHeight="false" outlineLevel="0" collapsed="false">
      <c r="A3068" s="131" t="n">
        <v>1553461200</v>
      </c>
      <c r="B3068" s="330" t="n">
        <f aca="false">(A3068/(24*60*60))+DATE(1970,1,1)</f>
        <v>43548.875</v>
      </c>
      <c r="C3068" s="132" t="n">
        <v>19.10627</v>
      </c>
      <c r="D3068" s="132" t="n">
        <v>19.1536</v>
      </c>
      <c r="E3068" s="132" t="n">
        <v>18.9885</v>
      </c>
      <c r="F3068" s="132" t="n">
        <v>19.0188</v>
      </c>
    </row>
    <row r="3069" customFormat="false" ht="12.8" hidden="true" customHeight="false" outlineLevel="0" collapsed="false">
      <c r="A3069" s="131" t="n">
        <v>1553547600</v>
      </c>
      <c r="B3069" s="330" t="n">
        <f aca="false">(A3069/(24*60*60))+DATE(1970,1,1)</f>
        <v>43549.875</v>
      </c>
      <c r="C3069" s="132" t="n">
        <v>19.0188</v>
      </c>
      <c r="D3069" s="132" t="n">
        <v>19.1254</v>
      </c>
      <c r="E3069" s="132" t="n">
        <v>18.9955</v>
      </c>
      <c r="F3069" s="132" t="n">
        <v>19.1048</v>
      </c>
    </row>
    <row r="3070" customFormat="false" ht="12.8" hidden="true" customHeight="false" outlineLevel="0" collapsed="false">
      <c r="A3070" s="131" t="n">
        <v>1553634000</v>
      </c>
      <c r="B3070" s="330" t="n">
        <f aca="false">(A3070/(24*60*60))+DATE(1970,1,1)</f>
        <v>43550.875</v>
      </c>
      <c r="C3070" s="132" t="n">
        <v>19.1048</v>
      </c>
      <c r="D3070" s="132" t="n">
        <v>19.3772</v>
      </c>
      <c r="E3070" s="132" t="n">
        <v>19.10102</v>
      </c>
      <c r="F3070" s="132" t="n">
        <v>19.35659</v>
      </c>
    </row>
    <row r="3071" customFormat="false" ht="12.8" hidden="true" customHeight="false" outlineLevel="0" collapsed="false">
      <c r="A3071" s="131" t="n">
        <v>1553720400</v>
      </c>
      <c r="B3071" s="330" t="n">
        <f aca="false">(A3071/(24*60*60))+DATE(1970,1,1)</f>
        <v>43551.875</v>
      </c>
      <c r="C3071" s="132" t="n">
        <v>19.35659</v>
      </c>
      <c r="D3071" s="132" t="n">
        <v>19.4436</v>
      </c>
      <c r="E3071" s="132" t="n">
        <v>19.2985</v>
      </c>
      <c r="F3071" s="132" t="n">
        <v>19.337</v>
      </c>
    </row>
    <row r="3072" customFormat="false" ht="12.8" hidden="true" customHeight="false" outlineLevel="0" collapsed="false">
      <c r="A3072" s="131" t="n">
        <v>1553806800</v>
      </c>
      <c r="B3072" s="330" t="n">
        <f aca="false">(A3072/(24*60*60))+DATE(1970,1,1)</f>
        <v>43552.875</v>
      </c>
      <c r="C3072" s="132" t="n">
        <v>19.337</v>
      </c>
      <c r="D3072" s="132" t="n">
        <v>19.47973</v>
      </c>
      <c r="E3072" s="132" t="n">
        <v>19.2698</v>
      </c>
      <c r="F3072" s="132" t="n">
        <v>19.42466</v>
      </c>
    </row>
    <row r="3073" customFormat="false" ht="12.8" hidden="true" customHeight="false" outlineLevel="0" collapsed="false">
      <c r="A3073" s="131" t="n">
        <v>1554066000</v>
      </c>
      <c r="B3073" s="330" t="n">
        <f aca="false">(A3073/(24*60*60))+DATE(1970,1,1)</f>
        <v>43555.875</v>
      </c>
      <c r="C3073" s="132" t="n">
        <v>19.3678</v>
      </c>
      <c r="D3073" s="132" t="n">
        <v>19.3818</v>
      </c>
      <c r="E3073" s="132" t="n">
        <v>19.1375</v>
      </c>
      <c r="F3073" s="132" t="n">
        <v>19.1429</v>
      </c>
    </row>
    <row r="3074" customFormat="false" ht="12.8" hidden="true" customHeight="false" outlineLevel="0" collapsed="false">
      <c r="A3074" s="131" t="n">
        <v>1554152400</v>
      </c>
      <c r="B3074" s="330" t="n">
        <f aca="false">(A3074/(24*60*60))+DATE(1970,1,1)</f>
        <v>43556.875</v>
      </c>
      <c r="C3074" s="132" t="n">
        <v>19.1429</v>
      </c>
      <c r="D3074" s="132" t="n">
        <v>19.2605</v>
      </c>
      <c r="E3074" s="132" t="n">
        <v>19.07461</v>
      </c>
      <c r="F3074" s="132" t="n">
        <v>19.228</v>
      </c>
    </row>
    <row r="3075" customFormat="false" ht="12.8" hidden="true" customHeight="false" outlineLevel="0" collapsed="false">
      <c r="A3075" s="131" t="n">
        <v>1554238800</v>
      </c>
      <c r="B3075" s="330" t="n">
        <f aca="false">(A3075/(24*60*60))+DATE(1970,1,1)</f>
        <v>43557.875</v>
      </c>
      <c r="C3075" s="132" t="n">
        <v>19.228</v>
      </c>
      <c r="D3075" s="132" t="n">
        <v>19.24821</v>
      </c>
      <c r="E3075" s="132" t="n">
        <v>19.1072</v>
      </c>
      <c r="F3075" s="132" t="n">
        <v>19.2196</v>
      </c>
    </row>
    <row r="3076" customFormat="false" ht="12.8" hidden="true" customHeight="false" outlineLevel="0" collapsed="false">
      <c r="A3076" s="131" t="n">
        <v>1554325200</v>
      </c>
      <c r="B3076" s="330" t="n">
        <f aca="false">(A3076/(24*60*60))+DATE(1970,1,1)</f>
        <v>43558.875</v>
      </c>
      <c r="C3076" s="132" t="n">
        <v>19.2196</v>
      </c>
      <c r="D3076" s="132" t="n">
        <v>19.28142</v>
      </c>
      <c r="E3076" s="132" t="n">
        <v>19.1346</v>
      </c>
      <c r="F3076" s="132" t="n">
        <v>19.1479</v>
      </c>
    </row>
    <row r="3077" customFormat="false" ht="12.8" hidden="true" customHeight="false" outlineLevel="0" collapsed="false">
      <c r="A3077" s="131" t="n">
        <v>1554411600</v>
      </c>
      <c r="B3077" s="330" t="n">
        <f aca="false">(A3077/(24*60*60))+DATE(1970,1,1)</f>
        <v>43559.875</v>
      </c>
      <c r="C3077" s="132" t="n">
        <v>19.1479</v>
      </c>
      <c r="D3077" s="132" t="n">
        <v>19.1645</v>
      </c>
      <c r="E3077" s="132" t="n">
        <v>19.0495</v>
      </c>
      <c r="F3077" s="132" t="n">
        <v>19.06838</v>
      </c>
    </row>
    <row r="3078" customFormat="false" ht="12.8" hidden="true" customHeight="false" outlineLevel="0" collapsed="false">
      <c r="A3078" s="131" t="n">
        <v>1554670800</v>
      </c>
      <c r="B3078" s="330" t="n">
        <f aca="false">(A3078/(24*60*60))+DATE(1970,1,1)</f>
        <v>43562.875</v>
      </c>
      <c r="C3078" s="132" t="n">
        <v>19.0661</v>
      </c>
      <c r="D3078" s="132" t="n">
        <v>19.1289</v>
      </c>
      <c r="E3078" s="132" t="n">
        <v>18.91188</v>
      </c>
      <c r="F3078" s="132" t="n">
        <v>18.9634</v>
      </c>
    </row>
    <row r="3079" customFormat="false" ht="12.8" hidden="true" customHeight="false" outlineLevel="0" collapsed="false">
      <c r="A3079" s="131" t="n">
        <v>1554757200</v>
      </c>
      <c r="B3079" s="330" t="n">
        <f aca="false">(A3079/(24*60*60))+DATE(1970,1,1)</f>
        <v>43563.875</v>
      </c>
      <c r="C3079" s="132" t="n">
        <v>18.9634</v>
      </c>
      <c r="D3079" s="132" t="n">
        <v>18.9869</v>
      </c>
      <c r="E3079" s="132" t="n">
        <v>18.8925</v>
      </c>
      <c r="F3079" s="132" t="n">
        <v>18.9316</v>
      </c>
    </row>
    <row r="3080" customFormat="false" ht="12.8" hidden="true" customHeight="false" outlineLevel="0" collapsed="false">
      <c r="A3080" s="131" t="n">
        <v>1554843600</v>
      </c>
      <c r="B3080" s="330" t="n">
        <f aca="false">(A3080/(24*60*60))+DATE(1970,1,1)</f>
        <v>43564.875</v>
      </c>
      <c r="C3080" s="132" t="n">
        <v>18.9316</v>
      </c>
      <c r="D3080" s="132" t="n">
        <v>18.9435</v>
      </c>
      <c r="E3080" s="132" t="n">
        <v>18.81014</v>
      </c>
      <c r="F3080" s="132" t="n">
        <v>18.8156</v>
      </c>
    </row>
    <row r="3081" customFormat="false" ht="12.8" hidden="true" customHeight="false" outlineLevel="0" collapsed="false">
      <c r="A3081" s="131" t="n">
        <v>1554930000</v>
      </c>
      <c r="B3081" s="330" t="n">
        <f aca="false">(A3081/(24*60*60))+DATE(1970,1,1)</f>
        <v>43565.875</v>
      </c>
      <c r="C3081" s="132" t="n">
        <v>18.8156</v>
      </c>
      <c r="D3081" s="132" t="n">
        <v>18.9215</v>
      </c>
      <c r="E3081" s="132" t="n">
        <v>18.80839</v>
      </c>
      <c r="F3081" s="132" t="n">
        <v>18.837</v>
      </c>
    </row>
    <row r="3082" customFormat="false" ht="12.8" hidden="true" customHeight="false" outlineLevel="0" collapsed="false">
      <c r="A3082" s="131" t="n">
        <v>1555016400</v>
      </c>
      <c r="B3082" s="330" t="n">
        <f aca="false">(A3082/(24*60*60))+DATE(1970,1,1)</f>
        <v>43566.875</v>
      </c>
      <c r="C3082" s="132" t="n">
        <v>18.837</v>
      </c>
      <c r="D3082" s="132" t="n">
        <v>18.8681</v>
      </c>
      <c r="E3082" s="132" t="n">
        <v>18.74764</v>
      </c>
      <c r="F3082" s="132" t="n">
        <v>18.74959</v>
      </c>
    </row>
    <row r="3083" customFormat="false" ht="12.8" hidden="true" customHeight="false" outlineLevel="0" collapsed="false">
      <c r="A3083" s="131" t="n">
        <v>1555275600</v>
      </c>
      <c r="B3083" s="330" t="n">
        <f aca="false">(A3083/(24*60*60))+DATE(1970,1,1)</f>
        <v>43569.875</v>
      </c>
      <c r="C3083" s="132" t="n">
        <v>18.7575</v>
      </c>
      <c r="D3083" s="132" t="n">
        <v>18.8983</v>
      </c>
      <c r="E3083" s="132" t="n">
        <v>18.7494</v>
      </c>
      <c r="F3083" s="132" t="n">
        <v>18.8529</v>
      </c>
    </row>
    <row r="3084" customFormat="false" ht="12.8" hidden="true" customHeight="false" outlineLevel="0" collapsed="false">
      <c r="A3084" s="131" t="n">
        <v>1555362000</v>
      </c>
      <c r="B3084" s="330" t="n">
        <f aca="false">(A3084/(24*60*60))+DATE(1970,1,1)</f>
        <v>43570.875</v>
      </c>
      <c r="C3084" s="132" t="n">
        <v>18.8529</v>
      </c>
      <c r="D3084" s="132" t="n">
        <v>18.99698</v>
      </c>
      <c r="E3084" s="132" t="n">
        <v>18.84169</v>
      </c>
      <c r="F3084" s="132" t="n">
        <v>18.869</v>
      </c>
    </row>
    <row r="3085" customFormat="false" ht="12.8" hidden="true" customHeight="false" outlineLevel="0" collapsed="false">
      <c r="A3085" s="131" t="n">
        <v>1555448400</v>
      </c>
      <c r="B3085" s="330" t="n">
        <f aca="false">(A3085/(24*60*60))+DATE(1970,1,1)</f>
        <v>43571.875</v>
      </c>
      <c r="C3085" s="132" t="n">
        <v>18.869</v>
      </c>
      <c r="D3085" s="132" t="n">
        <v>18.89015</v>
      </c>
      <c r="E3085" s="132" t="n">
        <v>18.7979</v>
      </c>
      <c r="F3085" s="132" t="n">
        <v>18.8213</v>
      </c>
    </row>
    <row r="3086" customFormat="false" ht="12.8" hidden="true" customHeight="false" outlineLevel="0" collapsed="false">
      <c r="A3086" s="131" t="n">
        <v>1555534800</v>
      </c>
      <c r="B3086" s="330" t="n">
        <f aca="false">(A3086/(24*60*60))+DATE(1970,1,1)</f>
        <v>43572.875</v>
      </c>
      <c r="C3086" s="132" t="n">
        <v>18.8213</v>
      </c>
      <c r="D3086" s="132" t="n">
        <v>18.9082</v>
      </c>
      <c r="E3086" s="132" t="n">
        <v>18.7513</v>
      </c>
      <c r="F3086" s="132" t="n">
        <v>18.8011</v>
      </c>
    </row>
    <row r="3087" customFormat="false" ht="12.8" hidden="true" customHeight="false" outlineLevel="0" collapsed="false">
      <c r="A3087" s="131" t="n">
        <v>1555621200</v>
      </c>
      <c r="B3087" s="330" t="n">
        <f aca="false">(A3087/(24*60*60))+DATE(1970,1,1)</f>
        <v>43573.875</v>
      </c>
      <c r="C3087" s="132" t="n">
        <v>18.8011</v>
      </c>
      <c r="D3087" s="132" t="n">
        <v>18.8281</v>
      </c>
      <c r="E3087" s="132" t="n">
        <v>18.74335</v>
      </c>
      <c r="F3087" s="132" t="n">
        <v>18.7583</v>
      </c>
    </row>
    <row r="3088" customFormat="false" ht="12.8" hidden="true" customHeight="false" outlineLevel="0" collapsed="false">
      <c r="A3088" s="131" t="n">
        <v>1555880400</v>
      </c>
      <c r="B3088" s="330" t="n">
        <f aca="false">(A3088/(24*60*60))+DATE(1970,1,1)</f>
        <v>43576.875</v>
      </c>
      <c r="C3088" s="132" t="n">
        <v>18.7583</v>
      </c>
      <c r="D3088" s="132" t="n">
        <v>18.86083</v>
      </c>
      <c r="E3088" s="132" t="n">
        <v>18.75353</v>
      </c>
      <c r="F3088" s="132" t="n">
        <v>18.8258</v>
      </c>
    </row>
    <row r="3089" customFormat="false" ht="12.8" hidden="true" customHeight="false" outlineLevel="0" collapsed="false">
      <c r="A3089" s="131" t="n">
        <v>1555966800</v>
      </c>
      <c r="B3089" s="330" t="n">
        <f aca="false">(A3089/(24*60*60))+DATE(1970,1,1)</f>
        <v>43577.875</v>
      </c>
      <c r="C3089" s="132" t="n">
        <v>18.8258</v>
      </c>
      <c r="D3089" s="132" t="n">
        <v>18.9827</v>
      </c>
      <c r="E3089" s="132" t="n">
        <v>18.81857</v>
      </c>
      <c r="F3089" s="132" t="n">
        <v>18.9026</v>
      </c>
    </row>
    <row r="3090" customFormat="false" ht="12.8" hidden="true" customHeight="false" outlineLevel="0" collapsed="false">
      <c r="A3090" s="131" t="n">
        <v>1556053200</v>
      </c>
      <c r="B3090" s="330" t="n">
        <f aca="false">(A3090/(24*60*60))+DATE(1970,1,1)</f>
        <v>43578.875</v>
      </c>
      <c r="C3090" s="132" t="n">
        <v>18.9026</v>
      </c>
      <c r="D3090" s="132" t="n">
        <v>19.0919</v>
      </c>
      <c r="E3090" s="132" t="n">
        <v>18.9016</v>
      </c>
      <c r="F3090" s="132" t="n">
        <v>19.0655</v>
      </c>
    </row>
    <row r="3091" customFormat="false" ht="12.8" hidden="true" customHeight="false" outlineLevel="0" collapsed="false">
      <c r="A3091" s="131" t="n">
        <v>1556139600</v>
      </c>
      <c r="B3091" s="330" t="n">
        <f aca="false">(A3091/(24*60*60))+DATE(1970,1,1)</f>
        <v>43579.875</v>
      </c>
      <c r="C3091" s="132" t="n">
        <v>19.0655</v>
      </c>
      <c r="D3091" s="132" t="n">
        <v>19.19484</v>
      </c>
      <c r="E3091" s="132" t="n">
        <v>19.01311</v>
      </c>
      <c r="F3091" s="132" t="n">
        <v>19.0178</v>
      </c>
    </row>
    <row r="3092" customFormat="false" ht="12.8" hidden="true" customHeight="false" outlineLevel="0" collapsed="false">
      <c r="A3092" s="131" t="n">
        <v>1556226000</v>
      </c>
      <c r="B3092" s="330" t="n">
        <f aca="false">(A3092/(24*60*60))+DATE(1970,1,1)</f>
        <v>43580.875</v>
      </c>
      <c r="C3092" s="132" t="n">
        <v>19.0178</v>
      </c>
      <c r="D3092" s="132" t="n">
        <v>19.1053</v>
      </c>
      <c r="E3092" s="132" t="n">
        <v>18.89816</v>
      </c>
      <c r="F3092" s="132" t="n">
        <v>18.93275</v>
      </c>
    </row>
    <row r="3093" customFormat="false" ht="12.8" hidden="true" customHeight="false" outlineLevel="0" collapsed="false">
      <c r="A3093" s="131" t="n">
        <v>1556485200</v>
      </c>
      <c r="B3093" s="330" t="n">
        <f aca="false">(A3093/(24*60*60))+DATE(1970,1,1)</f>
        <v>43583.875</v>
      </c>
      <c r="C3093" s="132" t="n">
        <v>18.925</v>
      </c>
      <c r="D3093" s="132" t="n">
        <v>19.0372</v>
      </c>
      <c r="E3093" s="132" t="n">
        <v>18.90055</v>
      </c>
      <c r="F3093" s="132" t="n">
        <v>19.0117</v>
      </c>
    </row>
    <row r="3094" customFormat="false" ht="12.8" hidden="true" customHeight="false" outlineLevel="0" collapsed="false">
      <c r="A3094" s="131" t="n">
        <v>1556571600</v>
      </c>
      <c r="B3094" s="330" t="n">
        <f aca="false">(A3094/(24*60*60))+DATE(1970,1,1)</f>
        <v>43584.875</v>
      </c>
      <c r="C3094" s="132" t="n">
        <v>19.0117</v>
      </c>
      <c r="D3094" s="132" t="n">
        <v>19.0819</v>
      </c>
      <c r="E3094" s="132" t="n">
        <v>18.9235</v>
      </c>
      <c r="F3094" s="132" t="n">
        <v>18.9314</v>
      </c>
    </row>
    <row r="3095" customFormat="false" ht="12.8" hidden="true" customHeight="false" outlineLevel="0" collapsed="false">
      <c r="A3095" s="131" t="n">
        <v>1556658000</v>
      </c>
      <c r="B3095" s="330" t="n">
        <f aca="false">(A3095/(24*60*60))+DATE(1970,1,1)</f>
        <v>43585.875</v>
      </c>
      <c r="C3095" s="132" t="n">
        <v>18.9314</v>
      </c>
      <c r="D3095" s="132" t="n">
        <v>18.9992</v>
      </c>
      <c r="E3095" s="132" t="n">
        <v>18.79036</v>
      </c>
      <c r="F3095" s="132" t="n">
        <v>18.98606</v>
      </c>
    </row>
    <row r="3096" customFormat="false" ht="12.8" hidden="true" customHeight="false" outlineLevel="0" collapsed="false">
      <c r="A3096" s="131" t="n">
        <v>1556744400</v>
      </c>
      <c r="B3096" s="330" t="n">
        <f aca="false">(A3096/(24*60*60))+DATE(1970,1,1)</f>
        <v>43586.875</v>
      </c>
      <c r="C3096" s="132" t="n">
        <v>18.98606</v>
      </c>
      <c r="D3096" s="132" t="n">
        <v>19.1414</v>
      </c>
      <c r="E3096" s="132" t="n">
        <v>18.9382</v>
      </c>
      <c r="F3096" s="132" t="n">
        <v>19.11455</v>
      </c>
    </row>
    <row r="3097" customFormat="false" ht="12.8" hidden="true" customHeight="false" outlineLevel="0" collapsed="false">
      <c r="A3097" s="131" t="n">
        <v>1556830800</v>
      </c>
      <c r="B3097" s="330" t="n">
        <f aca="false">(A3097/(24*60*60))+DATE(1970,1,1)</f>
        <v>43587.875</v>
      </c>
      <c r="C3097" s="132" t="n">
        <v>19.11455</v>
      </c>
      <c r="D3097" s="132" t="n">
        <v>19.17684</v>
      </c>
      <c r="E3097" s="132" t="n">
        <v>18.9109</v>
      </c>
      <c r="F3097" s="132" t="n">
        <v>18.9171</v>
      </c>
    </row>
    <row r="3098" customFormat="false" ht="12.8" hidden="true" customHeight="false" outlineLevel="0" collapsed="false">
      <c r="A3098" s="131" t="n">
        <v>1557090000</v>
      </c>
      <c r="B3098" s="330" t="n">
        <f aca="false">(A3098/(24*60*60))+DATE(1970,1,1)</f>
        <v>43590.875</v>
      </c>
      <c r="C3098" s="132" t="n">
        <v>19.05</v>
      </c>
      <c r="D3098" s="132" t="n">
        <v>19.111</v>
      </c>
      <c r="E3098" s="132" t="n">
        <v>18.93568</v>
      </c>
      <c r="F3098" s="132" t="n">
        <v>18.9885</v>
      </c>
    </row>
    <row r="3099" customFormat="false" ht="12.8" hidden="true" customHeight="false" outlineLevel="0" collapsed="false">
      <c r="A3099" s="131" t="n">
        <v>1557176400</v>
      </c>
      <c r="B3099" s="330" t="n">
        <f aca="false">(A3099/(24*60*60))+DATE(1970,1,1)</f>
        <v>43591.875</v>
      </c>
      <c r="C3099" s="132" t="n">
        <v>18.9885</v>
      </c>
      <c r="D3099" s="132" t="n">
        <v>19.09052</v>
      </c>
      <c r="E3099" s="132" t="n">
        <v>18.9417</v>
      </c>
      <c r="F3099" s="132" t="n">
        <v>19.0292</v>
      </c>
    </row>
    <row r="3100" customFormat="false" ht="12.8" hidden="true" customHeight="false" outlineLevel="0" collapsed="false">
      <c r="A3100" s="131" t="n">
        <v>1557262800</v>
      </c>
      <c r="B3100" s="330" t="n">
        <f aca="false">(A3100/(24*60*60))+DATE(1970,1,1)</f>
        <v>43592.875</v>
      </c>
      <c r="C3100" s="132" t="n">
        <v>19.0292</v>
      </c>
      <c r="D3100" s="132" t="n">
        <v>19.1295</v>
      </c>
      <c r="E3100" s="132" t="n">
        <v>19.0081</v>
      </c>
      <c r="F3100" s="132" t="n">
        <v>19.0859</v>
      </c>
    </row>
    <row r="3101" customFormat="false" ht="12.8" hidden="true" customHeight="false" outlineLevel="0" collapsed="false">
      <c r="A3101" s="131" t="n">
        <v>1557349200</v>
      </c>
      <c r="B3101" s="330" t="n">
        <f aca="false">(A3101/(24*60*60))+DATE(1970,1,1)</f>
        <v>43593.875</v>
      </c>
      <c r="C3101" s="132" t="n">
        <v>19.0859</v>
      </c>
      <c r="D3101" s="132" t="n">
        <v>19.3178</v>
      </c>
      <c r="E3101" s="132" t="n">
        <v>19.05978</v>
      </c>
      <c r="F3101" s="132" t="n">
        <v>19.2335</v>
      </c>
    </row>
    <row r="3102" customFormat="false" ht="12.8" hidden="true" customHeight="false" outlineLevel="0" collapsed="false">
      <c r="A3102" s="131" t="n">
        <v>1557435600</v>
      </c>
      <c r="B3102" s="330" t="n">
        <f aca="false">(A3102/(24*60*60))+DATE(1970,1,1)</f>
        <v>43594.875</v>
      </c>
      <c r="C3102" s="132" t="n">
        <v>19.2335</v>
      </c>
      <c r="D3102" s="132" t="n">
        <v>19.2829</v>
      </c>
      <c r="E3102" s="132" t="n">
        <v>19.0446</v>
      </c>
      <c r="F3102" s="132" t="n">
        <v>19.09185</v>
      </c>
    </row>
    <row r="3103" customFormat="false" ht="12.8" hidden="true" customHeight="false" outlineLevel="0" collapsed="false">
      <c r="A3103" s="131" t="n">
        <v>1557694800</v>
      </c>
      <c r="B3103" s="330" t="n">
        <f aca="false">(A3103/(24*60*60))+DATE(1970,1,1)</f>
        <v>43597.875</v>
      </c>
      <c r="C3103" s="132" t="n">
        <v>19.09785</v>
      </c>
      <c r="D3103" s="132" t="n">
        <v>19.2502</v>
      </c>
      <c r="E3103" s="132" t="n">
        <v>19.085</v>
      </c>
      <c r="F3103" s="132" t="n">
        <v>19.2201</v>
      </c>
    </row>
    <row r="3104" customFormat="false" ht="12.8" hidden="true" customHeight="false" outlineLevel="0" collapsed="false">
      <c r="A3104" s="131" t="n">
        <v>1557781200</v>
      </c>
      <c r="B3104" s="330" t="n">
        <f aca="false">(A3104/(24*60*60))+DATE(1970,1,1)</f>
        <v>43598.875</v>
      </c>
      <c r="C3104" s="132" t="n">
        <v>19.2201</v>
      </c>
      <c r="D3104" s="132" t="n">
        <v>19.232</v>
      </c>
      <c r="E3104" s="132" t="n">
        <v>19.10592</v>
      </c>
      <c r="F3104" s="132" t="n">
        <v>19.1496</v>
      </c>
    </row>
    <row r="3105" customFormat="false" ht="12.8" hidden="true" customHeight="false" outlineLevel="0" collapsed="false">
      <c r="A3105" s="131" t="n">
        <v>1557867600</v>
      </c>
      <c r="B3105" s="330" t="n">
        <f aca="false">(A3105/(24*60*60))+DATE(1970,1,1)</f>
        <v>43599.875</v>
      </c>
      <c r="C3105" s="132" t="n">
        <v>19.1496</v>
      </c>
      <c r="D3105" s="132" t="n">
        <v>19.25752</v>
      </c>
      <c r="E3105" s="132" t="n">
        <v>19.01169</v>
      </c>
      <c r="F3105" s="132" t="n">
        <v>19.0514</v>
      </c>
    </row>
    <row r="3106" customFormat="false" ht="12.8" hidden="true" customHeight="false" outlineLevel="0" collapsed="false">
      <c r="A3106" s="131" t="n">
        <v>1557954000</v>
      </c>
      <c r="B3106" s="330" t="n">
        <f aca="false">(A3106/(24*60*60))+DATE(1970,1,1)</f>
        <v>43600.875</v>
      </c>
      <c r="C3106" s="132" t="n">
        <v>19.0514</v>
      </c>
      <c r="D3106" s="132" t="n">
        <v>19.1337</v>
      </c>
      <c r="E3106" s="132" t="n">
        <v>18.97815</v>
      </c>
      <c r="F3106" s="132" t="n">
        <v>19.1228</v>
      </c>
    </row>
    <row r="3107" customFormat="false" ht="12.8" hidden="true" customHeight="false" outlineLevel="0" collapsed="false">
      <c r="A3107" s="131" t="n">
        <v>1558040400</v>
      </c>
      <c r="B3107" s="330" t="n">
        <f aca="false">(A3107/(24*60*60))+DATE(1970,1,1)</f>
        <v>43601.875</v>
      </c>
      <c r="C3107" s="132" t="n">
        <v>19.1228</v>
      </c>
      <c r="D3107" s="132" t="n">
        <v>19.22362</v>
      </c>
      <c r="E3107" s="132" t="n">
        <v>19.0895</v>
      </c>
      <c r="F3107" s="132" t="n">
        <v>19.15814</v>
      </c>
    </row>
    <row r="3108" customFormat="false" ht="12.8" hidden="true" customHeight="false" outlineLevel="0" collapsed="false">
      <c r="A3108" s="131" t="n">
        <v>1558299600</v>
      </c>
      <c r="B3108" s="330" t="n">
        <f aca="false">(A3108/(24*60*60))+DATE(1970,1,1)</f>
        <v>43604.875</v>
      </c>
      <c r="C3108" s="132" t="n">
        <v>19.15145</v>
      </c>
      <c r="D3108" s="132" t="n">
        <v>19.16317</v>
      </c>
      <c r="E3108" s="132" t="n">
        <v>19.05718</v>
      </c>
      <c r="F3108" s="132" t="n">
        <v>19.0666</v>
      </c>
    </row>
    <row r="3109" customFormat="false" ht="12.8" hidden="true" customHeight="false" outlineLevel="0" collapsed="false">
      <c r="A3109" s="131" t="n">
        <v>1558386000</v>
      </c>
      <c r="B3109" s="330" t="n">
        <f aca="false">(A3109/(24*60*60))+DATE(1970,1,1)</f>
        <v>43605.875</v>
      </c>
      <c r="C3109" s="132" t="n">
        <v>19.0666</v>
      </c>
      <c r="D3109" s="132" t="n">
        <v>19.1216</v>
      </c>
      <c r="E3109" s="132" t="n">
        <v>19.0009</v>
      </c>
      <c r="F3109" s="132" t="n">
        <v>19.0097</v>
      </c>
    </row>
    <row r="3110" customFormat="false" ht="12.8" hidden="true" customHeight="false" outlineLevel="0" collapsed="false">
      <c r="A3110" s="131" t="n">
        <v>1558472400</v>
      </c>
      <c r="B3110" s="330" t="n">
        <f aca="false">(A3110/(24*60*60))+DATE(1970,1,1)</f>
        <v>43606.875</v>
      </c>
      <c r="C3110" s="132" t="n">
        <v>19.0097</v>
      </c>
      <c r="D3110" s="132" t="n">
        <v>19.0377</v>
      </c>
      <c r="E3110" s="132" t="n">
        <v>18.9341</v>
      </c>
      <c r="F3110" s="132" t="n">
        <v>18.9855</v>
      </c>
    </row>
    <row r="3111" customFormat="false" ht="12.8" hidden="true" customHeight="false" outlineLevel="0" collapsed="false">
      <c r="A3111" s="131" t="n">
        <v>1558558800</v>
      </c>
      <c r="B3111" s="330" t="n">
        <f aca="false">(A3111/(24*60*60))+DATE(1970,1,1)</f>
        <v>43607.875</v>
      </c>
      <c r="C3111" s="132" t="n">
        <v>18.9855</v>
      </c>
      <c r="D3111" s="132" t="n">
        <v>19.1013</v>
      </c>
      <c r="E3111" s="132" t="n">
        <v>18.98001</v>
      </c>
      <c r="F3111" s="132" t="n">
        <v>19.0367</v>
      </c>
    </row>
    <row r="3112" customFormat="false" ht="12.8" hidden="true" customHeight="false" outlineLevel="0" collapsed="false">
      <c r="A3112" s="131" t="n">
        <v>1558645200</v>
      </c>
      <c r="B3112" s="330" t="n">
        <f aca="false">(A3112/(24*60*60))+DATE(1970,1,1)</f>
        <v>43608.875</v>
      </c>
      <c r="C3112" s="132" t="n">
        <v>19.0367</v>
      </c>
      <c r="D3112" s="132" t="n">
        <v>19.095</v>
      </c>
      <c r="E3112" s="132" t="n">
        <v>18.99856</v>
      </c>
      <c r="F3112" s="132" t="n">
        <v>19.03374</v>
      </c>
    </row>
    <row r="3113" customFormat="false" ht="12.8" hidden="true" customHeight="false" outlineLevel="0" collapsed="false">
      <c r="A3113" s="131" t="n">
        <v>1558904400</v>
      </c>
      <c r="B3113" s="330" t="n">
        <f aca="false">(A3113/(24*60*60))+DATE(1970,1,1)</f>
        <v>43611.875</v>
      </c>
      <c r="C3113" s="132" t="n">
        <v>19.03</v>
      </c>
      <c r="D3113" s="132" t="n">
        <v>19.07126</v>
      </c>
      <c r="E3113" s="132" t="n">
        <v>19.0174</v>
      </c>
      <c r="F3113" s="132" t="n">
        <v>19.0575</v>
      </c>
    </row>
    <row r="3114" customFormat="false" ht="12.8" hidden="true" customHeight="false" outlineLevel="0" collapsed="false">
      <c r="A3114" s="131" t="n">
        <v>1558990800</v>
      </c>
      <c r="B3114" s="330" t="n">
        <f aca="false">(A3114/(24*60*60))+DATE(1970,1,1)</f>
        <v>43612.875</v>
      </c>
      <c r="C3114" s="132" t="n">
        <v>19.0575</v>
      </c>
      <c r="D3114" s="132" t="n">
        <v>19.20683</v>
      </c>
      <c r="E3114" s="132" t="n">
        <v>19.0381</v>
      </c>
      <c r="F3114" s="132" t="n">
        <v>19.191</v>
      </c>
    </row>
    <row r="3115" customFormat="false" ht="12.8" hidden="true" customHeight="false" outlineLevel="0" collapsed="false">
      <c r="A3115" s="131" t="n">
        <v>1559077200</v>
      </c>
      <c r="B3115" s="330" t="n">
        <f aca="false">(A3115/(24*60*60))+DATE(1970,1,1)</f>
        <v>43613.875</v>
      </c>
      <c r="C3115" s="132" t="n">
        <v>19.191</v>
      </c>
      <c r="D3115" s="132" t="n">
        <v>19.29046</v>
      </c>
      <c r="E3115" s="132" t="n">
        <v>19.1273</v>
      </c>
      <c r="F3115" s="132" t="n">
        <v>19.1296</v>
      </c>
    </row>
    <row r="3116" customFormat="false" ht="12.8" hidden="true" customHeight="false" outlineLevel="0" collapsed="false">
      <c r="A3116" s="131" t="n">
        <v>1559163600</v>
      </c>
      <c r="B3116" s="330" t="n">
        <f aca="false">(A3116/(24*60*60))+DATE(1970,1,1)</f>
        <v>43614.875</v>
      </c>
      <c r="C3116" s="132" t="n">
        <v>19.1296</v>
      </c>
      <c r="D3116" s="132" t="n">
        <v>19.1681</v>
      </c>
      <c r="E3116" s="132" t="n">
        <v>19.039</v>
      </c>
      <c r="F3116" s="132" t="n">
        <v>19.141</v>
      </c>
    </row>
    <row r="3117" customFormat="false" ht="12.8" hidden="true" customHeight="false" outlineLevel="0" collapsed="false">
      <c r="A3117" s="131" t="n">
        <v>1559250000</v>
      </c>
      <c r="B3117" s="330" t="n">
        <f aca="false">(A3117/(24*60*60))+DATE(1970,1,1)</f>
        <v>43615.875</v>
      </c>
      <c r="C3117" s="132" t="n">
        <v>19.141</v>
      </c>
      <c r="D3117" s="132" t="n">
        <v>19.8271</v>
      </c>
      <c r="E3117" s="132" t="n">
        <v>19.13217</v>
      </c>
      <c r="F3117" s="132" t="n">
        <v>19.60841</v>
      </c>
    </row>
    <row r="3118" customFormat="false" ht="12.8" hidden="true" customHeight="false" outlineLevel="0" collapsed="false">
      <c r="A3118" s="131" t="n">
        <v>1559509200</v>
      </c>
      <c r="B3118" s="330" t="n">
        <f aca="false">(A3118/(24*60*60))+DATE(1970,1,1)</f>
        <v>43618.875</v>
      </c>
      <c r="C3118" s="132" t="n">
        <v>19.6135</v>
      </c>
      <c r="D3118" s="132" t="n">
        <v>19.87944</v>
      </c>
      <c r="E3118" s="132" t="n">
        <v>19.6083</v>
      </c>
      <c r="F3118" s="132" t="n">
        <v>19.7767</v>
      </c>
    </row>
    <row r="3119" customFormat="false" ht="12.8" hidden="true" customHeight="false" outlineLevel="0" collapsed="false">
      <c r="A3119" s="131" t="n">
        <v>1559595600</v>
      </c>
      <c r="B3119" s="330" t="n">
        <f aca="false">(A3119/(24*60*60))+DATE(1970,1,1)</f>
        <v>43619.875</v>
      </c>
      <c r="C3119" s="132" t="n">
        <v>19.7767</v>
      </c>
      <c r="D3119" s="132" t="n">
        <v>19.83638</v>
      </c>
      <c r="E3119" s="132" t="n">
        <v>19.5176</v>
      </c>
      <c r="F3119" s="132" t="n">
        <v>19.5635</v>
      </c>
    </row>
    <row r="3120" customFormat="false" ht="12.8" hidden="true" customHeight="false" outlineLevel="0" collapsed="false">
      <c r="A3120" s="131" t="n">
        <v>1559682000</v>
      </c>
      <c r="B3120" s="330" t="n">
        <f aca="false">(A3120/(24*60*60))+DATE(1970,1,1)</f>
        <v>43620.875</v>
      </c>
      <c r="C3120" s="132" t="n">
        <v>19.5635</v>
      </c>
      <c r="D3120" s="132" t="n">
        <v>19.6722</v>
      </c>
      <c r="E3120" s="132" t="n">
        <v>19.4672</v>
      </c>
      <c r="F3120" s="132" t="n">
        <v>19.5806</v>
      </c>
    </row>
    <row r="3121" customFormat="false" ht="12.8" hidden="true" customHeight="false" outlineLevel="0" collapsed="false">
      <c r="A3121" s="131" t="n">
        <v>1559768400</v>
      </c>
      <c r="B3121" s="330" t="n">
        <f aca="false">(A3121/(24*60*60))+DATE(1970,1,1)</f>
        <v>43621.875</v>
      </c>
      <c r="C3121" s="132" t="n">
        <v>19.5806</v>
      </c>
      <c r="D3121" s="132" t="n">
        <v>19.84026</v>
      </c>
      <c r="E3121" s="132" t="n">
        <v>19.5125</v>
      </c>
      <c r="F3121" s="132" t="n">
        <v>19.6867</v>
      </c>
    </row>
    <row r="3122" customFormat="false" ht="12.8" hidden="true" customHeight="false" outlineLevel="0" collapsed="false">
      <c r="A3122" s="131" t="n">
        <v>1559854800</v>
      </c>
      <c r="B3122" s="330" t="n">
        <f aca="false">(A3122/(24*60*60))+DATE(1970,1,1)</f>
        <v>43622.875</v>
      </c>
      <c r="C3122" s="132" t="n">
        <v>19.6867</v>
      </c>
      <c r="D3122" s="132" t="n">
        <v>19.79</v>
      </c>
      <c r="E3122" s="132" t="n">
        <v>19.55241</v>
      </c>
      <c r="F3122" s="132" t="n">
        <v>19.61854</v>
      </c>
    </row>
    <row r="3123" customFormat="false" ht="12.8" hidden="true" customHeight="false" outlineLevel="0" collapsed="false">
      <c r="A3123" s="131" t="n">
        <v>1560114000</v>
      </c>
      <c r="B3123" s="330" t="n">
        <f aca="false">(A3123/(24*60*60))+DATE(1970,1,1)</f>
        <v>43625.875</v>
      </c>
      <c r="C3123" s="132" t="n">
        <v>19.61854</v>
      </c>
      <c r="D3123" s="132" t="n">
        <v>19.61854</v>
      </c>
      <c r="E3123" s="132" t="n">
        <v>19.1356</v>
      </c>
      <c r="F3123" s="132" t="n">
        <v>19.2139</v>
      </c>
    </row>
    <row r="3124" customFormat="false" ht="12.8" hidden="true" customHeight="false" outlineLevel="0" collapsed="false">
      <c r="A3124" s="131" t="n">
        <v>1560200400</v>
      </c>
      <c r="B3124" s="330" t="n">
        <f aca="false">(A3124/(24*60*60))+DATE(1970,1,1)</f>
        <v>43626.875</v>
      </c>
      <c r="C3124" s="132" t="n">
        <v>19.2139</v>
      </c>
      <c r="D3124" s="132" t="n">
        <v>19.24162</v>
      </c>
      <c r="E3124" s="132" t="n">
        <v>19.08685</v>
      </c>
      <c r="F3124" s="132" t="n">
        <v>19.1305</v>
      </c>
    </row>
    <row r="3125" customFormat="false" ht="12.8" hidden="true" customHeight="false" outlineLevel="0" collapsed="false">
      <c r="A3125" s="131" t="n">
        <v>1560286800</v>
      </c>
      <c r="B3125" s="330" t="n">
        <f aca="false">(A3125/(24*60*60))+DATE(1970,1,1)</f>
        <v>43627.875</v>
      </c>
      <c r="C3125" s="132" t="n">
        <v>19.1305</v>
      </c>
      <c r="D3125" s="132" t="n">
        <v>19.2225</v>
      </c>
      <c r="E3125" s="132" t="n">
        <v>19.1012</v>
      </c>
      <c r="F3125" s="132" t="n">
        <v>19.1702</v>
      </c>
    </row>
    <row r="3126" customFormat="false" ht="12.8" hidden="true" customHeight="false" outlineLevel="0" collapsed="false">
      <c r="A3126" s="131" t="n">
        <v>1560373200</v>
      </c>
      <c r="B3126" s="330" t="n">
        <f aca="false">(A3126/(24*60*60))+DATE(1970,1,1)</f>
        <v>43628.875</v>
      </c>
      <c r="C3126" s="132" t="n">
        <v>19.1702</v>
      </c>
      <c r="D3126" s="132" t="n">
        <v>19.2141</v>
      </c>
      <c r="E3126" s="132" t="n">
        <v>19.13317</v>
      </c>
      <c r="F3126" s="132" t="n">
        <v>19.1937</v>
      </c>
    </row>
    <row r="3127" customFormat="false" ht="12.8" hidden="true" customHeight="false" outlineLevel="0" collapsed="false">
      <c r="A3127" s="131" t="n">
        <v>1560459600</v>
      </c>
      <c r="B3127" s="330" t="n">
        <f aca="false">(A3127/(24*60*60))+DATE(1970,1,1)</f>
        <v>43629.875</v>
      </c>
      <c r="C3127" s="132" t="n">
        <v>19.1937</v>
      </c>
      <c r="D3127" s="132" t="n">
        <v>19.23194</v>
      </c>
      <c r="E3127" s="132" t="n">
        <v>19.1121</v>
      </c>
      <c r="F3127" s="132" t="n">
        <v>19.14755</v>
      </c>
    </row>
    <row r="3128" customFormat="false" ht="12.8" hidden="true" customHeight="false" outlineLevel="0" collapsed="false">
      <c r="A3128" s="131" t="n">
        <v>1560718800</v>
      </c>
      <c r="B3128" s="330" t="n">
        <f aca="false">(A3128/(24*60*60))+DATE(1970,1,1)</f>
        <v>43632.875</v>
      </c>
      <c r="C3128" s="132" t="n">
        <v>19.1375</v>
      </c>
      <c r="D3128" s="132" t="n">
        <v>19.2132</v>
      </c>
      <c r="E3128" s="132" t="n">
        <v>19.1218</v>
      </c>
      <c r="F3128" s="132" t="n">
        <v>19.1754</v>
      </c>
    </row>
    <row r="3129" customFormat="false" ht="12.8" hidden="true" customHeight="false" outlineLevel="0" collapsed="false">
      <c r="A3129" s="131" t="n">
        <v>1560805200</v>
      </c>
      <c r="B3129" s="330" t="n">
        <f aca="false">(A3129/(24*60*60))+DATE(1970,1,1)</f>
        <v>43633.875</v>
      </c>
      <c r="C3129" s="132" t="n">
        <v>19.1754</v>
      </c>
      <c r="D3129" s="132" t="n">
        <v>19.1827</v>
      </c>
      <c r="E3129" s="132" t="n">
        <v>19.04904</v>
      </c>
      <c r="F3129" s="132" t="n">
        <v>19.1222</v>
      </c>
    </row>
    <row r="3130" customFormat="false" ht="12.8" hidden="true" customHeight="false" outlineLevel="0" collapsed="false">
      <c r="A3130" s="131" t="n">
        <v>1560891600</v>
      </c>
      <c r="B3130" s="330" t="n">
        <f aca="false">(A3130/(24*60*60))+DATE(1970,1,1)</f>
        <v>43634.875</v>
      </c>
      <c r="C3130" s="132" t="n">
        <v>19.1222</v>
      </c>
      <c r="D3130" s="132" t="n">
        <v>19.2066</v>
      </c>
      <c r="E3130" s="132" t="n">
        <v>19.0145</v>
      </c>
      <c r="F3130" s="132" t="n">
        <v>19.01524</v>
      </c>
    </row>
    <row r="3131" customFormat="false" ht="12.8" hidden="true" customHeight="false" outlineLevel="0" collapsed="false">
      <c r="A3131" s="131" t="n">
        <v>1560978000</v>
      </c>
      <c r="B3131" s="330" t="n">
        <f aca="false">(A3131/(24*60*60))+DATE(1970,1,1)</f>
        <v>43635.875</v>
      </c>
      <c r="C3131" s="132" t="n">
        <v>19.01524</v>
      </c>
      <c r="D3131" s="132" t="n">
        <v>19.0397</v>
      </c>
      <c r="E3131" s="132" t="n">
        <v>18.89237</v>
      </c>
      <c r="F3131" s="132" t="n">
        <v>18.9999</v>
      </c>
    </row>
    <row r="3132" customFormat="false" ht="12.8" hidden="true" customHeight="false" outlineLevel="0" collapsed="false">
      <c r="A3132" s="131" t="n">
        <v>1561064400</v>
      </c>
      <c r="B3132" s="330" t="n">
        <f aca="false">(A3132/(24*60*60))+DATE(1970,1,1)</f>
        <v>43636.875</v>
      </c>
      <c r="C3132" s="132" t="n">
        <v>18.9999</v>
      </c>
      <c r="D3132" s="132" t="n">
        <v>19.1629</v>
      </c>
      <c r="E3132" s="132" t="n">
        <v>18.971</v>
      </c>
      <c r="F3132" s="132" t="n">
        <v>19.11044</v>
      </c>
    </row>
    <row r="3133" customFormat="false" ht="12.8" hidden="true" customHeight="false" outlineLevel="0" collapsed="false">
      <c r="A3133" s="131" t="n">
        <v>1561323600</v>
      </c>
      <c r="B3133" s="330" t="n">
        <f aca="false">(A3133/(24*60*60))+DATE(1970,1,1)</f>
        <v>43639.875</v>
      </c>
      <c r="C3133" s="132" t="n">
        <v>19.08824</v>
      </c>
      <c r="D3133" s="132" t="n">
        <v>19.2193</v>
      </c>
      <c r="E3133" s="132" t="n">
        <v>19.0765</v>
      </c>
      <c r="F3133" s="132" t="n">
        <v>19.2009</v>
      </c>
    </row>
    <row r="3134" customFormat="false" ht="12.8" hidden="true" customHeight="false" outlineLevel="0" collapsed="false">
      <c r="A3134" s="131" t="n">
        <v>1561410000</v>
      </c>
      <c r="B3134" s="330" t="n">
        <f aca="false">(A3134/(24*60*60))+DATE(1970,1,1)</f>
        <v>43640.875</v>
      </c>
      <c r="C3134" s="132" t="n">
        <v>19.2009</v>
      </c>
      <c r="D3134" s="132" t="n">
        <v>19.27355</v>
      </c>
      <c r="E3134" s="132" t="n">
        <v>19.16221</v>
      </c>
      <c r="F3134" s="132" t="n">
        <v>19.2254</v>
      </c>
    </row>
    <row r="3135" customFormat="false" ht="12.8" hidden="true" customHeight="false" outlineLevel="0" collapsed="false">
      <c r="A3135" s="131" t="n">
        <v>1561496400</v>
      </c>
      <c r="B3135" s="330" t="n">
        <f aca="false">(A3135/(24*60*60))+DATE(1970,1,1)</f>
        <v>43641.875</v>
      </c>
      <c r="C3135" s="132" t="n">
        <v>19.2254</v>
      </c>
      <c r="D3135" s="132" t="n">
        <v>19.26396</v>
      </c>
      <c r="E3135" s="132" t="n">
        <v>19.1211</v>
      </c>
      <c r="F3135" s="132" t="n">
        <v>19.12473</v>
      </c>
    </row>
    <row r="3136" customFormat="false" ht="12.8" hidden="true" customHeight="false" outlineLevel="0" collapsed="false">
      <c r="A3136" s="131" t="n">
        <v>1561582800</v>
      </c>
      <c r="B3136" s="330" t="n">
        <f aca="false">(A3136/(24*60*60))+DATE(1970,1,1)</f>
        <v>43642.875</v>
      </c>
      <c r="C3136" s="132" t="n">
        <v>19.12473</v>
      </c>
      <c r="D3136" s="132" t="n">
        <v>19.18804</v>
      </c>
      <c r="E3136" s="132" t="n">
        <v>19.0906</v>
      </c>
      <c r="F3136" s="132" t="n">
        <v>19.1747</v>
      </c>
    </row>
    <row r="3137" customFormat="false" ht="12.8" hidden="true" customHeight="false" outlineLevel="0" collapsed="false">
      <c r="A3137" s="131" t="n">
        <v>1561669200</v>
      </c>
      <c r="B3137" s="330" t="n">
        <f aca="false">(A3137/(24*60*60))+DATE(1970,1,1)</f>
        <v>43643.875</v>
      </c>
      <c r="C3137" s="132" t="n">
        <v>19.1747</v>
      </c>
      <c r="D3137" s="132" t="n">
        <v>19.2356</v>
      </c>
      <c r="E3137" s="132" t="n">
        <v>19.1479</v>
      </c>
      <c r="F3137" s="132" t="n">
        <v>19.21572</v>
      </c>
    </row>
    <row r="3138" customFormat="false" ht="12.8" hidden="true" customHeight="false" outlineLevel="0" collapsed="false">
      <c r="A3138" s="131" t="n">
        <v>1561928400</v>
      </c>
      <c r="B3138" s="330" t="n">
        <f aca="false">(A3138/(24*60*60))+DATE(1970,1,1)</f>
        <v>43646.875</v>
      </c>
      <c r="C3138" s="132" t="n">
        <v>19.15062</v>
      </c>
      <c r="D3138" s="132" t="n">
        <v>19.20703</v>
      </c>
      <c r="E3138" s="132" t="n">
        <v>19.03809</v>
      </c>
      <c r="F3138" s="132" t="n">
        <v>19.1233</v>
      </c>
    </row>
    <row r="3139" customFormat="false" ht="12.8" hidden="true" customHeight="false" outlineLevel="0" collapsed="false">
      <c r="A3139" s="131" t="n">
        <v>1562014800</v>
      </c>
      <c r="B3139" s="330" t="n">
        <f aca="false">(A3139/(24*60*60))+DATE(1970,1,1)</f>
        <v>43647.875</v>
      </c>
      <c r="C3139" s="132" t="n">
        <v>19.1233</v>
      </c>
      <c r="D3139" s="132" t="n">
        <v>19.1267</v>
      </c>
      <c r="E3139" s="132" t="n">
        <v>19.0469</v>
      </c>
      <c r="F3139" s="132" t="n">
        <v>19.0494</v>
      </c>
    </row>
    <row r="3140" customFormat="false" ht="12.8" hidden="true" customHeight="false" outlineLevel="0" collapsed="false">
      <c r="A3140" s="131" t="n">
        <v>1562101200</v>
      </c>
      <c r="B3140" s="330" t="n">
        <f aca="false">(A3140/(24*60*60))+DATE(1970,1,1)</f>
        <v>43648.875</v>
      </c>
      <c r="C3140" s="132" t="n">
        <v>19.0494</v>
      </c>
      <c r="D3140" s="132" t="n">
        <v>19.0869</v>
      </c>
      <c r="E3140" s="132" t="n">
        <v>19.0034</v>
      </c>
      <c r="F3140" s="132" t="n">
        <v>19.0152</v>
      </c>
    </row>
    <row r="3141" customFormat="false" ht="12.8" hidden="true" customHeight="false" outlineLevel="0" collapsed="false">
      <c r="A3141" s="131" t="n">
        <v>1562187600</v>
      </c>
      <c r="B3141" s="330" t="n">
        <f aca="false">(A3141/(24*60*60))+DATE(1970,1,1)</f>
        <v>43649.875</v>
      </c>
      <c r="C3141" s="132" t="n">
        <v>19.0152</v>
      </c>
      <c r="D3141" s="132" t="n">
        <v>19.0225</v>
      </c>
      <c r="E3141" s="132" t="n">
        <v>18.9669</v>
      </c>
      <c r="F3141" s="132" t="n">
        <v>19.0066</v>
      </c>
    </row>
    <row r="3142" customFormat="false" ht="12.8" hidden="true" customHeight="false" outlineLevel="0" collapsed="false">
      <c r="A3142" s="131" t="n">
        <v>1562274000</v>
      </c>
      <c r="B3142" s="330" t="n">
        <f aca="false">(A3142/(24*60*60))+DATE(1970,1,1)</f>
        <v>43650.875</v>
      </c>
      <c r="C3142" s="132" t="n">
        <v>19.0066</v>
      </c>
      <c r="D3142" s="132" t="n">
        <v>19.0791</v>
      </c>
      <c r="E3142" s="132" t="n">
        <v>18.96021</v>
      </c>
      <c r="F3142" s="132" t="n">
        <v>19.00505</v>
      </c>
    </row>
    <row r="3143" customFormat="false" ht="12.8" hidden="true" customHeight="false" outlineLevel="0" collapsed="false">
      <c r="A3143" s="131" t="n">
        <v>1562533200</v>
      </c>
      <c r="B3143" s="330" t="n">
        <f aca="false">(A3143/(24*60*60))+DATE(1970,1,1)</f>
        <v>43653.875</v>
      </c>
      <c r="C3143" s="132" t="n">
        <v>19.01182</v>
      </c>
      <c r="D3143" s="132" t="n">
        <v>19.0385</v>
      </c>
      <c r="E3143" s="132" t="n">
        <v>18.86409</v>
      </c>
      <c r="F3143" s="132" t="n">
        <v>18.9114</v>
      </c>
    </row>
    <row r="3144" customFormat="false" ht="12.8" hidden="true" customHeight="false" outlineLevel="0" collapsed="false">
      <c r="A3144" s="131" t="n">
        <v>1562619600</v>
      </c>
      <c r="B3144" s="330" t="n">
        <f aca="false">(A3144/(24*60*60))+DATE(1970,1,1)</f>
        <v>43654.875</v>
      </c>
      <c r="C3144" s="132" t="n">
        <v>18.9114</v>
      </c>
      <c r="D3144" s="132" t="n">
        <v>19.35909</v>
      </c>
      <c r="E3144" s="132" t="n">
        <v>18.8797</v>
      </c>
      <c r="F3144" s="132" t="n">
        <v>19.1495</v>
      </c>
    </row>
    <row r="3145" customFormat="false" ht="12.8" hidden="true" customHeight="false" outlineLevel="0" collapsed="false">
      <c r="A3145" s="131" t="n">
        <v>1562706000</v>
      </c>
      <c r="B3145" s="330" t="n">
        <f aca="false">(A3145/(24*60*60))+DATE(1970,1,1)</f>
        <v>43655.875</v>
      </c>
      <c r="C3145" s="132" t="n">
        <v>19.1495</v>
      </c>
      <c r="D3145" s="132" t="n">
        <v>19.31101</v>
      </c>
      <c r="E3145" s="132" t="n">
        <v>19.1281</v>
      </c>
      <c r="F3145" s="132" t="n">
        <v>19.1359</v>
      </c>
    </row>
    <row r="3146" customFormat="false" ht="12.8" hidden="true" customHeight="false" outlineLevel="0" collapsed="false">
      <c r="A3146" s="131" t="n">
        <v>1562792400</v>
      </c>
      <c r="B3146" s="330" t="n">
        <f aca="false">(A3146/(24*60*60))+DATE(1970,1,1)</f>
        <v>43656.875</v>
      </c>
      <c r="C3146" s="132" t="n">
        <v>19.1359</v>
      </c>
      <c r="D3146" s="132" t="n">
        <v>19.1703</v>
      </c>
      <c r="E3146" s="132" t="n">
        <v>19.0673</v>
      </c>
      <c r="F3146" s="132" t="n">
        <v>19.0736</v>
      </c>
    </row>
    <row r="3147" customFormat="false" ht="12.8" hidden="true" customHeight="false" outlineLevel="0" collapsed="false">
      <c r="A3147" s="131" t="n">
        <v>1562878800</v>
      </c>
      <c r="B3147" s="330" t="n">
        <f aca="false">(A3147/(24*60*60))+DATE(1970,1,1)</f>
        <v>43657.875</v>
      </c>
      <c r="C3147" s="132" t="n">
        <v>19.0736</v>
      </c>
      <c r="D3147" s="132" t="n">
        <v>19.12321</v>
      </c>
      <c r="E3147" s="132" t="n">
        <v>18.97266</v>
      </c>
      <c r="F3147" s="132" t="n">
        <v>18.9782</v>
      </c>
    </row>
    <row r="3148" customFormat="false" ht="12.8" hidden="true" customHeight="false" outlineLevel="0" collapsed="false">
      <c r="A3148" s="131" t="n">
        <v>1563138000</v>
      </c>
      <c r="B3148" s="330" t="n">
        <f aca="false">(A3148/(24*60*60))+DATE(1970,1,1)</f>
        <v>43660.875</v>
      </c>
      <c r="C3148" s="132" t="n">
        <v>18.981</v>
      </c>
      <c r="D3148" s="132" t="n">
        <v>19.0071</v>
      </c>
      <c r="E3148" s="132" t="n">
        <v>18.92164</v>
      </c>
      <c r="F3148" s="132" t="n">
        <v>18.975</v>
      </c>
    </row>
    <row r="3149" customFormat="false" ht="12.8" hidden="true" customHeight="false" outlineLevel="0" collapsed="false">
      <c r="A3149" s="131" t="n">
        <v>1563224400</v>
      </c>
      <c r="B3149" s="330" t="n">
        <f aca="false">(A3149/(24*60*60))+DATE(1970,1,1)</f>
        <v>43661.875</v>
      </c>
      <c r="C3149" s="132" t="n">
        <v>18.975</v>
      </c>
      <c r="D3149" s="132" t="n">
        <v>19.1173</v>
      </c>
      <c r="E3149" s="132" t="n">
        <v>18.9539</v>
      </c>
      <c r="F3149" s="132" t="n">
        <v>19.094</v>
      </c>
    </row>
    <row r="3150" customFormat="false" ht="12.8" hidden="true" customHeight="false" outlineLevel="0" collapsed="false">
      <c r="A3150" s="131" t="n">
        <v>1563310800</v>
      </c>
      <c r="B3150" s="330" t="n">
        <f aca="false">(A3150/(24*60*60))+DATE(1970,1,1)</f>
        <v>43662.875</v>
      </c>
      <c r="C3150" s="132" t="n">
        <v>19.094</v>
      </c>
      <c r="D3150" s="132" t="n">
        <v>19.1241</v>
      </c>
      <c r="E3150" s="132" t="n">
        <v>18.9941</v>
      </c>
      <c r="F3150" s="132" t="n">
        <v>19.0619</v>
      </c>
    </row>
    <row r="3151" customFormat="false" ht="12.8" hidden="true" customHeight="false" outlineLevel="0" collapsed="false">
      <c r="A3151" s="131" t="n">
        <v>1563397200</v>
      </c>
      <c r="B3151" s="330" t="n">
        <f aca="false">(A3151/(24*60*60))+DATE(1970,1,1)</f>
        <v>43663.875</v>
      </c>
      <c r="C3151" s="132" t="n">
        <v>19.0619</v>
      </c>
      <c r="D3151" s="132" t="n">
        <v>19.118</v>
      </c>
      <c r="E3151" s="132" t="n">
        <v>18.93994</v>
      </c>
      <c r="F3151" s="132" t="n">
        <v>18.9446</v>
      </c>
    </row>
    <row r="3152" customFormat="false" ht="12.8" hidden="true" customHeight="false" outlineLevel="0" collapsed="false">
      <c r="A3152" s="131" t="n">
        <v>1563483600</v>
      </c>
      <c r="B3152" s="330" t="n">
        <f aca="false">(A3152/(24*60*60))+DATE(1970,1,1)</f>
        <v>43664.875</v>
      </c>
      <c r="C3152" s="132" t="n">
        <v>18.9446</v>
      </c>
      <c r="D3152" s="132" t="n">
        <v>19.0484</v>
      </c>
      <c r="E3152" s="132" t="n">
        <v>18.92826</v>
      </c>
      <c r="F3152" s="132" t="n">
        <v>19.02087</v>
      </c>
    </row>
    <row r="3153" customFormat="false" ht="12.8" hidden="true" customHeight="false" outlineLevel="0" collapsed="false">
      <c r="A3153" s="131" t="n">
        <v>1563742800</v>
      </c>
      <c r="B3153" s="330" t="n">
        <f aca="false">(A3153/(24*60*60))+DATE(1970,1,1)</f>
        <v>43667.875</v>
      </c>
      <c r="C3153" s="132" t="n">
        <v>19.01352</v>
      </c>
      <c r="D3153" s="132" t="n">
        <v>19.0857</v>
      </c>
      <c r="E3153" s="132" t="n">
        <v>19.0042</v>
      </c>
      <c r="F3153" s="132" t="n">
        <v>19.0539</v>
      </c>
    </row>
    <row r="3154" customFormat="false" ht="12.8" hidden="true" customHeight="false" outlineLevel="0" collapsed="false">
      <c r="A3154" s="131" t="n">
        <v>1563829200</v>
      </c>
      <c r="B3154" s="330" t="n">
        <f aca="false">(A3154/(24*60*60))+DATE(1970,1,1)</f>
        <v>43668.875</v>
      </c>
      <c r="C3154" s="132" t="n">
        <v>19.0539</v>
      </c>
      <c r="D3154" s="132" t="n">
        <v>19.19</v>
      </c>
      <c r="E3154" s="132" t="n">
        <v>19.0376</v>
      </c>
      <c r="F3154" s="132" t="n">
        <v>19.1751</v>
      </c>
    </row>
    <row r="3155" customFormat="false" ht="12.8" hidden="true" customHeight="false" outlineLevel="0" collapsed="false">
      <c r="A3155" s="131" t="n">
        <v>1563915600</v>
      </c>
      <c r="B3155" s="330" t="n">
        <f aca="false">(A3155/(24*60*60))+DATE(1970,1,1)</f>
        <v>43669.875</v>
      </c>
      <c r="C3155" s="132" t="n">
        <v>19.1751</v>
      </c>
      <c r="D3155" s="132" t="n">
        <v>19.19119</v>
      </c>
      <c r="E3155" s="132" t="n">
        <v>19.0519</v>
      </c>
      <c r="F3155" s="132" t="n">
        <v>19.0575</v>
      </c>
    </row>
    <row r="3156" customFormat="false" ht="12.8" hidden="true" customHeight="false" outlineLevel="0" collapsed="false">
      <c r="A3156" s="131" t="n">
        <v>1564002000</v>
      </c>
      <c r="B3156" s="330" t="n">
        <f aca="false">(A3156/(24*60*60))+DATE(1970,1,1)</f>
        <v>43670.875</v>
      </c>
      <c r="C3156" s="132" t="n">
        <v>19.0575</v>
      </c>
      <c r="D3156" s="132" t="n">
        <v>19.1264</v>
      </c>
      <c r="E3156" s="132" t="n">
        <v>18.9614</v>
      </c>
      <c r="F3156" s="132" t="n">
        <v>19.02182</v>
      </c>
    </row>
    <row r="3157" customFormat="false" ht="12.8" hidden="true" customHeight="false" outlineLevel="0" collapsed="false">
      <c r="A3157" s="131" t="n">
        <v>1564088400</v>
      </c>
      <c r="B3157" s="330" t="n">
        <f aca="false">(A3157/(24*60*60))+DATE(1970,1,1)</f>
        <v>43671.875</v>
      </c>
      <c r="C3157" s="132" t="n">
        <v>19.02182</v>
      </c>
      <c r="D3157" s="132" t="n">
        <v>19.1066</v>
      </c>
      <c r="E3157" s="132" t="n">
        <v>18.98889</v>
      </c>
      <c r="F3157" s="132" t="n">
        <v>19.03058</v>
      </c>
    </row>
    <row r="3158" customFormat="false" ht="12.8" hidden="true" customHeight="false" outlineLevel="0" collapsed="false">
      <c r="A3158" s="131" t="n">
        <v>1564347600</v>
      </c>
      <c r="B3158" s="330" t="n">
        <f aca="false">(A3158/(24*60*60))+DATE(1970,1,1)</f>
        <v>43674.875</v>
      </c>
      <c r="C3158" s="132" t="n">
        <v>19.03058</v>
      </c>
      <c r="D3158" s="132" t="n">
        <v>19.1275</v>
      </c>
      <c r="E3158" s="132" t="n">
        <v>19.0078</v>
      </c>
      <c r="F3158" s="132" t="n">
        <v>19.0621</v>
      </c>
    </row>
    <row r="3159" customFormat="false" ht="12.8" hidden="true" customHeight="false" outlineLevel="0" collapsed="false">
      <c r="A3159" s="131" t="n">
        <v>1564434000</v>
      </c>
      <c r="B3159" s="330" t="n">
        <f aca="false">(A3159/(24*60*60))+DATE(1970,1,1)</f>
        <v>43675.875</v>
      </c>
      <c r="C3159" s="132" t="n">
        <v>19.0621</v>
      </c>
      <c r="D3159" s="132" t="n">
        <v>19.0912</v>
      </c>
      <c r="E3159" s="132" t="n">
        <v>19.0166</v>
      </c>
      <c r="F3159" s="132" t="n">
        <v>19.0597</v>
      </c>
    </row>
    <row r="3160" customFormat="false" ht="12.8" hidden="true" customHeight="false" outlineLevel="0" collapsed="false">
      <c r="A3160" s="131" t="n">
        <v>1564520400</v>
      </c>
      <c r="B3160" s="330" t="n">
        <f aca="false">(A3160/(24*60*60))+DATE(1970,1,1)</f>
        <v>43676.875</v>
      </c>
      <c r="C3160" s="132" t="n">
        <v>19.0597</v>
      </c>
      <c r="D3160" s="132" t="n">
        <v>19.1872</v>
      </c>
      <c r="E3160" s="132" t="n">
        <v>18.9478</v>
      </c>
      <c r="F3160" s="132" t="n">
        <v>19.1421</v>
      </c>
    </row>
    <row r="3161" customFormat="false" ht="12.8" hidden="true" customHeight="false" outlineLevel="0" collapsed="false">
      <c r="A3161" s="131" t="n">
        <v>1564606800</v>
      </c>
      <c r="B3161" s="330" t="n">
        <f aca="false">(A3161/(24*60*60))+DATE(1970,1,1)</f>
        <v>43677.875</v>
      </c>
      <c r="C3161" s="132" t="n">
        <v>19.1421</v>
      </c>
      <c r="D3161" s="132" t="n">
        <v>19.27972</v>
      </c>
      <c r="E3161" s="132" t="n">
        <v>19.1135</v>
      </c>
      <c r="F3161" s="132" t="n">
        <v>19.227</v>
      </c>
    </row>
    <row r="3162" customFormat="false" ht="12.8" hidden="true" customHeight="false" outlineLevel="0" collapsed="false">
      <c r="A3162" s="131" t="n">
        <v>1564693200</v>
      </c>
      <c r="B3162" s="330" t="n">
        <f aca="false">(A3162/(24*60*60))+DATE(1970,1,1)</f>
        <v>43678.875</v>
      </c>
      <c r="C3162" s="132" t="n">
        <v>19.227</v>
      </c>
      <c r="D3162" s="132" t="n">
        <v>19.37354</v>
      </c>
      <c r="E3162" s="132" t="n">
        <v>19.1945</v>
      </c>
      <c r="F3162" s="132" t="n">
        <v>19.29725</v>
      </c>
    </row>
    <row r="3163" customFormat="false" ht="12.8" hidden="true" customHeight="false" outlineLevel="0" collapsed="false">
      <c r="A3163" s="131" t="n">
        <v>1564952400</v>
      </c>
      <c r="B3163" s="330" t="n">
        <f aca="false">(A3163/(24*60*60))+DATE(1970,1,1)</f>
        <v>43681.875</v>
      </c>
      <c r="C3163" s="132" t="n">
        <v>19.28719</v>
      </c>
      <c r="D3163" s="132" t="n">
        <v>19.6718</v>
      </c>
      <c r="E3163" s="132" t="n">
        <v>19.28719</v>
      </c>
      <c r="F3163" s="132" t="n">
        <v>19.6118</v>
      </c>
    </row>
    <row r="3164" customFormat="false" ht="12.8" hidden="true" customHeight="false" outlineLevel="0" collapsed="false">
      <c r="A3164" s="131" t="n">
        <v>1565038800</v>
      </c>
      <c r="B3164" s="330" t="n">
        <f aca="false">(A3164/(24*60*60))+DATE(1970,1,1)</f>
        <v>43682.875</v>
      </c>
      <c r="C3164" s="132" t="n">
        <v>19.6118</v>
      </c>
      <c r="D3164" s="132" t="n">
        <v>19.73691</v>
      </c>
      <c r="E3164" s="132" t="n">
        <v>19.5317</v>
      </c>
      <c r="F3164" s="132" t="n">
        <v>19.5718</v>
      </c>
    </row>
    <row r="3165" customFormat="false" ht="12.8" hidden="true" customHeight="false" outlineLevel="0" collapsed="false">
      <c r="A3165" s="131" t="n">
        <v>1565125200</v>
      </c>
      <c r="B3165" s="330" t="n">
        <f aca="false">(A3165/(24*60*60))+DATE(1970,1,1)</f>
        <v>43683.875</v>
      </c>
      <c r="C3165" s="132" t="n">
        <v>19.5718</v>
      </c>
      <c r="D3165" s="132" t="n">
        <v>19.7385</v>
      </c>
      <c r="E3165" s="132" t="n">
        <v>19.53034</v>
      </c>
      <c r="F3165" s="132" t="n">
        <v>19.6298</v>
      </c>
    </row>
    <row r="3166" customFormat="false" ht="12.8" hidden="true" customHeight="false" outlineLevel="0" collapsed="false">
      <c r="A3166" s="131" t="n">
        <v>1565211600</v>
      </c>
      <c r="B3166" s="330" t="n">
        <f aca="false">(A3166/(24*60*60))+DATE(1970,1,1)</f>
        <v>43684.875</v>
      </c>
      <c r="C3166" s="132" t="n">
        <v>19.6298</v>
      </c>
      <c r="D3166" s="132" t="n">
        <v>19.6577</v>
      </c>
      <c r="E3166" s="132" t="n">
        <v>19.4034</v>
      </c>
      <c r="F3166" s="132" t="n">
        <v>19.4079</v>
      </c>
    </row>
    <row r="3167" customFormat="false" ht="12.8" hidden="true" customHeight="false" outlineLevel="0" collapsed="false">
      <c r="A3167" s="131" t="n">
        <v>1565298000</v>
      </c>
      <c r="B3167" s="330" t="n">
        <f aca="false">(A3167/(24*60*60))+DATE(1970,1,1)</f>
        <v>43685.875</v>
      </c>
      <c r="C3167" s="132" t="n">
        <v>19.4079</v>
      </c>
      <c r="D3167" s="132" t="n">
        <v>19.4924</v>
      </c>
      <c r="E3167" s="132" t="n">
        <v>19.3767</v>
      </c>
      <c r="F3167" s="132" t="n">
        <v>19.40272</v>
      </c>
    </row>
    <row r="3168" customFormat="false" ht="12.8" hidden="true" customHeight="false" outlineLevel="0" collapsed="false">
      <c r="A3168" s="131" t="n">
        <v>1565557200</v>
      </c>
      <c r="B3168" s="330" t="n">
        <f aca="false">(A3168/(24*60*60))+DATE(1970,1,1)</f>
        <v>43688.875</v>
      </c>
      <c r="C3168" s="132" t="n">
        <v>19.40272</v>
      </c>
      <c r="D3168" s="132" t="n">
        <v>19.774</v>
      </c>
      <c r="E3168" s="132" t="n">
        <v>19.394</v>
      </c>
      <c r="F3168" s="132" t="n">
        <v>19.6018</v>
      </c>
    </row>
    <row r="3169" customFormat="false" ht="12.8" hidden="true" customHeight="false" outlineLevel="0" collapsed="false">
      <c r="A3169" s="131" t="n">
        <v>1565643600</v>
      </c>
      <c r="B3169" s="330" t="n">
        <f aca="false">(A3169/(24*60*60))+DATE(1970,1,1)</f>
        <v>43689.875</v>
      </c>
      <c r="C3169" s="132" t="n">
        <v>19.6018</v>
      </c>
      <c r="D3169" s="132" t="n">
        <v>19.67765</v>
      </c>
      <c r="E3169" s="132" t="n">
        <v>19.3514</v>
      </c>
      <c r="F3169" s="132" t="n">
        <v>19.3719</v>
      </c>
    </row>
    <row r="3170" customFormat="false" ht="12.8" hidden="true" customHeight="false" outlineLevel="0" collapsed="false">
      <c r="A3170" s="131" t="n">
        <v>1565730000</v>
      </c>
      <c r="B3170" s="330" t="n">
        <f aca="false">(A3170/(24*60*60))+DATE(1970,1,1)</f>
        <v>43690.875</v>
      </c>
      <c r="C3170" s="132" t="n">
        <v>19.3719</v>
      </c>
      <c r="D3170" s="132" t="n">
        <v>19.75257</v>
      </c>
      <c r="E3170" s="132" t="n">
        <v>19.3652</v>
      </c>
      <c r="F3170" s="132" t="n">
        <v>19.6713</v>
      </c>
    </row>
    <row r="3171" customFormat="false" ht="12.8" hidden="true" customHeight="false" outlineLevel="0" collapsed="false">
      <c r="A3171" s="131" t="n">
        <v>1565816400</v>
      </c>
      <c r="B3171" s="330" t="n">
        <f aca="false">(A3171/(24*60*60))+DATE(1970,1,1)</f>
        <v>43691.875</v>
      </c>
      <c r="C3171" s="132" t="n">
        <v>19.6713</v>
      </c>
      <c r="D3171" s="132" t="n">
        <v>19.7674</v>
      </c>
      <c r="E3171" s="132" t="n">
        <v>19.58076</v>
      </c>
      <c r="F3171" s="132" t="n">
        <v>19.6087</v>
      </c>
    </row>
    <row r="3172" customFormat="false" ht="12.8" hidden="true" customHeight="false" outlineLevel="0" collapsed="false">
      <c r="A3172" s="131" t="n">
        <v>1565902800</v>
      </c>
      <c r="B3172" s="330" t="n">
        <f aca="false">(A3172/(24*60*60))+DATE(1970,1,1)</f>
        <v>43692.875</v>
      </c>
      <c r="C3172" s="132" t="n">
        <v>19.6087</v>
      </c>
      <c r="D3172" s="132" t="n">
        <v>19.68481</v>
      </c>
      <c r="E3172" s="132" t="n">
        <v>19.52166</v>
      </c>
      <c r="F3172" s="132" t="n">
        <v>19.65359</v>
      </c>
    </row>
    <row r="3173" customFormat="false" ht="12.8" hidden="true" customHeight="false" outlineLevel="0" collapsed="false">
      <c r="A3173" s="131" t="n">
        <v>1566162000</v>
      </c>
      <c r="B3173" s="330" t="n">
        <f aca="false">(A3173/(24*60*60))+DATE(1970,1,1)</f>
        <v>43695.875</v>
      </c>
      <c r="C3173" s="132" t="n">
        <v>19.63269</v>
      </c>
      <c r="D3173" s="132" t="n">
        <v>19.8932</v>
      </c>
      <c r="E3173" s="132" t="n">
        <v>19.6061</v>
      </c>
      <c r="F3173" s="132" t="n">
        <v>19.8568</v>
      </c>
    </row>
    <row r="3174" customFormat="false" ht="12.8" hidden="true" customHeight="false" outlineLevel="0" collapsed="false">
      <c r="A3174" s="131" t="n">
        <v>1566248400</v>
      </c>
      <c r="B3174" s="330" t="n">
        <f aca="false">(A3174/(24*60*60))+DATE(1970,1,1)</f>
        <v>43696.875</v>
      </c>
      <c r="C3174" s="132" t="n">
        <v>19.8568</v>
      </c>
      <c r="D3174" s="132" t="n">
        <v>19.8884</v>
      </c>
      <c r="E3174" s="132" t="n">
        <v>19.72084</v>
      </c>
      <c r="F3174" s="132" t="n">
        <v>19.76</v>
      </c>
    </row>
    <row r="3175" customFormat="false" ht="12.8" hidden="true" customHeight="false" outlineLevel="0" collapsed="false">
      <c r="A3175" s="131" t="n">
        <v>1566334800</v>
      </c>
      <c r="B3175" s="330" t="n">
        <f aca="false">(A3175/(24*60*60))+DATE(1970,1,1)</f>
        <v>43697.875</v>
      </c>
      <c r="C3175" s="132" t="n">
        <v>19.76</v>
      </c>
      <c r="D3175" s="132" t="n">
        <v>19.77318</v>
      </c>
      <c r="E3175" s="132" t="n">
        <v>19.63966</v>
      </c>
      <c r="F3175" s="132" t="n">
        <v>19.68235</v>
      </c>
    </row>
    <row r="3176" customFormat="false" ht="12.8" hidden="true" customHeight="false" outlineLevel="0" collapsed="false">
      <c r="A3176" s="131" t="n">
        <v>1566421200</v>
      </c>
      <c r="B3176" s="330" t="n">
        <f aca="false">(A3176/(24*60*60))+DATE(1970,1,1)</f>
        <v>43698.875</v>
      </c>
      <c r="C3176" s="132" t="n">
        <v>19.68235</v>
      </c>
      <c r="D3176" s="132" t="n">
        <v>19.84962</v>
      </c>
      <c r="E3176" s="132" t="n">
        <v>19.66242</v>
      </c>
      <c r="F3176" s="132" t="n">
        <v>19.8184</v>
      </c>
    </row>
    <row r="3177" customFormat="false" ht="12.8" hidden="true" customHeight="false" outlineLevel="0" collapsed="false">
      <c r="A3177" s="131" t="n">
        <v>1566507600</v>
      </c>
      <c r="B3177" s="330" t="n">
        <f aca="false">(A3177/(24*60*60))+DATE(1970,1,1)</f>
        <v>43699.875</v>
      </c>
      <c r="C3177" s="132" t="n">
        <v>19.8184</v>
      </c>
      <c r="D3177" s="132" t="n">
        <v>19.93804</v>
      </c>
      <c r="E3177" s="132" t="n">
        <v>19.75855</v>
      </c>
      <c r="F3177" s="132" t="n">
        <v>19.9157</v>
      </c>
    </row>
    <row r="3178" customFormat="false" ht="12.8" hidden="true" customHeight="false" outlineLevel="0" collapsed="false">
      <c r="A3178" s="131" t="n">
        <v>1566766800</v>
      </c>
      <c r="B3178" s="330" t="n">
        <f aca="false">(A3178/(24*60*60))+DATE(1970,1,1)</f>
        <v>43702.875</v>
      </c>
      <c r="C3178" s="132" t="n">
        <v>19.965</v>
      </c>
      <c r="D3178" s="132" t="n">
        <v>20.12649</v>
      </c>
      <c r="E3178" s="132" t="n">
        <v>19.8107</v>
      </c>
      <c r="F3178" s="132" t="n">
        <v>19.9263</v>
      </c>
    </row>
    <row r="3179" customFormat="false" ht="12.8" hidden="true" customHeight="false" outlineLevel="0" collapsed="false">
      <c r="A3179" s="131" t="n">
        <v>1566853200</v>
      </c>
      <c r="B3179" s="330" t="n">
        <f aca="false">(A3179/(24*60*60))+DATE(1970,1,1)</f>
        <v>43703.875</v>
      </c>
      <c r="C3179" s="132" t="n">
        <v>19.9263</v>
      </c>
      <c r="D3179" s="132" t="n">
        <v>20.0856</v>
      </c>
      <c r="E3179" s="132" t="n">
        <v>19.8776</v>
      </c>
      <c r="F3179" s="132" t="n">
        <v>19.9853</v>
      </c>
    </row>
    <row r="3180" customFormat="false" ht="12.8" hidden="true" customHeight="false" outlineLevel="0" collapsed="false">
      <c r="A3180" s="131" t="n">
        <v>1566939600</v>
      </c>
      <c r="B3180" s="330" t="n">
        <f aca="false">(A3180/(24*60*60))+DATE(1970,1,1)</f>
        <v>43704.875</v>
      </c>
      <c r="C3180" s="132" t="n">
        <v>19.9853</v>
      </c>
      <c r="D3180" s="132" t="n">
        <v>20.12741</v>
      </c>
      <c r="E3180" s="132" t="n">
        <v>19.9474</v>
      </c>
      <c r="F3180" s="132" t="n">
        <v>20.0996</v>
      </c>
    </row>
    <row r="3181" customFormat="false" ht="12.8" hidden="true" customHeight="false" outlineLevel="0" collapsed="false">
      <c r="A3181" s="131" t="n">
        <v>1567026000</v>
      </c>
      <c r="B3181" s="330" t="n">
        <f aca="false">(A3181/(24*60*60))+DATE(1970,1,1)</f>
        <v>43705.875</v>
      </c>
      <c r="C3181" s="132" t="n">
        <v>20.0996</v>
      </c>
      <c r="D3181" s="132" t="n">
        <v>20.2561</v>
      </c>
      <c r="E3181" s="132" t="n">
        <v>20.047</v>
      </c>
      <c r="F3181" s="132" t="n">
        <v>20.136</v>
      </c>
    </row>
    <row r="3182" customFormat="false" ht="12.8" hidden="true" customHeight="false" outlineLevel="0" collapsed="false">
      <c r="A3182" s="131" t="n">
        <v>1567112400</v>
      </c>
      <c r="B3182" s="330" t="n">
        <f aca="false">(A3182/(24*60*60))+DATE(1970,1,1)</f>
        <v>43706.875</v>
      </c>
      <c r="C3182" s="132" t="n">
        <v>20.136</v>
      </c>
      <c r="D3182" s="132" t="n">
        <v>20.19624</v>
      </c>
      <c r="E3182" s="132" t="n">
        <v>20.00999</v>
      </c>
      <c r="F3182" s="132" t="n">
        <v>20.0575</v>
      </c>
    </row>
    <row r="3183" customFormat="false" ht="12.8" hidden="true" customHeight="false" outlineLevel="0" collapsed="false">
      <c r="A3183" s="131" t="n">
        <v>1567371600</v>
      </c>
      <c r="B3183" s="330" t="n">
        <f aca="false">(A3183/(24*60*60))+DATE(1970,1,1)</f>
        <v>43709.875</v>
      </c>
      <c r="C3183" s="132" t="n">
        <v>20.09</v>
      </c>
      <c r="D3183" s="132" t="n">
        <v>20.1516</v>
      </c>
      <c r="E3183" s="132" t="n">
        <v>20.0349</v>
      </c>
      <c r="F3183" s="132" t="n">
        <v>20.1441</v>
      </c>
    </row>
    <row r="3184" customFormat="false" ht="12.8" hidden="true" customHeight="false" outlineLevel="0" collapsed="false">
      <c r="A3184" s="131" t="n">
        <v>1567458000</v>
      </c>
      <c r="B3184" s="330" t="n">
        <f aca="false">(A3184/(24*60*60))+DATE(1970,1,1)</f>
        <v>43710.875</v>
      </c>
      <c r="C3184" s="132" t="n">
        <v>20.1441</v>
      </c>
      <c r="D3184" s="132" t="n">
        <v>20.16492</v>
      </c>
      <c r="E3184" s="132" t="n">
        <v>19.9674</v>
      </c>
      <c r="F3184" s="132" t="n">
        <v>19.9723</v>
      </c>
    </row>
    <row r="3185" customFormat="false" ht="12.8" hidden="true" customHeight="false" outlineLevel="0" collapsed="false">
      <c r="A3185" s="131" t="n">
        <v>1567544400</v>
      </c>
      <c r="B3185" s="330" t="n">
        <f aca="false">(A3185/(24*60*60))+DATE(1970,1,1)</f>
        <v>43711.875</v>
      </c>
      <c r="C3185" s="132" t="n">
        <v>19.9723</v>
      </c>
      <c r="D3185" s="132" t="n">
        <v>19.992</v>
      </c>
      <c r="E3185" s="132" t="n">
        <v>19.71184</v>
      </c>
      <c r="F3185" s="132" t="n">
        <v>19.7192</v>
      </c>
    </row>
    <row r="3186" customFormat="false" ht="12.8" hidden="true" customHeight="false" outlineLevel="0" collapsed="false">
      <c r="A3186" s="131" t="n">
        <v>1567630800</v>
      </c>
      <c r="B3186" s="330" t="n">
        <f aca="false">(A3186/(24*60*60))+DATE(1970,1,1)</f>
        <v>43712.875</v>
      </c>
      <c r="C3186" s="132" t="n">
        <v>19.7192</v>
      </c>
      <c r="D3186" s="132" t="n">
        <v>19.758</v>
      </c>
      <c r="E3186" s="132" t="n">
        <v>19.61514</v>
      </c>
      <c r="F3186" s="132" t="n">
        <v>19.7359</v>
      </c>
    </row>
    <row r="3187" customFormat="false" ht="12.8" hidden="true" customHeight="false" outlineLevel="0" collapsed="false">
      <c r="A3187" s="131" t="n">
        <v>1567717200</v>
      </c>
      <c r="B3187" s="330" t="n">
        <f aca="false">(A3187/(24*60*60))+DATE(1970,1,1)</f>
        <v>43713.875</v>
      </c>
      <c r="C3187" s="132" t="n">
        <v>19.7359</v>
      </c>
      <c r="D3187" s="132" t="n">
        <v>19.75988</v>
      </c>
      <c r="E3187" s="132" t="n">
        <v>19.52</v>
      </c>
      <c r="F3187" s="132" t="n">
        <v>19.5285</v>
      </c>
    </row>
    <row r="3188" customFormat="false" ht="12.8" hidden="true" customHeight="false" outlineLevel="0" collapsed="false">
      <c r="A3188" s="131" t="n">
        <v>1567976400</v>
      </c>
      <c r="B3188" s="330" t="n">
        <f aca="false">(A3188/(24*60*60))+DATE(1970,1,1)</f>
        <v>43716.875</v>
      </c>
      <c r="C3188" s="132" t="n">
        <v>19.54</v>
      </c>
      <c r="D3188" s="132" t="n">
        <v>19.59349</v>
      </c>
      <c r="E3188" s="132" t="n">
        <v>19.47305</v>
      </c>
      <c r="F3188" s="132" t="n">
        <v>19.5661</v>
      </c>
    </row>
    <row r="3189" customFormat="false" ht="12.8" hidden="true" customHeight="false" outlineLevel="0" collapsed="false">
      <c r="A3189" s="131" t="n">
        <v>1568062800</v>
      </c>
      <c r="B3189" s="330" t="n">
        <f aca="false">(A3189/(24*60*60))+DATE(1970,1,1)</f>
        <v>43717.875</v>
      </c>
      <c r="C3189" s="132" t="n">
        <v>19.5661</v>
      </c>
      <c r="D3189" s="132" t="n">
        <v>19.6025</v>
      </c>
      <c r="E3189" s="132" t="n">
        <v>19.47407</v>
      </c>
      <c r="F3189" s="132" t="n">
        <v>19.4918</v>
      </c>
    </row>
    <row r="3190" customFormat="false" ht="12.8" hidden="true" customHeight="false" outlineLevel="0" collapsed="false">
      <c r="A3190" s="131" t="n">
        <v>1568149200</v>
      </c>
      <c r="B3190" s="330" t="n">
        <f aca="false">(A3190/(24*60*60))+DATE(1970,1,1)</f>
        <v>43718.875</v>
      </c>
      <c r="C3190" s="132" t="n">
        <v>19.4918</v>
      </c>
      <c r="D3190" s="132" t="n">
        <v>19.5728</v>
      </c>
      <c r="E3190" s="132" t="n">
        <v>19.4727</v>
      </c>
      <c r="F3190" s="132" t="n">
        <v>19.5047</v>
      </c>
    </row>
    <row r="3191" customFormat="false" ht="12.8" hidden="true" customHeight="false" outlineLevel="0" collapsed="false">
      <c r="A3191" s="131" t="n">
        <v>1568235600</v>
      </c>
      <c r="B3191" s="330" t="n">
        <f aca="false">(A3191/(24*60*60))+DATE(1970,1,1)</f>
        <v>43719.875</v>
      </c>
      <c r="C3191" s="132" t="n">
        <v>19.5047</v>
      </c>
      <c r="D3191" s="132" t="n">
        <v>19.5403</v>
      </c>
      <c r="E3191" s="132" t="n">
        <v>19.3995</v>
      </c>
      <c r="F3191" s="132" t="n">
        <v>19.4349</v>
      </c>
    </row>
    <row r="3192" customFormat="false" ht="12.8" hidden="true" customHeight="false" outlineLevel="0" collapsed="false">
      <c r="A3192" s="131" t="n">
        <v>1568322000</v>
      </c>
      <c r="B3192" s="330" t="n">
        <f aca="false">(A3192/(24*60*60))+DATE(1970,1,1)</f>
        <v>43720.875</v>
      </c>
      <c r="C3192" s="132" t="n">
        <v>19.4349</v>
      </c>
      <c r="D3192" s="132" t="n">
        <v>19.45823</v>
      </c>
      <c r="E3192" s="132" t="n">
        <v>19.3458</v>
      </c>
      <c r="F3192" s="132" t="n">
        <v>19.39125</v>
      </c>
    </row>
    <row r="3193" customFormat="false" ht="12.8" hidden="true" customHeight="false" outlineLevel="0" collapsed="false">
      <c r="A3193" s="131" t="n">
        <v>1568581200</v>
      </c>
      <c r="B3193" s="330" t="n">
        <f aca="false">(A3193/(24*60*60))+DATE(1970,1,1)</f>
        <v>43723.875</v>
      </c>
      <c r="C3193" s="132" t="n">
        <v>19.41199</v>
      </c>
      <c r="D3193" s="132" t="n">
        <v>19.46773</v>
      </c>
      <c r="E3193" s="132" t="n">
        <v>19.3992</v>
      </c>
      <c r="F3193" s="132" t="n">
        <v>19.4384</v>
      </c>
    </row>
    <row r="3194" customFormat="false" ht="12.8" hidden="true" customHeight="false" outlineLevel="0" collapsed="false">
      <c r="A3194" s="131" t="n">
        <v>1568667600</v>
      </c>
      <c r="B3194" s="330" t="n">
        <f aca="false">(A3194/(24*60*60))+DATE(1970,1,1)</f>
        <v>43724.875</v>
      </c>
      <c r="C3194" s="132" t="n">
        <v>19.4384</v>
      </c>
      <c r="D3194" s="132" t="n">
        <v>19.5472</v>
      </c>
      <c r="E3194" s="132" t="n">
        <v>19.3451</v>
      </c>
      <c r="F3194" s="132" t="n">
        <v>19.3614</v>
      </c>
    </row>
    <row r="3195" customFormat="false" ht="12.8" hidden="true" customHeight="false" outlineLevel="0" collapsed="false">
      <c r="A3195" s="131" t="n">
        <v>1568754000</v>
      </c>
      <c r="B3195" s="330" t="n">
        <f aca="false">(A3195/(24*60*60))+DATE(1970,1,1)</f>
        <v>43725.875</v>
      </c>
      <c r="C3195" s="132" t="n">
        <v>19.3614</v>
      </c>
      <c r="D3195" s="132" t="n">
        <v>19.43838</v>
      </c>
      <c r="E3195" s="132" t="n">
        <v>19.3255</v>
      </c>
      <c r="F3195" s="132" t="n">
        <v>19.3975</v>
      </c>
    </row>
    <row r="3196" customFormat="false" ht="12.8" hidden="true" customHeight="false" outlineLevel="0" collapsed="false">
      <c r="A3196" s="131" t="n">
        <v>1568840400</v>
      </c>
      <c r="B3196" s="330" t="n">
        <f aca="false">(A3196/(24*60*60))+DATE(1970,1,1)</f>
        <v>43726.875</v>
      </c>
      <c r="C3196" s="132" t="n">
        <v>19.3975</v>
      </c>
      <c r="D3196" s="132" t="n">
        <v>19.46086</v>
      </c>
      <c r="E3196" s="132" t="n">
        <v>19.3204</v>
      </c>
      <c r="F3196" s="132" t="n">
        <v>19.4544</v>
      </c>
    </row>
    <row r="3197" customFormat="false" ht="12.8" hidden="true" customHeight="false" outlineLevel="0" collapsed="false">
      <c r="A3197" s="131" t="n">
        <v>1568926800</v>
      </c>
      <c r="B3197" s="330" t="n">
        <f aca="false">(A3197/(24*60*60))+DATE(1970,1,1)</f>
        <v>43727.875</v>
      </c>
      <c r="C3197" s="132" t="n">
        <v>19.4544</v>
      </c>
      <c r="D3197" s="132" t="n">
        <v>19.493</v>
      </c>
      <c r="E3197" s="132" t="n">
        <v>19.39838</v>
      </c>
      <c r="F3197" s="132" t="n">
        <v>19.4293</v>
      </c>
    </row>
    <row r="3198" customFormat="false" ht="12.8" hidden="true" customHeight="false" outlineLevel="0" collapsed="false">
      <c r="A3198" s="131" t="n">
        <v>1569186000</v>
      </c>
      <c r="B3198" s="330" t="n">
        <f aca="false">(A3198/(24*60*60))+DATE(1970,1,1)</f>
        <v>43730.875</v>
      </c>
      <c r="C3198" s="132" t="n">
        <v>19.4393</v>
      </c>
      <c r="D3198" s="132" t="n">
        <v>19.5048</v>
      </c>
      <c r="E3198" s="132" t="n">
        <v>19.3817</v>
      </c>
      <c r="F3198" s="132" t="n">
        <v>19.4762</v>
      </c>
    </row>
    <row r="3199" customFormat="false" ht="12.8" hidden="true" customHeight="false" outlineLevel="0" collapsed="false">
      <c r="A3199" s="131" t="n">
        <v>1569272400</v>
      </c>
      <c r="B3199" s="330" t="n">
        <f aca="false">(A3199/(24*60*60))+DATE(1970,1,1)</f>
        <v>43731.875</v>
      </c>
      <c r="C3199" s="132" t="n">
        <v>19.4762</v>
      </c>
      <c r="D3199" s="132" t="n">
        <v>19.504</v>
      </c>
      <c r="E3199" s="132" t="n">
        <v>19.40538</v>
      </c>
      <c r="F3199" s="132" t="n">
        <v>19.4346</v>
      </c>
    </row>
    <row r="3200" customFormat="false" ht="12.8" hidden="true" customHeight="false" outlineLevel="0" collapsed="false">
      <c r="A3200" s="131" t="n">
        <v>1569358800</v>
      </c>
      <c r="B3200" s="330" t="n">
        <f aca="false">(A3200/(24*60*60))+DATE(1970,1,1)</f>
        <v>43732.875</v>
      </c>
      <c r="C3200" s="132" t="n">
        <v>19.4346</v>
      </c>
      <c r="D3200" s="132" t="n">
        <v>19.6164</v>
      </c>
      <c r="E3200" s="132" t="n">
        <v>19.4283</v>
      </c>
      <c r="F3200" s="132" t="n">
        <v>19.5619</v>
      </c>
    </row>
    <row r="3201" customFormat="false" ht="12.8" hidden="true" customHeight="false" outlineLevel="0" collapsed="false">
      <c r="A3201" s="131" t="n">
        <v>1569445200</v>
      </c>
      <c r="B3201" s="330" t="n">
        <f aca="false">(A3201/(24*60*60))+DATE(1970,1,1)</f>
        <v>43733.875</v>
      </c>
      <c r="C3201" s="132" t="n">
        <v>19.5619</v>
      </c>
      <c r="D3201" s="132" t="n">
        <v>19.6766</v>
      </c>
      <c r="E3201" s="132" t="n">
        <v>19.529</v>
      </c>
      <c r="F3201" s="132" t="n">
        <v>19.6737</v>
      </c>
    </row>
    <row r="3202" customFormat="false" ht="12.8" hidden="true" customHeight="false" outlineLevel="0" collapsed="false">
      <c r="A3202" s="131" t="n">
        <v>1569531600</v>
      </c>
      <c r="B3202" s="330" t="n">
        <f aca="false">(A3202/(24*60*60))+DATE(1970,1,1)</f>
        <v>43734.875</v>
      </c>
      <c r="C3202" s="132" t="n">
        <v>19.6737</v>
      </c>
      <c r="D3202" s="132" t="n">
        <v>19.7365</v>
      </c>
      <c r="E3202" s="132" t="n">
        <v>19.5955</v>
      </c>
      <c r="F3202" s="132" t="n">
        <v>19.6843</v>
      </c>
    </row>
    <row r="3203" customFormat="false" ht="12.8" hidden="true" customHeight="false" outlineLevel="0" collapsed="false">
      <c r="A3203" s="131" t="n">
        <v>1569790800</v>
      </c>
      <c r="B3203" s="330" t="n">
        <f aca="false">(A3203/(24*60*60))+DATE(1970,1,1)</f>
        <v>43737.875</v>
      </c>
      <c r="C3203" s="132" t="n">
        <v>19.6846</v>
      </c>
      <c r="D3203" s="132" t="n">
        <v>19.75781</v>
      </c>
      <c r="E3203" s="132" t="n">
        <v>19.6794</v>
      </c>
      <c r="F3203" s="132" t="n">
        <v>19.7313</v>
      </c>
    </row>
    <row r="3204" customFormat="false" ht="12.8" hidden="true" customHeight="false" outlineLevel="0" collapsed="false">
      <c r="A3204" s="131" t="n">
        <v>1569877200</v>
      </c>
      <c r="B3204" s="330" t="n">
        <f aca="false">(A3204/(24*60*60))+DATE(1970,1,1)</f>
        <v>43738.875</v>
      </c>
      <c r="C3204" s="132" t="n">
        <v>19.7313</v>
      </c>
      <c r="D3204" s="132" t="n">
        <v>19.8374</v>
      </c>
      <c r="E3204" s="132" t="n">
        <v>19.71698</v>
      </c>
      <c r="F3204" s="132" t="n">
        <v>19.8208</v>
      </c>
    </row>
    <row r="3205" customFormat="false" ht="12.8" hidden="true" customHeight="false" outlineLevel="0" collapsed="false">
      <c r="A3205" s="131" t="n">
        <v>1569963600</v>
      </c>
      <c r="B3205" s="330" t="n">
        <f aca="false">(A3205/(24*60*60))+DATE(1970,1,1)</f>
        <v>43739.875</v>
      </c>
      <c r="C3205" s="132" t="n">
        <v>19.8208</v>
      </c>
      <c r="D3205" s="132" t="n">
        <v>19.86075</v>
      </c>
      <c r="E3205" s="132" t="n">
        <v>19.7451</v>
      </c>
      <c r="F3205" s="132" t="n">
        <v>19.7947</v>
      </c>
    </row>
    <row r="3206" customFormat="false" ht="12.8" hidden="true" customHeight="false" outlineLevel="0" collapsed="false">
      <c r="A3206" s="131" t="n">
        <v>1570050000</v>
      </c>
      <c r="B3206" s="330" t="n">
        <f aca="false">(A3206/(24*60*60))+DATE(1970,1,1)</f>
        <v>43740.875</v>
      </c>
      <c r="C3206" s="132" t="n">
        <v>19.7947</v>
      </c>
      <c r="D3206" s="132" t="n">
        <v>19.81529</v>
      </c>
      <c r="E3206" s="132" t="n">
        <v>19.6456</v>
      </c>
      <c r="F3206" s="132" t="n">
        <v>19.6516</v>
      </c>
    </row>
    <row r="3207" customFormat="false" ht="12.8" hidden="true" customHeight="false" outlineLevel="0" collapsed="false">
      <c r="A3207" s="131" t="n">
        <v>1570136400</v>
      </c>
      <c r="B3207" s="330" t="n">
        <f aca="false">(A3207/(24*60*60))+DATE(1970,1,1)</f>
        <v>43741.875</v>
      </c>
      <c r="C3207" s="132" t="n">
        <v>19.6516</v>
      </c>
      <c r="D3207" s="132" t="n">
        <v>19.6552</v>
      </c>
      <c r="E3207" s="132" t="n">
        <v>19.4917</v>
      </c>
      <c r="F3207" s="132" t="n">
        <v>19.5041</v>
      </c>
    </row>
    <row r="3208" customFormat="false" ht="12.8" hidden="true" customHeight="false" outlineLevel="0" collapsed="false">
      <c r="A3208" s="131" t="n">
        <v>1570395600</v>
      </c>
      <c r="B3208" s="330" t="n">
        <f aca="false">(A3208/(24*60*60))+DATE(1970,1,1)</f>
        <v>43744.875</v>
      </c>
      <c r="C3208" s="132" t="n">
        <v>19.5313</v>
      </c>
      <c r="D3208" s="132" t="n">
        <v>19.5931</v>
      </c>
      <c r="E3208" s="132" t="n">
        <v>19.52242</v>
      </c>
      <c r="F3208" s="132" t="n">
        <v>19.5694</v>
      </c>
    </row>
    <row r="3209" customFormat="false" ht="12.8" hidden="true" customHeight="false" outlineLevel="0" collapsed="false">
      <c r="A3209" s="131" t="n">
        <v>1570482000</v>
      </c>
      <c r="B3209" s="330" t="n">
        <f aca="false">(A3209/(24*60*60))+DATE(1970,1,1)</f>
        <v>43745.875</v>
      </c>
      <c r="C3209" s="132" t="n">
        <v>19.5694</v>
      </c>
      <c r="D3209" s="132" t="n">
        <v>19.6399</v>
      </c>
      <c r="E3209" s="132" t="n">
        <v>19.511</v>
      </c>
      <c r="F3209" s="132" t="n">
        <v>19.624</v>
      </c>
    </row>
    <row r="3210" customFormat="false" ht="12.8" hidden="true" customHeight="false" outlineLevel="0" collapsed="false">
      <c r="A3210" s="131" t="n">
        <v>1570568400</v>
      </c>
      <c r="B3210" s="330" t="n">
        <f aca="false">(A3210/(24*60*60))+DATE(1970,1,1)</f>
        <v>43746.875</v>
      </c>
      <c r="C3210" s="132" t="n">
        <v>19.624</v>
      </c>
      <c r="D3210" s="132" t="n">
        <v>19.6311</v>
      </c>
      <c r="E3210" s="132" t="n">
        <v>19.4912</v>
      </c>
      <c r="F3210" s="132" t="n">
        <v>19.5663</v>
      </c>
    </row>
    <row r="3211" customFormat="false" ht="12.8" hidden="true" customHeight="false" outlineLevel="0" collapsed="false">
      <c r="A3211" s="131" t="n">
        <v>1570654800</v>
      </c>
      <c r="B3211" s="330" t="n">
        <f aca="false">(A3211/(24*60*60))+DATE(1970,1,1)</f>
        <v>43747.875</v>
      </c>
      <c r="C3211" s="132" t="n">
        <v>19.5663</v>
      </c>
      <c r="D3211" s="132" t="n">
        <v>19.6391</v>
      </c>
      <c r="E3211" s="132" t="n">
        <v>19.4352</v>
      </c>
      <c r="F3211" s="132" t="n">
        <v>19.4472</v>
      </c>
    </row>
    <row r="3212" customFormat="false" ht="12.8" hidden="true" customHeight="false" outlineLevel="0" collapsed="false">
      <c r="A3212" s="131" t="n">
        <v>1570741200</v>
      </c>
      <c r="B3212" s="330" t="n">
        <f aca="false">(A3212/(24*60*60))+DATE(1970,1,1)</f>
        <v>43748.875</v>
      </c>
      <c r="C3212" s="132" t="n">
        <v>19.4472</v>
      </c>
      <c r="D3212" s="132" t="n">
        <v>19.4585</v>
      </c>
      <c r="E3212" s="132" t="n">
        <v>19.266</v>
      </c>
      <c r="F3212" s="132" t="n">
        <v>19.3036</v>
      </c>
    </row>
    <row r="3213" customFormat="false" ht="12.8" hidden="true" customHeight="false" outlineLevel="0" collapsed="false">
      <c r="A3213" s="131" t="n">
        <v>1571000400</v>
      </c>
      <c r="B3213" s="330" t="n">
        <f aca="false">(A3213/(24*60*60))+DATE(1970,1,1)</f>
        <v>43751.875</v>
      </c>
      <c r="C3213" s="132" t="n">
        <v>19.28456</v>
      </c>
      <c r="D3213" s="132" t="n">
        <v>19.34695</v>
      </c>
      <c r="E3213" s="132" t="n">
        <v>19.2518</v>
      </c>
      <c r="F3213" s="132" t="n">
        <v>19.2705</v>
      </c>
    </row>
    <row r="3214" customFormat="false" ht="12.8" hidden="true" customHeight="false" outlineLevel="0" collapsed="false">
      <c r="A3214" s="131" t="n">
        <v>1571086800</v>
      </c>
      <c r="B3214" s="330" t="n">
        <f aca="false">(A3214/(24*60*60))+DATE(1970,1,1)</f>
        <v>43752.875</v>
      </c>
      <c r="C3214" s="132" t="n">
        <v>19.2705</v>
      </c>
      <c r="D3214" s="132" t="n">
        <v>19.2922</v>
      </c>
      <c r="E3214" s="132" t="n">
        <v>19.2225</v>
      </c>
      <c r="F3214" s="132" t="n">
        <v>19.2379</v>
      </c>
    </row>
    <row r="3215" customFormat="false" ht="12.8" hidden="true" customHeight="false" outlineLevel="0" collapsed="false">
      <c r="A3215" s="131" t="n">
        <v>1571173200</v>
      </c>
      <c r="B3215" s="330" t="n">
        <f aca="false">(A3215/(24*60*60))+DATE(1970,1,1)</f>
        <v>43753.875</v>
      </c>
      <c r="C3215" s="132" t="n">
        <v>19.2379</v>
      </c>
      <c r="D3215" s="132" t="n">
        <v>19.2868</v>
      </c>
      <c r="E3215" s="132" t="n">
        <v>19.1668</v>
      </c>
      <c r="F3215" s="132" t="n">
        <v>19.1999</v>
      </c>
    </row>
    <row r="3216" customFormat="false" ht="12.8" hidden="true" customHeight="false" outlineLevel="0" collapsed="false">
      <c r="A3216" s="131" t="n">
        <v>1571259600</v>
      </c>
      <c r="B3216" s="330" t="n">
        <f aca="false">(A3216/(24*60*60))+DATE(1970,1,1)</f>
        <v>43754.875</v>
      </c>
      <c r="C3216" s="132" t="n">
        <v>19.1999</v>
      </c>
      <c r="D3216" s="132" t="n">
        <v>19.2505</v>
      </c>
      <c r="E3216" s="132" t="n">
        <v>19.1309</v>
      </c>
      <c r="F3216" s="132" t="n">
        <v>19.196</v>
      </c>
    </row>
    <row r="3217" customFormat="false" ht="12.8" hidden="true" customHeight="false" outlineLevel="0" collapsed="false">
      <c r="A3217" s="131" t="n">
        <v>1571346000</v>
      </c>
      <c r="B3217" s="330" t="n">
        <f aca="false">(A3217/(24*60*60))+DATE(1970,1,1)</f>
        <v>43755.875</v>
      </c>
      <c r="C3217" s="132" t="n">
        <v>19.196</v>
      </c>
      <c r="D3217" s="132" t="n">
        <v>19.2167</v>
      </c>
      <c r="E3217" s="132" t="n">
        <v>19.101</v>
      </c>
      <c r="F3217" s="132" t="n">
        <v>19.101</v>
      </c>
    </row>
    <row r="3218" customFormat="false" ht="12.8" hidden="true" customHeight="false" outlineLevel="0" collapsed="false">
      <c r="A3218" s="131" t="n">
        <v>1571605200</v>
      </c>
      <c r="B3218" s="330" t="n">
        <f aca="false">(A3218/(24*60*60))+DATE(1970,1,1)</f>
        <v>43758.875</v>
      </c>
      <c r="C3218" s="132" t="n">
        <v>19.1266</v>
      </c>
      <c r="D3218" s="132" t="n">
        <v>19.1699</v>
      </c>
      <c r="E3218" s="132" t="n">
        <v>19.1047</v>
      </c>
      <c r="F3218" s="132" t="n">
        <v>19.1208</v>
      </c>
    </row>
    <row r="3219" customFormat="false" ht="12.8" hidden="true" customHeight="false" outlineLevel="0" collapsed="false">
      <c r="A3219" s="131" t="n">
        <v>1571691600</v>
      </c>
      <c r="B3219" s="330" t="n">
        <f aca="false">(A3219/(24*60*60))+DATE(1970,1,1)</f>
        <v>43759.875</v>
      </c>
      <c r="C3219" s="132" t="n">
        <v>19.1208</v>
      </c>
      <c r="D3219" s="132" t="n">
        <v>19.156</v>
      </c>
      <c r="E3219" s="132" t="n">
        <v>19.07449</v>
      </c>
      <c r="F3219" s="132" t="n">
        <v>19.1444</v>
      </c>
    </row>
    <row r="3220" customFormat="false" ht="12.8" hidden="true" customHeight="false" outlineLevel="0" collapsed="false">
      <c r="A3220" s="131" t="n">
        <v>1571778000</v>
      </c>
      <c r="B3220" s="330" t="n">
        <f aca="false">(A3220/(24*60*60))+DATE(1970,1,1)</f>
        <v>43760.875</v>
      </c>
      <c r="C3220" s="132" t="n">
        <v>19.1444</v>
      </c>
      <c r="D3220" s="132" t="n">
        <v>19.1877</v>
      </c>
      <c r="E3220" s="132" t="n">
        <v>19.10232</v>
      </c>
      <c r="F3220" s="132" t="n">
        <v>19.1135</v>
      </c>
    </row>
    <row r="3221" customFormat="false" ht="12.8" hidden="true" customHeight="false" outlineLevel="0" collapsed="false">
      <c r="A3221" s="131" t="n">
        <v>1571864400</v>
      </c>
      <c r="B3221" s="330" t="n">
        <f aca="false">(A3221/(24*60*60))+DATE(1970,1,1)</f>
        <v>43761.875</v>
      </c>
      <c r="C3221" s="132" t="n">
        <v>19.1135</v>
      </c>
      <c r="D3221" s="132" t="n">
        <v>19.1612</v>
      </c>
      <c r="E3221" s="132" t="n">
        <v>19.05922</v>
      </c>
      <c r="F3221" s="132" t="n">
        <v>19.134</v>
      </c>
    </row>
    <row r="3222" customFormat="false" ht="12.8" hidden="true" customHeight="false" outlineLevel="0" collapsed="false">
      <c r="A3222" s="131" t="n">
        <v>1571950800</v>
      </c>
      <c r="B3222" s="330" t="n">
        <f aca="false">(A3222/(24*60*60))+DATE(1970,1,1)</f>
        <v>43762.875</v>
      </c>
      <c r="C3222" s="132" t="n">
        <v>19.134</v>
      </c>
      <c r="D3222" s="132" t="n">
        <v>19.1376</v>
      </c>
      <c r="E3222" s="132" t="n">
        <v>19.02866</v>
      </c>
      <c r="F3222" s="132" t="n">
        <v>19.0508</v>
      </c>
    </row>
    <row r="3223" customFormat="false" ht="12.8" hidden="true" customHeight="false" outlineLevel="0" collapsed="false">
      <c r="A3223" s="131" t="n">
        <v>1572210000</v>
      </c>
      <c r="B3223" s="330" t="n">
        <f aca="false">(A3223/(24*60*60))+DATE(1970,1,1)</f>
        <v>43765.875</v>
      </c>
      <c r="C3223" s="132" t="n">
        <v>19.0495</v>
      </c>
      <c r="D3223" s="132" t="n">
        <v>19.1205</v>
      </c>
      <c r="E3223" s="132" t="n">
        <v>19.01786</v>
      </c>
      <c r="F3223" s="132" t="n">
        <v>19.1165</v>
      </c>
    </row>
    <row r="3224" customFormat="false" ht="12.8" hidden="true" customHeight="false" outlineLevel="0" collapsed="false">
      <c r="A3224" s="131" t="n">
        <v>1572296400</v>
      </c>
      <c r="B3224" s="330" t="n">
        <f aca="false">(A3224/(24*60*60))+DATE(1970,1,1)</f>
        <v>43766.875</v>
      </c>
      <c r="C3224" s="132" t="n">
        <v>19.1165</v>
      </c>
      <c r="D3224" s="132" t="n">
        <v>19.1491</v>
      </c>
      <c r="E3224" s="132" t="n">
        <v>19.07559</v>
      </c>
      <c r="F3224" s="132" t="n">
        <v>19.1136</v>
      </c>
    </row>
    <row r="3225" customFormat="false" ht="12.8" hidden="true" customHeight="false" outlineLevel="0" collapsed="false">
      <c r="A3225" s="131" t="n">
        <v>1572382800</v>
      </c>
      <c r="B3225" s="330" t="n">
        <f aca="false">(A3225/(24*60*60))+DATE(1970,1,1)</f>
        <v>43767.875</v>
      </c>
      <c r="C3225" s="132" t="n">
        <v>19.1136</v>
      </c>
      <c r="D3225" s="132" t="n">
        <v>19.2334</v>
      </c>
      <c r="E3225" s="132" t="n">
        <v>19.079</v>
      </c>
      <c r="F3225" s="132" t="n">
        <v>19.0817</v>
      </c>
    </row>
    <row r="3226" customFormat="false" ht="12.8" hidden="true" customHeight="false" outlineLevel="0" collapsed="false">
      <c r="A3226" s="131" t="n">
        <v>1572469200</v>
      </c>
      <c r="B3226" s="330" t="n">
        <f aca="false">(A3226/(24*60*60))+DATE(1970,1,1)</f>
        <v>43768.875</v>
      </c>
      <c r="C3226" s="132" t="n">
        <v>19.0817</v>
      </c>
      <c r="D3226" s="132" t="n">
        <v>19.24548</v>
      </c>
      <c r="E3226" s="132" t="n">
        <v>19.06902</v>
      </c>
      <c r="F3226" s="132" t="n">
        <v>19.2329</v>
      </c>
    </row>
    <row r="3227" customFormat="false" ht="12.8" hidden="true" customHeight="false" outlineLevel="0" collapsed="false">
      <c r="A3227" s="131" t="n">
        <v>1572555600</v>
      </c>
      <c r="B3227" s="330" t="n">
        <f aca="false">(A3227/(24*60*60))+DATE(1970,1,1)</f>
        <v>43769.875</v>
      </c>
      <c r="C3227" s="132" t="n">
        <v>19.2329</v>
      </c>
      <c r="D3227" s="132" t="n">
        <v>19.2413</v>
      </c>
      <c r="E3227" s="132" t="n">
        <v>19.068</v>
      </c>
      <c r="F3227" s="132" t="n">
        <v>19.1028</v>
      </c>
    </row>
    <row r="3228" customFormat="false" ht="12.8" hidden="true" customHeight="false" outlineLevel="0" collapsed="false">
      <c r="A3228" s="131" t="n">
        <v>1572818400</v>
      </c>
      <c r="B3228" s="330" t="n">
        <f aca="false">(A3228/(24*60*60))+DATE(1970,1,1)</f>
        <v>43772.9166666667</v>
      </c>
      <c r="C3228" s="132" t="n">
        <v>19.1175</v>
      </c>
      <c r="D3228" s="132" t="n">
        <v>19.2088</v>
      </c>
      <c r="E3228" s="132" t="n">
        <v>19.0464</v>
      </c>
      <c r="F3228" s="132" t="n">
        <v>19.1687</v>
      </c>
    </row>
    <row r="3229" customFormat="false" ht="12.8" hidden="true" customHeight="false" outlineLevel="0" collapsed="false">
      <c r="A3229" s="131" t="n">
        <v>1572904800</v>
      </c>
      <c r="B3229" s="330" t="n">
        <f aca="false">(A3229/(24*60*60))+DATE(1970,1,1)</f>
        <v>43773.9166666667</v>
      </c>
      <c r="C3229" s="132" t="n">
        <v>19.1687</v>
      </c>
      <c r="D3229" s="132" t="n">
        <v>19.2371</v>
      </c>
      <c r="E3229" s="132" t="n">
        <v>19.098</v>
      </c>
      <c r="F3229" s="132" t="n">
        <v>19.1871</v>
      </c>
    </row>
    <row r="3230" customFormat="false" ht="12.8" hidden="true" customHeight="false" outlineLevel="0" collapsed="false">
      <c r="A3230" s="131" t="n">
        <v>1572991200</v>
      </c>
      <c r="B3230" s="330" t="n">
        <f aca="false">(A3230/(24*60*60))+DATE(1970,1,1)</f>
        <v>43774.9166666667</v>
      </c>
      <c r="C3230" s="132" t="n">
        <v>19.1871</v>
      </c>
      <c r="D3230" s="132" t="n">
        <v>19.2495</v>
      </c>
      <c r="E3230" s="132" t="n">
        <v>19.14009</v>
      </c>
      <c r="F3230" s="132" t="n">
        <v>19.1442</v>
      </c>
    </row>
    <row r="3231" customFormat="false" ht="12.8" hidden="true" customHeight="false" outlineLevel="0" collapsed="false">
      <c r="A3231" s="131" t="n">
        <v>1573077600</v>
      </c>
      <c r="B3231" s="330" t="n">
        <f aca="false">(A3231/(24*60*60))+DATE(1970,1,1)</f>
        <v>43775.9166666667</v>
      </c>
      <c r="C3231" s="132" t="n">
        <v>19.1442</v>
      </c>
      <c r="D3231" s="132" t="n">
        <v>19.183</v>
      </c>
      <c r="E3231" s="132" t="n">
        <v>19.0892</v>
      </c>
      <c r="F3231" s="132" t="n">
        <v>19.132</v>
      </c>
    </row>
    <row r="3232" customFormat="false" ht="12.8" hidden="true" customHeight="false" outlineLevel="0" collapsed="false">
      <c r="A3232" s="131" t="n">
        <v>1573164000</v>
      </c>
      <c r="B3232" s="330" t="n">
        <f aca="false">(A3232/(24*60*60))+DATE(1970,1,1)</f>
        <v>43776.9166666667</v>
      </c>
      <c r="C3232" s="132" t="n">
        <v>19.132</v>
      </c>
      <c r="D3232" s="132" t="n">
        <v>19.205</v>
      </c>
      <c r="E3232" s="132" t="n">
        <v>19.07763</v>
      </c>
      <c r="F3232" s="132" t="n">
        <v>19.0932</v>
      </c>
    </row>
    <row r="3233" customFormat="false" ht="12.8" hidden="true" customHeight="false" outlineLevel="0" collapsed="false">
      <c r="A3233" s="131" t="n">
        <v>1573423200</v>
      </c>
      <c r="B3233" s="330" t="n">
        <f aca="false">(A3233/(24*60*60))+DATE(1970,1,1)</f>
        <v>43779.9166666667</v>
      </c>
      <c r="C3233" s="132" t="n">
        <v>19.0932</v>
      </c>
      <c r="D3233" s="132" t="n">
        <v>19.1645</v>
      </c>
      <c r="E3233" s="132" t="n">
        <v>19.08344</v>
      </c>
      <c r="F3233" s="132" t="n">
        <v>19.1064</v>
      </c>
    </row>
    <row r="3234" customFormat="false" ht="12.8" hidden="true" customHeight="false" outlineLevel="0" collapsed="false">
      <c r="A3234" s="131" t="n">
        <v>1573509600</v>
      </c>
      <c r="B3234" s="330" t="n">
        <f aca="false">(A3234/(24*60*60))+DATE(1970,1,1)</f>
        <v>43780.9166666667</v>
      </c>
      <c r="C3234" s="132" t="n">
        <v>19.1064</v>
      </c>
      <c r="D3234" s="132" t="n">
        <v>19.3661</v>
      </c>
      <c r="E3234" s="132" t="n">
        <v>19.1002</v>
      </c>
      <c r="F3234" s="132" t="n">
        <v>19.3125</v>
      </c>
    </row>
    <row r="3235" customFormat="false" ht="12.8" hidden="true" customHeight="false" outlineLevel="0" collapsed="false">
      <c r="A3235" s="131" t="n">
        <v>1573596000</v>
      </c>
      <c r="B3235" s="330" t="n">
        <f aca="false">(A3235/(24*60*60))+DATE(1970,1,1)</f>
        <v>43781.9166666667</v>
      </c>
      <c r="C3235" s="132" t="n">
        <v>19.3125</v>
      </c>
      <c r="D3235" s="132" t="n">
        <v>19.5279</v>
      </c>
      <c r="E3235" s="132" t="n">
        <v>19.3014</v>
      </c>
      <c r="F3235" s="132" t="n">
        <v>19.3543</v>
      </c>
    </row>
    <row r="3236" customFormat="false" ht="12.8" hidden="true" customHeight="false" outlineLevel="0" collapsed="false">
      <c r="A3236" s="131" t="n">
        <v>1573682400</v>
      </c>
      <c r="B3236" s="330" t="n">
        <f aca="false">(A3236/(24*60*60))+DATE(1970,1,1)</f>
        <v>43782.9166666667</v>
      </c>
      <c r="C3236" s="132" t="n">
        <v>19.3543</v>
      </c>
      <c r="D3236" s="132" t="n">
        <v>19.4847</v>
      </c>
      <c r="E3236" s="132" t="n">
        <v>19.3104</v>
      </c>
      <c r="F3236" s="132" t="n">
        <v>19.3178</v>
      </c>
    </row>
    <row r="3237" customFormat="false" ht="12.8" hidden="true" customHeight="false" outlineLevel="0" collapsed="false">
      <c r="A3237" s="131" t="n">
        <v>1573768800</v>
      </c>
      <c r="B3237" s="330" t="n">
        <f aca="false">(A3237/(24*60*60))+DATE(1970,1,1)</f>
        <v>43783.9166666667</v>
      </c>
      <c r="C3237" s="132" t="n">
        <v>19.3178</v>
      </c>
      <c r="D3237" s="132" t="n">
        <v>19.3299</v>
      </c>
      <c r="E3237" s="132" t="n">
        <v>19.176</v>
      </c>
      <c r="F3237" s="132" t="n">
        <v>19.1774</v>
      </c>
    </row>
    <row r="3238" customFormat="false" ht="12.8" hidden="true" customHeight="false" outlineLevel="0" collapsed="false">
      <c r="A3238" s="131" t="n">
        <v>1574028000</v>
      </c>
      <c r="B3238" s="330" t="n">
        <f aca="false">(A3238/(24*60*60))+DATE(1970,1,1)</f>
        <v>43786.9166666667</v>
      </c>
      <c r="C3238" s="132" t="n">
        <v>19.1762</v>
      </c>
      <c r="D3238" s="132" t="n">
        <v>19.3232</v>
      </c>
      <c r="E3238" s="132" t="n">
        <v>19.1762</v>
      </c>
      <c r="F3238" s="132" t="n">
        <v>19.3129</v>
      </c>
    </row>
    <row r="3239" customFormat="false" ht="12.8" hidden="true" customHeight="false" outlineLevel="0" collapsed="false">
      <c r="A3239" s="131" t="n">
        <v>1574114400</v>
      </c>
      <c r="B3239" s="330" t="n">
        <f aca="false">(A3239/(24*60*60))+DATE(1970,1,1)</f>
        <v>43787.9166666667</v>
      </c>
      <c r="C3239" s="132" t="n">
        <v>19.3129</v>
      </c>
      <c r="D3239" s="132" t="n">
        <v>19.4104</v>
      </c>
      <c r="E3239" s="132" t="n">
        <v>19.2428</v>
      </c>
      <c r="F3239" s="132" t="n">
        <v>19.3422</v>
      </c>
    </row>
    <row r="3240" customFormat="false" ht="12.8" hidden="true" customHeight="false" outlineLevel="0" collapsed="false">
      <c r="A3240" s="131" t="n">
        <v>1574200800</v>
      </c>
      <c r="B3240" s="330" t="n">
        <f aca="false">(A3240/(24*60*60))+DATE(1970,1,1)</f>
        <v>43788.9166666667</v>
      </c>
      <c r="C3240" s="132" t="n">
        <v>19.3422</v>
      </c>
      <c r="D3240" s="132" t="n">
        <v>19.5517</v>
      </c>
      <c r="E3240" s="132" t="n">
        <v>19.3293</v>
      </c>
      <c r="F3240" s="132" t="n">
        <v>19.4605</v>
      </c>
    </row>
    <row r="3241" customFormat="false" ht="12.8" hidden="true" customHeight="false" outlineLevel="0" collapsed="false">
      <c r="A3241" s="131" t="n">
        <v>1574287200</v>
      </c>
      <c r="B3241" s="330" t="n">
        <f aca="false">(A3241/(24*60*60))+DATE(1970,1,1)</f>
        <v>43789.9166666667</v>
      </c>
      <c r="C3241" s="132" t="n">
        <v>19.4605</v>
      </c>
      <c r="D3241" s="132" t="n">
        <v>19.4973</v>
      </c>
      <c r="E3241" s="132" t="n">
        <v>19.3555</v>
      </c>
      <c r="F3241" s="132" t="n">
        <v>19.3824</v>
      </c>
    </row>
    <row r="3242" customFormat="false" ht="12.8" hidden="true" customHeight="false" outlineLevel="0" collapsed="false">
      <c r="A3242" s="131" t="n">
        <v>1574373600</v>
      </c>
      <c r="B3242" s="330" t="n">
        <f aca="false">(A3242/(24*60*60))+DATE(1970,1,1)</f>
        <v>43790.9166666667</v>
      </c>
      <c r="C3242" s="132" t="n">
        <v>19.3824</v>
      </c>
      <c r="D3242" s="132" t="n">
        <v>19.4361</v>
      </c>
      <c r="E3242" s="132" t="n">
        <v>19.3454</v>
      </c>
      <c r="F3242" s="132" t="n">
        <v>19.3577</v>
      </c>
    </row>
    <row r="3243" customFormat="false" ht="12.8" hidden="true" customHeight="false" outlineLevel="0" collapsed="false">
      <c r="A3243" s="131" t="n">
        <v>1574632800</v>
      </c>
      <c r="B3243" s="330" t="n">
        <f aca="false">(A3243/(24*60*60))+DATE(1970,1,1)</f>
        <v>43793.9166666667</v>
      </c>
      <c r="C3243" s="132" t="n">
        <v>19.3733</v>
      </c>
      <c r="D3243" s="132" t="n">
        <v>19.4829</v>
      </c>
      <c r="E3243" s="132" t="n">
        <v>19.31393</v>
      </c>
      <c r="F3243" s="132" t="n">
        <v>19.4422</v>
      </c>
    </row>
    <row r="3244" customFormat="false" ht="12.8" hidden="true" customHeight="false" outlineLevel="0" collapsed="false">
      <c r="A3244" s="131" t="n">
        <v>1574719200</v>
      </c>
      <c r="B3244" s="330" t="n">
        <f aca="false">(A3244/(24*60*60))+DATE(1970,1,1)</f>
        <v>43794.9166666667</v>
      </c>
      <c r="C3244" s="132" t="n">
        <v>19.4422</v>
      </c>
      <c r="D3244" s="132" t="n">
        <v>19.5913</v>
      </c>
      <c r="E3244" s="132" t="n">
        <v>19.412</v>
      </c>
      <c r="F3244" s="132" t="n">
        <v>19.5181</v>
      </c>
    </row>
    <row r="3245" customFormat="false" ht="12.8" hidden="true" customHeight="false" outlineLevel="0" collapsed="false">
      <c r="A3245" s="131" t="n">
        <v>1574805600</v>
      </c>
      <c r="B3245" s="330" t="n">
        <f aca="false">(A3245/(24*60*60))+DATE(1970,1,1)</f>
        <v>43795.9166666667</v>
      </c>
      <c r="C3245" s="132" t="n">
        <v>19.5181</v>
      </c>
      <c r="D3245" s="132" t="n">
        <v>19.5921</v>
      </c>
      <c r="E3245" s="132" t="n">
        <v>19.463</v>
      </c>
      <c r="F3245" s="132" t="n">
        <v>19.5241</v>
      </c>
    </row>
    <row r="3246" customFormat="false" ht="12.8" hidden="true" customHeight="false" outlineLevel="0" collapsed="false">
      <c r="A3246" s="131" t="n">
        <v>1574892000</v>
      </c>
      <c r="B3246" s="330" t="n">
        <f aca="false">(A3246/(24*60*60))+DATE(1970,1,1)</f>
        <v>43796.9166666667</v>
      </c>
      <c r="C3246" s="132" t="n">
        <v>19.5241</v>
      </c>
      <c r="D3246" s="132" t="n">
        <v>19.65913</v>
      </c>
      <c r="E3246" s="132" t="n">
        <v>19.46735</v>
      </c>
      <c r="F3246" s="132" t="n">
        <v>19.4697</v>
      </c>
    </row>
    <row r="3247" customFormat="false" ht="12.8" hidden="true" customHeight="false" outlineLevel="0" collapsed="false">
      <c r="A3247" s="131" t="n">
        <v>1574978400</v>
      </c>
      <c r="B3247" s="330" t="n">
        <f aca="false">(A3247/(24*60*60))+DATE(1970,1,1)</f>
        <v>43797.9166666667</v>
      </c>
      <c r="C3247" s="132" t="n">
        <v>19.4697</v>
      </c>
      <c r="D3247" s="132" t="n">
        <v>19.5764</v>
      </c>
      <c r="E3247" s="132" t="n">
        <v>19.4235</v>
      </c>
      <c r="F3247" s="132" t="n">
        <v>19.5268</v>
      </c>
    </row>
    <row r="3248" customFormat="false" ht="12.8" hidden="true" customHeight="false" outlineLevel="0" collapsed="false">
      <c r="A3248" s="131" t="n">
        <v>1575237600</v>
      </c>
      <c r="B3248" s="330" t="n">
        <f aca="false">(A3248/(24*60*60))+DATE(1970,1,1)</f>
        <v>43800.9166666667</v>
      </c>
      <c r="C3248" s="132" t="n">
        <v>19.51574</v>
      </c>
      <c r="D3248" s="132" t="n">
        <v>19.6112</v>
      </c>
      <c r="E3248" s="132" t="n">
        <v>19.51574</v>
      </c>
      <c r="F3248" s="132" t="n">
        <v>19.5753</v>
      </c>
    </row>
    <row r="3249" customFormat="false" ht="12.8" hidden="true" customHeight="false" outlineLevel="0" collapsed="false">
      <c r="A3249" s="131" t="n">
        <v>1575324000</v>
      </c>
      <c r="B3249" s="330" t="n">
        <f aca="false">(A3249/(24*60*60))+DATE(1970,1,1)</f>
        <v>43801.9166666667</v>
      </c>
      <c r="C3249" s="132" t="n">
        <v>19.5753</v>
      </c>
      <c r="D3249" s="132" t="n">
        <v>19.6288</v>
      </c>
      <c r="E3249" s="132" t="n">
        <v>19.53905</v>
      </c>
      <c r="F3249" s="132" t="n">
        <v>19.554</v>
      </c>
    </row>
    <row r="3250" customFormat="false" ht="12.8" hidden="true" customHeight="false" outlineLevel="0" collapsed="false">
      <c r="A3250" s="131" t="n">
        <v>1575410400</v>
      </c>
      <c r="B3250" s="330" t="n">
        <f aca="false">(A3250/(24*60*60))+DATE(1970,1,1)</f>
        <v>43802.9166666667</v>
      </c>
      <c r="C3250" s="132" t="n">
        <v>19.554</v>
      </c>
      <c r="D3250" s="132" t="n">
        <v>19.5821</v>
      </c>
      <c r="E3250" s="132" t="n">
        <v>19.432</v>
      </c>
      <c r="F3250" s="132" t="n">
        <v>19.4325</v>
      </c>
    </row>
    <row r="3251" customFormat="false" ht="12.8" hidden="true" customHeight="false" outlineLevel="0" collapsed="false">
      <c r="A3251" s="131" t="n">
        <v>1575496800</v>
      </c>
      <c r="B3251" s="330" t="n">
        <f aca="false">(A3251/(24*60*60))+DATE(1970,1,1)</f>
        <v>43803.9166666667</v>
      </c>
      <c r="C3251" s="132" t="n">
        <v>19.4325</v>
      </c>
      <c r="D3251" s="132" t="n">
        <v>19.46409</v>
      </c>
      <c r="E3251" s="132" t="n">
        <v>19.34184</v>
      </c>
      <c r="F3251" s="132" t="n">
        <v>19.36</v>
      </c>
    </row>
    <row r="3252" customFormat="false" ht="12.8" hidden="true" customHeight="false" outlineLevel="0" collapsed="false">
      <c r="A3252" s="131" t="n">
        <v>1575583200</v>
      </c>
      <c r="B3252" s="330" t="n">
        <f aca="false">(A3252/(24*60*60))+DATE(1970,1,1)</f>
        <v>43804.9166666667</v>
      </c>
      <c r="C3252" s="132" t="n">
        <v>19.36</v>
      </c>
      <c r="D3252" s="132" t="n">
        <v>19.3812</v>
      </c>
      <c r="E3252" s="132" t="n">
        <v>19.281</v>
      </c>
      <c r="F3252" s="132" t="n">
        <v>19.2816</v>
      </c>
    </row>
    <row r="3253" customFormat="false" ht="12.8" hidden="true" customHeight="false" outlineLevel="0" collapsed="false">
      <c r="A3253" s="131" t="n">
        <v>1575842400</v>
      </c>
      <c r="B3253" s="330" t="n">
        <f aca="false">(A3253/(24*60*60))+DATE(1970,1,1)</f>
        <v>43807.9166666667</v>
      </c>
      <c r="C3253" s="132" t="n">
        <v>19.2812</v>
      </c>
      <c r="D3253" s="132" t="n">
        <v>19.3073</v>
      </c>
      <c r="E3253" s="132" t="n">
        <v>19.2118</v>
      </c>
      <c r="F3253" s="132" t="n">
        <v>19.2292</v>
      </c>
    </row>
    <row r="3254" customFormat="false" ht="12.8" hidden="true" customHeight="false" outlineLevel="0" collapsed="false">
      <c r="A3254" s="131" t="n">
        <v>1575928800</v>
      </c>
      <c r="B3254" s="330" t="n">
        <f aca="false">(A3254/(24*60*60))+DATE(1970,1,1)</f>
        <v>43808.9166666667</v>
      </c>
      <c r="C3254" s="132" t="n">
        <v>19.2292</v>
      </c>
      <c r="D3254" s="132" t="n">
        <v>19.2685</v>
      </c>
      <c r="E3254" s="132" t="n">
        <v>19.19663</v>
      </c>
      <c r="F3254" s="132" t="n">
        <v>19.2562</v>
      </c>
    </row>
    <row r="3255" customFormat="false" ht="12.8" hidden="true" customHeight="false" outlineLevel="0" collapsed="false">
      <c r="A3255" s="131" t="n">
        <v>1576015200</v>
      </c>
      <c r="B3255" s="330" t="n">
        <f aca="false">(A3255/(24*60*60))+DATE(1970,1,1)</f>
        <v>43809.9166666667</v>
      </c>
      <c r="C3255" s="132" t="n">
        <v>19.2562</v>
      </c>
      <c r="D3255" s="132" t="n">
        <v>19.28292</v>
      </c>
      <c r="E3255" s="132" t="n">
        <v>19.1083</v>
      </c>
      <c r="F3255" s="132" t="n">
        <v>19.1156</v>
      </c>
    </row>
    <row r="3256" customFormat="false" ht="12.8" hidden="true" customHeight="false" outlineLevel="0" collapsed="false">
      <c r="A3256" s="131" t="n">
        <v>1576101600</v>
      </c>
      <c r="B3256" s="330" t="n">
        <f aca="false">(A3256/(24*60*60))+DATE(1970,1,1)</f>
        <v>43810.9166666667</v>
      </c>
      <c r="C3256" s="132" t="n">
        <v>19.1156</v>
      </c>
      <c r="D3256" s="132" t="n">
        <v>19.13495</v>
      </c>
      <c r="E3256" s="132" t="n">
        <v>19.0376</v>
      </c>
      <c r="F3256" s="132" t="n">
        <v>19.0564</v>
      </c>
    </row>
    <row r="3257" customFormat="false" ht="12.8" hidden="true" customHeight="false" outlineLevel="0" collapsed="false">
      <c r="A3257" s="131" t="n">
        <v>1576188000</v>
      </c>
      <c r="B3257" s="330" t="n">
        <f aca="false">(A3257/(24*60*60))+DATE(1970,1,1)</f>
        <v>43811.9166666667</v>
      </c>
      <c r="C3257" s="132" t="n">
        <v>19.0564</v>
      </c>
      <c r="D3257" s="132" t="n">
        <v>19.0921</v>
      </c>
      <c r="E3257" s="132" t="n">
        <v>18.9792</v>
      </c>
      <c r="F3257" s="132" t="n">
        <v>19.0103</v>
      </c>
    </row>
    <row r="3258" customFormat="false" ht="12.8" hidden="true" customHeight="false" outlineLevel="0" collapsed="false">
      <c r="A3258" s="131" t="n">
        <v>1576447200</v>
      </c>
      <c r="B3258" s="330" t="n">
        <f aca="false">(A3258/(24*60*60))+DATE(1970,1,1)</f>
        <v>43814.9166666667</v>
      </c>
      <c r="C3258" s="132" t="n">
        <v>19.03724</v>
      </c>
      <c r="D3258" s="132" t="n">
        <v>19.083541</v>
      </c>
      <c r="E3258" s="132" t="n">
        <v>18.927701</v>
      </c>
      <c r="F3258" s="132" t="n">
        <v>18.9318</v>
      </c>
    </row>
    <row r="3259" customFormat="false" ht="12.8" hidden="true" customHeight="false" outlineLevel="0" collapsed="false">
      <c r="A3259" s="131" t="n">
        <v>1576533600</v>
      </c>
      <c r="B3259" s="330" t="n">
        <f aca="false">(A3259/(24*60*60))+DATE(1970,1,1)</f>
        <v>43815.9166666667</v>
      </c>
      <c r="C3259" s="132" t="n">
        <v>18.9318</v>
      </c>
      <c r="D3259" s="132" t="n">
        <v>18.964391</v>
      </c>
      <c r="E3259" s="132" t="n">
        <v>18.9019</v>
      </c>
      <c r="F3259" s="132" t="n">
        <v>18.925</v>
      </c>
    </row>
    <row r="3260" customFormat="false" ht="12.8" hidden="true" customHeight="false" outlineLevel="0" collapsed="false">
      <c r="A3260" s="131" t="n">
        <v>1576620000</v>
      </c>
      <c r="B3260" s="330" t="n">
        <f aca="false">(A3260/(24*60*60))+DATE(1970,1,1)</f>
        <v>43816.9166666667</v>
      </c>
      <c r="C3260" s="132" t="n">
        <v>18.925</v>
      </c>
      <c r="D3260" s="132" t="n">
        <v>18.98874</v>
      </c>
      <c r="E3260" s="132" t="n">
        <v>18.887799</v>
      </c>
      <c r="F3260" s="132" t="n">
        <v>18.9646</v>
      </c>
    </row>
    <row r="3261" customFormat="false" ht="12.8" hidden="true" customHeight="false" outlineLevel="0" collapsed="false">
      <c r="A3261" s="131" t="n">
        <v>1576706400</v>
      </c>
      <c r="B3261" s="330" t="n">
        <f aca="false">(A3261/(24*60*60))+DATE(1970,1,1)</f>
        <v>43817.9166666667</v>
      </c>
      <c r="C3261" s="132" t="n">
        <v>18.9646</v>
      </c>
      <c r="D3261" s="132" t="n">
        <v>19.0391</v>
      </c>
      <c r="E3261" s="132" t="n">
        <v>18.916301</v>
      </c>
      <c r="F3261" s="132" t="n">
        <v>18.917399</v>
      </c>
    </row>
    <row r="3262" customFormat="false" ht="12.8" hidden="true" customHeight="false" outlineLevel="0" collapsed="false">
      <c r="A3262" s="131" t="n">
        <v>1576792800</v>
      </c>
      <c r="B3262" s="330" t="n">
        <f aca="false">(A3262/(24*60*60))+DATE(1970,1,1)</f>
        <v>43818.9166666667</v>
      </c>
      <c r="C3262" s="132" t="n">
        <v>18.917399</v>
      </c>
      <c r="D3262" s="132" t="n">
        <v>18.9619</v>
      </c>
      <c r="E3262" s="132" t="n">
        <v>18.885699</v>
      </c>
      <c r="F3262" s="132" t="n">
        <v>18.9255</v>
      </c>
    </row>
    <row r="3263" customFormat="false" ht="12.8" hidden="true" customHeight="false" outlineLevel="0" collapsed="false">
      <c r="A3263" s="131" t="n">
        <v>1577052000</v>
      </c>
      <c r="B3263" s="330" t="n">
        <f aca="false">(A3263/(24*60*60))+DATE(1970,1,1)</f>
        <v>43821.9166666667</v>
      </c>
      <c r="C3263" s="132" t="n">
        <v>18.912499</v>
      </c>
      <c r="D3263" s="132" t="n">
        <v>18.983201</v>
      </c>
      <c r="E3263" s="132" t="n">
        <v>18.8954</v>
      </c>
      <c r="F3263" s="132" t="n">
        <v>18.9409</v>
      </c>
    </row>
    <row r="3264" customFormat="false" ht="12.8" hidden="true" customHeight="false" outlineLevel="0" collapsed="false">
      <c r="A3264" s="131" t="n">
        <v>1577138400</v>
      </c>
      <c r="B3264" s="330" t="n">
        <f aca="false">(A3264/(24*60*60))+DATE(1970,1,1)</f>
        <v>43822.9166666667</v>
      </c>
      <c r="C3264" s="132" t="n">
        <v>18.9409</v>
      </c>
      <c r="D3264" s="132" t="n">
        <v>18.9885</v>
      </c>
      <c r="E3264" s="132" t="n">
        <v>18.9245</v>
      </c>
      <c r="F3264" s="132" t="n">
        <v>18.97346</v>
      </c>
    </row>
    <row r="3265" customFormat="false" ht="12.8" hidden="true" customHeight="false" outlineLevel="0" collapsed="false">
      <c r="A3265" s="131" t="n">
        <v>1577311200</v>
      </c>
      <c r="B3265" s="330" t="n">
        <f aca="false">(A3265/(24*60*60))+DATE(1970,1,1)</f>
        <v>43824.9166666667</v>
      </c>
      <c r="C3265" s="132" t="n">
        <v>18.97346</v>
      </c>
      <c r="D3265" s="132" t="n">
        <v>18.97346</v>
      </c>
      <c r="E3265" s="132" t="n">
        <v>18.93117</v>
      </c>
      <c r="F3265" s="132" t="n">
        <v>18.941199</v>
      </c>
    </row>
    <row r="3266" customFormat="false" ht="12.8" hidden="true" customHeight="false" outlineLevel="0" collapsed="false">
      <c r="A3266" s="131" t="n">
        <v>1577397600</v>
      </c>
      <c r="B3266" s="330" t="n">
        <f aca="false">(A3266/(24*60*60))+DATE(1970,1,1)</f>
        <v>43825.9166666667</v>
      </c>
      <c r="C3266" s="132" t="n">
        <v>18.941199</v>
      </c>
      <c r="D3266" s="132" t="n">
        <v>18.955899</v>
      </c>
      <c r="E3266" s="132" t="n">
        <v>18.806001</v>
      </c>
      <c r="F3266" s="132" t="n">
        <v>18.85961</v>
      </c>
    </row>
    <row r="3267" customFormat="false" ht="12.8" hidden="true" customHeight="false" outlineLevel="0" collapsed="false">
      <c r="A3267" s="131" t="n">
        <v>1577656800</v>
      </c>
      <c r="B3267" s="330" t="n">
        <f aca="false">(A3267/(24*60*60))+DATE(1970,1,1)</f>
        <v>43828.9166666667</v>
      </c>
      <c r="C3267" s="132" t="n">
        <v>18.820701</v>
      </c>
      <c r="D3267" s="132" t="n">
        <v>18.9516</v>
      </c>
      <c r="E3267" s="132" t="n">
        <v>18.80135</v>
      </c>
      <c r="F3267" s="132" t="n">
        <v>18.924399</v>
      </c>
    </row>
    <row r="3268" customFormat="false" ht="12.8" hidden="true" customHeight="false" outlineLevel="0" collapsed="false">
      <c r="A3268" s="131" t="n">
        <v>1577743200</v>
      </c>
      <c r="B3268" s="330" t="n">
        <f aca="false">(A3268/(24*60*60))+DATE(1970,1,1)</f>
        <v>43829.9166666667</v>
      </c>
      <c r="C3268" s="132" t="n">
        <v>18.924399</v>
      </c>
      <c r="D3268" s="132" t="n">
        <v>18.94431</v>
      </c>
      <c r="E3268" s="132" t="n">
        <v>18.84034</v>
      </c>
      <c r="F3268" s="132" t="n">
        <v>18.88267</v>
      </c>
    </row>
    <row r="3269" customFormat="false" ht="12.8" hidden="false" customHeight="false" outlineLevel="0" collapsed="false">
      <c r="A3269" s="131" t="n">
        <v>1577916000</v>
      </c>
      <c r="B3269" s="330" t="n">
        <f aca="false">(A3269/(24*60*60))+DATE(1970,1,1)</f>
        <v>43831.9166666667</v>
      </c>
      <c r="C3269" s="132" t="n">
        <v>18.88267</v>
      </c>
      <c r="D3269" s="132" t="n">
        <v>18.922601</v>
      </c>
      <c r="E3269" s="132" t="n">
        <v>18.8312</v>
      </c>
      <c r="F3269" s="132" t="n">
        <v>18.8333</v>
      </c>
    </row>
    <row r="3270" customFormat="false" ht="12.8" hidden="false" customHeight="false" outlineLevel="0" collapsed="false">
      <c r="A3270" s="131" t="n">
        <v>1578002400</v>
      </c>
      <c r="B3270" s="330" t="n">
        <f aca="false">(A3270/(24*60*60))+DATE(1970,1,1)</f>
        <v>43832.9166666667</v>
      </c>
      <c r="C3270" s="132" t="n">
        <v>18.8333</v>
      </c>
      <c r="D3270" s="132" t="n">
        <v>19.026601</v>
      </c>
      <c r="E3270" s="132" t="n">
        <v>18.828999</v>
      </c>
      <c r="F3270" s="132" t="n">
        <v>18.926101</v>
      </c>
    </row>
    <row r="3271" customFormat="false" ht="12.8" hidden="false" customHeight="false" outlineLevel="0" collapsed="false">
      <c r="A3271" s="131" t="n">
        <v>1578261600</v>
      </c>
      <c r="B3271" s="330" t="n">
        <f aca="false">(A3271/(24*60*60))+DATE(1970,1,1)</f>
        <v>43835.9166666667</v>
      </c>
      <c r="C3271" s="132" t="n">
        <v>18.9008</v>
      </c>
      <c r="D3271" s="132" t="n">
        <v>18.9497</v>
      </c>
      <c r="E3271" s="132" t="n">
        <v>18.795701</v>
      </c>
      <c r="F3271" s="132" t="n">
        <v>18.8401</v>
      </c>
    </row>
    <row r="3272" customFormat="false" ht="12.8" hidden="false" customHeight="false" outlineLevel="0" collapsed="false">
      <c r="A3272" s="131" t="n">
        <v>1578348000</v>
      </c>
      <c r="B3272" s="330" t="n">
        <f aca="false">(A3272/(24*60*60))+DATE(1970,1,1)</f>
        <v>43836.9166666667</v>
      </c>
      <c r="C3272" s="132" t="n">
        <v>18.8401</v>
      </c>
      <c r="D3272" s="132" t="n">
        <v>18.928099</v>
      </c>
      <c r="E3272" s="132" t="n">
        <v>18.803531</v>
      </c>
      <c r="F3272" s="132" t="n">
        <v>18.8856</v>
      </c>
    </row>
    <row r="3273" customFormat="false" ht="12.8" hidden="false" customHeight="false" outlineLevel="0" collapsed="false">
      <c r="A3273" s="131" t="n">
        <v>1578434400</v>
      </c>
      <c r="B3273" s="330" t="n">
        <f aca="false">(A3273/(24*60*60))+DATE(1970,1,1)</f>
        <v>43837.9166666667</v>
      </c>
      <c r="C3273" s="132" t="n">
        <v>18.8856</v>
      </c>
      <c r="D3273" s="132" t="n">
        <v>19.007399</v>
      </c>
      <c r="E3273" s="132" t="n">
        <v>18.7655</v>
      </c>
      <c r="F3273" s="132" t="n">
        <v>18.812699</v>
      </c>
    </row>
    <row r="3274" customFormat="false" ht="12.8" hidden="false" customHeight="false" outlineLevel="0" collapsed="false">
      <c r="A3274" s="131" t="n">
        <v>1578520800</v>
      </c>
      <c r="B3274" s="330" t="n">
        <f aca="false">(A3274/(24*60*60))+DATE(1970,1,1)</f>
        <v>43838.9166666667</v>
      </c>
      <c r="C3274" s="132" t="n">
        <v>18.812699</v>
      </c>
      <c r="D3274" s="132" t="n">
        <v>18.8786</v>
      </c>
      <c r="E3274" s="132" t="n">
        <v>18.760119</v>
      </c>
      <c r="F3274" s="132" t="n">
        <v>18.836499</v>
      </c>
    </row>
    <row r="3275" customFormat="false" ht="12.8" hidden="false" customHeight="false" outlineLevel="0" collapsed="false">
      <c r="A3275" s="131" t="n">
        <v>1578607200</v>
      </c>
      <c r="B3275" s="330" t="n">
        <f aca="false">(A3275/(24*60*60))+DATE(1970,1,1)</f>
        <v>43839.9166666667</v>
      </c>
      <c r="C3275" s="132" t="n">
        <v>18.836499</v>
      </c>
      <c r="D3275" s="132" t="n">
        <v>18.855201</v>
      </c>
      <c r="E3275" s="132" t="n">
        <v>18.7459</v>
      </c>
      <c r="F3275" s="132" t="n">
        <v>18.8</v>
      </c>
    </row>
    <row r="3276" customFormat="false" ht="12.8" hidden="false" customHeight="false" outlineLevel="0" collapsed="false">
      <c r="A3276" s="131" t="n">
        <v>1578866400</v>
      </c>
      <c r="B3276" s="330" t="n">
        <f aca="false">(A3276/(24*60*60))+DATE(1970,1,1)</f>
        <v>43842.9166666667</v>
      </c>
      <c r="C3276" s="132" t="n">
        <v>18.7895</v>
      </c>
      <c r="D3276" s="132" t="n">
        <v>18.862201</v>
      </c>
      <c r="E3276" s="132" t="n">
        <v>18.753899</v>
      </c>
      <c r="F3276" s="132" t="n">
        <v>18.799201</v>
      </c>
    </row>
    <row r="3277" customFormat="false" ht="12.8" hidden="false" customHeight="false" outlineLevel="0" collapsed="false">
      <c r="A3277" s="131" t="n">
        <v>1578952800</v>
      </c>
      <c r="B3277" s="330" t="n">
        <f aca="false">(A3277/(24*60*60))+DATE(1970,1,1)</f>
        <v>43843.9166666667</v>
      </c>
      <c r="C3277" s="132" t="n">
        <v>18.799201</v>
      </c>
      <c r="D3277" s="132" t="n">
        <v>18.870101</v>
      </c>
      <c r="E3277" s="132" t="n">
        <v>18.776099</v>
      </c>
      <c r="F3277" s="132" t="n">
        <v>18.7816</v>
      </c>
    </row>
    <row r="3278" customFormat="false" ht="12.8" hidden="false" customHeight="false" outlineLevel="0" collapsed="false">
      <c r="A3278" s="131" t="n">
        <v>1579039200</v>
      </c>
      <c r="B3278" s="330" t="n">
        <f aca="false">(A3278/(24*60*60))+DATE(1970,1,1)</f>
        <v>43844.9166666667</v>
      </c>
      <c r="C3278" s="132" t="n">
        <v>18.7816</v>
      </c>
      <c r="D3278" s="132" t="n">
        <v>18.82615</v>
      </c>
      <c r="E3278" s="132" t="n">
        <v>18.76596</v>
      </c>
      <c r="F3278" s="132" t="n">
        <v>18.792001</v>
      </c>
    </row>
    <row r="3279" customFormat="false" ht="12.8" hidden="false" customHeight="false" outlineLevel="0" collapsed="false">
      <c r="A3279" s="131" t="n">
        <v>1579125600</v>
      </c>
      <c r="B3279" s="330" t="n">
        <f aca="false">(A3279/(24*60*60))+DATE(1970,1,1)</f>
        <v>43845.9166666667</v>
      </c>
      <c r="C3279" s="132" t="n">
        <v>18.792001</v>
      </c>
      <c r="D3279" s="132" t="n">
        <v>18.8107</v>
      </c>
      <c r="E3279" s="132" t="n">
        <v>18.766999</v>
      </c>
      <c r="F3279" s="132" t="n">
        <v>18.7797</v>
      </c>
    </row>
    <row r="3280" customFormat="false" ht="12.8" hidden="false" customHeight="false" outlineLevel="0" collapsed="false">
      <c r="A3280" s="131" t="n">
        <v>1579212000</v>
      </c>
      <c r="B3280" s="330" t="n">
        <f aca="false">(A3280/(24*60*60))+DATE(1970,1,1)</f>
        <v>43846.9166666667</v>
      </c>
      <c r="C3280" s="132" t="n">
        <v>18.7797</v>
      </c>
      <c r="D3280" s="132" t="n">
        <v>18.788501</v>
      </c>
      <c r="E3280" s="132" t="n">
        <v>18.6633</v>
      </c>
      <c r="F3280" s="132" t="n">
        <v>18.668099</v>
      </c>
    </row>
    <row r="3281" customFormat="false" ht="12.8" hidden="false" customHeight="false" outlineLevel="0" collapsed="false">
      <c r="A3281" s="131" t="n">
        <v>1579471200</v>
      </c>
      <c r="B3281" s="330" t="n">
        <f aca="false">(A3281/(24*60*60))+DATE(1970,1,1)</f>
        <v>43849.9166666667</v>
      </c>
      <c r="C3281" s="132" t="n">
        <v>18.653199</v>
      </c>
      <c r="D3281" s="132" t="n">
        <v>18.692201</v>
      </c>
      <c r="E3281" s="132" t="n">
        <v>18.6451</v>
      </c>
      <c r="F3281" s="132" t="n">
        <v>18.6601</v>
      </c>
    </row>
    <row r="3282" customFormat="false" ht="12.8" hidden="false" customHeight="false" outlineLevel="0" collapsed="false">
      <c r="A3282" s="131" t="n">
        <v>1579557600</v>
      </c>
      <c r="B3282" s="330" t="n">
        <f aca="false">(A3282/(24*60*60))+DATE(1970,1,1)</f>
        <v>43850.9166666667</v>
      </c>
      <c r="C3282" s="132" t="n">
        <v>18.6601</v>
      </c>
      <c r="D3282" s="132" t="n">
        <v>18.791301</v>
      </c>
      <c r="E3282" s="132" t="n">
        <v>18.659501</v>
      </c>
      <c r="F3282" s="132" t="n">
        <v>18.772799</v>
      </c>
    </row>
    <row r="3283" customFormat="false" ht="12.8" hidden="false" customHeight="false" outlineLevel="0" collapsed="false">
      <c r="A3283" s="131" t="n">
        <v>1579644000</v>
      </c>
      <c r="B3283" s="330" t="n">
        <f aca="false">(A3283/(24*60*60))+DATE(1970,1,1)</f>
        <v>43851.9166666667</v>
      </c>
      <c r="C3283" s="132" t="n">
        <v>18.772799</v>
      </c>
      <c r="D3283" s="132" t="n">
        <v>18.790801</v>
      </c>
      <c r="E3283" s="132" t="n">
        <v>18.66459</v>
      </c>
      <c r="F3283" s="132" t="n">
        <v>18.6892</v>
      </c>
    </row>
    <row r="3284" customFormat="false" ht="12.8" hidden="false" customHeight="false" outlineLevel="0" collapsed="false">
      <c r="A3284" s="131" t="n">
        <v>1579730400</v>
      </c>
      <c r="B3284" s="330" t="n">
        <f aca="false">(A3284/(24*60*60))+DATE(1970,1,1)</f>
        <v>43852.9166666667</v>
      </c>
      <c r="C3284" s="132" t="n">
        <v>18.6892</v>
      </c>
      <c r="D3284" s="132" t="n">
        <v>18.855401</v>
      </c>
      <c r="E3284" s="132" t="n">
        <v>18.682099</v>
      </c>
      <c r="F3284" s="132" t="n">
        <v>18.7538</v>
      </c>
    </row>
    <row r="3285" customFormat="false" ht="12.8" hidden="false" customHeight="false" outlineLevel="0" collapsed="false">
      <c r="A3285" s="131" t="n">
        <v>1579816800</v>
      </c>
      <c r="B3285" s="330" t="n">
        <f aca="false">(A3285/(24*60*60))+DATE(1970,1,1)</f>
        <v>43853.9166666667</v>
      </c>
      <c r="C3285" s="132" t="n">
        <v>18.7538</v>
      </c>
      <c r="D3285" s="132" t="n">
        <v>18.8667</v>
      </c>
      <c r="E3285" s="132" t="n">
        <v>18.725301</v>
      </c>
      <c r="F3285" s="132" t="n">
        <v>18.784791</v>
      </c>
    </row>
    <row r="3286" customFormat="false" ht="12.8" hidden="false" customHeight="false" outlineLevel="0" collapsed="false">
      <c r="A3286" s="131" t="n">
        <v>1580076000</v>
      </c>
      <c r="B3286" s="330" t="n">
        <f aca="false">(A3286/(24*60*60))+DATE(1970,1,1)</f>
        <v>43856.9166666667</v>
      </c>
      <c r="C3286" s="132" t="n">
        <v>18.829301</v>
      </c>
      <c r="D3286" s="132" t="n">
        <v>18.9759</v>
      </c>
      <c r="E3286" s="132" t="n">
        <v>18.82302</v>
      </c>
      <c r="F3286" s="132" t="n">
        <v>18.9089</v>
      </c>
    </row>
    <row r="3287" customFormat="false" ht="12.8" hidden="false" customHeight="false" outlineLevel="0" collapsed="false">
      <c r="A3287" s="131" t="n">
        <v>1580162400</v>
      </c>
      <c r="B3287" s="330" t="n">
        <f aca="false">(A3287/(24*60*60))+DATE(1970,1,1)</f>
        <v>43857.9166666667</v>
      </c>
      <c r="C3287" s="132" t="n">
        <v>18.9089</v>
      </c>
      <c r="D3287" s="132" t="n">
        <v>18.927899</v>
      </c>
      <c r="E3287" s="132" t="n">
        <v>18.7077</v>
      </c>
      <c r="F3287" s="132" t="n">
        <v>18.7196</v>
      </c>
    </row>
    <row r="3288" customFormat="false" ht="12.8" hidden="false" customHeight="false" outlineLevel="0" collapsed="false">
      <c r="A3288" s="131" t="n">
        <v>1580248800</v>
      </c>
      <c r="B3288" s="330" t="n">
        <f aca="false">(A3288/(24*60*60))+DATE(1970,1,1)</f>
        <v>43858.9166666667</v>
      </c>
      <c r="C3288" s="132" t="n">
        <v>18.7196</v>
      </c>
      <c r="D3288" s="132" t="n">
        <v>18.774329</v>
      </c>
      <c r="E3288" s="132" t="n">
        <v>18.667399</v>
      </c>
      <c r="F3288" s="132" t="n">
        <v>18.696401</v>
      </c>
    </row>
    <row r="3289" customFormat="false" ht="12.8" hidden="false" customHeight="false" outlineLevel="0" collapsed="false">
      <c r="A3289" s="131" t="n">
        <v>1580335200</v>
      </c>
      <c r="B3289" s="330" t="n">
        <f aca="false">(A3289/(24*60*60))+DATE(1970,1,1)</f>
        <v>43859.9166666667</v>
      </c>
      <c r="C3289" s="132" t="n">
        <v>18.696401</v>
      </c>
      <c r="D3289" s="132" t="n">
        <v>18.87</v>
      </c>
      <c r="E3289" s="132" t="n">
        <v>18.6911</v>
      </c>
      <c r="F3289" s="132" t="n">
        <v>18.7788</v>
      </c>
    </row>
    <row r="3290" customFormat="false" ht="12.8" hidden="false" customHeight="false" outlineLevel="0" collapsed="false">
      <c r="A3290" s="131" t="n">
        <v>1580421600</v>
      </c>
      <c r="B3290" s="330" t="n">
        <f aca="false">(A3290/(24*60*60))+DATE(1970,1,1)</f>
        <v>43860.9166666667</v>
      </c>
      <c r="C3290" s="132" t="n">
        <v>18.7788</v>
      </c>
      <c r="D3290" s="132" t="n">
        <v>18.941701</v>
      </c>
      <c r="E3290" s="132" t="n">
        <v>18.746199</v>
      </c>
      <c r="F3290" s="132" t="n">
        <v>18.871899</v>
      </c>
    </row>
    <row r="3291" customFormat="false" ht="12.8" hidden="false" customHeight="false" outlineLevel="0" collapsed="false">
      <c r="A3291" s="131" t="n">
        <v>1580680800</v>
      </c>
      <c r="B3291" s="330" t="n">
        <f aca="false">(A3291/(24*60*60))+DATE(1970,1,1)</f>
        <v>43863.9166666667</v>
      </c>
      <c r="C3291" s="132" t="n">
        <v>18.85147</v>
      </c>
      <c r="D3291" s="132" t="n">
        <v>18.89709</v>
      </c>
      <c r="E3291" s="132" t="n">
        <v>18.71876</v>
      </c>
      <c r="F3291" s="132" t="n">
        <v>18.816899</v>
      </c>
    </row>
    <row r="3292" customFormat="false" ht="12.8" hidden="false" customHeight="false" outlineLevel="0" collapsed="false">
      <c r="A3292" s="131" t="n">
        <v>1580767200</v>
      </c>
      <c r="B3292" s="330" t="n">
        <f aca="false">(A3292/(24*60*60))+DATE(1970,1,1)</f>
        <v>43864.9166666667</v>
      </c>
      <c r="C3292" s="132" t="n">
        <v>18.816899</v>
      </c>
      <c r="D3292" s="132" t="n">
        <v>18.842099</v>
      </c>
      <c r="E3292" s="132" t="n">
        <v>18.656199</v>
      </c>
      <c r="F3292" s="132" t="n">
        <v>18.663001</v>
      </c>
    </row>
    <row r="3293" customFormat="false" ht="12.8" hidden="false" customHeight="false" outlineLevel="0" collapsed="false">
      <c r="A3293" s="131" t="n">
        <v>1580853600</v>
      </c>
      <c r="B3293" s="330" t="n">
        <f aca="false">(A3293/(24*60*60))+DATE(1970,1,1)</f>
        <v>43865.9166666667</v>
      </c>
      <c r="C3293" s="132" t="n">
        <v>18.663001</v>
      </c>
      <c r="D3293" s="132" t="n">
        <v>18.696601</v>
      </c>
      <c r="E3293" s="132" t="n">
        <v>18.5736</v>
      </c>
      <c r="F3293" s="132" t="n">
        <v>18.5952</v>
      </c>
    </row>
    <row r="3294" customFormat="false" ht="12.8" hidden="false" customHeight="false" outlineLevel="0" collapsed="false">
      <c r="A3294" s="131" t="n">
        <v>1580940000</v>
      </c>
      <c r="B3294" s="330" t="n">
        <f aca="false">(A3294/(24*60*60))+DATE(1970,1,1)</f>
        <v>43866.9166666667</v>
      </c>
      <c r="C3294" s="132" t="n">
        <v>18.5952</v>
      </c>
      <c r="D3294" s="132" t="n">
        <v>18.6965</v>
      </c>
      <c r="E3294" s="132" t="n">
        <v>18.558499</v>
      </c>
      <c r="F3294" s="132" t="n">
        <v>18.658</v>
      </c>
    </row>
    <row r="3295" customFormat="false" ht="12.8" hidden="false" customHeight="false" outlineLevel="0" collapsed="false">
      <c r="A3295" s="131" t="n">
        <v>1581026400</v>
      </c>
      <c r="B3295" s="330" t="n">
        <f aca="false">(A3295/(24*60*60))+DATE(1970,1,1)</f>
        <v>43867.9166666667</v>
      </c>
      <c r="C3295" s="132" t="n">
        <v>18.658</v>
      </c>
      <c r="D3295" s="132" t="n">
        <v>18.8285</v>
      </c>
      <c r="E3295" s="132" t="n">
        <v>18.6279</v>
      </c>
      <c r="F3295" s="132" t="n">
        <v>18.7725</v>
      </c>
    </row>
    <row r="3296" customFormat="false" ht="12.8" hidden="false" customHeight="false" outlineLevel="0" collapsed="false">
      <c r="A3296" s="131" t="n">
        <v>1581285600</v>
      </c>
      <c r="B3296" s="330" t="n">
        <f aca="false">(A3296/(24*60*60))+DATE(1970,1,1)</f>
        <v>43870.9166666667</v>
      </c>
      <c r="C3296" s="132" t="n">
        <v>18.773999</v>
      </c>
      <c r="D3296" s="132" t="n">
        <v>18.827901</v>
      </c>
      <c r="E3296" s="132" t="n">
        <v>18.694899</v>
      </c>
      <c r="F3296" s="132" t="n">
        <v>18.6951</v>
      </c>
    </row>
    <row r="3297" customFormat="false" ht="12.8" hidden="false" customHeight="false" outlineLevel="0" collapsed="false">
      <c r="A3297" s="131" t="n">
        <v>1581372000</v>
      </c>
      <c r="B3297" s="330" t="n">
        <f aca="false">(A3297/(24*60*60))+DATE(1970,1,1)</f>
        <v>43871.9166666667</v>
      </c>
      <c r="C3297" s="132" t="n">
        <v>18.6951</v>
      </c>
      <c r="D3297" s="132" t="n">
        <v>18.716399</v>
      </c>
      <c r="E3297" s="132" t="n">
        <v>18.6428</v>
      </c>
      <c r="F3297" s="132" t="n">
        <v>18.653399</v>
      </c>
    </row>
    <row r="3298" customFormat="false" ht="12.8" hidden="false" customHeight="false" outlineLevel="0" collapsed="false">
      <c r="A3298" s="131" t="n">
        <v>1581458400</v>
      </c>
      <c r="B3298" s="330" t="n">
        <f aca="false">(A3298/(24*60*60))+DATE(1970,1,1)</f>
        <v>43872.9166666667</v>
      </c>
      <c r="C3298" s="132" t="n">
        <v>18.653399</v>
      </c>
      <c r="D3298" s="132" t="n">
        <v>18.6699</v>
      </c>
      <c r="E3298" s="132" t="n">
        <v>18.605599</v>
      </c>
      <c r="F3298" s="132" t="n">
        <v>18.619599</v>
      </c>
    </row>
    <row r="3299" customFormat="false" ht="12.8" hidden="false" customHeight="false" outlineLevel="0" collapsed="false">
      <c r="A3299" s="131" t="n">
        <v>1581544800</v>
      </c>
      <c r="B3299" s="330" t="n">
        <f aca="false">(A3299/(24*60*60))+DATE(1970,1,1)</f>
        <v>43873.9166666667</v>
      </c>
      <c r="C3299" s="132" t="n">
        <v>18.619599</v>
      </c>
      <c r="D3299" s="132" t="n">
        <v>18.683699</v>
      </c>
      <c r="E3299" s="132" t="n">
        <v>18.579921</v>
      </c>
      <c r="F3299" s="132" t="n">
        <v>18.5983</v>
      </c>
    </row>
    <row r="3300" customFormat="false" ht="12.8" hidden="false" customHeight="false" outlineLevel="0" collapsed="false">
      <c r="A3300" s="131" t="n">
        <v>1581631200</v>
      </c>
      <c r="B3300" s="330" t="n">
        <f aca="false">(A3300/(24*60*60))+DATE(1970,1,1)</f>
        <v>43874.9166666667</v>
      </c>
      <c r="C3300" s="132" t="n">
        <v>18.5983</v>
      </c>
      <c r="D3300" s="132" t="n">
        <v>18.6148</v>
      </c>
      <c r="E3300" s="132" t="n">
        <v>18.536601</v>
      </c>
      <c r="F3300" s="132" t="n">
        <v>18.540101</v>
      </c>
    </row>
    <row r="3301" customFormat="false" ht="12.8" hidden="false" customHeight="false" outlineLevel="0" collapsed="false">
      <c r="A3301" s="131" t="n">
        <v>1581890400</v>
      </c>
      <c r="B3301" s="330" t="n">
        <f aca="false">(A3301/(24*60*60))+DATE(1970,1,1)</f>
        <v>43877.9166666667</v>
      </c>
      <c r="C3301" s="132" t="n">
        <v>18.533709</v>
      </c>
      <c r="D3301" s="132" t="n">
        <v>18.5859</v>
      </c>
      <c r="E3301" s="132" t="n">
        <v>18.5225</v>
      </c>
      <c r="F3301" s="132" t="n">
        <v>18.558801</v>
      </c>
    </row>
    <row r="3302" customFormat="false" ht="12.8" hidden="false" customHeight="false" outlineLevel="0" collapsed="false">
      <c r="A3302" s="131" t="n">
        <v>1581976800</v>
      </c>
      <c r="B3302" s="330" t="n">
        <f aca="false">(A3302/(24*60*60))+DATE(1970,1,1)</f>
        <v>43878.9166666667</v>
      </c>
      <c r="C3302" s="132" t="n">
        <v>18.558801</v>
      </c>
      <c r="D3302" s="132" t="n">
        <v>18.661</v>
      </c>
      <c r="E3302" s="132" t="n">
        <v>18.551301</v>
      </c>
      <c r="F3302" s="132" t="n">
        <v>18.5889</v>
      </c>
    </row>
    <row r="3303" customFormat="false" ht="12.8" hidden="false" customHeight="false" outlineLevel="0" collapsed="false">
      <c r="A3303" s="131" t="n">
        <v>1582063200</v>
      </c>
      <c r="B3303" s="330" t="n">
        <f aca="false">(A3303/(24*60*60))+DATE(1970,1,1)</f>
        <v>43879.9166666667</v>
      </c>
      <c r="C3303" s="132" t="n">
        <v>18.5889</v>
      </c>
      <c r="D3303" s="132" t="n">
        <v>18.6216</v>
      </c>
      <c r="E3303" s="132" t="n">
        <v>18.552899</v>
      </c>
      <c r="F3303" s="132" t="n">
        <v>18.562899</v>
      </c>
    </row>
    <row r="3304" customFormat="false" ht="12.8" hidden="false" customHeight="false" outlineLevel="0" collapsed="false">
      <c r="A3304" s="131" t="n">
        <v>1582149600</v>
      </c>
      <c r="B3304" s="330" t="n">
        <f aca="false">(A3304/(24*60*60))+DATE(1970,1,1)</f>
        <v>43880.9166666667</v>
      </c>
      <c r="C3304" s="132" t="n">
        <v>18.562899</v>
      </c>
      <c r="D3304" s="132" t="n">
        <v>18.8592</v>
      </c>
      <c r="E3304" s="132" t="n">
        <v>18.552501</v>
      </c>
      <c r="F3304" s="132" t="n">
        <v>18.831799</v>
      </c>
    </row>
    <row r="3305" customFormat="false" ht="12.8" hidden="false" customHeight="false" outlineLevel="0" collapsed="false">
      <c r="A3305" s="131" t="n">
        <v>1582236000</v>
      </c>
      <c r="B3305" s="330" t="n">
        <f aca="false">(A3305/(24*60*60))+DATE(1970,1,1)</f>
        <v>43881.9166666667</v>
      </c>
      <c r="C3305" s="132" t="n">
        <v>18.831799</v>
      </c>
      <c r="D3305" s="132" t="n">
        <v>19.0854</v>
      </c>
      <c r="E3305" s="132" t="n">
        <v>18.7984</v>
      </c>
      <c r="F3305" s="132" t="n">
        <v>18.886001</v>
      </c>
    </row>
    <row r="3306" customFormat="false" ht="12.8" hidden="false" customHeight="false" outlineLevel="0" collapsed="false">
      <c r="A3306" s="131" t="n">
        <v>1582495200</v>
      </c>
      <c r="B3306" s="330" t="n">
        <f aca="false">(A3306/(24*60*60))+DATE(1970,1,1)</f>
        <v>43884.9166666667</v>
      </c>
      <c r="C3306" s="132" t="n">
        <v>18.9842</v>
      </c>
      <c r="D3306" s="132" t="n">
        <v>19.262099</v>
      </c>
      <c r="E3306" s="132" t="n">
        <v>18.979701</v>
      </c>
      <c r="F3306" s="132" t="n">
        <v>19.0696</v>
      </c>
    </row>
    <row r="3307" customFormat="false" ht="12.8" hidden="false" customHeight="false" outlineLevel="0" collapsed="false">
      <c r="A3307" s="131" t="n">
        <v>1582581600</v>
      </c>
      <c r="B3307" s="330" t="n">
        <f aca="false">(A3307/(24*60*60))+DATE(1970,1,1)</f>
        <v>43885.9166666667</v>
      </c>
      <c r="C3307" s="132" t="n">
        <v>19.0696</v>
      </c>
      <c r="D3307" s="132" t="n">
        <v>19.203099</v>
      </c>
      <c r="E3307" s="132" t="n">
        <v>18.9416</v>
      </c>
      <c r="F3307" s="132" t="n">
        <v>19.0771</v>
      </c>
    </row>
    <row r="3308" customFormat="false" ht="12.8" hidden="false" customHeight="false" outlineLevel="0" collapsed="false">
      <c r="A3308" s="131" t="n">
        <v>1582668000</v>
      </c>
      <c r="B3308" s="330" t="n">
        <f aca="false">(A3308/(24*60*60))+DATE(1970,1,1)</f>
        <v>43886.9166666667</v>
      </c>
      <c r="C3308" s="132" t="n">
        <v>19.0771</v>
      </c>
      <c r="D3308" s="132" t="n">
        <v>19.2968</v>
      </c>
      <c r="E3308" s="132" t="n">
        <v>19.063701</v>
      </c>
      <c r="F3308" s="132" t="n">
        <v>19.279799</v>
      </c>
    </row>
    <row r="3309" customFormat="false" ht="12.8" hidden="false" customHeight="false" outlineLevel="0" collapsed="false">
      <c r="A3309" s="131" t="n">
        <v>1582754400</v>
      </c>
      <c r="B3309" s="330" t="n">
        <f aca="false">(A3309/(24*60*60))+DATE(1970,1,1)</f>
        <v>43887.9166666667</v>
      </c>
      <c r="C3309" s="132" t="n">
        <v>19.279799</v>
      </c>
      <c r="D3309" s="132" t="n">
        <v>19.5073</v>
      </c>
      <c r="E3309" s="132" t="n">
        <v>19.2629</v>
      </c>
      <c r="F3309" s="132" t="n">
        <v>19.4968</v>
      </c>
    </row>
    <row r="3310" customFormat="false" ht="12.8" hidden="false" customHeight="false" outlineLevel="0" collapsed="false">
      <c r="A3310" s="131" t="n">
        <v>1582840800</v>
      </c>
      <c r="B3310" s="330" t="n">
        <f aca="false">(A3310/(24*60*60))+DATE(1970,1,1)</f>
        <v>43888.9166666667</v>
      </c>
      <c r="C3310" s="132" t="n">
        <v>19.4968</v>
      </c>
      <c r="D3310" s="132" t="n">
        <v>19.893861</v>
      </c>
      <c r="E3310" s="132" t="n">
        <v>19.454699</v>
      </c>
      <c r="F3310" s="132" t="n">
        <v>19.64737</v>
      </c>
    </row>
    <row r="3311" customFormat="false" ht="12.8" hidden="false" customHeight="false" outlineLevel="0" collapsed="false">
      <c r="A3311" s="131" t="n">
        <v>1583100000</v>
      </c>
      <c r="B3311" s="330" t="n">
        <f aca="false">(A3311/(24*60*60))+DATE(1970,1,1)</f>
        <v>43891.9166666667</v>
      </c>
      <c r="C3311" s="132" t="n">
        <v>19.5995</v>
      </c>
      <c r="D3311" s="132" t="n">
        <v>19.881671</v>
      </c>
      <c r="E3311" s="132" t="n">
        <v>19.385939</v>
      </c>
      <c r="F3311" s="132" t="n">
        <v>19.3886</v>
      </c>
    </row>
    <row r="3312" customFormat="false" ht="12.8" hidden="false" customHeight="false" outlineLevel="0" collapsed="false">
      <c r="A3312" s="131" t="n">
        <v>1583186400</v>
      </c>
      <c r="B3312" s="330" t="n">
        <f aca="false">(A3312/(24*60*60))+DATE(1970,1,1)</f>
        <v>43892.9166666667</v>
      </c>
      <c r="C3312" s="132" t="n">
        <v>19.3886</v>
      </c>
      <c r="D3312" s="132" t="n">
        <v>19.5579</v>
      </c>
      <c r="E3312" s="132" t="n">
        <v>19.150941</v>
      </c>
      <c r="F3312" s="132" t="n">
        <v>19.4509</v>
      </c>
    </row>
    <row r="3313" customFormat="false" ht="12.8" hidden="false" customHeight="false" outlineLevel="0" collapsed="false">
      <c r="A3313" s="131" t="n">
        <v>1583272800</v>
      </c>
      <c r="B3313" s="330" t="n">
        <f aca="false">(A3313/(24*60*60))+DATE(1970,1,1)</f>
        <v>43893.9166666667</v>
      </c>
      <c r="C3313" s="132" t="n">
        <v>19.4509</v>
      </c>
      <c r="D3313" s="132" t="n">
        <v>19.6225</v>
      </c>
      <c r="E3313" s="132" t="n">
        <v>19.186</v>
      </c>
      <c r="F3313" s="132" t="n">
        <v>19.5338</v>
      </c>
    </row>
    <row r="3314" customFormat="false" ht="12.8" hidden="false" customHeight="false" outlineLevel="0" collapsed="false">
      <c r="A3314" s="131" t="n">
        <v>1583359200</v>
      </c>
      <c r="B3314" s="330" t="n">
        <f aca="false">(A3314/(24*60*60))+DATE(1970,1,1)</f>
        <v>43894.9166666667</v>
      </c>
      <c r="C3314" s="132" t="n">
        <v>19.5338</v>
      </c>
      <c r="D3314" s="132" t="n">
        <v>19.9819</v>
      </c>
      <c r="E3314" s="132" t="n">
        <v>19.4975</v>
      </c>
      <c r="F3314" s="132" t="n">
        <v>19.8438</v>
      </c>
    </row>
    <row r="3315" customFormat="false" ht="12.8" hidden="false" customHeight="false" outlineLevel="0" collapsed="false">
      <c r="A3315" s="131" t="n">
        <v>1583445600</v>
      </c>
      <c r="B3315" s="330" t="n">
        <f aca="false">(A3315/(24*60*60))+DATE(1970,1,1)</f>
        <v>43895.9166666667</v>
      </c>
      <c r="C3315" s="132" t="n">
        <v>19.8438</v>
      </c>
      <c r="D3315" s="132" t="n">
        <v>20.3796</v>
      </c>
      <c r="E3315" s="132" t="n">
        <v>19.8081</v>
      </c>
      <c r="F3315" s="132" t="n">
        <v>20.1052</v>
      </c>
    </row>
    <row r="3316" customFormat="false" ht="12.8" hidden="false" customHeight="false" outlineLevel="0" collapsed="false">
      <c r="A3316" s="131" t="n">
        <v>1583701200</v>
      </c>
      <c r="B3316" s="330" t="n">
        <f aca="false">(A3316/(24*60*60))+DATE(1970,1,1)</f>
        <v>43898.875</v>
      </c>
      <c r="C3316" s="132" t="n">
        <v>20.1052</v>
      </c>
      <c r="D3316" s="132" t="n">
        <v>22.0622</v>
      </c>
      <c r="E3316" s="132" t="n">
        <v>20.1052</v>
      </c>
      <c r="F3316" s="132" t="n">
        <v>20.7749</v>
      </c>
    </row>
    <row r="3317" customFormat="false" ht="12.8" hidden="false" customHeight="false" outlineLevel="0" collapsed="false">
      <c r="A3317" s="131" t="n">
        <v>1583787600</v>
      </c>
      <c r="B3317" s="330" t="n">
        <f aca="false">(A3317/(24*60*60))+DATE(1970,1,1)</f>
        <v>43899.875</v>
      </c>
      <c r="C3317" s="132" t="n">
        <v>20.7749</v>
      </c>
      <c r="D3317" s="132" t="n">
        <v>21.0854</v>
      </c>
      <c r="E3317" s="132" t="n">
        <v>20.2969</v>
      </c>
      <c r="F3317" s="132" t="n">
        <v>20.8333</v>
      </c>
    </row>
    <row r="3318" customFormat="false" ht="12.8" hidden="false" customHeight="false" outlineLevel="0" collapsed="false">
      <c r="A3318" s="131" t="n">
        <v>1583874000</v>
      </c>
      <c r="B3318" s="330" t="n">
        <f aca="false">(A3318/(24*60*60))+DATE(1970,1,1)</f>
        <v>43900.875</v>
      </c>
      <c r="C3318" s="132" t="n">
        <v>20.8333</v>
      </c>
      <c r="D3318" s="132" t="n">
        <v>21.49472</v>
      </c>
      <c r="E3318" s="132" t="n">
        <v>20.76303</v>
      </c>
      <c r="F3318" s="132" t="n">
        <v>21.3777</v>
      </c>
    </row>
    <row r="3319" customFormat="false" ht="12.8" hidden="false" customHeight="false" outlineLevel="0" collapsed="false">
      <c r="A3319" s="131" t="n">
        <v>1583960400</v>
      </c>
      <c r="B3319" s="330" t="n">
        <f aca="false">(A3319/(24*60*60))+DATE(1970,1,1)</f>
        <v>43901.875</v>
      </c>
      <c r="C3319" s="132" t="n">
        <v>21.3777</v>
      </c>
      <c r="D3319" s="132" t="n">
        <v>22.9434</v>
      </c>
      <c r="E3319" s="132" t="n">
        <v>21.3457</v>
      </c>
      <c r="F3319" s="132" t="n">
        <v>21.9171</v>
      </c>
    </row>
    <row r="3320" customFormat="false" ht="12.8" hidden="false" customHeight="false" outlineLevel="0" collapsed="false">
      <c r="A3320" s="131" t="n">
        <v>1584046800</v>
      </c>
      <c r="B3320" s="330" t="n">
        <f aca="false">(A3320/(24*60*60))+DATE(1970,1,1)</f>
        <v>43902.875</v>
      </c>
      <c r="C3320" s="132" t="n">
        <v>21.9171</v>
      </c>
      <c r="D3320" s="132" t="n">
        <v>22.1177</v>
      </c>
      <c r="E3320" s="132" t="n">
        <v>21.3548</v>
      </c>
      <c r="F3320" s="132" t="n">
        <v>21.8909</v>
      </c>
    </row>
    <row r="3321" customFormat="false" ht="12.8" hidden="false" customHeight="false" outlineLevel="0" collapsed="false">
      <c r="A3321" s="131" t="n">
        <v>1584306000</v>
      </c>
      <c r="B3321" s="330" t="n">
        <f aca="false">(A3321/(24*60*60))+DATE(1970,1,1)</f>
        <v>43905.875</v>
      </c>
      <c r="C3321" s="132" t="n">
        <v>21.8909</v>
      </c>
      <c r="D3321" s="132" t="n">
        <v>23.079</v>
      </c>
      <c r="E3321" s="132" t="n">
        <v>21.3927</v>
      </c>
      <c r="F3321" s="132" t="n">
        <v>22.8427</v>
      </c>
    </row>
    <row r="3322" customFormat="false" ht="12.8" hidden="false" customHeight="false" outlineLevel="0" collapsed="false">
      <c r="A3322" s="131" t="n">
        <v>1584392400</v>
      </c>
      <c r="B3322" s="330" t="n">
        <f aca="false">(A3322/(24*60*60))+DATE(1970,1,1)</f>
        <v>43906.875</v>
      </c>
      <c r="C3322" s="132" t="n">
        <v>22.8427</v>
      </c>
      <c r="D3322" s="132" t="n">
        <v>23.2319</v>
      </c>
      <c r="E3322" s="132" t="n">
        <v>22.45864</v>
      </c>
      <c r="F3322" s="132" t="n">
        <v>22.938</v>
      </c>
    </row>
    <row r="3323" customFormat="false" ht="12.8" hidden="false" customHeight="false" outlineLevel="0" collapsed="false">
      <c r="A3323" s="131" t="n">
        <v>1584478800</v>
      </c>
      <c r="B3323" s="330" t="n">
        <f aca="false">(A3323/(24*60*60))+DATE(1970,1,1)</f>
        <v>43907.875</v>
      </c>
      <c r="C3323" s="132" t="n">
        <v>22.938</v>
      </c>
      <c r="D3323" s="132" t="n">
        <v>24.1013</v>
      </c>
      <c r="E3323" s="132" t="n">
        <v>22.8141</v>
      </c>
      <c r="F3323" s="132" t="n">
        <v>23.7148</v>
      </c>
    </row>
    <row r="3324" customFormat="false" ht="12.8" hidden="false" customHeight="false" outlineLevel="0" collapsed="false">
      <c r="A3324" s="131" t="n">
        <v>1584565200</v>
      </c>
      <c r="B3324" s="330" t="n">
        <f aca="false">(A3324/(24*60*60))+DATE(1970,1,1)</f>
        <v>43908.875</v>
      </c>
      <c r="C3324" s="132" t="n">
        <v>23.7148</v>
      </c>
      <c r="D3324" s="132" t="n">
        <v>24.64301</v>
      </c>
      <c r="E3324" s="132" t="n">
        <v>23.6014</v>
      </c>
      <c r="F3324" s="132" t="n">
        <v>24.0128</v>
      </c>
    </row>
    <row r="3325" customFormat="false" ht="12.8" hidden="false" customHeight="false" outlineLevel="0" collapsed="false">
      <c r="A3325" s="131" t="n">
        <v>1584651600</v>
      </c>
      <c r="B3325" s="330" t="n">
        <f aca="false">(A3325/(24*60*60))+DATE(1970,1,1)</f>
        <v>43909.875</v>
      </c>
      <c r="C3325" s="132" t="n">
        <v>24.0128</v>
      </c>
      <c r="D3325" s="132" t="n">
        <v>24.56031</v>
      </c>
      <c r="E3325" s="132" t="n">
        <v>23.4866</v>
      </c>
      <c r="F3325" s="132" t="n">
        <v>24.4251</v>
      </c>
    </row>
    <row r="3326" customFormat="false" ht="12.8" hidden="false" customHeight="false" outlineLevel="0" collapsed="false">
      <c r="A3326" s="131" t="n">
        <v>1584910800</v>
      </c>
      <c r="B3326" s="330" t="n">
        <f aca="false">(A3326/(24*60*60))+DATE(1970,1,1)</f>
        <v>43912.875</v>
      </c>
      <c r="C3326" s="132" t="n">
        <v>24.4251</v>
      </c>
      <c r="D3326" s="132" t="n">
        <v>25.3556</v>
      </c>
      <c r="E3326" s="132" t="n">
        <v>24.39739</v>
      </c>
      <c r="F3326" s="132" t="n">
        <v>25.3543</v>
      </c>
    </row>
    <row r="3327" customFormat="false" ht="12.8" hidden="false" customHeight="false" outlineLevel="0" collapsed="false">
      <c r="A3327" s="131" t="n">
        <v>1584997200</v>
      </c>
      <c r="B3327" s="330" t="n">
        <f aca="false">(A3327/(24*60*60))+DATE(1970,1,1)</f>
        <v>43913.875</v>
      </c>
      <c r="C3327" s="132" t="n">
        <v>25.3543</v>
      </c>
      <c r="D3327" s="132" t="n">
        <v>25.44741</v>
      </c>
      <c r="E3327" s="132" t="n">
        <v>24.613</v>
      </c>
      <c r="F3327" s="132" t="n">
        <v>24.8379</v>
      </c>
    </row>
    <row r="3328" customFormat="false" ht="12.8" hidden="false" customHeight="false" outlineLevel="0" collapsed="false">
      <c r="A3328" s="131" t="n">
        <v>1585083600</v>
      </c>
      <c r="B3328" s="330" t="n">
        <f aca="false">(A3328/(24*60*60))+DATE(1970,1,1)</f>
        <v>43914.875</v>
      </c>
      <c r="C3328" s="132" t="n">
        <v>24.8379</v>
      </c>
      <c r="D3328" s="132" t="n">
        <v>24.9058</v>
      </c>
      <c r="E3328" s="132" t="n">
        <v>23.8455</v>
      </c>
      <c r="F3328" s="132" t="n">
        <v>23.9211</v>
      </c>
    </row>
    <row r="3329" customFormat="false" ht="12.8" hidden="false" customHeight="false" outlineLevel="0" collapsed="false">
      <c r="A3329" s="131" t="n">
        <v>1585170000</v>
      </c>
      <c r="B3329" s="330" t="n">
        <f aca="false">(A3329/(24*60*60))+DATE(1970,1,1)</f>
        <v>43915.875</v>
      </c>
      <c r="C3329" s="132" t="n">
        <v>23.9211</v>
      </c>
      <c r="D3329" s="132" t="n">
        <v>24.24399</v>
      </c>
      <c r="E3329" s="132" t="n">
        <v>22.9427</v>
      </c>
      <c r="F3329" s="132" t="n">
        <v>22.943</v>
      </c>
    </row>
    <row r="3330" customFormat="false" ht="12.8" hidden="false" customHeight="false" outlineLevel="0" collapsed="false">
      <c r="A3330" s="131" t="n">
        <v>1585256400</v>
      </c>
      <c r="B3330" s="330" t="n">
        <f aca="false">(A3330/(24*60*60))+DATE(1970,1,1)</f>
        <v>43916.875</v>
      </c>
      <c r="C3330" s="132" t="n">
        <v>22.943</v>
      </c>
      <c r="D3330" s="132" t="n">
        <v>23.62125</v>
      </c>
      <c r="E3330" s="132" t="n">
        <v>22.836</v>
      </c>
      <c r="F3330" s="132" t="n">
        <v>23.3547</v>
      </c>
    </row>
    <row r="3331" customFormat="false" ht="12.8" hidden="false" customHeight="false" outlineLevel="0" collapsed="false">
      <c r="A3331" s="131" t="n">
        <v>1585515600</v>
      </c>
      <c r="B3331" s="330" t="n">
        <f aca="false">(A3331/(24*60*60))+DATE(1970,1,1)</f>
        <v>43919.875</v>
      </c>
      <c r="C3331" s="132" t="n">
        <v>23.3547</v>
      </c>
      <c r="D3331" s="132" t="n">
        <v>24.5602</v>
      </c>
      <c r="E3331" s="132" t="n">
        <v>23.3547</v>
      </c>
      <c r="F3331" s="132" t="n">
        <v>23.7868</v>
      </c>
    </row>
    <row r="3332" customFormat="false" ht="12.8" hidden="false" customHeight="false" outlineLevel="0" collapsed="false">
      <c r="A3332" s="131" t="n">
        <v>1585602000</v>
      </c>
      <c r="B3332" s="330" t="n">
        <f aca="false">(A3332/(24*60*60))+DATE(1970,1,1)</f>
        <v>43920.875</v>
      </c>
      <c r="C3332" s="132" t="n">
        <v>23.7868</v>
      </c>
      <c r="D3332" s="132" t="n">
        <v>24.1499</v>
      </c>
      <c r="E3332" s="132" t="n">
        <v>23.3361</v>
      </c>
      <c r="F3332" s="132" t="n">
        <v>23.6988</v>
      </c>
    </row>
    <row r="3333" customFormat="false" ht="12.8" hidden="false" customHeight="false" outlineLevel="0" collapsed="false">
      <c r="A3333" s="131" t="n">
        <v>1585688400</v>
      </c>
      <c r="B3333" s="330" t="n">
        <f aca="false">(A3333/(24*60*60))+DATE(1970,1,1)</f>
        <v>43921.875</v>
      </c>
      <c r="C3333" s="132" t="n">
        <v>23.6988</v>
      </c>
      <c r="D3333" s="132" t="n">
        <v>24.6135</v>
      </c>
      <c r="E3333" s="132" t="n">
        <v>23.5974</v>
      </c>
      <c r="F3333" s="132" t="n">
        <v>24.2221</v>
      </c>
    </row>
    <row r="3334" customFormat="false" ht="12.8" hidden="false" customHeight="false" outlineLevel="0" collapsed="false">
      <c r="A3334" s="131" t="n">
        <v>1585774800</v>
      </c>
      <c r="B3334" s="330" t="n">
        <f aca="false">(A3334/(24*60*60))+DATE(1970,1,1)</f>
        <v>43922.875</v>
      </c>
      <c r="C3334" s="132" t="n">
        <v>24.2221</v>
      </c>
      <c r="D3334" s="132" t="n">
        <v>24.5103</v>
      </c>
      <c r="E3334" s="132" t="n">
        <v>23.7638</v>
      </c>
      <c r="F3334" s="132" t="n">
        <v>24.2236</v>
      </c>
    </row>
    <row r="3335" customFormat="false" ht="12.8" hidden="false" customHeight="false" outlineLevel="0" collapsed="false">
      <c r="A3335" s="131" t="n">
        <v>1585861200</v>
      </c>
      <c r="B3335" s="330" t="n">
        <f aca="false">(A3335/(24*60*60))+DATE(1970,1,1)</f>
        <v>43923.875</v>
      </c>
      <c r="C3335" s="132" t="n">
        <v>24.2236</v>
      </c>
      <c r="D3335" s="132" t="n">
        <v>25.04401</v>
      </c>
      <c r="E3335" s="132" t="n">
        <v>24.2166</v>
      </c>
      <c r="F3335" s="132" t="n">
        <v>24.9734</v>
      </c>
    </row>
    <row r="3336" customFormat="false" ht="12.8" hidden="false" customHeight="false" outlineLevel="0" collapsed="false">
      <c r="A3336" s="131" t="n">
        <v>1586120400</v>
      </c>
      <c r="B3336" s="330" t="n">
        <f aca="false">(A3336/(24*60*60))+DATE(1970,1,1)</f>
        <v>43926.875</v>
      </c>
      <c r="C3336" s="132" t="n">
        <v>25.0528</v>
      </c>
      <c r="D3336" s="132" t="n">
        <v>25.7782</v>
      </c>
      <c r="E3336" s="132" t="n">
        <v>24.5832</v>
      </c>
      <c r="F3336" s="132" t="n">
        <v>24.6147</v>
      </c>
    </row>
    <row r="3337" customFormat="false" ht="12.8" hidden="false" customHeight="false" outlineLevel="0" collapsed="false">
      <c r="A3337" s="131" t="n">
        <v>1586206800</v>
      </c>
      <c r="B3337" s="330" t="n">
        <f aca="false">(A3337/(24*60*60))+DATE(1970,1,1)</f>
        <v>43927.875</v>
      </c>
      <c r="C3337" s="132" t="n">
        <v>24.6147</v>
      </c>
      <c r="D3337" s="132" t="n">
        <v>24.68</v>
      </c>
      <c r="E3337" s="132" t="n">
        <v>23.8144</v>
      </c>
      <c r="F3337" s="132" t="n">
        <v>24.3099</v>
      </c>
    </row>
    <row r="3338" customFormat="false" ht="12.8" hidden="false" customHeight="false" outlineLevel="0" collapsed="false">
      <c r="A3338" s="131" t="n">
        <v>1586293200</v>
      </c>
      <c r="B3338" s="330" t="n">
        <f aca="false">(A3338/(24*60*60))+DATE(1970,1,1)</f>
        <v>43928.875</v>
      </c>
      <c r="C3338" s="132" t="n">
        <v>24.3099</v>
      </c>
      <c r="D3338" s="132" t="n">
        <v>24.7841</v>
      </c>
      <c r="E3338" s="132" t="n">
        <v>23.9296</v>
      </c>
      <c r="F3338" s="132" t="n">
        <v>24.0328</v>
      </c>
    </row>
    <row r="3339" customFormat="false" ht="12.8" hidden="false" customHeight="false" outlineLevel="0" collapsed="false">
      <c r="A3339" s="131" t="n">
        <v>1586379600</v>
      </c>
      <c r="B3339" s="330" t="n">
        <f aca="false">(A3339/(24*60*60))+DATE(1970,1,1)</f>
        <v>43929.875</v>
      </c>
      <c r="C3339" s="132" t="n">
        <v>24.0328</v>
      </c>
      <c r="D3339" s="132" t="n">
        <v>24.0898</v>
      </c>
      <c r="E3339" s="132" t="n">
        <v>23.3271</v>
      </c>
      <c r="F3339" s="132" t="n">
        <v>23.5685</v>
      </c>
    </row>
    <row r="3340" customFormat="false" ht="12.8" hidden="false" customHeight="false" outlineLevel="0" collapsed="false">
      <c r="A3340" s="131" t="n">
        <v>1586466000</v>
      </c>
      <c r="B3340" s="330" t="n">
        <f aca="false">(A3340/(24*60*60))+DATE(1970,1,1)</f>
        <v>43930.875</v>
      </c>
      <c r="C3340" s="132" t="n">
        <v>23.5685</v>
      </c>
      <c r="D3340" s="132" t="n">
        <v>23.785</v>
      </c>
      <c r="E3340" s="132" t="n">
        <v>23.3163</v>
      </c>
      <c r="F3340" s="132" t="n">
        <v>23.3375</v>
      </c>
    </row>
    <row r="3341" customFormat="false" ht="12.8" hidden="false" customHeight="false" outlineLevel="0" collapsed="false">
      <c r="A3341" s="131" t="n">
        <v>1586725200</v>
      </c>
      <c r="B3341" s="330" t="n">
        <f aca="false">(A3341/(24*60*60))+DATE(1970,1,1)</f>
        <v>43933.875</v>
      </c>
      <c r="C3341" s="132" t="n">
        <v>23.271</v>
      </c>
      <c r="D3341" s="132" t="n">
        <v>23.8634</v>
      </c>
      <c r="E3341" s="132" t="n">
        <v>23.271</v>
      </c>
      <c r="F3341" s="132" t="n">
        <v>23.6184</v>
      </c>
    </row>
    <row r="3342" customFormat="false" ht="12.8" hidden="false" customHeight="false" outlineLevel="0" collapsed="false">
      <c r="A3342" s="131" t="n">
        <v>1586811600</v>
      </c>
      <c r="B3342" s="330" t="n">
        <f aca="false">(A3342/(24*60*60))+DATE(1970,1,1)</f>
        <v>43934.875</v>
      </c>
      <c r="C3342" s="132" t="n">
        <v>23.6184</v>
      </c>
      <c r="D3342" s="132" t="n">
        <v>23.75573</v>
      </c>
      <c r="E3342" s="132" t="n">
        <v>23.3827</v>
      </c>
      <c r="F3342" s="132" t="n">
        <v>23.3888</v>
      </c>
    </row>
    <row r="3343" customFormat="false" ht="12.8" hidden="false" customHeight="false" outlineLevel="0" collapsed="false">
      <c r="A3343" s="131" t="n">
        <v>1586898000</v>
      </c>
      <c r="B3343" s="330" t="n">
        <f aca="false">(A3343/(24*60*60))+DATE(1970,1,1)</f>
        <v>43935.875</v>
      </c>
      <c r="C3343" s="132" t="n">
        <v>23.3888</v>
      </c>
      <c r="D3343" s="132" t="n">
        <v>24.1909</v>
      </c>
      <c r="E3343" s="132" t="n">
        <v>23.3578</v>
      </c>
      <c r="F3343" s="132" t="n">
        <v>23.9649</v>
      </c>
    </row>
    <row r="3344" customFormat="false" ht="12.8" hidden="false" customHeight="false" outlineLevel="0" collapsed="false">
      <c r="A3344" s="131" t="n">
        <v>1586984400</v>
      </c>
      <c r="B3344" s="330" t="n">
        <f aca="false">(A3344/(24*60*60))+DATE(1970,1,1)</f>
        <v>43936.875</v>
      </c>
      <c r="C3344" s="132" t="n">
        <v>23.9649</v>
      </c>
      <c r="D3344" s="132" t="n">
        <v>24.4251</v>
      </c>
      <c r="E3344" s="132" t="n">
        <v>23.9535</v>
      </c>
      <c r="F3344" s="132" t="n">
        <v>24.0219</v>
      </c>
    </row>
    <row r="3345" customFormat="false" ht="12.8" hidden="false" customHeight="false" outlineLevel="0" collapsed="false">
      <c r="A3345" s="131" t="n">
        <v>1587070800</v>
      </c>
      <c r="B3345" s="330" t="n">
        <f aca="false">(A3345/(24*60*60))+DATE(1970,1,1)</f>
        <v>43937.875</v>
      </c>
      <c r="C3345" s="132" t="n">
        <v>24.0219</v>
      </c>
      <c r="D3345" s="132" t="n">
        <v>24.13665</v>
      </c>
      <c r="E3345" s="132" t="n">
        <v>23.6092</v>
      </c>
      <c r="F3345" s="132" t="n">
        <v>23.7175</v>
      </c>
    </row>
    <row r="3346" customFormat="false" ht="12.8" hidden="false" customHeight="false" outlineLevel="0" collapsed="false">
      <c r="A3346" s="131" t="n">
        <v>1587330000</v>
      </c>
      <c r="B3346" s="330" t="n">
        <f aca="false">(A3346/(24*60*60))+DATE(1970,1,1)</f>
        <v>43940.875</v>
      </c>
      <c r="C3346" s="132" t="n">
        <v>23.7175</v>
      </c>
      <c r="D3346" s="132" t="n">
        <v>24.2189</v>
      </c>
      <c r="E3346" s="132" t="n">
        <v>23.7175</v>
      </c>
      <c r="F3346" s="132" t="n">
        <v>24.0426</v>
      </c>
    </row>
    <row r="3347" customFormat="false" ht="12.8" hidden="false" customHeight="false" outlineLevel="0" collapsed="false">
      <c r="A3347" s="131" t="n">
        <v>1587416400</v>
      </c>
      <c r="B3347" s="330" t="n">
        <f aca="false">(A3347/(24*60*60))+DATE(1970,1,1)</f>
        <v>43941.875</v>
      </c>
      <c r="C3347" s="132" t="n">
        <v>24.0426</v>
      </c>
      <c r="D3347" s="132" t="n">
        <v>24.53223</v>
      </c>
      <c r="E3347" s="132" t="n">
        <v>23.9691</v>
      </c>
      <c r="F3347" s="132" t="n">
        <v>24.3896</v>
      </c>
    </row>
    <row r="3348" customFormat="false" ht="12.8" hidden="false" customHeight="false" outlineLevel="0" collapsed="false">
      <c r="A3348" s="131" t="n">
        <v>1587502800</v>
      </c>
      <c r="B3348" s="330" t="n">
        <f aca="false">(A3348/(24*60*60))+DATE(1970,1,1)</f>
        <v>43942.875</v>
      </c>
      <c r="C3348" s="132" t="n">
        <v>24.3896</v>
      </c>
      <c r="D3348" s="132" t="n">
        <v>24.68649</v>
      </c>
      <c r="E3348" s="132" t="n">
        <v>24.21774</v>
      </c>
      <c r="F3348" s="132" t="n">
        <v>24.4773</v>
      </c>
    </row>
    <row r="3349" customFormat="false" ht="12.8" hidden="false" customHeight="false" outlineLevel="0" collapsed="false">
      <c r="A3349" s="131" t="n">
        <v>1587589200</v>
      </c>
      <c r="B3349" s="330" t="n">
        <f aca="false">(A3349/(24*60*60))+DATE(1970,1,1)</f>
        <v>43943.875</v>
      </c>
      <c r="C3349" s="132" t="n">
        <v>24.4773</v>
      </c>
      <c r="D3349" s="132" t="n">
        <v>24.8304</v>
      </c>
      <c r="E3349" s="132" t="n">
        <v>24.31583</v>
      </c>
      <c r="F3349" s="132" t="n">
        <v>24.8088</v>
      </c>
    </row>
    <row r="3350" customFormat="false" ht="12.8" hidden="false" customHeight="false" outlineLevel="0" collapsed="false">
      <c r="A3350" s="131" t="n">
        <v>1587675600</v>
      </c>
      <c r="B3350" s="330" t="n">
        <f aca="false">(A3350/(24*60*60))+DATE(1970,1,1)</f>
        <v>43944.875</v>
      </c>
      <c r="C3350" s="132" t="n">
        <v>24.8088</v>
      </c>
      <c r="D3350" s="132" t="n">
        <v>25.2883</v>
      </c>
      <c r="E3350" s="132" t="n">
        <v>24.5976</v>
      </c>
      <c r="F3350" s="132" t="n">
        <v>24.9658</v>
      </c>
    </row>
    <row r="3351" customFormat="false" ht="12.8" hidden="false" customHeight="false" outlineLevel="0" collapsed="false">
      <c r="A3351" s="131" t="n">
        <v>1587934800</v>
      </c>
      <c r="B3351" s="330" t="n">
        <f aca="false">(A3351/(24*60*60))+DATE(1970,1,1)</f>
        <v>43947.875</v>
      </c>
      <c r="C3351" s="132" t="n">
        <v>24.9658</v>
      </c>
      <c r="D3351" s="132" t="n">
        <v>25.02153</v>
      </c>
      <c r="E3351" s="132" t="n">
        <v>24.6687</v>
      </c>
      <c r="F3351" s="132" t="n">
        <v>24.6941</v>
      </c>
    </row>
    <row r="3352" customFormat="false" ht="12.8" hidden="false" customHeight="false" outlineLevel="0" collapsed="false">
      <c r="A3352" s="131" t="n">
        <v>1588021200</v>
      </c>
      <c r="B3352" s="330" t="n">
        <f aca="false">(A3352/(24*60*60))+DATE(1970,1,1)</f>
        <v>43948.875</v>
      </c>
      <c r="C3352" s="132" t="n">
        <v>24.6941</v>
      </c>
      <c r="D3352" s="132" t="n">
        <v>24.8937</v>
      </c>
      <c r="E3352" s="132" t="n">
        <v>24.20638</v>
      </c>
      <c r="F3352" s="132" t="n">
        <v>24.294</v>
      </c>
    </row>
    <row r="3353" customFormat="false" ht="12.8" hidden="false" customHeight="false" outlineLevel="0" collapsed="false">
      <c r="A3353" s="131" t="n">
        <v>1588107600</v>
      </c>
      <c r="B3353" s="330" t="n">
        <f aca="false">(A3353/(24*60*60))+DATE(1970,1,1)</f>
        <v>43949.875</v>
      </c>
      <c r="C3353" s="132" t="n">
        <v>24.294</v>
      </c>
      <c r="D3353" s="132" t="n">
        <v>24.32597</v>
      </c>
      <c r="E3353" s="132" t="n">
        <v>23.7375</v>
      </c>
      <c r="F3353" s="132" t="n">
        <v>23.7413</v>
      </c>
    </row>
    <row r="3354" customFormat="false" ht="12.8" hidden="false" customHeight="false" outlineLevel="0" collapsed="false">
      <c r="A3354" s="131" t="n">
        <v>1588194000</v>
      </c>
      <c r="B3354" s="330" t="n">
        <f aca="false">(A3354/(24*60*60))+DATE(1970,1,1)</f>
        <v>43950.875</v>
      </c>
      <c r="C3354" s="132" t="n">
        <v>23.7413</v>
      </c>
      <c r="D3354" s="132" t="n">
        <v>24.1829</v>
      </c>
      <c r="E3354" s="132" t="n">
        <v>23.64138</v>
      </c>
      <c r="F3354" s="132" t="n">
        <v>24.1665</v>
      </c>
    </row>
    <row r="3355" customFormat="false" ht="12.8" hidden="false" customHeight="false" outlineLevel="0" collapsed="false">
      <c r="A3355" s="131" t="n">
        <v>1588280400</v>
      </c>
      <c r="B3355" s="330" t="n">
        <f aca="false">(A3355/(24*60*60))+DATE(1970,1,1)</f>
        <v>43951.875</v>
      </c>
      <c r="C3355" s="132" t="n">
        <v>24.1665</v>
      </c>
      <c r="D3355" s="132" t="n">
        <v>24.8751</v>
      </c>
      <c r="E3355" s="132" t="n">
        <v>24.08</v>
      </c>
      <c r="F3355" s="132" t="n">
        <v>24.5947</v>
      </c>
    </row>
    <row r="3356" customFormat="false" ht="12.8" hidden="false" customHeight="false" outlineLevel="0" collapsed="false">
      <c r="A3356" s="131" t="n">
        <v>1588539600</v>
      </c>
      <c r="B3356" s="330" t="n">
        <f aca="false">(A3356/(24*60*60))+DATE(1970,1,1)</f>
        <v>43954.875</v>
      </c>
      <c r="C3356" s="132" t="n">
        <v>24.6472</v>
      </c>
      <c r="D3356" s="132" t="n">
        <v>24.88468</v>
      </c>
      <c r="E3356" s="132" t="n">
        <v>24.0595</v>
      </c>
      <c r="F3356" s="132" t="n">
        <v>24.0642</v>
      </c>
    </row>
    <row r="3357" customFormat="false" ht="12.8" hidden="false" customHeight="false" outlineLevel="0" collapsed="false">
      <c r="A3357" s="131" t="n">
        <v>1588626000</v>
      </c>
      <c r="B3357" s="330" t="n">
        <f aca="false">(A3357/(24*60*60))+DATE(1970,1,1)</f>
        <v>43955.875</v>
      </c>
      <c r="C3357" s="132" t="n">
        <v>24.0642</v>
      </c>
      <c r="D3357" s="132" t="n">
        <v>24.1686</v>
      </c>
      <c r="E3357" s="132" t="n">
        <v>23.7806</v>
      </c>
      <c r="F3357" s="132" t="n">
        <v>23.9839</v>
      </c>
    </row>
    <row r="3358" customFormat="false" ht="12.8" hidden="false" customHeight="false" outlineLevel="0" collapsed="false">
      <c r="A3358" s="131" t="n">
        <v>1588712400</v>
      </c>
      <c r="B3358" s="330" t="n">
        <f aca="false">(A3358/(24*60*60))+DATE(1970,1,1)</f>
        <v>43956.875</v>
      </c>
      <c r="C3358" s="132" t="n">
        <v>23.9839</v>
      </c>
      <c r="D3358" s="132" t="n">
        <v>24.40035</v>
      </c>
      <c r="E3358" s="132" t="n">
        <v>23.867</v>
      </c>
      <c r="F3358" s="132" t="n">
        <v>24.368</v>
      </c>
    </row>
    <row r="3359" customFormat="false" ht="12.8" hidden="false" customHeight="false" outlineLevel="0" collapsed="false">
      <c r="A3359" s="131" t="n">
        <v>1588798800</v>
      </c>
      <c r="B3359" s="330" t="n">
        <f aca="false">(A3359/(24*60*60))+DATE(1970,1,1)</f>
        <v>43957.875</v>
      </c>
      <c r="C3359" s="132" t="n">
        <v>24.368</v>
      </c>
      <c r="D3359" s="132" t="n">
        <v>24.5329</v>
      </c>
      <c r="E3359" s="132" t="n">
        <v>23.92399</v>
      </c>
      <c r="F3359" s="132" t="n">
        <v>24.0316</v>
      </c>
    </row>
    <row r="3360" customFormat="false" ht="12.8" hidden="false" customHeight="false" outlineLevel="0" collapsed="false">
      <c r="A3360" s="131" t="n">
        <v>1588885200</v>
      </c>
      <c r="B3360" s="330" t="n">
        <f aca="false">(A3360/(24*60*60))+DATE(1970,1,1)</f>
        <v>43958.875</v>
      </c>
      <c r="C3360" s="132" t="n">
        <v>24.0316</v>
      </c>
      <c r="D3360" s="132" t="n">
        <v>24.082</v>
      </c>
      <c r="E3360" s="132" t="n">
        <v>23.5491</v>
      </c>
      <c r="F3360" s="132" t="n">
        <v>23.6552</v>
      </c>
    </row>
    <row r="3361" customFormat="false" ht="12.8" hidden="false" customHeight="false" outlineLevel="0" collapsed="false">
      <c r="A3361" s="131" t="n">
        <v>1589144400</v>
      </c>
      <c r="B3361" s="330" t="n">
        <f aca="false">(A3361/(24*60*60))+DATE(1970,1,1)</f>
        <v>43961.875</v>
      </c>
      <c r="C3361" s="132" t="n">
        <v>23.6552</v>
      </c>
      <c r="D3361" s="132" t="n">
        <v>23.97386</v>
      </c>
      <c r="E3361" s="132" t="n">
        <v>23.5477</v>
      </c>
      <c r="F3361" s="132" t="n">
        <v>23.9325</v>
      </c>
    </row>
    <row r="3362" customFormat="false" ht="12.8" hidden="false" customHeight="false" outlineLevel="0" collapsed="false">
      <c r="A3362" s="131" t="n">
        <v>1589230800</v>
      </c>
      <c r="B3362" s="330" t="n">
        <f aca="false">(A3362/(24*60*60))+DATE(1970,1,1)</f>
        <v>43962.875</v>
      </c>
      <c r="C3362" s="132" t="n">
        <v>23.9325</v>
      </c>
      <c r="D3362" s="132" t="n">
        <v>24.4107</v>
      </c>
      <c r="E3362" s="132" t="n">
        <v>23.75167</v>
      </c>
      <c r="F3362" s="132" t="n">
        <v>24.3816</v>
      </c>
    </row>
    <row r="3363" customFormat="false" ht="12.8" hidden="false" customHeight="false" outlineLevel="0" collapsed="false">
      <c r="A3363" s="131" t="n">
        <v>1589317200</v>
      </c>
      <c r="B3363" s="330" t="n">
        <f aca="false">(A3363/(24*60*60))+DATE(1970,1,1)</f>
        <v>43963.875</v>
      </c>
      <c r="C3363" s="132" t="n">
        <v>24.3816</v>
      </c>
      <c r="D3363" s="132" t="n">
        <v>24.3871</v>
      </c>
      <c r="E3363" s="132" t="n">
        <v>24.0033</v>
      </c>
      <c r="F3363" s="132" t="n">
        <v>24.1651</v>
      </c>
    </row>
    <row r="3364" customFormat="false" ht="12.8" hidden="false" customHeight="false" outlineLevel="0" collapsed="false">
      <c r="A3364" s="131" t="n">
        <v>1589403600</v>
      </c>
      <c r="B3364" s="330" t="n">
        <f aca="false">(A3364/(24*60*60))+DATE(1970,1,1)</f>
        <v>43964.875</v>
      </c>
      <c r="C3364" s="132" t="n">
        <v>24.1651</v>
      </c>
      <c r="D3364" s="132" t="n">
        <v>24.3777</v>
      </c>
      <c r="E3364" s="132" t="n">
        <v>23.748</v>
      </c>
      <c r="F3364" s="132" t="n">
        <v>23.859</v>
      </c>
    </row>
    <row r="3365" customFormat="false" ht="12.8" hidden="false" customHeight="false" outlineLevel="0" collapsed="false">
      <c r="A3365" s="131" t="n">
        <v>1589490000</v>
      </c>
      <c r="B3365" s="330" t="n">
        <f aca="false">(A3365/(24*60*60))+DATE(1970,1,1)</f>
        <v>43965.875</v>
      </c>
      <c r="C3365" s="132" t="n">
        <v>23.859</v>
      </c>
      <c r="D3365" s="132" t="n">
        <v>24.1217</v>
      </c>
      <c r="E3365" s="132" t="n">
        <v>23.7568</v>
      </c>
      <c r="F3365" s="132" t="n">
        <v>23.958</v>
      </c>
    </row>
    <row r="3366" customFormat="false" ht="12.8" hidden="false" customHeight="false" outlineLevel="0" collapsed="false">
      <c r="A3366" s="131" t="n">
        <v>1589749200</v>
      </c>
      <c r="B3366" s="330" t="n">
        <f aca="false">(A3366/(24*60*60))+DATE(1970,1,1)</f>
        <v>43968.875</v>
      </c>
      <c r="C3366" s="132" t="n">
        <v>23.958</v>
      </c>
      <c r="D3366" s="132" t="n">
        <v>24.0361</v>
      </c>
      <c r="E3366" s="132" t="n">
        <v>23.4555</v>
      </c>
      <c r="F3366" s="132" t="n">
        <v>23.7558</v>
      </c>
    </row>
    <row r="3367" customFormat="false" ht="12.8" hidden="false" customHeight="false" outlineLevel="0" collapsed="false">
      <c r="A3367" s="131" t="n">
        <v>1589835600</v>
      </c>
      <c r="B3367" s="330" t="n">
        <f aca="false">(A3367/(24*60*60))+DATE(1970,1,1)</f>
        <v>43969.875</v>
      </c>
      <c r="C3367" s="132" t="n">
        <v>23.7558</v>
      </c>
      <c r="D3367" s="132" t="n">
        <v>23.7925</v>
      </c>
      <c r="E3367" s="132" t="n">
        <v>23.4467</v>
      </c>
      <c r="F3367" s="132" t="n">
        <v>23.6679</v>
      </c>
    </row>
    <row r="3368" customFormat="false" ht="12.8" hidden="false" customHeight="false" outlineLevel="0" collapsed="false">
      <c r="A3368" s="131" t="n">
        <v>1589922000</v>
      </c>
      <c r="B3368" s="330" t="n">
        <f aca="false">(A3368/(24*60*60))+DATE(1970,1,1)</f>
        <v>43970.875</v>
      </c>
      <c r="C3368" s="132" t="n">
        <v>23.6679</v>
      </c>
      <c r="D3368" s="132" t="n">
        <v>23.75139</v>
      </c>
      <c r="E3368" s="132" t="n">
        <v>23.051</v>
      </c>
      <c r="F3368" s="132" t="n">
        <v>23.1983</v>
      </c>
    </row>
    <row r="3369" customFormat="false" ht="12.8" hidden="false" customHeight="false" outlineLevel="0" collapsed="false">
      <c r="A3369" s="131" t="n">
        <v>1590008400</v>
      </c>
      <c r="B3369" s="330" t="n">
        <f aca="false">(A3369/(24*60*60))+DATE(1970,1,1)</f>
        <v>43971.875</v>
      </c>
      <c r="C3369" s="132" t="n">
        <v>23.1983</v>
      </c>
      <c r="D3369" s="132" t="n">
        <v>23.2787</v>
      </c>
      <c r="E3369" s="132" t="n">
        <v>22.7516</v>
      </c>
      <c r="F3369" s="132" t="n">
        <v>22.8639</v>
      </c>
    </row>
    <row r="3370" customFormat="false" ht="12.8" hidden="false" customHeight="false" outlineLevel="0" collapsed="false">
      <c r="A3370" s="131" t="n">
        <v>1590094800</v>
      </c>
      <c r="B3370" s="330" t="n">
        <f aca="false">(A3370/(24*60*60))+DATE(1970,1,1)</f>
        <v>43972.875</v>
      </c>
      <c r="C3370" s="132" t="n">
        <v>22.8639</v>
      </c>
      <c r="D3370" s="132" t="n">
        <v>23.1648</v>
      </c>
      <c r="E3370" s="132" t="n">
        <v>22.70435</v>
      </c>
      <c r="F3370" s="132" t="n">
        <v>22.7243</v>
      </c>
    </row>
    <row r="3371" customFormat="false" ht="12.8" hidden="false" customHeight="false" outlineLevel="0" collapsed="false">
      <c r="A3371" s="131" t="n">
        <v>1590354000</v>
      </c>
      <c r="B3371" s="330" t="n">
        <f aca="false">(A3371/(24*60*60))+DATE(1970,1,1)</f>
        <v>43975.875</v>
      </c>
      <c r="C3371" s="132" t="n">
        <v>22.7238</v>
      </c>
      <c r="D3371" s="132" t="n">
        <v>22.7683</v>
      </c>
      <c r="E3371" s="132" t="n">
        <v>22.5177</v>
      </c>
      <c r="F3371" s="132" t="n">
        <v>22.5386</v>
      </c>
    </row>
    <row r="3372" customFormat="false" ht="12.8" hidden="false" customHeight="false" outlineLevel="0" collapsed="false">
      <c r="A3372" s="131" t="n">
        <v>1590440400</v>
      </c>
      <c r="B3372" s="330" t="n">
        <f aca="false">(A3372/(24*60*60))+DATE(1970,1,1)</f>
        <v>43976.875</v>
      </c>
      <c r="C3372" s="132" t="n">
        <v>22.5386</v>
      </c>
      <c r="D3372" s="132" t="n">
        <v>22.5943</v>
      </c>
      <c r="E3372" s="132" t="n">
        <v>22.1022</v>
      </c>
      <c r="F3372" s="132" t="n">
        <v>22.1959</v>
      </c>
    </row>
    <row r="3373" customFormat="false" ht="12.8" hidden="false" customHeight="false" outlineLevel="0" collapsed="false">
      <c r="A3373" s="131" t="n">
        <v>1590526800</v>
      </c>
      <c r="B3373" s="330" t="n">
        <f aca="false">(A3373/(24*60*60))+DATE(1970,1,1)</f>
        <v>43977.875</v>
      </c>
      <c r="C3373" s="132" t="n">
        <v>22.1959</v>
      </c>
      <c r="D3373" s="132" t="n">
        <v>22.4887</v>
      </c>
      <c r="E3373" s="132" t="n">
        <v>22.1364</v>
      </c>
      <c r="F3373" s="132" t="n">
        <v>22.295</v>
      </c>
    </row>
    <row r="3374" customFormat="false" ht="12.8" hidden="false" customHeight="false" outlineLevel="0" collapsed="false">
      <c r="A3374" s="131" t="n">
        <v>1590613200</v>
      </c>
      <c r="B3374" s="330" t="n">
        <f aca="false">(A3374/(24*60*60))+DATE(1970,1,1)</f>
        <v>43978.875</v>
      </c>
      <c r="C3374" s="132" t="n">
        <v>22.295</v>
      </c>
      <c r="D3374" s="132" t="n">
        <v>22.4141</v>
      </c>
      <c r="E3374" s="132" t="n">
        <v>22.0946</v>
      </c>
      <c r="F3374" s="132" t="n">
        <v>22.1963</v>
      </c>
    </row>
    <row r="3375" customFormat="false" ht="12.8" hidden="false" customHeight="false" outlineLevel="0" collapsed="false">
      <c r="A3375" s="131" t="n">
        <v>1590699600</v>
      </c>
      <c r="B3375" s="330" t="n">
        <f aca="false">(A3375/(24*60*60))+DATE(1970,1,1)</f>
        <v>43979.875</v>
      </c>
      <c r="C3375" s="132" t="n">
        <v>22.1963</v>
      </c>
      <c r="D3375" s="132" t="n">
        <v>22.3395</v>
      </c>
      <c r="E3375" s="132" t="n">
        <v>22.00414</v>
      </c>
      <c r="F3375" s="132" t="n">
        <v>22.1495</v>
      </c>
    </row>
    <row r="3376" customFormat="false" ht="12.8" hidden="false" customHeight="false" outlineLevel="0" collapsed="false">
      <c r="A3376" s="131" t="n">
        <v>1590958800</v>
      </c>
      <c r="B3376" s="330" t="n">
        <f aca="false">(A3376/(24*60*60))+DATE(1970,1,1)</f>
        <v>43982.875</v>
      </c>
      <c r="C3376" s="132" t="n">
        <v>22.1495</v>
      </c>
      <c r="D3376" s="132" t="n">
        <v>22.2791</v>
      </c>
      <c r="E3376" s="132" t="n">
        <v>21.9291</v>
      </c>
      <c r="F3376" s="132" t="n">
        <v>22.0269</v>
      </c>
    </row>
    <row r="3377" customFormat="false" ht="12.8" hidden="false" customHeight="false" outlineLevel="0" collapsed="false">
      <c r="A3377" s="131" t="n">
        <v>1591045200</v>
      </c>
      <c r="B3377" s="330" t="n">
        <f aca="false">(A3377/(24*60*60))+DATE(1970,1,1)</f>
        <v>43983.875</v>
      </c>
      <c r="C3377" s="132" t="n">
        <v>22.0269</v>
      </c>
      <c r="D3377" s="132" t="n">
        <v>22.1097</v>
      </c>
      <c r="E3377" s="132" t="n">
        <v>21.56679</v>
      </c>
      <c r="F3377" s="132" t="n">
        <v>21.7801</v>
      </c>
    </row>
    <row r="3378" customFormat="false" ht="12.8" hidden="false" customHeight="false" outlineLevel="0" collapsed="false">
      <c r="A3378" s="131" t="n">
        <v>1591131600</v>
      </c>
      <c r="B3378" s="330" t="n">
        <f aca="false">(A3378/(24*60*60))+DATE(1970,1,1)</f>
        <v>43984.875</v>
      </c>
      <c r="C3378" s="132" t="n">
        <v>21.7801</v>
      </c>
      <c r="D3378" s="132" t="n">
        <v>21.8073</v>
      </c>
      <c r="E3378" s="132" t="n">
        <v>21.5046</v>
      </c>
      <c r="F3378" s="132" t="n">
        <v>21.7675</v>
      </c>
    </row>
    <row r="3379" customFormat="false" ht="12.8" hidden="false" customHeight="false" outlineLevel="0" collapsed="false">
      <c r="A3379" s="131" t="n">
        <v>1591218000</v>
      </c>
      <c r="B3379" s="330" t="n">
        <f aca="false">(A3379/(24*60*60))+DATE(1970,1,1)</f>
        <v>43985.875</v>
      </c>
      <c r="C3379" s="132" t="n">
        <v>21.7675</v>
      </c>
      <c r="D3379" s="132" t="n">
        <v>21.9904</v>
      </c>
      <c r="E3379" s="132" t="n">
        <v>21.70271</v>
      </c>
      <c r="F3379" s="132" t="n">
        <v>21.9064</v>
      </c>
    </row>
    <row r="3380" customFormat="false" ht="12.8" hidden="false" customHeight="false" outlineLevel="0" collapsed="false">
      <c r="A3380" s="131" t="n">
        <v>1591304400</v>
      </c>
      <c r="B3380" s="330" t="n">
        <f aca="false">(A3380/(24*60*60))+DATE(1970,1,1)</f>
        <v>43986.875</v>
      </c>
      <c r="C3380" s="132" t="n">
        <v>21.9064</v>
      </c>
      <c r="D3380" s="132" t="n">
        <v>21.9259</v>
      </c>
      <c r="E3380" s="132" t="n">
        <v>21.4925</v>
      </c>
      <c r="F3380" s="132" t="n">
        <v>21.5627</v>
      </c>
    </row>
    <row r="3381" customFormat="false" ht="12.8" hidden="false" customHeight="false" outlineLevel="0" collapsed="false">
      <c r="A3381" s="131" t="n">
        <v>1591563600</v>
      </c>
      <c r="B3381" s="330" t="n">
        <f aca="false">(A3381/(24*60*60))+DATE(1970,1,1)</f>
        <v>43989.875</v>
      </c>
      <c r="C3381" s="132" t="n">
        <v>21.5798</v>
      </c>
      <c r="D3381" s="132" t="n">
        <v>21.7208</v>
      </c>
      <c r="E3381" s="132" t="n">
        <v>21.46933</v>
      </c>
      <c r="F3381" s="132" t="n">
        <v>21.4968</v>
      </c>
    </row>
    <row r="3382" customFormat="false" ht="12.8" hidden="false" customHeight="false" outlineLevel="0" collapsed="false">
      <c r="A3382" s="131" t="n">
        <v>1591650000</v>
      </c>
      <c r="B3382" s="330" t="n">
        <f aca="false">(A3382/(24*60*60))+DATE(1970,1,1)</f>
        <v>43990.875</v>
      </c>
      <c r="C3382" s="132" t="n">
        <v>21.4968</v>
      </c>
      <c r="D3382" s="132" t="n">
        <v>21.931</v>
      </c>
      <c r="E3382" s="132" t="n">
        <v>21.459</v>
      </c>
      <c r="F3382" s="132" t="n">
        <v>21.8952</v>
      </c>
    </row>
    <row r="3383" customFormat="false" ht="12.8" hidden="false" customHeight="false" outlineLevel="0" collapsed="false">
      <c r="A3383" s="131" t="n">
        <v>1591736400</v>
      </c>
      <c r="B3383" s="330" t="n">
        <f aca="false">(A3383/(24*60*60))+DATE(1970,1,1)</f>
        <v>43991.875</v>
      </c>
      <c r="C3383" s="132" t="n">
        <v>21.8952</v>
      </c>
      <c r="D3383" s="132" t="n">
        <v>22.0463</v>
      </c>
      <c r="E3383" s="132" t="n">
        <v>21.6733</v>
      </c>
      <c r="F3383" s="132" t="n">
        <v>21.8594</v>
      </c>
    </row>
    <row r="3384" customFormat="false" ht="12.8" hidden="false" customHeight="false" outlineLevel="0" collapsed="false">
      <c r="A3384" s="131" t="n">
        <v>1591822800</v>
      </c>
      <c r="B3384" s="330" t="n">
        <f aca="false">(A3384/(24*60*60))+DATE(1970,1,1)</f>
        <v>43992.875</v>
      </c>
      <c r="C3384" s="132" t="n">
        <v>21.8594</v>
      </c>
      <c r="D3384" s="132" t="n">
        <v>22.78732</v>
      </c>
      <c r="E3384" s="132" t="n">
        <v>21.83738</v>
      </c>
      <c r="F3384" s="132" t="n">
        <v>22.7364</v>
      </c>
    </row>
    <row r="3385" customFormat="false" ht="12.8" hidden="false" customHeight="false" outlineLevel="0" collapsed="false">
      <c r="A3385" s="131" t="n">
        <v>1591909200</v>
      </c>
      <c r="B3385" s="330" t="n">
        <f aca="false">(A3385/(24*60*60))+DATE(1970,1,1)</f>
        <v>43993.875</v>
      </c>
      <c r="C3385" s="132" t="n">
        <v>22.7364</v>
      </c>
      <c r="D3385" s="132" t="n">
        <v>22.9425</v>
      </c>
      <c r="E3385" s="132" t="n">
        <v>22.1805</v>
      </c>
      <c r="F3385" s="132" t="n">
        <v>22.1942</v>
      </c>
    </row>
    <row r="3386" customFormat="false" ht="12.8" hidden="false" customHeight="false" outlineLevel="0" collapsed="false">
      <c r="A3386" s="131" t="n">
        <v>1592168400</v>
      </c>
      <c r="B3386" s="330" t="n">
        <f aca="false">(A3386/(24*60*60))+DATE(1970,1,1)</f>
        <v>43996.875</v>
      </c>
      <c r="C3386" s="132" t="n">
        <v>22.1942</v>
      </c>
      <c r="D3386" s="132" t="n">
        <v>22.7487</v>
      </c>
      <c r="E3386" s="132" t="n">
        <v>22.11723</v>
      </c>
      <c r="F3386" s="132" t="n">
        <v>22.1876</v>
      </c>
    </row>
    <row r="3387" customFormat="false" ht="12.8" hidden="false" customHeight="false" outlineLevel="0" collapsed="false">
      <c r="A3387" s="131" t="n">
        <v>1592254800</v>
      </c>
      <c r="B3387" s="330" t="n">
        <f aca="false">(A3387/(24*60*60))+DATE(1970,1,1)</f>
        <v>43997.875</v>
      </c>
      <c r="C3387" s="132" t="n">
        <v>22.1876</v>
      </c>
      <c r="D3387" s="132" t="n">
        <v>22.3921</v>
      </c>
      <c r="E3387" s="132" t="n">
        <v>21.88976</v>
      </c>
      <c r="F3387" s="132" t="n">
        <v>22.3103</v>
      </c>
    </row>
    <row r="3388" customFormat="false" ht="12.8" hidden="false" customHeight="false" outlineLevel="0" collapsed="false">
      <c r="A3388" s="131" t="n">
        <v>1592341200</v>
      </c>
      <c r="B3388" s="330" t="n">
        <f aca="false">(A3388/(24*60*60))+DATE(1970,1,1)</f>
        <v>43998.875</v>
      </c>
      <c r="C3388" s="132" t="n">
        <v>22.3103</v>
      </c>
      <c r="D3388" s="132" t="n">
        <v>22.46891</v>
      </c>
      <c r="E3388" s="132" t="n">
        <v>22.1521</v>
      </c>
      <c r="F3388" s="132" t="n">
        <v>22.3128</v>
      </c>
    </row>
    <row r="3389" customFormat="false" ht="12.8" hidden="false" customHeight="false" outlineLevel="0" collapsed="false">
      <c r="A3389" s="131" t="n">
        <v>1592427600</v>
      </c>
      <c r="B3389" s="330" t="n">
        <f aca="false">(A3389/(24*60*60))+DATE(1970,1,1)</f>
        <v>43999.875</v>
      </c>
      <c r="C3389" s="132" t="n">
        <v>22.3128</v>
      </c>
      <c r="D3389" s="132" t="n">
        <v>22.82614</v>
      </c>
      <c r="E3389" s="132" t="n">
        <v>22.18901</v>
      </c>
      <c r="F3389" s="132" t="n">
        <v>22.7292</v>
      </c>
    </row>
    <row r="3390" customFormat="false" ht="12.8" hidden="false" customHeight="false" outlineLevel="0" collapsed="false">
      <c r="A3390" s="131" t="n">
        <v>1592514000</v>
      </c>
      <c r="B3390" s="330" t="n">
        <f aca="false">(A3390/(24*60*60))+DATE(1970,1,1)</f>
        <v>44000.875</v>
      </c>
      <c r="C3390" s="132" t="n">
        <v>22.7292</v>
      </c>
      <c r="D3390" s="132" t="n">
        <v>22.7714</v>
      </c>
      <c r="E3390" s="132" t="n">
        <v>22.4973</v>
      </c>
      <c r="F3390" s="132" t="n">
        <v>22.6264</v>
      </c>
    </row>
    <row r="3391" customFormat="false" ht="12.8" hidden="false" customHeight="false" outlineLevel="0" collapsed="false">
      <c r="A3391" s="131" t="n">
        <v>1592773200</v>
      </c>
      <c r="B3391" s="330" t="n">
        <f aca="false">(A3391/(24*60*60))+DATE(1970,1,1)</f>
        <v>44003.875</v>
      </c>
      <c r="C3391" s="132" t="n">
        <v>22.5799</v>
      </c>
      <c r="D3391" s="132" t="n">
        <v>22.7054</v>
      </c>
      <c r="E3391" s="132" t="n">
        <v>22.30231</v>
      </c>
      <c r="F3391" s="132" t="n">
        <v>22.4887</v>
      </c>
    </row>
    <row r="3392" customFormat="false" ht="12.8" hidden="false" customHeight="false" outlineLevel="0" collapsed="false">
      <c r="A3392" s="131" t="n">
        <v>1592859600</v>
      </c>
      <c r="B3392" s="330" t="n">
        <f aca="false">(A3392/(24*60*60))+DATE(1970,1,1)</f>
        <v>44004.875</v>
      </c>
      <c r="C3392" s="132" t="n">
        <v>22.4887</v>
      </c>
      <c r="D3392" s="132" t="n">
        <v>22.67028</v>
      </c>
      <c r="E3392" s="132" t="n">
        <v>22.28259</v>
      </c>
      <c r="F3392" s="132" t="n">
        <v>22.403</v>
      </c>
    </row>
    <row r="3393" customFormat="false" ht="12.8" hidden="false" customHeight="false" outlineLevel="0" collapsed="false">
      <c r="A3393" s="131" t="n">
        <v>1592946000</v>
      </c>
      <c r="B3393" s="330" t="n">
        <f aca="false">(A3393/(24*60*60))+DATE(1970,1,1)</f>
        <v>44005.875</v>
      </c>
      <c r="C3393" s="132" t="n">
        <v>22.403</v>
      </c>
      <c r="D3393" s="132" t="n">
        <v>22.79857</v>
      </c>
      <c r="E3393" s="132" t="n">
        <v>22.30241</v>
      </c>
      <c r="F3393" s="132" t="n">
        <v>22.76403</v>
      </c>
    </row>
    <row r="3394" customFormat="false" ht="12.8" hidden="false" customHeight="false" outlineLevel="0" collapsed="false">
      <c r="A3394" s="131" t="n">
        <v>1593032400</v>
      </c>
      <c r="B3394" s="330" t="n">
        <f aca="false">(A3394/(24*60*60))+DATE(1970,1,1)</f>
        <v>44006.875</v>
      </c>
      <c r="C3394" s="132" t="n">
        <v>22.76403</v>
      </c>
      <c r="D3394" s="132" t="n">
        <v>22.9984</v>
      </c>
      <c r="E3394" s="132" t="n">
        <v>22.6293</v>
      </c>
      <c r="F3394" s="132" t="n">
        <v>22.64708</v>
      </c>
    </row>
    <row r="3395" customFormat="false" ht="12.8" hidden="false" customHeight="false" outlineLevel="0" collapsed="false">
      <c r="A3395" s="131" t="n">
        <v>1593118800</v>
      </c>
      <c r="B3395" s="330" t="n">
        <f aca="false">(A3395/(24*60*60))+DATE(1970,1,1)</f>
        <v>44007.875</v>
      </c>
      <c r="C3395" s="132" t="n">
        <v>22.64708</v>
      </c>
      <c r="D3395" s="132" t="n">
        <v>23.0768</v>
      </c>
      <c r="E3395" s="132" t="n">
        <v>22.6332</v>
      </c>
      <c r="F3395" s="132" t="n">
        <v>23.0148</v>
      </c>
    </row>
    <row r="3396" customFormat="false" ht="12.8" hidden="false" customHeight="false" outlineLevel="0" collapsed="false">
      <c r="A3396" s="131" t="n">
        <v>1593378000</v>
      </c>
      <c r="B3396" s="330" t="n">
        <f aca="false">(A3396/(24*60*60))+DATE(1970,1,1)</f>
        <v>44010.875</v>
      </c>
      <c r="C3396" s="132" t="n">
        <v>23.0148</v>
      </c>
      <c r="D3396" s="132" t="n">
        <v>23.197</v>
      </c>
      <c r="E3396" s="132" t="n">
        <v>22.9283</v>
      </c>
      <c r="F3396" s="132" t="n">
        <v>23.05996</v>
      </c>
    </row>
    <row r="3397" customFormat="false" ht="12.8" hidden="false" customHeight="false" outlineLevel="0" collapsed="false">
      <c r="A3397" s="131" t="n">
        <v>1593464400</v>
      </c>
      <c r="B3397" s="330" t="n">
        <f aca="false">(A3397/(24*60*60))+DATE(1970,1,1)</f>
        <v>44011.875</v>
      </c>
      <c r="C3397" s="132" t="n">
        <v>23.05996</v>
      </c>
      <c r="D3397" s="132" t="n">
        <v>23.2287</v>
      </c>
      <c r="E3397" s="132" t="n">
        <v>22.9302</v>
      </c>
      <c r="F3397" s="132" t="n">
        <v>22.9773</v>
      </c>
    </row>
    <row r="3398" customFormat="false" ht="12.8" hidden="false" customHeight="false" outlineLevel="0" collapsed="false">
      <c r="A3398" s="131" t="n">
        <v>1593550800</v>
      </c>
      <c r="B3398" s="330" t="n">
        <f aca="false">(A3398/(24*60*60))+DATE(1970,1,1)</f>
        <v>44012.875</v>
      </c>
      <c r="C3398" s="132" t="n">
        <v>22.9773</v>
      </c>
      <c r="D3398" s="132" t="n">
        <v>23.09237</v>
      </c>
      <c r="E3398" s="132" t="n">
        <v>22.60931</v>
      </c>
      <c r="F3398" s="132" t="n">
        <v>22.67401</v>
      </c>
    </row>
    <row r="3399" customFormat="false" ht="12.8" hidden="false" customHeight="false" outlineLevel="0" collapsed="false">
      <c r="A3399" s="131" t="n">
        <v>1593637200</v>
      </c>
      <c r="B3399" s="330" t="n">
        <f aca="false">(A3399/(24*60*60))+DATE(1970,1,1)</f>
        <v>44013.875</v>
      </c>
      <c r="C3399" s="132" t="n">
        <v>22.67401</v>
      </c>
      <c r="D3399" s="132" t="n">
        <v>22.74146</v>
      </c>
      <c r="E3399" s="132" t="n">
        <v>22.4005</v>
      </c>
      <c r="F3399" s="132" t="n">
        <v>22.46252</v>
      </c>
    </row>
    <row r="3400" customFormat="false" ht="12.8" hidden="false" customHeight="false" outlineLevel="0" collapsed="false">
      <c r="A3400" s="131" t="n">
        <v>1593723600</v>
      </c>
      <c r="B3400" s="330" t="n">
        <f aca="false">(A3400/(24*60*60))+DATE(1970,1,1)</f>
        <v>44014.875</v>
      </c>
      <c r="C3400" s="132" t="n">
        <v>22.46252</v>
      </c>
      <c r="D3400" s="132" t="n">
        <v>22.5969</v>
      </c>
      <c r="E3400" s="132" t="n">
        <v>22.372</v>
      </c>
      <c r="F3400" s="132" t="n">
        <v>22.3795</v>
      </c>
    </row>
    <row r="3401" customFormat="false" ht="12.8" hidden="false" customHeight="false" outlineLevel="0" collapsed="false">
      <c r="A3401" s="131" t="n">
        <v>1593982800</v>
      </c>
      <c r="B3401" s="330" t="n">
        <f aca="false">(A3401/(24*60*60))+DATE(1970,1,1)</f>
        <v>44017.875</v>
      </c>
      <c r="C3401" s="132" t="n">
        <v>22.387</v>
      </c>
      <c r="D3401" s="132" t="n">
        <v>22.4157</v>
      </c>
      <c r="E3401" s="132" t="n">
        <v>22.15326</v>
      </c>
      <c r="F3401" s="132" t="n">
        <v>22.33221</v>
      </c>
    </row>
    <row r="3402" customFormat="false" ht="12.8" hidden="false" customHeight="false" outlineLevel="0" collapsed="false">
      <c r="A3402" s="131" t="n">
        <v>1594069200</v>
      </c>
      <c r="B3402" s="330" t="n">
        <f aca="false">(A3402/(24*60*60))+DATE(1970,1,1)</f>
        <v>44018.875</v>
      </c>
      <c r="C3402" s="132" t="n">
        <v>22.33221</v>
      </c>
      <c r="D3402" s="132" t="n">
        <v>22.8661</v>
      </c>
      <c r="E3402" s="132" t="n">
        <v>22.2513</v>
      </c>
      <c r="F3402" s="132" t="n">
        <v>22.8392</v>
      </c>
    </row>
    <row r="3403" customFormat="false" ht="12.8" hidden="false" customHeight="false" outlineLevel="0" collapsed="false">
      <c r="A3403" s="131" t="n">
        <v>1594155600</v>
      </c>
      <c r="B3403" s="330" t="n">
        <f aca="false">(A3403/(24*60*60))+DATE(1970,1,1)</f>
        <v>44019.875</v>
      </c>
      <c r="C3403" s="132" t="n">
        <v>22.8392</v>
      </c>
      <c r="D3403" s="132" t="n">
        <v>22.89833</v>
      </c>
      <c r="E3403" s="132" t="n">
        <v>22.64741</v>
      </c>
      <c r="F3403" s="132" t="n">
        <v>22.6607</v>
      </c>
    </row>
    <row r="3404" customFormat="false" ht="12.8" hidden="false" customHeight="false" outlineLevel="0" collapsed="false">
      <c r="A3404" s="131" t="n">
        <v>1594242000</v>
      </c>
      <c r="B3404" s="330" t="n">
        <f aca="false">(A3404/(24*60*60))+DATE(1970,1,1)</f>
        <v>44020.875</v>
      </c>
      <c r="C3404" s="132" t="n">
        <v>22.6607</v>
      </c>
      <c r="D3404" s="132" t="n">
        <v>22.7673</v>
      </c>
      <c r="E3404" s="132" t="n">
        <v>22.54164</v>
      </c>
      <c r="F3404" s="132" t="n">
        <v>22.6163</v>
      </c>
    </row>
    <row r="3405" customFormat="false" ht="12.8" hidden="false" customHeight="false" outlineLevel="0" collapsed="false">
      <c r="A3405" s="131" t="n">
        <v>1594328400</v>
      </c>
      <c r="B3405" s="330" t="n">
        <f aca="false">(A3405/(24*60*60))+DATE(1970,1,1)</f>
        <v>44021.875</v>
      </c>
      <c r="C3405" s="132" t="n">
        <v>22.6163</v>
      </c>
      <c r="D3405" s="132" t="n">
        <v>22.83367</v>
      </c>
      <c r="E3405" s="132" t="n">
        <v>22.4392</v>
      </c>
      <c r="F3405" s="132" t="n">
        <v>22.4392</v>
      </c>
    </row>
    <row r="3406" customFormat="false" ht="12.8" hidden="false" customHeight="false" outlineLevel="0" collapsed="false">
      <c r="A3406" s="131" t="n">
        <v>1594587600</v>
      </c>
      <c r="B3406" s="330" t="n">
        <f aca="false">(A3406/(24*60*60))+DATE(1970,1,1)</f>
        <v>44024.875</v>
      </c>
      <c r="C3406" s="132" t="n">
        <v>22.4837</v>
      </c>
      <c r="D3406" s="132" t="n">
        <v>22.7595</v>
      </c>
      <c r="E3406" s="132" t="n">
        <v>22.3704</v>
      </c>
      <c r="F3406" s="132" t="n">
        <v>22.7595</v>
      </c>
    </row>
    <row r="3407" customFormat="false" ht="12.8" hidden="false" customHeight="false" outlineLevel="0" collapsed="false">
      <c r="A3407" s="131" t="n">
        <v>1594674000</v>
      </c>
      <c r="B3407" s="330" t="n">
        <f aca="false">(A3407/(24*60*60))+DATE(1970,1,1)</f>
        <v>44025.875</v>
      </c>
      <c r="C3407" s="132" t="n">
        <v>22.7595</v>
      </c>
      <c r="D3407" s="132" t="n">
        <v>22.77748</v>
      </c>
      <c r="E3407" s="132" t="n">
        <v>22.4257</v>
      </c>
      <c r="F3407" s="132" t="n">
        <v>22.4289</v>
      </c>
    </row>
    <row r="3408" customFormat="false" ht="12.8" hidden="false" customHeight="false" outlineLevel="0" collapsed="false">
      <c r="A3408" s="131" t="n">
        <v>1594760400</v>
      </c>
      <c r="B3408" s="330" t="n">
        <f aca="false">(A3408/(24*60*60))+DATE(1970,1,1)</f>
        <v>44026.875</v>
      </c>
      <c r="C3408" s="132" t="n">
        <v>22.4289</v>
      </c>
      <c r="D3408" s="132" t="n">
        <v>22.4579</v>
      </c>
      <c r="E3408" s="132" t="n">
        <v>22.2545</v>
      </c>
      <c r="F3408" s="132" t="n">
        <v>22.3108</v>
      </c>
    </row>
    <row r="3409" customFormat="false" ht="12.8" hidden="false" customHeight="false" outlineLevel="0" collapsed="false">
      <c r="A3409" s="131" t="n">
        <v>1594846800</v>
      </c>
      <c r="B3409" s="330" t="n">
        <f aca="false">(A3409/(24*60*60))+DATE(1970,1,1)</f>
        <v>44027.875</v>
      </c>
      <c r="C3409" s="132" t="n">
        <v>22.3108</v>
      </c>
      <c r="D3409" s="132" t="n">
        <v>22.47211</v>
      </c>
      <c r="E3409" s="132" t="n">
        <v>22.28031</v>
      </c>
      <c r="F3409" s="132" t="n">
        <v>22.4168</v>
      </c>
    </row>
    <row r="3410" customFormat="false" ht="12.8" hidden="false" customHeight="false" outlineLevel="0" collapsed="false">
      <c r="A3410" s="131" t="n">
        <v>1594933200</v>
      </c>
      <c r="B3410" s="330" t="n">
        <f aca="false">(A3410/(24*60*60))+DATE(1970,1,1)</f>
        <v>44028.875</v>
      </c>
      <c r="C3410" s="132" t="n">
        <v>22.4168</v>
      </c>
      <c r="D3410" s="132" t="n">
        <v>22.6127</v>
      </c>
      <c r="E3410" s="132" t="n">
        <v>22.38072</v>
      </c>
      <c r="F3410" s="132" t="n">
        <v>22.532</v>
      </c>
    </row>
    <row r="3411" customFormat="false" ht="12.8" hidden="false" customHeight="false" outlineLevel="0" collapsed="false">
      <c r="A3411" s="131" t="n">
        <v>1595192400</v>
      </c>
      <c r="B3411" s="330" t="n">
        <f aca="false">(A3411/(24*60*60))+DATE(1970,1,1)</f>
        <v>44031.875</v>
      </c>
      <c r="C3411" s="132" t="n">
        <v>22.5418</v>
      </c>
      <c r="D3411" s="132" t="n">
        <v>22.71577</v>
      </c>
      <c r="E3411" s="132" t="n">
        <v>22.46026</v>
      </c>
      <c r="F3411" s="132" t="n">
        <v>22.4833</v>
      </c>
    </row>
    <row r="3412" customFormat="false" ht="12.8" hidden="false" customHeight="false" outlineLevel="0" collapsed="false">
      <c r="A3412" s="131" t="n">
        <v>1595278800</v>
      </c>
      <c r="B3412" s="330" t="n">
        <f aca="false">(A3412/(24*60*60))+DATE(1970,1,1)</f>
        <v>44032.875</v>
      </c>
      <c r="C3412" s="132" t="n">
        <v>22.4833</v>
      </c>
      <c r="D3412" s="132" t="n">
        <v>22.50724</v>
      </c>
      <c r="E3412" s="132" t="n">
        <v>22.2702</v>
      </c>
      <c r="F3412" s="132" t="n">
        <v>22.3209</v>
      </c>
    </row>
    <row r="3413" customFormat="false" ht="12.8" hidden="false" customHeight="false" outlineLevel="0" collapsed="false">
      <c r="A3413" s="131" t="n">
        <v>1595365200</v>
      </c>
      <c r="B3413" s="330" t="n">
        <f aca="false">(A3413/(24*60*60))+DATE(1970,1,1)</f>
        <v>44033.875</v>
      </c>
      <c r="C3413" s="132" t="n">
        <v>22.3209</v>
      </c>
      <c r="D3413" s="132" t="n">
        <v>22.42351</v>
      </c>
      <c r="E3413" s="132" t="n">
        <v>22.18482</v>
      </c>
      <c r="F3413" s="132" t="n">
        <v>22.3586</v>
      </c>
    </row>
    <row r="3414" customFormat="false" ht="12.8" hidden="false" customHeight="false" outlineLevel="0" collapsed="false">
      <c r="A3414" s="131" t="n">
        <v>1595451600</v>
      </c>
      <c r="B3414" s="330" t="n">
        <f aca="false">(A3414/(24*60*60))+DATE(1970,1,1)</f>
        <v>44034.875</v>
      </c>
      <c r="C3414" s="132" t="n">
        <v>22.3586</v>
      </c>
      <c r="D3414" s="132" t="n">
        <v>22.5543</v>
      </c>
      <c r="E3414" s="132" t="n">
        <v>22.25658</v>
      </c>
      <c r="F3414" s="132" t="n">
        <v>22.5008</v>
      </c>
    </row>
    <row r="3415" customFormat="false" ht="12.8" hidden="false" customHeight="false" outlineLevel="0" collapsed="false">
      <c r="A3415" s="131" t="n">
        <v>1595538000</v>
      </c>
      <c r="B3415" s="330" t="n">
        <f aca="false">(A3415/(24*60*60))+DATE(1970,1,1)</f>
        <v>44035.875</v>
      </c>
      <c r="C3415" s="132" t="n">
        <v>22.5008</v>
      </c>
      <c r="D3415" s="132" t="n">
        <v>22.62351</v>
      </c>
      <c r="E3415" s="132" t="n">
        <v>22.24301</v>
      </c>
      <c r="F3415" s="132" t="n">
        <v>22.2732</v>
      </c>
    </row>
    <row r="3416" customFormat="false" ht="12.8" hidden="false" customHeight="false" outlineLevel="0" collapsed="false">
      <c r="A3416" s="131" t="n">
        <v>1595797200</v>
      </c>
      <c r="B3416" s="330" t="n">
        <f aca="false">(A3416/(24*60*60))+DATE(1970,1,1)</f>
        <v>44038.875</v>
      </c>
      <c r="C3416" s="132" t="n">
        <v>22.2734</v>
      </c>
      <c r="D3416" s="132" t="n">
        <v>22.3228</v>
      </c>
      <c r="E3416" s="132" t="n">
        <v>21.9193</v>
      </c>
      <c r="F3416" s="132" t="n">
        <v>21.9197</v>
      </c>
    </row>
    <row r="3417" customFormat="false" ht="12.8" hidden="false" customHeight="false" outlineLevel="0" collapsed="false">
      <c r="A3417" s="131" t="n">
        <v>1595883600</v>
      </c>
      <c r="B3417" s="330" t="n">
        <f aca="false">(A3417/(24*60*60))+DATE(1970,1,1)</f>
        <v>44039.875</v>
      </c>
      <c r="C3417" s="132" t="n">
        <v>21.9197</v>
      </c>
      <c r="D3417" s="132" t="n">
        <v>22.10594</v>
      </c>
      <c r="E3417" s="132" t="n">
        <v>21.89428</v>
      </c>
      <c r="F3417" s="132" t="n">
        <v>21.9291</v>
      </c>
    </row>
    <row r="3418" customFormat="false" ht="12.8" hidden="false" customHeight="false" outlineLevel="0" collapsed="false">
      <c r="A3418" s="131" t="n">
        <v>1595970000</v>
      </c>
      <c r="B3418" s="330" t="n">
        <f aca="false">(A3418/(24*60*60))+DATE(1970,1,1)</f>
        <v>44040.875</v>
      </c>
      <c r="C3418" s="132" t="n">
        <v>21.9291</v>
      </c>
      <c r="D3418" s="132" t="n">
        <v>22.04378</v>
      </c>
      <c r="E3418" s="132" t="n">
        <v>21.85037</v>
      </c>
      <c r="F3418" s="132" t="n">
        <v>21.9652</v>
      </c>
    </row>
    <row r="3419" customFormat="false" ht="12.8" hidden="false" customHeight="false" outlineLevel="0" collapsed="false">
      <c r="A3419" s="131" t="n">
        <v>1596056400</v>
      </c>
      <c r="B3419" s="330" t="n">
        <f aca="false">(A3419/(24*60*60))+DATE(1970,1,1)</f>
        <v>44041.875</v>
      </c>
      <c r="C3419" s="132" t="n">
        <v>21.9652</v>
      </c>
      <c r="D3419" s="132" t="n">
        <v>22.23952</v>
      </c>
      <c r="E3419" s="132" t="n">
        <v>21.9246</v>
      </c>
      <c r="F3419" s="132" t="n">
        <v>22.00971</v>
      </c>
    </row>
    <row r="3420" customFormat="false" ht="12.8" hidden="false" customHeight="false" outlineLevel="0" collapsed="false">
      <c r="A3420" s="131" t="n">
        <v>1596142800</v>
      </c>
      <c r="B3420" s="330" t="n">
        <f aca="false">(A3420/(24*60*60))+DATE(1970,1,1)</f>
        <v>44042.875</v>
      </c>
      <c r="C3420" s="132" t="n">
        <v>22.00971</v>
      </c>
      <c r="D3420" s="132" t="n">
        <v>22.2979</v>
      </c>
      <c r="E3420" s="132" t="n">
        <v>21.9761</v>
      </c>
      <c r="F3420" s="132" t="n">
        <v>22.2589</v>
      </c>
    </row>
    <row r="3421" customFormat="false" ht="12.8" hidden="false" customHeight="false" outlineLevel="0" collapsed="false">
      <c r="A3421" s="131" t="n">
        <v>1596402000</v>
      </c>
      <c r="B3421" s="330" t="n">
        <f aca="false">(A3421/(24*60*60))+DATE(1970,1,1)</f>
        <v>44045.875</v>
      </c>
      <c r="C3421" s="132" t="n">
        <v>22.27205</v>
      </c>
      <c r="D3421" s="132" t="n">
        <v>22.69925</v>
      </c>
      <c r="E3421" s="132" t="n">
        <v>22.2529</v>
      </c>
      <c r="F3421" s="132" t="n">
        <v>22.59731</v>
      </c>
    </row>
    <row r="3422" customFormat="false" ht="12.8" hidden="false" customHeight="false" outlineLevel="0" collapsed="false">
      <c r="A3422" s="131" t="n">
        <v>1596488400</v>
      </c>
      <c r="B3422" s="330" t="n">
        <f aca="false">(A3422/(24*60*60))+DATE(1970,1,1)</f>
        <v>44046.875</v>
      </c>
      <c r="C3422" s="132" t="n">
        <v>22.59731</v>
      </c>
      <c r="D3422" s="132" t="n">
        <v>22.909</v>
      </c>
      <c r="E3422" s="132" t="n">
        <v>22.5406</v>
      </c>
      <c r="F3422" s="132" t="n">
        <v>22.6667</v>
      </c>
    </row>
    <row r="3423" customFormat="false" ht="12.8" hidden="false" customHeight="false" outlineLevel="0" collapsed="false">
      <c r="A3423" s="131" t="n">
        <v>1596574800</v>
      </c>
      <c r="B3423" s="330" t="n">
        <f aca="false">(A3423/(24*60*60))+DATE(1970,1,1)</f>
        <v>44047.875</v>
      </c>
      <c r="C3423" s="132" t="n">
        <v>22.6667</v>
      </c>
      <c r="D3423" s="132" t="n">
        <v>22.6711</v>
      </c>
      <c r="E3423" s="132" t="n">
        <v>22.3268</v>
      </c>
      <c r="F3423" s="132" t="n">
        <v>22.357</v>
      </c>
    </row>
    <row r="3424" customFormat="false" ht="12.8" hidden="false" customHeight="false" outlineLevel="0" collapsed="false">
      <c r="A3424" s="131" t="n">
        <v>1596661200</v>
      </c>
      <c r="B3424" s="330" t="n">
        <f aca="false">(A3424/(24*60*60))+DATE(1970,1,1)</f>
        <v>44048.875</v>
      </c>
      <c r="C3424" s="132" t="n">
        <v>22.357</v>
      </c>
      <c r="D3424" s="132" t="n">
        <v>22.60858</v>
      </c>
      <c r="E3424" s="132" t="n">
        <v>22.29983</v>
      </c>
      <c r="F3424" s="132" t="n">
        <v>22.3762</v>
      </c>
    </row>
    <row r="3425" customFormat="false" ht="12.8" hidden="false" customHeight="false" outlineLevel="0" collapsed="false">
      <c r="A3425" s="131" t="n">
        <v>1596747600</v>
      </c>
      <c r="B3425" s="330" t="n">
        <f aca="false">(A3425/(24*60*60))+DATE(1970,1,1)</f>
        <v>44049.875</v>
      </c>
      <c r="C3425" s="132" t="n">
        <v>22.3762</v>
      </c>
      <c r="D3425" s="132" t="n">
        <v>22.59894</v>
      </c>
      <c r="E3425" s="132" t="n">
        <v>22.3514</v>
      </c>
      <c r="F3425" s="132" t="n">
        <v>22.3592</v>
      </c>
    </row>
    <row r="3426" customFormat="false" ht="12.8" hidden="false" customHeight="false" outlineLevel="0" collapsed="false">
      <c r="A3426" s="131" t="n">
        <v>1597006800</v>
      </c>
      <c r="B3426" s="330" t="n">
        <f aca="false">(A3426/(24*60*60))+DATE(1970,1,1)</f>
        <v>44052.875</v>
      </c>
      <c r="C3426" s="132" t="n">
        <v>22.3643</v>
      </c>
      <c r="D3426" s="132" t="n">
        <v>22.54033</v>
      </c>
      <c r="E3426" s="132" t="n">
        <v>22.3518</v>
      </c>
      <c r="F3426" s="132" t="n">
        <v>22.463</v>
      </c>
    </row>
    <row r="3427" customFormat="false" ht="12.8" hidden="false" customHeight="false" outlineLevel="0" collapsed="false">
      <c r="A3427" s="131" t="n">
        <v>1597093200</v>
      </c>
      <c r="B3427" s="330" t="n">
        <f aca="false">(A3427/(24*60*60))+DATE(1970,1,1)</f>
        <v>44053.875</v>
      </c>
      <c r="C3427" s="132" t="n">
        <v>22.463</v>
      </c>
      <c r="D3427" s="132" t="n">
        <v>22.51192</v>
      </c>
      <c r="E3427" s="132" t="n">
        <v>22.2576</v>
      </c>
      <c r="F3427" s="132" t="n">
        <v>22.3938</v>
      </c>
    </row>
    <row r="3428" customFormat="false" ht="12.8" hidden="false" customHeight="false" outlineLevel="0" collapsed="false">
      <c r="A3428" s="131" t="n">
        <v>1597179600</v>
      </c>
      <c r="B3428" s="330" t="n">
        <f aca="false">(A3428/(24*60*60))+DATE(1970,1,1)</f>
        <v>44054.875</v>
      </c>
      <c r="C3428" s="132" t="n">
        <v>22.3938</v>
      </c>
      <c r="D3428" s="132" t="n">
        <v>22.49114</v>
      </c>
      <c r="E3428" s="132" t="n">
        <v>22.2649</v>
      </c>
      <c r="F3428" s="132" t="n">
        <v>22.3515</v>
      </c>
    </row>
    <row r="3429" customFormat="false" ht="12.8" hidden="false" customHeight="false" outlineLevel="0" collapsed="false">
      <c r="A3429" s="131" t="n">
        <v>1597266000</v>
      </c>
      <c r="B3429" s="330" t="n">
        <f aca="false">(A3429/(24*60*60))+DATE(1970,1,1)</f>
        <v>44055.875</v>
      </c>
      <c r="C3429" s="132" t="n">
        <v>22.3515</v>
      </c>
      <c r="D3429" s="132" t="n">
        <v>22.38239</v>
      </c>
      <c r="E3429" s="132" t="n">
        <v>22.1337</v>
      </c>
      <c r="F3429" s="132" t="n">
        <v>22.1486</v>
      </c>
    </row>
    <row r="3430" customFormat="false" ht="12.8" hidden="false" customHeight="false" outlineLevel="0" collapsed="false">
      <c r="A3430" s="131" t="n">
        <v>1597352400</v>
      </c>
      <c r="B3430" s="330" t="n">
        <f aca="false">(A3430/(24*60*60))+DATE(1970,1,1)</f>
        <v>44056.875</v>
      </c>
      <c r="C3430" s="132" t="n">
        <v>22.1486</v>
      </c>
      <c r="D3430" s="132" t="n">
        <v>22.2384</v>
      </c>
      <c r="E3430" s="132" t="n">
        <v>21.9342</v>
      </c>
      <c r="F3430" s="132" t="n">
        <v>21.9434</v>
      </c>
    </row>
    <row r="3431" customFormat="false" ht="12.8" hidden="false" customHeight="false" outlineLevel="0" collapsed="false">
      <c r="A3431" s="131" t="n">
        <v>1597611600</v>
      </c>
      <c r="B3431" s="330" t="n">
        <f aca="false">(A3431/(24*60*60))+DATE(1970,1,1)</f>
        <v>44059.875</v>
      </c>
      <c r="C3431" s="132" t="n">
        <v>21.9544</v>
      </c>
      <c r="D3431" s="132" t="n">
        <v>22.21521</v>
      </c>
      <c r="E3431" s="132" t="n">
        <v>21.9054</v>
      </c>
      <c r="F3431" s="132" t="n">
        <v>22.1725</v>
      </c>
    </row>
    <row r="3432" customFormat="false" ht="12.8" hidden="false" customHeight="false" outlineLevel="0" collapsed="false">
      <c r="A3432" s="131" t="n">
        <v>1597698000</v>
      </c>
      <c r="B3432" s="330" t="n">
        <f aca="false">(A3432/(24*60*60))+DATE(1970,1,1)</f>
        <v>44060.875</v>
      </c>
      <c r="C3432" s="132" t="n">
        <v>22.1725</v>
      </c>
      <c r="D3432" s="132" t="n">
        <v>22.216</v>
      </c>
      <c r="E3432" s="132" t="n">
        <v>22.0132</v>
      </c>
      <c r="F3432" s="132" t="n">
        <v>22.16486</v>
      </c>
    </row>
    <row r="3433" customFormat="false" ht="12.8" hidden="false" customHeight="false" outlineLevel="0" collapsed="false">
      <c r="A3433" s="131" t="n">
        <v>1597784400</v>
      </c>
      <c r="B3433" s="330" t="n">
        <f aca="false">(A3433/(24*60*60))+DATE(1970,1,1)</f>
        <v>44061.875</v>
      </c>
      <c r="C3433" s="132" t="n">
        <v>22.16486</v>
      </c>
      <c r="D3433" s="132" t="n">
        <v>22.1872</v>
      </c>
      <c r="E3433" s="132" t="n">
        <v>21.9943</v>
      </c>
      <c r="F3433" s="132" t="n">
        <v>22.095</v>
      </c>
    </row>
    <row r="3434" customFormat="false" ht="12.8" hidden="false" customHeight="false" outlineLevel="0" collapsed="false">
      <c r="A3434" s="131" t="n">
        <v>1597870800</v>
      </c>
      <c r="B3434" s="330" t="n">
        <f aca="false">(A3434/(24*60*60))+DATE(1970,1,1)</f>
        <v>44062.875</v>
      </c>
      <c r="C3434" s="132" t="n">
        <v>22.095</v>
      </c>
      <c r="D3434" s="132" t="n">
        <v>22.3318</v>
      </c>
      <c r="E3434" s="132" t="n">
        <v>22.05</v>
      </c>
      <c r="F3434" s="132" t="n">
        <v>22.07407</v>
      </c>
    </row>
    <row r="3435" customFormat="false" ht="12.8" hidden="false" customHeight="false" outlineLevel="0" collapsed="false">
      <c r="A3435" s="131" t="n">
        <v>1597957200</v>
      </c>
      <c r="B3435" s="330" t="n">
        <f aca="false">(A3435/(24*60*60))+DATE(1970,1,1)</f>
        <v>44063.875</v>
      </c>
      <c r="C3435" s="132" t="n">
        <v>22.07407</v>
      </c>
      <c r="D3435" s="132" t="n">
        <v>22.1767</v>
      </c>
      <c r="E3435" s="132" t="n">
        <v>21.95</v>
      </c>
      <c r="F3435" s="132" t="n">
        <v>21.9518</v>
      </c>
    </row>
    <row r="3436" customFormat="false" ht="12.8" hidden="false" customHeight="false" outlineLevel="0" collapsed="false">
      <c r="A3436" s="131" t="n">
        <v>1598216400</v>
      </c>
      <c r="B3436" s="330" t="n">
        <f aca="false">(A3436/(24*60*60))+DATE(1970,1,1)</f>
        <v>44066.875</v>
      </c>
      <c r="C3436" s="132" t="n">
        <v>21.9725</v>
      </c>
      <c r="D3436" s="132" t="n">
        <v>22.0407</v>
      </c>
      <c r="E3436" s="132" t="n">
        <v>21.8793</v>
      </c>
      <c r="F3436" s="132" t="n">
        <v>21.9945</v>
      </c>
    </row>
    <row r="3437" customFormat="false" ht="12.8" hidden="false" customHeight="false" outlineLevel="0" collapsed="false">
      <c r="A3437" s="131" t="n">
        <v>1598302800</v>
      </c>
      <c r="B3437" s="330" t="n">
        <f aca="false">(A3437/(24*60*60))+DATE(1970,1,1)</f>
        <v>44067.875</v>
      </c>
      <c r="C3437" s="132" t="n">
        <v>21.9945</v>
      </c>
      <c r="D3437" s="132" t="n">
        <v>22.0244</v>
      </c>
      <c r="E3437" s="132" t="n">
        <v>21.875</v>
      </c>
      <c r="F3437" s="132" t="n">
        <v>21.8961</v>
      </c>
    </row>
    <row r="3438" customFormat="false" ht="12.8" hidden="false" customHeight="false" outlineLevel="0" collapsed="false">
      <c r="A3438" s="131" t="n">
        <v>1598389200</v>
      </c>
      <c r="B3438" s="330" t="n">
        <f aca="false">(A3438/(24*60*60))+DATE(1970,1,1)</f>
        <v>44068.875</v>
      </c>
      <c r="C3438" s="132" t="n">
        <v>21.8961</v>
      </c>
      <c r="D3438" s="132" t="n">
        <v>21.9846</v>
      </c>
      <c r="E3438" s="132" t="n">
        <v>21.8696</v>
      </c>
      <c r="F3438" s="132" t="n">
        <v>21.9089</v>
      </c>
    </row>
    <row r="3439" customFormat="false" ht="12.8" hidden="false" customHeight="false" outlineLevel="0" collapsed="false">
      <c r="A3439" s="131" t="n">
        <v>1598475600</v>
      </c>
      <c r="B3439" s="330" t="n">
        <f aca="false">(A3439/(24*60*60))+DATE(1970,1,1)</f>
        <v>44069.875</v>
      </c>
      <c r="C3439" s="132" t="n">
        <v>21.9089</v>
      </c>
      <c r="D3439" s="132" t="n">
        <v>22.22523</v>
      </c>
      <c r="E3439" s="132" t="n">
        <v>21.82128</v>
      </c>
      <c r="F3439" s="132" t="n">
        <v>22.12849</v>
      </c>
    </row>
    <row r="3440" customFormat="false" ht="12.8" hidden="false" customHeight="false" outlineLevel="0" collapsed="false">
      <c r="A3440" s="131" t="n">
        <v>1598562000</v>
      </c>
      <c r="B3440" s="330" t="n">
        <f aca="false">(A3440/(24*60*60))+DATE(1970,1,1)</f>
        <v>44070.875</v>
      </c>
      <c r="C3440" s="132" t="n">
        <v>22.12849</v>
      </c>
      <c r="D3440" s="132" t="n">
        <v>22.15648</v>
      </c>
      <c r="E3440" s="132" t="n">
        <v>21.7346</v>
      </c>
      <c r="F3440" s="132" t="n">
        <v>21.735</v>
      </c>
    </row>
    <row r="3441" customFormat="false" ht="12.8" hidden="false" customHeight="false" outlineLevel="0" collapsed="false">
      <c r="A3441" s="131" t="n">
        <v>1598821200</v>
      </c>
      <c r="B3441" s="330" t="n">
        <f aca="false">(A3441/(24*60*60))+DATE(1970,1,1)</f>
        <v>44073.875</v>
      </c>
      <c r="C3441" s="132" t="n">
        <v>21.735</v>
      </c>
      <c r="D3441" s="132" t="n">
        <v>21.9531</v>
      </c>
      <c r="E3441" s="132" t="n">
        <v>21.735</v>
      </c>
      <c r="F3441" s="132" t="n">
        <v>21.8779</v>
      </c>
    </row>
    <row r="3442" customFormat="false" ht="12.8" hidden="false" customHeight="false" outlineLevel="0" collapsed="false">
      <c r="A3442" s="131" t="n">
        <v>1598907600</v>
      </c>
      <c r="B3442" s="330" t="n">
        <f aca="false">(A3442/(24*60*60))+DATE(1970,1,1)</f>
        <v>44074.875</v>
      </c>
      <c r="C3442" s="132" t="n">
        <v>21.8779</v>
      </c>
      <c r="D3442" s="132" t="n">
        <v>21.92416</v>
      </c>
      <c r="E3442" s="132" t="n">
        <v>21.6758</v>
      </c>
      <c r="F3442" s="132" t="n">
        <v>21.77293</v>
      </c>
    </row>
    <row r="3443" customFormat="false" ht="12.8" hidden="false" customHeight="false" outlineLevel="0" collapsed="false">
      <c r="A3443" s="131" t="n">
        <v>1598994000</v>
      </c>
      <c r="B3443" s="330" t="n">
        <f aca="false">(A3443/(24*60*60))+DATE(1970,1,1)</f>
        <v>44075.875</v>
      </c>
      <c r="C3443" s="132" t="n">
        <v>21.77293</v>
      </c>
      <c r="D3443" s="132" t="n">
        <v>21.8915</v>
      </c>
      <c r="E3443" s="132" t="n">
        <v>21.7051</v>
      </c>
      <c r="F3443" s="132" t="n">
        <v>21.7201</v>
      </c>
    </row>
    <row r="3444" customFormat="false" ht="12.8" hidden="false" customHeight="false" outlineLevel="0" collapsed="false">
      <c r="A3444" s="131" t="n">
        <v>1599080400</v>
      </c>
      <c r="B3444" s="330" t="n">
        <f aca="false">(A3444/(24*60*60))+DATE(1970,1,1)</f>
        <v>44076.875</v>
      </c>
      <c r="C3444" s="132" t="n">
        <v>21.7201</v>
      </c>
      <c r="D3444" s="132" t="n">
        <v>21.79738</v>
      </c>
      <c r="E3444" s="132" t="n">
        <v>21.55028</v>
      </c>
      <c r="F3444" s="132" t="n">
        <v>21.643</v>
      </c>
    </row>
    <row r="3445" customFormat="false" ht="12.8" hidden="false" customHeight="false" outlineLevel="0" collapsed="false">
      <c r="A3445" s="131" t="n">
        <v>1599166800</v>
      </c>
      <c r="B3445" s="330" t="n">
        <f aca="false">(A3445/(24*60*60))+DATE(1970,1,1)</f>
        <v>44077.875</v>
      </c>
      <c r="C3445" s="132" t="n">
        <v>21.643</v>
      </c>
      <c r="D3445" s="132" t="n">
        <v>21.71908</v>
      </c>
      <c r="E3445" s="132" t="n">
        <v>21.4983</v>
      </c>
      <c r="F3445" s="132" t="n">
        <v>21.5374</v>
      </c>
    </row>
    <row r="3446" customFormat="false" ht="12.8" hidden="false" customHeight="false" outlineLevel="0" collapsed="false">
      <c r="A3446" s="131" t="n">
        <v>1599426000</v>
      </c>
      <c r="B3446" s="330" t="n">
        <f aca="false">(A3446/(24*60*60))+DATE(1970,1,1)</f>
        <v>44080.875</v>
      </c>
      <c r="C3446" s="132" t="n">
        <v>21.5112</v>
      </c>
      <c r="D3446" s="132" t="n">
        <v>21.6591</v>
      </c>
      <c r="E3446" s="132" t="n">
        <v>21.5112</v>
      </c>
      <c r="F3446" s="132" t="n">
        <v>21.5874</v>
      </c>
    </row>
    <row r="3447" customFormat="false" ht="12.8" hidden="false" customHeight="false" outlineLevel="0" collapsed="false">
      <c r="A3447" s="131" t="n">
        <v>1599512400</v>
      </c>
      <c r="B3447" s="330" t="n">
        <f aca="false">(A3447/(24*60*60))+DATE(1970,1,1)</f>
        <v>44081.875</v>
      </c>
      <c r="C3447" s="132" t="n">
        <v>21.5874</v>
      </c>
      <c r="D3447" s="132" t="n">
        <v>21.8787</v>
      </c>
      <c r="E3447" s="132" t="n">
        <v>21.5661</v>
      </c>
      <c r="F3447" s="132" t="n">
        <v>21.7601</v>
      </c>
    </row>
    <row r="3448" customFormat="false" ht="12.8" hidden="false" customHeight="false" outlineLevel="0" collapsed="false">
      <c r="A3448" s="131" t="n">
        <v>1599598800</v>
      </c>
      <c r="B3448" s="330" t="n">
        <f aca="false">(A3448/(24*60*60))+DATE(1970,1,1)</f>
        <v>44082.875</v>
      </c>
      <c r="C3448" s="132" t="n">
        <v>21.7601</v>
      </c>
      <c r="D3448" s="132" t="n">
        <v>21.9419</v>
      </c>
      <c r="E3448" s="132" t="n">
        <v>21.3386</v>
      </c>
      <c r="F3448" s="132" t="n">
        <v>21.3567</v>
      </c>
    </row>
    <row r="3449" customFormat="false" ht="12.8" hidden="false" customHeight="false" outlineLevel="0" collapsed="false">
      <c r="A3449" s="131" t="n">
        <v>1599685200</v>
      </c>
      <c r="B3449" s="330" t="n">
        <f aca="false">(A3449/(24*60*60))+DATE(1970,1,1)</f>
        <v>44083.875</v>
      </c>
      <c r="C3449" s="132" t="n">
        <v>21.3567</v>
      </c>
      <c r="D3449" s="132" t="n">
        <v>21.4959</v>
      </c>
      <c r="E3449" s="132" t="n">
        <v>21.206</v>
      </c>
      <c r="F3449" s="132" t="n">
        <v>21.4401</v>
      </c>
    </row>
    <row r="3450" customFormat="false" ht="12.8" hidden="false" customHeight="false" outlineLevel="0" collapsed="false">
      <c r="A3450" s="131" t="n">
        <v>1599771600</v>
      </c>
      <c r="B3450" s="330" t="n">
        <f aca="false">(A3450/(24*60*60))+DATE(1970,1,1)</f>
        <v>44084.875</v>
      </c>
      <c r="C3450" s="132" t="n">
        <v>21.4401</v>
      </c>
      <c r="D3450" s="132" t="n">
        <v>21.45755</v>
      </c>
      <c r="E3450" s="132" t="n">
        <v>21.24025</v>
      </c>
      <c r="F3450" s="132" t="n">
        <v>21.2621</v>
      </c>
    </row>
    <row r="3451" customFormat="false" ht="12.8" hidden="false" customHeight="false" outlineLevel="0" collapsed="false">
      <c r="A3451" s="131" t="n">
        <v>1600030800</v>
      </c>
      <c r="B3451" s="330" t="n">
        <f aca="false">(A3451/(24*60*60))+DATE(1970,1,1)</f>
        <v>44087.875</v>
      </c>
      <c r="C3451" s="132" t="n">
        <v>21.26611</v>
      </c>
      <c r="D3451" s="132" t="n">
        <v>21.2933</v>
      </c>
      <c r="E3451" s="132" t="n">
        <v>21.0393</v>
      </c>
      <c r="F3451" s="132" t="n">
        <v>21.0824</v>
      </c>
    </row>
    <row r="3452" customFormat="false" ht="12.8" hidden="false" customHeight="false" outlineLevel="0" collapsed="false">
      <c r="A3452" s="131" t="n">
        <v>1600117200</v>
      </c>
      <c r="B3452" s="330" t="n">
        <f aca="false">(A3452/(24*60*60))+DATE(1970,1,1)</f>
        <v>44088.875</v>
      </c>
      <c r="C3452" s="132" t="n">
        <v>21.0824</v>
      </c>
      <c r="D3452" s="132" t="n">
        <v>21.16737</v>
      </c>
      <c r="E3452" s="132" t="n">
        <v>20.9571</v>
      </c>
      <c r="F3452" s="132" t="n">
        <v>21.14139</v>
      </c>
    </row>
    <row r="3453" customFormat="false" ht="12.8" hidden="false" customHeight="false" outlineLevel="0" collapsed="false">
      <c r="A3453" s="131" t="n">
        <v>1600203600</v>
      </c>
      <c r="B3453" s="330" t="n">
        <f aca="false">(A3453/(24*60*60))+DATE(1970,1,1)</f>
        <v>44089.875</v>
      </c>
      <c r="C3453" s="132" t="n">
        <v>21.14139</v>
      </c>
      <c r="D3453" s="132" t="n">
        <v>21.1696</v>
      </c>
      <c r="E3453" s="132" t="n">
        <v>20.9208</v>
      </c>
      <c r="F3453" s="132" t="n">
        <v>20.9357</v>
      </c>
    </row>
    <row r="3454" customFormat="false" ht="12.8" hidden="false" customHeight="false" outlineLevel="0" collapsed="false">
      <c r="A3454" s="131" t="n">
        <v>1600290000</v>
      </c>
      <c r="B3454" s="330" t="n">
        <f aca="false">(A3454/(24*60*60))+DATE(1970,1,1)</f>
        <v>44090.875</v>
      </c>
      <c r="C3454" s="132" t="n">
        <v>20.9357</v>
      </c>
      <c r="D3454" s="132" t="n">
        <v>21.1471</v>
      </c>
      <c r="E3454" s="132" t="n">
        <v>20.8467</v>
      </c>
      <c r="F3454" s="132" t="n">
        <v>20.8547</v>
      </c>
    </row>
    <row r="3455" customFormat="false" ht="12.8" hidden="false" customHeight="false" outlineLevel="0" collapsed="false">
      <c r="A3455" s="131" t="n">
        <v>1600376400</v>
      </c>
      <c r="B3455" s="330" t="n">
        <f aca="false">(A3455/(24*60*60))+DATE(1970,1,1)</f>
        <v>44091.875</v>
      </c>
      <c r="C3455" s="132" t="n">
        <v>20.8547</v>
      </c>
      <c r="D3455" s="132" t="n">
        <v>21.135</v>
      </c>
      <c r="E3455" s="132" t="n">
        <v>20.8377</v>
      </c>
      <c r="F3455" s="132" t="n">
        <v>21.1167</v>
      </c>
    </row>
    <row r="3456" customFormat="false" ht="12.8" hidden="false" customHeight="false" outlineLevel="0" collapsed="false">
      <c r="A3456" s="131" t="n">
        <v>1600635600</v>
      </c>
      <c r="B3456" s="330" t="n">
        <f aca="false">(A3456/(24*60*60))+DATE(1970,1,1)</f>
        <v>44094.875</v>
      </c>
      <c r="C3456" s="132" t="n">
        <v>21.0827</v>
      </c>
      <c r="D3456" s="132" t="n">
        <v>21.5912</v>
      </c>
      <c r="E3456" s="132" t="n">
        <v>21.05056</v>
      </c>
      <c r="F3456" s="132" t="n">
        <v>21.3102</v>
      </c>
    </row>
    <row r="3457" customFormat="false" ht="12.8" hidden="false" customHeight="false" outlineLevel="0" collapsed="false">
      <c r="A3457" s="131" t="n">
        <v>1600722000</v>
      </c>
      <c r="B3457" s="330" t="n">
        <f aca="false">(A3457/(24*60*60))+DATE(1970,1,1)</f>
        <v>44095.875</v>
      </c>
      <c r="C3457" s="132" t="n">
        <v>21.3102</v>
      </c>
      <c r="D3457" s="132" t="n">
        <v>21.7612</v>
      </c>
      <c r="E3457" s="132" t="n">
        <v>21.2929</v>
      </c>
      <c r="F3457" s="132" t="n">
        <v>21.6828</v>
      </c>
    </row>
    <row r="3458" customFormat="false" ht="12.8" hidden="false" customHeight="false" outlineLevel="0" collapsed="false">
      <c r="A3458" s="131" t="n">
        <v>1600808400</v>
      </c>
      <c r="B3458" s="330" t="n">
        <f aca="false">(A3458/(24*60*60))+DATE(1970,1,1)</f>
        <v>44096.875</v>
      </c>
      <c r="C3458" s="132" t="n">
        <v>21.6828</v>
      </c>
      <c r="D3458" s="132" t="n">
        <v>22.4374</v>
      </c>
      <c r="E3458" s="132" t="n">
        <v>21.587</v>
      </c>
      <c r="F3458" s="132" t="n">
        <v>22.3649</v>
      </c>
    </row>
    <row r="3459" customFormat="false" ht="12.8" hidden="false" customHeight="false" outlineLevel="0" collapsed="false">
      <c r="A3459" s="131" t="n">
        <v>1600894800</v>
      </c>
      <c r="B3459" s="330" t="n">
        <f aca="false">(A3459/(24*60*60))+DATE(1970,1,1)</f>
        <v>44097.875</v>
      </c>
      <c r="C3459" s="132" t="n">
        <v>22.3649</v>
      </c>
      <c r="D3459" s="132" t="n">
        <v>22.6994</v>
      </c>
      <c r="E3459" s="132" t="n">
        <v>21.96123</v>
      </c>
      <c r="F3459" s="132" t="n">
        <v>22.1441</v>
      </c>
    </row>
    <row r="3460" customFormat="false" ht="12.8" hidden="false" customHeight="false" outlineLevel="0" collapsed="false">
      <c r="A3460" s="131" t="n">
        <v>1600981200</v>
      </c>
      <c r="B3460" s="330" t="n">
        <f aca="false">(A3460/(24*60*60))+DATE(1970,1,1)</f>
        <v>44098.875</v>
      </c>
      <c r="C3460" s="132" t="n">
        <v>22.1441</v>
      </c>
      <c r="D3460" s="132" t="n">
        <v>22.5556</v>
      </c>
      <c r="E3460" s="132" t="n">
        <v>21.98456</v>
      </c>
      <c r="F3460" s="132" t="n">
        <v>22.3223</v>
      </c>
    </row>
    <row r="3461" customFormat="false" ht="12.8" hidden="false" customHeight="false" outlineLevel="0" collapsed="false">
      <c r="A3461" s="131" t="n">
        <v>1601240400</v>
      </c>
      <c r="B3461" s="330" t="n">
        <f aca="false">(A3461/(24*60*60))+DATE(1970,1,1)</f>
        <v>44101.875</v>
      </c>
      <c r="C3461" s="132" t="n">
        <v>22.3223</v>
      </c>
      <c r="D3461" s="132" t="n">
        <v>22.6534</v>
      </c>
      <c r="E3461" s="132" t="n">
        <v>22.1472</v>
      </c>
      <c r="F3461" s="132" t="n">
        <v>22.4079</v>
      </c>
    </row>
    <row r="3462" customFormat="false" ht="12.8" hidden="false" customHeight="false" outlineLevel="0" collapsed="false">
      <c r="A3462" s="131" t="n">
        <v>1601326800</v>
      </c>
      <c r="B3462" s="330" t="n">
        <f aca="false">(A3462/(24*60*60))+DATE(1970,1,1)</f>
        <v>44102.875</v>
      </c>
      <c r="C3462" s="132" t="n">
        <v>22.4079</v>
      </c>
      <c r="D3462" s="132" t="n">
        <v>22.53857</v>
      </c>
      <c r="E3462" s="132" t="n">
        <v>22.18037</v>
      </c>
      <c r="F3462" s="132" t="n">
        <v>22.4359</v>
      </c>
    </row>
    <row r="3463" customFormat="false" ht="12.8" hidden="false" customHeight="false" outlineLevel="0" collapsed="false">
      <c r="A3463" s="131" t="n">
        <v>1601413200</v>
      </c>
      <c r="B3463" s="330" t="n">
        <f aca="false">(A3463/(24*60*60))+DATE(1970,1,1)</f>
        <v>44103.875</v>
      </c>
      <c r="C3463" s="132" t="n">
        <v>22.4359</v>
      </c>
      <c r="D3463" s="132" t="n">
        <v>22.52944</v>
      </c>
      <c r="E3463" s="132" t="n">
        <v>22.02419</v>
      </c>
      <c r="F3463" s="132" t="n">
        <v>22.0895</v>
      </c>
    </row>
    <row r="3464" customFormat="false" ht="12.8" hidden="false" customHeight="false" outlineLevel="0" collapsed="false">
      <c r="A3464" s="131" t="n">
        <v>1601499600</v>
      </c>
      <c r="B3464" s="330" t="n">
        <f aca="false">(A3464/(24*60*60))+DATE(1970,1,1)</f>
        <v>44104.875</v>
      </c>
      <c r="C3464" s="132" t="n">
        <v>22.0895</v>
      </c>
      <c r="D3464" s="132" t="n">
        <v>22.1225</v>
      </c>
      <c r="E3464" s="132" t="n">
        <v>21.78994</v>
      </c>
      <c r="F3464" s="132" t="n">
        <v>21.805</v>
      </c>
    </row>
    <row r="3465" customFormat="false" ht="12.8" hidden="false" customHeight="false" outlineLevel="0" collapsed="false">
      <c r="A3465" s="131" t="n">
        <v>1601586000</v>
      </c>
      <c r="B3465" s="330" t="n">
        <f aca="false">(A3465/(24*60*60))+DATE(1970,1,1)</f>
        <v>44105.875</v>
      </c>
      <c r="C3465" s="132" t="n">
        <v>21.805</v>
      </c>
      <c r="D3465" s="132" t="n">
        <v>22.06326</v>
      </c>
      <c r="E3465" s="132" t="n">
        <v>21.5749</v>
      </c>
      <c r="F3465" s="132" t="n">
        <v>21.5997</v>
      </c>
    </row>
    <row r="3466" customFormat="false" ht="12.8" hidden="false" customHeight="false" outlineLevel="0" collapsed="false">
      <c r="A3466" s="131" t="n">
        <v>1601845200</v>
      </c>
      <c r="B3466" s="330" t="n">
        <f aca="false">(A3466/(24*60*60))+DATE(1970,1,1)</f>
        <v>44108.875</v>
      </c>
      <c r="C3466" s="132" t="n">
        <v>21.6183</v>
      </c>
      <c r="D3466" s="132" t="n">
        <v>21.64616</v>
      </c>
      <c r="E3466" s="132" t="n">
        <v>21.2977</v>
      </c>
      <c r="F3466" s="132" t="n">
        <v>21.38036</v>
      </c>
    </row>
    <row r="3467" customFormat="false" ht="12.8" hidden="false" customHeight="false" outlineLevel="0" collapsed="false">
      <c r="A3467" s="131" t="n">
        <v>1601931600</v>
      </c>
      <c r="B3467" s="330" t="n">
        <f aca="false">(A3467/(24*60*60))+DATE(1970,1,1)</f>
        <v>44109.875</v>
      </c>
      <c r="C3467" s="132" t="n">
        <v>21.38036</v>
      </c>
      <c r="D3467" s="132" t="n">
        <v>21.7631</v>
      </c>
      <c r="E3467" s="132" t="n">
        <v>21.25128</v>
      </c>
      <c r="F3467" s="132" t="n">
        <v>21.7203</v>
      </c>
    </row>
    <row r="3468" customFormat="false" ht="12.8" hidden="false" customHeight="false" outlineLevel="0" collapsed="false">
      <c r="A3468" s="131" t="n">
        <v>1602018000</v>
      </c>
      <c r="B3468" s="330" t="n">
        <f aca="false">(A3468/(24*60*60))+DATE(1970,1,1)</f>
        <v>44110.875</v>
      </c>
      <c r="C3468" s="132" t="n">
        <v>21.7203</v>
      </c>
      <c r="D3468" s="132" t="n">
        <v>21.7395</v>
      </c>
      <c r="E3468" s="132" t="n">
        <v>21.3591</v>
      </c>
      <c r="F3468" s="132" t="n">
        <v>21.45815</v>
      </c>
    </row>
    <row r="3469" customFormat="false" ht="12.8" hidden="false" customHeight="false" outlineLevel="0" collapsed="false">
      <c r="A3469" s="131" t="n">
        <v>1602104400</v>
      </c>
      <c r="B3469" s="330" t="n">
        <f aca="false">(A3469/(24*60*60))+DATE(1970,1,1)</f>
        <v>44111.875</v>
      </c>
      <c r="C3469" s="132" t="n">
        <v>21.45815</v>
      </c>
      <c r="D3469" s="132" t="n">
        <v>21.5096</v>
      </c>
      <c r="E3469" s="132" t="n">
        <v>21.34502</v>
      </c>
      <c r="F3469" s="132" t="n">
        <v>21.378</v>
      </c>
    </row>
    <row r="3470" customFormat="false" ht="12.8" hidden="false" customHeight="false" outlineLevel="0" collapsed="false">
      <c r="A3470" s="131" t="n">
        <v>1602190800</v>
      </c>
      <c r="B3470" s="330" t="n">
        <f aca="false">(A3470/(24*60*60))+DATE(1970,1,1)</f>
        <v>44112.875</v>
      </c>
      <c r="C3470" s="132" t="n">
        <v>21.378</v>
      </c>
      <c r="D3470" s="132" t="n">
        <v>21.4143</v>
      </c>
      <c r="E3470" s="132" t="n">
        <v>21.1047</v>
      </c>
      <c r="F3470" s="132" t="n">
        <v>21.1091</v>
      </c>
    </row>
    <row r="3471" customFormat="false" ht="12.8" hidden="false" customHeight="false" outlineLevel="0" collapsed="false">
      <c r="A3471" s="131" t="n">
        <v>1602450000</v>
      </c>
      <c r="B3471" s="330" t="n">
        <f aca="false">(A3471/(24*60*60))+DATE(1970,1,1)</f>
        <v>44115.875</v>
      </c>
      <c r="C3471" s="132" t="n">
        <v>21.1775</v>
      </c>
      <c r="D3471" s="132" t="n">
        <v>21.30296</v>
      </c>
      <c r="E3471" s="132" t="n">
        <v>21.1253</v>
      </c>
      <c r="F3471" s="132" t="n">
        <v>21.1881</v>
      </c>
    </row>
    <row r="3472" customFormat="false" ht="12.8" hidden="false" customHeight="false" outlineLevel="0" collapsed="false">
      <c r="A3472" s="131" t="n">
        <v>1602536400</v>
      </c>
      <c r="B3472" s="330" t="n">
        <f aca="false">(A3472/(24*60*60))+DATE(1970,1,1)</f>
        <v>44116.875</v>
      </c>
      <c r="C3472" s="132" t="n">
        <v>21.1881</v>
      </c>
      <c r="D3472" s="132" t="n">
        <v>21.47159</v>
      </c>
      <c r="E3472" s="132" t="n">
        <v>21.149</v>
      </c>
      <c r="F3472" s="132" t="n">
        <v>21.33372</v>
      </c>
    </row>
    <row r="3473" customFormat="false" ht="12.8" hidden="false" customHeight="false" outlineLevel="0" collapsed="false">
      <c r="A3473" s="131" t="n">
        <v>1602622800</v>
      </c>
      <c r="B3473" s="330" t="n">
        <f aca="false">(A3473/(24*60*60))+DATE(1970,1,1)</f>
        <v>44117.875</v>
      </c>
      <c r="C3473" s="132" t="n">
        <v>21.33372</v>
      </c>
      <c r="D3473" s="132" t="n">
        <v>21.44848</v>
      </c>
      <c r="E3473" s="132" t="n">
        <v>21.24651</v>
      </c>
      <c r="F3473" s="132" t="n">
        <v>21.29432</v>
      </c>
    </row>
    <row r="3474" customFormat="false" ht="12.8" hidden="false" customHeight="false" outlineLevel="0" collapsed="false">
      <c r="A3474" s="131" t="n">
        <v>1602709200</v>
      </c>
      <c r="B3474" s="330" t="n">
        <f aca="false">(A3474/(24*60*60))+DATE(1970,1,1)</f>
        <v>44118.875</v>
      </c>
      <c r="C3474" s="132" t="n">
        <v>21.29432</v>
      </c>
      <c r="D3474" s="132" t="n">
        <v>21.52735</v>
      </c>
      <c r="E3474" s="132" t="n">
        <v>21.2677</v>
      </c>
      <c r="F3474" s="132" t="n">
        <v>21.2722</v>
      </c>
    </row>
    <row r="3475" customFormat="false" ht="12.8" hidden="false" customHeight="false" outlineLevel="0" collapsed="false">
      <c r="A3475" s="131" t="n">
        <v>1602795600</v>
      </c>
      <c r="B3475" s="330" t="n">
        <f aca="false">(A3475/(24*60*60))+DATE(1970,1,1)</f>
        <v>44119.875</v>
      </c>
      <c r="C3475" s="132" t="n">
        <v>21.2722</v>
      </c>
      <c r="D3475" s="132" t="n">
        <v>21.35165</v>
      </c>
      <c r="E3475" s="132" t="n">
        <v>21.0848</v>
      </c>
      <c r="F3475" s="132" t="n">
        <v>21.1351</v>
      </c>
    </row>
    <row r="3476" customFormat="false" ht="12.8" hidden="false" customHeight="false" outlineLevel="0" collapsed="false">
      <c r="A3476" s="131" t="n">
        <v>1603054800</v>
      </c>
      <c r="B3476" s="330" t="n">
        <f aca="false">(A3476/(24*60*60))+DATE(1970,1,1)</f>
        <v>44122.875</v>
      </c>
      <c r="C3476" s="132" t="n">
        <v>21.1087</v>
      </c>
      <c r="D3476" s="132" t="n">
        <v>21.29437</v>
      </c>
      <c r="E3476" s="132" t="n">
        <v>21.04759</v>
      </c>
      <c r="F3476" s="132" t="n">
        <v>21.1902</v>
      </c>
    </row>
    <row r="3477" customFormat="false" ht="12.8" hidden="false" customHeight="false" outlineLevel="0" collapsed="false">
      <c r="A3477" s="131" t="n">
        <v>1603141200</v>
      </c>
      <c r="B3477" s="330" t="n">
        <f aca="false">(A3477/(24*60*60))+DATE(1970,1,1)</f>
        <v>44123.875</v>
      </c>
      <c r="C3477" s="132" t="n">
        <v>21.1902</v>
      </c>
      <c r="D3477" s="132" t="n">
        <v>21.26474</v>
      </c>
      <c r="E3477" s="132" t="n">
        <v>21.0326</v>
      </c>
      <c r="F3477" s="132" t="n">
        <v>21.1198</v>
      </c>
    </row>
    <row r="3478" customFormat="false" ht="12.8" hidden="false" customHeight="false" outlineLevel="0" collapsed="false">
      <c r="A3478" s="131" t="n">
        <v>1603227600</v>
      </c>
      <c r="B3478" s="330" t="n">
        <f aca="false">(A3478/(24*60*60))+DATE(1970,1,1)</f>
        <v>44124.875</v>
      </c>
      <c r="C3478" s="132" t="n">
        <v>21.1198</v>
      </c>
      <c r="D3478" s="132" t="n">
        <v>21.13414</v>
      </c>
      <c r="E3478" s="132" t="n">
        <v>20.9872</v>
      </c>
      <c r="F3478" s="132" t="n">
        <v>21.1006</v>
      </c>
    </row>
    <row r="3479" customFormat="false" ht="12.8" hidden="false" customHeight="false" outlineLevel="0" collapsed="false">
      <c r="A3479" s="131" t="n">
        <v>1603314000</v>
      </c>
      <c r="B3479" s="330" t="n">
        <f aca="false">(A3479/(24*60*60))+DATE(1970,1,1)</f>
        <v>44125.875</v>
      </c>
      <c r="C3479" s="132" t="n">
        <v>21.1006</v>
      </c>
      <c r="D3479" s="132" t="n">
        <v>21.22555</v>
      </c>
      <c r="E3479" s="132" t="n">
        <v>20.9448</v>
      </c>
      <c r="F3479" s="132" t="n">
        <v>20.96144</v>
      </c>
    </row>
    <row r="3480" customFormat="false" ht="12.8" hidden="false" customHeight="false" outlineLevel="0" collapsed="false">
      <c r="A3480" s="131" t="n">
        <v>1603400400</v>
      </c>
      <c r="B3480" s="330" t="n">
        <f aca="false">(A3480/(24*60*60))+DATE(1970,1,1)</f>
        <v>44126.875</v>
      </c>
      <c r="C3480" s="132" t="n">
        <v>20.96144</v>
      </c>
      <c r="D3480" s="132" t="n">
        <v>21.0387</v>
      </c>
      <c r="E3480" s="132" t="n">
        <v>20.8434</v>
      </c>
      <c r="F3480" s="132" t="n">
        <v>20.8491</v>
      </c>
    </row>
    <row r="3481" customFormat="false" ht="12.8" hidden="false" customHeight="false" outlineLevel="0" collapsed="false">
      <c r="A3481" s="131" t="n">
        <v>1603659600</v>
      </c>
      <c r="B3481" s="330" t="n">
        <f aca="false">(A3481/(24*60*60))+DATE(1970,1,1)</f>
        <v>44129.875</v>
      </c>
      <c r="C3481" s="132" t="n">
        <v>20.88</v>
      </c>
      <c r="D3481" s="132" t="n">
        <v>21.13328</v>
      </c>
      <c r="E3481" s="132" t="n">
        <v>20.8769</v>
      </c>
      <c r="F3481" s="132" t="n">
        <v>20.9249</v>
      </c>
    </row>
    <row r="3482" customFormat="false" ht="12.8" hidden="false" customHeight="false" outlineLevel="0" collapsed="false">
      <c r="A3482" s="131" t="n">
        <v>1603746000</v>
      </c>
      <c r="B3482" s="330" t="n">
        <f aca="false">(A3482/(24*60*60))+DATE(1970,1,1)</f>
        <v>44130.875</v>
      </c>
      <c r="C3482" s="132" t="n">
        <v>20.9249</v>
      </c>
      <c r="D3482" s="132" t="n">
        <v>21.04968</v>
      </c>
      <c r="E3482" s="132" t="n">
        <v>20.8305</v>
      </c>
      <c r="F3482" s="132" t="n">
        <v>20.9838</v>
      </c>
    </row>
    <row r="3483" customFormat="false" ht="12.8" hidden="false" customHeight="false" outlineLevel="0" collapsed="false">
      <c r="A3483" s="131" t="n">
        <v>1603832400</v>
      </c>
      <c r="B3483" s="330" t="n">
        <f aca="false">(A3483/(24*60*60))+DATE(1970,1,1)</f>
        <v>44131.875</v>
      </c>
      <c r="C3483" s="132" t="n">
        <v>20.9838</v>
      </c>
      <c r="D3483" s="132" t="n">
        <v>21.36615</v>
      </c>
      <c r="E3483" s="132" t="n">
        <v>20.97795</v>
      </c>
      <c r="F3483" s="132" t="n">
        <v>21.28161</v>
      </c>
    </row>
    <row r="3484" customFormat="false" ht="12.8" hidden="false" customHeight="false" outlineLevel="0" collapsed="false">
      <c r="A3484" s="131" t="n">
        <v>1603918800</v>
      </c>
      <c r="B3484" s="330" t="n">
        <f aca="false">(A3484/(24*60*60))+DATE(1970,1,1)</f>
        <v>44132.875</v>
      </c>
      <c r="C3484" s="132" t="n">
        <v>21.28161</v>
      </c>
      <c r="D3484" s="132" t="n">
        <v>21.48562</v>
      </c>
      <c r="E3484" s="132" t="n">
        <v>21.13338</v>
      </c>
      <c r="F3484" s="132" t="n">
        <v>21.34951</v>
      </c>
    </row>
    <row r="3485" customFormat="false" ht="12.8" hidden="false" customHeight="false" outlineLevel="0" collapsed="false">
      <c r="A3485" s="131" t="n">
        <v>1604005200</v>
      </c>
      <c r="B3485" s="330" t="n">
        <f aca="false">(A3485/(24*60*60))+DATE(1970,1,1)</f>
        <v>44133.875</v>
      </c>
      <c r="C3485" s="132" t="n">
        <v>21.34951</v>
      </c>
      <c r="D3485" s="132" t="n">
        <v>21.49836</v>
      </c>
      <c r="E3485" s="132" t="n">
        <v>21.1608</v>
      </c>
      <c r="F3485" s="132" t="n">
        <v>21.1653</v>
      </c>
    </row>
    <row r="3486" customFormat="false" ht="12.8" hidden="false" customHeight="false" outlineLevel="0" collapsed="false">
      <c r="A3486" s="131" t="n">
        <v>1604268000</v>
      </c>
      <c r="B3486" s="330" t="n">
        <f aca="false">(A3486/(24*60*60))+DATE(1970,1,1)</f>
        <v>44136.9166666667</v>
      </c>
      <c r="C3486" s="132" t="n">
        <v>21.21695</v>
      </c>
      <c r="D3486" s="132" t="n">
        <v>21.49766</v>
      </c>
      <c r="E3486" s="132" t="n">
        <v>21.2128</v>
      </c>
      <c r="F3486" s="132" t="n">
        <v>21.3755</v>
      </c>
    </row>
    <row r="3487" customFormat="false" ht="12.8" hidden="false" customHeight="false" outlineLevel="0" collapsed="false">
      <c r="A3487" s="131" t="n">
        <v>1604354400</v>
      </c>
      <c r="B3487" s="330" t="n">
        <f aca="false">(A3487/(24*60*60))+DATE(1970,1,1)</f>
        <v>44137.9166666667</v>
      </c>
      <c r="C3487" s="132" t="n">
        <v>21.3755</v>
      </c>
      <c r="D3487" s="132" t="n">
        <v>21.3914</v>
      </c>
      <c r="E3487" s="132" t="n">
        <v>21.0187</v>
      </c>
      <c r="F3487" s="132" t="n">
        <v>21.07782</v>
      </c>
    </row>
    <row r="3488" customFormat="false" ht="12.8" hidden="false" customHeight="false" outlineLevel="0" collapsed="false">
      <c r="A3488" s="131" t="n">
        <v>1604440800</v>
      </c>
      <c r="B3488" s="330" t="n">
        <f aca="false">(A3488/(24*60*60))+DATE(1970,1,1)</f>
        <v>44138.9166666667</v>
      </c>
      <c r="C3488" s="132" t="n">
        <v>21.07782</v>
      </c>
      <c r="D3488" s="132" t="n">
        <v>21.977</v>
      </c>
      <c r="E3488" s="132" t="n">
        <v>20.89375</v>
      </c>
      <c r="F3488" s="132" t="n">
        <v>20.9094</v>
      </c>
    </row>
    <row r="3489" customFormat="false" ht="12.8" hidden="false" customHeight="false" outlineLevel="0" collapsed="false">
      <c r="A3489" s="131" t="n">
        <v>1604527200</v>
      </c>
      <c r="B3489" s="330" t="n">
        <f aca="false">(A3489/(24*60*60))+DATE(1970,1,1)</f>
        <v>44139.9166666667</v>
      </c>
      <c r="C3489" s="132" t="n">
        <v>20.9094</v>
      </c>
      <c r="D3489" s="132" t="n">
        <v>21.04267</v>
      </c>
      <c r="E3489" s="132" t="n">
        <v>20.6301</v>
      </c>
      <c r="F3489" s="132" t="n">
        <v>20.69262</v>
      </c>
    </row>
    <row r="3490" customFormat="false" ht="12.8" hidden="false" customHeight="false" outlineLevel="0" collapsed="false">
      <c r="A3490" s="131" t="n">
        <v>1604613600</v>
      </c>
      <c r="B3490" s="330" t="n">
        <f aca="false">(A3490/(24*60*60))+DATE(1970,1,1)</f>
        <v>44140.9166666667</v>
      </c>
      <c r="C3490" s="132" t="n">
        <v>20.69262</v>
      </c>
      <c r="D3490" s="132" t="n">
        <v>20.86142</v>
      </c>
      <c r="E3490" s="132" t="n">
        <v>20.51929</v>
      </c>
      <c r="F3490" s="132" t="n">
        <v>20.5749</v>
      </c>
    </row>
    <row r="3491" customFormat="false" ht="12.8" hidden="false" customHeight="false" outlineLevel="0" collapsed="false">
      <c r="A3491" s="131" t="n">
        <v>1604872800</v>
      </c>
      <c r="B3491" s="330" t="n">
        <f aca="false">(A3491/(24*60*60))+DATE(1970,1,1)</f>
        <v>44143.9166666667</v>
      </c>
      <c r="C3491" s="132" t="n">
        <v>20.5334</v>
      </c>
      <c r="D3491" s="132" t="n">
        <v>20.56092</v>
      </c>
      <c r="E3491" s="132" t="n">
        <v>20.0329</v>
      </c>
      <c r="F3491" s="132" t="n">
        <v>20.3299</v>
      </c>
    </row>
    <row r="3492" customFormat="false" ht="12.8" hidden="false" customHeight="false" outlineLevel="0" collapsed="false">
      <c r="A3492" s="131" t="n">
        <v>1604959200</v>
      </c>
      <c r="B3492" s="330" t="n">
        <f aca="false">(A3492/(24*60*60))+DATE(1970,1,1)</f>
        <v>44144.9166666667</v>
      </c>
      <c r="C3492" s="132" t="n">
        <v>20.3299</v>
      </c>
      <c r="D3492" s="132" t="n">
        <v>20.48316</v>
      </c>
      <c r="E3492" s="132" t="n">
        <v>20.2479</v>
      </c>
      <c r="F3492" s="132" t="n">
        <v>20.328</v>
      </c>
    </row>
    <row r="3493" customFormat="false" ht="12.8" hidden="false" customHeight="false" outlineLevel="0" collapsed="false">
      <c r="A3493" s="131" t="n">
        <v>1605045600</v>
      </c>
      <c r="B3493" s="330" t="n">
        <f aca="false">(A3493/(24*60*60))+DATE(1970,1,1)</f>
        <v>44145.9166666667</v>
      </c>
      <c r="C3493" s="132" t="n">
        <v>20.328</v>
      </c>
      <c r="D3493" s="132" t="n">
        <v>20.61728</v>
      </c>
      <c r="E3493" s="132" t="n">
        <v>20.24573</v>
      </c>
      <c r="F3493" s="132" t="n">
        <v>20.46914</v>
      </c>
    </row>
    <row r="3494" customFormat="false" ht="12.8" hidden="false" customHeight="false" outlineLevel="0" collapsed="false">
      <c r="A3494" s="131" t="n">
        <v>1605132000</v>
      </c>
      <c r="B3494" s="330" t="n">
        <f aca="false">(A3494/(24*60*60))+DATE(1970,1,1)</f>
        <v>44146.9166666667</v>
      </c>
      <c r="C3494" s="132" t="n">
        <v>20.46914</v>
      </c>
      <c r="D3494" s="132" t="n">
        <v>20.682</v>
      </c>
      <c r="E3494" s="132" t="n">
        <v>20.4033</v>
      </c>
      <c r="F3494" s="132" t="n">
        <v>20.6091</v>
      </c>
    </row>
    <row r="3495" customFormat="false" ht="12.8" hidden="false" customHeight="false" outlineLevel="0" collapsed="false">
      <c r="A3495" s="131" t="n">
        <v>1605218400</v>
      </c>
      <c r="B3495" s="330" t="n">
        <f aca="false">(A3495/(24*60*60))+DATE(1970,1,1)</f>
        <v>44147.9166666667</v>
      </c>
      <c r="C3495" s="132" t="n">
        <v>20.6091</v>
      </c>
      <c r="D3495" s="132" t="n">
        <v>20.69103</v>
      </c>
      <c r="E3495" s="132" t="n">
        <v>20.3517</v>
      </c>
      <c r="F3495" s="132" t="n">
        <v>20.353</v>
      </c>
    </row>
    <row r="3496" customFormat="false" ht="12.8" hidden="false" customHeight="false" outlineLevel="0" collapsed="false">
      <c r="A3496" s="131" t="n">
        <v>1605477600</v>
      </c>
      <c r="B3496" s="330" t="n">
        <f aca="false">(A3496/(24*60*60))+DATE(1970,1,1)</f>
        <v>44150.9166666667</v>
      </c>
      <c r="C3496" s="132" t="n">
        <v>20.3732</v>
      </c>
      <c r="D3496" s="132" t="n">
        <v>20.39812</v>
      </c>
      <c r="E3496" s="132" t="n">
        <v>20.1527</v>
      </c>
      <c r="F3496" s="132" t="n">
        <v>20.26608</v>
      </c>
    </row>
    <row r="3497" customFormat="false" ht="12.8" hidden="false" customHeight="false" outlineLevel="0" collapsed="false">
      <c r="A3497" s="131" t="n">
        <v>1605564000</v>
      </c>
      <c r="B3497" s="330" t="n">
        <f aca="false">(A3497/(24*60*60))+DATE(1970,1,1)</f>
        <v>44151.9166666667</v>
      </c>
      <c r="C3497" s="132" t="n">
        <v>20.26608</v>
      </c>
      <c r="D3497" s="132" t="n">
        <v>20.4336</v>
      </c>
      <c r="E3497" s="132" t="n">
        <v>20.2385</v>
      </c>
      <c r="F3497" s="132" t="n">
        <v>20.24086</v>
      </c>
    </row>
    <row r="3498" customFormat="false" ht="12.8" hidden="false" customHeight="false" outlineLevel="0" collapsed="false">
      <c r="A3498" s="131" t="n">
        <v>1605650400</v>
      </c>
      <c r="B3498" s="330" t="n">
        <f aca="false">(A3498/(24*60*60))+DATE(1970,1,1)</f>
        <v>44152.9166666667</v>
      </c>
      <c r="C3498" s="132" t="n">
        <v>20.24086</v>
      </c>
      <c r="D3498" s="132" t="n">
        <v>20.34987</v>
      </c>
      <c r="E3498" s="132" t="n">
        <v>20.17069</v>
      </c>
      <c r="F3498" s="132" t="n">
        <v>20.3057</v>
      </c>
    </row>
    <row r="3499" customFormat="false" ht="12.8" hidden="false" customHeight="false" outlineLevel="0" collapsed="false">
      <c r="A3499" s="131" t="n">
        <v>1605736800</v>
      </c>
      <c r="B3499" s="330" t="n">
        <f aca="false">(A3499/(24*60*60))+DATE(1970,1,1)</f>
        <v>44153.9166666667</v>
      </c>
      <c r="C3499" s="132" t="n">
        <v>20.3057</v>
      </c>
      <c r="D3499" s="132" t="n">
        <v>20.4322</v>
      </c>
      <c r="E3499" s="132" t="n">
        <v>20.11231</v>
      </c>
      <c r="F3499" s="132" t="n">
        <v>20.1905</v>
      </c>
    </row>
    <row r="3500" customFormat="false" ht="12.8" hidden="false" customHeight="false" outlineLevel="0" collapsed="false">
      <c r="A3500" s="131" t="n">
        <v>1605823200</v>
      </c>
      <c r="B3500" s="330" t="n">
        <f aca="false">(A3500/(24*60*60))+DATE(1970,1,1)</f>
        <v>44154.9166666667</v>
      </c>
      <c r="C3500" s="132" t="n">
        <v>20.1905</v>
      </c>
      <c r="D3500" s="132" t="n">
        <v>20.2565</v>
      </c>
      <c r="E3500" s="132" t="n">
        <v>20.05117</v>
      </c>
      <c r="F3500" s="132" t="n">
        <v>20.064</v>
      </c>
    </row>
    <row r="3501" customFormat="false" ht="12.8" hidden="false" customHeight="false" outlineLevel="0" collapsed="false">
      <c r="A3501" s="131" t="n">
        <v>1606082400</v>
      </c>
      <c r="B3501" s="330" t="n">
        <f aca="false">(A3501/(24*60*60))+DATE(1970,1,1)</f>
        <v>44157.9166666667</v>
      </c>
      <c r="C3501" s="132" t="n">
        <v>20.0732</v>
      </c>
      <c r="D3501" s="132" t="n">
        <v>20.1846</v>
      </c>
      <c r="E3501" s="132" t="n">
        <v>19.94715</v>
      </c>
      <c r="F3501" s="132" t="n">
        <v>20.1413</v>
      </c>
    </row>
    <row r="3502" customFormat="false" ht="12.8" hidden="false" customHeight="false" outlineLevel="0" collapsed="false">
      <c r="A3502" s="131" t="n">
        <v>1606168800</v>
      </c>
      <c r="B3502" s="330" t="n">
        <f aca="false">(A3502/(24*60*60))+DATE(1970,1,1)</f>
        <v>44158.9166666667</v>
      </c>
      <c r="C3502" s="132" t="n">
        <v>20.1413</v>
      </c>
      <c r="D3502" s="132" t="n">
        <v>20.1626</v>
      </c>
      <c r="E3502" s="132" t="n">
        <v>19.99208</v>
      </c>
      <c r="F3502" s="132" t="n">
        <v>20.02117</v>
      </c>
    </row>
    <row r="3503" customFormat="false" ht="12.8" hidden="false" customHeight="false" outlineLevel="0" collapsed="false">
      <c r="A3503" s="131" t="n">
        <v>1606255200</v>
      </c>
      <c r="B3503" s="330" t="n">
        <f aca="false">(A3503/(24*60*60))+DATE(1970,1,1)</f>
        <v>44159.9166666667</v>
      </c>
      <c r="C3503" s="132" t="n">
        <v>20.02117</v>
      </c>
      <c r="D3503" s="132" t="n">
        <v>20.09629</v>
      </c>
      <c r="E3503" s="132" t="n">
        <v>19.95175</v>
      </c>
      <c r="F3503" s="132" t="n">
        <v>19.9573</v>
      </c>
    </row>
    <row r="3504" customFormat="false" ht="12.8" hidden="false" customHeight="false" outlineLevel="0" collapsed="false">
      <c r="A3504" s="131" t="n">
        <v>1606341600</v>
      </c>
      <c r="B3504" s="330" t="n">
        <f aca="false">(A3504/(24*60*60))+DATE(1970,1,1)</f>
        <v>44160.9166666667</v>
      </c>
      <c r="C3504" s="132" t="n">
        <v>19.9573</v>
      </c>
      <c r="D3504" s="132" t="n">
        <v>20.0658</v>
      </c>
      <c r="E3504" s="132" t="n">
        <v>19.9355</v>
      </c>
      <c r="F3504" s="132" t="n">
        <v>20.034</v>
      </c>
    </row>
    <row r="3505" customFormat="false" ht="12.8" hidden="false" customHeight="false" outlineLevel="0" collapsed="false">
      <c r="A3505" s="131" t="n">
        <v>1606428000</v>
      </c>
      <c r="B3505" s="330" t="n">
        <f aca="false">(A3505/(24*60*60))+DATE(1970,1,1)</f>
        <v>44161.9166666667</v>
      </c>
      <c r="C3505" s="132" t="n">
        <v>20.034</v>
      </c>
      <c r="D3505" s="132" t="n">
        <v>20.10003</v>
      </c>
      <c r="E3505" s="132" t="n">
        <v>19.9664</v>
      </c>
      <c r="F3505" s="132" t="n">
        <v>20.0202</v>
      </c>
    </row>
    <row r="3506" customFormat="false" ht="12.8" hidden="false" customHeight="false" outlineLevel="0" collapsed="false">
      <c r="A3506" s="131" t="n">
        <v>1606687200</v>
      </c>
      <c r="B3506" s="330" t="n">
        <f aca="false">(A3506/(24*60*60))+DATE(1970,1,1)</f>
        <v>44164.9166666667</v>
      </c>
      <c r="C3506" s="132" t="n">
        <v>20.0418</v>
      </c>
      <c r="D3506" s="132" t="n">
        <v>20.2165</v>
      </c>
      <c r="E3506" s="132" t="n">
        <v>20.0166</v>
      </c>
      <c r="F3506" s="132" t="n">
        <v>20.1716</v>
      </c>
    </row>
    <row r="3507" customFormat="false" ht="12.8" hidden="false" customHeight="false" outlineLevel="0" collapsed="false">
      <c r="A3507" s="131" t="n">
        <v>1606773600</v>
      </c>
      <c r="B3507" s="330" t="n">
        <f aca="false">(A3507/(24*60*60))+DATE(1970,1,1)</f>
        <v>44165.9166666667</v>
      </c>
      <c r="C3507" s="132" t="n">
        <v>20.1716</v>
      </c>
      <c r="D3507" s="132" t="n">
        <v>20.1975</v>
      </c>
      <c r="E3507" s="132" t="n">
        <v>19.98671</v>
      </c>
      <c r="F3507" s="132" t="n">
        <v>20.0248</v>
      </c>
    </row>
    <row r="3508" customFormat="false" ht="12.8" hidden="false" customHeight="false" outlineLevel="0" collapsed="false">
      <c r="A3508" s="131" t="n">
        <v>1606860000</v>
      </c>
      <c r="B3508" s="330" t="n">
        <f aca="false">(A3508/(24*60*60))+DATE(1970,1,1)</f>
        <v>44166.9166666667</v>
      </c>
      <c r="C3508" s="132" t="n">
        <v>20.0248</v>
      </c>
      <c r="D3508" s="132" t="n">
        <v>20.14524</v>
      </c>
      <c r="E3508" s="132" t="n">
        <v>19.9597</v>
      </c>
      <c r="F3508" s="132" t="n">
        <v>19.9632</v>
      </c>
    </row>
    <row r="3509" customFormat="false" ht="12.8" hidden="false" customHeight="false" outlineLevel="0" collapsed="false">
      <c r="A3509" s="131" t="n">
        <v>1606946400</v>
      </c>
      <c r="B3509" s="330" t="n">
        <f aca="false">(A3509/(24*60*60))+DATE(1970,1,1)</f>
        <v>44167.9166666667</v>
      </c>
      <c r="C3509" s="132" t="n">
        <v>19.9632</v>
      </c>
      <c r="D3509" s="132" t="n">
        <v>20.0283</v>
      </c>
      <c r="E3509" s="132" t="n">
        <v>19.86023</v>
      </c>
      <c r="F3509" s="132" t="n">
        <v>19.88904</v>
      </c>
    </row>
    <row r="3510" customFormat="false" ht="12.8" hidden="false" customHeight="false" outlineLevel="0" collapsed="false">
      <c r="A3510" s="131" t="n">
        <v>1607032800</v>
      </c>
      <c r="B3510" s="330" t="n">
        <f aca="false">(A3510/(24*60*60))+DATE(1970,1,1)</f>
        <v>44168.9166666667</v>
      </c>
      <c r="C3510" s="132" t="n">
        <v>19.88904</v>
      </c>
      <c r="D3510" s="132" t="n">
        <v>19.9189</v>
      </c>
      <c r="E3510" s="132" t="n">
        <v>19.73897</v>
      </c>
      <c r="F3510" s="132" t="n">
        <v>19.7639</v>
      </c>
    </row>
    <row r="3511" customFormat="false" ht="12.8" hidden="false" customHeight="false" outlineLevel="0" collapsed="false">
      <c r="A3511" s="131" t="n">
        <v>1607292000</v>
      </c>
      <c r="B3511" s="330" t="n">
        <f aca="false">(A3511/(24*60*60))+DATE(1970,1,1)</f>
        <v>44171.9166666667</v>
      </c>
      <c r="C3511" s="132" t="n">
        <v>19.772</v>
      </c>
      <c r="D3511" s="132" t="n">
        <v>19.9786</v>
      </c>
      <c r="E3511" s="132" t="n">
        <v>19.764</v>
      </c>
      <c r="F3511" s="132" t="n">
        <v>19.86979</v>
      </c>
    </row>
    <row r="3512" customFormat="false" ht="12.8" hidden="false" customHeight="false" outlineLevel="0" collapsed="false">
      <c r="A3512" s="131" t="n">
        <v>1607378400</v>
      </c>
      <c r="B3512" s="330" t="n">
        <f aca="false">(A3512/(24*60*60))+DATE(1970,1,1)</f>
        <v>44172.9166666667</v>
      </c>
      <c r="C3512" s="132" t="n">
        <v>19.86979</v>
      </c>
      <c r="D3512" s="132" t="n">
        <v>19.91163</v>
      </c>
      <c r="E3512" s="132" t="n">
        <v>19.69957</v>
      </c>
      <c r="F3512" s="132" t="n">
        <v>19.78441</v>
      </c>
    </row>
    <row r="3513" customFormat="false" ht="12.8" hidden="false" customHeight="false" outlineLevel="0" collapsed="false">
      <c r="A3513" s="131" t="n">
        <v>1607464800</v>
      </c>
      <c r="B3513" s="330" t="n">
        <f aca="false">(A3513/(24*60*60))+DATE(1970,1,1)</f>
        <v>44173.9166666667</v>
      </c>
      <c r="C3513" s="132" t="n">
        <v>19.78441</v>
      </c>
      <c r="D3513" s="132" t="n">
        <v>19.99741</v>
      </c>
      <c r="E3513" s="132" t="n">
        <v>19.69894</v>
      </c>
      <c r="F3513" s="132" t="n">
        <v>19.8567</v>
      </c>
    </row>
    <row r="3514" customFormat="false" ht="12.8" hidden="false" customHeight="false" outlineLevel="0" collapsed="false">
      <c r="A3514" s="131" t="n">
        <v>1607551200</v>
      </c>
      <c r="B3514" s="330" t="n">
        <f aca="false">(A3514/(24*60*60))+DATE(1970,1,1)</f>
        <v>44174.9166666667</v>
      </c>
      <c r="C3514" s="132" t="n">
        <v>19.8567</v>
      </c>
      <c r="D3514" s="132" t="n">
        <v>20.0472</v>
      </c>
      <c r="E3514" s="132" t="n">
        <v>19.8178</v>
      </c>
      <c r="F3514" s="132" t="n">
        <v>20.00316</v>
      </c>
    </row>
    <row r="3515" customFormat="false" ht="12.8" hidden="false" customHeight="false" outlineLevel="0" collapsed="false">
      <c r="A3515" s="131" t="n">
        <v>1607637600</v>
      </c>
      <c r="B3515" s="330" t="n">
        <f aca="false">(A3515/(24*60*60))+DATE(1970,1,1)</f>
        <v>44175.9166666667</v>
      </c>
      <c r="C3515" s="132" t="n">
        <v>20.00316</v>
      </c>
      <c r="D3515" s="132" t="n">
        <v>20.19306</v>
      </c>
      <c r="E3515" s="132" t="n">
        <v>19.9507</v>
      </c>
      <c r="F3515" s="132" t="n">
        <v>20.1246</v>
      </c>
    </row>
    <row r="3516" customFormat="false" ht="12.8" hidden="false" customHeight="false" outlineLevel="0" collapsed="false">
      <c r="A3516" s="131" t="n">
        <v>1607896800</v>
      </c>
      <c r="B3516" s="330" t="n">
        <f aca="false">(A3516/(24*60*60))+DATE(1970,1,1)</f>
        <v>44178.9166666667</v>
      </c>
      <c r="C3516" s="132" t="n">
        <v>20.099</v>
      </c>
      <c r="D3516" s="132" t="n">
        <v>20.25006</v>
      </c>
      <c r="E3516" s="132" t="n">
        <v>19.9915</v>
      </c>
      <c r="F3516" s="132" t="n">
        <v>20.2389</v>
      </c>
    </row>
    <row r="3517" customFormat="false" ht="12.8" hidden="false" customHeight="false" outlineLevel="0" collapsed="false">
      <c r="A3517" s="131" t="n">
        <v>1607983200</v>
      </c>
      <c r="B3517" s="330" t="n">
        <f aca="false">(A3517/(24*60*60))+DATE(1970,1,1)</f>
        <v>44179.9166666667</v>
      </c>
      <c r="C3517" s="132" t="n">
        <v>20.2389</v>
      </c>
      <c r="D3517" s="132" t="n">
        <v>20.262</v>
      </c>
      <c r="E3517" s="132" t="n">
        <v>19.8925</v>
      </c>
      <c r="F3517" s="132" t="n">
        <v>19.90696</v>
      </c>
    </row>
    <row r="3518" customFormat="false" ht="12.8" hidden="false" customHeight="false" outlineLevel="0" collapsed="false">
      <c r="A3518" s="131" t="n">
        <v>1608069600</v>
      </c>
      <c r="B3518" s="330" t="n">
        <f aca="false">(A3518/(24*60*60))+DATE(1970,1,1)</f>
        <v>44180.9166666667</v>
      </c>
      <c r="C3518" s="132" t="n">
        <v>19.90696</v>
      </c>
      <c r="D3518" s="132" t="n">
        <v>19.99801</v>
      </c>
      <c r="E3518" s="132" t="n">
        <v>19.8187</v>
      </c>
      <c r="F3518" s="132" t="n">
        <v>19.839</v>
      </c>
    </row>
    <row r="3519" customFormat="false" ht="12.8" hidden="false" customHeight="false" outlineLevel="0" collapsed="false">
      <c r="A3519" s="131" t="n">
        <v>1608156000</v>
      </c>
      <c r="B3519" s="330" t="n">
        <f aca="false">(A3519/(24*60*60))+DATE(1970,1,1)</f>
        <v>44181.9166666667</v>
      </c>
      <c r="C3519" s="132" t="n">
        <v>19.839</v>
      </c>
      <c r="D3519" s="132" t="n">
        <v>19.8886</v>
      </c>
      <c r="E3519" s="132" t="n">
        <v>19.7375</v>
      </c>
      <c r="F3519" s="132" t="n">
        <v>19.7824</v>
      </c>
    </row>
    <row r="3520" customFormat="false" ht="12.8" hidden="false" customHeight="false" outlineLevel="0" collapsed="false">
      <c r="A3520" s="131" t="n">
        <v>1608242400</v>
      </c>
      <c r="B3520" s="330" t="n">
        <f aca="false">(A3520/(24*60*60))+DATE(1970,1,1)</f>
        <v>44182.9166666667</v>
      </c>
      <c r="C3520" s="132" t="n">
        <v>19.7824</v>
      </c>
      <c r="D3520" s="132" t="n">
        <v>20.03883</v>
      </c>
      <c r="E3520" s="132" t="n">
        <v>19.78154</v>
      </c>
      <c r="F3520" s="132" t="n">
        <v>19.9195</v>
      </c>
    </row>
    <row r="3521" customFormat="false" ht="12.8" hidden="false" customHeight="false" outlineLevel="0" collapsed="false">
      <c r="A3521" s="131" t="n">
        <v>1608501600</v>
      </c>
      <c r="B3521" s="330" t="n">
        <f aca="false">(A3521/(24*60*60))+DATE(1970,1,1)</f>
        <v>44185.9166666667</v>
      </c>
      <c r="C3521" s="132" t="n">
        <v>19.9999</v>
      </c>
      <c r="D3521" s="132" t="n">
        <v>20.66323</v>
      </c>
      <c r="E3521" s="132" t="n">
        <v>19.88994</v>
      </c>
      <c r="F3521" s="132" t="n">
        <v>19.9577</v>
      </c>
    </row>
    <row r="3522" customFormat="false" ht="12.8" hidden="false" customHeight="false" outlineLevel="0" collapsed="false">
      <c r="A3522" s="131" t="n">
        <v>1608588000</v>
      </c>
      <c r="B3522" s="330" t="n">
        <f aca="false">(A3522/(24*60*60))+DATE(1970,1,1)</f>
        <v>44186.9166666667</v>
      </c>
      <c r="C3522" s="132" t="n">
        <v>19.9577</v>
      </c>
      <c r="D3522" s="132" t="n">
        <v>20.18422</v>
      </c>
      <c r="E3522" s="132" t="n">
        <v>19.93133</v>
      </c>
      <c r="F3522" s="132" t="n">
        <v>20.135</v>
      </c>
    </row>
    <row r="3523" customFormat="false" ht="12.8" hidden="false" customHeight="false" outlineLevel="0" collapsed="false">
      <c r="A3523" s="131" t="n">
        <v>1608674400</v>
      </c>
      <c r="B3523" s="330" t="n">
        <f aca="false">(A3523/(24*60*60))+DATE(1970,1,1)</f>
        <v>44187.9166666667</v>
      </c>
      <c r="C3523" s="132" t="n">
        <v>20.135</v>
      </c>
      <c r="D3523" s="132" t="n">
        <v>20.2062</v>
      </c>
      <c r="E3523" s="132" t="n">
        <v>20.01</v>
      </c>
      <c r="F3523" s="132" t="n">
        <v>20.0368</v>
      </c>
    </row>
    <row r="3524" customFormat="false" ht="12.8" hidden="false" customHeight="false" outlineLevel="0" collapsed="false">
      <c r="A3524" s="131" t="n">
        <v>1608760800</v>
      </c>
      <c r="B3524" s="330" t="n">
        <f aca="false">(A3524/(24*60*60))+DATE(1970,1,1)</f>
        <v>44188.9166666667</v>
      </c>
      <c r="C3524" s="132" t="n">
        <v>20.0368</v>
      </c>
      <c r="D3524" s="132" t="n">
        <v>20.0715</v>
      </c>
      <c r="E3524" s="132" t="n">
        <v>19.8334</v>
      </c>
      <c r="F3524" s="132" t="n">
        <v>19.90727</v>
      </c>
    </row>
    <row r="3525" customFormat="false" ht="12.8" hidden="false" customHeight="false" outlineLevel="0" collapsed="false">
      <c r="A3525" s="131" t="n">
        <v>1609106400</v>
      </c>
      <c r="B3525" s="330" t="n">
        <f aca="false">(A3525/(24*60*60))+DATE(1970,1,1)</f>
        <v>44192.9166666667</v>
      </c>
      <c r="C3525" s="132" t="n">
        <v>19.90727</v>
      </c>
      <c r="D3525" s="132" t="n">
        <v>20.11988</v>
      </c>
      <c r="E3525" s="132" t="n">
        <v>19.83414</v>
      </c>
      <c r="F3525" s="132" t="n">
        <v>20.0095</v>
      </c>
    </row>
    <row r="3526" customFormat="false" ht="12.8" hidden="false" customHeight="false" outlineLevel="0" collapsed="false">
      <c r="A3526" s="131" t="n">
        <v>1609192800</v>
      </c>
      <c r="B3526" s="330" t="n">
        <f aca="false">(A3526/(24*60*60))+DATE(1970,1,1)</f>
        <v>44193.9166666667</v>
      </c>
      <c r="C3526" s="132" t="n">
        <v>20.0095</v>
      </c>
      <c r="D3526" s="132" t="n">
        <v>20.06779</v>
      </c>
      <c r="E3526" s="132" t="n">
        <v>19.8652</v>
      </c>
      <c r="F3526" s="132" t="n">
        <v>19.8981</v>
      </c>
    </row>
    <row r="3527" customFormat="false" ht="12.8" hidden="false" customHeight="false" outlineLevel="0" collapsed="false">
      <c r="A3527" s="131" t="n">
        <v>1609279200</v>
      </c>
      <c r="B3527" s="330" t="n">
        <f aca="false">(A3527/(24*60*60))+DATE(1970,1,1)</f>
        <v>44194.9166666667</v>
      </c>
      <c r="C3527" s="132" t="n">
        <v>19.8981</v>
      </c>
      <c r="D3527" s="132" t="n">
        <v>20.04246</v>
      </c>
      <c r="E3527" s="132" t="n">
        <v>19.81248</v>
      </c>
      <c r="F3527" s="132" t="n">
        <v>19.881</v>
      </c>
    </row>
    <row r="3528" customFormat="false" ht="12.8" hidden="false" customHeight="false" outlineLevel="0" collapsed="false">
      <c r="A3528" s="131" t="n">
        <v>1609365600</v>
      </c>
      <c r="B3528" s="330" t="n">
        <f aca="false">(A3528/(24*60*60))+DATE(1970,1,1)</f>
        <v>44195.9166666667</v>
      </c>
      <c r="C3528" s="132" t="n">
        <v>19.881</v>
      </c>
      <c r="D3528" s="132" t="n">
        <v>19.9562</v>
      </c>
      <c r="E3528" s="132" t="n">
        <v>19.8395</v>
      </c>
      <c r="F3528" s="132" t="n">
        <v>19.94421</v>
      </c>
    </row>
    <row r="3529" customFormat="false" ht="12.8" hidden="false" customHeight="false" outlineLevel="0" collapsed="false">
      <c r="A3529" s="131" t="n">
        <v>1609711200</v>
      </c>
      <c r="B3529" s="330" t="n">
        <f aca="false">(A3529/(24*60*60))+DATE(1970,1,1)</f>
        <v>44199.9166666667</v>
      </c>
      <c r="C3529" s="132" t="n">
        <v>19.89394</v>
      </c>
      <c r="D3529" s="132" t="n">
        <v>19.9918</v>
      </c>
      <c r="E3529" s="132" t="n">
        <v>19.71348</v>
      </c>
      <c r="F3529" s="132" t="n">
        <v>19.96177</v>
      </c>
    </row>
    <row r="3530" customFormat="false" ht="12.8" hidden="false" customHeight="false" outlineLevel="0" collapsed="false">
      <c r="A3530" s="131" t="n">
        <v>1609797600</v>
      </c>
      <c r="B3530" s="330" t="n">
        <f aca="false">(A3530/(24*60*60))+DATE(1970,1,1)</f>
        <v>44200.9166666667</v>
      </c>
      <c r="C3530" s="132" t="n">
        <v>19.96177</v>
      </c>
      <c r="D3530" s="132" t="n">
        <v>20.10463</v>
      </c>
      <c r="E3530" s="132" t="n">
        <v>19.8125</v>
      </c>
      <c r="F3530" s="132" t="n">
        <v>19.88905</v>
      </c>
    </row>
    <row r="3531" customFormat="false" ht="12.8" hidden="false" customHeight="false" outlineLevel="0" collapsed="false">
      <c r="A3531" s="131" t="n">
        <v>1609884000</v>
      </c>
      <c r="B3531" s="330" t="n">
        <f aca="false">(A3531/(24*60*60))+DATE(1970,1,1)</f>
        <v>44201.9166666667</v>
      </c>
      <c r="C3531" s="132" t="n">
        <v>19.88905</v>
      </c>
      <c r="D3531" s="132" t="n">
        <v>19.9915</v>
      </c>
      <c r="E3531" s="132" t="n">
        <v>19.59947</v>
      </c>
      <c r="F3531" s="132" t="n">
        <v>19.647</v>
      </c>
    </row>
    <row r="3532" customFormat="false" ht="12.8" hidden="false" customHeight="false" outlineLevel="0" collapsed="false">
      <c r="A3532" s="131" t="n">
        <v>1609970400</v>
      </c>
      <c r="B3532" s="330" t="n">
        <f aca="false">(A3532/(24*60*60))+DATE(1970,1,1)</f>
        <v>44202.9166666667</v>
      </c>
      <c r="C3532" s="132" t="n">
        <v>19.647</v>
      </c>
      <c r="D3532" s="132" t="n">
        <v>20.0869</v>
      </c>
      <c r="E3532" s="132" t="n">
        <v>19.61964</v>
      </c>
      <c r="F3532" s="132" t="n">
        <v>20.00448</v>
      </c>
    </row>
    <row r="3533" customFormat="false" ht="12.8" hidden="false" customHeight="false" outlineLevel="0" collapsed="false">
      <c r="A3533" s="131" t="n">
        <v>1610056800</v>
      </c>
      <c r="B3533" s="330" t="n">
        <f aca="false">(A3533/(24*60*60))+DATE(1970,1,1)</f>
        <v>44203.9166666667</v>
      </c>
      <c r="C3533" s="132" t="n">
        <v>20.00448</v>
      </c>
      <c r="D3533" s="132" t="n">
        <v>20.14922</v>
      </c>
      <c r="E3533" s="132" t="n">
        <v>19.86933</v>
      </c>
      <c r="F3533" s="132" t="n">
        <v>19.9783</v>
      </c>
    </row>
    <row r="3534" customFormat="false" ht="12.8" hidden="false" customHeight="false" outlineLevel="0" collapsed="false">
      <c r="A3534" s="131" t="n">
        <v>1610316000</v>
      </c>
      <c r="B3534" s="330" t="n">
        <f aca="false">(A3534/(24*60*60))+DATE(1970,1,1)</f>
        <v>44206.9166666667</v>
      </c>
      <c r="C3534" s="132" t="n">
        <v>19.9965</v>
      </c>
      <c r="D3534" s="132" t="n">
        <v>20.26262</v>
      </c>
      <c r="E3534" s="132" t="n">
        <v>19.9837</v>
      </c>
      <c r="F3534" s="132" t="n">
        <v>20.04374</v>
      </c>
    </row>
    <row r="3535" customFormat="false" ht="12.8" hidden="false" customHeight="false" outlineLevel="0" collapsed="false">
      <c r="A3535" s="131" t="n">
        <v>1610402400</v>
      </c>
      <c r="B3535" s="330" t="n">
        <f aca="false">(A3535/(24*60*60))+DATE(1970,1,1)</f>
        <v>44207.9166666667</v>
      </c>
      <c r="C3535" s="132" t="n">
        <v>20.04374</v>
      </c>
      <c r="D3535" s="132" t="n">
        <v>20.1122</v>
      </c>
      <c r="E3535" s="132" t="n">
        <v>19.7797</v>
      </c>
      <c r="F3535" s="132" t="n">
        <v>19.7914</v>
      </c>
    </row>
    <row r="3536" customFormat="false" ht="12.8" hidden="false" customHeight="false" outlineLevel="0" collapsed="false">
      <c r="A3536" s="131" t="n">
        <v>1610488800</v>
      </c>
      <c r="B3536" s="330" t="n">
        <f aca="false">(A3536/(24*60*60))+DATE(1970,1,1)</f>
        <v>44208.9166666667</v>
      </c>
      <c r="C3536" s="132" t="n">
        <v>19.7914</v>
      </c>
      <c r="D3536" s="132" t="n">
        <v>19.8919</v>
      </c>
      <c r="E3536" s="132" t="n">
        <v>19.7391</v>
      </c>
      <c r="F3536" s="132" t="n">
        <v>19.8294</v>
      </c>
    </row>
    <row r="3537" customFormat="false" ht="12.8" hidden="false" customHeight="false" outlineLevel="0" collapsed="false">
      <c r="A3537" s="131" t="n">
        <v>1610575200</v>
      </c>
      <c r="B3537" s="330" t="n">
        <f aca="false">(A3537/(24*60*60))+DATE(1970,1,1)</f>
        <v>44209.9166666667</v>
      </c>
      <c r="C3537" s="132" t="n">
        <v>19.8294</v>
      </c>
      <c r="D3537" s="132" t="n">
        <v>19.88827</v>
      </c>
      <c r="E3537" s="132" t="n">
        <v>19.6379</v>
      </c>
      <c r="F3537" s="132" t="n">
        <v>19.6644</v>
      </c>
    </row>
    <row r="3538" customFormat="false" ht="12.8" hidden="false" customHeight="false" outlineLevel="0" collapsed="false">
      <c r="A3538" s="131" t="n">
        <v>1610661600</v>
      </c>
      <c r="B3538" s="330" t="n">
        <f aca="false">(A3538/(24*60*60))+DATE(1970,1,1)</f>
        <v>44210.9166666667</v>
      </c>
      <c r="C3538" s="132" t="n">
        <v>19.6644</v>
      </c>
      <c r="D3538" s="132" t="n">
        <v>19.89923</v>
      </c>
      <c r="E3538" s="132" t="n">
        <v>19.6644</v>
      </c>
      <c r="F3538" s="132" t="n">
        <v>19.7789</v>
      </c>
    </row>
    <row r="3539" customFormat="false" ht="12.8" hidden="false" customHeight="false" outlineLevel="0" collapsed="false">
      <c r="A3539" s="131" t="n">
        <v>1610920800</v>
      </c>
      <c r="B3539" s="330" t="n">
        <f aca="false">(A3539/(24*60*60))+DATE(1970,1,1)</f>
        <v>44213.9166666667</v>
      </c>
      <c r="C3539" s="132" t="n">
        <v>19.8043</v>
      </c>
      <c r="D3539" s="132" t="n">
        <v>19.9677</v>
      </c>
      <c r="E3539" s="132" t="n">
        <v>19.6555</v>
      </c>
      <c r="F3539" s="132" t="n">
        <v>19.6711</v>
      </c>
    </row>
    <row r="3540" customFormat="false" ht="12.8" hidden="false" customHeight="false" outlineLevel="0" collapsed="false">
      <c r="A3540" s="131" t="n">
        <v>1611007200</v>
      </c>
      <c r="B3540" s="330" t="n">
        <f aca="false">(A3540/(24*60*60))+DATE(1970,1,1)</f>
        <v>44214.9166666667</v>
      </c>
      <c r="C3540" s="132" t="n">
        <v>19.6711</v>
      </c>
      <c r="D3540" s="132" t="n">
        <v>19.7327</v>
      </c>
      <c r="E3540" s="132" t="n">
        <v>19.59669</v>
      </c>
      <c r="F3540" s="132" t="n">
        <v>19.6552</v>
      </c>
    </row>
    <row r="3541" customFormat="false" ht="12.8" hidden="false" customHeight="false" outlineLevel="0" collapsed="false">
      <c r="A3541" s="131" t="n">
        <v>1611093600</v>
      </c>
      <c r="B3541" s="330" t="n">
        <f aca="false">(A3541/(24*60*60))+DATE(1970,1,1)</f>
        <v>44215.9166666667</v>
      </c>
      <c r="C3541" s="132" t="n">
        <v>19.6552</v>
      </c>
      <c r="D3541" s="132" t="n">
        <v>19.67216</v>
      </c>
      <c r="E3541" s="132" t="n">
        <v>19.5517</v>
      </c>
      <c r="F3541" s="132" t="n">
        <v>19.60085</v>
      </c>
    </row>
    <row r="3542" customFormat="false" ht="12.8" hidden="false" customHeight="false" outlineLevel="0" collapsed="false">
      <c r="A3542" s="131" t="n">
        <v>1611180000</v>
      </c>
      <c r="B3542" s="330" t="n">
        <f aca="false">(A3542/(24*60*60))+DATE(1970,1,1)</f>
        <v>44216.9166666667</v>
      </c>
      <c r="C3542" s="132" t="n">
        <v>19.60085</v>
      </c>
      <c r="D3542" s="132" t="n">
        <v>19.80735</v>
      </c>
      <c r="E3542" s="132" t="n">
        <v>19.54857</v>
      </c>
      <c r="F3542" s="132" t="n">
        <v>19.7222</v>
      </c>
    </row>
    <row r="3543" customFormat="false" ht="12.8" hidden="false" customHeight="false" outlineLevel="0" collapsed="false">
      <c r="A3543" s="131" t="n">
        <v>1611266400</v>
      </c>
      <c r="B3543" s="330" t="n">
        <f aca="false">(A3543/(24*60*60))+DATE(1970,1,1)</f>
        <v>44217.9166666667</v>
      </c>
      <c r="C3543" s="132" t="n">
        <v>19.7222</v>
      </c>
      <c r="D3543" s="132" t="n">
        <v>20.0052</v>
      </c>
      <c r="E3543" s="132" t="n">
        <v>19.6982</v>
      </c>
      <c r="F3543" s="132" t="n">
        <v>19.9457</v>
      </c>
    </row>
    <row r="3544" customFormat="false" ht="12.8" hidden="false" customHeight="false" outlineLevel="0" collapsed="false">
      <c r="A3544" s="131" t="n">
        <v>1611525600</v>
      </c>
      <c r="B3544" s="330" t="n">
        <f aca="false">(A3544/(24*60*60))+DATE(1970,1,1)</f>
        <v>44220.9166666667</v>
      </c>
      <c r="C3544" s="132" t="n">
        <v>19.9505</v>
      </c>
      <c r="D3544" s="132" t="n">
        <v>20.23763</v>
      </c>
      <c r="E3544" s="132" t="n">
        <v>19.8528</v>
      </c>
      <c r="F3544" s="132" t="n">
        <v>20.0968</v>
      </c>
    </row>
    <row r="3545" customFormat="false" ht="12.8" hidden="false" customHeight="false" outlineLevel="0" collapsed="false">
      <c r="A3545" s="131" t="n">
        <v>1611612000</v>
      </c>
      <c r="B3545" s="330" t="n">
        <f aca="false">(A3545/(24*60*60))+DATE(1970,1,1)</f>
        <v>44221.9166666667</v>
      </c>
      <c r="C3545" s="132" t="n">
        <v>20.0968</v>
      </c>
      <c r="D3545" s="132" t="n">
        <v>20.2903</v>
      </c>
      <c r="E3545" s="132" t="n">
        <v>19.9343</v>
      </c>
      <c r="F3545" s="132" t="n">
        <v>19.9709</v>
      </c>
    </row>
    <row r="3546" customFormat="false" ht="12.8" hidden="false" customHeight="false" outlineLevel="0" collapsed="false">
      <c r="A3546" s="131" t="n">
        <v>1611698400</v>
      </c>
      <c r="B3546" s="330" t="n">
        <f aca="false">(A3546/(24*60*60))+DATE(1970,1,1)</f>
        <v>44222.9166666667</v>
      </c>
      <c r="C3546" s="132" t="n">
        <v>19.9709</v>
      </c>
      <c r="D3546" s="132" t="n">
        <v>20.33083</v>
      </c>
      <c r="E3546" s="132" t="n">
        <v>19.9702</v>
      </c>
      <c r="F3546" s="132" t="n">
        <v>20.2803</v>
      </c>
    </row>
    <row r="3547" customFormat="false" ht="12.8" hidden="false" customHeight="false" outlineLevel="0" collapsed="false">
      <c r="A3547" s="131" t="n">
        <v>1611784800</v>
      </c>
      <c r="B3547" s="330" t="n">
        <f aca="false">(A3547/(24*60*60))+DATE(1970,1,1)</f>
        <v>44223.9166666667</v>
      </c>
      <c r="C3547" s="132" t="n">
        <v>20.2803</v>
      </c>
      <c r="D3547" s="132" t="n">
        <v>20.45819</v>
      </c>
      <c r="E3547" s="132" t="n">
        <v>20.1276</v>
      </c>
      <c r="F3547" s="132" t="n">
        <v>20.2265</v>
      </c>
    </row>
    <row r="3548" customFormat="false" ht="12.8" hidden="false" customHeight="false" outlineLevel="0" collapsed="false">
      <c r="A3548" s="131" t="n">
        <v>1611871200</v>
      </c>
      <c r="B3548" s="330" t="n">
        <f aca="false">(A3548/(24*60*60))+DATE(1970,1,1)</f>
        <v>44224.9166666667</v>
      </c>
      <c r="C3548" s="132" t="n">
        <v>20.2265</v>
      </c>
      <c r="D3548" s="132" t="n">
        <v>20.59846</v>
      </c>
      <c r="E3548" s="132" t="n">
        <v>20.08307</v>
      </c>
      <c r="F3548" s="132" t="n">
        <v>20.5851</v>
      </c>
    </row>
    <row r="3549" customFormat="false" ht="12.8" hidden="false" customHeight="false" outlineLevel="0" collapsed="false">
      <c r="A3549" s="131" t="n">
        <v>1612130400</v>
      </c>
      <c r="B3549" s="330" t="n">
        <f aca="false">(A3549/(24*60*60))+DATE(1970,1,1)</f>
        <v>44227.9166666667</v>
      </c>
      <c r="C3549" s="132" t="n">
        <v>20.5851</v>
      </c>
      <c r="D3549" s="132" t="n">
        <v>20.5851</v>
      </c>
      <c r="E3549" s="132" t="n">
        <v>20.265</v>
      </c>
      <c r="F3549" s="132" t="n">
        <v>20.3758</v>
      </c>
    </row>
    <row r="3550" customFormat="false" ht="12.8" hidden="false" customHeight="false" outlineLevel="0" collapsed="false">
      <c r="A3550" s="131" t="n">
        <v>1612216800</v>
      </c>
      <c r="B3550" s="330" t="n">
        <f aca="false">(A3550/(24*60*60))+DATE(1970,1,1)</f>
        <v>44228.9166666667</v>
      </c>
      <c r="C3550" s="132" t="n">
        <v>20.3758</v>
      </c>
      <c r="D3550" s="132" t="n">
        <v>20.3883</v>
      </c>
      <c r="E3550" s="132" t="n">
        <v>20.1132</v>
      </c>
      <c r="F3550" s="132" t="n">
        <v>20.1241</v>
      </c>
    </row>
    <row r="3551" customFormat="false" ht="12.8" hidden="false" customHeight="false" outlineLevel="0" collapsed="false">
      <c r="A3551" s="131" t="n">
        <v>1612303200</v>
      </c>
      <c r="B3551" s="330" t="n">
        <f aca="false">(A3551/(24*60*60))+DATE(1970,1,1)</f>
        <v>44229.9166666667</v>
      </c>
      <c r="C3551" s="132" t="n">
        <v>20.1241</v>
      </c>
      <c r="D3551" s="132" t="n">
        <v>20.2429</v>
      </c>
      <c r="E3551" s="132" t="n">
        <v>20.0732</v>
      </c>
      <c r="F3551" s="132" t="n">
        <v>20.1871</v>
      </c>
    </row>
    <row r="3552" customFormat="false" ht="12.8" hidden="false" customHeight="false" outlineLevel="0" collapsed="false">
      <c r="A3552" s="131" t="n">
        <v>1612389600</v>
      </c>
      <c r="B3552" s="330" t="n">
        <f aca="false">(A3552/(24*60*60))+DATE(1970,1,1)</f>
        <v>44230.9166666667</v>
      </c>
      <c r="C3552" s="132" t="n">
        <v>20.1871</v>
      </c>
      <c r="D3552" s="132" t="n">
        <v>20.4939</v>
      </c>
      <c r="E3552" s="132" t="n">
        <v>20.17666</v>
      </c>
      <c r="F3552" s="132" t="n">
        <v>20.3804</v>
      </c>
    </row>
    <row r="3553" customFormat="false" ht="12.8" hidden="false" customHeight="false" outlineLevel="0" collapsed="false">
      <c r="A3553" s="131" t="n">
        <v>1612476000</v>
      </c>
      <c r="B3553" s="330" t="n">
        <f aca="false">(A3553/(24*60*60))+DATE(1970,1,1)</f>
        <v>44231.9166666667</v>
      </c>
      <c r="C3553" s="132" t="n">
        <v>20.3804</v>
      </c>
      <c r="D3553" s="132" t="n">
        <v>20.4218</v>
      </c>
      <c r="E3553" s="132" t="n">
        <v>20.0786</v>
      </c>
      <c r="F3553" s="132" t="n">
        <v>20.0803</v>
      </c>
    </row>
    <row r="3554" customFormat="false" ht="12.8" hidden="false" customHeight="false" outlineLevel="0" collapsed="false">
      <c r="A3554" s="131" t="n">
        <v>1612735200</v>
      </c>
      <c r="B3554" s="330" t="n">
        <f aca="false">(A3554/(24*60*60))+DATE(1970,1,1)</f>
        <v>44234.9166666667</v>
      </c>
      <c r="C3554" s="132" t="n">
        <v>20.1314</v>
      </c>
      <c r="D3554" s="132" t="n">
        <v>20.24463</v>
      </c>
      <c r="E3554" s="132" t="n">
        <v>20.0745</v>
      </c>
      <c r="F3554" s="132" t="n">
        <v>20.10643</v>
      </c>
    </row>
    <row r="3555" customFormat="false" ht="12.8" hidden="false" customHeight="false" outlineLevel="0" collapsed="false">
      <c r="A3555" s="131" t="n">
        <v>1612821600</v>
      </c>
      <c r="B3555" s="330" t="n">
        <f aca="false">(A3555/(24*60*60))+DATE(1970,1,1)</f>
        <v>44235.9166666667</v>
      </c>
      <c r="C3555" s="132" t="n">
        <v>20.10643</v>
      </c>
      <c r="D3555" s="132" t="n">
        <v>20.1475</v>
      </c>
      <c r="E3555" s="132" t="n">
        <v>20.01288</v>
      </c>
      <c r="F3555" s="132" t="n">
        <v>20.08817</v>
      </c>
    </row>
    <row r="3556" customFormat="false" ht="12.8" hidden="false" customHeight="false" outlineLevel="0" collapsed="false">
      <c r="A3556" s="131" t="n">
        <v>1612908000</v>
      </c>
      <c r="B3556" s="330" t="n">
        <f aca="false">(A3556/(24*60*60))+DATE(1970,1,1)</f>
        <v>44236.9166666667</v>
      </c>
      <c r="C3556" s="132" t="n">
        <v>20.08817</v>
      </c>
      <c r="D3556" s="132" t="n">
        <v>20.14693</v>
      </c>
      <c r="E3556" s="132" t="n">
        <v>20.0023</v>
      </c>
      <c r="F3556" s="132" t="n">
        <v>20.0217</v>
      </c>
    </row>
    <row r="3557" customFormat="false" ht="12.8" hidden="false" customHeight="false" outlineLevel="0" collapsed="false">
      <c r="A3557" s="131" t="n">
        <v>1612994400</v>
      </c>
      <c r="B3557" s="330" t="n">
        <f aca="false">(A3557/(24*60*60))+DATE(1970,1,1)</f>
        <v>44237.9166666667</v>
      </c>
      <c r="C3557" s="132" t="n">
        <v>20.0217</v>
      </c>
      <c r="D3557" s="132" t="n">
        <v>20.0574</v>
      </c>
      <c r="E3557" s="132" t="n">
        <v>19.9044</v>
      </c>
      <c r="F3557" s="132" t="n">
        <v>19.9626</v>
      </c>
    </row>
    <row r="3558" customFormat="false" ht="12.8" hidden="false" customHeight="false" outlineLevel="0" collapsed="false">
      <c r="A3558" s="131" t="n">
        <v>1613080800</v>
      </c>
      <c r="B3558" s="330" t="n">
        <f aca="false">(A3558/(24*60*60))+DATE(1970,1,1)</f>
        <v>44238.9166666667</v>
      </c>
      <c r="C3558" s="132" t="n">
        <v>19.9626</v>
      </c>
      <c r="D3558" s="132" t="n">
        <v>20.08705</v>
      </c>
      <c r="E3558" s="132" t="n">
        <v>19.90672</v>
      </c>
      <c r="F3558" s="132" t="n">
        <v>19.9284</v>
      </c>
    </row>
    <row r="3559" customFormat="false" ht="12.8" hidden="false" customHeight="false" outlineLevel="0" collapsed="false">
      <c r="A3559" s="131" t="n">
        <v>1613340000</v>
      </c>
      <c r="B3559" s="330" t="n">
        <f aca="false">(A3559/(24*60*60))+DATE(1970,1,1)</f>
        <v>44241.9166666667</v>
      </c>
      <c r="C3559" s="132" t="n">
        <v>19.9413</v>
      </c>
      <c r="D3559" s="132" t="n">
        <v>19.978</v>
      </c>
      <c r="E3559" s="132" t="n">
        <v>19.89172</v>
      </c>
      <c r="F3559" s="132" t="n">
        <v>19.9568</v>
      </c>
    </row>
    <row r="3560" customFormat="false" ht="12.8" hidden="false" customHeight="false" outlineLevel="0" collapsed="false">
      <c r="A3560" s="131" t="n">
        <v>1613426400</v>
      </c>
      <c r="B3560" s="330" t="n">
        <f aca="false">(A3560/(24*60*60))+DATE(1970,1,1)</f>
        <v>44242.9166666667</v>
      </c>
      <c r="C3560" s="132" t="n">
        <v>19.9568</v>
      </c>
      <c r="D3560" s="132" t="n">
        <v>20.248</v>
      </c>
      <c r="E3560" s="132" t="n">
        <v>19.922</v>
      </c>
      <c r="F3560" s="132" t="n">
        <v>20.1465</v>
      </c>
    </row>
    <row r="3561" customFormat="false" ht="12.8" hidden="false" customHeight="false" outlineLevel="0" collapsed="false">
      <c r="A3561" s="131" t="n">
        <v>1613512800</v>
      </c>
      <c r="B3561" s="330" t="n">
        <f aca="false">(A3561/(24*60*60))+DATE(1970,1,1)</f>
        <v>44243.9166666667</v>
      </c>
      <c r="C3561" s="132" t="n">
        <v>20.1465</v>
      </c>
      <c r="D3561" s="132" t="n">
        <v>20.38352</v>
      </c>
      <c r="E3561" s="132" t="n">
        <v>20.14451</v>
      </c>
      <c r="F3561" s="132" t="n">
        <v>20.2125</v>
      </c>
    </row>
    <row r="3562" customFormat="false" ht="12.8" hidden="false" customHeight="false" outlineLevel="0" collapsed="false">
      <c r="A3562" s="131" t="n">
        <v>1613599200</v>
      </c>
      <c r="B3562" s="330" t="n">
        <f aca="false">(A3562/(24*60*60))+DATE(1970,1,1)</f>
        <v>44244.9166666667</v>
      </c>
      <c r="C3562" s="132" t="n">
        <v>20.2125</v>
      </c>
      <c r="D3562" s="132" t="n">
        <v>20.47356</v>
      </c>
      <c r="E3562" s="132" t="n">
        <v>20.14455</v>
      </c>
      <c r="F3562" s="132" t="n">
        <v>20.2955</v>
      </c>
    </row>
    <row r="3563" customFormat="false" ht="12.8" hidden="false" customHeight="false" outlineLevel="0" collapsed="false">
      <c r="A3563" s="131" t="n">
        <v>1613685600</v>
      </c>
      <c r="B3563" s="330" t="n">
        <f aca="false">(A3563/(24*60*60))+DATE(1970,1,1)</f>
        <v>44245.9166666667</v>
      </c>
      <c r="C3563" s="132" t="n">
        <v>20.2955</v>
      </c>
      <c r="D3563" s="132" t="n">
        <v>20.5255</v>
      </c>
      <c r="E3563" s="132" t="n">
        <v>20.25149</v>
      </c>
      <c r="F3563" s="132" t="n">
        <v>20.4158</v>
      </c>
    </row>
    <row r="3564" customFormat="false" ht="12.8" hidden="false" customHeight="false" outlineLevel="0" collapsed="false">
      <c r="A3564" s="131" t="n">
        <v>1613944800</v>
      </c>
      <c r="B3564" s="330" t="n">
        <f aca="false">(A3564/(24*60*60))+DATE(1970,1,1)</f>
        <v>44248.9166666667</v>
      </c>
      <c r="C3564" s="132" t="n">
        <v>20.428</v>
      </c>
      <c r="D3564" s="132" t="n">
        <v>20.8328</v>
      </c>
      <c r="E3564" s="132" t="n">
        <v>20.4175</v>
      </c>
      <c r="F3564" s="132" t="n">
        <v>20.7206</v>
      </c>
    </row>
    <row r="3565" customFormat="false" ht="12.8" hidden="false" customHeight="false" outlineLevel="0" collapsed="false">
      <c r="A3565" s="131" t="n">
        <v>1614031200</v>
      </c>
      <c r="B3565" s="330" t="n">
        <f aca="false">(A3565/(24*60*60))+DATE(1970,1,1)</f>
        <v>44249.9166666667</v>
      </c>
      <c r="C3565" s="132" t="n">
        <v>20.7206</v>
      </c>
      <c r="D3565" s="132" t="n">
        <v>20.7659</v>
      </c>
      <c r="E3565" s="132" t="n">
        <v>20.4966</v>
      </c>
      <c r="F3565" s="132" t="n">
        <v>20.50809</v>
      </c>
    </row>
    <row r="3566" customFormat="false" ht="12.8" hidden="false" customHeight="false" outlineLevel="0" collapsed="false">
      <c r="A3566" s="131" t="n">
        <v>1614117600</v>
      </c>
      <c r="B3566" s="330" t="n">
        <f aca="false">(A3566/(24*60*60))+DATE(1970,1,1)</f>
        <v>44250.9166666667</v>
      </c>
      <c r="C3566" s="132" t="n">
        <v>20.50809</v>
      </c>
      <c r="D3566" s="132" t="n">
        <v>20.5546</v>
      </c>
      <c r="E3566" s="132" t="n">
        <v>20.34989</v>
      </c>
      <c r="F3566" s="132" t="n">
        <v>20.3658</v>
      </c>
    </row>
    <row r="3567" customFormat="false" ht="12.8" hidden="false" customHeight="false" outlineLevel="0" collapsed="false">
      <c r="A3567" s="131" t="n">
        <v>1614204000</v>
      </c>
      <c r="B3567" s="330" t="n">
        <f aca="false">(A3567/(24*60*60))+DATE(1970,1,1)</f>
        <v>44251.9166666667</v>
      </c>
      <c r="C3567" s="132" t="n">
        <v>20.3658</v>
      </c>
      <c r="D3567" s="132" t="n">
        <v>21.03817</v>
      </c>
      <c r="E3567" s="132" t="n">
        <v>20.3581</v>
      </c>
      <c r="F3567" s="132" t="n">
        <v>20.8407</v>
      </c>
    </row>
    <row r="3568" customFormat="false" ht="12.8" hidden="false" customHeight="false" outlineLevel="0" collapsed="false">
      <c r="A3568" s="131" t="n">
        <v>1614290400</v>
      </c>
      <c r="B3568" s="330" t="n">
        <f aca="false">(A3568/(24*60*60))+DATE(1970,1,1)</f>
        <v>44252.9166666667</v>
      </c>
      <c r="C3568" s="132" t="n">
        <v>20.8407</v>
      </c>
      <c r="D3568" s="132" t="n">
        <v>21.04736</v>
      </c>
      <c r="E3568" s="132" t="n">
        <v>20.77933</v>
      </c>
      <c r="F3568" s="132" t="n">
        <v>20.851</v>
      </c>
    </row>
    <row r="3569" customFormat="false" ht="12.8" hidden="false" customHeight="false" outlineLevel="0" collapsed="false">
      <c r="A3569" s="131" t="n">
        <v>1614549600</v>
      </c>
      <c r="B3569" s="330" t="n">
        <f aca="false">(A3569/(24*60*60))+DATE(1970,1,1)</f>
        <v>44255.9166666667</v>
      </c>
      <c r="C3569" s="132" t="n">
        <v>20.8556</v>
      </c>
      <c r="D3569" s="132" t="n">
        <v>20.87094</v>
      </c>
      <c r="E3569" s="132" t="n">
        <v>20.5759</v>
      </c>
      <c r="F3569" s="132" t="n">
        <v>20.6476</v>
      </c>
    </row>
    <row r="3570" customFormat="false" ht="12.8" hidden="false" customHeight="false" outlineLevel="0" collapsed="false">
      <c r="A3570" s="131" t="n">
        <v>1614636000</v>
      </c>
      <c r="B3570" s="330" t="n">
        <f aca="false">(A3570/(24*60*60))+DATE(1970,1,1)</f>
        <v>44256.9166666667</v>
      </c>
      <c r="C3570" s="132" t="n">
        <v>20.6476</v>
      </c>
      <c r="D3570" s="132" t="n">
        <v>20.79</v>
      </c>
      <c r="E3570" s="132" t="n">
        <v>20.5543</v>
      </c>
      <c r="F3570" s="132" t="n">
        <v>20.5991</v>
      </c>
    </row>
    <row r="3571" customFormat="false" ht="12.8" hidden="false" customHeight="false" outlineLevel="0" collapsed="false">
      <c r="A3571" s="131" t="n">
        <v>1614722400</v>
      </c>
      <c r="B3571" s="330" t="n">
        <f aca="false">(A3571/(24*60*60))+DATE(1970,1,1)</f>
        <v>44257.9166666667</v>
      </c>
      <c r="C3571" s="132" t="n">
        <v>20.5991</v>
      </c>
      <c r="D3571" s="132" t="n">
        <v>21</v>
      </c>
      <c r="E3571" s="132" t="n">
        <v>20.5492</v>
      </c>
      <c r="F3571" s="132" t="n">
        <v>20.93759</v>
      </c>
    </row>
    <row r="3572" customFormat="false" ht="12.8" hidden="false" customHeight="false" outlineLevel="0" collapsed="false">
      <c r="A3572" s="131" t="n">
        <v>1614808800</v>
      </c>
      <c r="B3572" s="330" t="n">
        <f aca="false">(A3572/(24*60*60))+DATE(1970,1,1)</f>
        <v>44258.9166666667</v>
      </c>
      <c r="C3572" s="132" t="n">
        <v>20.93759</v>
      </c>
      <c r="D3572" s="132" t="n">
        <v>21.16956</v>
      </c>
      <c r="E3572" s="132" t="n">
        <v>20.75841</v>
      </c>
      <c r="F3572" s="132" t="n">
        <v>21.0973</v>
      </c>
    </row>
    <row r="3573" customFormat="false" ht="12.8" hidden="false" customHeight="false" outlineLevel="0" collapsed="false">
      <c r="A3573" s="131" t="n">
        <v>1614895200</v>
      </c>
      <c r="B3573" s="330" t="n">
        <f aca="false">(A3573/(24*60*60))+DATE(1970,1,1)</f>
        <v>44259.9166666667</v>
      </c>
      <c r="C3573" s="132" t="n">
        <v>21.0973</v>
      </c>
      <c r="D3573" s="132" t="n">
        <v>21.4212</v>
      </c>
      <c r="E3573" s="132" t="n">
        <v>21.0811</v>
      </c>
      <c r="F3573" s="132" t="n">
        <v>21.2924</v>
      </c>
    </row>
    <row r="3574" customFormat="false" ht="12.8" hidden="false" customHeight="false" outlineLevel="0" collapsed="false">
      <c r="A3574" s="131" t="n">
        <v>1615154400</v>
      </c>
      <c r="B3574" s="330" t="n">
        <f aca="false">(A3574/(24*60*60))+DATE(1970,1,1)</f>
        <v>44262.9166666667</v>
      </c>
      <c r="C3574" s="132" t="n">
        <v>21.2924</v>
      </c>
      <c r="D3574" s="132" t="n">
        <v>21.63455</v>
      </c>
      <c r="E3574" s="132" t="n">
        <v>21.2117</v>
      </c>
      <c r="F3574" s="132" t="n">
        <v>21.4614</v>
      </c>
    </row>
    <row r="3575" customFormat="false" ht="12.8" hidden="false" customHeight="false" outlineLevel="0" collapsed="false">
      <c r="A3575" s="131" t="n">
        <v>1615240800</v>
      </c>
      <c r="B3575" s="330" t="n">
        <f aca="false">(A3575/(24*60*60))+DATE(1970,1,1)</f>
        <v>44263.9166666667</v>
      </c>
      <c r="C3575" s="132" t="n">
        <v>21.4614</v>
      </c>
      <c r="D3575" s="132" t="n">
        <v>21.5708</v>
      </c>
      <c r="E3575" s="132" t="n">
        <v>21.12751</v>
      </c>
      <c r="F3575" s="132" t="n">
        <v>21.1518</v>
      </c>
    </row>
    <row r="3576" customFormat="false" ht="12.8" hidden="false" customHeight="false" outlineLevel="0" collapsed="false">
      <c r="A3576" s="131" t="n">
        <v>1615327200</v>
      </c>
      <c r="B3576" s="330" t="n">
        <f aca="false">(A3576/(24*60*60))+DATE(1970,1,1)</f>
        <v>44264.9166666667</v>
      </c>
      <c r="C3576" s="132" t="n">
        <v>21.1518</v>
      </c>
      <c r="D3576" s="132" t="n">
        <v>21.2833</v>
      </c>
      <c r="E3576" s="132" t="n">
        <v>20.87009</v>
      </c>
      <c r="F3576" s="132" t="n">
        <v>20.8741</v>
      </c>
    </row>
    <row r="3577" customFormat="false" ht="12.8" hidden="false" customHeight="false" outlineLevel="0" collapsed="false">
      <c r="A3577" s="131" t="n">
        <v>1615413600</v>
      </c>
      <c r="B3577" s="330" t="n">
        <f aca="false">(A3577/(24*60*60))+DATE(1970,1,1)</f>
        <v>44265.9166666667</v>
      </c>
      <c r="C3577" s="132" t="n">
        <v>20.8741</v>
      </c>
      <c r="D3577" s="132" t="n">
        <v>20.9264</v>
      </c>
      <c r="E3577" s="132" t="n">
        <v>20.58308</v>
      </c>
      <c r="F3577" s="132" t="n">
        <v>20.6013</v>
      </c>
    </row>
    <row r="3578" customFormat="false" ht="12.8" hidden="false" customHeight="false" outlineLevel="0" collapsed="false">
      <c r="A3578" s="131" t="n">
        <v>1615500000</v>
      </c>
      <c r="B3578" s="330" t="n">
        <f aca="false">(A3578/(24*60*60))+DATE(1970,1,1)</f>
        <v>44266.9166666667</v>
      </c>
      <c r="C3578" s="132" t="n">
        <v>20.6013</v>
      </c>
      <c r="D3578" s="132" t="n">
        <v>20.9311</v>
      </c>
      <c r="E3578" s="132" t="n">
        <v>20.5883</v>
      </c>
      <c r="F3578" s="132" t="n">
        <v>20.67562</v>
      </c>
    </row>
    <row r="3579" customFormat="false" ht="12.8" hidden="false" customHeight="false" outlineLevel="0" collapsed="false">
      <c r="A3579" s="131" t="n">
        <v>1615755600</v>
      </c>
      <c r="B3579" s="330" t="n">
        <f aca="false">(A3579/(24*60*60))+DATE(1970,1,1)</f>
        <v>44269.875</v>
      </c>
      <c r="C3579" s="132" t="n">
        <v>20.67562</v>
      </c>
      <c r="D3579" s="132" t="n">
        <v>20.82637</v>
      </c>
      <c r="E3579" s="132" t="n">
        <v>20.6271</v>
      </c>
      <c r="F3579" s="132" t="n">
        <v>20.6382</v>
      </c>
    </row>
    <row r="3580" customFormat="false" ht="12.8" hidden="false" customHeight="false" outlineLevel="0" collapsed="false">
      <c r="A3580" s="131" t="n">
        <v>1615842000</v>
      </c>
      <c r="B3580" s="330" t="n">
        <f aca="false">(A3580/(24*60*60))+DATE(1970,1,1)</f>
        <v>44270.875</v>
      </c>
      <c r="C3580" s="132" t="n">
        <v>20.6382</v>
      </c>
      <c r="D3580" s="132" t="n">
        <v>20.73059</v>
      </c>
      <c r="E3580" s="132" t="n">
        <v>20.52276</v>
      </c>
      <c r="F3580" s="132" t="n">
        <v>20.616</v>
      </c>
    </row>
    <row r="3581" customFormat="false" ht="12.8" hidden="false" customHeight="false" outlineLevel="0" collapsed="false">
      <c r="A3581" s="131" t="n">
        <v>1615928400</v>
      </c>
      <c r="B3581" s="330" t="n">
        <f aca="false">(A3581/(24*60*60))+DATE(1970,1,1)</f>
        <v>44271.875</v>
      </c>
      <c r="C3581" s="132" t="n">
        <v>20.616</v>
      </c>
      <c r="D3581" s="132" t="n">
        <v>20.8116</v>
      </c>
      <c r="E3581" s="132" t="n">
        <v>20.31141</v>
      </c>
      <c r="F3581" s="132" t="n">
        <v>20.38906</v>
      </c>
    </row>
    <row r="3582" customFormat="false" ht="12.8" hidden="false" customHeight="false" outlineLevel="0" collapsed="false">
      <c r="A3582" s="131" t="n">
        <v>1616014800</v>
      </c>
      <c r="B3582" s="330" t="n">
        <f aca="false">(A3582/(24*60*60))+DATE(1970,1,1)</f>
        <v>44272.875</v>
      </c>
      <c r="C3582" s="132" t="n">
        <v>20.38906</v>
      </c>
      <c r="D3582" s="132" t="n">
        <v>20.594</v>
      </c>
      <c r="E3582" s="132" t="n">
        <v>20.28</v>
      </c>
      <c r="F3582" s="132" t="n">
        <v>20.4805</v>
      </c>
    </row>
    <row r="3583" customFormat="false" ht="12.8" hidden="false" customHeight="false" outlineLevel="0" collapsed="false">
      <c r="A3583" s="131" t="n">
        <v>1616101200</v>
      </c>
      <c r="B3583" s="330" t="n">
        <f aca="false">(A3583/(24*60*60))+DATE(1970,1,1)</f>
        <v>44273.875</v>
      </c>
      <c r="C3583" s="132" t="n">
        <v>20.4805</v>
      </c>
      <c r="D3583" s="132" t="n">
        <v>20.5477</v>
      </c>
      <c r="E3583" s="132" t="n">
        <v>20.2862</v>
      </c>
      <c r="F3583" s="132" t="n">
        <v>20.4779</v>
      </c>
    </row>
    <row r="3584" customFormat="false" ht="12.8" hidden="false" customHeight="false" outlineLevel="0" collapsed="false">
      <c r="A3584" s="131" t="n">
        <v>1616360400</v>
      </c>
      <c r="B3584" s="330" t="n">
        <f aca="false">(A3584/(24*60*60))+DATE(1970,1,1)</f>
        <v>44276.875</v>
      </c>
      <c r="C3584" s="132" t="n">
        <v>20.4779</v>
      </c>
      <c r="D3584" s="132" t="n">
        <v>20.83519</v>
      </c>
      <c r="E3584" s="132" t="n">
        <v>20.4779</v>
      </c>
      <c r="F3584" s="132" t="n">
        <v>20.5655</v>
      </c>
    </row>
    <row r="3585" customFormat="false" ht="12.8" hidden="false" customHeight="false" outlineLevel="0" collapsed="false">
      <c r="A3585" s="131" t="n">
        <v>1616446800</v>
      </c>
      <c r="B3585" s="330" t="n">
        <f aca="false">(A3585/(24*60*60))+DATE(1970,1,1)</f>
        <v>44277.875</v>
      </c>
      <c r="C3585" s="132" t="n">
        <v>20.5655</v>
      </c>
      <c r="D3585" s="132" t="n">
        <v>20.862</v>
      </c>
      <c r="E3585" s="132" t="n">
        <v>20.5236</v>
      </c>
      <c r="F3585" s="132" t="n">
        <v>20.8344</v>
      </c>
    </row>
    <row r="3586" customFormat="false" ht="12.8" hidden="false" customHeight="false" outlineLevel="0" collapsed="false">
      <c r="A3586" s="131" t="n">
        <v>1616533200</v>
      </c>
      <c r="B3586" s="330" t="n">
        <f aca="false">(A3586/(24*60*60))+DATE(1970,1,1)</f>
        <v>44278.875</v>
      </c>
      <c r="C3586" s="132" t="n">
        <v>20.8344</v>
      </c>
      <c r="D3586" s="132" t="n">
        <v>20.9682</v>
      </c>
      <c r="E3586" s="132" t="n">
        <v>20.6624</v>
      </c>
      <c r="F3586" s="132" t="n">
        <v>20.9261</v>
      </c>
    </row>
    <row r="3587" customFormat="false" ht="12.8" hidden="false" customHeight="false" outlineLevel="0" collapsed="false">
      <c r="A3587" s="131" t="n">
        <v>1616619600</v>
      </c>
      <c r="B3587" s="330" t="n">
        <f aca="false">(A3587/(24*60*60))+DATE(1970,1,1)</f>
        <v>44279.875</v>
      </c>
      <c r="C3587" s="132" t="n">
        <v>20.9261</v>
      </c>
      <c r="D3587" s="132" t="n">
        <v>20.94114</v>
      </c>
      <c r="E3587" s="132" t="n">
        <v>20.573</v>
      </c>
      <c r="F3587" s="132" t="n">
        <v>20.6611</v>
      </c>
    </row>
    <row r="3588" customFormat="false" ht="12.8" hidden="false" customHeight="false" outlineLevel="0" collapsed="false">
      <c r="A3588" s="131" t="n">
        <v>1616706000</v>
      </c>
      <c r="B3588" s="330" t="n">
        <f aca="false">(A3588/(24*60*60))+DATE(1970,1,1)</f>
        <v>44280.875</v>
      </c>
      <c r="C3588" s="132" t="n">
        <v>20.6611</v>
      </c>
      <c r="D3588" s="132" t="n">
        <v>20.73198</v>
      </c>
      <c r="E3588" s="132" t="n">
        <v>20.5385</v>
      </c>
      <c r="F3588" s="132" t="n">
        <v>20.555</v>
      </c>
    </row>
    <row r="3589" customFormat="false" ht="12.8" hidden="false" customHeight="false" outlineLevel="0" collapsed="false">
      <c r="A3589" s="131" t="n">
        <v>1616965200</v>
      </c>
      <c r="B3589" s="330" t="n">
        <f aca="false">(A3589/(24*60*60))+DATE(1970,1,1)</f>
        <v>44283.875</v>
      </c>
      <c r="C3589" s="132" t="n">
        <v>20.6274</v>
      </c>
      <c r="D3589" s="132" t="n">
        <v>20.788</v>
      </c>
      <c r="E3589" s="132" t="n">
        <v>20.5599</v>
      </c>
      <c r="F3589" s="132" t="n">
        <v>20.6146</v>
      </c>
    </row>
    <row r="3590" customFormat="false" ht="12.8" hidden="false" customHeight="false" outlineLevel="0" collapsed="false">
      <c r="A3590" s="131" t="n">
        <v>1617051600</v>
      </c>
      <c r="B3590" s="330" t="n">
        <f aca="false">(A3590/(24*60*60))+DATE(1970,1,1)</f>
        <v>44284.875</v>
      </c>
      <c r="C3590" s="132" t="n">
        <v>20.6146</v>
      </c>
      <c r="D3590" s="132" t="n">
        <v>20.70642</v>
      </c>
      <c r="E3590" s="132" t="n">
        <v>20.54303</v>
      </c>
      <c r="F3590" s="132" t="n">
        <v>20.5711</v>
      </c>
    </row>
    <row r="3591" customFormat="false" ht="12.8" hidden="false" customHeight="false" outlineLevel="0" collapsed="false">
      <c r="A3591" s="131" t="n">
        <v>1617138000</v>
      </c>
      <c r="B3591" s="330" t="n">
        <f aca="false">(A3591/(24*60*60))+DATE(1970,1,1)</f>
        <v>44285.875</v>
      </c>
      <c r="C3591" s="132" t="n">
        <v>20.5711</v>
      </c>
      <c r="D3591" s="132" t="n">
        <v>20.6328</v>
      </c>
      <c r="E3591" s="132" t="n">
        <v>20.40297</v>
      </c>
      <c r="F3591" s="132" t="n">
        <v>20.4157</v>
      </c>
    </row>
    <row r="3592" customFormat="false" ht="12.8" hidden="false" customHeight="false" outlineLevel="0" collapsed="false">
      <c r="A3592" s="131" t="n">
        <v>1617224400</v>
      </c>
      <c r="B3592" s="330" t="n">
        <f aca="false">(A3592/(24*60*60))+DATE(1970,1,1)</f>
        <v>44286.875</v>
      </c>
      <c r="C3592" s="132" t="n">
        <v>20.4157</v>
      </c>
      <c r="D3592" s="132" t="n">
        <v>20.4963</v>
      </c>
      <c r="E3592" s="132" t="n">
        <v>20.2724</v>
      </c>
      <c r="F3592" s="132" t="n">
        <v>20.28101</v>
      </c>
    </row>
    <row r="3593" customFormat="false" ht="12.8" hidden="false" customHeight="false" outlineLevel="0" collapsed="false">
      <c r="A3593" s="131" t="n">
        <v>1617310800</v>
      </c>
      <c r="B3593" s="330" t="n">
        <f aca="false">(A3593/(24*60*60))+DATE(1970,1,1)</f>
        <v>44287.875</v>
      </c>
      <c r="C3593" s="132" t="n">
        <v>20.28101</v>
      </c>
      <c r="D3593" s="132" t="n">
        <v>20.34644</v>
      </c>
      <c r="E3593" s="132" t="n">
        <v>20.26438</v>
      </c>
      <c r="F3593" s="132" t="n">
        <v>20.3057</v>
      </c>
    </row>
    <row r="3594" customFormat="false" ht="12.8" hidden="false" customHeight="false" outlineLevel="0" collapsed="false">
      <c r="A3594" s="131" t="n">
        <v>1617570000</v>
      </c>
      <c r="B3594" s="330" t="n">
        <f aca="false">(A3594/(24*60*60))+DATE(1970,1,1)</f>
        <v>44290.875</v>
      </c>
      <c r="C3594" s="132" t="n">
        <v>20.264</v>
      </c>
      <c r="D3594" s="132" t="n">
        <v>20.3798</v>
      </c>
      <c r="E3594" s="132" t="n">
        <v>20.2289</v>
      </c>
      <c r="F3594" s="132" t="n">
        <v>20.312</v>
      </c>
    </row>
    <row r="3595" customFormat="false" ht="12.8" hidden="false" customHeight="false" outlineLevel="0" collapsed="false">
      <c r="A3595" s="131" t="n">
        <v>1617656400</v>
      </c>
      <c r="B3595" s="330" t="n">
        <f aca="false">(A3595/(24*60*60))+DATE(1970,1,1)</f>
        <v>44291.875</v>
      </c>
      <c r="C3595" s="132" t="n">
        <v>20.312</v>
      </c>
      <c r="D3595" s="132" t="n">
        <v>20.3783</v>
      </c>
      <c r="E3595" s="132" t="n">
        <v>20.13975</v>
      </c>
      <c r="F3595" s="132" t="n">
        <v>20.1613</v>
      </c>
    </row>
    <row r="3596" customFormat="false" ht="12.8" hidden="false" customHeight="false" outlineLevel="0" collapsed="false">
      <c r="A3596" s="131" t="n">
        <v>1617742800</v>
      </c>
      <c r="B3596" s="330" t="n">
        <f aca="false">(A3596/(24*60*60))+DATE(1970,1,1)</f>
        <v>44292.875</v>
      </c>
      <c r="C3596" s="132" t="n">
        <v>20.1613</v>
      </c>
      <c r="D3596" s="132" t="n">
        <v>20.25519</v>
      </c>
      <c r="E3596" s="132" t="n">
        <v>20.1437</v>
      </c>
      <c r="F3596" s="132" t="n">
        <v>20.201</v>
      </c>
    </row>
    <row r="3597" customFormat="false" ht="12.8" hidden="false" customHeight="false" outlineLevel="0" collapsed="false">
      <c r="A3597" s="131" t="n">
        <v>1617829200</v>
      </c>
      <c r="B3597" s="330" t="n">
        <f aca="false">(A3597/(24*60*60))+DATE(1970,1,1)</f>
        <v>44293.875</v>
      </c>
      <c r="C3597" s="132" t="n">
        <v>20.201</v>
      </c>
      <c r="D3597" s="132" t="n">
        <v>20.2267</v>
      </c>
      <c r="E3597" s="132" t="n">
        <v>20.0631</v>
      </c>
      <c r="F3597" s="132" t="n">
        <v>20.0825</v>
      </c>
    </row>
    <row r="3598" customFormat="false" ht="12.8" hidden="false" customHeight="false" outlineLevel="0" collapsed="false">
      <c r="A3598" s="131" t="n">
        <v>1617915600</v>
      </c>
      <c r="B3598" s="330" t="n">
        <f aca="false">(A3598/(24*60*60))+DATE(1970,1,1)</f>
        <v>44294.875</v>
      </c>
      <c r="C3598" s="132" t="n">
        <v>20.0825</v>
      </c>
      <c r="D3598" s="132" t="n">
        <v>20.2265</v>
      </c>
      <c r="E3598" s="132" t="n">
        <v>20.0571</v>
      </c>
      <c r="F3598" s="132" t="n">
        <v>20.149</v>
      </c>
    </row>
    <row r="3599" customFormat="false" ht="12.8" hidden="false" customHeight="false" outlineLevel="0" collapsed="false">
      <c r="A3599" s="131" t="n">
        <v>1618174800</v>
      </c>
      <c r="B3599" s="330" t="n">
        <f aca="false">(A3599/(24*60*60))+DATE(1970,1,1)</f>
        <v>44297.875</v>
      </c>
      <c r="C3599" s="132" t="n">
        <v>20.1335</v>
      </c>
      <c r="D3599" s="132" t="n">
        <v>20.21885</v>
      </c>
      <c r="E3599" s="132" t="n">
        <v>20.07</v>
      </c>
      <c r="F3599" s="132" t="n">
        <v>20.1342</v>
      </c>
    </row>
    <row r="3600" customFormat="false" ht="12.8" hidden="false" customHeight="false" outlineLevel="0" collapsed="false">
      <c r="A3600" s="131" t="n">
        <v>1618261200</v>
      </c>
      <c r="B3600" s="330" t="n">
        <f aca="false">(A3600/(24*60*60))+DATE(1970,1,1)</f>
        <v>44298.875</v>
      </c>
      <c r="C3600" s="132" t="n">
        <v>20.13485</v>
      </c>
      <c r="D3600" s="132" t="n">
        <v>20.24935</v>
      </c>
      <c r="E3600" s="132" t="n">
        <v>20.04225</v>
      </c>
      <c r="F3600" s="132" t="n">
        <v>20.08375</v>
      </c>
    </row>
    <row r="3601" customFormat="false" ht="12.8" hidden="false" customHeight="false" outlineLevel="0" collapsed="false">
      <c r="A3601" s="131" t="n">
        <v>1618347600</v>
      </c>
      <c r="B3601" s="330" t="n">
        <f aca="false">(A3601/(24*60*60))+DATE(1970,1,1)</f>
        <v>44299.875</v>
      </c>
      <c r="C3601" s="132" t="n">
        <v>20.08375</v>
      </c>
      <c r="D3601" s="132" t="n">
        <v>20.1306</v>
      </c>
      <c r="E3601" s="132" t="n">
        <v>20.01139</v>
      </c>
      <c r="F3601" s="132" t="n">
        <v>20.06185</v>
      </c>
    </row>
    <row r="3602" customFormat="false" ht="12.8" hidden="false" customHeight="false" outlineLevel="0" collapsed="false">
      <c r="A3602" s="131" t="n">
        <v>1618434000</v>
      </c>
      <c r="B3602" s="330" t="n">
        <f aca="false">(A3602/(24*60*60))+DATE(1970,1,1)</f>
        <v>44300.875</v>
      </c>
      <c r="C3602" s="132" t="n">
        <v>20.06185</v>
      </c>
      <c r="D3602" s="132" t="n">
        <v>20.09765</v>
      </c>
      <c r="E3602" s="132" t="n">
        <v>19.90015</v>
      </c>
      <c r="F3602" s="132" t="n">
        <v>19.94045</v>
      </c>
    </row>
    <row r="3603" customFormat="false" ht="12.8" hidden="false" customHeight="false" outlineLevel="0" collapsed="false">
      <c r="A3603" s="131" t="n">
        <v>1618520400</v>
      </c>
      <c r="B3603" s="330" t="n">
        <f aca="false">(A3603/(24*60*60))+DATE(1970,1,1)</f>
        <v>44301.875</v>
      </c>
      <c r="C3603" s="132" t="n">
        <v>19.94045</v>
      </c>
      <c r="D3603" s="132" t="n">
        <v>19.99217</v>
      </c>
      <c r="E3603" s="132" t="n">
        <v>19.89023</v>
      </c>
      <c r="F3603" s="132" t="n">
        <v>19.90265</v>
      </c>
    </row>
    <row r="3604" customFormat="false" ht="12.8" hidden="false" customHeight="false" outlineLevel="0" collapsed="false">
      <c r="A3604" s="131" t="n">
        <v>1618779600</v>
      </c>
      <c r="B3604" s="330" t="n">
        <f aca="false">(A3604/(24*60*60))+DATE(1970,1,1)</f>
        <v>44304.875</v>
      </c>
      <c r="C3604" s="132" t="n">
        <v>19.90765</v>
      </c>
      <c r="D3604" s="132" t="n">
        <v>19.93989</v>
      </c>
      <c r="E3604" s="132" t="n">
        <v>19.79385</v>
      </c>
      <c r="F3604" s="132" t="n">
        <v>19.81555</v>
      </c>
    </row>
    <row r="3605" customFormat="false" ht="12.8" hidden="false" customHeight="false" outlineLevel="0" collapsed="false">
      <c r="A3605" s="131" t="n">
        <v>1618866000</v>
      </c>
      <c r="B3605" s="330" t="n">
        <f aca="false">(A3605/(24*60*60))+DATE(1970,1,1)</f>
        <v>44305.875</v>
      </c>
      <c r="C3605" s="132" t="n">
        <v>19.81555</v>
      </c>
      <c r="D3605" s="132" t="n">
        <v>19.99427</v>
      </c>
      <c r="E3605" s="132" t="n">
        <v>19.78415</v>
      </c>
      <c r="F3605" s="132" t="n">
        <v>19.96135</v>
      </c>
    </row>
    <row r="3606" customFormat="false" ht="12.8" hidden="false" customHeight="false" outlineLevel="0" collapsed="false">
      <c r="A3606" s="131" t="n">
        <v>1618952400</v>
      </c>
      <c r="B3606" s="330" t="n">
        <f aca="false">(A3606/(24*60*60))+DATE(1970,1,1)</f>
        <v>44306.875</v>
      </c>
      <c r="C3606" s="132" t="n">
        <v>19.96135</v>
      </c>
      <c r="D3606" s="132" t="n">
        <v>19.98835</v>
      </c>
      <c r="E3606" s="132" t="n">
        <v>19.85635</v>
      </c>
      <c r="F3606" s="132" t="n">
        <v>19.87615</v>
      </c>
    </row>
    <row r="3607" customFormat="false" ht="12.8" hidden="false" customHeight="false" outlineLevel="0" collapsed="false">
      <c r="A3607" s="131" t="n">
        <v>1619038800</v>
      </c>
      <c r="B3607" s="330" t="n">
        <f aca="false">(A3607/(24*60*60))+DATE(1970,1,1)</f>
        <v>44307.875</v>
      </c>
      <c r="C3607" s="132" t="n">
        <v>19.87615</v>
      </c>
      <c r="D3607" s="132" t="n">
        <v>19.98059</v>
      </c>
      <c r="E3607" s="132" t="n">
        <v>19.86396</v>
      </c>
      <c r="F3607" s="132" t="n">
        <v>19.92075</v>
      </c>
    </row>
    <row r="3608" customFormat="false" ht="12.8" hidden="false" customHeight="false" outlineLevel="0" collapsed="false">
      <c r="A3608" s="131" t="n">
        <v>1619125200</v>
      </c>
      <c r="B3608" s="330" t="n">
        <f aca="false">(A3608/(24*60*60))+DATE(1970,1,1)</f>
        <v>44308.875</v>
      </c>
      <c r="C3608" s="132" t="n">
        <v>19.92075</v>
      </c>
      <c r="D3608" s="132" t="n">
        <v>19.94765</v>
      </c>
      <c r="E3608" s="132" t="n">
        <v>19.81035</v>
      </c>
      <c r="F3608" s="132" t="n">
        <v>19.82805</v>
      </c>
    </row>
    <row r="3609" customFormat="false" ht="12.8" hidden="false" customHeight="false" outlineLevel="0" collapsed="false">
      <c r="A3609" s="131" t="n">
        <v>1619384400</v>
      </c>
      <c r="B3609" s="330" t="n">
        <f aca="false">(A3609/(24*60*60))+DATE(1970,1,1)</f>
        <v>44311.875</v>
      </c>
      <c r="C3609" s="132" t="n">
        <v>19.8149</v>
      </c>
      <c r="D3609" s="132" t="n">
        <v>19.8982</v>
      </c>
      <c r="E3609" s="132" t="n">
        <v>19.7971</v>
      </c>
      <c r="F3609" s="132" t="n">
        <v>19.8546</v>
      </c>
    </row>
    <row r="3610" customFormat="false" ht="12.8" hidden="false" customHeight="false" outlineLevel="0" collapsed="false">
      <c r="A3610" s="131" t="n">
        <v>1619470800</v>
      </c>
      <c r="B3610" s="330" t="n">
        <f aca="false">(A3610/(24*60*60))+DATE(1970,1,1)</f>
        <v>44312.875</v>
      </c>
      <c r="C3610" s="132" t="n">
        <v>19.8546</v>
      </c>
      <c r="D3610" s="132" t="n">
        <v>20.0725</v>
      </c>
      <c r="E3610" s="132" t="n">
        <v>19.8425</v>
      </c>
      <c r="F3610" s="132" t="n">
        <v>20.0472</v>
      </c>
    </row>
    <row r="3611" customFormat="false" ht="12.8" hidden="false" customHeight="false" outlineLevel="0" collapsed="false">
      <c r="A3611" s="131" t="n">
        <v>1619557200</v>
      </c>
      <c r="B3611" s="330" t="n">
        <f aca="false">(A3611/(24*60*60))+DATE(1970,1,1)</f>
        <v>44313.875</v>
      </c>
      <c r="C3611" s="132" t="n">
        <v>20.0472</v>
      </c>
      <c r="D3611" s="132" t="n">
        <v>20.08439</v>
      </c>
      <c r="E3611" s="132" t="n">
        <v>19.8596</v>
      </c>
      <c r="F3611" s="132" t="n">
        <v>19.9041</v>
      </c>
    </row>
    <row r="3612" customFormat="false" ht="12.8" hidden="false" customHeight="false" outlineLevel="0" collapsed="false">
      <c r="A3612" s="131" t="n">
        <v>1619643600</v>
      </c>
      <c r="B3612" s="330" t="n">
        <f aca="false">(A3612/(24*60*60))+DATE(1970,1,1)</f>
        <v>44314.875</v>
      </c>
      <c r="C3612" s="132" t="n">
        <v>19.9041</v>
      </c>
      <c r="D3612" s="132" t="n">
        <v>20.1621</v>
      </c>
      <c r="E3612" s="132" t="n">
        <v>19.8644</v>
      </c>
      <c r="F3612" s="132" t="n">
        <v>20.0362</v>
      </c>
    </row>
    <row r="3613" customFormat="false" ht="12.8" hidden="false" customHeight="false" outlineLevel="0" collapsed="false">
      <c r="A3613" s="131" t="n">
        <v>1619730000</v>
      </c>
      <c r="B3613" s="330" t="n">
        <f aca="false">(A3613/(24*60*60))+DATE(1970,1,1)</f>
        <v>44315.875</v>
      </c>
      <c r="C3613" s="132" t="n">
        <v>20.0362</v>
      </c>
      <c r="D3613" s="132" t="n">
        <v>20.27733</v>
      </c>
      <c r="E3613" s="132" t="n">
        <v>20.01678</v>
      </c>
      <c r="F3613" s="132" t="n">
        <v>20.2158</v>
      </c>
    </row>
    <row r="3614" customFormat="false" ht="12.8" hidden="false" customHeight="false" outlineLevel="0" collapsed="false">
      <c r="A3614" s="131" t="n">
        <v>1619989200</v>
      </c>
      <c r="B3614" s="330" t="n">
        <f aca="false">(A3614/(24*60*60))+DATE(1970,1,1)</f>
        <v>44318.875</v>
      </c>
      <c r="C3614" s="132" t="n">
        <v>20.2145</v>
      </c>
      <c r="D3614" s="132" t="n">
        <v>20.3163</v>
      </c>
      <c r="E3614" s="132" t="n">
        <v>20.1428</v>
      </c>
      <c r="F3614" s="132" t="n">
        <v>20.1475</v>
      </c>
    </row>
    <row r="3615" customFormat="false" ht="12.8" hidden="false" customHeight="false" outlineLevel="0" collapsed="false">
      <c r="A3615" s="131" t="n">
        <v>1620075600</v>
      </c>
      <c r="B3615" s="330" t="n">
        <f aca="false">(A3615/(24*60*60))+DATE(1970,1,1)</f>
        <v>44319.875</v>
      </c>
      <c r="C3615" s="132" t="n">
        <v>20.1475</v>
      </c>
      <c r="D3615" s="132" t="n">
        <v>20.3262</v>
      </c>
      <c r="E3615" s="132" t="n">
        <v>20.1395</v>
      </c>
      <c r="F3615" s="132" t="n">
        <v>20.187</v>
      </c>
    </row>
    <row r="3616" customFormat="false" ht="12.8" hidden="false" customHeight="false" outlineLevel="0" collapsed="false">
      <c r="A3616" s="131" t="n">
        <v>1620162000</v>
      </c>
      <c r="B3616" s="330" t="n">
        <f aca="false">(A3616/(24*60*60))+DATE(1970,1,1)</f>
        <v>44320.875</v>
      </c>
      <c r="C3616" s="132" t="n">
        <v>20.187</v>
      </c>
      <c r="D3616" s="132" t="n">
        <v>20.2843</v>
      </c>
      <c r="E3616" s="132" t="n">
        <v>20.1569</v>
      </c>
      <c r="F3616" s="132" t="n">
        <v>20.2497</v>
      </c>
    </row>
    <row r="3617" customFormat="false" ht="12.8" hidden="false" customHeight="false" outlineLevel="0" collapsed="false">
      <c r="A3617" s="131" t="n">
        <v>1620248400</v>
      </c>
      <c r="B3617" s="330" t="n">
        <f aca="false">(A3617/(24*60*60))+DATE(1970,1,1)</f>
        <v>44321.875</v>
      </c>
      <c r="C3617" s="132" t="n">
        <v>20.2497</v>
      </c>
      <c r="D3617" s="132" t="n">
        <v>20.29611</v>
      </c>
      <c r="E3617" s="132" t="n">
        <v>20.07776</v>
      </c>
      <c r="F3617" s="132" t="n">
        <v>20.0835</v>
      </c>
    </row>
    <row r="3618" customFormat="false" ht="12.8" hidden="false" customHeight="false" outlineLevel="0" collapsed="false">
      <c r="A3618" s="131" t="n">
        <v>1620334800</v>
      </c>
      <c r="B3618" s="330" t="n">
        <f aca="false">(A3618/(24*60*60))+DATE(1970,1,1)</f>
        <v>44322.875</v>
      </c>
      <c r="C3618" s="132" t="n">
        <v>20.0835</v>
      </c>
      <c r="D3618" s="132" t="n">
        <v>20.1274</v>
      </c>
      <c r="E3618" s="132" t="n">
        <v>19.8581</v>
      </c>
      <c r="F3618" s="132" t="n">
        <v>19.8877</v>
      </c>
    </row>
    <row r="3619" customFormat="false" ht="12.8" hidden="false" customHeight="false" outlineLevel="0" collapsed="false">
      <c r="A3619" s="131" t="n">
        <v>1620594000</v>
      </c>
      <c r="B3619" s="330" t="n">
        <f aca="false">(A3619/(24*60*60))+DATE(1970,1,1)</f>
        <v>44325.875</v>
      </c>
      <c r="C3619" s="132" t="n">
        <v>19.8996</v>
      </c>
      <c r="D3619" s="132" t="n">
        <v>19.9561</v>
      </c>
      <c r="E3619" s="132" t="n">
        <v>19.8584</v>
      </c>
      <c r="F3619" s="132" t="n">
        <v>19.9269</v>
      </c>
    </row>
    <row r="3620" customFormat="false" ht="12.8" hidden="false" customHeight="false" outlineLevel="0" collapsed="false">
      <c r="A3620" s="131" t="n">
        <v>1620680400</v>
      </c>
      <c r="B3620" s="330" t="n">
        <f aca="false">(A3620/(24*60*60))+DATE(1970,1,1)</f>
        <v>44326.875</v>
      </c>
      <c r="C3620" s="132" t="n">
        <v>19.9269</v>
      </c>
      <c r="D3620" s="132" t="n">
        <v>20.0015</v>
      </c>
      <c r="E3620" s="132" t="n">
        <v>19.8264</v>
      </c>
      <c r="F3620" s="132" t="n">
        <v>19.9408</v>
      </c>
    </row>
    <row r="3621" customFormat="false" ht="12.8" hidden="false" customHeight="false" outlineLevel="0" collapsed="false">
      <c r="A3621" s="131" t="n">
        <v>1620766800</v>
      </c>
      <c r="B3621" s="330" t="n">
        <f aca="false">(A3621/(24*60*60))+DATE(1970,1,1)</f>
        <v>44327.875</v>
      </c>
      <c r="C3621" s="132" t="n">
        <v>19.9408</v>
      </c>
      <c r="D3621" s="132" t="n">
        <v>20.18468</v>
      </c>
      <c r="E3621" s="132" t="n">
        <v>19.92294</v>
      </c>
      <c r="F3621" s="132" t="n">
        <v>20.1511</v>
      </c>
    </row>
    <row r="3622" customFormat="false" ht="12.8" hidden="false" customHeight="false" outlineLevel="0" collapsed="false">
      <c r="A3622" s="131" t="n">
        <v>1620853200</v>
      </c>
      <c r="B3622" s="330" t="n">
        <f aca="false">(A3622/(24*60*60))+DATE(1970,1,1)</f>
        <v>44328.875</v>
      </c>
      <c r="C3622" s="132" t="n">
        <v>20.1511</v>
      </c>
      <c r="D3622" s="132" t="n">
        <v>20.2145</v>
      </c>
      <c r="E3622" s="132" t="n">
        <v>19.9124</v>
      </c>
      <c r="F3622" s="132" t="n">
        <v>19.9356</v>
      </c>
    </row>
    <row r="3623" customFormat="false" ht="12.8" hidden="false" customHeight="false" outlineLevel="0" collapsed="false">
      <c r="A3623" s="131" t="n">
        <v>1620939600</v>
      </c>
      <c r="B3623" s="330" t="n">
        <f aca="false">(A3623/(24*60*60))+DATE(1970,1,1)</f>
        <v>44329.875</v>
      </c>
      <c r="C3623" s="132" t="n">
        <v>19.9356</v>
      </c>
      <c r="D3623" s="132" t="n">
        <v>19.9718</v>
      </c>
      <c r="E3623" s="132" t="n">
        <v>19.7534</v>
      </c>
      <c r="F3623" s="132" t="n">
        <v>19.8573</v>
      </c>
    </row>
    <row r="3624" customFormat="false" ht="12.8" hidden="false" customHeight="false" outlineLevel="0" collapsed="false">
      <c r="A3624" s="131" t="n">
        <v>1621198800</v>
      </c>
      <c r="B3624" s="330" t="n">
        <f aca="false">(A3624/(24*60*60))+DATE(1970,1,1)</f>
        <v>44332.875</v>
      </c>
      <c r="C3624" s="132" t="n">
        <v>19.8663</v>
      </c>
      <c r="D3624" s="132" t="n">
        <v>19.94727</v>
      </c>
      <c r="E3624" s="132" t="n">
        <v>19.7624</v>
      </c>
      <c r="F3624" s="132" t="n">
        <v>19.7639</v>
      </c>
    </row>
    <row r="3625" customFormat="false" ht="12.8" hidden="false" customHeight="false" outlineLevel="0" collapsed="false">
      <c r="A3625" s="131" t="n">
        <v>1621285200</v>
      </c>
      <c r="B3625" s="330" t="n">
        <f aca="false">(A3625/(24*60*60))+DATE(1970,1,1)</f>
        <v>44333.875</v>
      </c>
      <c r="C3625" s="132" t="n">
        <v>19.7639</v>
      </c>
      <c r="D3625" s="132" t="n">
        <v>19.8679</v>
      </c>
      <c r="E3625" s="132" t="n">
        <v>19.71727</v>
      </c>
      <c r="F3625" s="132" t="n">
        <v>19.8239</v>
      </c>
    </row>
    <row r="3626" customFormat="false" ht="12.8" hidden="false" customHeight="false" outlineLevel="0" collapsed="false">
      <c r="A3626" s="131" t="n">
        <v>1621371600</v>
      </c>
      <c r="B3626" s="330" t="n">
        <f aca="false">(A3626/(24*60*60))+DATE(1970,1,1)</f>
        <v>44334.875</v>
      </c>
      <c r="C3626" s="132" t="n">
        <v>19.8239</v>
      </c>
      <c r="D3626" s="132" t="n">
        <v>19.9766</v>
      </c>
      <c r="E3626" s="132" t="n">
        <v>19.79474</v>
      </c>
      <c r="F3626" s="132" t="n">
        <v>19.9272</v>
      </c>
    </row>
    <row r="3627" customFormat="false" ht="12.8" hidden="false" customHeight="false" outlineLevel="0" collapsed="false">
      <c r="A3627" s="131" t="n">
        <v>1621458000</v>
      </c>
      <c r="B3627" s="330" t="n">
        <f aca="false">(A3627/(24*60*60))+DATE(1970,1,1)</f>
        <v>44335.875</v>
      </c>
      <c r="C3627" s="132" t="n">
        <v>19.9272</v>
      </c>
      <c r="D3627" s="132" t="n">
        <v>19.9576</v>
      </c>
      <c r="E3627" s="132" t="n">
        <v>19.8382</v>
      </c>
      <c r="F3627" s="132" t="n">
        <v>19.8601</v>
      </c>
    </row>
    <row r="3628" customFormat="false" ht="12.8" hidden="false" customHeight="false" outlineLevel="0" collapsed="false">
      <c r="A3628" s="131" t="n">
        <v>1621544400</v>
      </c>
      <c r="B3628" s="330" t="n">
        <f aca="false">(A3628/(24*60*60))+DATE(1970,1,1)</f>
        <v>44336.875</v>
      </c>
      <c r="C3628" s="132" t="n">
        <v>19.8601</v>
      </c>
      <c r="D3628" s="132" t="n">
        <v>20.0147</v>
      </c>
      <c r="E3628" s="132" t="n">
        <v>19.853</v>
      </c>
      <c r="F3628" s="132" t="n">
        <v>19.9405</v>
      </c>
    </row>
    <row r="3629" customFormat="false" ht="12.8" hidden="false" customHeight="false" outlineLevel="0" collapsed="false">
      <c r="A3629" s="131" t="n">
        <v>1621803600</v>
      </c>
      <c r="B3629" s="330" t="n">
        <f aca="false">(A3629/(24*60*60))+DATE(1970,1,1)</f>
        <v>44339.875</v>
      </c>
      <c r="C3629" s="132" t="n">
        <v>19.9405</v>
      </c>
      <c r="D3629" s="132" t="n">
        <v>19.9925</v>
      </c>
      <c r="E3629" s="132" t="n">
        <v>19.8479</v>
      </c>
      <c r="F3629" s="132" t="n">
        <v>19.8588</v>
      </c>
    </row>
    <row r="3630" customFormat="false" ht="12.8" hidden="false" customHeight="false" outlineLevel="0" collapsed="false">
      <c r="A3630" s="131" t="n">
        <v>1621890000</v>
      </c>
      <c r="B3630" s="330" t="n">
        <f aca="false">(A3630/(24*60*60))+DATE(1970,1,1)</f>
        <v>44340.875</v>
      </c>
      <c r="C3630" s="132" t="n">
        <v>19.8588</v>
      </c>
      <c r="D3630" s="132" t="n">
        <v>19.9285</v>
      </c>
      <c r="E3630" s="132" t="n">
        <v>19.8103</v>
      </c>
      <c r="F3630" s="132" t="n">
        <v>19.8776</v>
      </c>
    </row>
    <row r="3631" customFormat="false" ht="12.8" hidden="false" customHeight="false" outlineLevel="0" collapsed="false">
      <c r="A3631" s="131" t="n">
        <v>1621976400</v>
      </c>
      <c r="B3631" s="330" t="n">
        <f aca="false">(A3631/(24*60*60))+DATE(1970,1,1)</f>
        <v>44341.875</v>
      </c>
      <c r="C3631" s="132" t="n">
        <v>19.8776</v>
      </c>
      <c r="D3631" s="132" t="n">
        <v>19.9258</v>
      </c>
      <c r="E3631" s="132" t="n">
        <v>19.8304</v>
      </c>
      <c r="F3631" s="132" t="n">
        <v>19.869</v>
      </c>
    </row>
    <row r="3632" customFormat="false" ht="12.8" hidden="false" customHeight="false" outlineLevel="0" collapsed="false">
      <c r="A3632" s="131" t="n">
        <v>1622062800</v>
      </c>
      <c r="B3632" s="330" t="n">
        <f aca="false">(A3632/(24*60*60))+DATE(1970,1,1)</f>
        <v>44342.875</v>
      </c>
      <c r="C3632" s="132" t="n">
        <v>19.869</v>
      </c>
      <c r="D3632" s="132" t="n">
        <v>20.0447</v>
      </c>
      <c r="E3632" s="132" t="n">
        <v>19.8262</v>
      </c>
      <c r="F3632" s="132" t="n">
        <v>19.947</v>
      </c>
    </row>
    <row r="3633" customFormat="false" ht="12.8" hidden="false" customHeight="false" outlineLevel="0" collapsed="false">
      <c r="A3633" s="131" t="n">
        <v>1622149200</v>
      </c>
      <c r="B3633" s="330" t="n">
        <f aca="false">(A3633/(24*60*60))+DATE(1970,1,1)</f>
        <v>44343.875</v>
      </c>
      <c r="C3633" s="132" t="n">
        <v>19.947</v>
      </c>
      <c r="D3633" s="132" t="n">
        <v>20.07687</v>
      </c>
      <c r="E3633" s="132" t="n">
        <v>19.8968</v>
      </c>
      <c r="F3633" s="132" t="n">
        <v>19.9108</v>
      </c>
    </row>
    <row r="3634" customFormat="false" ht="12.8" hidden="false" customHeight="false" outlineLevel="0" collapsed="false">
      <c r="A3634" s="131" t="n">
        <v>1622408400</v>
      </c>
      <c r="B3634" s="330" t="n">
        <f aca="false">(A3634/(24*60*60))+DATE(1970,1,1)</f>
        <v>44346.875</v>
      </c>
      <c r="C3634" s="132" t="n">
        <v>19.9025</v>
      </c>
      <c r="D3634" s="132" t="n">
        <v>19.9519</v>
      </c>
      <c r="E3634" s="132" t="n">
        <v>19.8884</v>
      </c>
      <c r="F3634" s="132" t="n">
        <v>19.9484</v>
      </c>
    </row>
    <row r="3635" customFormat="false" ht="12.8" hidden="false" customHeight="false" outlineLevel="0" collapsed="false">
      <c r="A3635" s="131" t="n">
        <v>1622494800</v>
      </c>
      <c r="B3635" s="330" t="n">
        <f aca="false">(A3635/(24*60*60))+DATE(1970,1,1)</f>
        <v>44347.875</v>
      </c>
      <c r="C3635" s="132" t="n">
        <v>19.9484</v>
      </c>
      <c r="D3635" s="132" t="n">
        <v>19.9801</v>
      </c>
      <c r="E3635" s="132" t="n">
        <v>19.8423</v>
      </c>
      <c r="F3635" s="132" t="n">
        <v>19.961</v>
      </c>
    </row>
    <row r="3636" customFormat="false" ht="12.8" hidden="false" customHeight="false" outlineLevel="0" collapsed="false">
      <c r="A3636" s="131" t="n">
        <v>1622581200</v>
      </c>
      <c r="B3636" s="330" t="n">
        <f aca="false">(A3636/(24*60*60))+DATE(1970,1,1)</f>
        <v>44348.875</v>
      </c>
      <c r="C3636" s="132" t="n">
        <v>19.961</v>
      </c>
      <c r="D3636" s="132" t="n">
        <v>20.022</v>
      </c>
      <c r="E3636" s="132" t="n">
        <v>19.8842</v>
      </c>
      <c r="F3636" s="132" t="n">
        <v>19.8951</v>
      </c>
    </row>
    <row r="3637" customFormat="false" ht="12.8" hidden="false" customHeight="false" outlineLevel="0" collapsed="false">
      <c r="A3637" s="131" t="n">
        <v>1622667600</v>
      </c>
      <c r="B3637" s="330" t="n">
        <f aca="false">(A3637/(24*60*60))+DATE(1970,1,1)</f>
        <v>44349.875</v>
      </c>
      <c r="C3637" s="132" t="n">
        <v>19.8951</v>
      </c>
      <c r="D3637" s="132" t="n">
        <v>20.17363</v>
      </c>
      <c r="E3637" s="132" t="n">
        <v>19.888</v>
      </c>
      <c r="F3637" s="132" t="n">
        <v>20.1514</v>
      </c>
    </row>
    <row r="3638" customFormat="false" ht="12.8" hidden="false" customHeight="false" outlineLevel="0" collapsed="false">
      <c r="A3638" s="131" t="n">
        <v>1622754000</v>
      </c>
      <c r="B3638" s="330" t="n">
        <f aca="false">(A3638/(24*60*60))+DATE(1970,1,1)</f>
        <v>44350.875</v>
      </c>
      <c r="C3638" s="132" t="n">
        <v>20.1514</v>
      </c>
      <c r="D3638" s="132" t="n">
        <v>20.2128</v>
      </c>
      <c r="E3638" s="132" t="n">
        <v>19.9076</v>
      </c>
      <c r="F3638" s="132" t="n">
        <v>19.9367</v>
      </c>
    </row>
    <row r="3639" customFormat="false" ht="12.8" hidden="false" customHeight="false" outlineLevel="0" collapsed="false">
      <c r="A3639" s="131" t="n">
        <v>1623013200</v>
      </c>
      <c r="B3639" s="330" t="n">
        <f aca="false">(A3639/(24*60*60))+DATE(1970,1,1)</f>
        <v>44353.875</v>
      </c>
      <c r="C3639" s="132" t="n">
        <v>19.9374</v>
      </c>
      <c r="D3639" s="132" t="n">
        <v>19.9678</v>
      </c>
      <c r="E3639" s="132" t="n">
        <v>19.7367</v>
      </c>
      <c r="F3639" s="132" t="n">
        <v>19.8054</v>
      </c>
    </row>
    <row r="3640" customFormat="false" ht="12.8" hidden="false" customHeight="false" outlineLevel="0" collapsed="false">
      <c r="A3640" s="131" t="n">
        <v>1623099600</v>
      </c>
      <c r="B3640" s="330" t="n">
        <f aca="false">(A3640/(24*60*60))+DATE(1970,1,1)</f>
        <v>44354.875</v>
      </c>
      <c r="C3640" s="132" t="n">
        <v>19.8054</v>
      </c>
      <c r="D3640" s="132" t="n">
        <v>19.8571</v>
      </c>
      <c r="E3640" s="132" t="n">
        <v>19.6851</v>
      </c>
      <c r="F3640" s="132" t="n">
        <v>19.6983</v>
      </c>
    </row>
    <row r="3641" customFormat="false" ht="12.8" hidden="false" customHeight="false" outlineLevel="0" collapsed="false">
      <c r="A3641" s="131" t="n">
        <v>1623186000</v>
      </c>
      <c r="B3641" s="330" t="n">
        <f aca="false">(A3641/(24*60*60))+DATE(1970,1,1)</f>
        <v>44355.875</v>
      </c>
      <c r="C3641" s="132" t="n">
        <v>19.6983</v>
      </c>
      <c r="D3641" s="132" t="n">
        <v>19.7892</v>
      </c>
      <c r="E3641" s="132" t="n">
        <v>19.5975</v>
      </c>
      <c r="F3641" s="132" t="n">
        <v>19.7252</v>
      </c>
    </row>
    <row r="3642" customFormat="false" ht="12.8" hidden="false" customHeight="false" outlineLevel="0" collapsed="false">
      <c r="A3642" s="131" t="n">
        <v>1623272400</v>
      </c>
      <c r="B3642" s="330" t="n">
        <f aca="false">(A3642/(24*60*60))+DATE(1970,1,1)</f>
        <v>44356.875</v>
      </c>
      <c r="C3642" s="132" t="n">
        <v>19.7252</v>
      </c>
      <c r="D3642" s="132" t="n">
        <v>19.7765</v>
      </c>
      <c r="E3642" s="132" t="n">
        <v>19.649</v>
      </c>
      <c r="F3642" s="132" t="n">
        <v>19.6822</v>
      </c>
    </row>
    <row r="3643" customFormat="false" ht="12.8" hidden="false" customHeight="false" outlineLevel="0" collapsed="false">
      <c r="A3643" s="131" t="n">
        <v>1623358800</v>
      </c>
      <c r="B3643" s="330" t="n">
        <f aca="false">(A3643/(24*60*60))+DATE(1970,1,1)</f>
        <v>44357.875</v>
      </c>
      <c r="C3643" s="132" t="n">
        <v>19.6822</v>
      </c>
      <c r="D3643" s="132" t="n">
        <v>20.00057</v>
      </c>
      <c r="E3643" s="132" t="n">
        <v>19.64156</v>
      </c>
      <c r="F3643" s="132" t="n">
        <v>19.866</v>
      </c>
    </row>
    <row r="3644" customFormat="false" ht="12.8" hidden="false" customHeight="false" outlineLevel="0" collapsed="false">
      <c r="A3644" s="131" t="n">
        <v>1623618000</v>
      </c>
      <c r="B3644" s="330" t="n">
        <f aca="false">(A3644/(24*60*60))+DATE(1970,1,1)</f>
        <v>44360.875</v>
      </c>
      <c r="C3644" s="132" t="n">
        <v>19.8559</v>
      </c>
      <c r="D3644" s="132" t="n">
        <v>19.98057</v>
      </c>
      <c r="E3644" s="132" t="n">
        <v>19.837</v>
      </c>
      <c r="F3644" s="132" t="n">
        <v>19.953</v>
      </c>
    </row>
    <row r="3645" customFormat="false" ht="12.8" hidden="false" customHeight="false" outlineLevel="0" collapsed="false">
      <c r="A3645" s="131" t="n">
        <v>1623704400</v>
      </c>
      <c r="B3645" s="330" t="n">
        <f aca="false">(A3645/(24*60*60))+DATE(1970,1,1)</f>
        <v>44361.875</v>
      </c>
      <c r="C3645" s="132" t="n">
        <v>19.953</v>
      </c>
      <c r="D3645" s="132" t="n">
        <v>20.1938</v>
      </c>
      <c r="E3645" s="132" t="n">
        <v>19.8834</v>
      </c>
      <c r="F3645" s="132" t="n">
        <v>20.013</v>
      </c>
    </row>
    <row r="3646" customFormat="false" ht="12.8" hidden="false" customHeight="false" outlineLevel="0" collapsed="false">
      <c r="A3646" s="131" t="n">
        <v>1623790800</v>
      </c>
      <c r="B3646" s="330" t="n">
        <f aca="false">(A3646/(24*60*60))+DATE(1970,1,1)</f>
        <v>44362.875</v>
      </c>
      <c r="C3646" s="132" t="n">
        <v>20.013</v>
      </c>
      <c r="D3646" s="132" t="n">
        <v>20.4276</v>
      </c>
      <c r="E3646" s="132" t="n">
        <v>19.95077</v>
      </c>
      <c r="F3646" s="132" t="n">
        <v>20.3695</v>
      </c>
    </row>
    <row r="3647" customFormat="false" ht="12.8" hidden="false" customHeight="false" outlineLevel="0" collapsed="false">
      <c r="A3647" s="131" t="n">
        <v>1623877200</v>
      </c>
      <c r="B3647" s="330" t="n">
        <f aca="false">(A3647/(24*60*60))+DATE(1970,1,1)</f>
        <v>44363.875</v>
      </c>
      <c r="C3647" s="132" t="n">
        <v>20.3695</v>
      </c>
      <c r="D3647" s="132" t="n">
        <v>20.62144</v>
      </c>
      <c r="E3647" s="132" t="n">
        <v>20.3259</v>
      </c>
      <c r="F3647" s="132" t="n">
        <v>20.4206</v>
      </c>
    </row>
    <row r="3648" customFormat="false" ht="12.8" hidden="false" customHeight="false" outlineLevel="0" collapsed="false">
      <c r="A3648" s="131" t="n">
        <v>1623963600</v>
      </c>
      <c r="B3648" s="330" t="n">
        <f aca="false">(A3648/(24*60*60))+DATE(1970,1,1)</f>
        <v>44364.875</v>
      </c>
      <c r="C3648" s="132" t="n">
        <v>20.4206</v>
      </c>
      <c r="D3648" s="132" t="n">
        <v>20.74787</v>
      </c>
      <c r="E3648" s="132" t="n">
        <v>20.3745</v>
      </c>
      <c r="F3648" s="132" t="n">
        <v>20.6414</v>
      </c>
    </row>
    <row r="3649" customFormat="false" ht="12.8" hidden="false" customHeight="false" outlineLevel="0" collapsed="false">
      <c r="A3649" s="131" t="n">
        <v>1624222800</v>
      </c>
      <c r="B3649" s="330" t="n">
        <f aca="false">(A3649/(24*60*60))+DATE(1970,1,1)</f>
        <v>44367.875</v>
      </c>
      <c r="C3649" s="132" t="n">
        <v>20.6414</v>
      </c>
      <c r="D3649" s="132" t="n">
        <v>20.70931</v>
      </c>
      <c r="E3649" s="132" t="n">
        <v>20.4533</v>
      </c>
      <c r="F3649" s="132" t="n">
        <v>20.4791</v>
      </c>
    </row>
    <row r="3650" customFormat="false" ht="12.8" hidden="false" customHeight="false" outlineLevel="0" collapsed="false">
      <c r="A3650" s="131" t="n">
        <v>1624309200</v>
      </c>
      <c r="B3650" s="330" t="n">
        <f aca="false">(A3650/(24*60*60))+DATE(1970,1,1)</f>
        <v>44368.875</v>
      </c>
      <c r="C3650" s="132" t="n">
        <v>20.4791</v>
      </c>
      <c r="D3650" s="132" t="n">
        <v>20.6733</v>
      </c>
      <c r="E3650" s="132" t="n">
        <v>20.32788</v>
      </c>
      <c r="F3650" s="132" t="n">
        <v>20.3367</v>
      </c>
    </row>
    <row r="3651" customFormat="false" ht="12.8" hidden="false" customHeight="false" outlineLevel="0" collapsed="false">
      <c r="A3651" s="131" t="n">
        <v>1624395600</v>
      </c>
      <c r="B3651" s="330" t="n">
        <f aca="false">(A3651/(24*60*60))+DATE(1970,1,1)</f>
        <v>44369.875</v>
      </c>
      <c r="C3651" s="132" t="n">
        <v>20.3367</v>
      </c>
      <c r="D3651" s="132" t="n">
        <v>20.40651</v>
      </c>
      <c r="E3651" s="132" t="n">
        <v>20.1703</v>
      </c>
      <c r="F3651" s="132" t="n">
        <v>20.1821</v>
      </c>
    </row>
    <row r="3652" customFormat="false" ht="12.8" hidden="false" customHeight="false" outlineLevel="0" collapsed="false">
      <c r="A3652" s="131" t="n">
        <v>1624482000</v>
      </c>
      <c r="B3652" s="330" t="n">
        <f aca="false">(A3652/(24*60*60))+DATE(1970,1,1)</f>
        <v>44370.875</v>
      </c>
      <c r="C3652" s="132" t="n">
        <v>20.1821</v>
      </c>
      <c r="D3652" s="132" t="n">
        <v>20.2149</v>
      </c>
      <c r="E3652" s="132" t="n">
        <v>19.7134</v>
      </c>
      <c r="F3652" s="132" t="n">
        <v>19.8354</v>
      </c>
    </row>
    <row r="3653" customFormat="false" ht="12.8" hidden="false" customHeight="false" outlineLevel="0" collapsed="false">
      <c r="A3653" s="131" t="n">
        <v>1624568400</v>
      </c>
      <c r="B3653" s="330" t="n">
        <f aca="false">(A3653/(24*60*60))+DATE(1970,1,1)</f>
        <v>44371.875</v>
      </c>
      <c r="C3653" s="132" t="n">
        <v>19.8354</v>
      </c>
      <c r="D3653" s="132" t="n">
        <v>19.9052</v>
      </c>
      <c r="E3653" s="132" t="n">
        <v>19.70494</v>
      </c>
      <c r="F3653" s="132" t="n">
        <v>19.7989</v>
      </c>
    </row>
    <row r="3654" customFormat="false" ht="12.8" hidden="false" customHeight="false" outlineLevel="0" collapsed="false">
      <c r="A3654" s="131" t="n">
        <v>1624827600</v>
      </c>
      <c r="B3654" s="330" t="n">
        <f aca="false">(A3654/(24*60*60))+DATE(1970,1,1)</f>
        <v>44374.875</v>
      </c>
      <c r="C3654" s="132" t="n">
        <v>19.7993</v>
      </c>
      <c r="D3654" s="132" t="n">
        <v>19.90068</v>
      </c>
      <c r="E3654" s="132" t="n">
        <v>19.75051</v>
      </c>
      <c r="F3654" s="132" t="n">
        <v>19.7911</v>
      </c>
    </row>
    <row r="3655" customFormat="false" ht="12.8" hidden="false" customHeight="false" outlineLevel="0" collapsed="false">
      <c r="A3655" s="131" t="n">
        <v>1624914000</v>
      </c>
      <c r="B3655" s="330" t="n">
        <f aca="false">(A3655/(24*60*60))+DATE(1970,1,1)</f>
        <v>44375.875</v>
      </c>
      <c r="C3655" s="132" t="n">
        <v>19.7911</v>
      </c>
      <c r="D3655" s="132" t="n">
        <v>19.8835</v>
      </c>
      <c r="E3655" s="132" t="n">
        <v>19.7659</v>
      </c>
      <c r="F3655" s="132" t="n">
        <v>19.8055</v>
      </c>
    </row>
    <row r="3656" customFormat="false" ht="12.8" hidden="false" customHeight="false" outlineLevel="0" collapsed="false">
      <c r="A3656" s="131" t="n">
        <v>1625000400</v>
      </c>
      <c r="B3656" s="330" t="n">
        <f aca="false">(A3656/(24*60*60))+DATE(1970,1,1)</f>
        <v>44376.875</v>
      </c>
      <c r="C3656" s="132" t="n">
        <v>19.8055</v>
      </c>
      <c r="D3656" s="132" t="n">
        <v>19.9659</v>
      </c>
      <c r="E3656" s="132" t="n">
        <v>19.78156</v>
      </c>
      <c r="F3656" s="132" t="n">
        <v>19.9371</v>
      </c>
    </row>
    <row r="3657" customFormat="false" ht="12.8" hidden="false" customHeight="false" outlineLevel="0" collapsed="false">
      <c r="A3657" s="131" t="n">
        <v>1625086800</v>
      </c>
      <c r="B3657" s="330" t="n">
        <f aca="false">(A3657/(24*60*60))+DATE(1970,1,1)</f>
        <v>44377.875</v>
      </c>
      <c r="C3657" s="132" t="n">
        <v>19.9371</v>
      </c>
      <c r="D3657" s="132" t="n">
        <v>20.0805</v>
      </c>
      <c r="E3657" s="132" t="n">
        <v>19.8981</v>
      </c>
      <c r="F3657" s="132" t="n">
        <v>19.991</v>
      </c>
    </row>
    <row r="3658" customFormat="false" ht="12.8" hidden="false" customHeight="false" outlineLevel="0" collapsed="false">
      <c r="A3658" s="131" t="n">
        <v>1625173200</v>
      </c>
      <c r="B3658" s="330" t="n">
        <f aca="false">(A3658/(24*60*60))+DATE(1970,1,1)</f>
        <v>44378.875</v>
      </c>
      <c r="C3658" s="132" t="n">
        <v>19.991</v>
      </c>
      <c r="D3658" s="132" t="n">
        <v>20.05355</v>
      </c>
      <c r="E3658" s="132" t="n">
        <v>19.745</v>
      </c>
      <c r="F3658" s="132" t="n">
        <v>19.7457</v>
      </c>
    </row>
    <row r="3659" customFormat="false" ht="12.8" hidden="false" customHeight="false" outlineLevel="0" collapsed="false">
      <c r="A3659" s="131" t="n">
        <v>1625432400</v>
      </c>
      <c r="B3659" s="330" t="n">
        <f aca="false">(A3659/(24*60*60))+DATE(1970,1,1)</f>
        <v>44381.875</v>
      </c>
      <c r="C3659" s="132" t="n">
        <v>19.7457</v>
      </c>
      <c r="D3659" s="132" t="n">
        <v>19.8675</v>
      </c>
      <c r="E3659" s="132" t="n">
        <v>19.7457</v>
      </c>
      <c r="F3659" s="132" t="n">
        <v>19.8362</v>
      </c>
    </row>
    <row r="3660" customFormat="false" ht="12.8" hidden="false" customHeight="false" outlineLevel="0" collapsed="false">
      <c r="A3660" s="131" t="n">
        <v>1625518800</v>
      </c>
      <c r="B3660" s="330" t="n">
        <f aca="false">(A3660/(24*60*60))+DATE(1970,1,1)</f>
        <v>44382.875</v>
      </c>
      <c r="C3660" s="132" t="n">
        <v>19.8362</v>
      </c>
      <c r="D3660" s="132" t="n">
        <v>20.07886</v>
      </c>
      <c r="E3660" s="132" t="n">
        <v>19.7758</v>
      </c>
      <c r="F3660" s="132" t="n">
        <v>20.0179</v>
      </c>
    </row>
    <row r="3661" customFormat="false" ht="12.8" hidden="false" customHeight="false" outlineLevel="0" collapsed="false">
      <c r="A3661" s="131" t="n">
        <v>1625605200</v>
      </c>
      <c r="B3661" s="330" t="n">
        <f aca="false">(A3661/(24*60*60))+DATE(1970,1,1)</f>
        <v>44383.875</v>
      </c>
      <c r="C3661" s="132" t="n">
        <v>20.0179</v>
      </c>
      <c r="D3661" s="132" t="n">
        <v>20.1019</v>
      </c>
      <c r="E3661" s="132" t="n">
        <v>19.90418</v>
      </c>
      <c r="F3661" s="132" t="n">
        <v>19.9305</v>
      </c>
    </row>
    <row r="3662" customFormat="false" ht="12.8" hidden="false" customHeight="false" outlineLevel="0" collapsed="false">
      <c r="A3662" s="131" t="n">
        <v>1625691600</v>
      </c>
      <c r="B3662" s="330" t="n">
        <f aca="false">(A3662/(24*60*60))+DATE(1970,1,1)</f>
        <v>44384.875</v>
      </c>
      <c r="C3662" s="132" t="n">
        <v>19.9305</v>
      </c>
      <c r="D3662" s="132" t="n">
        <v>20.16087</v>
      </c>
      <c r="E3662" s="132" t="n">
        <v>19.9135</v>
      </c>
      <c r="F3662" s="132" t="n">
        <v>19.976</v>
      </c>
    </row>
    <row r="3663" customFormat="false" ht="12.8" hidden="false" customHeight="false" outlineLevel="0" collapsed="false">
      <c r="A3663" s="131" t="n">
        <v>1625778000</v>
      </c>
      <c r="B3663" s="330" t="n">
        <f aca="false">(A3663/(24*60*60))+DATE(1970,1,1)</f>
        <v>44385.875</v>
      </c>
      <c r="C3663" s="132" t="n">
        <v>19.976</v>
      </c>
      <c r="D3663" s="132" t="n">
        <v>20.0381</v>
      </c>
      <c r="E3663" s="132" t="n">
        <v>19.8466</v>
      </c>
      <c r="F3663" s="132" t="n">
        <v>19.8567</v>
      </c>
    </row>
    <row r="3664" customFormat="false" ht="12.8" hidden="false" customHeight="false" outlineLevel="0" collapsed="false">
      <c r="A3664" s="131" t="n">
        <v>1626037200</v>
      </c>
      <c r="B3664" s="330" t="n">
        <f aca="false">(A3664/(24*60*60))+DATE(1970,1,1)</f>
        <v>44388.875</v>
      </c>
      <c r="C3664" s="132" t="n">
        <v>19.8432</v>
      </c>
      <c r="D3664" s="132" t="n">
        <v>20.01065</v>
      </c>
      <c r="E3664" s="132" t="n">
        <v>19.829</v>
      </c>
      <c r="F3664" s="132" t="n">
        <v>19.8493</v>
      </c>
    </row>
    <row r="3665" customFormat="false" ht="12.8" hidden="false" customHeight="false" outlineLevel="0" collapsed="false">
      <c r="A3665" s="131" t="n">
        <v>1626123600</v>
      </c>
      <c r="B3665" s="330" t="n">
        <f aca="false">(A3665/(24*60*60))+DATE(1970,1,1)</f>
        <v>44389.875</v>
      </c>
      <c r="C3665" s="132" t="n">
        <v>19.8493</v>
      </c>
      <c r="D3665" s="132" t="n">
        <v>20.0815</v>
      </c>
      <c r="E3665" s="132" t="n">
        <v>19.8129</v>
      </c>
      <c r="F3665" s="132" t="n">
        <v>20.0239</v>
      </c>
    </row>
    <row r="3666" customFormat="false" ht="12.8" hidden="false" customHeight="false" outlineLevel="0" collapsed="false">
      <c r="A3666" s="131" t="n">
        <v>1626210000</v>
      </c>
      <c r="B3666" s="330" t="n">
        <f aca="false">(A3666/(24*60*60))+DATE(1970,1,1)</f>
        <v>44390.875</v>
      </c>
      <c r="C3666" s="132" t="n">
        <v>20.0239</v>
      </c>
      <c r="D3666" s="132" t="n">
        <v>20.0596</v>
      </c>
      <c r="E3666" s="132" t="n">
        <v>19.8559</v>
      </c>
      <c r="F3666" s="132" t="n">
        <v>19.8707</v>
      </c>
    </row>
    <row r="3667" customFormat="false" ht="12.8" hidden="false" customHeight="false" outlineLevel="0" collapsed="false">
      <c r="A3667" s="131" t="n">
        <v>1626296400</v>
      </c>
      <c r="B3667" s="330" t="n">
        <f aca="false">(A3667/(24*60*60))+DATE(1970,1,1)</f>
        <v>44391.875</v>
      </c>
      <c r="C3667" s="132" t="n">
        <v>19.8707</v>
      </c>
      <c r="D3667" s="132" t="n">
        <v>19.99747</v>
      </c>
      <c r="E3667" s="132" t="n">
        <v>19.8376</v>
      </c>
      <c r="F3667" s="132" t="n">
        <v>19.9347</v>
      </c>
    </row>
    <row r="3668" customFormat="false" ht="12.8" hidden="false" customHeight="false" outlineLevel="0" collapsed="false">
      <c r="A3668" s="131" t="n">
        <v>1626382800</v>
      </c>
      <c r="B3668" s="330" t="n">
        <f aca="false">(A3668/(24*60*60))+DATE(1970,1,1)</f>
        <v>44392.875</v>
      </c>
      <c r="C3668" s="132" t="n">
        <v>19.9347</v>
      </c>
      <c r="D3668" s="132" t="n">
        <v>19.95574</v>
      </c>
      <c r="E3668" s="132" t="n">
        <v>19.8251</v>
      </c>
      <c r="F3668" s="132" t="n">
        <v>19.865</v>
      </c>
    </row>
    <row r="3669" customFormat="false" ht="12.8" hidden="false" customHeight="false" outlineLevel="0" collapsed="false">
      <c r="A3669" s="131" t="n">
        <v>1626642000</v>
      </c>
      <c r="B3669" s="330" t="n">
        <f aca="false">(A3669/(24*60*60))+DATE(1970,1,1)</f>
        <v>44395.875</v>
      </c>
      <c r="C3669" s="132" t="n">
        <v>19.865</v>
      </c>
      <c r="D3669" s="132" t="n">
        <v>20.09676</v>
      </c>
      <c r="E3669" s="132" t="n">
        <v>19.86291</v>
      </c>
      <c r="F3669" s="132" t="n">
        <v>20.072</v>
      </c>
    </row>
    <row r="3670" customFormat="false" ht="12.8" hidden="false" customHeight="false" outlineLevel="0" collapsed="false">
      <c r="A3670" s="131" t="n">
        <v>1626728400</v>
      </c>
      <c r="B3670" s="330" t="n">
        <f aca="false">(A3670/(24*60*60))+DATE(1970,1,1)</f>
        <v>44396.875</v>
      </c>
      <c r="C3670" s="132" t="n">
        <v>20.072</v>
      </c>
      <c r="D3670" s="132" t="n">
        <v>20.194</v>
      </c>
      <c r="E3670" s="132" t="n">
        <v>19.99701</v>
      </c>
      <c r="F3670" s="132" t="n">
        <v>20.1457</v>
      </c>
    </row>
    <row r="3671" customFormat="false" ht="12.8" hidden="false" customHeight="false" outlineLevel="0" collapsed="false">
      <c r="A3671" s="131" t="n">
        <v>1626814800</v>
      </c>
      <c r="B3671" s="330" t="n">
        <f aca="false">(A3671/(24*60*60))+DATE(1970,1,1)</f>
        <v>44397.875</v>
      </c>
      <c r="C3671" s="132" t="n">
        <v>20.1457</v>
      </c>
      <c r="D3671" s="132" t="n">
        <v>20.24942</v>
      </c>
      <c r="E3671" s="132" t="n">
        <v>20.1113</v>
      </c>
      <c r="F3671" s="132" t="n">
        <v>20.1364</v>
      </c>
    </row>
    <row r="3672" customFormat="false" ht="12.8" hidden="false" customHeight="false" outlineLevel="0" collapsed="false">
      <c r="A3672" s="131" t="n">
        <v>1626901200</v>
      </c>
      <c r="B3672" s="330" t="n">
        <f aca="false">(A3672/(24*60*60))+DATE(1970,1,1)</f>
        <v>44398.875</v>
      </c>
      <c r="C3672" s="132" t="n">
        <v>20.1364</v>
      </c>
      <c r="D3672" s="132" t="n">
        <v>20.2234</v>
      </c>
      <c r="E3672" s="132" t="n">
        <v>20.0795</v>
      </c>
      <c r="F3672" s="132" t="n">
        <v>20.1092</v>
      </c>
    </row>
    <row r="3673" customFormat="false" ht="12.8" hidden="false" customHeight="false" outlineLevel="0" collapsed="false">
      <c r="A3673" s="131" t="n">
        <v>1626987600</v>
      </c>
      <c r="B3673" s="330" t="n">
        <f aca="false">(A3673/(24*60*60))+DATE(1970,1,1)</f>
        <v>44399.875</v>
      </c>
      <c r="C3673" s="132" t="n">
        <v>20.1092</v>
      </c>
      <c r="D3673" s="132" t="n">
        <v>20.14613</v>
      </c>
      <c r="E3673" s="132" t="n">
        <v>19.98947</v>
      </c>
      <c r="F3673" s="132" t="n">
        <v>20.0376</v>
      </c>
    </row>
    <row r="3674" customFormat="false" ht="12.8" hidden="false" customHeight="false" outlineLevel="0" collapsed="false">
      <c r="A3674" s="131" t="n">
        <v>1627246800</v>
      </c>
      <c r="B3674" s="330" t="n">
        <f aca="false">(A3674/(24*60*60))+DATE(1970,1,1)</f>
        <v>44402.875</v>
      </c>
      <c r="C3674" s="132" t="n">
        <v>20.0376</v>
      </c>
      <c r="D3674" s="132" t="n">
        <v>20.16375</v>
      </c>
      <c r="E3674" s="132" t="n">
        <v>19.9891</v>
      </c>
      <c r="F3674" s="132" t="n">
        <v>20.0361</v>
      </c>
    </row>
    <row r="3675" customFormat="false" ht="12.8" hidden="false" customHeight="false" outlineLevel="0" collapsed="false">
      <c r="A3675" s="131" t="n">
        <v>1627333200</v>
      </c>
      <c r="B3675" s="330" t="n">
        <f aca="false">(A3675/(24*60*60))+DATE(1970,1,1)</f>
        <v>44403.875</v>
      </c>
      <c r="C3675" s="132" t="n">
        <v>20.0361</v>
      </c>
      <c r="D3675" s="132" t="n">
        <v>20.13745</v>
      </c>
      <c r="E3675" s="132" t="n">
        <v>19.94691</v>
      </c>
      <c r="F3675" s="132" t="n">
        <v>19.9671</v>
      </c>
    </row>
    <row r="3676" customFormat="false" ht="12.8" hidden="false" customHeight="false" outlineLevel="0" collapsed="false">
      <c r="A3676" s="131" t="n">
        <v>1627419600</v>
      </c>
      <c r="B3676" s="330" t="n">
        <f aca="false">(A3676/(24*60*60))+DATE(1970,1,1)</f>
        <v>44404.875</v>
      </c>
      <c r="C3676" s="132" t="n">
        <v>19.9671</v>
      </c>
      <c r="D3676" s="132" t="n">
        <v>20.03514</v>
      </c>
      <c r="E3676" s="132" t="n">
        <v>19.87842</v>
      </c>
      <c r="F3676" s="132" t="n">
        <v>19.9155</v>
      </c>
    </row>
    <row r="3677" customFormat="false" ht="12.8" hidden="false" customHeight="false" outlineLevel="0" collapsed="false">
      <c r="A3677" s="131" t="n">
        <v>1627506000</v>
      </c>
      <c r="B3677" s="330" t="n">
        <f aca="false">(A3677/(24*60*60))+DATE(1970,1,1)</f>
        <v>44405.875</v>
      </c>
      <c r="C3677" s="132" t="n">
        <v>19.9155</v>
      </c>
      <c r="D3677" s="132" t="n">
        <v>19.93669</v>
      </c>
      <c r="E3677" s="132" t="n">
        <v>19.81538</v>
      </c>
      <c r="F3677" s="132" t="n">
        <v>19.8446</v>
      </c>
    </row>
    <row r="3678" customFormat="false" ht="12.8" hidden="false" customHeight="false" outlineLevel="0" collapsed="false">
      <c r="A3678" s="131" t="n">
        <v>1627592400</v>
      </c>
      <c r="B3678" s="330" t="n">
        <f aca="false">(A3678/(24*60*60))+DATE(1970,1,1)</f>
        <v>44406.875</v>
      </c>
      <c r="C3678" s="132" t="n">
        <v>19.8446</v>
      </c>
      <c r="D3678" s="132" t="n">
        <v>19.9242</v>
      </c>
      <c r="E3678" s="132" t="n">
        <v>19.8</v>
      </c>
      <c r="F3678" s="132" t="n">
        <v>19.883</v>
      </c>
    </row>
    <row r="3679" customFormat="false" ht="12.8" hidden="false" customHeight="false" outlineLevel="0" collapsed="false">
      <c r="A3679" s="131" t="n">
        <v>1627851600</v>
      </c>
      <c r="B3679" s="330" t="n">
        <f aca="false">(A3679/(24*60*60))+DATE(1970,1,1)</f>
        <v>44409.875</v>
      </c>
      <c r="C3679" s="132" t="n">
        <v>19.8915</v>
      </c>
      <c r="D3679" s="132" t="n">
        <v>19.92226</v>
      </c>
      <c r="E3679" s="132" t="n">
        <v>19.8024</v>
      </c>
      <c r="F3679" s="132" t="n">
        <v>19.8956</v>
      </c>
    </row>
    <row r="3680" customFormat="false" ht="12.8" hidden="false" customHeight="false" outlineLevel="0" collapsed="false">
      <c r="A3680" s="131" t="n">
        <v>1627938000</v>
      </c>
      <c r="B3680" s="330" t="n">
        <f aca="false">(A3680/(24*60*60))+DATE(1970,1,1)</f>
        <v>44410.875</v>
      </c>
      <c r="C3680" s="132" t="n">
        <v>19.8956</v>
      </c>
      <c r="D3680" s="132" t="n">
        <v>19.9271</v>
      </c>
      <c r="E3680" s="132" t="n">
        <v>19.82667</v>
      </c>
      <c r="F3680" s="132" t="n">
        <v>19.8784</v>
      </c>
    </row>
    <row r="3681" customFormat="false" ht="12.8" hidden="false" customHeight="false" outlineLevel="0" collapsed="false">
      <c r="A3681" s="131" t="n">
        <v>1628024400</v>
      </c>
      <c r="B3681" s="330" t="n">
        <f aca="false">(A3681/(24*60*60))+DATE(1970,1,1)</f>
        <v>44411.875</v>
      </c>
      <c r="C3681" s="132" t="n">
        <v>19.8784</v>
      </c>
      <c r="D3681" s="132" t="n">
        <v>20.00196</v>
      </c>
      <c r="E3681" s="132" t="n">
        <v>19.81421</v>
      </c>
      <c r="F3681" s="132" t="n">
        <v>19.9599</v>
      </c>
    </row>
    <row r="3682" customFormat="false" ht="12.8" hidden="false" customHeight="false" outlineLevel="0" collapsed="false">
      <c r="A3682" s="131" t="n">
        <v>1628110800</v>
      </c>
      <c r="B3682" s="330" t="n">
        <f aca="false">(A3682/(24*60*60))+DATE(1970,1,1)</f>
        <v>44412.875</v>
      </c>
      <c r="C3682" s="132" t="n">
        <v>19.9599</v>
      </c>
      <c r="D3682" s="132" t="n">
        <v>19.9978</v>
      </c>
      <c r="E3682" s="132" t="n">
        <v>19.8907</v>
      </c>
      <c r="F3682" s="132" t="n">
        <v>19.9191</v>
      </c>
    </row>
    <row r="3683" customFormat="false" ht="12.8" hidden="false" customHeight="false" outlineLevel="0" collapsed="false">
      <c r="A3683" s="131" t="n">
        <v>1628197200</v>
      </c>
      <c r="B3683" s="330" t="n">
        <f aca="false">(A3683/(24*60*60))+DATE(1970,1,1)</f>
        <v>44413.875</v>
      </c>
      <c r="C3683" s="132" t="n">
        <v>19.9191</v>
      </c>
      <c r="D3683" s="132" t="n">
        <v>20.08233</v>
      </c>
      <c r="E3683" s="132" t="n">
        <v>19.8961</v>
      </c>
      <c r="F3683" s="132" t="n">
        <v>20.0278</v>
      </c>
    </row>
    <row r="3684" customFormat="false" ht="12.8" hidden="false" customHeight="false" outlineLevel="0" collapsed="false">
      <c r="A3684" s="131" t="n">
        <v>1628456400</v>
      </c>
      <c r="B3684" s="330" t="n">
        <f aca="false">(A3684/(24*60*60))+DATE(1970,1,1)</f>
        <v>44416.875</v>
      </c>
      <c r="C3684" s="132" t="n">
        <v>20.0601</v>
      </c>
      <c r="D3684" s="132" t="n">
        <v>20.12384</v>
      </c>
      <c r="E3684" s="132" t="n">
        <v>19.99446</v>
      </c>
      <c r="F3684" s="132" t="n">
        <v>20.0742</v>
      </c>
    </row>
    <row r="3685" customFormat="false" ht="12.8" hidden="false" customHeight="false" outlineLevel="0" collapsed="false">
      <c r="A3685" s="131" t="n">
        <v>1628542800</v>
      </c>
      <c r="B3685" s="330" t="n">
        <f aca="false">(A3685/(24*60*60))+DATE(1970,1,1)</f>
        <v>44417.875</v>
      </c>
      <c r="C3685" s="132" t="n">
        <v>20.0742</v>
      </c>
      <c r="D3685" s="132" t="n">
        <v>20.1671</v>
      </c>
      <c r="E3685" s="132" t="n">
        <v>20.0352</v>
      </c>
      <c r="F3685" s="132" t="n">
        <v>20.0795</v>
      </c>
    </row>
    <row r="3686" customFormat="false" ht="12.8" hidden="false" customHeight="false" outlineLevel="0" collapsed="false">
      <c r="A3686" s="131" t="n">
        <v>1628629200</v>
      </c>
      <c r="B3686" s="330" t="n">
        <f aca="false">(A3686/(24*60*60))+DATE(1970,1,1)</f>
        <v>44418.875</v>
      </c>
      <c r="C3686" s="132" t="n">
        <v>20.0795</v>
      </c>
      <c r="D3686" s="132" t="n">
        <v>20.112</v>
      </c>
      <c r="E3686" s="132" t="n">
        <v>19.91211</v>
      </c>
      <c r="F3686" s="132" t="n">
        <v>19.9248</v>
      </c>
    </row>
    <row r="3687" customFormat="false" ht="12.8" hidden="false" customHeight="false" outlineLevel="0" collapsed="false">
      <c r="A3687" s="131" t="n">
        <v>1628715600</v>
      </c>
      <c r="B3687" s="330" t="n">
        <f aca="false">(A3687/(24*60*60))+DATE(1970,1,1)</f>
        <v>44419.875</v>
      </c>
      <c r="C3687" s="132" t="n">
        <v>19.9248</v>
      </c>
      <c r="D3687" s="132" t="n">
        <v>19.96763</v>
      </c>
      <c r="E3687" s="132" t="n">
        <v>19.8635</v>
      </c>
      <c r="F3687" s="132" t="n">
        <v>19.9539</v>
      </c>
    </row>
    <row r="3688" customFormat="false" ht="12.8" hidden="false" customHeight="false" outlineLevel="0" collapsed="false">
      <c r="A3688" s="131" t="n">
        <v>1628802000</v>
      </c>
      <c r="B3688" s="330" t="n">
        <f aca="false">(A3688/(24*60*60))+DATE(1970,1,1)</f>
        <v>44420.875</v>
      </c>
      <c r="C3688" s="132" t="n">
        <v>19.9539</v>
      </c>
      <c r="D3688" s="132" t="n">
        <v>19.98545</v>
      </c>
      <c r="E3688" s="132" t="n">
        <v>19.8389</v>
      </c>
      <c r="F3688" s="132" t="n">
        <v>19.8701</v>
      </c>
    </row>
    <row r="3689" customFormat="false" ht="12.8" hidden="false" customHeight="false" outlineLevel="0" collapsed="false">
      <c r="A3689" s="131" t="n">
        <v>1629061200</v>
      </c>
      <c r="B3689" s="330" t="n">
        <f aca="false">(A3689/(24*60*60))+DATE(1970,1,1)</f>
        <v>44423.875</v>
      </c>
      <c r="C3689" s="132" t="n">
        <v>19.8701</v>
      </c>
      <c r="D3689" s="132" t="n">
        <v>19.925</v>
      </c>
      <c r="E3689" s="132" t="n">
        <v>19.84328</v>
      </c>
      <c r="F3689" s="132" t="n">
        <v>19.8908</v>
      </c>
    </row>
    <row r="3690" customFormat="false" ht="12.8" hidden="false" customHeight="false" outlineLevel="0" collapsed="false">
      <c r="A3690" s="131" t="n">
        <v>1629147600</v>
      </c>
      <c r="B3690" s="330" t="n">
        <f aca="false">(A3690/(24*60*60))+DATE(1970,1,1)</f>
        <v>44424.875</v>
      </c>
      <c r="C3690" s="132" t="n">
        <v>19.8908</v>
      </c>
      <c r="D3690" s="132" t="n">
        <v>20.0279</v>
      </c>
      <c r="E3690" s="132" t="n">
        <v>19.87082</v>
      </c>
      <c r="F3690" s="132" t="n">
        <v>20.001</v>
      </c>
    </row>
    <row r="3691" customFormat="false" ht="12.8" hidden="false" customHeight="false" outlineLevel="0" collapsed="false">
      <c r="A3691" s="131" t="n">
        <v>1629234000</v>
      </c>
      <c r="B3691" s="330" t="n">
        <f aca="false">(A3691/(24*60*60))+DATE(1970,1,1)</f>
        <v>44425.875</v>
      </c>
      <c r="C3691" s="132" t="n">
        <v>20.001</v>
      </c>
      <c r="D3691" s="132" t="n">
        <v>20.0426</v>
      </c>
      <c r="E3691" s="132" t="n">
        <v>19.9483</v>
      </c>
      <c r="F3691" s="132" t="n">
        <v>20.0386</v>
      </c>
    </row>
    <row r="3692" customFormat="false" ht="12.8" hidden="false" customHeight="false" outlineLevel="0" collapsed="false">
      <c r="A3692" s="131" t="n">
        <v>1629320400</v>
      </c>
      <c r="B3692" s="330" t="n">
        <f aca="false">(A3692/(24*60*60))+DATE(1970,1,1)</f>
        <v>44426.875</v>
      </c>
      <c r="C3692" s="132" t="n">
        <v>20.0386</v>
      </c>
      <c r="D3692" s="132" t="n">
        <v>20.2079</v>
      </c>
      <c r="E3692" s="132" t="n">
        <v>20.02713</v>
      </c>
      <c r="F3692" s="132" t="n">
        <v>20.1612</v>
      </c>
    </row>
    <row r="3693" customFormat="false" ht="12.8" hidden="false" customHeight="false" outlineLevel="0" collapsed="false">
      <c r="A3693" s="131" t="n">
        <v>1629406800</v>
      </c>
      <c r="B3693" s="330" t="n">
        <f aca="false">(A3693/(24*60*60))+DATE(1970,1,1)</f>
        <v>44427.875</v>
      </c>
      <c r="C3693" s="132" t="n">
        <v>20.1612</v>
      </c>
      <c r="D3693" s="132" t="n">
        <v>20.45756</v>
      </c>
      <c r="E3693" s="132" t="n">
        <v>20.1364</v>
      </c>
      <c r="F3693" s="132" t="n">
        <v>20.3623</v>
      </c>
    </row>
    <row r="3694" customFormat="false" ht="12.8" hidden="false" customHeight="false" outlineLevel="0" collapsed="false">
      <c r="A3694" s="131" t="n">
        <v>1629666000</v>
      </c>
      <c r="B3694" s="330" t="n">
        <f aca="false">(A3694/(24*60*60))+DATE(1970,1,1)</f>
        <v>44430.875</v>
      </c>
      <c r="C3694" s="132" t="n">
        <v>20.3804</v>
      </c>
      <c r="D3694" s="132" t="n">
        <v>20.4444</v>
      </c>
      <c r="E3694" s="132" t="n">
        <v>20.2871</v>
      </c>
      <c r="F3694" s="132" t="n">
        <v>20.3078</v>
      </c>
    </row>
    <row r="3695" customFormat="false" ht="12.8" hidden="false" customHeight="false" outlineLevel="0" collapsed="false">
      <c r="A3695" s="131" t="n">
        <v>1629752400</v>
      </c>
      <c r="B3695" s="330" t="n">
        <f aca="false">(A3695/(24*60*60))+DATE(1970,1,1)</f>
        <v>44431.875</v>
      </c>
      <c r="C3695" s="132" t="n">
        <v>20.3078</v>
      </c>
      <c r="D3695" s="132" t="n">
        <v>20.3641</v>
      </c>
      <c r="E3695" s="132" t="n">
        <v>20.1966</v>
      </c>
      <c r="F3695" s="132" t="n">
        <v>20.2009</v>
      </c>
    </row>
    <row r="3696" customFormat="false" ht="12.8" hidden="false" customHeight="false" outlineLevel="0" collapsed="false">
      <c r="A3696" s="131" t="n">
        <v>1629838800</v>
      </c>
      <c r="B3696" s="330" t="n">
        <f aca="false">(A3696/(24*60*60))+DATE(1970,1,1)</f>
        <v>44432.875</v>
      </c>
      <c r="C3696" s="132" t="n">
        <v>20.2009</v>
      </c>
      <c r="D3696" s="132" t="n">
        <v>20.35121</v>
      </c>
      <c r="E3696" s="132" t="n">
        <v>20.1708</v>
      </c>
      <c r="F3696" s="132" t="n">
        <v>20.2236</v>
      </c>
    </row>
    <row r="3697" customFormat="false" ht="12.8" hidden="false" customHeight="false" outlineLevel="0" collapsed="false">
      <c r="A3697" s="131" t="n">
        <v>1629925200</v>
      </c>
      <c r="B3697" s="330" t="n">
        <f aca="false">(A3697/(24*60*60))+DATE(1970,1,1)</f>
        <v>44433.875</v>
      </c>
      <c r="C3697" s="132" t="n">
        <v>20.2236</v>
      </c>
      <c r="D3697" s="132" t="n">
        <v>20.388</v>
      </c>
      <c r="E3697" s="132" t="n">
        <v>20.21312</v>
      </c>
      <c r="F3697" s="132" t="n">
        <v>20.3585</v>
      </c>
    </row>
    <row r="3698" customFormat="false" ht="12.8" hidden="false" customHeight="false" outlineLevel="0" collapsed="false">
      <c r="A3698" s="131" t="n">
        <v>1630011600</v>
      </c>
      <c r="B3698" s="330" t="n">
        <f aca="false">(A3698/(24*60*60))+DATE(1970,1,1)</f>
        <v>44434.875</v>
      </c>
      <c r="C3698" s="132" t="n">
        <v>20.3585</v>
      </c>
      <c r="D3698" s="132" t="n">
        <v>20.42698</v>
      </c>
      <c r="E3698" s="132" t="n">
        <v>20.17123</v>
      </c>
      <c r="F3698" s="132" t="n">
        <v>20.1759</v>
      </c>
    </row>
    <row r="3699" customFormat="false" ht="12.8" hidden="false" customHeight="false" outlineLevel="0" collapsed="false">
      <c r="A3699" s="131" t="n">
        <v>1630270800</v>
      </c>
      <c r="B3699" s="330" t="n">
        <f aca="false">(A3699/(24*60*60))+DATE(1970,1,1)</f>
        <v>44437.875</v>
      </c>
      <c r="C3699" s="132" t="n">
        <v>20.1759</v>
      </c>
      <c r="D3699" s="132" t="n">
        <v>20.2245</v>
      </c>
      <c r="E3699" s="132" t="n">
        <v>20.11034</v>
      </c>
      <c r="F3699" s="132" t="n">
        <v>20.1389</v>
      </c>
    </row>
    <row r="3700" customFormat="false" ht="12.8" hidden="false" customHeight="false" outlineLevel="0" collapsed="false">
      <c r="A3700" s="131" t="n">
        <v>1630357200</v>
      </c>
      <c r="B3700" s="330" t="n">
        <f aca="false">(A3700/(24*60*60))+DATE(1970,1,1)</f>
        <v>44438.875</v>
      </c>
      <c r="C3700" s="132" t="n">
        <v>20.1389</v>
      </c>
      <c r="D3700" s="132" t="n">
        <v>20.1465</v>
      </c>
      <c r="E3700" s="132" t="n">
        <v>20.0303</v>
      </c>
      <c r="F3700" s="132" t="n">
        <v>20.0676</v>
      </c>
    </row>
    <row r="3701" customFormat="false" ht="12.8" hidden="false" customHeight="false" outlineLevel="0" collapsed="false">
      <c r="A3701" s="131" t="n">
        <v>1630443600</v>
      </c>
      <c r="B3701" s="330" t="n">
        <f aca="false">(A3701/(24*60*60))+DATE(1970,1,1)</f>
        <v>44439.875</v>
      </c>
      <c r="C3701" s="132" t="n">
        <v>20.0676</v>
      </c>
      <c r="D3701" s="132" t="n">
        <v>20.09844</v>
      </c>
      <c r="E3701" s="132" t="n">
        <v>19.9297</v>
      </c>
      <c r="F3701" s="132" t="n">
        <v>19.9893</v>
      </c>
    </row>
    <row r="3702" customFormat="false" ht="12.8" hidden="false" customHeight="false" outlineLevel="0" collapsed="false">
      <c r="A3702" s="131" t="n">
        <v>1630530000</v>
      </c>
      <c r="B3702" s="330" t="n">
        <f aca="false">(A3702/(24*60*60))+DATE(1970,1,1)</f>
        <v>44440.875</v>
      </c>
      <c r="C3702" s="132" t="n">
        <v>19.9893</v>
      </c>
      <c r="D3702" s="132" t="n">
        <v>20.01451</v>
      </c>
      <c r="E3702" s="132" t="n">
        <v>19.9283</v>
      </c>
      <c r="F3702" s="132" t="n">
        <v>19.9588</v>
      </c>
    </row>
    <row r="3703" customFormat="false" ht="12.8" hidden="false" customHeight="false" outlineLevel="0" collapsed="false">
      <c r="A3703" s="131" t="n">
        <v>1630616400</v>
      </c>
      <c r="B3703" s="330" t="n">
        <f aca="false">(A3703/(24*60*60))+DATE(1970,1,1)</f>
        <v>44441.875</v>
      </c>
      <c r="C3703" s="132" t="n">
        <v>19.9588</v>
      </c>
      <c r="D3703" s="132" t="n">
        <v>19.982</v>
      </c>
      <c r="E3703" s="132" t="n">
        <v>19.8508</v>
      </c>
      <c r="F3703" s="132" t="n">
        <v>19.9162</v>
      </c>
    </row>
    <row r="3704" customFormat="false" ht="12.8" hidden="false" customHeight="false" outlineLevel="0" collapsed="false">
      <c r="A3704" s="131" t="n">
        <v>1630875600</v>
      </c>
      <c r="B3704" s="330" t="n">
        <f aca="false">(A3704/(24*60*60))+DATE(1970,1,1)</f>
        <v>44444.875</v>
      </c>
      <c r="C3704" s="132" t="n">
        <v>19.8928</v>
      </c>
      <c r="D3704" s="132" t="n">
        <v>19.9334</v>
      </c>
      <c r="E3704" s="132" t="n">
        <v>19.8715</v>
      </c>
      <c r="F3704" s="132" t="n">
        <v>19.9082</v>
      </c>
    </row>
    <row r="3705" customFormat="false" ht="12.8" hidden="false" customHeight="false" outlineLevel="0" collapsed="false">
      <c r="A3705" s="131" t="n">
        <v>1630962000</v>
      </c>
      <c r="B3705" s="330" t="n">
        <f aca="false">(A3705/(24*60*60))+DATE(1970,1,1)</f>
        <v>44445.875</v>
      </c>
      <c r="C3705" s="132" t="n">
        <v>19.9082</v>
      </c>
      <c r="D3705" s="132" t="n">
        <v>19.9675</v>
      </c>
      <c r="E3705" s="132" t="n">
        <v>19.886</v>
      </c>
      <c r="F3705" s="132" t="n">
        <v>19.9283</v>
      </c>
    </row>
    <row r="3706" customFormat="false" ht="12.8" hidden="false" customHeight="false" outlineLevel="0" collapsed="false">
      <c r="A3706" s="131" t="n">
        <v>1631048400</v>
      </c>
      <c r="B3706" s="330" t="n">
        <f aca="false">(A3706/(24*60*60))+DATE(1970,1,1)</f>
        <v>44446.875</v>
      </c>
      <c r="C3706" s="132" t="n">
        <v>19.9283</v>
      </c>
      <c r="D3706" s="132" t="n">
        <v>19.9827</v>
      </c>
      <c r="E3706" s="132" t="n">
        <v>19.8923</v>
      </c>
      <c r="F3706" s="132" t="n">
        <v>19.9391</v>
      </c>
    </row>
    <row r="3707" customFormat="false" ht="12.8" hidden="false" customHeight="false" outlineLevel="0" collapsed="false">
      <c r="A3707" s="131" t="n">
        <v>1631134800</v>
      </c>
      <c r="B3707" s="330" t="n">
        <f aca="false">(A3707/(24*60*60))+DATE(1970,1,1)</f>
        <v>44447.875</v>
      </c>
      <c r="C3707" s="132" t="n">
        <v>19.9391</v>
      </c>
      <c r="D3707" s="132" t="n">
        <v>19.96585</v>
      </c>
      <c r="E3707" s="132" t="n">
        <v>19.87632</v>
      </c>
      <c r="F3707" s="132" t="n">
        <v>19.9263</v>
      </c>
    </row>
    <row r="3708" customFormat="false" ht="12.8" hidden="false" customHeight="false" outlineLevel="0" collapsed="false">
      <c r="A3708" s="131" t="n">
        <v>1631221200</v>
      </c>
      <c r="B3708" s="330" t="n">
        <f aca="false">(A3708/(24*60*60))+DATE(1970,1,1)</f>
        <v>44448.875</v>
      </c>
      <c r="C3708" s="132" t="n">
        <v>19.9263</v>
      </c>
      <c r="D3708" s="132" t="n">
        <v>19.946</v>
      </c>
      <c r="E3708" s="132" t="n">
        <v>19.8531</v>
      </c>
      <c r="F3708" s="132" t="n">
        <v>19.8842</v>
      </c>
    </row>
    <row r="3709" customFormat="false" ht="12.8" hidden="false" customHeight="false" outlineLevel="0" collapsed="false">
      <c r="A3709" s="131" t="n">
        <v>1631480400</v>
      </c>
      <c r="B3709" s="330" t="n">
        <f aca="false">(A3709/(24*60*60))+DATE(1970,1,1)</f>
        <v>44451.875</v>
      </c>
      <c r="C3709" s="132" t="n">
        <v>19.86</v>
      </c>
      <c r="D3709" s="132" t="n">
        <v>19.9096</v>
      </c>
      <c r="E3709" s="132" t="n">
        <v>19.8477</v>
      </c>
      <c r="F3709" s="132" t="n">
        <v>19.8698</v>
      </c>
    </row>
    <row r="3710" customFormat="false" ht="12.8" hidden="false" customHeight="false" outlineLevel="0" collapsed="false">
      <c r="A3710" s="131" t="n">
        <v>1631566800</v>
      </c>
      <c r="B3710" s="330" t="n">
        <f aca="false">(A3710/(24*60*60))+DATE(1970,1,1)</f>
        <v>44452.875</v>
      </c>
      <c r="C3710" s="132" t="n">
        <v>19.8698</v>
      </c>
      <c r="D3710" s="132" t="n">
        <v>19.9273</v>
      </c>
      <c r="E3710" s="132" t="n">
        <v>19.8512</v>
      </c>
      <c r="F3710" s="132" t="n">
        <v>19.9089</v>
      </c>
    </row>
    <row r="3711" customFormat="false" ht="12.8" hidden="false" customHeight="false" outlineLevel="0" collapsed="false">
      <c r="A3711" s="131" t="n">
        <v>1631653200</v>
      </c>
      <c r="B3711" s="330" t="n">
        <f aca="false">(A3711/(24*60*60))+DATE(1970,1,1)</f>
        <v>44453.875</v>
      </c>
      <c r="C3711" s="132" t="n">
        <v>19.9089</v>
      </c>
      <c r="D3711" s="132" t="n">
        <v>19.9247</v>
      </c>
      <c r="E3711" s="132" t="n">
        <v>19.8461</v>
      </c>
      <c r="F3711" s="132" t="n">
        <v>19.8525</v>
      </c>
    </row>
    <row r="3712" customFormat="false" ht="12.8" hidden="false" customHeight="false" outlineLevel="0" collapsed="false">
      <c r="A3712" s="131" t="n">
        <v>1631739600</v>
      </c>
      <c r="B3712" s="330" t="n">
        <f aca="false">(A3712/(24*60*60))+DATE(1970,1,1)</f>
        <v>44454.875</v>
      </c>
      <c r="C3712" s="132" t="n">
        <v>19.8525</v>
      </c>
      <c r="D3712" s="132" t="n">
        <v>19.96805</v>
      </c>
      <c r="E3712" s="132" t="n">
        <v>19.8494</v>
      </c>
      <c r="F3712" s="132" t="n">
        <v>19.9375</v>
      </c>
    </row>
    <row r="3713" customFormat="false" ht="12.8" hidden="false" customHeight="false" outlineLevel="0" collapsed="false">
      <c r="A3713" s="131" t="n">
        <v>1631826000</v>
      </c>
      <c r="B3713" s="330" t="n">
        <f aca="false">(A3713/(24*60*60))+DATE(1970,1,1)</f>
        <v>44455.875</v>
      </c>
      <c r="C3713" s="132" t="n">
        <v>19.9375</v>
      </c>
      <c r="D3713" s="132" t="n">
        <v>20.03135</v>
      </c>
      <c r="E3713" s="132" t="n">
        <v>19.9051</v>
      </c>
      <c r="F3713" s="132" t="n">
        <v>20.0185</v>
      </c>
    </row>
    <row r="3714" customFormat="false" ht="12.8" hidden="false" customHeight="false" outlineLevel="0" collapsed="false">
      <c r="A3714" s="131" t="n">
        <v>1632085200</v>
      </c>
      <c r="B3714" s="330" t="n">
        <f aca="false">(A3714/(24*60*60))+DATE(1970,1,1)</f>
        <v>44458.875</v>
      </c>
      <c r="C3714" s="132" t="n">
        <v>19.9777</v>
      </c>
      <c r="D3714" s="132" t="n">
        <v>20.203</v>
      </c>
      <c r="E3714" s="132" t="n">
        <v>19.9777</v>
      </c>
      <c r="F3714" s="132" t="n">
        <v>20.1292</v>
      </c>
    </row>
    <row r="3715" customFormat="false" ht="12.8" hidden="false" customHeight="false" outlineLevel="0" collapsed="false">
      <c r="A3715" s="131" t="n">
        <v>1632171600</v>
      </c>
      <c r="B3715" s="330" t="n">
        <f aca="false">(A3715/(24*60*60))+DATE(1970,1,1)</f>
        <v>44459.875</v>
      </c>
      <c r="C3715" s="132" t="n">
        <v>20.1292</v>
      </c>
      <c r="D3715" s="132" t="n">
        <v>20.16209</v>
      </c>
      <c r="E3715" s="132" t="n">
        <v>20.0576</v>
      </c>
      <c r="F3715" s="132" t="n">
        <v>20.1312</v>
      </c>
    </row>
    <row r="3716" customFormat="false" ht="12.8" hidden="false" customHeight="false" outlineLevel="0" collapsed="false">
      <c r="A3716" s="131" t="n">
        <v>1632258000</v>
      </c>
      <c r="B3716" s="330" t="n">
        <f aca="false">(A3716/(24*60*60))+DATE(1970,1,1)</f>
        <v>44460.875</v>
      </c>
      <c r="C3716" s="132" t="n">
        <v>20.1312</v>
      </c>
      <c r="D3716" s="132" t="n">
        <v>20.1461</v>
      </c>
      <c r="E3716" s="132" t="n">
        <v>19.9346</v>
      </c>
      <c r="F3716" s="132" t="n">
        <v>20.0873</v>
      </c>
    </row>
    <row r="3717" customFormat="false" ht="12.8" hidden="false" customHeight="false" outlineLevel="0" collapsed="false">
      <c r="A3717" s="131" t="n">
        <v>1632344400</v>
      </c>
      <c r="B3717" s="330" t="n">
        <f aca="false">(A3717/(24*60*60))+DATE(1970,1,1)</f>
        <v>44461.875</v>
      </c>
      <c r="C3717" s="132" t="n">
        <v>20.0873</v>
      </c>
      <c r="D3717" s="132" t="n">
        <v>20.12068</v>
      </c>
      <c r="E3717" s="132" t="n">
        <v>19.9771</v>
      </c>
      <c r="F3717" s="132" t="n">
        <v>20.0425</v>
      </c>
    </row>
    <row r="3718" customFormat="false" ht="12.8" hidden="false" customHeight="false" outlineLevel="0" collapsed="false">
      <c r="A3718" s="131" t="n">
        <v>1632430800</v>
      </c>
      <c r="B3718" s="330" t="n">
        <f aca="false">(A3718/(24*60*60))+DATE(1970,1,1)</f>
        <v>44462.875</v>
      </c>
      <c r="C3718" s="132" t="n">
        <v>20.0425</v>
      </c>
      <c r="D3718" s="132" t="n">
        <v>20.191</v>
      </c>
      <c r="E3718" s="132" t="n">
        <v>20.0407</v>
      </c>
      <c r="F3718" s="132" t="n">
        <v>20.0527</v>
      </c>
    </row>
    <row r="3719" customFormat="false" ht="12.8" hidden="false" customHeight="false" outlineLevel="0" collapsed="false">
      <c r="A3719" s="131" t="n">
        <v>1632690000</v>
      </c>
      <c r="B3719" s="330" t="n">
        <f aca="false">(A3719/(24*60*60))+DATE(1970,1,1)</f>
        <v>44465.875</v>
      </c>
      <c r="C3719" s="132" t="n">
        <v>20.049</v>
      </c>
      <c r="D3719" s="132" t="n">
        <v>20.1512</v>
      </c>
      <c r="E3719" s="132" t="n">
        <v>20.0099</v>
      </c>
      <c r="F3719" s="132" t="n">
        <v>20.1006</v>
      </c>
    </row>
    <row r="3720" customFormat="false" ht="12.8" hidden="false" customHeight="false" outlineLevel="0" collapsed="false">
      <c r="A3720" s="131" t="n">
        <v>1632776400</v>
      </c>
      <c r="B3720" s="330" t="n">
        <f aca="false">(A3720/(24*60*60))+DATE(1970,1,1)</f>
        <v>44466.875</v>
      </c>
      <c r="C3720" s="132" t="n">
        <v>20.1006</v>
      </c>
      <c r="D3720" s="132" t="n">
        <v>20.3934</v>
      </c>
      <c r="E3720" s="132" t="n">
        <v>20.09194</v>
      </c>
      <c r="F3720" s="132" t="n">
        <v>20.3285</v>
      </c>
    </row>
    <row r="3721" customFormat="false" ht="12.8" hidden="false" customHeight="false" outlineLevel="0" collapsed="false">
      <c r="A3721" s="131" t="n">
        <v>1632862800</v>
      </c>
      <c r="B3721" s="330" t="n">
        <f aca="false">(A3721/(24*60*60))+DATE(1970,1,1)</f>
        <v>44467.875</v>
      </c>
      <c r="C3721" s="132" t="n">
        <v>20.3285</v>
      </c>
      <c r="D3721" s="132" t="n">
        <v>20.64875</v>
      </c>
      <c r="E3721" s="132" t="n">
        <v>20.2825</v>
      </c>
      <c r="F3721" s="132" t="n">
        <v>20.5079</v>
      </c>
    </row>
    <row r="3722" customFormat="false" ht="12.8" hidden="false" customHeight="false" outlineLevel="0" collapsed="false">
      <c r="A3722" s="131" t="n">
        <v>1632949200</v>
      </c>
      <c r="B3722" s="330" t="n">
        <f aca="false">(A3722/(24*60*60))+DATE(1970,1,1)</f>
        <v>44468.875</v>
      </c>
      <c r="C3722" s="132" t="n">
        <v>20.5079</v>
      </c>
      <c r="D3722" s="132" t="n">
        <v>20.67663</v>
      </c>
      <c r="E3722" s="132" t="n">
        <v>20.4546</v>
      </c>
      <c r="F3722" s="132" t="n">
        <v>20.6376</v>
      </c>
    </row>
    <row r="3723" customFormat="false" ht="12.8" hidden="false" customHeight="false" outlineLevel="0" collapsed="false">
      <c r="A3723" s="131" t="n">
        <v>1633035600</v>
      </c>
      <c r="B3723" s="330" t="n">
        <f aca="false">(A3723/(24*60*60))+DATE(1970,1,1)</f>
        <v>44469.875</v>
      </c>
      <c r="C3723" s="132" t="n">
        <v>20.6376</v>
      </c>
      <c r="D3723" s="132" t="n">
        <v>20.7275</v>
      </c>
      <c r="E3723" s="132" t="n">
        <v>20.411</v>
      </c>
      <c r="F3723" s="132" t="n">
        <v>20.435</v>
      </c>
    </row>
    <row r="3724" customFormat="false" ht="12.8" hidden="false" customHeight="false" outlineLevel="0" collapsed="false">
      <c r="A3724" s="131" t="n">
        <v>1633294800</v>
      </c>
      <c r="B3724" s="330" t="n">
        <f aca="false">(A3724/(24*60*60))+DATE(1970,1,1)</f>
        <v>44472.875</v>
      </c>
      <c r="C3724" s="132" t="n">
        <v>20.41091</v>
      </c>
      <c r="D3724" s="132" t="n">
        <v>20.61973</v>
      </c>
      <c r="E3724" s="132" t="n">
        <v>20.41091</v>
      </c>
      <c r="F3724" s="132" t="n">
        <v>20.4772</v>
      </c>
    </row>
    <row r="3725" customFormat="false" ht="12.8" hidden="false" customHeight="false" outlineLevel="0" collapsed="false">
      <c r="A3725" s="131" t="n">
        <v>1633381200</v>
      </c>
      <c r="B3725" s="330" t="n">
        <f aca="false">(A3725/(24*60*60))+DATE(1970,1,1)</f>
        <v>44473.875</v>
      </c>
      <c r="C3725" s="132" t="n">
        <v>20.4772</v>
      </c>
      <c r="D3725" s="132" t="n">
        <v>20.6089</v>
      </c>
      <c r="E3725" s="132" t="n">
        <v>20.474</v>
      </c>
      <c r="F3725" s="132" t="n">
        <v>20.5636</v>
      </c>
    </row>
    <row r="3726" customFormat="false" ht="12.8" hidden="false" customHeight="false" outlineLevel="0" collapsed="false">
      <c r="A3726" s="131" t="n">
        <v>1633467600</v>
      </c>
      <c r="B3726" s="330" t="n">
        <f aca="false">(A3726/(24*60*60))+DATE(1970,1,1)</f>
        <v>44474.875</v>
      </c>
      <c r="C3726" s="132" t="n">
        <v>20.5636</v>
      </c>
      <c r="D3726" s="132" t="n">
        <v>20.8869</v>
      </c>
      <c r="E3726" s="132" t="n">
        <v>20.544</v>
      </c>
      <c r="F3726" s="132" t="n">
        <v>20.5529</v>
      </c>
    </row>
    <row r="3727" customFormat="false" ht="12.8" hidden="false" customHeight="false" outlineLevel="0" collapsed="false">
      <c r="A3727" s="131" t="n">
        <v>1633554000</v>
      </c>
      <c r="B3727" s="330" t="n">
        <f aca="false">(A3727/(24*60*60))+DATE(1970,1,1)</f>
        <v>44475.875</v>
      </c>
      <c r="C3727" s="132" t="n">
        <v>20.5529</v>
      </c>
      <c r="D3727" s="132" t="n">
        <v>20.692</v>
      </c>
      <c r="E3727" s="132" t="n">
        <v>20.4602</v>
      </c>
      <c r="F3727" s="132" t="n">
        <v>20.637</v>
      </c>
    </row>
    <row r="3728" customFormat="false" ht="12.8" hidden="false" customHeight="false" outlineLevel="0" collapsed="false">
      <c r="A3728" s="131" t="n">
        <v>1633640400</v>
      </c>
      <c r="B3728" s="330" t="n">
        <f aca="false">(A3728/(24*60*60))+DATE(1970,1,1)</f>
        <v>44476.875</v>
      </c>
      <c r="C3728" s="132" t="n">
        <v>20.637</v>
      </c>
      <c r="D3728" s="132" t="n">
        <v>20.78713</v>
      </c>
      <c r="E3728" s="132" t="n">
        <v>20.5319</v>
      </c>
      <c r="F3728" s="132" t="n">
        <v>20.6816</v>
      </c>
    </row>
    <row r="3729" customFormat="false" ht="12.8" hidden="false" customHeight="false" outlineLevel="0" collapsed="false">
      <c r="A3729" s="131" t="n">
        <v>1633899600</v>
      </c>
      <c r="B3729" s="330" t="n">
        <f aca="false">(A3729/(24*60*60))+DATE(1970,1,1)</f>
        <v>44479.875</v>
      </c>
      <c r="C3729" s="132" t="n">
        <v>20.6994</v>
      </c>
      <c r="D3729" s="132" t="n">
        <v>20.8824</v>
      </c>
      <c r="E3729" s="132" t="n">
        <v>20.696</v>
      </c>
      <c r="F3729" s="132" t="n">
        <v>20.8475</v>
      </c>
    </row>
    <row r="3730" customFormat="false" ht="12.8" hidden="false" customHeight="false" outlineLevel="0" collapsed="false">
      <c r="A3730" s="131" t="n">
        <v>1633986000</v>
      </c>
      <c r="B3730" s="330" t="n">
        <f aca="false">(A3730/(24*60*60))+DATE(1970,1,1)</f>
        <v>44480.875</v>
      </c>
      <c r="C3730" s="132" t="n">
        <v>20.8475</v>
      </c>
      <c r="D3730" s="132" t="n">
        <v>20.90171</v>
      </c>
      <c r="E3730" s="132" t="n">
        <v>20.7405</v>
      </c>
      <c r="F3730" s="132" t="n">
        <v>20.7797</v>
      </c>
    </row>
    <row r="3731" customFormat="false" ht="12.8" hidden="false" customHeight="false" outlineLevel="0" collapsed="false">
      <c r="A3731" s="131" t="n">
        <v>1634072400</v>
      </c>
      <c r="B3731" s="330" t="n">
        <f aca="false">(A3731/(24*60*60))+DATE(1970,1,1)</f>
        <v>44481.875</v>
      </c>
      <c r="C3731" s="132" t="n">
        <v>20.7797</v>
      </c>
      <c r="D3731" s="132" t="n">
        <v>20.80189</v>
      </c>
      <c r="E3731" s="132" t="n">
        <v>20.5397</v>
      </c>
      <c r="F3731" s="132" t="n">
        <v>20.5515</v>
      </c>
    </row>
    <row r="3732" customFormat="false" ht="12.8" hidden="false" customHeight="false" outlineLevel="0" collapsed="false">
      <c r="A3732" s="131" t="n">
        <v>1634158800</v>
      </c>
      <c r="B3732" s="330" t="n">
        <f aca="false">(A3732/(24*60*60))+DATE(1970,1,1)</f>
        <v>44482.875</v>
      </c>
      <c r="C3732" s="132" t="n">
        <v>20.5515</v>
      </c>
      <c r="D3732" s="132" t="n">
        <v>20.6607</v>
      </c>
      <c r="E3732" s="132" t="n">
        <v>20.5058</v>
      </c>
      <c r="F3732" s="132" t="n">
        <v>20.542</v>
      </c>
    </row>
    <row r="3733" customFormat="false" ht="12.8" hidden="false" customHeight="false" outlineLevel="0" collapsed="false">
      <c r="A3733" s="131" t="n">
        <v>1634245200</v>
      </c>
      <c r="B3733" s="330" t="n">
        <f aca="false">(A3733/(24*60*60))+DATE(1970,1,1)</f>
        <v>44483.875</v>
      </c>
      <c r="C3733" s="132" t="n">
        <v>20.542</v>
      </c>
      <c r="D3733" s="132" t="n">
        <v>20.5961</v>
      </c>
      <c r="E3733" s="132" t="n">
        <v>20.3181</v>
      </c>
      <c r="F3733" s="132" t="n">
        <v>20.322</v>
      </c>
    </row>
    <row r="3734" customFormat="false" ht="12.8" hidden="false" customHeight="false" outlineLevel="0" collapsed="false">
      <c r="A3734" s="131" t="n">
        <v>1634504400</v>
      </c>
      <c r="B3734" s="330" t="n">
        <f aca="false">(A3734/(24*60*60))+DATE(1970,1,1)</f>
        <v>44486.875</v>
      </c>
      <c r="C3734" s="132" t="n">
        <v>20.3194</v>
      </c>
      <c r="D3734" s="132" t="n">
        <v>20.494</v>
      </c>
      <c r="E3734" s="132" t="n">
        <v>20.3076</v>
      </c>
      <c r="F3734" s="132" t="n">
        <v>20.4091</v>
      </c>
    </row>
    <row r="3735" customFormat="false" ht="12.8" hidden="false" customHeight="false" outlineLevel="0" collapsed="false">
      <c r="A3735" s="131" t="n">
        <v>1634590800</v>
      </c>
      <c r="B3735" s="330" t="n">
        <f aca="false">(A3735/(24*60*60))+DATE(1970,1,1)</f>
        <v>44487.875</v>
      </c>
      <c r="C3735" s="132" t="n">
        <v>20.4091</v>
      </c>
      <c r="D3735" s="132" t="n">
        <v>20.4313</v>
      </c>
      <c r="E3735" s="132" t="n">
        <v>20.2158</v>
      </c>
      <c r="F3735" s="132" t="n">
        <v>20.2395</v>
      </c>
    </row>
    <row r="3736" customFormat="false" ht="12.8" hidden="false" customHeight="false" outlineLevel="0" collapsed="false">
      <c r="A3736" s="131" t="n">
        <v>1634677200</v>
      </c>
      <c r="B3736" s="330" t="n">
        <f aca="false">(A3736/(24*60*60))+DATE(1970,1,1)</f>
        <v>44488.875</v>
      </c>
      <c r="C3736" s="132" t="n">
        <v>20.2395</v>
      </c>
      <c r="D3736" s="132" t="n">
        <v>20.2801</v>
      </c>
      <c r="E3736" s="132" t="n">
        <v>20.1582</v>
      </c>
      <c r="F3736" s="132" t="n">
        <v>20.2005</v>
      </c>
    </row>
    <row r="3737" customFormat="false" ht="12.8" hidden="false" customHeight="false" outlineLevel="0" collapsed="false">
      <c r="A3737" s="131" t="n">
        <v>1634763600</v>
      </c>
      <c r="B3737" s="330" t="n">
        <f aca="false">(A3737/(24*60*60))+DATE(1970,1,1)</f>
        <v>44489.875</v>
      </c>
      <c r="C3737" s="132" t="n">
        <v>20.2005</v>
      </c>
      <c r="D3737" s="132" t="n">
        <v>20.3507</v>
      </c>
      <c r="E3737" s="132" t="n">
        <v>20.1762</v>
      </c>
      <c r="F3737" s="132" t="n">
        <v>20.3006</v>
      </c>
    </row>
    <row r="3738" customFormat="false" ht="12.8" hidden="false" customHeight="false" outlineLevel="0" collapsed="false">
      <c r="A3738" s="131" t="n">
        <v>1634850000</v>
      </c>
      <c r="B3738" s="330" t="n">
        <f aca="false">(A3738/(24*60*60))+DATE(1970,1,1)</f>
        <v>44490.875</v>
      </c>
      <c r="C3738" s="132" t="n">
        <v>20.3006</v>
      </c>
      <c r="D3738" s="132" t="n">
        <v>20.3362</v>
      </c>
      <c r="E3738" s="132" t="n">
        <v>20.1247</v>
      </c>
      <c r="F3738" s="132" t="n">
        <v>20.1542</v>
      </c>
    </row>
    <row r="3739" customFormat="false" ht="12.8" hidden="false" customHeight="false" outlineLevel="0" collapsed="false">
      <c r="A3739" s="131" t="n">
        <v>1635109200</v>
      </c>
      <c r="B3739" s="330" t="n">
        <f aca="false">(A3739/(24*60*60))+DATE(1970,1,1)</f>
        <v>44493.875</v>
      </c>
      <c r="C3739" s="132" t="n">
        <v>20.15</v>
      </c>
      <c r="D3739" s="132" t="n">
        <v>20.2297</v>
      </c>
      <c r="E3739" s="132" t="n">
        <v>20.15</v>
      </c>
      <c r="F3739" s="132" t="n">
        <v>20.1596</v>
      </c>
    </row>
    <row r="3740" customFormat="false" ht="12.8" hidden="false" customHeight="false" outlineLevel="0" collapsed="false">
      <c r="A3740" s="131" t="n">
        <v>1635195600</v>
      </c>
      <c r="B3740" s="330" t="n">
        <f aca="false">(A3740/(24*60*60))+DATE(1970,1,1)</f>
        <v>44494.875</v>
      </c>
      <c r="C3740" s="132" t="n">
        <v>20.1596</v>
      </c>
      <c r="D3740" s="132" t="n">
        <v>20.24006</v>
      </c>
      <c r="E3740" s="132" t="n">
        <v>20.1185</v>
      </c>
      <c r="F3740" s="132" t="n">
        <v>20.2065</v>
      </c>
    </row>
    <row r="3741" customFormat="false" ht="12.8" hidden="false" customHeight="false" outlineLevel="0" collapsed="false">
      <c r="A3741" s="131" t="n">
        <v>1635282000</v>
      </c>
      <c r="B3741" s="330" t="n">
        <f aca="false">(A3741/(24*60*60))+DATE(1970,1,1)</f>
        <v>44495.875</v>
      </c>
      <c r="C3741" s="132" t="n">
        <v>20.2065</v>
      </c>
      <c r="D3741" s="132" t="n">
        <v>20.3381</v>
      </c>
      <c r="E3741" s="132" t="n">
        <v>20.1458</v>
      </c>
      <c r="F3741" s="132" t="n">
        <v>20.3063</v>
      </c>
    </row>
    <row r="3742" customFormat="false" ht="12.8" hidden="false" customHeight="false" outlineLevel="0" collapsed="false">
      <c r="A3742" s="131" t="n">
        <v>1635368400</v>
      </c>
      <c r="B3742" s="330" t="n">
        <f aca="false">(A3742/(24*60*60))+DATE(1970,1,1)</f>
        <v>44496.875</v>
      </c>
      <c r="C3742" s="132" t="n">
        <v>20.3063</v>
      </c>
      <c r="D3742" s="132" t="n">
        <v>20.4171</v>
      </c>
      <c r="E3742" s="132" t="n">
        <v>20.2519</v>
      </c>
      <c r="F3742" s="132" t="n">
        <v>20.3707</v>
      </c>
    </row>
    <row r="3743" customFormat="false" ht="12.8" hidden="false" customHeight="false" outlineLevel="0" collapsed="false">
      <c r="A3743" s="131" t="n">
        <v>1635454800</v>
      </c>
      <c r="B3743" s="330" t="n">
        <f aca="false">(A3743/(24*60*60))+DATE(1970,1,1)</f>
        <v>44497.875</v>
      </c>
      <c r="C3743" s="132" t="n">
        <v>20.3707</v>
      </c>
      <c r="D3743" s="132" t="n">
        <v>20.63079</v>
      </c>
      <c r="E3743" s="132" t="n">
        <v>20.3373</v>
      </c>
      <c r="F3743" s="132" t="n">
        <v>20.5349</v>
      </c>
    </row>
    <row r="3744" customFormat="false" ht="12.8" hidden="false" customHeight="false" outlineLevel="0" collapsed="false">
      <c r="A3744" s="131" t="n">
        <v>1635714000</v>
      </c>
      <c r="B3744" s="330" t="n">
        <f aca="false">(A3744/(24*60*60))+DATE(1970,1,1)</f>
        <v>44500.875</v>
      </c>
      <c r="C3744" s="132" t="n">
        <v>20.5384</v>
      </c>
      <c r="D3744" s="132" t="n">
        <v>20.887</v>
      </c>
      <c r="E3744" s="132" t="n">
        <v>20.5384</v>
      </c>
      <c r="F3744" s="132" t="n">
        <v>20.8376</v>
      </c>
    </row>
    <row r="3745" customFormat="false" ht="12.8" hidden="false" customHeight="false" outlineLevel="0" collapsed="false">
      <c r="A3745" s="131" t="n">
        <v>1635800400</v>
      </c>
      <c r="B3745" s="330" t="n">
        <f aca="false">(A3745/(24*60*60))+DATE(1970,1,1)</f>
        <v>44501.875</v>
      </c>
      <c r="C3745" s="132" t="n">
        <v>20.8376</v>
      </c>
      <c r="D3745" s="132" t="n">
        <v>20.9106</v>
      </c>
      <c r="E3745" s="132" t="n">
        <v>20.7089</v>
      </c>
      <c r="F3745" s="132" t="n">
        <v>20.764</v>
      </c>
    </row>
    <row r="3746" customFormat="false" ht="12.8" hidden="false" customHeight="false" outlineLevel="0" collapsed="false">
      <c r="A3746" s="131" t="n">
        <v>1635886800</v>
      </c>
      <c r="B3746" s="330" t="n">
        <f aca="false">(A3746/(24*60*60))+DATE(1970,1,1)</f>
        <v>44502.875</v>
      </c>
      <c r="C3746" s="132" t="n">
        <v>20.764</v>
      </c>
      <c r="D3746" s="132" t="n">
        <v>20.9774</v>
      </c>
      <c r="E3746" s="132" t="n">
        <v>20.5141</v>
      </c>
      <c r="F3746" s="132" t="n">
        <v>20.5335</v>
      </c>
    </row>
    <row r="3747" customFormat="false" ht="12.8" hidden="false" customHeight="false" outlineLevel="0" collapsed="false">
      <c r="A3747" s="131" t="n">
        <v>1635973200</v>
      </c>
      <c r="B3747" s="330" t="n">
        <f aca="false">(A3747/(24*60*60))+DATE(1970,1,1)</f>
        <v>44503.875</v>
      </c>
      <c r="C3747" s="132" t="n">
        <v>20.5335</v>
      </c>
      <c r="D3747" s="132" t="n">
        <v>20.65516</v>
      </c>
      <c r="E3747" s="132" t="n">
        <v>20.49662</v>
      </c>
      <c r="F3747" s="132" t="n">
        <v>20.5427</v>
      </c>
    </row>
    <row r="3748" customFormat="false" ht="12.8" hidden="false" customHeight="false" outlineLevel="0" collapsed="false">
      <c r="A3748" s="131" t="n">
        <v>1636059600</v>
      </c>
      <c r="B3748" s="330" t="n">
        <f aca="false">(A3748/(24*60*60))+DATE(1970,1,1)</f>
        <v>44504.875</v>
      </c>
      <c r="C3748" s="132" t="n">
        <v>20.5427</v>
      </c>
      <c r="D3748" s="132" t="n">
        <v>20.64065</v>
      </c>
      <c r="E3748" s="132" t="n">
        <v>20.31322</v>
      </c>
      <c r="F3748" s="132" t="n">
        <v>20.3189</v>
      </c>
    </row>
    <row r="3749" customFormat="false" ht="12.8" hidden="false" customHeight="false" outlineLevel="0" collapsed="false">
      <c r="A3749" s="131" t="n">
        <v>1636322400</v>
      </c>
      <c r="B3749" s="330" t="n">
        <f aca="false">(A3749/(24*60*60))+DATE(1970,1,1)</f>
        <v>44507.9166666667</v>
      </c>
      <c r="C3749" s="132" t="n">
        <v>20.3424</v>
      </c>
      <c r="D3749" s="132" t="n">
        <v>20.4253</v>
      </c>
      <c r="E3749" s="132" t="n">
        <v>20.29141</v>
      </c>
      <c r="F3749" s="132" t="n">
        <v>20.3266</v>
      </c>
    </row>
    <row r="3750" customFormat="false" ht="12.8" hidden="false" customHeight="false" outlineLevel="0" collapsed="false">
      <c r="A3750" s="131" t="n">
        <v>1636408800</v>
      </c>
      <c r="B3750" s="330" t="n">
        <f aca="false">(A3750/(24*60*60))+DATE(1970,1,1)</f>
        <v>44508.9166666667</v>
      </c>
      <c r="C3750" s="132" t="n">
        <v>20.3266</v>
      </c>
      <c r="D3750" s="132" t="n">
        <v>20.3745</v>
      </c>
      <c r="E3750" s="132" t="n">
        <v>20.2506</v>
      </c>
      <c r="F3750" s="132" t="n">
        <v>20.3076</v>
      </c>
    </row>
    <row r="3751" customFormat="false" ht="12.8" hidden="false" customHeight="false" outlineLevel="0" collapsed="false">
      <c r="A3751" s="131" t="n">
        <v>1636495200</v>
      </c>
      <c r="B3751" s="330" t="n">
        <f aca="false">(A3751/(24*60*60))+DATE(1970,1,1)</f>
        <v>44509.9166666667</v>
      </c>
      <c r="C3751" s="132" t="n">
        <v>20.3076</v>
      </c>
      <c r="D3751" s="132" t="n">
        <v>20.64289</v>
      </c>
      <c r="E3751" s="132" t="n">
        <v>20.303</v>
      </c>
      <c r="F3751" s="132" t="n">
        <v>20.6264</v>
      </c>
    </row>
    <row r="3752" customFormat="false" ht="12.8" hidden="false" customHeight="false" outlineLevel="0" collapsed="false">
      <c r="A3752" s="131" t="n">
        <v>1636581600</v>
      </c>
      <c r="B3752" s="330" t="n">
        <f aca="false">(A3752/(24*60*60))+DATE(1970,1,1)</f>
        <v>44510.9166666667</v>
      </c>
      <c r="C3752" s="132" t="n">
        <v>20.6264</v>
      </c>
      <c r="D3752" s="132" t="n">
        <v>20.69154</v>
      </c>
      <c r="E3752" s="132" t="n">
        <v>20.4515</v>
      </c>
      <c r="F3752" s="132" t="n">
        <v>20.601</v>
      </c>
    </row>
    <row r="3753" customFormat="false" ht="12.8" hidden="false" customHeight="false" outlineLevel="0" collapsed="false">
      <c r="A3753" s="131" t="n">
        <v>1636668000</v>
      </c>
      <c r="B3753" s="330" t="n">
        <f aca="false">(A3753/(24*60*60))+DATE(1970,1,1)</f>
        <v>44511.9166666667</v>
      </c>
      <c r="C3753" s="132" t="n">
        <v>20.601</v>
      </c>
      <c r="D3753" s="132" t="n">
        <v>20.72214</v>
      </c>
      <c r="E3753" s="132" t="n">
        <v>20.44902</v>
      </c>
      <c r="F3753" s="132" t="n">
        <v>20.5161</v>
      </c>
    </row>
    <row r="3754" customFormat="false" ht="12.8" hidden="false" customHeight="false" outlineLevel="0" collapsed="false">
      <c r="A3754" s="131" t="n">
        <v>1636927200</v>
      </c>
      <c r="B3754" s="330" t="n">
        <f aca="false">(A3754/(24*60*60))+DATE(1970,1,1)</f>
        <v>44514.9166666667</v>
      </c>
      <c r="C3754" s="132" t="n">
        <v>20.4849</v>
      </c>
      <c r="D3754" s="132" t="n">
        <v>20.68169</v>
      </c>
      <c r="E3754" s="132" t="n">
        <v>20.4693</v>
      </c>
      <c r="F3754" s="132" t="n">
        <v>20.6076</v>
      </c>
    </row>
    <row r="3755" customFormat="false" ht="12.8" hidden="false" customHeight="false" outlineLevel="0" collapsed="false">
      <c r="A3755" s="131" t="n">
        <v>1637013600</v>
      </c>
      <c r="B3755" s="330" t="n">
        <f aca="false">(A3755/(24*60*60))+DATE(1970,1,1)</f>
        <v>44515.9166666667</v>
      </c>
      <c r="C3755" s="132" t="n">
        <v>20.6076</v>
      </c>
      <c r="D3755" s="132" t="n">
        <v>20.8477</v>
      </c>
      <c r="E3755" s="132" t="n">
        <v>20.55585</v>
      </c>
      <c r="F3755" s="132" t="n">
        <v>20.7369</v>
      </c>
    </row>
    <row r="3756" customFormat="false" ht="12.8" hidden="false" customHeight="false" outlineLevel="0" collapsed="false">
      <c r="A3756" s="131" t="n">
        <v>1637100000</v>
      </c>
      <c r="B3756" s="330" t="n">
        <f aca="false">(A3756/(24*60*60))+DATE(1970,1,1)</f>
        <v>44516.9166666667</v>
      </c>
      <c r="C3756" s="132" t="n">
        <v>20.7369</v>
      </c>
      <c r="D3756" s="132" t="n">
        <v>20.80309</v>
      </c>
      <c r="E3756" s="132" t="n">
        <v>20.6354</v>
      </c>
      <c r="F3756" s="132" t="n">
        <v>20.6446</v>
      </c>
    </row>
    <row r="3757" customFormat="false" ht="12.8" hidden="false" customHeight="false" outlineLevel="0" collapsed="false">
      <c r="A3757" s="131" t="n">
        <v>1637186400</v>
      </c>
      <c r="B3757" s="330" t="n">
        <f aca="false">(A3757/(24*60*60))+DATE(1970,1,1)</f>
        <v>44517.9166666667</v>
      </c>
      <c r="C3757" s="132" t="n">
        <v>20.6446</v>
      </c>
      <c r="D3757" s="132" t="n">
        <v>20.88783</v>
      </c>
      <c r="E3757" s="132" t="n">
        <v>20.6091</v>
      </c>
      <c r="F3757" s="132" t="n">
        <v>20.7683</v>
      </c>
    </row>
    <row r="3758" customFormat="false" ht="12.8" hidden="false" customHeight="false" outlineLevel="0" collapsed="false">
      <c r="A3758" s="131" t="n">
        <v>1637272800</v>
      </c>
      <c r="B3758" s="330" t="n">
        <f aca="false">(A3758/(24*60*60))+DATE(1970,1,1)</f>
        <v>44518.9166666667</v>
      </c>
      <c r="C3758" s="132" t="n">
        <v>20.7683</v>
      </c>
      <c r="D3758" s="132" t="n">
        <v>20.88942</v>
      </c>
      <c r="E3758" s="132" t="n">
        <v>20.6651</v>
      </c>
      <c r="F3758" s="132" t="n">
        <v>20.8238</v>
      </c>
    </row>
    <row r="3759" customFormat="false" ht="12.8" hidden="false" customHeight="false" outlineLevel="0" collapsed="false">
      <c r="A3759" s="131" t="n">
        <v>1637532000</v>
      </c>
      <c r="B3759" s="330" t="n">
        <f aca="false">(A3759/(24*60*60))+DATE(1970,1,1)</f>
        <v>44521.9166666667</v>
      </c>
      <c r="C3759" s="132" t="n">
        <v>20.8166</v>
      </c>
      <c r="D3759" s="132" t="n">
        <v>21.0239</v>
      </c>
      <c r="E3759" s="132" t="n">
        <v>20.81433</v>
      </c>
      <c r="F3759" s="132" t="n">
        <v>20.9903</v>
      </c>
    </row>
    <row r="3760" customFormat="false" ht="12.8" hidden="false" customHeight="false" outlineLevel="0" collapsed="false">
      <c r="A3760" s="131" t="n">
        <v>1637618400</v>
      </c>
      <c r="B3760" s="330" t="n">
        <f aca="false">(A3760/(24*60*60))+DATE(1970,1,1)</f>
        <v>44522.9166666667</v>
      </c>
      <c r="C3760" s="132" t="n">
        <v>20.9903</v>
      </c>
      <c r="D3760" s="132" t="n">
        <v>21.3076</v>
      </c>
      <c r="E3760" s="132" t="n">
        <v>20.9859</v>
      </c>
      <c r="F3760" s="132" t="n">
        <v>21.1839</v>
      </c>
    </row>
    <row r="3761" customFormat="false" ht="12.8" hidden="false" customHeight="false" outlineLevel="0" collapsed="false">
      <c r="A3761" s="131" t="n">
        <v>1637704800</v>
      </c>
      <c r="B3761" s="330" t="n">
        <f aca="false">(A3761/(24*60*60))+DATE(1970,1,1)</f>
        <v>44523.9166666667</v>
      </c>
      <c r="C3761" s="132" t="n">
        <v>21.1839</v>
      </c>
      <c r="D3761" s="132" t="n">
        <v>21.6167</v>
      </c>
      <c r="E3761" s="132" t="n">
        <v>21.1431</v>
      </c>
      <c r="F3761" s="132" t="n">
        <v>21.4105</v>
      </c>
    </row>
    <row r="3762" customFormat="false" ht="12.8" hidden="false" customHeight="false" outlineLevel="0" collapsed="false">
      <c r="A3762" s="131" t="n">
        <v>1637791200</v>
      </c>
      <c r="B3762" s="330" t="n">
        <f aca="false">(A3762/(24*60*60))+DATE(1970,1,1)</f>
        <v>44524.9166666667</v>
      </c>
      <c r="C3762" s="132" t="n">
        <v>21.4105</v>
      </c>
      <c r="D3762" s="132" t="n">
        <v>21.59692</v>
      </c>
      <c r="E3762" s="132" t="n">
        <v>21.3614</v>
      </c>
      <c r="F3762" s="132" t="n">
        <v>21.55241</v>
      </c>
    </row>
    <row r="3763" customFormat="false" ht="12.8" hidden="false" customHeight="false" outlineLevel="0" collapsed="false">
      <c r="A3763" s="131" t="n">
        <v>1637877600</v>
      </c>
      <c r="B3763" s="330" t="n">
        <f aca="false">(A3763/(24*60*60))+DATE(1970,1,1)</f>
        <v>44525.9166666667</v>
      </c>
      <c r="C3763" s="132" t="n">
        <v>21.55241</v>
      </c>
      <c r="D3763" s="132" t="n">
        <v>22.15416</v>
      </c>
      <c r="E3763" s="132" t="n">
        <v>21.5206</v>
      </c>
      <c r="F3763" s="132" t="n">
        <v>21.8998</v>
      </c>
    </row>
    <row r="3764" customFormat="false" ht="12.8" hidden="false" customHeight="false" outlineLevel="0" collapsed="false">
      <c r="A3764" s="131" t="n">
        <v>1638136800</v>
      </c>
      <c r="B3764" s="330" t="n">
        <f aca="false">(A3764/(24*60*60))+DATE(1970,1,1)</f>
        <v>44528.9166666667</v>
      </c>
      <c r="C3764" s="132" t="n">
        <v>21.7019</v>
      </c>
      <c r="D3764" s="132" t="n">
        <v>21.99248</v>
      </c>
      <c r="E3764" s="132" t="n">
        <v>21.6345</v>
      </c>
      <c r="F3764" s="132" t="n">
        <v>21.6707</v>
      </c>
    </row>
    <row r="3765" customFormat="false" ht="12.8" hidden="false" customHeight="false" outlineLevel="0" collapsed="false">
      <c r="A3765" s="131" t="n">
        <v>1638223200</v>
      </c>
      <c r="B3765" s="330" t="n">
        <f aca="false">(A3765/(24*60*60))+DATE(1970,1,1)</f>
        <v>44529.9166666667</v>
      </c>
      <c r="C3765" s="132" t="n">
        <v>21.6707</v>
      </c>
      <c r="D3765" s="132" t="n">
        <v>21.8351</v>
      </c>
      <c r="E3765" s="132" t="n">
        <v>21.28222</v>
      </c>
      <c r="F3765" s="132" t="n">
        <v>21.4451</v>
      </c>
    </row>
    <row r="3766" customFormat="false" ht="12.8" hidden="false" customHeight="false" outlineLevel="0" collapsed="false">
      <c r="A3766" s="131" t="n">
        <v>1638309600</v>
      </c>
      <c r="B3766" s="330" t="n">
        <f aca="false">(A3766/(24*60*60))+DATE(1970,1,1)</f>
        <v>44530.9166666667</v>
      </c>
      <c r="C3766" s="132" t="n">
        <v>21.4451</v>
      </c>
      <c r="D3766" s="132" t="n">
        <v>21.514</v>
      </c>
      <c r="E3766" s="132" t="n">
        <v>21.1152</v>
      </c>
      <c r="F3766" s="132" t="n">
        <v>21.5136</v>
      </c>
    </row>
    <row r="3767" customFormat="false" ht="12.8" hidden="false" customHeight="false" outlineLevel="0" collapsed="false">
      <c r="A3767" s="131" t="n">
        <v>1638396000</v>
      </c>
      <c r="B3767" s="330" t="n">
        <f aca="false">(A3767/(24*60*60))+DATE(1970,1,1)</f>
        <v>44531.9166666667</v>
      </c>
      <c r="C3767" s="132" t="n">
        <v>21.5136</v>
      </c>
      <c r="D3767" s="132" t="n">
        <v>21.5139</v>
      </c>
      <c r="E3767" s="132" t="n">
        <v>21.2402</v>
      </c>
      <c r="F3767" s="132" t="n">
        <v>21.2537</v>
      </c>
    </row>
    <row r="3768" customFormat="false" ht="12.8" hidden="false" customHeight="false" outlineLevel="0" collapsed="false">
      <c r="A3768" s="131" t="n">
        <v>1638482400</v>
      </c>
      <c r="B3768" s="330" t="n">
        <f aca="false">(A3768/(24*60*60))+DATE(1970,1,1)</f>
        <v>44532.9166666667</v>
      </c>
      <c r="C3768" s="132" t="n">
        <v>21.2537</v>
      </c>
      <c r="D3768" s="132" t="n">
        <v>21.4909</v>
      </c>
      <c r="E3768" s="132" t="n">
        <v>21.1603</v>
      </c>
      <c r="F3768" s="132" t="n">
        <v>21.2556</v>
      </c>
    </row>
    <row r="3769" customFormat="false" ht="12.8" hidden="false" customHeight="false" outlineLevel="0" collapsed="false">
      <c r="A3769" s="131" t="n">
        <v>1638741600</v>
      </c>
      <c r="B3769" s="330" t="n">
        <f aca="false">(A3769/(24*60*60))+DATE(1970,1,1)</f>
        <v>44535.9166666667</v>
      </c>
      <c r="C3769" s="132" t="n">
        <v>21.2556</v>
      </c>
      <c r="D3769" s="132" t="n">
        <v>21.29687</v>
      </c>
      <c r="E3769" s="132" t="n">
        <v>21.17055</v>
      </c>
      <c r="F3769" s="132" t="n">
        <v>21.2142</v>
      </c>
    </row>
    <row r="3770" customFormat="false" ht="12.8" hidden="false" customHeight="false" outlineLevel="0" collapsed="false">
      <c r="A3770" s="131" t="n">
        <v>1638828000</v>
      </c>
      <c r="B3770" s="330" t="n">
        <f aca="false">(A3770/(24*60*60))+DATE(1970,1,1)</f>
        <v>44536.9166666667</v>
      </c>
      <c r="C3770" s="132" t="n">
        <v>21.2142</v>
      </c>
      <c r="D3770" s="132" t="n">
        <v>21.30401</v>
      </c>
      <c r="E3770" s="132" t="n">
        <v>21.00519</v>
      </c>
      <c r="F3770" s="132" t="n">
        <v>21.0282</v>
      </c>
    </row>
    <row r="3771" customFormat="false" ht="12.8" hidden="false" customHeight="false" outlineLevel="0" collapsed="false">
      <c r="A3771" s="131" t="n">
        <v>1638914400</v>
      </c>
      <c r="B3771" s="330" t="n">
        <f aca="false">(A3771/(24*60*60))+DATE(1970,1,1)</f>
        <v>44537.9166666667</v>
      </c>
      <c r="C3771" s="132" t="n">
        <v>21.0282</v>
      </c>
      <c r="D3771" s="132" t="n">
        <v>21.0371</v>
      </c>
      <c r="E3771" s="132" t="n">
        <v>20.8855</v>
      </c>
      <c r="F3771" s="132" t="n">
        <v>20.9263</v>
      </c>
    </row>
    <row r="3772" customFormat="false" ht="12.8" hidden="false" customHeight="false" outlineLevel="0" collapsed="false">
      <c r="A3772" s="131" t="n">
        <v>1639000800</v>
      </c>
      <c r="B3772" s="330" t="n">
        <f aca="false">(A3772/(24*60*60))+DATE(1970,1,1)</f>
        <v>44538.9166666667</v>
      </c>
      <c r="C3772" s="132" t="n">
        <v>20.9263</v>
      </c>
      <c r="D3772" s="132" t="n">
        <v>21.07683</v>
      </c>
      <c r="E3772" s="132" t="n">
        <v>20.90979</v>
      </c>
      <c r="F3772" s="132" t="n">
        <v>20.945</v>
      </c>
    </row>
    <row r="3773" customFormat="false" ht="12.8" hidden="false" customHeight="false" outlineLevel="0" collapsed="false">
      <c r="A3773" s="131" t="n">
        <v>1639087200</v>
      </c>
      <c r="B3773" s="330" t="n">
        <f aca="false">(A3773/(24*60*60))+DATE(1970,1,1)</f>
        <v>44539.9166666667</v>
      </c>
      <c r="C3773" s="132" t="n">
        <v>20.945</v>
      </c>
      <c r="D3773" s="132" t="n">
        <v>21.05469</v>
      </c>
      <c r="E3773" s="132" t="n">
        <v>20.84161</v>
      </c>
      <c r="F3773" s="132" t="n">
        <v>20.8714</v>
      </c>
    </row>
    <row r="3774" customFormat="false" ht="12.8" hidden="false" customHeight="false" outlineLevel="0" collapsed="false">
      <c r="A3774" s="131" t="n">
        <v>1639346400</v>
      </c>
      <c r="B3774" s="330" t="n">
        <f aca="false">(A3774/(24*60*60))+DATE(1970,1,1)</f>
        <v>44542.9166666667</v>
      </c>
      <c r="C3774" s="132" t="n">
        <v>20.8714</v>
      </c>
      <c r="D3774" s="132" t="n">
        <v>21.02524</v>
      </c>
      <c r="E3774" s="132" t="n">
        <v>20.8407</v>
      </c>
      <c r="F3774" s="132" t="n">
        <v>21.0101</v>
      </c>
    </row>
    <row r="3775" customFormat="false" ht="12.8" hidden="false" customHeight="false" outlineLevel="0" collapsed="false">
      <c r="A3775" s="131" t="n">
        <v>1639432800</v>
      </c>
      <c r="B3775" s="330" t="n">
        <f aca="false">(A3775/(24*60*60))+DATE(1970,1,1)</f>
        <v>44543.9166666667</v>
      </c>
      <c r="C3775" s="132" t="n">
        <v>21.0101</v>
      </c>
      <c r="D3775" s="132" t="n">
        <v>21.2802</v>
      </c>
      <c r="E3775" s="132" t="n">
        <v>20.9682</v>
      </c>
      <c r="F3775" s="132" t="n">
        <v>21.2258</v>
      </c>
    </row>
    <row r="3776" customFormat="false" ht="12.8" hidden="false" customHeight="false" outlineLevel="0" collapsed="false">
      <c r="A3776" s="131" t="n">
        <v>1639519200</v>
      </c>
      <c r="B3776" s="330" t="n">
        <f aca="false">(A3776/(24*60*60))+DATE(1970,1,1)</f>
        <v>44544.9166666667</v>
      </c>
      <c r="C3776" s="132" t="n">
        <v>21.2258</v>
      </c>
      <c r="D3776" s="132" t="n">
        <v>21.361</v>
      </c>
      <c r="E3776" s="132" t="n">
        <v>20.993</v>
      </c>
      <c r="F3776" s="132" t="n">
        <v>21.0055</v>
      </c>
    </row>
    <row r="3777" customFormat="false" ht="12.8" hidden="false" customHeight="false" outlineLevel="0" collapsed="false">
      <c r="A3777" s="131" t="n">
        <v>1639605600</v>
      </c>
      <c r="B3777" s="330" t="n">
        <f aca="false">(A3777/(24*60*60))+DATE(1970,1,1)</f>
        <v>44545.9166666667</v>
      </c>
      <c r="C3777" s="132" t="n">
        <v>21.0055</v>
      </c>
      <c r="D3777" s="132" t="n">
        <v>21.082</v>
      </c>
      <c r="E3777" s="132" t="n">
        <v>20.7594</v>
      </c>
      <c r="F3777" s="132" t="n">
        <v>20.8016</v>
      </c>
    </row>
    <row r="3778" customFormat="false" ht="12.8" hidden="false" customHeight="false" outlineLevel="0" collapsed="false">
      <c r="A3778" s="131" t="n">
        <v>1639692000</v>
      </c>
      <c r="B3778" s="330" t="n">
        <f aca="false">(A3778/(24*60*60))+DATE(1970,1,1)</f>
        <v>44546.9166666667</v>
      </c>
      <c r="C3778" s="132" t="n">
        <v>20.8016</v>
      </c>
      <c r="D3778" s="132" t="n">
        <v>20.86425</v>
      </c>
      <c r="E3778" s="132" t="n">
        <v>20.69905</v>
      </c>
      <c r="F3778" s="132" t="n">
        <v>20.811</v>
      </c>
    </row>
    <row r="3779" customFormat="false" ht="12.8" hidden="false" customHeight="false" outlineLevel="0" collapsed="false">
      <c r="A3779" s="131" t="n">
        <v>1639951200</v>
      </c>
      <c r="B3779" s="330" t="n">
        <f aca="false">(A3779/(24*60*60))+DATE(1970,1,1)</f>
        <v>44549.9166666667</v>
      </c>
      <c r="C3779" s="132" t="n">
        <v>20.811</v>
      </c>
      <c r="D3779" s="132" t="n">
        <v>20.954</v>
      </c>
      <c r="E3779" s="132" t="n">
        <v>20.6952</v>
      </c>
      <c r="F3779" s="132" t="n">
        <v>20.7767</v>
      </c>
    </row>
    <row r="3780" customFormat="false" ht="12.8" hidden="false" customHeight="false" outlineLevel="0" collapsed="false">
      <c r="A3780" s="131" t="n">
        <v>1640037600</v>
      </c>
      <c r="B3780" s="330" t="n">
        <f aca="false">(A3780/(24*60*60))+DATE(1970,1,1)</f>
        <v>44550.9166666667</v>
      </c>
      <c r="C3780" s="132" t="n">
        <v>20.7767</v>
      </c>
      <c r="D3780" s="132" t="n">
        <v>20.87236</v>
      </c>
      <c r="E3780" s="132" t="n">
        <v>20.705</v>
      </c>
      <c r="F3780" s="132" t="n">
        <v>20.7869</v>
      </c>
    </row>
    <row r="3781" customFormat="false" ht="12.8" hidden="false" customHeight="false" outlineLevel="0" collapsed="false">
      <c r="A3781" s="131" t="n">
        <v>1640124000</v>
      </c>
      <c r="B3781" s="330" t="n">
        <f aca="false">(A3781/(24*60*60))+DATE(1970,1,1)</f>
        <v>44551.9166666667</v>
      </c>
      <c r="C3781" s="132" t="n">
        <v>20.7869</v>
      </c>
      <c r="D3781" s="132" t="n">
        <v>20.8585</v>
      </c>
      <c r="E3781" s="132" t="n">
        <v>20.69405</v>
      </c>
      <c r="F3781" s="132" t="n">
        <v>20.7072</v>
      </c>
    </row>
    <row r="3782" customFormat="false" ht="12.8" hidden="false" customHeight="false" outlineLevel="0" collapsed="false">
      <c r="A3782" s="131" t="n">
        <v>1640210400</v>
      </c>
      <c r="B3782" s="330" t="n">
        <f aca="false">(A3782/(24*60*60))+DATE(1970,1,1)</f>
        <v>44552.9166666667</v>
      </c>
      <c r="C3782" s="132" t="n">
        <v>20.7072</v>
      </c>
      <c r="D3782" s="132" t="n">
        <v>20.7353</v>
      </c>
      <c r="E3782" s="132" t="n">
        <v>20.62102</v>
      </c>
      <c r="F3782" s="132" t="n">
        <v>20.6219</v>
      </c>
    </row>
    <row r="3783" customFormat="false" ht="12.8" hidden="false" customHeight="false" outlineLevel="0" collapsed="false">
      <c r="A3783" s="131" t="n">
        <v>1640296800</v>
      </c>
      <c r="B3783" s="330" t="n">
        <f aca="false">(A3783/(24*60*60))+DATE(1970,1,1)</f>
        <v>44553.9166666667</v>
      </c>
      <c r="C3783" s="132" t="n">
        <v>20.6219</v>
      </c>
      <c r="D3783" s="132" t="n">
        <v>20.65016</v>
      </c>
      <c r="E3783" s="132" t="n">
        <v>20.5754</v>
      </c>
      <c r="F3783" s="132" t="n">
        <v>20.6126</v>
      </c>
    </row>
    <row r="3784" customFormat="false" ht="12.8" hidden="false" customHeight="false" outlineLevel="0" collapsed="false">
      <c r="A3784" s="131" t="n">
        <v>1640556000</v>
      </c>
      <c r="B3784" s="330" t="n">
        <f aca="false">(A3784/(24*60*60))+DATE(1970,1,1)</f>
        <v>44556.9166666667</v>
      </c>
      <c r="C3784" s="132" t="n">
        <v>20.5926</v>
      </c>
      <c r="D3784" s="132" t="n">
        <v>20.74359</v>
      </c>
      <c r="E3784" s="132" t="n">
        <v>20.5784</v>
      </c>
      <c r="F3784" s="132" t="n">
        <v>20.6799</v>
      </c>
    </row>
    <row r="3785" customFormat="false" ht="12.8" hidden="false" customHeight="false" outlineLevel="0" collapsed="false">
      <c r="A3785" s="131" t="n">
        <v>1640642400</v>
      </c>
      <c r="B3785" s="330" t="n">
        <f aca="false">(A3785/(24*60*60))+DATE(1970,1,1)</f>
        <v>44557.9166666667</v>
      </c>
      <c r="C3785" s="132" t="n">
        <v>20.6799</v>
      </c>
      <c r="D3785" s="132" t="n">
        <v>20.7213</v>
      </c>
      <c r="E3785" s="132" t="n">
        <v>20.5611</v>
      </c>
      <c r="F3785" s="132" t="n">
        <v>20.6181</v>
      </c>
    </row>
    <row r="3786" customFormat="false" ht="12.8" hidden="false" customHeight="false" outlineLevel="0" collapsed="false">
      <c r="A3786" s="131" t="n">
        <v>1640728800</v>
      </c>
      <c r="B3786" s="330" t="n">
        <f aca="false">(A3786/(24*60*60))+DATE(1970,1,1)</f>
        <v>44558.9166666667</v>
      </c>
      <c r="C3786" s="132" t="n">
        <v>20.6181</v>
      </c>
      <c r="D3786" s="132" t="n">
        <v>20.6743</v>
      </c>
      <c r="E3786" s="132" t="n">
        <v>20.5477</v>
      </c>
      <c r="F3786" s="132" t="n">
        <v>20.5624</v>
      </c>
    </row>
    <row r="3787" customFormat="false" ht="12.8" hidden="false" customHeight="false" outlineLevel="0" collapsed="false">
      <c r="A3787" s="131" t="n">
        <v>1640815200</v>
      </c>
      <c r="B3787" s="330" t="n">
        <f aca="false">(A3787/(24*60*60))+DATE(1970,1,1)</f>
        <v>44559.9166666667</v>
      </c>
      <c r="C3787" s="132" t="n">
        <v>20.5624</v>
      </c>
      <c r="D3787" s="132" t="n">
        <v>20.61186</v>
      </c>
      <c r="E3787" s="132" t="n">
        <v>20.4548</v>
      </c>
      <c r="F3787" s="132" t="n">
        <v>20.4585</v>
      </c>
    </row>
    <row r="3788" customFormat="false" ht="12.8" hidden="false" customHeight="false" outlineLevel="0" collapsed="false">
      <c r="A3788" s="131" t="n">
        <v>1640901600</v>
      </c>
      <c r="B3788" s="330" t="n">
        <f aca="false">(A3788/(24*60*60))+DATE(1970,1,1)</f>
        <v>44560.9166666667</v>
      </c>
      <c r="C3788" s="132" t="n">
        <v>20.4585</v>
      </c>
      <c r="D3788" s="132" t="n">
        <v>20.51528</v>
      </c>
      <c r="E3788" s="132" t="n">
        <v>20.32665</v>
      </c>
      <c r="F3788" s="132" t="n">
        <v>20.50191</v>
      </c>
    </row>
    <row r="3789" customFormat="false" ht="12.8" hidden="false" customHeight="false" outlineLevel="0" collapsed="false">
      <c r="A3789" s="131" t="n">
        <v>1641160800</v>
      </c>
      <c r="B3789" s="330" t="n">
        <f aca="false">(A3789/(24*60*60))+DATE(1970,1,1)</f>
        <v>44563.9166666667</v>
      </c>
      <c r="C3789" s="132" t="n">
        <v>20.4906</v>
      </c>
      <c r="D3789" s="132" t="n">
        <v>20.65154</v>
      </c>
      <c r="E3789" s="132" t="n">
        <v>20.40981</v>
      </c>
      <c r="F3789" s="132" t="n">
        <v>20.5117</v>
      </c>
    </row>
    <row r="3790" customFormat="false" ht="12.8" hidden="false" customHeight="false" outlineLevel="0" collapsed="false">
      <c r="A3790" s="131" t="n">
        <v>1641247200</v>
      </c>
      <c r="B3790" s="330" t="n">
        <f aca="false">(A3790/(24*60*60))+DATE(1970,1,1)</f>
        <v>44564.9166666667</v>
      </c>
      <c r="C3790" s="132" t="n">
        <v>20.5117</v>
      </c>
      <c r="D3790" s="132" t="n">
        <v>20.6375</v>
      </c>
      <c r="E3790" s="132" t="n">
        <v>20.4131</v>
      </c>
      <c r="F3790" s="132" t="n">
        <v>20.5072</v>
      </c>
    </row>
    <row r="3791" customFormat="false" ht="12.8" hidden="false" customHeight="false" outlineLevel="0" collapsed="false">
      <c r="A3791" s="131" t="n">
        <v>1641333600</v>
      </c>
      <c r="B3791" s="330" t="n">
        <f aca="false">(A3791/(24*60*60))+DATE(1970,1,1)</f>
        <v>44565.9166666667</v>
      </c>
      <c r="C3791" s="132" t="n">
        <v>20.5072</v>
      </c>
      <c r="D3791" s="132" t="n">
        <v>20.609</v>
      </c>
      <c r="E3791" s="132" t="n">
        <v>20.34206</v>
      </c>
      <c r="F3791" s="132" t="n">
        <v>20.5506</v>
      </c>
    </row>
    <row r="3792" customFormat="false" ht="12.8" hidden="false" customHeight="false" outlineLevel="0" collapsed="false">
      <c r="A3792" s="131" t="n">
        <v>1641420000</v>
      </c>
      <c r="B3792" s="330" t="n">
        <f aca="false">(A3792/(24*60*60))+DATE(1970,1,1)</f>
        <v>44566.9166666667</v>
      </c>
      <c r="C3792" s="132" t="n">
        <v>20.5506</v>
      </c>
      <c r="D3792" s="132" t="n">
        <v>20.75957</v>
      </c>
      <c r="E3792" s="132" t="n">
        <v>20.402</v>
      </c>
      <c r="F3792" s="132" t="n">
        <v>20.4869</v>
      </c>
    </row>
    <row r="3793" customFormat="false" ht="12.8" hidden="false" customHeight="false" outlineLevel="0" collapsed="false">
      <c r="A3793" s="131" t="n">
        <v>1641506400</v>
      </c>
      <c r="B3793" s="330" t="n">
        <f aca="false">(A3793/(24*60*60))+DATE(1970,1,1)</f>
        <v>44567.9166666667</v>
      </c>
      <c r="C3793" s="132" t="n">
        <v>20.4869</v>
      </c>
      <c r="D3793" s="132" t="n">
        <v>20.52027</v>
      </c>
      <c r="E3793" s="132" t="n">
        <v>20.35391</v>
      </c>
      <c r="F3793" s="132" t="n">
        <v>20.3662</v>
      </c>
    </row>
    <row r="3794" customFormat="false" ht="12.8" hidden="false" customHeight="false" outlineLevel="0" collapsed="false">
      <c r="A3794" s="131" t="n">
        <v>1641765600</v>
      </c>
      <c r="B3794" s="330" t="n">
        <f aca="false">(A3794/(24*60*60))+DATE(1970,1,1)</f>
        <v>44570.9166666667</v>
      </c>
      <c r="C3794" s="132" t="n">
        <v>20.3606</v>
      </c>
      <c r="D3794" s="132" t="n">
        <v>20.5217</v>
      </c>
      <c r="E3794" s="132" t="n">
        <v>20.3411</v>
      </c>
      <c r="F3794" s="132" t="n">
        <v>20.3672</v>
      </c>
    </row>
    <row r="3795" customFormat="false" ht="12.8" hidden="false" customHeight="false" outlineLevel="0" collapsed="false">
      <c r="A3795" s="131" t="n">
        <v>1641852000</v>
      </c>
      <c r="B3795" s="330" t="n">
        <f aca="false">(A3795/(24*60*60))+DATE(1970,1,1)</f>
        <v>44571.9166666667</v>
      </c>
      <c r="C3795" s="132" t="n">
        <v>20.3672</v>
      </c>
      <c r="D3795" s="132" t="n">
        <v>20.45416</v>
      </c>
      <c r="E3795" s="132" t="n">
        <v>20.34035</v>
      </c>
      <c r="F3795" s="132" t="n">
        <v>20.381</v>
      </c>
    </row>
    <row r="3796" customFormat="false" ht="12.8" hidden="false" customHeight="false" outlineLevel="0" collapsed="false">
      <c r="A3796" s="131" t="n">
        <v>1641938400</v>
      </c>
      <c r="B3796" s="330" t="n">
        <f aca="false">(A3796/(24*60*60))+DATE(1970,1,1)</f>
        <v>44572.9166666667</v>
      </c>
      <c r="C3796" s="132" t="n">
        <v>20.381</v>
      </c>
      <c r="D3796" s="132" t="n">
        <v>20.44354</v>
      </c>
      <c r="E3796" s="132" t="n">
        <v>20.3159</v>
      </c>
      <c r="F3796" s="132" t="n">
        <v>20.3436</v>
      </c>
    </row>
    <row r="3797" customFormat="false" ht="12.8" hidden="false" customHeight="false" outlineLevel="0" collapsed="false">
      <c r="A3797" s="131" t="n">
        <v>1642024800</v>
      </c>
      <c r="B3797" s="330" t="n">
        <f aca="false">(A3797/(24*60*60))+DATE(1970,1,1)</f>
        <v>44573.9166666667</v>
      </c>
      <c r="C3797" s="132" t="n">
        <v>20.3436</v>
      </c>
      <c r="D3797" s="132" t="n">
        <v>20.4162</v>
      </c>
      <c r="E3797" s="132" t="n">
        <v>20.303</v>
      </c>
      <c r="F3797" s="132" t="n">
        <v>20.339</v>
      </c>
    </row>
    <row r="3798" customFormat="false" ht="12.8" hidden="false" customHeight="false" outlineLevel="0" collapsed="false">
      <c r="A3798" s="131" t="n">
        <v>1642111200</v>
      </c>
      <c r="B3798" s="330" t="n">
        <f aca="false">(A3798/(24*60*60))+DATE(1970,1,1)</f>
        <v>44574.9166666667</v>
      </c>
      <c r="C3798" s="132" t="n">
        <v>20.339</v>
      </c>
      <c r="D3798" s="132" t="n">
        <v>20.3661</v>
      </c>
      <c r="E3798" s="132" t="n">
        <v>20.2798</v>
      </c>
      <c r="F3798" s="132" t="n">
        <v>20.295</v>
      </c>
    </row>
    <row r="3799" customFormat="false" ht="12.8" hidden="false" customHeight="false" outlineLevel="0" collapsed="false">
      <c r="A3799" s="131" t="n">
        <v>1642370400</v>
      </c>
      <c r="B3799" s="330" t="n">
        <f aca="false">(A3799/(24*60*60))+DATE(1970,1,1)</f>
        <v>44577.9166666667</v>
      </c>
      <c r="C3799" s="132" t="n">
        <v>20.285</v>
      </c>
      <c r="D3799" s="132" t="n">
        <v>20.35206</v>
      </c>
      <c r="E3799" s="132" t="n">
        <v>20.2762</v>
      </c>
      <c r="F3799" s="132" t="n">
        <v>20.2858</v>
      </c>
    </row>
    <row r="3800" customFormat="false" ht="12.8" hidden="false" customHeight="false" outlineLevel="0" collapsed="false">
      <c r="A3800" s="131" t="n">
        <v>1642456800</v>
      </c>
      <c r="B3800" s="330" t="n">
        <f aca="false">(A3800/(24*60*60))+DATE(1970,1,1)</f>
        <v>44578.9166666667</v>
      </c>
      <c r="C3800" s="132" t="n">
        <v>20.2858</v>
      </c>
      <c r="D3800" s="132" t="n">
        <v>20.44746</v>
      </c>
      <c r="E3800" s="132" t="n">
        <v>20.27222</v>
      </c>
      <c r="F3800" s="132" t="n">
        <v>20.4013</v>
      </c>
    </row>
    <row r="3801" customFormat="false" ht="12.8" hidden="false" customHeight="false" outlineLevel="0" collapsed="false">
      <c r="A3801" s="131" t="n">
        <v>1642543200</v>
      </c>
      <c r="B3801" s="330" t="n">
        <f aca="false">(A3801/(24*60*60))+DATE(1970,1,1)</f>
        <v>44579.9166666667</v>
      </c>
      <c r="C3801" s="132" t="n">
        <v>20.4013</v>
      </c>
      <c r="D3801" s="132" t="n">
        <v>20.52338</v>
      </c>
      <c r="E3801" s="132" t="n">
        <v>20.32467</v>
      </c>
      <c r="F3801" s="132" t="n">
        <v>20.5069</v>
      </c>
    </row>
    <row r="3802" customFormat="false" ht="12.8" hidden="false" customHeight="false" outlineLevel="0" collapsed="false">
      <c r="A3802" s="131" t="n">
        <v>1642629600</v>
      </c>
      <c r="B3802" s="330" t="n">
        <f aca="false">(A3802/(24*60*60))+DATE(1970,1,1)</f>
        <v>44580.9166666667</v>
      </c>
      <c r="C3802" s="132" t="n">
        <v>20.5069</v>
      </c>
      <c r="D3802" s="132" t="n">
        <v>20.56582</v>
      </c>
      <c r="E3802" s="132" t="n">
        <v>20.38237</v>
      </c>
      <c r="F3802" s="132" t="n">
        <v>20.53458</v>
      </c>
    </row>
    <row r="3803" customFormat="false" ht="12.8" hidden="false" customHeight="false" outlineLevel="0" collapsed="false">
      <c r="A3803" s="131" t="n">
        <v>1642716000</v>
      </c>
      <c r="B3803" s="330" t="n">
        <f aca="false">(A3803/(24*60*60))+DATE(1970,1,1)</f>
        <v>44581.9166666667</v>
      </c>
      <c r="C3803" s="132" t="n">
        <v>20.53458</v>
      </c>
      <c r="D3803" s="132" t="n">
        <v>20.55569</v>
      </c>
      <c r="E3803" s="132" t="n">
        <v>20.4287</v>
      </c>
      <c r="F3803" s="132" t="n">
        <v>20.4573</v>
      </c>
    </row>
    <row r="3804" customFormat="false" ht="12.8" hidden="false" customHeight="false" outlineLevel="0" collapsed="false">
      <c r="A3804" s="131" t="n">
        <v>1642975200</v>
      </c>
      <c r="B3804" s="330" t="n">
        <f aca="false">(A3804/(24*60*60))+DATE(1970,1,1)</f>
        <v>44584.9166666667</v>
      </c>
      <c r="C3804" s="132" t="n">
        <v>20.4591</v>
      </c>
      <c r="D3804" s="132" t="n">
        <v>20.69005</v>
      </c>
      <c r="E3804" s="132" t="n">
        <v>20.4354</v>
      </c>
      <c r="F3804" s="132" t="n">
        <v>20.56717</v>
      </c>
    </row>
    <row r="3805" customFormat="false" ht="12.8" hidden="false" customHeight="false" outlineLevel="0" collapsed="false">
      <c r="A3805" s="131" t="n">
        <v>1643061600</v>
      </c>
      <c r="B3805" s="330" t="n">
        <f aca="false">(A3805/(24*60*60))+DATE(1970,1,1)</f>
        <v>44585.9166666667</v>
      </c>
      <c r="C3805" s="132" t="n">
        <v>20.56717</v>
      </c>
      <c r="D3805" s="132" t="n">
        <v>20.6943</v>
      </c>
      <c r="E3805" s="132" t="n">
        <v>20.5617</v>
      </c>
      <c r="F3805" s="132" t="n">
        <v>20.6079</v>
      </c>
    </row>
    <row r="3806" customFormat="false" ht="12.8" hidden="false" customHeight="false" outlineLevel="0" collapsed="false">
      <c r="A3806" s="131" t="n">
        <v>1643148000</v>
      </c>
      <c r="B3806" s="330" t="n">
        <f aca="false">(A3806/(24*60*60))+DATE(1970,1,1)</f>
        <v>44586.9166666667</v>
      </c>
      <c r="C3806" s="132" t="n">
        <v>20.6079</v>
      </c>
      <c r="D3806" s="132" t="n">
        <v>20.7792</v>
      </c>
      <c r="E3806" s="132" t="n">
        <v>20.5497</v>
      </c>
      <c r="F3806" s="132" t="n">
        <v>20.7379</v>
      </c>
    </row>
    <row r="3807" customFormat="false" ht="12.8" hidden="false" customHeight="false" outlineLevel="0" collapsed="false">
      <c r="A3807" s="131" t="n">
        <v>1643234400</v>
      </c>
      <c r="B3807" s="330" t="n">
        <f aca="false">(A3807/(24*60*60))+DATE(1970,1,1)</f>
        <v>44587.9166666667</v>
      </c>
      <c r="C3807" s="132" t="n">
        <v>20.7379</v>
      </c>
      <c r="D3807" s="132" t="n">
        <v>20.80948</v>
      </c>
      <c r="E3807" s="132" t="n">
        <v>20.6518</v>
      </c>
      <c r="F3807" s="132" t="n">
        <v>20.76877</v>
      </c>
    </row>
    <row r="3808" customFormat="false" ht="12.8" hidden="false" customHeight="false" outlineLevel="0" collapsed="false">
      <c r="A3808" s="131" t="n">
        <v>1643320800</v>
      </c>
      <c r="B3808" s="330" t="n">
        <f aca="false">(A3808/(24*60*60))+DATE(1970,1,1)</f>
        <v>44588.9166666667</v>
      </c>
      <c r="C3808" s="132" t="n">
        <v>20.76877</v>
      </c>
      <c r="D3808" s="132" t="n">
        <v>20.913</v>
      </c>
      <c r="E3808" s="132" t="n">
        <v>20.7124</v>
      </c>
      <c r="F3808" s="132" t="n">
        <v>20.7814</v>
      </c>
    </row>
    <row r="3809" customFormat="false" ht="12.8" hidden="false" customHeight="false" outlineLevel="0" collapsed="false">
      <c r="A3809" s="131" t="n">
        <v>1643580000</v>
      </c>
      <c r="B3809" s="330" t="n">
        <f aca="false">(A3809/(24*60*60))+DATE(1970,1,1)</f>
        <v>44591.9166666667</v>
      </c>
      <c r="C3809" s="132" t="n">
        <v>20.7801</v>
      </c>
      <c r="D3809" s="132" t="n">
        <v>20.84615</v>
      </c>
      <c r="E3809" s="132" t="n">
        <v>20.5876</v>
      </c>
      <c r="F3809" s="132" t="n">
        <v>20.6312</v>
      </c>
    </row>
    <row r="3810" customFormat="false" ht="12.8" hidden="false" customHeight="false" outlineLevel="0" collapsed="false">
      <c r="A3810" s="131" t="n">
        <v>1643666400</v>
      </c>
      <c r="B3810" s="330" t="n">
        <f aca="false">(A3810/(24*60*60))+DATE(1970,1,1)</f>
        <v>44592.9166666667</v>
      </c>
      <c r="C3810" s="132" t="n">
        <v>20.6312</v>
      </c>
      <c r="D3810" s="132" t="n">
        <v>20.6469</v>
      </c>
      <c r="E3810" s="132" t="n">
        <v>20.5004</v>
      </c>
      <c r="F3810" s="132" t="n">
        <v>20.5361</v>
      </c>
    </row>
    <row r="3811" customFormat="false" ht="12.8" hidden="false" customHeight="false" outlineLevel="0" collapsed="false">
      <c r="A3811" s="131" t="n">
        <v>1643752800</v>
      </c>
      <c r="B3811" s="330" t="n">
        <f aca="false">(A3811/(24*60*60))+DATE(1970,1,1)</f>
        <v>44593.9166666667</v>
      </c>
      <c r="C3811" s="132" t="n">
        <v>20.5361</v>
      </c>
      <c r="D3811" s="132" t="n">
        <v>20.6423</v>
      </c>
      <c r="E3811" s="132" t="n">
        <v>20.47952</v>
      </c>
      <c r="F3811" s="132" t="n">
        <v>20.5709</v>
      </c>
    </row>
    <row r="3812" customFormat="false" ht="12.8" hidden="false" customHeight="false" outlineLevel="0" collapsed="false">
      <c r="A3812" s="131" t="n">
        <v>1643839200</v>
      </c>
      <c r="B3812" s="330" t="n">
        <f aca="false">(A3812/(24*60*60))+DATE(1970,1,1)</f>
        <v>44594.9166666667</v>
      </c>
      <c r="C3812" s="132" t="n">
        <v>20.5709</v>
      </c>
      <c r="D3812" s="132" t="n">
        <v>20.6524</v>
      </c>
      <c r="E3812" s="132" t="n">
        <v>20.51576</v>
      </c>
      <c r="F3812" s="132" t="n">
        <v>20.5451</v>
      </c>
    </row>
    <row r="3813" customFormat="false" ht="12.8" hidden="false" customHeight="false" outlineLevel="0" collapsed="false">
      <c r="A3813" s="131" t="n">
        <v>1643925600</v>
      </c>
      <c r="B3813" s="330" t="n">
        <f aca="false">(A3813/(24*60*60))+DATE(1970,1,1)</f>
        <v>44595.9166666667</v>
      </c>
      <c r="C3813" s="132" t="n">
        <v>20.5451</v>
      </c>
      <c r="D3813" s="132" t="n">
        <v>20.78957</v>
      </c>
      <c r="E3813" s="132" t="n">
        <v>20.5299</v>
      </c>
      <c r="F3813" s="132" t="n">
        <v>20.6488</v>
      </c>
    </row>
    <row r="3814" customFormat="false" ht="12.8" hidden="false" customHeight="false" outlineLevel="0" collapsed="false">
      <c r="A3814" s="131" t="n">
        <v>1644184800</v>
      </c>
      <c r="B3814" s="330" t="n">
        <f aca="false">(A3814/(24*60*60))+DATE(1970,1,1)</f>
        <v>44598.9166666667</v>
      </c>
      <c r="C3814" s="132" t="n">
        <v>20.6526</v>
      </c>
      <c r="D3814" s="132" t="n">
        <v>20.69848</v>
      </c>
      <c r="E3814" s="132" t="n">
        <v>20.58068</v>
      </c>
      <c r="F3814" s="132" t="n">
        <v>20.58704</v>
      </c>
    </row>
    <row r="3815" customFormat="false" ht="12.8" hidden="false" customHeight="false" outlineLevel="0" collapsed="false">
      <c r="A3815" s="131" t="n">
        <v>1644271200</v>
      </c>
      <c r="B3815" s="330" t="n">
        <f aca="false">(A3815/(24*60*60))+DATE(1970,1,1)</f>
        <v>44599.9166666667</v>
      </c>
      <c r="C3815" s="132" t="n">
        <v>20.58704</v>
      </c>
      <c r="D3815" s="132" t="n">
        <v>20.68641</v>
      </c>
      <c r="E3815" s="132" t="n">
        <v>20.5844</v>
      </c>
      <c r="F3815" s="132" t="n">
        <v>20.60591</v>
      </c>
    </row>
    <row r="3816" customFormat="false" ht="12.8" hidden="false" customHeight="false" outlineLevel="0" collapsed="false">
      <c r="A3816" s="131" t="n">
        <v>1644357600</v>
      </c>
      <c r="B3816" s="330" t="n">
        <f aca="false">(A3816/(24*60*60))+DATE(1970,1,1)</f>
        <v>44600.9166666667</v>
      </c>
      <c r="C3816" s="132" t="n">
        <v>20.60591</v>
      </c>
      <c r="D3816" s="132" t="n">
        <v>20.62221</v>
      </c>
      <c r="E3816" s="132" t="n">
        <v>20.44209</v>
      </c>
      <c r="F3816" s="132" t="n">
        <v>20.46591</v>
      </c>
    </row>
    <row r="3817" customFormat="false" ht="12.8" hidden="false" customHeight="false" outlineLevel="0" collapsed="false">
      <c r="A3817" s="131" t="n">
        <v>1644444000</v>
      </c>
      <c r="B3817" s="330" t="n">
        <f aca="false">(A3817/(24*60*60))+DATE(1970,1,1)</f>
        <v>44601.9166666667</v>
      </c>
      <c r="C3817" s="132" t="n">
        <v>20.46591</v>
      </c>
      <c r="D3817" s="132" t="n">
        <v>20.5874</v>
      </c>
      <c r="E3817" s="132" t="n">
        <v>20.34925</v>
      </c>
      <c r="F3817" s="132" t="n">
        <v>20.554</v>
      </c>
    </row>
    <row r="3818" customFormat="false" ht="12.8" hidden="false" customHeight="false" outlineLevel="0" collapsed="false">
      <c r="A3818" s="131" t="n">
        <v>1644530400</v>
      </c>
      <c r="B3818" s="330" t="n">
        <f aca="false">(A3818/(24*60*60))+DATE(1970,1,1)</f>
        <v>44602.9166666667</v>
      </c>
      <c r="C3818" s="132" t="n">
        <v>20.554</v>
      </c>
      <c r="D3818" s="132" t="n">
        <v>20.6367</v>
      </c>
      <c r="E3818" s="132" t="n">
        <v>20.3612</v>
      </c>
      <c r="F3818" s="132" t="n">
        <v>20.5159</v>
      </c>
    </row>
    <row r="3819" customFormat="false" ht="12.8" hidden="false" customHeight="false" outlineLevel="0" collapsed="false">
      <c r="A3819" s="131" t="n">
        <v>1644789600</v>
      </c>
      <c r="B3819" s="330" t="n">
        <f aca="false">(A3819/(24*60*60))+DATE(1970,1,1)</f>
        <v>44605.9166666667</v>
      </c>
      <c r="C3819" s="132" t="n">
        <v>20.5291</v>
      </c>
      <c r="D3819" s="132" t="n">
        <v>20.57513</v>
      </c>
      <c r="E3819" s="132" t="n">
        <v>20.3891</v>
      </c>
      <c r="F3819" s="132" t="n">
        <v>20.4155</v>
      </c>
    </row>
    <row r="3820" customFormat="false" ht="12.8" hidden="false" customHeight="false" outlineLevel="0" collapsed="false">
      <c r="A3820" s="131" t="n">
        <v>1644876000</v>
      </c>
      <c r="B3820" s="330" t="n">
        <f aca="false">(A3820/(24*60*60))+DATE(1970,1,1)</f>
        <v>44606.9166666667</v>
      </c>
      <c r="C3820" s="132" t="n">
        <v>20.4155</v>
      </c>
      <c r="D3820" s="132" t="n">
        <v>20.45074</v>
      </c>
      <c r="E3820" s="132" t="n">
        <v>20.35005</v>
      </c>
      <c r="F3820" s="132" t="n">
        <v>20.39172</v>
      </c>
    </row>
    <row r="3821" customFormat="false" ht="12.8" hidden="false" customHeight="false" outlineLevel="0" collapsed="false">
      <c r="A3821" s="131" t="n">
        <v>1644962400</v>
      </c>
      <c r="B3821" s="330" t="n">
        <f aca="false">(A3821/(24*60*60))+DATE(1970,1,1)</f>
        <v>44607.9166666667</v>
      </c>
      <c r="C3821" s="132" t="n">
        <v>20.39172</v>
      </c>
      <c r="D3821" s="132" t="n">
        <v>20.4091</v>
      </c>
      <c r="E3821" s="132" t="n">
        <v>20.2526</v>
      </c>
      <c r="F3821" s="132" t="n">
        <v>20.2749</v>
      </c>
    </row>
    <row r="3822" customFormat="false" ht="12.8" hidden="false" customHeight="false" outlineLevel="0" collapsed="false">
      <c r="A3822" s="131" t="n">
        <v>1645048800</v>
      </c>
      <c r="B3822" s="330" t="n">
        <f aca="false">(A3822/(24*60*60))+DATE(1970,1,1)</f>
        <v>44608.9166666667</v>
      </c>
      <c r="C3822" s="132" t="n">
        <v>20.2749</v>
      </c>
      <c r="D3822" s="132" t="n">
        <v>20.35332</v>
      </c>
      <c r="E3822" s="132" t="n">
        <v>20.2342</v>
      </c>
      <c r="F3822" s="132" t="n">
        <v>20.2907</v>
      </c>
    </row>
    <row r="3823" customFormat="false" ht="12.8" hidden="false" customHeight="false" outlineLevel="0" collapsed="false">
      <c r="A3823" s="131" t="n">
        <v>1645135200</v>
      </c>
      <c r="B3823" s="330" t="n">
        <f aca="false">(A3823/(24*60*60))+DATE(1970,1,1)</f>
        <v>44609.9166666667</v>
      </c>
      <c r="C3823" s="132" t="n">
        <v>20.2907</v>
      </c>
      <c r="D3823" s="132" t="n">
        <v>20.3365</v>
      </c>
      <c r="E3823" s="132" t="n">
        <v>20.2624</v>
      </c>
      <c r="F3823" s="132" t="n">
        <v>20.2704</v>
      </c>
    </row>
    <row r="3824" customFormat="false" ht="12.8" hidden="false" customHeight="false" outlineLevel="0" collapsed="false">
      <c r="A3824" s="131" t="n">
        <v>1645394400</v>
      </c>
      <c r="B3824" s="330" t="n">
        <f aca="false">(A3824/(24*60*60))+DATE(1970,1,1)</f>
        <v>44612.9166666667</v>
      </c>
      <c r="C3824" s="132" t="n">
        <v>20.2789</v>
      </c>
      <c r="D3824" s="132" t="n">
        <v>20.3292</v>
      </c>
      <c r="E3824" s="132" t="n">
        <v>20.24862</v>
      </c>
      <c r="F3824" s="132" t="n">
        <v>20.3004</v>
      </c>
    </row>
    <row r="3825" customFormat="false" ht="12.8" hidden="false" customHeight="false" outlineLevel="0" collapsed="false">
      <c r="A3825" s="131" t="n">
        <v>1645480800</v>
      </c>
      <c r="B3825" s="330" t="n">
        <f aca="false">(A3825/(24*60*60))+DATE(1970,1,1)</f>
        <v>44613.9166666667</v>
      </c>
      <c r="C3825" s="132" t="n">
        <v>20.3004</v>
      </c>
      <c r="D3825" s="132" t="n">
        <v>20.37715</v>
      </c>
      <c r="E3825" s="132" t="n">
        <v>20.26985</v>
      </c>
      <c r="F3825" s="132" t="n">
        <v>20.29022</v>
      </c>
    </row>
    <row r="3826" customFormat="false" ht="12.8" hidden="false" customHeight="false" outlineLevel="0" collapsed="false">
      <c r="A3826" s="131" t="n">
        <v>1645567200</v>
      </c>
      <c r="B3826" s="330" t="n">
        <f aca="false">(A3826/(24*60*60))+DATE(1970,1,1)</f>
        <v>44614.9166666667</v>
      </c>
      <c r="C3826" s="132" t="n">
        <v>20.29022</v>
      </c>
      <c r="D3826" s="132" t="n">
        <v>20.3055</v>
      </c>
      <c r="E3826" s="132" t="n">
        <v>20.15587</v>
      </c>
      <c r="F3826" s="132" t="n">
        <v>20.23369</v>
      </c>
    </row>
    <row r="3827" customFormat="false" ht="12.8" hidden="false" customHeight="false" outlineLevel="0" collapsed="false">
      <c r="A3827" s="131" t="n">
        <v>1645653600</v>
      </c>
      <c r="B3827" s="330" t="n">
        <f aca="false">(A3827/(24*60*60))+DATE(1970,1,1)</f>
        <v>44615.9166666667</v>
      </c>
      <c r="C3827" s="132" t="n">
        <v>20.23369</v>
      </c>
      <c r="D3827" s="132" t="n">
        <v>20.7847</v>
      </c>
      <c r="E3827" s="132" t="n">
        <v>20.231</v>
      </c>
      <c r="F3827" s="132" t="n">
        <v>20.5433</v>
      </c>
    </row>
    <row r="3828" customFormat="false" ht="12.8" hidden="false" customHeight="false" outlineLevel="0" collapsed="false">
      <c r="A3828" s="131" t="n">
        <v>1645740000</v>
      </c>
      <c r="B3828" s="330" t="n">
        <f aca="false">(A3828/(24*60*60))+DATE(1970,1,1)</f>
        <v>44616.9166666667</v>
      </c>
      <c r="C3828" s="132" t="n">
        <v>20.5433</v>
      </c>
      <c r="D3828" s="132" t="n">
        <v>20.57549</v>
      </c>
      <c r="E3828" s="132" t="n">
        <v>20.3117</v>
      </c>
      <c r="F3828" s="132" t="n">
        <v>20.3188</v>
      </c>
    </row>
    <row r="3829" customFormat="false" ht="12.8" hidden="false" customHeight="false" outlineLevel="0" collapsed="false">
      <c r="A3829" s="131" t="n">
        <v>1645999200</v>
      </c>
      <c r="B3829" s="330" t="n">
        <f aca="false">(A3829/(24*60*60))+DATE(1970,1,1)</f>
        <v>44619.9166666667</v>
      </c>
      <c r="C3829" s="132" t="n">
        <v>20.3188</v>
      </c>
      <c r="D3829" s="132" t="n">
        <v>20.61464</v>
      </c>
      <c r="E3829" s="132" t="n">
        <v>20.3178</v>
      </c>
      <c r="F3829" s="132" t="n">
        <v>20.467</v>
      </c>
    </row>
    <row r="3830" customFormat="false" ht="12.8" hidden="false" customHeight="false" outlineLevel="0" collapsed="false">
      <c r="A3830" s="131" t="n">
        <v>1646085600</v>
      </c>
      <c r="B3830" s="330" t="n">
        <f aca="false">(A3830/(24*60*60))+DATE(1970,1,1)</f>
        <v>44620.9166666667</v>
      </c>
      <c r="C3830" s="132" t="n">
        <v>20.467</v>
      </c>
      <c r="D3830" s="132" t="n">
        <v>20.67704</v>
      </c>
      <c r="E3830" s="132" t="n">
        <v>20.3904</v>
      </c>
      <c r="F3830" s="132" t="n">
        <v>20.6433</v>
      </c>
    </row>
    <row r="3831" customFormat="false" ht="12.8" hidden="false" customHeight="false" outlineLevel="0" collapsed="false">
      <c r="A3831" s="131" t="n">
        <v>1646172000</v>
      </c>
      <c r="B3831" s="330" t="n">
        <f aca="false">(A3831/(24*60*60))+DATE(1970,1,1)</f>
        <v>44621.9166666667</v>
      </c>
      <c r="C3831" s="132" t="n">
        <v>20.6433</v>
      </c>
      <c r="D3831" s="132" t="n">
        <v>20.7981</v>
      </c>
      <c r="E3831" s="132" t="n">
        <v>20.57829</v>
      </c>
      <c r="F3831" s="132" t="n">
        <v>20.5999</v>
      </c>
    </row>
    <row r="3832" customFormat="false" ht="12.8" hidden="false" customHeight="false" outlineLevel="0" collapsed="false">
      <c r="A3832" s="131" t="n">
        <v>1646258400</v>
      </c>
      <c r="B3832" s="330" t="n">
        <f aca="false">(A3832/(24*60*60))+DATE(1970,1,1)</f>
        <v>44622.9166666667</v>
      </c>
      <c r="C3832" s="132" t="n">
        <v>20.5999</v>
      </c>
      <c r="D3832" s="132" t="n">
        <v>20.7543</v>
      </c>
      <c r="E3832" s="132" t="n">
        <v>20.5919</v>
      </c>
      <c r="F3832" s="132" t="n">
        <v>20.6375</v>
      </c>
    </row>
    <row r="3833" customFormat="false" ht="12.8" hidden="false" customHeight="false" outlineLevel="0" collapsed="false">
      <c r="A3833" s="131" t="n">
        <v>1646344800</v>
      </c>
      <c r="B3833" s="330" t="n">
        <f aca="false">(A3833/(24*60*60))+DATE(1970,1,1)</f>
        <v>44623.9166666667</v>
      </c>
      <c r="C3833" s="132" t="n">
        <v>20.6375</v>
      </c>
      <c r="D3833" s="132" t="n">
        <v>20.97108</v>
      </c>
      <c r="E3833" s="132" t="n">
        <v>20.6329</v>
      </c>
      <c r="F3833" s="132" t="n">
        <v>20.9215</v>
      </c>
    </row>
    <row r="3834" customFormat="false" ht="12.8" hidden="false" customHeight="false" outlineLevel="0" collapsed="false">
      <c r="A3834" s="131" t="n">
        <v>1646604000</v>
      </c>
      <c r="B3834" s="330" t="n">
        <f aca="false">(A3834/(24*60*60))+DATE(1970,1,1)</f>
        <v>44626.9166666667</v>
      </c>
      <c r="C3834" s="132" t="n">
        <v>20.9091</v>
      </c>
      <c r="D3834" s="132" t="n">
        <v>21.3659</v>
      </c>
      <c r="E3834" s="132" t="n">
        <v>20.8983</v>
      </c>
      <c r="F3834" s="132" t="n">
        <v>21.3071</v>
      </c>
    </row>
    <row r="3835" customFormat="false" ht="12.8" hidden="false" customHeight="false" outlineLevel="0" collapsed="false">
      <c r="A3835" s="131" t="n">
        <v>1646690400</v>
      </c>
      <c r="B3835" s="330" t="n">
        <f aca="false">(A3835/(24*60*60))+DATE(1970,1,1)</f>
        <v>44627.9166666667</v>
      </c>
      <c r="C3835" s="132" t="n">
        <v>21.3071</v>
      </c>
      <c r="D3835" s="132" t="n">
        <v>21.46794</v>
      </c>
      <c r="E3835" s="132" t="n">
        <v>21.2042</v>
      </c>
      <c r="F3835" s="132" t="n">
        <v>21.3751</v>
      </c>
    </row>
    <row r="3836" customFormat="false" ht="12.8" hidden="false" customHeight="false" outlineLevel="0" collapsed="false">
      <c r="A3836" s="131" t="n">
        <v>1646776800</v>
      </c>
      <c r="B3836" s="330" t="n">
        <f aca="false">(A3836/(24*60*60))+DATE(1970,1,1)</f>
        <v>44628.9166666667</v>
      </c>
      <c r="C3836" s="132" t="n">
        <v>21.3751</v>
      </c>
      <c r="D3836" s="132" t="n">
        <v>21.3813</v>
      </c>
      <c r="E3836" s="132" t="n">
        <v>20.85523</v>
      </c>
      <c r="F3836" s="132" t="n">
        <v>20.8989</v>
      </c>
    </row>
    <row r="3837" customFormat="false" ht="12.8" hidden="false" customHeight="false" outlineLevel="0" collapsed="false">
      <c r="A3837" s="131" t="n">
        <v>1646863200</v>
      </c>
      <c r="B3837" s="330" t="n">
        <f aca="false">(A3837/(24*60*60))+DATE(1970,1,1)</f>
        <v>44629.9166666667</v>
      </c>
      <c r="C3837" s="132" t="n">
        <v>20.8989</v>
      </c>
      <c r="D3837" s="132" t="n">
        <v>21.06422</v>
      </c>
      <c r="E3837" s="132" t="n">
        <v>20.87684</v>
      </c>
      <c r="F3837" s="132" t="n">
        <v>20.9348</v>
      </c>
    </row>
    <row r="3838" customFormat="false" ht="12.8" hidden="false" customHeight="false" outlineLevel="0" collapsed="false">
      <c r="A3838" s="131" t="n">
        <v>1646949600</v>
      </c>
      <c r="B3838" s="330" t="n">
        <f aca="false">(A3838/(24*60*60))+DATE(1970,1,1)</f>
        <v>44630.9166666667</v>
      </c>
      <c r="C3838" s="132" t="n">
        <v>20.9348</v>
      </c>
      <c r="D3838" s="132" t="n">
        <v>21.0528</v>
      </c>
      <c r="E3838" s="132" t="n">
        <v>20.84488</v>
      </c>
      <c r="F3838" s="132" t="n">
        <v>20.9053</v>
      </c>
    </row>
    <row r="3839" customFormat="false" ht="12.8" hidden="false" customHeight="false" outlineLevel="0" collapsed="false">
      <c r="A3839" s="131" t="n">
        <v>1647205200</v>
      </c>
      <c r="B3839" s="330" t="n">
        <f aca="false">(A3839/(24*60*60))+DATE(1970,1,1)</f>
        <v>44633.875</v>
      </c>
      <c r="C3839" s="132" t="n">
        <v>20.8924</v>
      </c>
      <c r="D3839" s="132" t="n">
        <v>20.9799</v>
      </c>
      <c r="E3839" s="132" t="n">
        <v>20.8318</v>
      </c>
      <c r="F3839" s="132" t="n">
        <v>20.9075</v>
      </c>
    </row>
    <row r="3840" customFormat="false" ht="12.8" hidden="false" customHeight="false" outlineLevel="0" collapsed="false">
      <c r="A3840" s="131" t="n">
        <v>1647291600</v>
      </c>
      <c r="B3840" s="330" t="n">
        <f aca="false">(A3840/(24*60*60))+DATE(1970,1,1)</f>
        <v>44634.875</v>
      </c>
      <c r="C3840" s="132" t="n">
        <v>20.9075</v>
      </c>
      <c r="D3840" s="132" t="n">
        <v>20.92805</v>
      </c>
      <c r="E3840" s="132" t="n">
        <v>20.8146</v>
      </c>
      <c r="F3840" s="132" t="n">
        <v>20.8214</v>
      </c>
    </row>
    <row r="3841" customFormat="false" ht="12.8" hidden="false" customHeight="false" outlineLevel="0" collapsed="false">
      <c r="A3841" s="131" t="n">
        <v>1647378000</v>
      </c>
      <c r="B3841" s="330" t="n">
        <f aca="false">(A3841/(24*60*60))+DATE(1970,1,1)</f>
        <v>44635.875</v>
      </c>
      <c r="C3841" s="132" t="n">
        <v>20.8214</v>
      </c>
      <c r="D3841" s="132" t="n">
        <v>20.85257</v>
      </c>
      <c r="E3841" s="132" t="n">
        <v>20.59506</v>
      </c>
      <c r="F3841" s="132" t="n">
        <v>20.6279</v>
      </c>
    </row>
    <row r="3842" customFormat="false" ht="12.8" hidden="false" customHeight="false" outlineLevel="0" collapsed="false">
      <c r="A3842" s="131" t="n">
        <v>1647464400</v>
      </c>
      <c r="B3842" s="330" t="n">
        <f aca="false">(A3842/(24*60*60))+DATE(1970,1,1)</f>
        <v>44636.875</v>
      </c>
      <c r="C3842" s="132" t="n">
        <v>20.6279</v>
      </c>
      <c r="D3842" s="132" t="n">
        <v>20.66563</v>
      </c>
      <c r="E3842" s="132" t="n">
        <v>20.49863</v>
      </c>
      <c r="F3842" s="132" t="n">
        <v>20.5214</v>
      </c>
    </row>
    <row r="3843" customFormat="false" ht="12.8" hidden="false" customHeight="false" outlineLevel="0" collapsed="false">
      <c r="A3843" s="131" t="n">
        <v>1647550800</v>
      </c>
      <c r="B3843" s="330" t="n">
        <f aca="false">(A3843/(24*60*60))+DATE(1970,1,1)</f>
        <v>44637.875</v>
      </c>
      <c r="C3843" s="132" t="n">
        <v>20.5214</v>
      </c>
      <c r="D3843" s="132" t="n">
        <v>20.5419</v>
      </c>
      <c r="E3843" s="132" t="n">
        <v>20.3539</v>
      </c>
      <c r="F3843" s="132" t="n">
        <v>20.3565</v>
      </c>
    </row>
    <row r="3844" customFormat="false" ht="12.8" hidden="false" customHeight="false" outlineLevel="0" collapsed="false">
      <c r="A3844" s="131" t="n">
        <v>1647810000</v>
      </c>
      <c r="B3844" s="330" t="n">
        <f aca="false">(A3844/(24*60*60))+DATE(1970,1,1)</f>
        <v>44640.875</v>
      </c>
      <c r="C3844" s="132" t="n">
        <v>20.3717</v>
      </c>
      <c r="D3844" s="132" t="n">
        <v>20.41344</v>
      </c>
      <c r="E3844" s="132" t="n">
        <v>20.2678</v>
      </c>
      <c r="F3844" s="132" t="n">
        <v>20.33331</v>
      </c>
    </row>
    <row r="3845" customFormat="false" ht="12.8" hidden="false" customHeight="false" outlineLevel="0" collapsed="false">
      <c r="A3845" s="131" t="n">
        <v>1647896400</v>
      </c>
      <c r="B3845" s="330" t="n">
        <f aca="false">(A3845/(24*60*60))+DATE(1970,1,1)</f>
        <v>44641.875</v>
      </c>
      <c r="C3845" s="132" t="n">
        <v>20.33331</v>
      </c>
      <c r="D3845" s="132" t="n">
        <v>20.41841</v>
      </c>
      <c r="E3845" s="132" t="n">
        <v>20.24994</v>
      </c>
      <c r="F3845" s="132" t="n">
        <v>20.2775</v>
      </c>
    </row>
    <row r="3846" customFormat="false" ht="12.8" hidden="false" customHeight="false" outlineLevel="0" collapsed="false">
      <c r="A3846" s="131" t="n">
        <v>1647982800</v>
      </c>
      <c r="B3846" s="330" t="n">
        <f aca="false">(A3846/(24*60*60))+DATE(1970,1,1)</f>
        <v>44642.875</v>
      </c>
      <c r="C3846" s="132" t="n">
        <v>20.2775</v>
      </c>
      <c r="D3846" s="132" t="n">
        <v>20.29035</v>
      </c>
      <c r="E3846" s="132" t="n">
        <v>20.1546</v>
      </c>
      <c r="F3846" s="132" t="n">
        <v>20.2186</v>
      </c>
    </row>
    <row r="3847" customFormat="false" ht="12.8" hidden="false" customHeight="false" outlineLevel="0" collapsed="false">
      <c r="A3847" s="131" t="n">
        <v>1648069200</v>
      </c>
      <c r="B3847" s="330" t="n">
        <f aca="false">(A3847/(24*60*60))+DATE(1970,1,1)</f>
        <v>44643.875</v>
      </c>
      <c r="C3847" s="132" t="n">
        <v>20.2186</v>
      </c>
      <c r="D3847" s="132" t="n">
        <v>20.2394</v>
      </c>
      <c r="E3847" s="132" t="n">
        <v>20.0682</v>
      </c>
      <c r="F3847" s="132" t="n">
        <v>20.0847</v>
      </c>
    </row>
    <row r="3848" customFormat="false" ht="12.8" hidden="false" customHeight="false" outlineLevel="0" collapsed="false">
      <c r="A3848" s="131" t="n">
        <v>1648155600</v>
      </c>
      <c r="B3848" s="330" t="n">
        <f aca="false">(A3848/(24*60*60))+DATE(1970,1,1)</f>
        <v>44644.875</v>
      </c>
      <c r="C3848" s="132" t="n">
        <v>20.0847</v>
      </c>
      <c r="D3848" s="132" t="n">
        <v>20.09521</v>
      </c>
      <c r="E3848" s="132" t="n">
        <v>19.91103</v>
      </c>
      <c r="F3848" s="132" t="n">
        <v>20.0263</v>
      </c>
    </row>
    <row r="3849" customFormat="false" ht="12.8" hidden="false" customHeight="false" outlineLevel="0" collapsed="false">
      <c r="A3849" s="131" t="n">
        <v>1648414800</v>
      </c>
      <c r="B3849" s="330" t="n">
        <f aca="false">(A3849/(24*60*60))+DATE(1970,1,1)</f>
        <v>44647.875</v>
      </c>
      <c r="C3849" s="132" t="n">
        <v>20.0179</v>
      </c>
      <c r="D3849" s="132" t="n">
        <v>20.19003</v>
      </c>
      <c r="E3849" s="132" t="n">
        <v>20.0118</v>
      </c>
      <c r="F3849" s="132" t="n">
        <v>20.1159</v>
      </c>
    </row>
    <row r="3850" customFormat="false" ht="12.8" hidden="false" customHeight="false" outlineLevel="0" collapsed="false">
      <c r="A3850" s="131" t="n">
        <v>1648501200</v>
      </c>
      <c r="B3850" s="330" t="n">
        <f aca="false">(A3850/(24*60*60))+DATE(1970,1,1)</f>
        <v>44648.875</v>
      </c>
      <c r="C3850" s="132" t="n">
        <v>20.1159</v>
      </c>
      <c r="D3850" s="132" t="n">
        <v>20.1362</v>
      </c>
      <c r="E3850" s="132" t="n">
        <v>19.9128</v>
      </c>
      <c r="F3850" s="132" t="n">
        <v>19.9524</v>
      </c>
    </row>
    <row r="3851" customFormat="false" ht="12.8" hidden="false" customHeight="false" outlineLevel="0" collapsed="false">
      <c r="A3851" s="131" t="n">
        <v>1648587600</v>
      </c>
      <c r="B3851" s="330" t="n">
        <f aca="false">(A3851/(24*60*60))+DATE(1970,1,1)</f>
        <v>44649.875</v>
      </c>
      <c r="C3851" s="132" t="n">
        <v>19.9524</v>
      </c>
      <c r="D3851" s="132" t="n">
        <v>19.98124</v>
      </c>
      <c r="E3851" s="132" t="n">
        <v>19.81642</v>
      </c>
      <c r="F3851" s="132" t="n">
        <v>19.8649</v>
      </c>
    </row>
    <row r="3852" customFormat="false" ht="12.8" hidden="false" customHeight="false" outlineLevel="0" collapsed="false">
      <c r="A3852" s="131" t="n">
        <v>1648674000</v>
      </c>
      <c r="B3852" s="330" t="n">
        <f aca="false">(A3852/(24*60*60))+DATE(1970,1,1)</f>
        <v>44650.875</v>
      </c>
      <c r="C3852" s="132" t="n">
        <v>19.8649</v>
      </c>
      <c r="D3852" s="132" t="n">
        <v>19.96809</v>
      </c>
      <c r="E3852" s="132" t="n">
        <v>19.81713</v>
      </c>
      <c r="F3852" s="132" t="n">
        <v>19.8573</v>
      </c>
    </row>
    <row r="3853" customFormat="false" ht="12.8" hidden="false" customHeight="false" outlineLevel="0" collapsed="false">
      <c r="A3853" s="131" t="n">
        <v>1648760400</v>
      </c>
      <c r="B3853" s="330" t="n">
        <f aca="false">(A3853/(24*60*60))+DATE(1970,1,1)</f>
        <v>44651.875</v>
      </c>
      <c r="C3853" s="132" t="n">
        <v>19.8573</v>
      </c>
      <c r="D3853" s="132" t="n">
        <v>19.93181</v>
      </c>
      <c r="E3853" s="132" t="n">
        <v>19.7458</v>
      </c>
      <c r="F3853" s="132" t="n">
        <v>19.8423</v>
      </c>
    </row>
    <row r="3854" customFormat="false" ht="12.8" hidden="false" customHeight="false" outlineLevel="0" collapsed="false">
      <c r="A3854" s="131" t="n">
        <v>1649019600</v>
      </c>
      <c r="B3854" s="330" t="n">
        <f aca="false">(A3854/(24*60*60))+DATE(1970,1,1)</f>
        <v>44654.875</v>
      </c>
      <c r="C3854" s="132" t="n">
        <v>19.8423</v>
      </c>
      <c r="D3854" s="132" t="n">
        <v>19.88156</v>
      </c>
      <c r="E3854" s="132" t="n">
        <v>19.7257</v>
      </c>
      <c r="F3854" s="132" t="n">
        <v>19.7954</v>
      </c>
    </row>
    <row r="3855" customFormat="false" ht="12.8" hidden="false" customHeight="false" outlineLevel="0" collapsed="false">
      <c r="A3855" s="131" t="n">
        <v>1649106000</v>
      </c>
      <c r="B3855" s="330" t="n">
        <f aca="false">(A3855/(24*60*60))+DATE(1970,1,1)</f>
        <v>44655.875</v>
      </c>
      <c r="C3855" s="132" t="n">
        <v>19.7954</v>
      </c>
      <c r="D3855" s="132" t="n">
        <v>20.01112</v>
      </c>
      <c r="E3855" s="132" t="n">
        <v>19.7615</v>
      </c>
      <c r="F3855" s="132" t="n">
        <v>19.9967</v>
      </c>
    </row>
    <row r="3856" customFormat="false" ht="12.8" hidden="false" customHeight="false" outlineLevel="0" collapsed="false">
      <c r="A3856" s="131" t="n">
        <v>1649192400</v>
      </c>
      <c r="B3856" s="330" t="n">
        <f aca="false">(A3856/(24*60*60))+DATE(1970,1,1)</f>
        <v>44656.875</v>
      </c>
      <c r="C3856" s="132" t="n">
        <v>19.9967</v>
      </c>
      <c r="D3856" s="132" t="n">
        <v>20.19414</v>
      </c>
      <c r="E3856" s="132" t="n">
        <v>19.97389</v>
      </c>
      <c r="F3856" s="132" t="n">
        <v>20.1524</v>
      </c>
    </row>
    <row r="3857" customFormat="false" ht="12.8" hidden="false" customHeight="false" outlineLevel="0" collapsed="false">
      <c r="A3857" s="131" t="n">
        <v>1649278800</v>
      </c>
      <c r="B3857" s="330" t="n">
        <f aca="false">(A3857/(24*60*60))+DATE(1970,1,1)</f>
        <v>44657.875</v>
      </c>
      <c r="C3857" s="132" t="n">
        <v>20.1524</v>
      </c>
      <c r="D3857" s="132" t="n">
        <v>20.19109</v>
      </c>
      <c r="E3857" s="132" t="n">
        <v>20.071</v>
      </c>
      <c r="F3857" s="132" t="n">
        <v>20.1341</v>
      </c>
    </row>
    <row r="3858" customFormat="false" ht="12.8" hidden="false" customHeight="false" outlineLevel="0" collapsed="false">
      <c r="A3858" s="131" t="n">
        <v>1649365200</v>
      </c>
      <c r="B3858" s="330" t="n">
        <f aca="false">(A3858/(24*60*60))+DATE(1970,1,1)</f>
        <v>44658.875</v>
      </c>
      <c r="C3858" s="132" t="n">
        <v>20.1341</v>
      </c>
      <c r="D3858" s="132" t="n">
        <v>20.1882</v>
      </c>
      <c r="E3858" s="132" t="n">
        <v>20.01938</v>
      </c>
      <c r="F3858" s="132" t="n">
        <v>20.04</v>
      </c>
    </row>
    <row r="3859" customFormat="false" ht="12.8" hidden="false" customHeight="false" outlineLevel="0" collapsed="false">
      <c r="A3859" s="131" t="n">
        <v>1649624400</v>
      </c>
      <c r="B3859" s="330" t="n">
        <f aca="false">(A3859/(24*60*60))+DATE(1970,1,1)</f>
        <v>44661.875</v>
      </c>
      <c r="C3859" s="132" t="n">
        <v>20.04</v>
      </c>
      <c r="D3859" s="132" t="n">
        <v>20.12229</v>
      </c>
      <c r="E3859" s="132" t="n">
        <v>19.89939</v>
      </c>
      <c r="F3859" s="132" t="n">
        <v>19.9339</v>
      </c>
    </row>
    <row r="3860" customFormat="false" ht="12.8" hidden="false" customHeight="false" outlineLevel="0" collapsed="false">
      <c r="A3860" s="131" t="n">
        <v>1649710800</v>
      </c>
      <c r="B3860" s="330" t="n">
        <f aca="false">(A3860/(24*60*60))+DATE(1970,1,1)</f>
        <v>44662.875</v>
      </c>
      <c r="C3860" s="132" t="n">
        <v>19.9339</v>
      </c>
      <c r="D3860" s="132" t="n">
        <v>19.95103</v>
      </c>
      <c r="E3860" s="132" t="n">
        <v>19.77401</v>
      </c>
      <c r="F3860" s="132" t="n">
        <v>19.8008</v>
      </c>
    </row>
    <row r="3861" customFormat="false" ht="12.8" hidden="false" customHeight="false" outlineLevel="0" collapsed="false">
      <c r="A3861" s="131" t="n">
        <v>1649797200</v>
      </c>
      <c r="B3861" s="330" t="n">
        <f aca="false">(A3861/(24*60*60))+DATE(1970,1,1)</f>
        <v>44663.875</v>
      </c>
      <c r="C3861" s="132" t="n">
        <v>19.8008</v>
      </c>
      <c r="D3861" s="132" t="n">
        <v>19.8354</v>
      </c>
      <c r="E3861" s="132" t="n">
        <v>19.74</v>
      </c>
      <c r="F3861" s="132" t="n">
        <v>19.7819</v>
      </c>
    </row>
    <row r="3862" customFormat="false" ht="12.8" hidden="false" customHeight="false" outlineLevel="0" collapsed="false">
      <c r="A3862" s="131" t="n">
        <v>1649883600</v>
      </c>
      <c r="B3862" s="330" t="n">
        <f aca="false">(A3862/(24*60*60))+DATE(1970,1,1)</f>
        <v>44664.875</v>
      </c>
      <c r="C3862" s="132" t="n">
        <v>19.7819</v>
      </c>
      <c r="D3862" s="132" t="n">
        <v>20.02713</v>
      </c>
      <c r="E3862" s="132" t="n">
        <v>19.7293</v>
      </c>
      <c r="F3862" s="132" t="n">
        <v>19.9683</v>
      </c>
    </row>
    <row r="3863" customFormat="false" ht="12.8" hidden="false" customHeight="false" outlineLevel="0" collapsed="false">
      <c r="A3863" s="131" t="n">
        <v>1649970000</v>
      </c>
      <c r="B3863" s="330" t="n">
        <f aca="false">(A3863/(24*60*60))+DATE(1970,1,1)</f>
        <v>44665.875</v>
      </c>
      <c r="C3863" s="132" t="n">
        <v>19.9683</v>
      </c>
      <c r="D3863" s="132" t="n">
        <v>19.989</v>
      </c>
      <c r="E3863" s="132" t="n">
        <v>19.8985</v>
      </c>
      <c r="F3863" s="132" t="n">
        <v>19.9035</v>
      </c>
    </row>
    <row r="3864" customFormat="false" ht="12.8" hidden="false" customHeight="false" outlineLevel="0" collapsed="false">
      <c r="A3864" s="131" t="n">
        <v>1650229200</v>
      </c>
      <c r="B3864" s="330" t="n">
        <f aca="false">(A3864/(24*60*60))+DATE(1970,1,1)</f>
        <v>44668.875</v>
      </c>
      <c r="C3864" s="132" t="n">
        <v>19.9035</v>
      </c>
      <c r="D3864" s="132" t="n">
        <v>20.0133</v>
      </c>
      <c r="E3864" s="132" t="n">
        <v>19.815</v>
      </c>
      <c r="F3864" s="132" t="n">
        <v>19.818</v>
      </c>
    </row>
    <row r="3865" customFormat="false" ht="12.8" hidden="false" customHeight="false" outlineLevel="0" collapsed="false">
      <c r="A3865" s="131" t="n">
        <v>1650315600</v>
      </c>
      <c r="B3865" s="330" t="n">
        <f aca="false">(A3865/(24*60*60))+DATE(1970,1,1)</f>
        <v>44669.875</v>
      </c>
      <c r="C3865" s="132" t="n">
        <v>19.818</v>
      </c>
      <c r="D3865" s="132" t="n">
        <v>20.0829</v>
      </c>
      <c r="E3865" s="132" t="n">
        <v>19.76018</v>
      </c>
      <c r="F3865" s="132" t="n">
        <v>20.0126</v>
      </c>
    </row>
    <row r="3866" customFormat="false" ht="12.8" hidden="false" customHeight="false" outlineLevel="0" collapsed="false">
      <c r="A3866" s="131" t="n">
        <v>1650402000</v>
      </c>
      <c r="B3866" s="330" t="n">
        <f aca="false">(A3866/(24*60*60))+DATE(1970,1,1)</f>
        <v>44670.875</v>
      </c>
      <c r="C3866" s="132" t="n">
        <v>20.0126</v>
      </c>
      <c r="D3866" s="132" t="n">
        <v>20.07366</v>
      </c>
      <c r="E3866" s="132" t="n">
        <v>19.94645</v>
      </c>
      <c r="F3866" s="132" t="n">
        <v>19.9914</v>
      </c>
    </row>
    <row r="3867" customFormat="false" ht="12.8" hidden="false" customHeight="false" outlineLevel="0" collapsed="false">
      <c r="A3867" s="131" t="n">
        <v>1650488400</v>
      </c>
      <c r="B3867" s="330" t="n">
        <f aca="false">(A3867/(24*60*60))+DATE(1970,1,1)</f>
        <v>44671.875</v>
      </c>
      <c r="C3867" s="132" t="n">
        <v>19.9914</v>
      </c>
      <c r="D3867" s="132" t="n">
        <v>20.23799</v>
      </c>
      <c r="E3867" s="132" t="n">
        <v>19.9642</v>
      </c>
      <c r="F3867" s="132" t="n">
        <v>20.1673</v>
      </c>
    </row>
    <row r="3868" customFormat="false" ht="12.8" hidden="false" customHeight="false" outlineLevel="0" collapsed="false">
      <c r="A3868" s="131" t="n">
        <v>1650574800</v>
      </c>
      <c r="B3868" s="330" t="n">
        <f aca="false">(A3868/(24*60*60))+DATE(1970,1,1)</f>
        <v>44672.875</v>
      </c>
      <c r="C3868" s="132" t="n">
        <v>20.1673</v>
      </c>
      <c r="D3868" s="132" t="n">
        <v>20.37813</v>
      </c>
      <c r="E3868" s="132" t="n">
        <v>20.1432</v>
      </c>
      <c r="F3868" s="132" t="n">
        <v>20.2116</v>
      </c>
    </row>
    <row r="3869" customFormat="false" ht="12.8" hidden="false" customHeight="false" outlineLevel="0" collapsed="false">
      <c r="A3869" s="131" t="n">
        <v>1650834000</v>
      </c>
      <c r="B3869" s="330" t="n">
        <f aca="false">(A3869/(24*60*60))+DATE(1970,1,1)</f>
        <v>44675.875</v>
      </c>
      <c r="C3869" s="132" t="n">
        <v>20.19704</v>
      </c>
      <c r="D3869" s="132" t="n">
        <v>20.48513</v>
      </c>
      <c r="E3869" s="132" t="n">
        <v>20.1611</v>
      </c>
      <c r="F3869" s="132" t="n">
        <v>20.1723</v>
      </c>
    </row>
    <row r="3870" customFormat="false" ht="12.8" hidden="false" customHeight="false" outlineLevel="0" collapsed="false">
      <c r="A3870" s="131" t="n">
        <v>1650920400</v>
      </c>
      <c r="B3870" s="330" t="n">
        <f aca="false">(A3870/(24*60*60))+DATE(1970,1,1)</f>
        <v>44676.875</v>
      </c>
      <c r="C3870" s="132" t="n">
        <v>20.1723</v>
      </c>
      <c r="D3870" s="132" t="n">
        <v>20.45114</v>
      </c>
      <c r="E3870" s="132" t="n">
        <v>20.1663</v>
      </c>
      <c r="F3870" s="132" t="n">
        <v>20.4273</v>
      </c>
    </row>
    <row r="3871" customFormat="false" ht="12.8" hidden="false" customHeight="false" outlineLevel="0" collapsed="false">
      <c r="A3871" s="131" t="n">
        <v>1651006800</v>
      </c>
      <c r="B3871" s="330" t="n">
        <f aca="false">(A3871/(24*60*60))+DATE(1970,1,1)</f>
        <v>44677.875</v>
      </c>
      <c r="C3871" s="132" t="n">
        <v>20.4273</v>
      </c>
      <c r="D3871" s="132" t="n">
        <v>20.537</v>
      </c>
      <c r="E3871" s="132" t="n">
        <v>20.32184</v>
      </c>
      <c r="F3871" s="132" t="n">
        <v>20.3866</v>
      </c>
    </row>
    <row r="3872" customFormat="false" ht="12.8" hidden="false" customHeight="false" outlineLevel="0" collapsed="false">
      <c r="A3872" s="131" t="n">
        <v>1651093200</v>
      </c>
      <c r="B3872" s="330" t="n">
        <f aca="false">(A3872/(24*60*60))+DATE(1970,1,1)</f>
        <v>44678.875</v>
      </c>
      <c r="C3872" s="132" t="n">
        <v>20.3866</v>
      </c>
      <c r="D3872" s="132" t="n">
        <v>20.63706</v>
      </c>
      <c r="E3872" s="132" t="n">
        <v>20.34539</v>
      </c>
      <c r="F3872" s="132" t="n">
        <v>20.4355</v>
      </c>
    </row>
    <row r="3873" customFormat="false" ht="12.8" hidden="false" customHeight="false" outlineLevel="0" collapsed="false">
      <c r="A3873" s="131" t="n">
        <v>1651179600</v>
      </c>
      <c r="B3873" s="330" t="n">
        <f aca="false">(A3873/(24*60*60))+DATE(1970,1,1)</f>
        <v>44679.875</v>
      </c>
      <c r="C3873" s="132" t="n">
        <v>20.4355</v>
      </c>
      <c r="D3873" s="132" t="n">
        <v>20.4657</v>
      </c>
      <c r="E3873" s="132" t="n">
        <v>20.2849</v>
      </c>
      <c r="F3873" s="132" t="n">
        <v>20.4121</v>
      </c>
    </row>
    <row r="3874" customFormat="false" ht="12.8" hidden="false" customHeight="false" outlineLevel="0" collapsed="false">
      <c r="A3874" s="131" t="n">
        <v>1651438800</v>
      </c>
      <c r="B3874" s="330" t="n">
        <f aca="false">(A3874/(24*60*60))+DATE(1970,1,1)</f>
        <v>44682.875</v>
      </c>
      <c r="C3874" s="132" t="n">
        <v>20.4121</v>
      </c>
      <c r="D3874" s="132" t="n">
        <v>20.51046</v>
      </c>
      <c r="E3874" s="132" t="n">
        <v>20.34</v>
      </c>
      <c r="F3874" s="132" t="n">
        <v>20.4694</v>
      </c>
    </row>
    <row r="3875" customFormat="false" ht="12.8" hidden="false" customHeight="false" outlineLevel="0" collapsed="false">
      <c r="A3875" s="131" t="n">
        <v>1651525200</v>
      </c>
      <c r="B3875" s="330" t="n">
        <f aca="false">(A3875/(24*60*60))+DATE(1970,1,1)</f>
        <v>44683.875</v>
      </c>
      <c r="C3875" s="132" t="n">
        <v>20.4694</v>
      </c>
      <c r="D3875" s="132" t="n">
        <v>20.48432</v>
      </c>
      <c r="E3875" s="132" t="n">
        <v>20.26145</v>
      </c>
      <c r="F3875" s="132" t="n">
        <v>20.2667</v>
      </c>
    </row>
    <row r="3876" customFormat="false" ht="12.8" hidden="false" customHeight="false" outlineLevel="0" collapsed="false">
      <c r="A3876" s="131" t="n">
        <v>1651611600</v>
      </c>
      <c r="B3876" s="330" t="n">
        <f aca="false">(A3876/(24*60*60))+DATE(1970,1,1)</f>
        <v>44684.875</v>
      </c>
      <c r="C3876" s="132" t="n">
        <v>20.2667</v>
      </c>
      <c r="D3876" s="132" t="n">
        <v>20.30728</v>
      </c>
      <c r="E3876" s="132" t="n">
        <v>19.9928</v>
      </c>
      <c r="F3876" s="132" t="n">
        <v>19.9928</v>
      </c>
    </row>
    <row r="3877" customFormat="false" ht="12.8" hidden="false" customHeight="false" outlineLevel="0" collapsed="false">
      <c r="A3877" s="131" t="n">
        <v>1651698000</v>
      </c>
      <c r="B3877" s="330" t="n">
        <f aca="false">(A3877/(24*60*60))+DATE(1970,1,1)</f>
        <v>44685.875</v>
      </c>
      <c r="C3877" s="132" t="n">
        <v>19.9928</v>
      </c>
      <c r="D3877" s="132" t="n">
        <v>20.3158</v>
      </c>
      <c r="E3877" s="132" t="n">
        <v>19.9928</v>
      </c>
      <c r="F3877" s="132" t="n">
        <v>20.2205</v>
      </c>
    </row>
    <row r="3878" customFormat="false" ht="12.8" hidden="false" customHeight="false" outlineLevel="0" collapsed="false">
      <c r="A3878" s="131" t="n">
        <v>1651784400</v>
      </c>
      <c r="B3878" s="330" t="n">
        <f aca="false">(A3878/(24*60*60))+DATE(1970,1,1)</f>
        <v>44686.875</v>
      </c>
      <c r="C3878" s="132" t="n">
        <v>20.2205</v>
      </c>
      <c r="D3878" s="132" t="n">
        <v>20.29698</v>
      </c>
      <c r="E3878" s="132" t="n">
        <v>20.0705</v>
      </c>
      <c r="F3878" s="132" t="n">
        <v>20.1402</v>
      </c>
    </row>
    <row r="3879" customFormat="false" ht="12.8" hidden="false" customHeight="false" outlineLevel="0" collapsed="false">
      <c r="A3879" s="131" t="n">
        <v>1652043600</v>
      </c>
      <c r="B3879" s="330" t="n">
        <f aca="false">(A3879/(24*60*60))+DATE(1970,1,1)</f>
        <v>44689.875</v>
      </c>
      <c r="C3879" s="132" t="n">
        <v>20.1402</v>
      </c>
      <c r="D3879" s="132" t="n">
        <v>20.4033</v>
      </c>
      <c r="E3879" s="132" t="n">
        <v>20.1402</v>
      </c>
      <c r="F3879" s="132" t="n">
        <v>20.3949</v>
      </c>
    </row>
    <row r="3880" customFormat="false" ht="12.8" hidden="false" customHeight="false" outlineLevel="0" collapsed="false">
      <c r="A3880" s="131" t="n">
        <v>1652130000</v>
      </c>
      <c r="B3880" s="330" t="n">
        <f aca="false">(A3880/(24*60*60))+DATE(1970,1,1)</f>
        <v>44690.875</v>
      </c>
      <c r="C3880" s="132" t="n">
        <v>20.3949</v>
      </c>
      <c r="D3880" s="132" t="n">
        <v>20.43727</v>
      </c>
      <c r="E3880" s="132" t="n">
        <v>20.27249</v>
      </c>
      <c r="F3880" s="132" t="n">
        <v>20.3835</v>
      </c>
    </row>
    <row r="3881" customFormat="false" ht="12.8" hidden="false" customHeight="false" outlineLevel="0" collapsed="false">
      <c r="A3881" s="131" t="n">
        <v>1652216400</v>
      </c>
      <c r="B3881" s="330" t="n">
        <f aca="false">(A3881/(24*60*60))+DATE(1970,1,1)</f>
        <v>44691.875</v>
      </c>
      <c r="C3881" s="132" t="n">
        <v>20.3835</v>
      </c>
      <c r="D3881" s="132" t="n">
        <v>20.46535</v>
      </c>
      <c r="E3881" s="132" t="n">
        <v>20.2267</v>
      </c>
      <c r="F3881" s="132" t="n">
        <v>20.3042</v>
      </c>
    </row>
    <row r="3882" customFormat="false" ht="12.8" hidden="false" customHeight="false" outlineLevel="0" collapsed="false">
      <c r="A3882" s="131" t="n">
        <v>1652302800</v>
      </c>
      <c r="B3882" s="330" t="n">
        <f aca="false">(A3882/(24*60*60))+DATE(1970,1,1)</f>
        <v>44692.875</v>
      </c>
      <c r="C3882" s="132" t="n">
        <v>20.3042</v>
      </c>
      <c r="D3882" s="132" t="n">
        <v>20.47287</v>
      </c>
      <c r="E3882" s="132" t="n">
        <v>20.2294</v>
      </c>
      <c r="F3882" s="132" t="n">
        <v>20.2448</v>
      </c>
    </row>
    <row r="3883" customFormat="false" ht="12.8" hidden="false" customHeight="false" outlineLevel="0" collapsed="false">
      <c r="A3883" s="131" t="n">
        <v>1652389200</v>
      </c>
      <c r="B3883" s="330" t="n">
        <f aca="false">(A3883/(24*60*60))+DATE(1970,1,1)</f>
        <v>44693.875</v>
      </c>
      <c r="C3883" s="132" t="n">
        <v>20.2448</v>
      </c>
      <c r="D3883" s="132" t="n">
        <v>20.25329</v>
      </c>
      <c r="E3883" s="132" t="n">
        <v>20.07704</v>
      </c>
      <c r="F3883" s="132" t="n">
        <v>20.0926</v>
      </c>
    </row>
    <row r="3884" customFormat="false" ht="12.8" hidden="false" customHeight="false" outlineLevel="0" collapsed="false">
      <c r="A3884" s="131" t="n">
        <v>1652648400</v>
      </c>
      <c r="B3884" s="330" t="n">
        <f aca="false">(A3884/(24*60*60))+DATE(1970,1,1)</f>
        <v>44696.875</v>
      </c>
      <c r="C3884" s="132" t="n">
        <v>20.0735</v>
      </c>
      <c r="D3884" s="132" t="n">
        <v>20.18289</v>
      </c>
      <c r="E3884" s="132" t="n">
        <v>20.0125</v>
      </c>
      <c r="F3884" s="132" t="n">
        <v>20.0218</v>
      </c>
    </row>
    <row r="3885" customFormat="false" ht="12.8" hidden="false" customHeight="false" outlineLevel="0" collapsed="false">
      <c r="A3885" s="131" t="n">
        <v>1652734800</v>
      </c>
      <c r="B3885" s="330" t="n">
        <f aca="false">(A3885/(24*60*60))+DATE(1970,1,1)</f>
        <v>44697.875</v>
      </c>
      <c r="C3885" s="132" t="n">
        <v>20.0218</v>
      </c>
      <c r="D3885" s="132" t="n">
        <v>20.03849</v>
      </c>
      <c r="E3885" s="132" t="n">
        <v>19.9144</v>
      </c>
      <c r="F3885" s="132" t="n">
        <v>19.9365</v>
      </c>
    </row>
    <row r="3886" customFormat="false" ht="12.8" hidden="false" customHeight="false" outlineLevel="0" collapsed="false">
      <c r="A3886" s="131" t="n">
        <v>1652821200</v>
      </c>
      <c r="B3886" s="330" t="n">
        <f aca="false">(A3886/(24*60*60))+DATE(1970,1,1)</f>
        <v>44698.875</v>
      </c>
      <c r="C3886" s="132" t="n">
        <v>19.9365</v>
      </c>
      <c r="D3886" s="132" t="n">
        <v>20.07857</v>
      </c>
      <c r="E3886" s="132" t="n">
        <v>19.8699</v>
      </c>
      <c r="F3886" s="132" t="n">
        <v>20.0197</v>
      </c>
    </row>
    <row r="3887" customFormat="false" ht="12.8" hidden="false" customHeight="false" outlineLevel="0" collapsed="false">
      <c r="A3887" s="131" t="n">
        <v>1652907600</v>
      </c>
      <c r="B3887" s="330" t="n">
        <f aca="false">(A3887/(24*60*60))+DATE(1970,1,1)</f>
        <v>44699.875</v>
      </c>
      <c r="C3887" s="132" t="n">
        <v>20.0197</v>
      </c>
      <c r="D3887" s="132" t="n">
        <v>20.07205</v>
      </c>
      <c r="E3887" s="132" t="n">
        <v>19.87019</v>
      </c>
      <c r="F3887" s="132" t="n">
        <v>19.8869</v>
      </c>
    </row>
    <row r="3888" customFormat="false" ht="12.8" hidden="false" customHeight="false" outlineLevel="0" collapsed="false">
      <c r="A3888" s="131" t="n">
        <v>1652994000</v>
      </c>
      <c r="B3888" s="330" t="n">
        <f aca="false">(A3888/(24*60*60))+DATE(1970,1,1)</f>
        <v>44700.875</v>
      </c>
      <c r="C3888" s="132" t="n">
        <v>19.8869</v>
      </c>
      <c r="D3888" s="132" t="n">
        <v>19.9614</v>
      </c>
      <c r="E3888" s="132" t="n">
        <v>19.8271</v>
      </c>
      <c r="F3888" s="132" t="n">
        <v>19.8493</v>
      </c>
    </row>
    <row r="3889" customFormat="false" ht="12.8" hidden="false" customHeight="false" outlineLevel="0" collapsed="false">
      <c r="A3889" s="131" t="n">
        <v>1653253200</v>
      </c>
      <c r="B3889" s="330" t="n">
        <f aca="false">(A3889/(24*60*60))+DATE(1970,1,1)</f>
        <v>44703.875</v>
      </c>
      <c r="C3889" s="132" t="n">
        <v>19.84545</v>
      </c>
      <c r="D3889" s="132" t="n">
        <v>19.90642</v>
      </c>
      <c r="E3889" s="132" t="n">
        <v>19.7726</v>
      </c>
      <c r="F3889" s="132" t="n">
        <v>19.8537</v>
      </c>
    </row>
    <row r="3890" customFormat="false" ht="12.8" hidden="false" customHeight="false" outlineLevel="0" collapsed="false">
      <c r="A3890" s="131" t="n">
        <v>1653339600</v>
      </c>
      <c r="B3890" s="330" t="n">
        <f aca="false">(A3890/(24*60*60))+DATE(1970,1,1)</f>
        <v>44704.875</v>
      </c>
      <c r="C3890" s="132" t="n">
        <v>19.8537</v>
      </c>
      <c r="D3890" s="132" t="n">
        <v>19.9413</v>
      </c>
      <c r="E3890" s="132" t="n">
        <v>19.78954</v>
      </c>
      <c r="F3890" s="132" t="n">
        <v>19.8397</v>
      </c>
    </row>
    <row r="3891" customFormat="false" ht="12.8" hidden="false" customHeight="false" outlineLevel="0" collapsed="false">
      <c r="A3891" s="131" t="n">
        <v>1653426000</v>
      </c>
      <c r="B3891" s="330" t="n">
        <f aca="false">(A3891/(24*60*60))+DATE(1970,1,1)</f>
        <v>44705.875</v>
      </c>
      <c r="C3891" s="132" t="n">
        <v>19.8397</v>
      </c>
      <c r="D3891" s="132" t="n">
        <v>19.9269</v>
      </c>
      <c r="E3891" s="132" t="n">
        <v>19.7876</v>
      </c>
      <c r="F3891" s="132" t="n">
        <v>19.8141</v>
      </c>
    </row>
    <row r="3892" customFormat="false" ht="12.8" hidden="false" customHeight="false" outlineLevel="0" collapsed="false">
      <c r="A3892" s="131" t="n">
        <v>1653512400</v>
      </c>
      <c r="B3892" s="330" t="n">
        <f aca="false">(A3892/(24*60*60))+DATE(1970,1,1)</f>
        <v>44706.875</v>
      </c>
      <c r="C3892" s="132" t="n">
        <v>19.8141</v>
      </c>
      <c r="D3892" s="132" t="n">
        <v>19.8652</v>
      </c>
      <c r="E3892" s="132" t="n">
        <v>19.7584</v>
      </c>
      <c r="F3892" s="132" t="n">
        <v>19.7655</v>
      </c>
    </row>
    <row r="3893" customFormat="false" ht="12.8" hidden="false" customHeight="false" outlineLevel="0" collapsed="false">
      <c r="A3893" s="131" t="n">
        <v>1653598800</v>
      </c>
      <c r="B3893" s="330" t="n">
        <f aca="false">(A3893/(24*60*60))+DATE(1970,1,1)</f>
        <v>44707.875</v>
      </c>
      <c r="C3893" s="132" t="n">
        <v>19.7655</v>
      </c>
      <c r="D3893" s="132" t="n">
        <v>19.7893</v>
      </c>
      <c r="E3893" s="132" t="n">
        <v>19.54943</v>
      </c>
      <c r="F3893" s="132" t="n">
        <v>19.57</v>
      </c>
    </row>
    <row r="3894" customFormat="false" ht="12.8" hidden="false" customHeight="false" outlineLevel="0" collapsed="false">
      <c r="A3894" s="131" t="n">
        <v>1653858000</v>
      </c>
      <c r="B3894" s="330" t="n">
        <f aca="false">(A3894/(24*60*60))+DATE(1970,1,1)</f>
        <v>44710.875</v>
      </c>
      <c r="C3894" s="132" t="n">
        <v>19.575</v>
      </c>
      <c r="D3894" s="132" t="n">
        <v>19.60156</v>
      </c>
      <c r="E3894" s="132" t="n">
        <v>19.4116</v>
      </c>
      <c r="F3894" s="132" t="n">
        <v>19.5137</v>
      </c>
    </row>
    <row r="3895" customFormat="false" ht="12.8" hidden="false" customHeight="false" outlineLevel="0" collapsed="false">
      <c r="A3895" s="131" t="n">
        <v>1653944400</v>
      </c>
      <c r="B3895" s="330" t="n">
        <f aca="false">(A3895/(24*60*60))+DATE(1970,1,1)</f>
        <v>44711.875</v>
      </c>
      <c r="C3895" s="132" t="n">
        <v>19.5137</v>
      </c>
      <c r="D3895" s="132" t="n">
        <v>19.73515</v>
      </c>
      <c r="E3895" s="132" t="n">
        <v>19.5131</v>
      </c>
      <c r="F3895" s="132" t="n">
        <v>19.6524</v>
      </c>
    </row>
    <row r="3896" customFormat="false" ht="12.8" hidden="false" customHeight="false" outlineLevel="0" collapsed="false">
      <c r="A3896" s="131" t="n">
        <v>1654030800</v>
      </c>
      <c r="B3896" s="330" t="n">
        <f aca="false">(A3896/(24*60*60))+DATE(1970,1,1)</f>
        <v>44712.875</v>
      </c>
      <c r="C3896" s="132" t="n">
        <v>19.6524</v>
      </c>
      <c r="D3896" s="132" t="n">
        <v>19.77142</v>
      </c>
      <c r="E3896" s="132" t="n">
        <v>19.6043</v>
      </c>
      <c r="F3896" s="132" t="n">
        <v>19.6894</v>
      </c>
    </row>
    <row r="3897" customFormat="false" ht="12.8" hidden="false" customHeight="false" outlineLevel="0" collapsed="false">
      <c r="A3897" s="131" t="n">
        <v>1654117200</v>
      </c>
      <c r="B3897" s="330" t="n">
        <f aca="false">(A3897/(24*60*60))+DATE(1970,1,1)</f>
        <v>44713.875</v>
      </c>
      <c r="C3897" s="132" t="n">
        <v>19.6894</v>
      </c>
      <c r="D3897" s="132" t="n">
        <v>19.7242</v>
      </c>
      <c r="E3897" s="132" t="n">
        <v>19.506</v>
      </c>
      <c r="F3897" s="132" t="n">
        <v>19.506</v>
      </c>
    </row>
    <row r="3898" customFormat="false" ht="12.8" hidden="false" customHeight="false" outlineLevel="0" collapsed="false">
      <c r="A3898" s="131" t="n">
        <v>1654203600</v>
      </c>
      <c r="B3898" s="330" t="n">
        <f aca="false">(A3898/(24*60*60))+DATE(1970,1,1)</f>
        <v>44714.875</v>
      </c>
      <c r="C3898" s="132" t="n">
        <v>19.506</v>
      </c>
      <c r="D3898" s="132" t="n">
        <v>19.61033</v>
      </c>
      <c r="E3898" s="132" t="n">
        <v>19.49005</v>
      </c>
      <c r="F3898" s="132" t="n">
        <v>19.5447</v>
      </c>
    </row>
    <row r="3899" customFormat="false" ht="12.8" hidden="false" customHeight="false" outlineLevel="0" collapsed="false">
      <c r="A3899" s="131" t="n">
        <v>1654462800</v>
      </c>
      <c r="B3899" s="330" t="n">
        <f aca="false">(A3899/(24*60*60))+DATE(1970,1,1)</f>
        <v>44717.875</v>
      </c>
      <c r="C3899" s="132" t="n">
        <v>19.5447</v>
      </c>
      <c r="D3899" s="132" t="n">
        <v>19.62215</v>
      </c>
      <c r="E3899" s="132" t="n">
        <v>19.4701</v>
      </c>
      <c r="F3899" s="132" t="n">
        <v>19.5273</v>
      </c>
    </row>
    <row r="3900" customFormat="false" ht="12.8" hidden="false" customHeight="false" outlineLevel="0" collapsed="false">
      <c r="A3900" s="131" t="n">
        <v>1654549200</v>
      </c>
      <c r="B3900" s="330" t="n">
        <f aca="false">(A3900/(24*60*60))+DATE(1970,1,1)</f>
        <v>44718.875</v>
      </c>
      <c r="C3900" s="132" t="n">
        <v>19.5273</v>
      </c>
      <c r="D3900" s="132" t="n">
        <v>19.63532</v>
      </c>
      <c r="E3900" s="132" t="n">
        <v>19.51001</v>
      </c>
      <c r="F3900" s="132" t="n">
        <v>19.5828</v>
      </c>
    </row>
    <row r="3901" customFormat="false" ht="12.8" hidden="false" customHeight="false" outlineLevel="0" collapsed="false">
      <c r="A3901" s="131" t="n">
        <v>1654635600</v>
      </c>
      <c r="B3901" s="330" t="n">
        <f aca="false">(A3901/(24*60*60))+DATE(1970,1,1)</f>
        <v>44719.875</v>
      </c>
      <c r="C3901" s="132" t="n">
        <v>19.5828</v>
      </c>
      <c r="D3901" s="132" t="n">
        <v>19.68698</v>
      </c>
      <c r="E3901" s="132" t="n">
        <v>19.5561</v>
      </c>
      <c r="F3901" s="132" t="n">
        <v>19.5652</v>
      </c>
    </row>
    <row r="3902" customFormat="false" ht="12.8" hidden="false" customHeight="false" outlineLevel="0" collapsed="false">
      <c r="A3902" s="131" t="n">
        <v>1654722000</v>
      </c>
      <c r="B3902" s="330" t="n">
        <f aca="false">(A3902/(24*60*60))+DATE(1970,1,1)</f>
        <v>44720.875</v>
      </c>
      <c r="C3902" s="132" t="n">
        <v>19.5652</v>
      </c>
      <c r="D3902" s="132" t="n">
        <v>19.68825</v>
      </c>
      <c r="E3902" s="132" t="n">
        <v>19.53231</v>
      </c>
      <c r="F3902" s="132" t="n">
        <v>19.6617</v>
      </c>
    </row>
    <row r="3903" customFormat="false" ht="12.8" hidden="false" customHeight="false" outlineLevel="0" collapsed="false">
      <c r="A3903" s="131" t="n">
        <v>1654808400</v>
      </c>
      <c r="B3903" s="330" t="n">
        <f aca="false">(A3903/(24*60*60))+DATE(1970,1,1)</f>
        <v>44721.875</v>
      </c>
      <c r="C3903" s="132" t="n">
        <v>19.6617</v>
      </c>
      <c r="D3903" s="132" t="n">
        <v>19.9977</v>
      </c>
      <c r="E3903" s="132" t="n">
        <v>19.61768</v>
      </c>
      <c r="F3903" s="132" t="n">
        <v>19.9625</v>
      </c>
    </row>
    <row r="3904" customFormat="false" ht="12.8" hidden="false" customHeight="false" outlineLevel="0" collapsed="false">
      <c r="A3904" s="131" t="n">
        <v>1655067600</v>
      </c>
      <c r="B3904" s="330" t="n">
        <f aca="false">(A3904/(24*60*60))+DATE(1970,1,1)</f>
        <v>44724.875</v>
      </c>
      <c r="C3904" s="132" t="n">
        <v>19.9625</v>
      </c>
      <c r="D3904" s="132" t="n">
        <v>20.51896</v>
      </c>
      <c r="E3904" s="132" t="n">
        <v>19.9413</v>
      </c>
      <c r="F3904" s="132" t="n">
        <v>20.4545</v>
      </c>
    </row>
    <row r="3905" customFormat="false" ht="12.8" hidden="false" customHeight="false" outlineLevel="0" collapsed="false">
      <c r="A3905" s="131" t="n">
        <v>1655154000</v>
      </c>
      <c r="B3905" s="330" t="n">
        <f aca="false">(A3905/(24*60*60))+DATE(1970,1,1)</f>
        <v>44725.875</v>
      </c>
      <c r="C3905" s="132" t="n">
        <v>20.4545</v>
      </c>
      <c r="D3905" s="132" t="n">
        <v>20.69114</v>
      </c>
      <c r="E3905" s="132" t="n">
        <v>20.35267</v>
      </c>
      <c r="F3905" s="132" t="n">
        <v>20.5716</v>
      </c>
    </row>
    <row r="3906" customFormat="false" ht="12.8" hidden="false" customHeight="false" outlineLevel="0" collapsed="false">
      <c r="A3906" s="131" t="n">
        <v>1655240400</v>
      </c>
      <c r="B3906" s="330" t="n">
        <f aca="false">(A3906/(24*60*60))+DATE(1970,1,1)</f>
        <v>44726.875</v>
      </c>
      <c r="C3906" s="132" t="n">
        <v>20.5716</v>
      </c>
      <c r="D3906" s="132" t="n">
        <v>20.69617</v>
      </c>
      <c r="E3906" s="132" t="n">
        <v>20.2146</v>
      </c>
      <c r="F3906" s="132" t="n">
        <v>20.2431</v>
      </c>
    </row>
    <row r="3907" customFormat="false" ht="12.8" hidden="false" customHeight="false" outlineLevel="0" collapsed="false">
      <c r="A3907" s="131" t="n">
        <v>1655326800</v>
      </c>
      <c r="B3907" s="330" t="n">
        <f aca="false">(A3907/(24*60*60))+DATE(1970,1,1)</f>
        <v>44727.875</v>
      </c>
      <c r="C3907" s="132" t="n">
        <v>20.2431</v>
      </c>
      <c r="D3907" s="132" t="n">
        <v>20.7023</v>
      </c>
      <c r="E3907" s="132" t="n">
        <v>20.2157</v>
      </c>
      <c r="F3907" s="132" t="n">
        <v>20.3961</v>
      </c>
    </row>
    <row r="3908" customFormat="false" ht="12.8" hidden="false" customHeight="false" outlineLevel="0" collapsed="false">
      <c r="A3908" s="131" t="n">
        <v>1655413200</v>
      </c>
      <c r="B3908" s="330" t="n">
        <f aca="false">(A3908/(24*60*60))+DATE(1970,1,1)</f>
        <v>44728.875</v>
      </c>
      <c r="C3908" s="132" t="n">
        <v>20.3961</v>
      </c>
      <c r="D3908" s="132" t="n">
        <v>20.57951</v>
      </c>
      <c r="E3908" s="132" t="n">
        <v>20.2985</v>
      </c>
      <c r="F3908" s="132" t="n">
        <v>20.3307</v>
      </c>
    </row>
    <row r="3909" customFormat="false" ht="12.8" hidden="false" customHeight="false" outlineLevel="0" collapsed="false">
      <c r="A3909" s="131" t="n">
        <v>1655672400</v>
      </c>
      <c r="B3909" s="330" t="n">
        <f aca="false">(A3909/(24*60*60))+DATE(1970,1,1)</f>
        <v>44731.875</v>
      </c>
      <c r="C3909" s="132" t="n">
        <v>20.3198</v>
      </c>
      <c r="D3909" s="132" t="n">
        <v>20.37607</v>
      </c>
      <c r="E3909" s="132" t="n">
        <v>20.22329</v>
      </c>
      <c r="F3909" s="132" t="n">
        <v>20.266</v>
      </c>
    </row>
    <row r="3910" customFormat="false" ht="12.8" hidden="false" customHeight="false" outlineLevel="0" collapsed="false">
      <c r="A3910" s="131" t="n">
        <v>1655758800</v>
      </c>
      <c r="B3910" s="330" t="n">
        <f aca="false">(A3910/(24*60*60))+DATE(1970,1,1)</f>
        <v>44732.875</v>
      </c>
      <c r="C3910" s="132" t="n">
        <v>20.266</v>
      </c>
      <c r="D3910" s="132" t="n">
        <v>20.2864</v>
      </c>
      <c r="E3910" s="132" t="n">
        <v>20.1104</v>
      </c>
      <c r="F3910" s="132" t="n">
        <v>20.1214</v>
      </c>
    </row>
    <row r="3911" customFormat="false" ht="12.8" hidden="false" customHeight="false" outlineLevel="0" collapsed="false">
      <c r="A3911" s="131" t="n">
        <v>1655845200</v>
      </c>
      <c r="B3911" s="330" t="n">
        <f aca="false">(A3911/(24*60*60))+DATE(1970,1,1)</f>
        <v>44733.875</v>
      </c>
      <c r="C3911" s="132" t="n">
        <v>20.1214</v>
      </c>
      <c r="D3911" s="132" t="n">
        <v>20.24801</v>
      </c>
      <c r="E3911" s="132" t="n">
        <v>19.99823</v>
      </c>
      <c r="F3911" s="132" t="n">
        <v>20.0457</v>
      </c>
    </row>
    <row r="3912" customFormat="false" ht="12.8" hidden="false" customHeight="false" outlineLevel="0" collapsed="false">
      <c r="A3912" s="131" t="n">
        <v>1655931600</v>
      </c>
      <c r="B3912" s="330" t="n">
        <f aca="false">(A3912/(24*60*60))+DATE(1970,1,1)</f>
        <v>44734.875</v>
      </c>
      <c r="C3912" s="132" t="n">
        <v>20.0457</v>
      </c>
      <c r="D3912" s="132" t="n">
        <v>20.14135</v>
      </c>
      <c r="E3912" s="132" t="n">
        <v>19.97768</v>
      </c>
      <c r="F3912" s="132" t="n">
        <v>20.0074</v>
      </c>
    </row>
    <row r="3913" customFormat="false" ht="12.8" hidden="false" customHeight="false" outlineLevel="0" collapsed="false">
      <c r="A3913" s="131" t="n">
        <v>1656018000</v>
      </c>
      <c r="B3913" s="330" t="n">
        <f aca="false">(A3913/(24*60*60))+DATE(1970,1,1)</f>
        <v>44735.875</v>
      </c>
      <c r="C3913" s="132" t="n">
        <v>20.0074</v>
      </c>
      <c r="D3913" s="132" t="n">
        <v>20.08733</v>
      </c>
      <c r="E3913" s="132" t="n">
        <v>19.82552</v>
      </c>
      <c r="F3913" s="132" t="n">
        <v>19.8566</v>
      </c>
    </row>
    <row r="3914" customFormat="false" ht="12.8" hidden="false" customHeight="false" outlineLevel="0" collapsed="false">
      <c r="A3914" s="131" t="n">
        <v>1656277200</v>
      </c>
      <c r="B3914" s="330" t="n">
        <f aca="false">(A3914/(24*60*60))+DATE(1970,1,1)</f>
        <v>44738.875</v>
      </c>
      <c r="C3914" s="132" t="n">
        <v>19.8566</v>
      </c>
      <c r="D3914" s="132" t="n">
        <v>19.95282</v>
      </c>
      <c r="E3914" s="132" t="n">
        <v>19.81966</v>
      </c>
      <c r="F3914" s="132" t="n">
        <v>19.8977</v>
      </c>
    </row>
    <row r="3915" customFormat="false" ht="12.8" hidden="false" customHeight="false" outlineLevel="0" collapsed="false">
      <c r="A3915" s="131" t="n">
        <v>1656363600</v>
      </c>
      <c r="B3915" s="330" t="n">
        <f aca="false">(A3915/(24*60*60))+DATE(1970,1,1)</f>
        <v>44739.875</v>
      </c>
      <c r="C3915" s="132" t="n">
        <v>19.8977</v>
      </c>
      <c r="D3915" s="132" t="n">
        <v>20.165</v>
      </c>
      <c r="E3915" s="132" t="n">
        <v>19.8688</v>
      </c>
      <c r="F3915" s="132" t="n">
        <v>20.1101</v>
      </c>
    </row>
    <row r="3916" customFormat="false" ht="12.8" hidden="false" customHeight="false" outlineLevel="0" collapsed="false">
      <c r="A3916" s="131" t="n">
        <v>1656450000</v>
      </c>
      <c r="B3916" s="330" t="n">
        <f aca="false">(A3916/(24*60*60))+DATE(1970,1,1)</f>
        <v>44740.875</v>
      </c>
      <c r="C3916" s="132" t="n">
        <v>20.1101</v>
      </c>
      <c r="D3916" s="132" t="n">
        <v>20.20787</v>
      </c>
      <c r="E3916" s="132" t="n">
        <v>20.07114</v>
      </c>
      <c r="F3916" s="132" t="n">
        <v>20.1185</v>
      </c>
    </row>
    <row r="3917" customFormat="false" ht="12.8" hidden="false" customHeight="false" outlineLevel="0" collapsed="false">
      <c r="A3917" s="131" t="n">
        <v>1656536400</v>
      </c>
      <c r="B3917" s="330" t="n">
        <f aca="false">(A3917/(24*60*60))+DATE(1970,1,1)</f>
        <v>44741.875</v>
      </c>
      <c r="C3917" s="132" t="n">
        <v>20.1185</v>
      </c>
      <c r="D3917" s="132" t="n">
        <v>20.26515</v>
      </c>
      <c r="E3917" s="132" t="n">
        <v>20.05985</v>
      </c>
      <c r="F3917" s="132" t="n">
        <v>20.0957</v>
      </c>
    </row>
    <row r="3918" customFormat="false" ht="12.8" hidden="false" customHeight="false" outlineLevel="0" collapsed="false">
      <c r="A3918" s="131" t="n">
        <v>1656622800</v>
      </c>
      <c r="B3918" s="330" t="n">
        <f aca="false">(A3918/(24*60*60))+DATE(1970,1,1)</f>
        <v>44742.875</v>
      </c>
      <c r="C3918" s="132" t="n">
        <v>20.0957</v>
      </c>
      <c r="D3918" s="132" t="n">
        <v>20.46562</v>
      </c>
      <c r="E3918" s="132" t="n">
        <v>20.0794</v>
      </c>
      <c r="F3918" s="132" t="n">
        <v>20.2536</v>
      </c>
    </row>
    <row r="3919" customFormat="false" ht="12.8" hidden="false" customHeight="false" outlineLevel="0" collapsed="false">
      <c r="A3919" s="131" t="n">
        <v>1656882000</v>
      </c>
      <c r="B3919" s="330" t="n">
        <f aca="false">(A3919/(24*60*60))+DATE(1970,1,1)</f>
        <v>44745.875</v>
      </c>
      <c r="C3919" s="132" t="n">
        <v>20.23</v>
      </c>
      <c r="D3919" s="132" t="n">
        <v>20.3376</v>
      </c>
      <c r="E3919" s="132" t="n">
        <v>20.21075</v>
      </c>
      <c r="F3919" s="132" t="n">
        <v>20.2644</v>
      </c>
    </row>
    <row r="3920" customFormat="false" ht="12.8" hidden="false" customHeight="false" outlineLevel="0" collapsed="false">
      <c r="A3920" s="131" t="n">
        <v>1656968400</v>
      </c>
      <c r="B3920" s="330" t="n">
        <f aca="false">(A3920/(24*60*60))+DATE(1970,1,1)</f>
        <v>44746.875</v>
      </c>
      <c r="C3920" s="132" t="n">
        <v>20.2644</v>
      </c>
      <c r="D3920" s="132" t="n">
        <v>20.6179</v>
      </c>
      <c r="E3920" s="132" t="n">
        <v>20.2331</v>
      </c>
      <c r="F3920" s="132" t="n">
        <v>20.5105</v>
      </c>
    </row>
    <row r="3921" customFormat="false" ht="12.8" hidden="false" customHeight="false" outlineLevel="0" collapsed="false">
      <c r="A3921" s="131" t="n">
        <v>1657054800</v>
      </c>
      <c r="B3921" s="330" t="n">
        <f aca="false">(A3921/(24*60*60))+DATE(1970,1,1)</f>
        <v>44747.875</v>
      </c>
      <c r="C3921" s="132" t="n">
        <v>20.5105</v>
      </c>
      <c r="D3921" s="132" t="n">
        <v>20.78516</v>
      </c>
      <c r="E3921" s="132" t="n">
        <v>20.4892</v>
      </c>
      <c r="F3921" s="132" t="n">
        <v>20.6536</v>
      </c>
    </row>
    <row r="3922" customFormat="false" ht="12.8" hidden="false" customHeight="false" outlineLevel="0" collapsed="false">
      <c r="A3922" s="131" t="n">
        <v>1657141200</v>
      </c>
      <c r="B3922" s="330" t="n">
        <f aca="false">(A3922/(24*60*60))+DATE(1970,1,1)</f>
        <v>44748.875</v>
      </c>
      <c r="C3922" s="132" t="n">
        <v>20.6536</v>
      </c>
      <c r="D3922" s="132" t="n">
        <v>20.6757</v>
      </c>
      <c r="E3922" s="132" t="n">
        <v>20.48343</v>
      </c>
      <c r="F3922" s="132" t="n">
        <v>20.5131</v>
      </c>
    </row>
    <row r="3923" customFormat="false" ht="12.8" hidden="false" customHeight="false" outlineLevel="0" collapsed="false">
      <c r="A3923" s="131" t="n">
        <v>1657227600</v>
      </c>
      <c r="B3923" s="330" t="n">
        <f aca="false">(A3923/(24*60*60))+DATE(1970,1,1)</f>
        <v>44749.875</v>
      </c>
      <c r="C3923" s="132" t="n">
        <v>20.5131</v>
      </c>
      <c r="D3923" s="132" t="n">
        <v>20.58812</v>
      </c>
      <c r="E3923" s="132" t="n">
        <v>20.36265</v>
      </c>
      <c r="F3923" s="132" t="n">
        <v>20.4517</v>
      </c>
    </row>
    <row r="3924" customFormat="false" ht="12.8" hidden="false" customHeight="false" outlineLevel="0" collapsed="false">
      <c r="A3924" s="131" t="n">
        <v>1657486800</v>
      </c>
      <c r="B3924" s="330" t="n">
        <f aca="false">(A3924/(24*60*60))+DATE(1970,1,1)</f>
        <v>44752.875</v>
      </c>
      <c r="C3924" s="132" t="n">
        <v>20.4412</v>
      </c>
      <c r="D3924" s="132" t="n">
        <v>20.79477</v>
      </c>
      <c r="E3924" s="132" t="n">
        <v>20.4379</v>
      </c>
      <c r="F3924" s="132" t="n">
        <v>20.7234</v>
      </c>
    </row>
    <row r="3925" customFormat="false" ht="12.8" hidden="false" customHeight="false" outlineLevel="0" collapsed="false">
      <c r="A3925" s="131" t="n">
        <v>1657573200</v>
      </c>
      <c r="B3925" s="330" t="n">
        <f aca="false">(A3925/(24*60*60))+DATE(1970,1,1)</f>
        <v>44753.875</v>
      </c>
      <c r="C3925" s="132" t="n">
        <v>20.7234</v>
      </c>
      <c r="D3925" s="132" t="n">
        <v>20.92992</v>
      </c>
      <c r="E3925" s="132" t="n">
        <v>20.70413</v>
      </c>
      <c r="F3925" s="132" t="n">
        <v>20.846</v>
      </c>
    </row>
    <row r="3926" customFormat="false" ht="12.8" hidden="false" customHeight="false" outlineLevel="0" collapsed="false">
      <c r="A3926" s="131" t="n">
        <v>1657659600</v>
      </c>
      <c r="B3926" s="330" t="n">
        <f aca="false">(A3926/(24*60*60))+DATE(1970,1,1)</f>
        <v>44754.875</v>
      </c>
      <c r="C3926" s="132" t="n">
        <v>20.846</v>
      </c>
      <c r="D3926" s="132" t="n">
        <v>20.99637</v>
      </c>
      <c r="E3926" s="132" t="n">
        <v>20.6389</v>
      </c>
      <c r="F3926" s="132" t="n">
        <v>20.7231</v>
      </c>
    </row>
    <row r="3927" customFormat="false" ht="12.8" hidden="false" customHeight="false" outlineLevel="0" collapsed="false">
      <c r="A3927" s="131" t="n">
        <v>1657746000</v>
      </c>
      <c r="B3927" s="330" t="n">
        <f aca="false">(A3927/(24*60*60))+DATE(1970,1,1)</f>
        <v>44755.875</v>
      </c>
      <c r="C3927" s="132" t="n">
        <v>20.7231</v>
      </c>
      <c r="D3927" s="132" t="n">
        <v>21.0536</v>
      </c>
      <c r="E3927" s="132" t="n">
        <v>20.6809</v>
      </c>
      <c r="F3927" s="132" t="n">
        <v>20.7926</v>
      </c>
    </row>
    <row r="3928" customFormat="false" ht="12.8" hidden="false" customHeight="false" outlineLevel="0" collapsed="false">
      <c r="A3928" s="131" t="n">
        <v>1657832400</v>
      </c>
      <c r="B3928" s="330" t="n">
        <f aca="false">(A3928/(24*60*60))+DATE(1970,1,1)</f>
        <v>44756.875</v>
      </c>
      <c r="C3928" s="132" t="n">
        <v>20.7926</v>
      </c>
      <c r="D3928" s="132" t="n">
        <v>20.891</v>
      </c>
      <c r="E3928" s="132" t="n">
        <v>20.5205</v>
      </c>
      <c r="F3928" s="132" t="n">
        <v>20.5335</v>
      </c>
    </row>
    <row r="3929" customFormat="false" ht="12.8" hidden="false" customHeight="false" outlineLevel="0" collapsed="false">
      <c r="A3929" s="131" t="n">
        <v>1658091600</v>
      </c>
      <c r="B3929" s="330" t="n">
        <f aca="false">(A3929/(24*60*60))+DATE(1970,1,1)</f>
        <v>44759.875</v>
      </c>
      <c r="C3929" s="132" t="n">
        <v>20.5211</v>
      </c>
      <c r="D3929" s="132" t="n">
        <v>20.53739</v>
      </c>
      <c r="E3929" s="132" t="n">
        <v>20.32952</v>
      </c>
      <c r="F3929" s="132" t="n">
        <v>20.4614</v>
      </c>
    </row>
    <row r="3930" customFormat="false" ht="12.8" hidden="false" customHeight="false" outlineLevel="0" collapsed="false">
      <c r="A3930" s="131" t="n">
        <v>1658178000</v>
      </c>
      <c r="B3930" s="330" t="n">
        <f aca="false">(A3930/(24*60*60))+DATE(1970,1,1)</f>
        <v>44760.875</v>
      </c>
      <c r="C3930" s="132" t="n">
        <v>20.4614</v>
      </c>
      <c r="D3930" s="132" t="n">
        <v>20.52378</v>
      </c>
      <c r="E3930" s="132" t="n">
        <v>20.3156</v>
      </c>
      <c r="F3930" s="132" t="n">
        <v>20.4986</v>
      </c>
    </row>
    <row r="3931" customFormat="false" ht="12.8" hidden="false" customHeight="false" outlineLevel="0" collapsed="false">
      <c r="A3931" s="131" t="n">
        <v>1658264400</v>
      </c>
      <c r="B3931" s="330" t="n">
        <f aca="false">(A3931/(24*60*60))+DATE(1970,1,1)</f>
        <v>44761.875</v>
      </c>
      <c r="C3931" s="132" t="n">
        <v>20.4986</v>
      </c>
      <c r="D3931" s="132" t="n">
        <v>20.59153</v>
      </c>
      <c r="E3931" s="132" t="n">
        <v>20.4441</v>
      </c>
      <c r="F3931" s="132" t="n">
        <v>20.524</v>
      </c>
    </row>
    <row r="3932" customFormat="false" ht="12.8" hidden="false" customHeight="false" outlineLevel="0" collapsed="false">
      <c r="A3932" s="131" t="n">
        <v>1658350800</v>
      </c>
      <c r="B3932" s="330" t="n">
        <f aca="false">(A3932/(24*60*60))+DATE(1970,1,1)</f>
        <v>44762.875</v>
      </c>
      <c r="C3932" s="132" t="n">
        <v>20.524</v>
      </c>
      <c r="D3932" s="132" t="n">
        <v>20.69703</v>
      </c>
      <c r="E3932" s="132" t="n">
        <v>20.47474</v>
      </c>
      <c r="F3932" s="132" t="n">
        <v>20.6239</v>
      </c>
    </row>
    <row r="3933" customFormat="false" ht="12.8" hidden="false" customHeight="false" outlineLevel="0" collapsed="false">
      <c r="A3933" s="131" t="n">
        <v>1658437200</v>
      </c>
      <c r="B3933" s="330" t="n">
        <f aca="false">(A3933/(24*60*60))+DATE(1970,1,1)</f>
        <v>44763.875</v>
      </c>
      <c r="C3933" s="132" t="n">
        <v>20.6239</v>
      </c>
      <c r="D3933" s="132" t="n">
        <v>20.72338</v>
      </c>
      <c r="E3933" s="132" t="n">
        <v>20.49083</v>
      </c>
      <c r="F3933" s="132" t="n">
        <v>20.5254</v>
      </c>
    </row>
    <row r="3934" customFormat="false" ht="12.8" hidden="false" customHeight="false" outlineLevel="0" collapsed="false">
      <c r="A3934" s="131" t="n">
        <v>1658696400</v>
      </c>
      <c r="B3934" s="330" t="n">
        <f aca="false">(A3934/(24*60*60))+DATE(1970,1,1)</f>
        <v>44766.875</v>
      </c>
      <c r="C3934" s="132" t="n">
        <v>20.5254</v>
      </c>
      <c r="D3934" s="132" t="n">
        <v>20.58641</v>
      </c>
      <c r="E3934" s="132" t="n">
        <v>20.3993</v>
      </c>
      <c r="F3934" s="132" t="n">
        <v>20.4551</v>
      </c>
    </row>
    <row r="3935" customFormat="false" ht="12.8" hidden="false" customHeight="false" outlineLevel="0" collapsed="false">
      <c r="A3935" s="131" t="n">
        <v>1658782800</v>
      </c>
      <c r="B3935" s="330" t="n">
        <f aca="false">(A3935/(24*60*60))+DATE(1970,1,1)</f>
        <v>44767.875</v>
      </c>
      <c r="C3935" s="132" t="n">
        <v>20.4551</v>
      </c>
      <c r="D3935" s="132" t="n">
        <v>20.53857</v>
      </c>
      <c r="E3935" s="132" t="n">
        <v>20.41065</v>
      </c>
      <c r="F3935" s="132" t="n">
        <v>20.4556</v>
      </c>
    </row>
    <row r="3936" customFormat="false" ht="12.8" hidden="false" customHeight="false" outlineLevel="0" collapsed="false">
      <c r="A3936" s="131" t="n">
        <v>1658869200</v>
      </c>
      <c r="B3936" s="330" t="n">
        <f aca="false">(A3936/(24*60*60))+DATE(1970,1,1)</f>
        <v>44768.875</v>
      </c>
      <c r="C3936" s="132" t="n">
        <v>20.4556</v>
      </c>
      <c r="D3936" s="132" t="n">
        <v>20.57396</v>
      </c>
      <c r="E3936" s="132" t="n">
        <v>20.3011</v>
      </c>
      <c r="F3936" s="132" t="n">
        <v>20.3729</v>
      </c>
    </row>
    <row r="3937" customFormat="false" ht="12.8" hidden="false" customHeight="false" outlineLevel="0" collapsed="false">
      <c r="A3937" s="131" t="n">
        <v>1658955600</v>
      </c>
      <c r="B3937" s="330" t="n">
        <f aca="false">(A3937/(24*60*60))+DATE(1970,1,1)</f>
        <v>44769.875</v>
      </c>
      <c r="C3937" s="132" t="n">
        <v>20.3729</v>
      </c>
      <c r="D3937" s="132" t="n">
        <v>20.45083</v>
      </c>
      <c r="E3937" s="132" t="n">
        <v>20.2666</v>
      </c>
      <c r="F3937" s="132" t="n">
        <v>20.2735</v>
      </c>
    </row>
    <row r="3938" customFormat="false" ht="12.8" hidden="false" customHeight="false" outlineLevel="0" collapsed="false">
      <c r="A3938" s="131" t="n">
        <v>1659042000</v>
      </c>
      <c r="B3938" s="330" t="n">
        <f aca="false">(A3938/(24*60*60))+DATE(1970,1,1)</f>
        <v>44770.875</v>
      </c>
      <c r="C3938" s="132" t="n">
        <v>20.2735</v>
      </c>
      <c r="D3938" s="132" t="n">
        <v>20.41857</v>
      </c>
      <c r="E3938" s="132" t="n">
        <v>20.20596</v>
      </c>
      <c r="F3938" s="132" t="n">
        <v>20.3452</v>
      </c>
    </row>
    <row r="3939" customFormat="false" ht="12.8" hidden="false" customHeight="false" outlineLevel="0" collapsed="false">
      <c r="A3939" s="131" t="n">
        <v>1659301200</v>
      </c>
      <c r="B3939" s="330" t="n">
        <f aca="false">(A3939/(24*60*60))+DATE(1970,1,1)</f>
        <v>44773.875</v>
      </c>
      <c r="C3939" s="132" t="n">
        <v>20.3452</v>
      </c>
      <c r="D3939" s="132" t="n">
        <v>20.4258</v>
      </c>
      <c r="E3939" s="132" t="n">
        <v>20.2387</v>
      </c>
      <c r="F3939" s="132" t="n">
        <v>20.3322</v>
      </c>
    </row>
    <row r="3940" customFormat="false" ht="12.8" hidden="false" customHeight="false" outlineLevel="0" collapsed="false">
      <c r="A3940" s="131" t="n">
        <v>1659387600</v>
      </c>
      <c r="B3940" s="330" t="n">
        <f aca="false">(A3940/(24*60*60))+DATE(1970,1,1)</f>
        <v>44774.875</v>
      </c>
      <c r="C3940" s="132" t="n">
        <v>20.3322</v>
      </c>
      <c r="D3940" s="132" t="n">
        <v>20.82699</v>
      </c>
      <c r="E3940" s="132" t="n">
        <v>20.3322</v>
      </c>
      <c r="F3940" s="132" t="n">
        <v>20.7794</v>
      </c>
    </row>
    <row r="3941" customFormat="false" ht="12.8" hidden="false" customHeight="false" outlineLevel="0" collapsed="false">
      <c r="A3941" s="131" t="n">
        <v>1659474000</v>
      </c>
      <c r="B3941" s="330" t="n">
        <f aca="false">(A3941/(24*60*60))+DATE(1970,1,1)</f>
        <v>44775.875</v>
      </c>
      <c r="C3941" s="132" t="n">
        <v>20.7794</v>
      </c>
      <c r="D3941" s="132" t="n">
        <v>20.81951</v>
      </c>
      <c r="E3941" s="132" t="n">
        <v>20.4246</v>
      </c>
      <c r="F3941" s="132" t="n">
        <v>20.4484</v>
      </c>
    </row>
    <row r="3942" customFormat="false" ht="12.8" hidden="false" customHeight="false" outlineLevel="0" collapsed="false">
      <c r="A3942" s="131" t="n">
        <v>1659560400</v>
      </c>
      <c r="B3942" s="330" t="n">
        <f aca="false">(A3942/(24*60*60))+DATE(1970,1,1)</f>
        <v>44776.875</v>
      </c>
      <c r="C3942" s="132" t="n">
        <v>20.4484</v>
      </c>
      <c r="D3942" s="132" t="n">
        <v>20.4986</v>
      </c>
      <c r="E3942" s="132" t="n">
        <v>20.2872</v>
      </c>
      <c r="F3942" s="132" t="n">
        <v>20.3313</v>
      </c>
    </row>
    <row r="3943" customFormat="false" ht="12.8" hidden="false" customHeight="false" outlineLevel="0" collapsed="false">
      <c r="A3943" s="131" t="n">
        <v>1659646800</v>
      </c>
      <c r="B3943" s="330" t="n">
        <f aca="false">(A3943/(24*60*60))+DATE(1970,1,1)</f>
        <v>44777.875</v>
      </c>
      <c r="C3943" s="132" t="n">
        <v>20.3313</v>
      </c>
      <c r="D3943" s="132" t="n">
        <v>20.49032</v>
      </c>
      <c r="E3943" s="132" t="n">
        <v>20.3102</v>
      </c>
      <c r="F3943" s="132" t="n">
        <v>20.4177</v>
      </c>
    </row>
    <row r="3944" customFormat="false" ht="12.8" hidden="false" customHeight="false" outlineLevel="0" collapsed="false">
      <c r="A3944" s="131" t="n">
        <v>1659906000</v>
      </c>
      <c r="B3944" s="330" t="n">
        <f aca="false">(A3944/(24*60*60))+DATE(1970,1,1)</f>
        <v>44780.875</v>
      </c>
      <c r="C3944" s="132" t="n">
        <v>20.39086</v>
      </c>
      <c r="D3944" s="132" t="n">
        <v>20.43786</v>
      </c>
      <c r="E3944" s="132" t="n">
        <v>20.24026</v>
      </c>
      <c r="F3944" s="132" t="n">
        <v>20.2509</v>
      </c>
    </row>
    <row r="3945" customFormat="false" ht="12.8" hidden="false" customHeight="false" outlineLevel="0" collapsed="false">
      <c r="A3945" s="131" t="n">
        <v>1659992400</v>
      </c>
      <c r="B3945" s="330" t="n">
        <f aca="false">(A3945/(24*60*60))+DATE(1970,1,1)</f>
        <v>44781.875</v>
      </c>
      <c r="C3945" s="132" t="n">
        <v>20.2509</v>
      </c>
      <c r="D3945" s="132" t="n">
        <v>20.30367</v>
      </c>
      <c r="E3945" s="132" t="n">
        <v>20.1988</v>
      </c>
      <c r="F3945" s="132" t="n">
        <v>20.2256</v>
      </c>
    </row>
    <row r="3946" customFormat="false" ht="12.8" hidden="false" customHeight="false" outlineLevel="0" collapsed="false">
      <c r="A3946" s="131" t="n">
        <v>1660078800</v>
      </c>
      <c r="B3946" s="330" t="n">
        <f aca="false">(A3946/(24*60*60))+DATE(1970,1,1)</f>
        <v>44782.875</v>
      </c>
      <c r="C3946" s="132" t="n">
        <v>20.2256</v>
      </c>
      <c r="D3946" s="132" t="n">
        <v>20.27495</v>
      </c>
      <c r="E3946" s="132" t="n">
        <v>19.91222</v>
      </c>
      <c r="F3946" s="132" t="n">
        <v>20.0243</v>
      </c>
    </row>
    <row r="3947" customFormat="false" ht="12.8" hidden="false" customHeight="false" outlineLevel="0" collapsed="false">
      <c r="A3947" s="131" t="n">
        <v>1660165200</v>
      </c>
      <c r="B3947" s="330" t="n">
        <f aca="false">(A3947/(24*60*60))+DATE(1970,1,1)</f>
        <v>44783.875</v>
      </c>
      <c r="C3947" s="132" t="n">
        <v>20.0243</v>
      </c>
      <c r="D3947" s="132" t="n">
        <v>20.04711</v>
      </c>
      <c r="E3947" s="132" t="n">
        <v>19.90083</v>
      </c>
      <c r="F3947" s="132" t="n">
        <v>19.9412</v>
      </c>
    </row>
    <row r="3948" customFormat="false" ht="12.8" hidden="false" customHeight="false" outlineLevel="0" collapsed="false">
      <c r="A3948" s="131" t="n">
        <v>1660251600</v>
      </c>
      <c r="B3948" s="330" t="n">
        <f aca="false">(A3948/(24*60*60))+DATE(1970,1,1)</f>
        <v>44784.875</v>
      </c>
      <c r="C3948" s="132" t="n">
        <v>19.9412</v>
      </c>
      <c r="D3948" s="132" t="n">
        <v>19.97436</v>
      </c>
      <c r="E3948" s="132" t="n">
        <v>19.81312</v>
      </c>
      <c r="F3948" s="132" t="n">
        <v>19.8437</v>
      </c>
    </row>
    <row r="3949" customFormat="false" ht="12.8" hidden="false" customHeight="false" outlineLevel="0" collapsed="false">
      <c r="A3949" s="131" t="n">
        <v>1660510800</v>
      </c>
      <c r="B3949" s="330" t="n">
        <f aca="false">(A3949/(24*60*60))+DATE(1970,1,1)</f>
        <v>44787.875</v>
      </c>
      <c r="C3949" s="132" t="n">
        <v>19.8437</v>
      </c>
      <c r="D3949" s="132" t="n">
        <v>20.0076</v>
      </c>
      <c r="E3949" s="132" t="n">
        <v>19.81175</v>
      </c>
      <c r="F3949" s="132" t="n">
        <v>19.8187</v>
      </c>
    </row>
    <row r="3950" customFormat="false" ht="12.8" hidden="false" customHeight="false" outlineLevel="0" collapsed="false">
      <c r="A3950" s="131" t="n">
        <v>1660597200</v>
      </c>
      <c r="B3950" s="330" t="n">
        <f aca="false">(A3950/(24*60*60))+DATE(1970,1,1)</f>
        <v>44788.875</v>
      </c>
      <c r="C3950" s="132" t="n">
        <v>19.8187</v>
      </c>
      <c r="D3950" s="132" t="n">
        <v>19.9737</v>
      </c>
      <c r="E3950" s="132" t="n">
        <v>19.8145</v>
      </c>
      <c r="F3950" s="132" t="n">
        <v>19.9039</v>
      </c>
    </row>
    <row r="3951" customFormat="false" ht="12.8" hidden="false" customHeight="false" outlineLevel="0" collapsed="false">
      <c r="A3951" s="131" t="n">
        <v>1660683600</v>
      </c>
      <c r="B3951" s="330" t="n">
        <f aca="false">(A3951/(24*60*60))+DATE(1970,1,1)</f>
        <v>44789.875</v>
      </c>
      <c r="C3951" s="132" t="n">
        <v>19.9039</v>
      </c>
      <c r="D3951" s="132" t="n">
        <v>20.09156</v>
      </c>
      <c r="E3951" s="132" t="n">
        <v>19.8664</v>
      </c>
      <c r="F3951" s="132" t="n">
        <v>19.9764</v>
      </c>
    </row>
    <row r="3952" customFormat="false" ht="12.8" hidden="false" customHeight="false" outlineLevel="0" collapsed="false">
      <c r="A3952" s="131" t="n">
        <v>1660770000</v>
      </c>
      <c r="B3952" s="330" t="n">
        <f aca="false">(A3952/(24*60*60))+DATE(1970,1,1)</f>
        <v>44790.875</v>
      </c>
      <c r="C3952" s="132" t="n">
        <v>19.9764</v>
      </c>
      <c r="D3952" s="132" t="n">
        <v>20.17784</v>
      </c>
      <c r="E3952" s="132" t="n">
        <v>19.92773</v>
      </c>
      <c r="F3952" s="132" t="n">
        <v>20.0996</v>
      </c>
    </row>
    <row r="3953" customFormat="false" ht="12.8" hidden="false" customHeight="false" outlineLevel="0" collapsed="false">
      <c r="A3953" s="131" t="n">
        <v>1660856400</v>
      </c>
      <c r="B3953" s="330" t="n">
        <f aca="false">(A3953/(24*60*60))+DATE(1970,1,1)</f>
        <v>44791.875</v>
      </c>
      <c r="C3953" s="132" t="n">
        <v>20.0996</v>
      </c>
      <c r="D3953" s="132" t="n">
        <v>20.2661</v>
      </c>
      <c r="E3953" s="132" t="n">
        <v>20.0996</v>
      </c>
      <c r="F3953" s="132" t="n">
        <v>20.1224</v>
      </c>
    </row>
    <row r="3954" customFormat="false" ht="12.8" hidden="false" customHeight="false" outlineLevel="0" collapsed="false">
      <c r="A3954" s="131" t="n">
        <v>1661115600</v>
      </c>
      <c r="B3954" s="330" t="n">
        <f aca="false">(A3954/(24*60*60))+DATE(1970,1,1)</f>
        <v>44794.875</v>
      </c>
      <c r="C3954" s="132" t="n">
        <v>20.1488</v>
      </c>
      <c r="D3954" s="132" t="n">
        <v>20.24597</v>
      </c>
      <c r="E3954" s="132" t="n">
        <v>20.11629</v>
      </c>
      <c r="F3954" s="132" t="n">
        <v>20.12568</v>
      </c>
    </row>
    <row r="3955" customFormat="false" ht="12.8" hidden="false" customHeight="false" outlineLevel="0" collapsed="false">
      <c r="A3955" s="131" t="n">
        <v>1661202000</v>
      </c>
      <c r="B3955" s="330" t="n">
        <f aca="false">(A3955/(24*60*60))+DATE(1970,1,1)</f>
        <v>44795.875</v>
      </c>
      <c r="C3955" s="132" t="n">
        <v>20.12568</v>
      </c>
      <c r="D3955" s="132" t="n">
        <v>20.16456</v>
      </c>
      <c r="E3955" s="132" t="n">
        <v>19.9526</v>
      </c>
      <c r="F3955" s="132" t="n">
        <v>19.9602</v>
      </c>
    </row>
    <row r="3956" customFormat="false" ht="12.8" hidden="false" customHeight="false" outlineLevel="0" collapsed="false">
      <c r="A3956" s="131" t="n">
        <v>1661288400</v>
      </c>
      <c r="B3956" s="330" t="n">
        <f aca="false">(A3956/(24*60*60))+DATE(1970,1,1)</f>
        <v>44796.875</v>
      </c>
      <c r="C3956" s="132" t="n">
        <v>19.9602</v>
      </c>
      <c r="D3956" s="132" t="n">
        <v>20.00963</v>
      </c>
      <c r="E3956" s="132" t="n">
        <v>19.8774</v>
      </c>
      <c r="F3956" s="132" t="n">
        <v>19.8891</v>
      </c>
    </row>
    <row r="3957" customFormat="false" ht="12.8" hidden="false" customHeight="false" outlineLevel="0" collapsed="false">
      <c r="A3957" s="131" t="n">
        <v>1661374800</v>
      </c>
      <c r="B3957" s="330" t="n">
        <f aca="false">(A3957/(24*60*60))+DATE(1970,1,1)</f>
        <v>44797.875</v>
      </c>
      <c r="C3957" s="132" t="n">
        <v>19.8891</v>
      </c>
      <c r="D3957" s="132" t="n">
        <v>19.98456</v>
      </c>
      <c r="E3957" s="132" t="n">
        <v>19.84878</v>
      </c>
      <c r="F3957" s="132" t="n">
        <v>19.9198</v>
      </c>
    </row>
    <row r="3958" customFormat="false" ht="12.8" hidden="false" customHeight="false" outlineLevel="0" collapsed="false">
      <c r="A3958" s="131" t="n">
        <v>1661461200</v>
      </c>
      <c r="B3958" s="330" t="n">
        <f aca="false">(A3958/(24*60*60))+DATE(1970,1,1)</f>
        <v>44798.875</v>
      </c>
      <c r="C3958" s="132" t="n">
        <v>19.9198</v>
      </c>
      <c r="D3958" s="132" t="n">
        <v>20.033</v>
      </c>
      <c r="E3958" s="132" t="n">
        <v>19.86731</v>
      </c>
      <c r="F3958" s="132" t="n">
        <v>20.019</v>
      </c>
    </row>
    <row r="3959" customFormat="false" ht="12.8" hidden="false" customHeight="false" outlineLevel="0" collapsed="false">
      <c r="A3959" s="131" t="n">
        <v>1661720400</v>
      </c>
      <c r="B3959" s="330" t="n">
        <f aca="false">(A3959/(24*60*60))+DATE(1970,1,1)</f>
        <v>44801.875</v>
      </c>
      <c r="C3959" s="132" t="n">
        <v>20.019</v>
      </c>
      <c r="D3959" s="132" t="n">
        <v>20.14822</v>
      </c>
      <c r="E3959" s="132" t="n">
        <v>19.96628</v>
      </c>
      <c r="F3959" s="132" t="n">
        <v>20.0054</v>
      </c>
    </row>
    <row r="3960" customFormat="false" ht="12.8" hidden="false" customHeight="false" outlineLevel="0" collapsed="false">
      <c r="A3960" s="131" t="n">
        <v>1661806800</v>
      </c>
      <c r="B3960" s="330" t="n">
        <f aca="false">(A3960/(24*60*60))+DATE(1970,1,1)</f>
        <v>44802.875</v>
      </c>
      <c r="C3960" s="132" t="n">
        <v>20.0054</v>
      </c>
      <c r="D3960" s="132" t="n">
        <v>20.20727</v>
      </c>
      <c r="E3960" s="132" t="n">
        <v>19.91118</v>
      </c>
      <c r="F3960" s="132" t="n">
        <v>20.1485</v>
      </c>
    </row>
    <row r="3961" customFormat="false" ht="12.8" hidden="false" customHeight="false" outlineLevel="0" collapsed="false">
      <c r="A3961" s="131" t="n">
        <v>1661893200</v>
      </c>
      <c r="B3961" s="330" t="n">
        <f aca="false">(A3961/(24*60*60))+DATE(1970,1,1)</f>
        <v>44803.875</v>
      </c>
      <c r="C3961" s="132" t="n">
        <v>20.1485</v>
      </c>
      <c r="D3961" s="132" t="n">
        <v>20.23977</v>
      </c>
      <c r="E3961" s="132" t="n">
        <v>20.07935</v>
      </c>
      <c r="F3961" s="132" t="n">
        <v>20.1367</v>
      </c>
    </row>
    <row r="3962" customFormat="false" ht="12.8" hidden="false" customHeight="false" outlineLevel="0" collapsed="false">
      <c r="A3962" s="131" t="n">
        <v>1661979600</v>
      </c>
      <c r="B3962" s="330" t="n">
        <f aca="false">(A3962/(24*60*60))+DATE(1970,1,1)</f>
        <v>44804.875</v>
      </c>
      <c r="C3962" s="132" t="n">
        <v>20.1367</v>
      </c>
      <c r="D3962" s="132" t="n">
        <v>20.29363</v>
      </c>
      <c r="E3962" s="132" t="n">
        <v>20.1052</v>
      </c>
      <c r="F3962" s="132" t="n">
        <v>20.1692</v>
      </c>
    </row>
    <row r="3963" customFormat="false" ht="12.8" hidden="false" customHeight="false" outlineLevel="0" collapsed="false">
      <c r="A3963" s="131" t="n">
        <v>1662066000</v>
      </c>
      <c r="B3963" s="330" t="n">
        <f aca="false">(A3963/(24*60*60))+DATE(1970,1,1)</f>
        <v>44805.875</v>
      </c>
      <c r="C3963" s="132" t="n">
        <v>20.1692</v>
      </c>
      <c r="D3963" s="132" t="n">
        <v>20.19996</v>
      </c>
      <c r="E3963" s="132" t="n">
        <v>19.9245</v>
      </c>
      <c r="F3963" s="132" t="n">
        <v>19.9417</v>
      </c>
    </row>
    <row r="3964" customFormat="false" ht="12.8" hidden="false" customHeight="false" outlineLevel="0" collapsed="false">
      <c r="A3964" s="131" t="n">
        <v>1662325200</v>
      </c>
      <c r="B3964" s="330" t="n">
        <f aca="false">(A3964/(24*60*60))+DATE(1970,1,1)</f>
        <v>44808.875</v>
      </c>
      <c r="C3964" s="132" t="n">
        <v>19.9417</v>
      </c>
      <c r="D3964" s="132" t="n">
        <v>20.02592</v>
      </c>
      <c r="E3964" s="132" t="n">
        <v>19.9325</v>
      </c>
      <c r="F3964" s="132" t="n">
        <v>19.96745</v>
      </c>
    </row>
    <row r="3965" customFormat="false" ht="12.8" hidden="false" customHeight="false" outlineLevel="0" collapsed="false">
      <c r="A3965" s="131" t="n">
        <v>1662411600</v>
      </c>
      <c r="B3965" s="330" t="n">
        <f aca="false">(A3965/(24*60*60))+DATE(1970,1,1)</f>
        <v>44809.875</v>
      </c>
      <c r="C3965" s="132" t="n">
        <v>19.96745</v>
      </c>
      <c r="D3965" s="132" t="n">
        <v>20.17791</v>
      </c>
      <c r="E3965" s="132" t="n">
        <v>19.9423</v>
      </c>
      <c r="F3965" s="132" t="n">
        <v>20.123</v>
      </c>
    </row>
    <row r="3966" customFormat="false" ht="12.8" hidden="false" customHeight="false" outlineLevel="0" collapsed="false">
      <c r="A3966" s="131" t="n">
        <v>1662498000</v>
      </c>
      <c r="B3966" s="330" t="n">
        <f aca="false">(A3966/(24*60*60))+DATE(1970,1,1)</f>
        <v>44810.875</v>
      </c>
      <c r="C3966" s="132" t="n">
        <v>20.123</v>
      </c>
      <c r="D3966" s="132" t="n">
        <v>20.18689</v>
      </c>
      <c r="E3966" s="132" t="n">
        <v>19.9587</v>
      </c>
      <c r="F3966" s="132" t="n">
        <v>19.9721</v>
      </c>
    </row>
    <row r="3967" customFormat="false" ht="12.8" hidden="false" customHeight="false" outlineLevel="0" collapsed="false">
      <c r="A3967" s="131" t="n">
        <v>1662584400</v>
      </c>
      <c r="B3967" s="330" t="n">
        <f aca="false">(A3967/(24*60*60))+DATE(1970,1,1)</f>
        <v>44811.875</v>
      </c>
      <c r="C3967" s="132" t="n">
        <v>19.9721</v>
      </c>
      <c r="D3967" s="132" t="n">
        <v>20.1024</v>
      </c>
      <c r="E3967" s="132" t="n">
        <v>19.9395</v>
      </c>
      <c r="F3967" s="132" t="n">
        <v>19.9605</v>
      </c>
    </row>
    <row r="3968" customFormat="false" ht="12.8" hidden="false" customHeight="false" outlineLevel="0" collapsed="false">
      <c r="A3968" s="131" t="n">
        <v>1662670800</v>
      </c>
      <c r="B3968" s="330" t="n">
        <f aca="false">(A3968/(24*60*60))+DATE(1970,1,1)</f>
        <v>44812.875</v>
      </c>
      <c r="C3968" s="132" t="n">
        <v>19.9605</v>
      </c>
      <c r="D3968" s="132" t="n">
        <v>19.9642</v>
      </c>
      <c r="E3968" s="132" t="n">
        <v>19.8666</v>
      </c>
      <c r="F3968" s="132" t="n">
        <v>19.8794</v>
      </c>
    </row>
    <row r="3969" customFormat="false" ht="12.8" hidden="false" customHeight="false" outlineLevel="0" collapsed="false">
      <c r="A3969" s="131" t="n">
        <v>1662930000</v>
      </c>
      <c r="B3969" s="330" t="n">
        <f aca="false">(A3969/(24*60*60))+DATE(1970,1,1)</f>
        <v>44815.875</v>
      </c>
      <c r="C3969" s="132" t="n">
        <v>19.8794</v>
      </c>
      <c r="D3969" s="132" t="n">
        <v>19.88648</v>
      </c>
      <c r="E3969" s="132" t="n">
        <v>19.7524</v>
      </c>
      <c r="F3969" s="132" t="n">
        <v>19.8219</v>
      </c>
    </row>
    <row r="3970" customFormat="false" ht="12.8" hidden="false" customHeight="false" outlineLevel="0" collapsed="false">
      <c r="A3970" s="131" t="n">
        <v>1663016400</v>
      </c>
      <c r="B3970" s="330" t="n">
        <f aca="false">(A3970/(24*60*60))+DATE(1970,1,1)</f>
        <v>44816.875</v>
      </c>
      <c r="C3970" s="132" t="n">
        <v>19.8219</v>
      </c>
      <c r="D3970" s="132" t="n">
        <v>20.1048</v>
      </c>
      <c r="E3970" s="132" t="n">
        <v>19.78634</v>
      </c>
      <c r="F3970" s="132" t="n">
        <v>20.0724</v>
      </c>
    </row>
    <row r="3971" customFormat="false" ht="12.8" hidden="false" customHeight="false" outlineLevel="0" collapsed="false">
      <c r="A3971" s="131" t="n">
        <v>1663102800</v>
      </c>
      <c r="B3971" s="330" t="n">
        <f aca="false">(A3971/(24*60*60))+DATE(1970,1,1)</f>
        <v>44817.875</v>
      </c>
      <c r="C3971" s="132" t="n">
        <v>20.0724</v>
      </c>
      <c r="D3971" s="132" t="n">
        <v>20.08787</v>
      </c>
      <c r="E3971" s="132" t="n">
        <v>19.90783</v>
      </c>
      <c r="F3971" s="132" t="n">
        <v>19.9298</v>
      </c>
    </row>
    <row r="3972" customFormat="false" ht="12.8" hidden="false" customHeight="false" outlineLevel="0" collapsed="false">
      <c r="A3972" s="131" t="n">
        <v>1663189200</v>
      </c>
      <c r="B3972" s="330" t="n">
        <f aca="false">(A3972/(24*60*60))+DATE(1970,1,1)</f>
        <v>44818.875</v>
      </c>
      <c r="C3972" s="132" t="n">
        <v>19.9298</v>
      </c>
      <c r="D3972" s="132" t="n">
        <v>20.09272</v>
      </c>
      <c r="E3972" s="132" t="n">
        <v>19.9259</v>
      </c>
      <c r="F3972" s="132" t="n">
        <v>20.0584</v>
      </c>
    </row>
    <row r="3973" customFormat="false" ht="12.8" hidden="false" customHeight="false" outlineLevel="0" collapsed="false">
      <c r="A3973" s="131" t="n">
        <v>1663275600</v>
      </c>
      <c r="B3973" s="330" t="n">
        <f aca="false">(A3973/(24*60*60))+DATE(1970,1,1)</f>
        <v>44819.875</v>
      </c>
      <c r="C3973" s="132" t="n">
        <v>20.0584</v>
      </c>
      <c r="D3973" s="132" t="n">
        <v>20.16013</v>
      </c>
      <c r="E3973" s="132" t="n">
        <v>20.01482</v>
      </c>
      <c r="F3973" s="132" t="n">
        <v>20.0351</v>
      </c>
    </row>
    <row r="3974" customFormat="false" ht="12.8" hidden="false" customHeight="false" outlineLevel="0" collapsed="false">
      <c r="A3974" s="131" t="n">
        <v>1663534800</v>
      </c>
      <c r="B3974" s="330" t="n">
        <f aca="false">(A3974/(24*60*60))+DATE(1970,1,1)</f>
        <v>44822.875</v>
      </c>
      <c r="C3974" s="132" t="n">
        <v>20.0328</v>
      </c>
      <c r="D3974" s="132" t="n">
        <v>20.15993</v>
      </c>
      <c r="E3974" s="132" t="n">
        <v>19.9055</v>
      </c>
      <c r="F3974" s="132" t="n">
        <v>19.9139</v>
      </c>
    </row>
    <row r="3975" customFormat="false" ht="12.8" hidden="false" customHeight="false" outlineLevel="0" collapsed="false">
      <c r="A3975" s="131" t="n">
        <v>1663621200</v>
      </c>
      <c r="B3975" s="330" t="n">
        <f aca="false">(A3975/(24*60*60))+DATE(1970,1,1)</f>
        <v>44823.875</v>
      </c>
      <c r="C3975" s="132" t="n">
        <v>19.9139</v>
      </c>
      <c r="D3975" s="132" t="n">
        <v>20.07879</v>
      </c>
      <c r="E3975" s="132" t="n">
        <v>19.90089</v>
      </c>
      <c r="F3975" s="132" t="n">
        <v>19.9904</v>
      </c>
    </row>
    <row r="3976" customFormat="false" ht="12.8" hidden="false" customHeight="false" outlineLevel="0" collapsed="false">
      <c r="A3976" s="131" t="n">
        <v>1663707600</v>
      </c>
      <c r="B3976" s="330" t="n">
        <f aca="false">(A3976/(24*60*60))+DATE(1970,1,1)</f>
        <v>44824.875</v>
      </c>
      <c r="C3976" s="132" t="n">
        <v>19.9904</v>
      </c>
      <c r="D3976" s="132" t="n">
        <v>20.08259</v>
      </c>
      <c r="E3976" s="132" t="n">
        <v>19.87909</v>
      </c>
      <c r="F3976" s="132" t="n">
        <v>20.0097</v>
      </c>
    </row>
    <row r="3977" customFormat="false" ht="12.8" hidden="false" customHeight="false" outlineLevel="0" collapsed="false">
      <c r="A3977" s="131" t="n">
        <v>1663794000</v>
      </c>
      <c r="B3977" s="330" t="n">
        <f aca="false">(A3977/(24*60*60))+DATE(1970,1,1)</f>
        <v>44825.875</v>
      </c>
      <c r="C3977" s="132" t="n">
        <v>20.0097</v>
      </c>
      <c r="D3977" s="132" t="n">
        <v>20.07822</v>
      </c>
      <c r="E3977" s="132" t="n">
        <v>19.83908</v>
      </c>
      <c r="F3977" s="132" t="n">
        <v>19.935</v>
      </c>
    </row>
    <row r="3978" customFormat="false" ht="12.8" hidden="false" customHeight="false" outlineLevel="0" collapsed="false">
      <c r="A3978" s="131" t="n">
        <v>1663880400</v>
      </c>
      <c r="B3978" s="330" t="n">
        <f aca="false">(A3978/(24*60*60))+DATE(1970,1,1)</f>
        <v>44826.875</v>
      </c>
      <c r="C3978" s="132" t="n">
        <v>19.935</v>
      </c>
      <c r="D3978" s="132" t="n">
        <v>20.26432</v>
      </c>
      <c r="E3978" s="132" t="n">
        <v>19.9038</v>
      </c>
      <c r="F3978" s="132" t="n">
        <v>20.1751</v>
      </c>
    </row>
    <row r="3979" customFormat="false" ht="12.8" hidden="false" customHeight="false" outlineLevel="0" collapsed="false">
      <c r="A3979" s="131" t="n">
        <v>1664139600</v>
      </c>
      <c r="B3979" s="330" t="n">
        <f aca="false">(A3979/(24*60*60))+DATE(1970,1,1)</f>
        <v>44829.875</v>
      </c>
      <c r="C3979" s="132" t="n">
        <v>20.186</v>
      </c>
      <c r="D3979" s="132" t="n">
        <v>20.45112</v>
      </c>
      <c r="E3979" s="132" t="n">
        <v>20.18532</v>
      </c>
      <c r="F3979" s="132" t="n">
        <v>20.371</v>
      </c>
    </row>
    <row r="3980" customFormat="false" ht="12.8" hidden="false" customHeight="false" outlineLevel="0" collapsed="false">
      <c r="A3980" s="131" t="n">
        <v>1664226000</v>
      </c>
      <c r="B3980" s="330" t="n">
        <f aca="false">(A3980/(24*60*60))+DATE(1970,1,1)</f>
        <v>44830.875</v>
      </c>
      <c r="C3980" s="132" t="n">
        <v>20.371</v>
      </c>
      <c r="D3980" s="132" t="n">
        <v>20.4314</v>
      </c>
      <c r="E3980" s="132" t="n">
        <v>20.26102</v>
      </c>
      <c r="F3980" s="132" t="n">
        <v>20.3658</v>
      </c>
    </row>
    <row r="3981" customFormat="false" ht="12.8" hidden="false" customHeight="false" outlineLevel="0" collapsed="false">
      <c r="A3981" s="131" t="n">
        <v>1664312400</v>
      </c>
      <c r="B3981" s="330" t="n">
        <f aca="false">(A3981/(24*60*60))+DATE(1970,1,1)</f>
        <v>44831.875</v>
      </c>
      <c r="C3981" s="132" t="n">
        <v>20.3658</v>
      </c>
      <c r="D3981" s="132" t="n">
        <v>20.5797</v>
      </c>
      <c r="E3981" s="132" t="n">
        <v>20.0917</v>
      </c>
      <c r="F3981" s="132" t="n">
        <v>20.1062</v>
      </c>
    </row>
    <row r="3982" customFormat="false" ht="12.8" hidden="false" customHeight="false" outlineLevel="0" collapsed="false">
      <c r="A3982" s="131" t="n">
        <v>1664398800</v>
      </c>
      <c r="B3982" s="330" t="n">
        <f aca="false">(A3982/(24*60*60))+DATE(1970,1,1)</f>
        <v>44832.875</v>
      </c>
      <c r="C3982" s="132" t="n">
        <v>20.1062</v>
      </c>
      <c r="D3982" s="132" t="n">
        <v>20.27769</v>
      </c>
      <c r="E3982" s="132" t="n">
        <v>20.09</v>
      </c>
      <c r="F3982" s="132" t="n">
        <v>20.163</v>
      </c>
    </row>
    <row r="3983" customFormat="false" ht="12.8" hidden="false" customHeight="false" outlineLevel="0" collapsed="false">
      <c r="A3983" s="131" t="n">
        <v>1664485200</v>
      </c>
      <c r="B3983" s="330" t="n">
        <f aca="false">(A3983/(24*60*60))+DATE(1970,1,1)</f>
        <v>44833.875</v>
      </c>
      <c r="C3983" s="132" t="n">
        <v>20.163</v>
      </c>
      <c r="D3983" s="132" t="n">
        <v>20.19815</v>
      </c>
      <c r="E3983" s="132" t="n">
        <v>20.04948</v>
      </c>
      <c r="F3983" s="132" t="n">
        <v>20.1358</v>
      </c>
    </row>
    <row r="3984" customFormat="false" ht="12.8" hidden="false" customHeight="false" outlineLevel="0" collapsed="false">
      <c r="A3984" s="131" t="n">
        <v>1664744400</v>
      </c>
      <c r="B3984" s="330" t="n">
        <f aca="false">(A3984/(24*60*60))+DATE(1970,1,1)</f>
        <v>44836.875</v>
      </c>
      <c r="C3984" s="132" t="n">
        <v>20.135</v>
      </c>
      <c r="D3984" s="132" t="n">
        <v>20.14496</v>
      </c>
      <c r="E3984" s="132" t="n">
        <v>19.95128</v>
      </c>
      <c r="F3984" s="132" t="n">
        <v>20.023</v>
      </c>
    </row>
    <row r="3985" customFormat="false" ht="12.8" hidden="false" customHeight="false" outlineLevel="0" collapsed="false">
      <c r="A3985" s="131" t="n">
        <v>1664830800</v>
      </c>
      <c r="B3985" s="330" t="n">
        <f aca="false">(A3985/(24*60*60))+DATE(1970,1,1)</f>
        <v>44837.875</v>
      </c>
      <c r="C3985" s="132" t="n">
        <v>20.023</v>
      </c>
      <c r="D3985" s="132" t="n">
        <v>20.04622</v>
      </c>
      <c r="E3985" s="132" t="n">
        <v>19.9495</v>
      </c>
      <c r="F3985" s="132" t="n">
        <v>19.9648</v>
      </c>
    </row>
    <row r="3986" customFormat="false" ht="12.8" hidden="false" customHeight="false" outlineLevel="0" collapsed="false">
      <c r="A3986" s="131" t="n">
        <v>1664917200</v>
      </c>
      <c r="B3986" s="330" t="n">
        <f aca="false">(A3986/(24*60*60))+DATE(1970,1,1)</f>
        <v>44838.875</v>
      </c>
      <c r="C3986" s="132" t="n">
        <v>19.9648</v>
      </c>
      <c r="D3986" s="132" t="n">
        <v>20.15524</v>
      </c>
      <c r="E3986" s="132" t="n">
        <v>19.94138</v>
      </c>
      <c r="F3986" s="132" t="n">
        <v>20.0651</v>
      </c>
    </row>
    <row r="3987" customFormat="false" ht="12.8" hidden="false" customHeight="false" outlineLevel="0" collapsed="false">
      <c r="A3987" s="131" t="n">
        <v>1665003600</v>
      </c>
      <c r="B3987" s="330" t="n">
        <f aca="false">(A3987/(24*60*60))+DATE(1970,1,1)</f>
        <v>44839.875</v>
      </c>
      <c r="C3987" s="132" t="n">
        <v>20.0651</v>
      </c>
      <c r="D3987" s="132" t="n">
        <v>20.15844</v>
      </c>
      <c r="E3987" s="132" t="n">
        <v>20.0149</v>
      </c>
      <c r="F3987" s="132" t="n">
        <v>20.1169</v>
      </c>
    </row>
    <row r="3988" customFormat="false" ht="12.8" hidden="false" customHeight="false" outlineLevel="0" collapsed="false">
      <c r="A3988" s="131" t="n">
        <v>1665090000</v>
      </c>
      <c r="B3988" s="330" t="n">
        <f aca="false">(A3988/(24*60*60))+DATE(1970,1,1)</f>
        <v>44840.875</v>
      </c>
      <c r="C3988" s="132" t="n">
        <v>20.1169</v>
      </c>
      <c r="D3988" s="132" t="n">
        <v>20.13888</v>
      </c>
      <c r="E3988" s="132" t="n">
        <v>19.98978</v>
      </c>
      <c r="F3988" s="132" t="n">
        <v>20.0371</v>
      </c>
    </row>
    <row r="3989" customFormat="false" ht="12.8" hidden="false" customHeight="false" outlineLevel="0" collapsed="false">
      <c r="A3989" s="131" t="n">
        <v>1665349200</v>
      </c>
      <c r="B3989" s="330" t="n">
        <f aca="false">(A3989/(24*60*60))+DATE(1970,1,1)</f>
        <v>44843.875</v>
      </c>
      <c r="C3989" s="132" t="n">
        <v>20.0313</v>
      </c>
      <c r="D3989" s="132" t="n">
        <v>20.06067</v>
      </c>
      <c r="E3989" s="132" t="n">
        <v>19.9395</v>
      </c>
      <c r="F3989" s="132" t="n">
        <v>19.9583</v>
      </c>
    </row>
    <row r="3990" customFormat="false" ht="12.8" hidden="false" customHeight="false" outlineLevel="0" collapsed="false">
      <c r="A3990" s="131" t="n">
        <v>1665435600</v>
      </c>
      <c r="B3990" s="330" t="n">
        <f aca="false">(A3990/(24*60*60))+DATE(1970,1,1)</f>
        <v>44844.875</v>
      </c>
      <c r="C3990" s="132" t="n">
        <v>19.9583</v>
      </c>
      <c r="D3990" s="132" t="n">
        <v>20.11253</v>
      </c>
      <c r="E3990" s="132" t="n">
        <v>19.93461</v>
      </c>
      <c r="F3990" s="132" t="n">
        <v>20.0787</v>
      </c>
    </row>
    <row r="3991" customFormat="false" ht="12.8" hidden="false" customHeight="false" outlineLevel="0" collapsed="false">
      <c r="A3991" s="131" t="n">
        <v>1665522000</v>
      </c>
      <c r="B3991" s="330" t="n">
        <f aca="false">(A3991/(24*60*60))+DATE(1970,1,1)</f>
        <v>44845.875</v>
      </c>
      <c r="C3991" s="132" t="n">
        <v>20.0787</v>
      </c>
      <c r="D3991" s="132" t="n">
        <v>20.11391</v>
      </c>
      <c r="E3991" s="132" t="n">
        <v>19.96874</v>
      </c>
      <c r="F3991" s="132" t="n">
        <v>19.983</v>
      </c>
    </row>
    <row r="3992" customFormat="false" ht="12.8" hidden="false" customHeight="false" outlineLevel="0" collapsed="false">
      <c r="A3992" s="131" t="n">
        <v>1665608400</v>
      </c>
      <c r="B3992" s="330" t="n">
        <f aca="false">(A3992/(24*60*60))+DATE(1970,1,1)</f>
        <v>44846.875</v>
      </c>
      <c r="C3992" s="132" t="n">
        <v>19.983</v>
      </c>
      <c r="D3992" s="132" t="n">
        <v>20.15653</v>
      </c>
      <c r="E3992" s="132" t="n">
        <v>19.9487</v>
      </c>
      <c r="F3992" s="132" t="n">
        <v>19.9792</v>
      </c>
    </row>
    <row r="3993" customFormat="false" ht="12.8" hidden="false" customHeight="false" outlineLevel="0" collapsed="false">
      <c r="A3993" s="131" t="n">
        <v>1665694800</v>
      </c>
      <c r="B3993" s="330" t="n">
        <f aca="false">(A3993/(24*60*60))+DATE(1970,1,1)</f>
        <v>44847.875</v>
      </c>
      <c r="C3993" s="132" t="n">
        <v>19.9792</v>
      </c>
      <c r="D3993" s="132" t="n">
        <v>20.10431</v>
      </c>
      <c r="E3993" s="132" t="n">
        <v>19.9592</v>
      </c>
      <c r="F3993" s="132" t="n">
        <v>20.0676</v>
      </c>
    </row>
    <row r="3994" customFormat="false" ht="12.8" hidden="false" customHeight="false" outlineLevel="0" collapsed="false">
      <c r="A3994" s="131" t="n">
        <v>1665954000</v>
      </c>
      <c r="B3994" s="330" t="n">
        <f aca="false">(A3994/(24*60*60))+DATE(1970,1,1)</f>
        <v>44850.875</v>
      </c>
      <c r="C3994" s="132" t="n">
        <v>20.0676</v>
      </c>
      <c r="D3994" s="132" t="n">
        <v>20.0676</v>
      </c>
      <c r="E3994" s="132" t="n">
        <v>19.96986</v>
      </c>
      <c r="F3994" s="132" t="n">
        <v>19.9886</v>
      </c>
    </row>
    <row r="3995" customFormat="false" ht="12.8" hidden="false" customHeight="false" outlineLevel="0" collapsed="false">
      <c r="A3995" s="131" t="n">
        <v>1666040400</v>
      </c>
      <c r="B3995" s="330" t="n">
        <f aca="false">(A3995/(24*60*60))+DATE(1970,1,1)</f>
        <v>44851.875</v>
      </c>
      <c r="C3995" s="132" t="n">
        <v>19.9886</v>
      </c>
      <c r="D3995" s="132" t="n">
        <v>20.06537</v>
      </c>
      <c r="E3995" s="132" t="n">
        <v>19.9572</v>
      </c>
      <c r="F3995" s="132" t="n">
        <v>20.0241</v>
      </c>
    </row>
    <row r="3996" customFormat="false" ht="12.8" hidden="false" customHeight="false" outlineLevel="0" collapsed="false">
      <c r="A3996" s="131" t="n">
        <v>1666126800</v>
      </c>
      <c r="B3996" s="330" t="n">
        <f aca="false">(A3996/(24*60*60))+DATE(1970,1,1)</f>
        <v>44852.875</v>
      </c>
      <c r="C3996" s="132" t="n">
        <v>20.0241</v>
      </c>
      <c r="D3996" s="132" t="n">
        <v>20.17582</v>
      </c>
      <c r="E3996" s="132" t="n">
        <v>20.00839</v>
      </c>
      <c r="F3996" s="132" t="n">
        <v>20.108</v>
      </c>
    </row>
    <row r="3997" customFormat="false" ht="12.8" hidden="false" customHeight="false" outlineLevel="0" collapsed="false">
      <c r="A3997" s="131" t="n">
        <v>1666213200</v>
      </c>
      <c r="B3997" s="330" t="n">
        <f aca="false">(A3997/(24*60*60))+DATE(1970,1,1)</f>
        <v>44853.875</v>
      </c>
      <c r="C3997" s="132" t="n">
        <v>20.108</v>
      </c>
      <c r="D3997" s="132" t="n">
        <v>20.1575</v>
      </c>
      <c r="E3997" s="132" t="n">
        <v>20.02119</v>
      </c>
      <c r="F3997" s="132" t="n">
        <v>20.0341</v>
      </c>
    </row>
    <row r="3998" customFormat="false" ht="12.8" hidden="false" customHeight="false" outlineLevel="0" collapsed="false">
      <c r="A3998" s="131" t="n">
        <v>1666299600</v>
      </c>
      <c r="B3998" s="330" t="n">
        <f aca="false">(A3998/(24*60*60))+DATE(1970,1,1)</f>
        <v>44854.875</v>
      </c>
      <c r="C3998" s="132" t="n">
        <v>20.0341</v>
      </c>
      <c r="D3998" s="132" t="n">
        <v>20.14083</v>
      </c>
      <c r="E3998" s="132" t="n">
        <v>19.88398</v>
      </c>
      <c r="F3998" s="132" t="n">
        <v>19.914</v>
      </c>
    </row>
    <row r="3999" customFormat="false" ht="12.8" hidden="false" customHeight="false" outlineLevel="0" collapsed="false">
      <c r="A3999" s="131" t="n">
        <v>1666558800</v>
      </c>
      <c r="B3999" s="330" t="n">
        <f aca="false">(A3999/(24*60*60))+DATE(1970,1,1)</f>
        <v>44857.875</v>
      </c>
      <c r="C3999" s="132" t="n">
        <v>19.91525</v>
      </c>
      <c r="D3999" s="132" t="n">
        <v>20.00635</v>
      </c>
      <c r="E3999" s="132" t="n">
        <v>19.89536</v>
      </c>
      <c r="F3999" s="132" t="n">
        <v>19.934</v>
      </c>
    </row>
    <row r="4000" customFormat="false" ht="12.8" hidden="false" customHeight="false" outlineLevel="0" collapsed="false">
      <c r="A4000" s="131" t="n">
        <v>1666645200</v>
      </c>
      <c r="B4000" s="330" t="n">
        <f aca="false">(A4000/(24*60*60))+DATE(1970,1,1)</f>
        <v>44858.875</v>
      </c>
      <c r="C4000" s="132" t="n">
        <v>19.934</v>
      </c>
      <c r="D4000" s="132" t="n">
        <v>19.94141</v>
      </c>
      <c r="E4000" s="132" t="n">
        <v>19.8535</v>
      </c>
      <c r="F4000" s="132" t="n">
        <v>19.8758</v>
      </c>
    </row>
    <row r="4001" customFormat="false" ht="12.8" hidden="false" customHeight="false" outlineLevel="0" collapsed="false">
      <c r="A4001" s="131" t="n">
        <v>1666731600</v>
      </c>
      <c r="B4001" s="330" t="n">
        <f aca="false">(A4001/(24*60*60))+DATE(1970,1,1)</f>
        <v>44859.875</v>
      </c>
      <c r="C4001" s="132" t="n">
        <v>19.8758</v>
      </c>
      <c r="D4001" s="132" t="n">
        <v>19.98231</v>
      </c>
      <c r="E4001" s="132" t="n">
        <v>19.81046</v>
      </c>
      <c r="F4001" s="132" t="n">
        <v>19.936</v>
      </c>
    </row>
    <row r="4002" customFormat="false" ht="12.8" hidden="false" customHeight="false" outlineLevel="0" collapsed="false">
      <c r="A4002" s="131" t="n">
        <v>1666818000</v>
      </c>
      <c r="B4002" s="330" t="n">
        <f aca="false">(A4002/(24*60*60))+DATE(1970,1,1)</f>
        <v>44860.875</v>
      </c>
      <c r="C4002" s="132" t="n">
        <v>19.936</v>
      </c>
      <c r="D4002" s="132" t="n">
        <v>20.03614</v>
      </c>
      <c r="E4002" s="132" t="n">
        <v>19.80998</v>
      </c>
      <c r="F4002" s="132" t="n">
        <v>19.8299</v>
      </c>
    </row>
    <row r="4003" customFormat="false" ht="12.8" hidden="false" customHeight="false" outlineLevel="0" collapsed="false">
      <c r="A4003" s="131" t="n">
        <v>1666904400</v>
      </c>
      <c r="B4003" s="330" t="n">
        <f aca="false">(A4003/(24*60*60))+DATE(1970,1,1)</f>
        <v>44861.875</v>
      </c>
      <c r="C4003" s="132" t="n">
        <v>19.8299</v>
      </c>
      <c r="D4003" s="132" t="n">
        <v>19.8906</v>
      </c>
      <c r="E4003" s="132" t="n">
        <v>19.7838</v>
      </c>
      <c r="F4003" s="132" t="n">
        <v>19.788</v>
      </c>
    </row>
    <row r="4004" customFormat="false" ht="12.8" hidden="false" customHeight="false" outlineLevel="0" collapsed="false">
      <c r="A4004" s="131" t="n">
        <v>1667163600</v>
      </c>
      <c r="B4004" s="330" t="n">
        <f aca="false">(A4004/(24*60*60))+DATE(1970,1,1)</f>
        <v>44864.875</v>
      </c>
      <c r="C4004" s="132" t="n">
        <v>19.7893</v>
      </c>
      <c r="D4004" s="132" t="n">
        <v>19.91822</v>
      </c>
      <c r="E4004" s="132" t="n">
        <v>19.7893</v>
      </c>
      <c r="F4004" s="132" t="n">
        <v>19.7986</v>
      </c>
    </row>
    <row r="4005" customFormat="false" ht="12.8" hidden="false" customHeight="false" outlineLevel="0" collapsed="false">
      <c r="A4005" s="131" t="n">
        <v>1667250000</v>
      </c>
      <c r="B4005" s="330" t="n">
        <f aca="false">(A4005/(24*60*60))+DATE(1970,1,1)</f>
        <v>44865.875</v>
      </c>
      <c r="C4005" s="132" t="n">
        <v>19.7986</v>
      </c>
      <c r="D4005" s="132" t="n">
        <v>19.82622</v>
      </c>
      <c r="E4005" s="132" t="n">
        <v>19.6796</v>
      </c>
      <c r="F4005" s="132" t="n">
        <v>19.7463</v>
      </c>
    </row>
    <row r="4006" customFormat="false" ht="12.8" hidden="false" customHeight="false" outlineLevel="0" collapsed="false">
      <c r="A4006" s="131" t="n">
        <v>1667336400</v>
      </c>
      <c r="B4006" s="330" t="n">
        <f aca="false">(A4006/(24*60*60))+DATE(1970,1,1)</f>
        <v>44866.875</v>
      </c>
      <c r="C4006" s="132" t="n">
        <v>19.7463</v>
      </c>
      <c r="D4006" s="132" t="n">
        <v>19.76037</v>
      </c>
      <c r="E4006" s="132" t="n">
        <v>19.50495</v>
      </c>
      <c r="F4006" s="132" t="n">
        <v>19.6668</v>
      </c>
    </row>
    <row r="4007" customFormat="false" ht="12.8" hidden="false" customHeight="false" outlineLevel="0" collapsed="false">
      <c r="A4007" s="131" t="n">
        <v>1667422800</v>
      </c>
      <c r="B4007" s="330" t="n">
        <f aca="false">(A4007/(24*60*60))+DATE(1970,1,1)</f>
        <v>44867.875</v>
      </c>
      <c r="C4007" s="132" t="n">
        <v>19.6668</v>
      </c>
      <c r="D4007" s="132" t="n">
        <v>19.77917</v>
      </c>
      <c r="E4007" s="132" t="n">
        <v>19.6297</v>
      </c>
      <c r="F4007" s="132" t="n">
        <v>19.6418</v>
      </c>
    </row>
    <row r="4008" customFormat="false" ht="12.8" hidden="false" customHeight="false" outlineLevel="0" collapsed="false">
      <c r="A4008" s="131" t="n">
        <v>1667509200</v>
      </c>
      <c r="B4008" s="330" t="n">
        <f aca="false">(A4008/(24*60*60))+DATE(1970,1,1)</f>
        <v>44868.875</v>
      </c>
      <c r="C4008" s="132" t="n">
        <v>19.6418</v>
      </c>
      <c r="D4008" s="132" t="n">
        <v>19.6735</v>
      </c>
      <c r="E4008" s="132" t="n">
        <v>19.45859</v>
      </c>
      <c r="F4008" s="132" t="n">
        <v>19.5279</v>
      </c>
    </row>
    <row r="4009" customFormat="false" ht="12.8" hidden="false" customHeight="false" outlineLevel="0" collapsed="false">
      <c r="A4009" s="131" t="n">
        <v>1667772000</v>
      </c>
      <c r="B4009" s="330" t="n">
        <f aca="false">(A4009/(24*60*60))+DATE(1970,1,1)</f>
        <v>44871.9166666667</v>
      </c>
      <c r="C4009" s="132" t="n">
        <v>19.54</v>
      </c>
      <c r="D4009" s="132" t="n">
        <v>19.57783</v>
      </c>
      <c r="E4009" s="132" t="n">
        <v>19.431</v>
      </c>
      <c r="F4009" s="132" t="n">
        <v>19.4394</v>
      </c>
    </row>
    <row r="4010" customFormat="false" ht="12.8" hidden="false" customHeight="false" outlineLevel="0" collapsed="false">
      <c r="A4010" s="131" t="n">
        <v>1667858400</v>
      </c>
      <c r="B4010" s="330" t="n">
        <f aca="false">(A4010/(24*60*60))+DATE(1970,1,1)</f>
        <v>44872.9166666667</v>
      </c>
      <c r="C4010" s="132" t="n">
        <v>19.4394</v>
      </c>
      <c r="D4010" s="132" t="n">
        <v>19.56668</v>
      </c>
      <c r="E4010" s="132" t="n">
        <v>19.4311</v>
      </c>
      <c r="F4010" s="132" t="n">
        <v>19.5185</v>
      </c>
    </row>
    <row r="4011" customFormat="false" ht="12.8" hidden="false" customHeight="false" outlineLevel="0" collapsed="false">
      <c r="A4011" s="131" t="n">
        <v>1667944800</v>
      </c>
      <c r="B4011" s="330" t="n">
        <f aca="false">(A4011/(24*60*60))+DATE(1970,1,1)</f>
        <v>44873.9166666667</v>
      </c>
      <c r="C4011" s="132" t="n">
        <v>19.5185</v>
      </c>
      <c r="D4011" s="132" t="n">
        <v>19.63142</v>
      </c>
      <c r="E4011" s="132" t="n">
        <v>19.5075</v>
      </c>
      <c r="F4011" s="132" t="n">
        <v>19.5739</v>
      </c>
    </row>
    <row r="4012" customFormat="false" ht="12.8" hidden="false" customHeight="false" outlineLevel="0" collapsed="false">
      <c r="A4012" s="131" t="n">
        <v>1668031200</v>
      </c>
      <c r="B4012" s="330" t="n">
        <f aca="false">(A4012/(24*60*60))+DATE(1970,1,1)</f>
        <v>44874.9166666667</v>
      </c>
      <c r="C4012" s="132" t="n">
        <v>19.5739</v>
      </c>
      <c r="D4012" s="132" t="n">
        <v>19.5991</v>
      </c>
      <c r="E4012" s="132" t="n">
        <v>19.3125</v>
      </c>
      <c r="F4012" s="132" t="n">
        <v>19.3157</v>
      </c>
    </row>
    <row r="4013" customFormat="false" ht="12.8" hidden="false" customHeight="false" outlineLevel="0" collapsed="false">
      <c r="A4013" s="131" t="n">
        <v>1668117600</v>
      </c>
      <c r="B4013" s="330" t="n">
        <f aca="false">(A4013/(24*60*60))+DATE(1970,1,1)</f>
        <v>44875.9166666667</v>
      </c>
      <c r="C4013" s="132" t="n">
        <v>19.3157</v>
      </c>
      <c r="D4013" s="132" t="n">
        <v>19.58975</v>
      </c>
      <c r="E4013" s="132" t="n">
        <v>19.2645</v>
      </c>
      <c r="F4013" s="132" t="n">
        <v>19.4949</v>
      </c>
    </row>
    <row r="4014" customFormat="false" ht="12.8" hidden="false" customHeight="false" outlineLevel="0" collapsed="false">
      <c r="A4014" s="131" t="n">
        <v>1668376800</v>
      </c>
      <c r="B4014" s="330" t="n">
        <f aca="false">(A4014/(24*60*60))+DATE(1970,1,1)</f>
        <v>44878.9166666667</v>
      </c>
      <c r="C4014" s="132" t="n">
        <v>19.4949</v>
      </c>
      <c r="D4014" s="132" t="n">
        <v>19.57269</v>
      </c>
      <c r="E4014" s="132" t="n">
        <v>19.3168</v>
      </c>
      <c r="F4014" s="132" t="n">
        <v>19.3383</v>
      </c>
    </row>
    <row r="4015" customFormat="false" ht="12.8" hidden="false" customHeight="false" outlineLevel="0" collapsed="false">
      <c r="A4015" s="131" t="n">
        <v>1668463200</v>
      </c>
      <c r="B4015" s="330" t="n">
        <f aca="false">(A4015/(24*60*60))+DATE(1970,1,1)</f>
        <v>44879.9166666667</v>
      </c>
      <c r="C4015" s="132" t="n">
        <v>19.3383</v>
      </c>
      <c r="D4015" s="132" t="n">
        <v>19.47134</v>
      </c>
      <c r="E4015" s="132" t="n">
        <v>19.2503</v>
      </c>
      <c r="F4015" s="132" t="n">
        <v>19.3606</v>
      </c>
    </row>
    <row r="4016" customFormat="false" ht="12.8" hidden="false" customHeight="false" outlineLevel="0" collapsed="false">
      <c r="A4016" s="131" t="n">
        <v>1668549600</v>
      </c>
      <c r="B4016" s="330" t="n">
        <f aca="false">(A4016/(24*60*60))+DATE(1970,1,1)</f>
        <v>44880.9166666667</v>
      </c>
      <c r="C4016" s="132" t="n">
        <v>19.3606</v>
      </c>
      <c r="D4016" s="132" t="n">
        <v>19.40118</v>
      </c>
      <c r="E4016" s="132" t="n">
        <v>19.281</v>
      </c>
      <c r="F4016" s="132" t="n">
        <v>19.3194</v>
      </c>
    </row>
    <row r="4017" customFormat="false" ht="12.8" hidden="false" customHeight="false" outlineLevel="0" collapsed="false">
      <c r="A4017" s="131" t="n">
        <v>1668636000</v>
      </c>
      <c r="B4017" s="330" t="n">
        <f aca="false">(A4017/(24*60*60))+DATE(1970,1,1)</f>
        <v>44881.9166666667</v>
      </c>
      <c r="C4017" s="132" t="n">
        <v>19.3194</v>
      </c>
      <c r="D4017" s="132" t="n">
        <v>19.475</v>
      </c>
      <c r="E4017" s="132" t="n">
        <v>19.3081</v>
      </c>
      <c r="F4017" s="132" t="n">
        <v>19.4139</v>
      </c>
    </row>
    <row r="4018" customFormat="false" ht="12.8" hidden="false" customHeight="false" outlineLevel="0" collapsed="false">
      <c r="A4018" s="131" t="n">
        <v>1668722400</v>
      </c>
      <c r="B4018" s="330" t="n">
        <f aca="false">(A4018/(24*60*60))+DATE(1970,1,1)</f>
        <v>44882.9166666667</v>
      </c>
      <c r="C4018" s="132" t="n">
        <v>19.4139</v>
      </c>
      <c r="D4018" s="132" t="n">
        <v>19.5348</v>
      </c>
      <c r="E4018" s="132" t="n">
        <v>19.3805</v>
      </c>
      <c r="F4018" s="132" t="n">
        <v>19.4431</v>
      </c>
    </row>
    <row r="4019" customFormat="false" ht="12.8" hidden="false" customHeight="false" outlineLevel="0" collapsed="false">
      <c r="A4019" s="131" t="n">
        <v>1668981600</v>
      </c>
      <c r="B4019" s="330" t="n">
        <f aca="false">(A4019/(24*60*60))+DATE(1970,1,1)</f>
        <v>44885.9166666667</v>
      </c>
      <c r="C4019" s="132" t="n">
        <v>19.4431</v>
      </c>
      <c r="D4019" s="132" t="n">
        <v>19.59247</v>
      </c>
      <c r="E4019" s="132" t="n">
        <v>19.41416</v>
      </c>
      <c r="F4019" s="132" t="n">
        <v>19.5417</v>
      </c>
    </row>
    <row r="4020" customFormat="false" ht="12.8" hidden="false" customHeight="false" outlineLevel="0" collapsed="false">
      <c r="A4020" s="131" t="n">
        <v>1669068000</v>
      </c>
      <c r="B4020" s="330" t="n">
        <f aca="false">(A4020/(24*60*60))+DATE(1970,1,1)</f>
        <v>44886.9166666667</v>
      </c>
      <c r="C4020" s="132" t="n">
        <v>19.5417</v>
      </c>
      <c r="D4020" s="132" t="n">
        <v>19.5695</v>
      </c>
      <c r="E4020" s="132" t="n">
        <v>19.4151</v>
      </c>
      <c r="F4020" s="132" t="n">
        <v>19.4237</v>
      </c>
    </row>
    <row r="4021" customFormat="false" ht="12.8" hidden="false" customHeight="false" outlineLevel="0" collapsed="false">
      <c r="A4021" s="131" t="n">
        <v>1669154400</v>
      </c>
      <c r="B4021" s="330" t="n">
        <f aca="false">(A4021/(24*60*60))+DATE(1970,1,1)</f>
        <v>44887.9166666667</v>
      </c>
      <c r="C4021" s="132" t="n">
        <v>19.4237</v>
      </c>
      <c r="D4021" s="132" t="n">
        <v>19.45027</v>
      </c>
      <c r="E4021" s="132" t="n">
        <v>19.32887</v>
      </c>
      <c r="F4021" s="132" t="n">
        <v>19.3533</v>
      </c>
    </row>
    <row r="4022" customFormat="false" ht="12.8" hidden="false" customHeight="false" outlineLevel="0" collapsed="false">
      <c r="A4022" s="131" t="n">
        <v>1669240800</v>
      </c>
      <c r="B4022" s="330" t="n">
        <f aca="false">(A4022/(24*60*60))+DATE(1970,1,1)</f>
        <v>44888.9166666667</v>
      </c>
      <c r="C4022" s="132" t="n">
        <v>19.3533</v>
      </c>
      <c r="D4022" s="132" t="n">
        <v>19.39347</v>
      </c>
      <c r="E4022" s="132" t="n">
        <v>19.33664</v>
      </c>
      <c r="F4022" s="132" t="n">
        <v>19.3594</v>
      </c>
    </row>
    <row r="4023" customFormat="false" ht="12.8" hidden="false" customHeight="false" outlineLevel="0" collapsed="false">
      <c r="A4023" s="131" t="n">
        <v>1669327200</v>
      </c>
      <c r="B4023" s="330" t="n">
        <f aca="false">(A4023/(24*60*60))+DATE(1970,1,1)</f>
        <v>44889.9166666667</v>
      </c>
      <c r="C4023" s="132" t="n">
        <v>19.3594</v>
      </c>
      <c r="D4023" s="132" t="n">
        <v>19.4204</v>
      </c>
      <c r="E4023" s="132" t="n">
        <v>19.3027</v>
      </c>
      <c r="F4023" s="132" t="n">
        <v>19.3265</v>
      </c>
    </row>
    <row r="4024" customFormat="false" ht="12.8" hidden="false" customHeight="false" outlineLevel="0" collapsed="false">
      <c r="A4024" s="131" t="n">
        <v>1669586400</v>
      </c>
      <c r="B4024" s="330" t="n">
        <f aca="false">(A4024/(24*60*60))+DATE(1970,1,1)</f>
        <v>44892.9166666667</v>
      </c>
      <c r="C4024" s="132" t="n">
        <v>19.29326</v>
      </c>
      <c r="D4024" s="132" t="n">
        <v>19.36729</v>
      </c>
      <c r="E4024" s="132" t="n">
        <v>19.29326</v>
      </c>
      <c r="F4024" s="132" t="n">
        <v>19.3023</v>
      </c>
    </row>
    <row r="4025" customFormat="false" ht="12.8" hidden="false" customHeight="false" outlineLevel="0" collapsed="false">
      <c r="A4025" s="131" t="n">
        <v>1669672800</v>
      </c>
      <c r="B4025" s="330" t="n">
        <f aca="false">(A4025/(24*60*60))+DATE(1970,1,1)</f>
        <v>44893.9166666667</v>
      </c>
      <c r="C4025" s="132" t="n">
        <v>19.3023</v>
      </c>
      <c r="D4025" s="132" t="n">
        <v>19.3214</v>
      </c>
      <c r="E4025" s="132" t="n">
        <v>19.03913</v>
      </c>
      <c r="F4025" s="132" t="n">
        <v>19.223</v>
      </c>
    </row>
    <row r="4026" customFormat="false" ht="12.8" hidden="false" customHeight="false" outlineLevel="0" collapsed="false">
      <c r="A4026" s="131" t="n">
        <v>1669759200</v>
      </c>
      <c r="B4026" s="330" t="n">
        <f aca="false">(A4026/(24*60*60))+DATE(1970,1,1)</f>
        <v>44894.9166666667</v>
      </c>
      <c r="C4026" s="132" t="n">
        <v>19.223</v>
      </c>
      <c r="D4026" s="132" t="n">
        <v>19.45818</v>
      </c>
      <c r="E4026" s="132" t="n">
        <v>19.19404</v>
      </c>
      <c r="F4026" s="132" t="n">
        <v>19.258</v>
      </c>
    </row>
    <row r="4027" customFormat="false" ht="12.8" hidden="false" customHeight="false" outlineLevel="0" collapsed="false">
      <c r="A4027" s="131" t="n">
        <v>1669845600</v>
      </c>
      <c r="B4027" s="330" t="n">
        <f aca="false">(A4027/(24*60*60))+DATE(1970,1,1)</f>
        <v>44895.9166666667</v>
      </c>
      <c r="C4027" s="132" t="n">
        <v>19.258</v>
      </c>
      <c r="D4027" s="132" t="n">
        <v>19.34711</v>
      </c>
      <c r="E4027" s="132" t="n">
        <v>19.1162</v>
      </c>
      <c r="F4027" s="132" t="n">
        <v>19.1219</v>
      </c>
    </row>
    <row r="4028" customFormat="false" ht="12.8" hidden="false" customHeight="false" outlineLevel="0" collapsed="false">
      <c r="A4028" s="131" t="n">
        <v>1669932000</v>
      </c>
      <c r="B4028" s="330" t="n">
        <f aca="false">(A4028/(24*60*60))+DATE(1970,1,1)</f>
        <v>44896.9166666667</v>
      </c>
      <c r="C4028" s="132" t="n">
        <v>19.1219</v>
      </c>
      <c r="D4028" s="132" t="n">
        <v>19.44348</v>
      </c>
      <c r="E4028" s="132" t="n">
        <v>19.1067</v>
      </c>
      <c r="F4028" s="132" t="n">
        <v>19.3867</v>
      </c>
    </row>
    <row r="4029" customFormat="false" ht="12.8" hidden="false" customHeight="false" outlineLevel="0" collapsed="false">
      <c r="A4029" s="131" t="n">
        <v>1670191200</v>
      </c>
      <c r="B4029" s="330" t="n">
        <f aca="false">(A4029/(24*60*60))+DATE(1970,1,1)</f>
        <v>44899.9166666667</v>
      </c>
      <c r="C4029" s="132" t="n">
        <v>19.3867</v>
      </c>
      <c r="D4029" s="132" t="n">
        <v>19.86287</v>
      </c>
      <c r="E4029" s="132" t="n">
        <v>19.3473</v>
      </c>
      <c r="F4029" s="132" t="n">
        <v>19.7341</v>
      </c>
    </row>
    <row r="4030" customFormat="false" ht="12.8" hidden="false" customHeight="false" outlineLevel="0" collapsed="false">
      <c r="A4030" s="131" t="n">
        <v>1670277600</v>
      </c>
      <c r="B4030" s="330" t="n">
        <f aca="false">(A4030/(24*60*60))+DATE(1970,1,1)</f>
        <v>44900.9166666667</v>
      </c>
      <c r="C4030" s="132" t="n">
        <v>19.7341</v>
      </c>
      <c r="D4030" s="132" t="n">
        <v>19.86159</v>
      </c>
      <c r="E4030" s="132" t="n">
        <v>19.62741</v>
      </c>
      <c r="F4030" s="132" t="n">
        <v>19.7528</v>
      </c>
    </row>
    <row r="4031" customFormat="false" ht="12.8" hidden="false" customHeight="false" outlineLevel="0" collapsed="false">
      <c r="A4031" s="131" t="n">
        <v>1670364000</v>
      </c>
      <c r="B4031" s="330" t="n">
        <f aca="false">(A4031/(24*60*60))+DATE(1970,1,1)</f>
        <v>44901.9166666667</v>
      </c>
      <c r="C4031" s="132" t="n">
        <v>19.7528</v>
      </c>
      <c r="D4031" s="132" t="n">
        <v>19.8308</v>
      </c>
      <c r="E4031" s="132" t="n">
        <v>19.6257</v>
      </c>
      <c r="F4031" s="132" t="n">
        <v>19.6635</v>
      </c>
    </row>
    <row r="4032" customFormat="false" ht="12.8" hidden="false" customHeight="false" outlineLevel="0" collapsed="false">
      <c r="A4032" s="131" t="n">
        <v>1670450400</v>
      </c>
      <c r="B4032" s="330" t="n">
        <f aca="false">(A4032/(24*60*60))+DATE(1970,1,1)</f>
        <v>44902.9166666667</v>
      </c>
      <c r="C4032" s="132" t="n">
        <v>19.6635</v>
      </c>
      <c r="D4032" s="132" t="n">
        <v>19.73728</v>
      </c>
      <c r="E4032" s="132" t="n">
        <v>19.6082</v>
      </c>
      <c r="F4032" s="132" t="n">
        <v>19.6209</v>
      </c>
    </row>
    <row r="4033" customFormat="false" ht="12.8" hidden="false" customHeight="false" outlineLevel="0" collapsed="false">
      <c r="A4033" s="131" t="n">
        <v>1670536800</v>
      </c>
      <c r="B4033" s="330" t="n">
        <f aca="false">(A4033/(24*60*60))+DATE(1970,1,1)</f>
        <v>44903.9166666667</v>
      </c>
      <c r="C4033" s="132" t="n">
        <v>19.6209</v>
      </c>
      <c r="D4033" s="132" t="n">
        <v>19.83862</v>
      </c>
      <c r="E4033" s="132" t="n">
        <v>19.612</v>
      </c>
      <c r="F4033" s="132" t="n">
        <v>19.768</v>
      </c>
    </row>
    <row r="4034" customFormat="false" ht="12.8" hidden="false" customHeight="false" outlineLevel="0" collapsed="false">
      <c r="A4034" s="131" t="n">
        <v>1670796000</v>
      </c>
      <c r="B4034" s="330" t="n">
        <f aca="false">(A4034/(24*60*60))+DATE(1970,1,1)</f>
        <v>44906.9166666667</v>
      </c>
      <c r="C4034" s="132" t="n">
        <v>19.7489</v>
      </c>
      <c r="D4034" s="132" t="n">
        <v>19.91808</v>
      </c>
      <c r="E4034" s="132" t="n">
        <v>19.72997</v>
      </c>
      <c r="F4034" s="132" t="n">
        <v>19.8555</v>
      </c>
    </row>
    <row r="4035" customFormat="false" ht="12.8" hidden="false" customHeight="false" outlineLevel="0" collapsed="false">
      <c r="A4035" s="131" t="n">
        <v>1670882400</v>
      </c>
      <c r="B4035" s="330" t="n">
        <f aca="false">(A4035/(24*60*60))+DATE(1970,1,1)</f>
        <v>44907.9166666667</v>
      </c>
      <c r="C4035" s="132" t="n">
        <v>19.8555</v>
      </c>
      <c r="D4035" s="132" t="n">
        <v>19.8823</v>
      </c>
      <c r="E4035" s="132" t="n">
        <v>19.5191</v>
      </c>
      <c r="F4035" s="132" t="n">
        <v>19.5305</v>
      </c>
    </row>
    <row r="4036" customFormat="false" ht="12.8" hidden="false" customHeight="false" outlineLevel="0" collapsed="false">
      <c r="A4036" s="131" t="n">
        <v>1670968800</v>
      </c>
      <c r="B4036" s="330" t="n">
        <f aca="false">(A4036/(24*60*60))+DATE(1970,1,1)</f>
        <v>44908.9166666667</v>
      </c>
      <c r="C4036" s="132" t="n">
        <v>19.5305</v>
      </c>
      <c r="D4036" s="132" t="n">
        <v>19.76165</v>
      </c>
      <c r="E4036" s="132" t="n">
        <v>19.5134</v>
      </c>
      <c r="F4036" s="132" t="n">
        <v>19.6093</v>
      </c>
    </row>
    <row r="4037" customFormat="false" ht="12.8" hidden="false" customHeight="false" outlineLevel="0" collapsed="false">
      <c r="A4037" s="131" t="n">
        <v>1671055200</v>
      </c>
      <c r="B4037" s="330" t="n">
        <f aca="false">(A4037/(24*60*60))+DATE(1970,1,1)</f>
        <v>44909.9166666667</v>
      </c>
      <c r="C4037" s="132" t="n">
        <v>19.6093</v>
      </c>
      <c r="D4037" s="132" t="n">
        <v>19.8572</v>
      </c>
      <c r="E4037" s="132" t="n">
        <v>19.6074</v>
      </c>
      <c r="F4037" s="132" t="n">
        <v>19.7537</v>
      </c>
    </row>
    <row r="4038" customFormat="false" ht="12.8" hidden="false" customHeight="false" outlineLevel="0" collapsed="false">
      <c r="A4038" s="131" t="n">
        <v>1671141600</v>
      </c>
      <c r="B4038" s="330" t="n">
        <f aca="false">(A4038/(24*60*60))+DATE(1970,1,1)</f>
        <v>44910.9166666667</v>
      </c>
      <c r="C4038" s="132" t="n">
        <v>19.7537</v>
      </c>
      <c r="D4038" s="132" t="n">
        <v>19.88396</v>
      </c>
      <c r="E4038" s="132" t="n">
        <v>19.739</v>
      </c>
      <c r="F4038" s="132" t="n">
        <v>19.7786</v>
      </c>
    </row>
    <row r="4039" customFormat="false" ht="12.8" hidden="false" customHeight="false" outlineLevel="0" collapsed="false">
      <c r="A4039" s="131" t="n">
        <v>1671400800</v>
      </c>
      <c r="B4039" s="330" t="n">
        <f aca="false">(A4039/(24*60*60))+DATE(1970,1,1)</f>
        <v>44913.9166666667</v>
      </c>
      <c r="C4039" s="132" t="n">
        <v>19.7786</v>
      </c>
      <c r="D4039" s="132" t="n">
        <v>19.8374</v>
      </c>
      <c r="E4039" s="132" t="n">
        <v>19.7099</v>
      </c>
      <c r="F4039" s="132" t="n">
        <v>19.792</v>
      </c>
    </row>
    <row r="4040" customFormat="false" ht="12.8" hidden="false" customHeight="false" outlineLevel="0" collapsed="false">
      <c r="A4040" s="131" t="n">
        <v>1671487200</v>
      </c>
      <c r="B4040" s="330" t="n">
        <f aca="false">(A4040/(24*60*60))+DATE(1970,1,1)</f>
        <v>44914.9166666667</v>
      </c>
      <c r="C4040" s="132" t="n">
        <v>19.792</v>
      </c>
      <c r="D4040" s="132" t="n">
        <v>19.9006</v>
      </c>
      <c r="E4040" s="132" t="n">
        <v>19.67748</v>
      </c>
      <c r="F4040" s="132" t="n">
        <v>19.75745</v>
      </c>
    </row>
    <row r="4041" customFormat="false" ht="12.8" hidden="false" customHeight="false" outlineLevel="0" collapsed="false">
      <c r="A4041" s="131" t="n">
        <v>1671573600</v>
      </c>
      <c r="B4041" s="330" t="n">
        <f aca="false">(A4041/(24*60*60))+DATE(1970,1,1)</f>
        <v>44915.9166666667</v>
      </c>
      <c r="C4041" s="132" t="n">
        <v>19.75745</v>
      </c>
      <c r="D4041" s="132" t="n">
        <v>19.7946</v>
      </c>
      <c r="E4041" s="132" t="n">
        <v>19.633</v>
      </c>
      <c r="F4041" s="132" t="n">
        <v>19.6454</v>
      </c>
    </row>
    <row r="4042" customFormat="false" ht="12.8" hidden="false" customHeight="false" outlineLevel="0" collapsed="false">
      <c r="A4042" s="131" t="n">
        <v>1671660000</v>
      </c>
      <c r="B4042" s="330" t="n">
        <f aca="false">(A4042/(24*60*60))+DATE(1970,1,1)</f>
        <v>44916.9166666667</v>
      </c>
      <c r="C4042" s="132" t="n">
        <v>19.6454</v>
      </c>
      <c r="D4042" s="132" t="n">
        <v>19.6812</v>
      </c>
      <c r="E4042" s="132" t="n">
        <v>19.534</v>
      </c>
      <c r="F4042" s="132" t="n">
        <v>19.5489</v>
      </c>
    </row>
    <row r="4043" customFormat="false" ht="12.8" hidden="false" customHeight="false" outlineLevel="0" collapsed="false">
      <c r="A4043" s="131" t="n">
        <v>1671746400</v>
      </c>
      <c r="B4043" s="330" t="n">
        <f aca="false">(A4043/(24*60*60))+DATE(1970,1,1)</f>
        <v>44917.9166666667</v>
      </c>
      <c r="C4043" s="132" t="n">
        <v>19.5489</v>
      </c>
      <c r="D4043" s="132" t="n">
        <v>19.5809</v>
      </c>
      <c r="E4043" s="132" t="n">
        <v>19.34462</v>
      </c>
      <c r="F4043" s="132" t="n">
        <v>19.3576</v>
      </c>
    </row>
    <row r="4044" customFormat="false" ht="12.8" hidden="false" customHeight="false" outlineLevel="0" collapsed="false">
      <c r="A4044" s="131" t="n">
        <v>1672005600</v>
      </c>
      <c r="B4044" s="330" t="n">
        <f aca="false">(A4044/(24*60*60))+DATE(1970,1,1)</f>
        <v>44920.9166666667</v>
      </c>
      <c r="C4044" s="132" t="n">
        <v>19.3323</v>
      </c>
      <c r="D4044" s="132" t="n">
        <v>19.426</v>
      </c>
      <c r="E4044" s="132" t="n">
        <v>19.3184</v>
      </c>
      <c r="F4044" s="132" t="n">
        <v>19.3775</v>
      </c>
    </row>
    <row r="4045" customFormat="false" ht="12.8" hidden="false" customHeight="false" outlineLevel="0" collapsed="false">
      <c r="A4045" s="131" t="n">
        <v>1672092000</v>
      </c>
      <c r="B4045" s="330" t="n">
        <f aca="false">(A4045/(24*60*60))+DATE(1970,1,1)</f>
        <v>44921.9166666667</v>
      </c>
      <c r="C4045" s="132" t="n">
        <v>19.3775</v>
      </c>
      <c r="D4045" s="132" t="n">
        <v>19.4977</v>
      </c>
      <c r="E4045" s="132" t="n">
        <v>19.3379</v>
      </c>
      <c r="F4045" s="132" t="n">
        <v>19.4767</v>
      </c>
    </row>
    <row r="4046" customFormat="false" ht="12.8" hidden="false" customHeight="false" outlineLevel="0" collapsed="false">
      <c r="A4046" s="131" t="n">
        <v>1672178400</v>
      </c>
      <c r="B4046" s="330" t="n">
        <f aca="false">(A4046/(24*60*60))+DATE(1970,1,1)</f>
        <v>44922.9166666667</v>
      </c>
      <c r="C4046" s="132" t="n">
        <v>19.4767</v>
      </c>
      <c r="D4046" s="132" t="n">
        <v>19.49667</v>
      </c>
      <c r="E4046" s="132" t="n">
        <v>19.37933</v>
      </c>
      <c r="F4046" s="132" t="n">
        <v>19.4224</v>
      </c>
    </row>
    <row r="4047" customFormat="false" ht="12.8" hidden="false" customHeight="false" outlineLevel="0" collapsed="false">
      <c r="A4047" s="131" t="n">
        <v>1672264800</v>
      </c>
      <c r="B4047" s="330" t="n">
        <f aca="false">(A4047/(24*60*60))+DATE(1970,1,1)</f>
        <v>44923.9166666667</v>
      </c>
      <c r="C4047" s="132" t="n">
        <v>19.4224</v>
      </c>
      <c r="D4047" s="132" t="n">
        <v>19.47288</v>
      </c>
      <c r="E4047" s="132" t="n">
        <v>19.30033</v>
      </c>
      <c r="F4047" s="132" t="n">
        <v>19.4461</v>
      </c>
    </row>
    <row r="4048" customFormat="false" ht="12.8" hidden="false" customHeight="false" outlineLevel="0" collapsed="false">
      <c r="A4048" s="131" t="n">
        <v>1672351200</v>
      </c>
      <c r="B4048" s="330" t="n">
        <f aca="false">(A4048/(24*60*60))+DATE(1970,1,1)</f>
        <v>44924.9166666667</v>
      </c>
      <c r="C4048" s="132" t="n">
        <v>19.4461</v>
      </c>
      <c r="D4048" s="132" t="n">
        <v>19.58825</v>
      </c>
      <c r="E4048" s="132" t="n">
        <v>19.4031</v>
      </c>
      <c r="F4048" s="132" t="n">
        <v>19.4631</v>
      </c>
    </row>
    <row r="4049" customFormat="false" ht="12.8" hidden="false" customHeight="false" outlineLevel="0" collapsed="false">
      <c r="A4049" s="131" t="n">
        <v>1672610400</v>
      </c>
      <c r="B4049" s="330" t="n">
        <f aca="false">(A4049/(24*60*60))+DATE(1970,1,1)</f>
        <v>44927.9166666667</v>
      </c>
      <c r="C4049" s="132" t="n">
        <v>19.4631</v>
      </c>
      <c r="D4049" s="132" t="n">
        <v>19.5192</v>
      </c>
      <c r="E4049" s="132" t="n">
        <v>19.44094</v>
      </c>
      <c r="F4049" s="132" t="n">
        <v>19.444</v>
      </c>
    </row>
    <row r="4050" customFormat="false" ht="12.8" hidden="false" customHeight="false" outlineLevel="0" collapsed="false">
      <c r="A4050" s="131" t="n">
        <v>1672696800</v>
      </c>
      <c r="B4050" s="330" t="n">
        <f aca="false">(A4050/(24*60*60))+DATE(1970,1,1)</f>
        <v>44928.9166666667</v>
      </c>
      <c r="C4050" s="132" t="n">
        <v>19.444</v>
      </c>
      <c r="D4050" s="132" t="n">
        <v>19.5345</v>
      </c>
      <c r="E4050" s="132" t="n">
        <v>19.3741</v>
      </c>
      <c r="F4050" s="132" t="n">
        <v>19.4035</v>
      </c>
    </row>
    <row r="4051" customFormat="false" ht="12.8" hidden="false" customHeight="false" outlineLevel="0" collapsed="false">
      <c r="A4051" s="131" t="n">
        <v>1672783200</v>
      </c>
      <c r="B4051" s="330" t="n">
        <f aca="false">(A4051/(24*60*60))+DATE(1970,1,1)</f>
        <v>44929.9166666667</v>
      </c>
      <c r="C4051" s="132" t="n">
        <v>19.4035</v>
      </c>
      <c r="D4051" s="132" t="n">
        <v>19.42299</v>
      </c>
      <c r="E4051" s="132" t="n">
        <v>19.2557</v>
      </c>
      <c r="F4051" s="132" t="n">
        <v>19.3707</v>
      </c>
    </row>
    <row r="4052" customFormat="false" ht="12.8" hidden="false" customHeight="false" outlineLevel="0" collapsed="false">
      <c r="A4052" s="131" t="n">
        <v>1672869600</v>
      </c>
      <c r="B4052" s="330" t="n">
        <f aca="false">(A4052/(24*60*60))+DATE(1970,1,1)</f>
        <v>44930.9166666667</v>
      </c>
      <c r="C4052" s="132" t="n">
        <v>19.3707</v>
      </c>
      <c r="D4052" s="132" t="n">
        <v>19.43166</v>
      </c>
      <c r="E4052" s="132" t="n">
        <v>19.29613</v>
      </c>
      <c r="F4052" s="132" t="n">
        <v>19.3149</v>
      </c>
    </row>
    <row r="4053" customFormat="false" ht="12.8" hidden="false" customHeight="false" outlineLevel="0" collapsed="false">
      <c r="A4053" s="131" t="n">
        <v>1672956000</v>
      </c>
      <c r="B4053" s="330" t="n">
        <f aca="false">(A4053/(24*60*60))+DATE(1970,1,1)</f>
        <v>44931.9166666667</v>
      </c>
      <c r="C4053" s="132" t="n">
        <v>19.3149</v>
      </c>
      <c r="D4053" s="132" t="n">
        <v>19.34822</v>
      </c>
      <c r="E4053" s="132" t="n">
        <v>19.11895</v>
      </c>
      <c r="F4053" s="132" t="n">
        <v>19.1307</v>
      </c>
    </row>
    <row r="4054" customFormat="false" ht="12.8" hidden="false" customHeight="false" outlineLevel="0" collapsed="false">
      <c r="A4054" s="131" t="n">
        <v>1673215200</v>
      </c>
      <c r="B4054" s="330" t="n">
        <f aca="false">(A4054/(24*60*60))+DATE(1970,1,1)</f>
        <v>44934.9166666667</v>
      </c>
      <c r="C4054" s="132" t="n">
        <v>19.134</v>
      </c>
      <c r="D4054" s="132" t="n">
        <v>19.1935</v>
      </c>
      <c r="E4054" s="132" t="n">
        <v>19.10045</v>
      </c>
      <c r="F4054" s="132" t="n">
        <v>19.1439</v>
      </c>
    </row>
    <row r="4055" customFormat="false" ht="12.8" hidden="false" customHeight="false" outlineLevel="0" collapsed="false">
      <c r="A4055" s="131" t="n">
        <v>1673301600</v>
      </c>
      <c r="B4055" s="330" t="n">
        <f aca="false">(A4055/(24*60*60))+DATE(1970,1,1)</f>
        <v>44935.9166666667</v>
      </c>
      <c r="C4055" s="132" t="n">
        <v>19.1439</v>
      </c>
      <c r="D4055" s="132" t="n">
        <v>19.17567</v>
      </c>
      <c r="E4055" s="132" t="n">
        <v>19.0488</v>
      </c>
      <c r="F4055" s="132" t="n">
        <v>19.059</v>
      </c>
    </row>
    <row r="4056" customFormat="false" ht="12.8" hidden="false" customHeight="false" outlineLevel="0" collapsed="false">
      <c r="A4056" s="131" t="n">
        <v>1673388000</v>
      </c>
      <c r="B4056" s="330" t="n">
        <f aca="false">(A4056/(24*60*60))+DATE(1970,1,1)</f>
        <v>44936.9166666667</v>
      </c>
      <c r="C4056" s="132" t="n">
        <v>19.059</v>
      </c>
      <c r="D4056" s="132" t="n">
        <v>19.11203</v>
      </c>
      <c r="E4056" s="132" t="n">
        <v>18.9134</v>
      </c>
      <c r="F4056" s="132" t="n">
        <v>18.9182</v>
      </c>
    </row>
    <row r="4057" customFormat="false" ht="12.8" hidden="false" customHeight="false" outlineLevel="0" collapsed="false">
      <c r="A4057" s="131" t="n">
        <v>1673474400</v>
      </c>
      <c r="B4057" s="330" t="n">
        <f aca="false">(A4057/(24*60*60))+DATE(1970,1,1)</f>
        <v>44937.9166666667</v>
      </c>
      <c r="C4057" s="132" t="n">
        <v>18.9182</v>
      </c>
      <c r="D4057" s="132" t="n">
        <v>18.9793</v>
      </c>
      <c r="E4057" s="132" t="n">
        <v>18.81536</v>
      </c>
      <c r="F4057" s="132" t="n">
        <v>18.8258</v>
      </c>
    </row>
    <row r="4058" customFormat="false" ht="12.8" hidden="false" customHeight="false" outlineLevel="0" collapsed="false">
      <c r="A4058" s="131" t="n">
        <v>1673560800</v>
      </c>
      <c r="B4058" s="330" t="n">
        <f aca="false">(A4058/(24*60*60))+DATE(1970,1,1)</f>
        <v>44938.9166666667</v>
      </c>
      <c r="C4058" s="132" t="n">
        <v>18.8258</v>
      </c>
      <c r="D4058" s="132" t="n">
        <v>18.9135</v>
      </c>
      <c r="E4058" s="132" t="n">
        <v>18.73235</v>
      </c>
      <c r="F4058" s="132" t="n">
        <v>18.757</v>
      </c>
    </row>
    <row r="4059" customFormat="false" ht="12.8" hidden="false" customHeight="false" outlineLevel="0" collapsed="false">
      <c r="A4059" s="131" t="n">
        <v>1673820000</v>
      </c>
      <c r="B4059" s="330" t="n">
        <f aca="false">(A4059/(24*60*60))+DATE(1970,1,1)</f>
        <v>44941.9166666667</v>
      </c>
      <c r="C4059" s="132" t="n">
        <v>18.7524</v>
      </c>
      <c r="D4059" s="132" t="n">
        <v>18.85574</v>
      </c>
      <c r="E4059" s="132" t="n">
        <v>18.7291</v>
      </c>
      <c r="F4059" s="132" t="n">
        <v>18.7655</v>
      </c>
    </row>
    <row r="4060" customFormat="false" ht="12.8" hidden="false" customHeight="false" outlineLevel="0" collapsed="false">
      <c r="A4060" s="131" t="n">
        <v>1673906400</v>
      </c>
      <c r="B4060" s="330" t="n">
        <f aca="false">(A4060/(24*60*60))+DATE(1970,1,1)</f>
        <v>44942.9166666667</v>
      </c>
      <c r="C4060" s="132" t="n">
        <v>18.7655</v>
      </c>
      <c r="D4060" s="132" t="n">
        <v>18.83426</v>
      </c>
      <c r="E4060" s="132" t="n">
        <v>18.646</v>
      </c>
      <c r="F4060" s="132" t="n">
        <v>18.655</v>
      </c>
    </row>
    <row r="4061" customFormat="false" ht="12.8" hidden="false" customHeight="false" outlineLevel="0" collapsed="false">
      <c r="A4061" s="131" t="n">
        <v>1673992800</v>
      </c>
      <c r="B4061" s="330" t="n">
        <f aca="false">(A4061/(24*60*60))+DATE(1970,1,1)</f>
        <v>44943.9166666667</v>
      </c>
      <c r="C4061" s="132" t="n">
        <v>18.655</v>
      </c>
      <c r="D4061" s="132" t="n">
        <v>18.90165</v>
      </c>
      <c r="E4061" s="132" t="n">
        <v>18.5659</v>
      </c>
      <c r="F4061" s="132" t="n">
        <v>18.8675</v>
      </c>
    </row>
    <row r="4062" customFormat="false" ht="12.8" hidden="false" customHeight="false" outlineLevel="0" collapsed="false">
      <c r="A4062" s="131" t="n">
        <v>1674079200</v>
      </c>
      <c r="B4062" s="330" t="n">
        <f aca="false">(A4062/(24*60*60))+DATE(1970,1,1)</f>
        <v>44944.9166666667</v>
      </c>
      <c r="C4062" s="132" t="n">
        <v>18.8675</v>
      </c>
      <c r="D4062" s="132" t="n">
        <v>19.10859</v>
      </c>
      <c r="E4062" s="132" t="n">
        <v>18.8593</v>
      </c>
      <c r="F4062" s="132" t="n">
        <v>18.9895</v>
      </c>
    </row>
    <row r="4063" customFormat="false" ht="12.8" hidden="false" customHeight="false" outlineLevel="0" collapsed="false">
      <c r="A4063" s="131" t="n">
        <v>1674165600</v>
      </c>
      <c r="B4063" s="330" t="n">
        <f aca="false">(A4063/(24*60*60))+DATE(1970,1,1)</f>
        <v>44945.9166666667</v>
      </c>
      <c r="C4063" s="132" t="n">
        <v>18.9895</v>
      </c>
      <c r="D4063" s="132" t="n">
        <v>19.01993</v>
      </c>
      <c r="E4063" s="132" t="n">
        <v>18.8464</v>
      </c>
      <c r="F4063" s="132" t="n">
        <v>18.8693</v>
      </c>
    </row>
    <row r="4064" customFormat="false" ht="12.8" hidden="false" customHeight="false" outlineLevel="0" collapsed="false">
      <c r="A4064" s="131" t="n">
        <v>1674424800</v>
      </c>
      <c r="B4064" s="330" t="n">
        <f aca="false">(A4064/(24*60*60))+DATE(1970,1,1)</f>
        <v>44948.9166666667</v>
      </c>
      <c r="C4064" s="132" t="n">
        <v>18.8693</v>
      </c>
      <c r="D4064" s="132" t="n">
        <v>18.89905</v>
      </c>
      <c r="E4064" s="132" t="n">
        <v>18.7763</v>
      </c>
      <c r="F4064" s="132" t="n">
        <v>18.7763</v>
      </c>
    </row>
    <row r="4065" customFormat="false" ht="12.8" hidden="false" customHeight="false" outlineLevel="0" collapsed="false">
      <c r="A4065" s="131" t="n">
        <v>1674511200</v>
      </c>
      <c r="B4065" s="330" t="n">
        <f aca="false">(A4065/(24*60*60))+DATE(1970,1,1)</f>
        <v>44949.9166666667</v>
      </c>
      <c r="C4065" s="132" t="n">
        <v>18.7763</v>
      </c>
      <c r="D4065" s="132" t="n">
        <v>18.89021</v>
      </c>
      <c r="E4065" s="132" t="n">
        <v>18.7763</v>
      </c>
      <c r="F4065" s="132" t="n">
        <v>18.7832</v>
      </c>
    </row>
    <row r="4066" customFormat="false" ht="12.8" hidden="false" customHeight="false" outlineLevel="0" collapsed="false">
      <c r="A4066" s="131" t="n">
        <v>1674597600</v>
      </c>
      <c r="B4066" s="330" t="n">
        <f aca="false">(A4066/(24*60*60))+DATE(1970,1,1)</f>
        <v>44950.9166666667</v>
      </c>
      <c r="C4066" s="132" t="n">
        <v>18.7832</v>
      </c>
      <c r="D4066" s="132" t="n">
        <v>18.8531</v>
      </c>
      <c r="E4066" s="132" t="n">
        <v>18.76573</v>
      </c>
      <c r="F4066" s="132" t="n">
        <v>18.7847</v>
      </c>
    </row>
    <row r="4067" customFormat="false" ht="12.8" hidden="false" customHeight="false" outlineLevel="0" collapsed="false">
      <c r="A4067" s="131" t="n">
        <v>1674684000</v>
      </c>
      <c r="B4067" s="330" t="n">
        <f aca="false">(A4067/(24*60*60))+DATE(1970,1,1)</f>
        <v>44951.9166666667</v>
      </c>
      <c r="C4067" s="132" t="n">
        <v>18.7847</v>
      </c>
      <c r="D4067" s="132" t="n">
        <v>18.89694</v>
      </c>
      <c r="E4067" s="132" t="n">
        <v>18.7787</v>
      </c>
      <c r="F4067" s="132" t="n">
        <v>18.7853</v>
      </c>
    </row>
    <row r="4068" customFormat="false" ht="12.8" hidden="false" customHeight="false" outlineLevel="0" collapsed="false">
      <c r="A4068" s="131" t="n">
        <v>1674770400</v>
      </c>
      <c r="B4068" s="330" t="n">
        <f aca="false">(A4068/(24*60*60))+DATE(1970,1,1)</f>
        <v>44952.9166666667</v>
      </c>
      <c r="C4068" s="132" t="n">
        <v>18.7853</v>
      </c>
      <c r="D4068" s="132" t="n">
        <v>18.82866</v>
      </c>
      <c r="E4068" s="132" t="n">
        <v>18.7155</v>
      </c>
      <c r="F4068" s="132" t="n">
        <v>18.7445</v>
      </c>
    </row>
    <row r="4069" customFormat="false" ht="12.8" hidden="false" customHeight="false" outlineLevel="0" collapsed="false">
      <c r="A4069" s="131" t="n">
        <v>1675029600</v>
      </c>
      <c r="B4069" s="330" t="n">
        <f aca="false">(A4069/(24*60*60))+DATE(1970,1,1)</f>
        <v>44955.9166666667</v>
      </c>
      <c r="C4069" s="132" t="n">
        <v>18.7604</v>
      </c>
      <c r="D4069" s="132" t="n">
        <v>18.81167</v>
      </c>
      <c r="E4069" s="132" t="n">
        <v>18.7505</v>
      </c>
      <c r="F4069" s="132" t="n">
        <v>18.7669</v>
      </c>
    </row>
    <row r="4070" customFormat="false" ht="12.8" hidden="false" customHeight="false" outlineLevel="0" collapsed="false">
      <c r="A4070" s="131" t="n">
        <v>1675116000</v>
      </c>
      <c r="B4070" s="330" t="n">
        <f aca="false">(A4070/(24*60*60))+DATE(1970,1,1)</f>
        <v>44956.9166666667</v>
      </c>
      <c r="C4070" s="132" t="n">
        <v>18.7669</v>
      </c>
      <c r="D4070" s="132" t="n">
        <v>18.8497</v>
      </c>
      <c r="E4070" s="132" t="n">
        <v>18.7278</v>
      </c>
      <c r="F4070" s="132" t="n">
        <v>18.8283</v>
      </c>
    </row>
    <row r="4071" customFormat="false" ht="12.8" hidden="false" customHeight="false" outlineLevel="0" collapsed="false">
      <c r="A4071" s="131" t="n">
        <v>1675202400</v>
      </c>
      <c r="B4071" s="330" t="n">
        <f aca="false">(A4071/(24*60*60))+DATE(1970,1,1)</f>
        <v>44957.9166666667</v>
      </c>
      <c r="C4071" s="132" t="n">
        <v>18.8283</v>
      </c>
      <c r="D4071" s="132" t="n">
        <v>18.8713</v>
      </c>
      <c r="E4071" s="132" t="n">
        <v>18.5931</v>
      </c>
      <c r="F4071" s="132" t="n">
        <v>18.6008</v>
      </c>
    </row>
    <row r="4072" customFormat="false" ht="12.8" hidden="false" customHeight="false" outlineLevel="0" collapsed="false">
      <c r="A4072" s="131" t="n">
        <v>1675288800</v>
      </c>
      <c r="B4072" s="330" t="n">
        <f aca="false">(A4072/(24*60*60))+DATE(1970,1,1)</f>
        <v>44958.9166666667</v>
      </c>
      <c r="C4072" s="132" t="n">
        <v>18.6008</v>
      </c>
      <c r="D4072" s="132" t="n">
        <v>18.70688</v>
      </c>
      <c r="E4072" s="132" t="n">
        <v>18.5071</v>
      </c>
      <c r="F4072" s="132" t="n">
        <v>18.6549</v>
      </c>
    </row>
    <row r="4073" customFormat="false" ht="12.8" hidden="false" customHeight="false" outlineLevel="0" collapsed="false">
      <c r="A4073" s="131" t="n">
        <v>1675375200</v>
      </c>
      <c r="B4073" s="330" t="n">
        <f aca="false">(A4073/(24*60*60))+DATE(1970,1,1)</f>
        <v>44959.9166666667</v>
      </c>
      <c r="C4073" s="132" t="n">
        <v>18.6549</v>
      </c>
      <c r="D4073" s="132" t="n">
        <v>18.98821</v>
      </c>
      <c r="E4073" s="132" t="n">
        <v>18.6267</v>
      </c>
      <c r="F4073" s="132" t="n">
        <v>18.9623</v>
      </c>
    </row>
    <row r="4074" customFormat="false" ht="12.8" hidden="false" customHeight="false" outlineLevel="0" collapsed="false">
      <c r="A4074" s="131" t="n">
        <v>1675634400</v>
      </c>
      <c r="B4074" s="330" t="n">
        <f aca="false">(A4074/(24*60*60))+DATE(1970,1,1)</f>
        <v>44962.9166666667</v>
      </c>
      <c r="C4074" s="132" t="n">
        <v>18.91341</v>
      </c>
      <c r="D4074" s="132" t="n">
        <v>19.2905</v>
      </c>
      <c r="E4074" s="132" t="n">
        <v>18.91341</v>
      </c>
      <c r="F4074" s="132" t="n">
        <v>19.1638</v>
      </c>
    </row>
    <row r="4075" customFormat="false" ht="12.8" hidden="false" customHeight="false" outlineLevel="0" collapsed="false">
      <c r="A4075" s="131" t="n">
        <v>1675720800</v>
      </c>
      <c r="B4075" s="330" t="n">
        <f aca="false">(A4075/(24*60*60))+DATE(1970,1,1)</f>
        <v>44963.9166666667</v>
      </c>
      <c r="C4075" s="132" t="n">
        <v>19.1638</v>
      </c>
      <c r="D4075" s="132" t="n">
        <v>19.17834</v>
      </c>
      <c r="E4075" s="132" t="n">
        <v>18.8691</v>
      </c>
      <c r="F4075" s="132" t="n">
        <v>18.883</v>
      </c>
    </row>
    <row r="4076" customFormat="false" ht="12.8" hidden="false" customHeight="false" outlineLevel="0" collapsed="false">
      <c r="A4076" s="131" t="n">
        <v>1675807200</v>
      </c>
      <c r="B4076" s="330" t="n">
        <f aca="false">(A4076/(24*60*60))+DATE(1970,1,1)</f>
        <v>44964.9166666667</v>
      </c>
      <c r="C4076" s="132" t="n">
        <v>18.883</v>
      </c>
      <c r="D4076" s="132" t="n">
        <v>18.98279</v>
      </c>
      <c r="E4076" s="132" t="n">
        <v>18.8231</v>
      </c>
      <c r="F4076" s="132" t="n">
        <v>18.9344</v>
      </c>
    </row>
    <row r="4077" customFormat="false" ht="12.8" hidden="false" customHeight="false" outlineLevel="0" collapsed="false">
      <c r="A4077" s="131" t="n">
        <v>1675893600</v>
      </c>
      <c r="B4077" s="330" t="n">
        <f aca="false">(A4077/(24*60*60))+DATE(1970,1,1)</f>
        <v>44965.9166666667</v>
      </c>
      <c r="C4077" s="132" t="n">
        <v>18.9344</v>
      </c>
      <c r="D4077" s="132" t="n">
        <v>18.9949</v>
      </c>
      <c r="E4077" s="132" t="n">
        <v>18.7337</v>
      </c>
      <c r="F4077" s="132" t="n">
        <v>18.7609</v>
      </c>
    </row>
    <row r="4078" customFormat="false" ht="12.8" hidden="false" customHeight="false" outlineLevel="0" collapsed="false">
      <c r="A4078" s="131" t="n">
        <v>1675980000</v>
      </c>
      <c r="B4078" s="330" t="n">
        <f aca="false">(A4078/(24*60*60))+DATE(1970,1,1)</f>
        <v>44966.9166666667</v>
      </c>
      <c r="C4078" s="132" t="n">
        <v>18.7609</v>
      </c>
      <c r="D4078" s="132" t="n">
        <v>18.8302</v>
      </c>
      <c r="E4078" s="132" t="n">
        <v>18.6321</v>
      </c>
      <c r="F4078" s="132" t="n">
        <v>18.6358</v>
      </c>
    </row>
    <row r="4079" customFormat="false" ht="12.8" hidden="false" customHeight="false" outlineLevel="0" collapsed="false">
      <c r="A4079" s="131" t="n">
        <v>1676239200</v>
      </c>
      <c r="B4079" s="330" t="n">
        <f aca="false">(A4079/(24*60*60))+DATE(1970,1,1)</f>
        <v>44969.9166666667</v>
      </c>
      <c r="C4079" s="132" t="n">
        <v>18.649</v>
      </c>
      <c r="D4079" s="132" t="n">
        <v>18.72842</v>
      </c>
      <c r="E4079" s="132" t="n">
        <v>18.5563</v>
      </c>
      <c r="F4079" s="132" t="n">
        <v>18.5614</v>
      </c>
    </row>
    <row r="4080" customFormat="false" ht="12.8" hidden="false" customHeight="false" outlineLevel="0" collapsed="false">
      <c r="A4080" s="131" t="n">
        <v>1676325600</v>
      </c>
      <c r="B4080" s="330" t="n">
        <f aca="false">(A4080/(24*60*60))+DATE(1970,1,1)</f>
        <v>44970.9166666667</v>
      </c>
      <c r="C4080" s="132" t="n">
        <v>18.5614</v>
      </c>
      <c r="D4080" s="132" t="n">
        <v>18.6729</v>
      </c>
      <c r="E4080" s="132" t="n">
        <v>18.4972</v>
      </c>
      <c r="F4080" s="132" t="n">
        <v>18.5226</v>
      </c>
    </row>
    <row r="4081" customFormat="false" ht="12.8" hidden="false" customHeight="false" outlineLevel="0" collapsed="false">
      <c r="A4081" s="131" t="n">
        <v>1676412000</v>
      </c>
      <c r="B4081" s="330" t="n">
        <f aca="false">(A4081/(24*60*60))+DATE(1970,1,1)</f>
        <v>44971.9166666667</v>
      </c>
      <c r="C4081" s="132" t="n">
        <v>18.5226</v>
      </c>
      <c r="D4081" s="132" t="n">
        <v>18.74799</v>
      </c>
      <c r="E4081" s="132" t="n">
        <v>18.4836</v>
      </c>
      <c r="F4081" s="132" t="n">
        <v>18.5797</v>
      </c>
    </row>
    <row r="4082" customFormat="false" ht="12.8" hidden="false" customHeight="false" outlineLevel="0" collapsed="false">
      <c r="A4082" s="131" t="n">
        <v>1676498400</v>
      </c>
      <c r="B4082" s="330" t="n">
        <f aca="false">(A4082/(24*60*60))+DATE(1970,1,1)</f>
        <v>44972.9166666667</v>
      </c>
      <c r="C4082" s="132" t="n">
        <v>18.5797</v>
      </c>
      <c r="D4082" s="132" t="n">
        <v>18.68326</v>
      </c>
      <c r="E4082" s="132" t="n">
        <v>18.4791</v>
      </c>
      <c r="F4082" s="132" t="n">
        <v>18.5176</v>
      </c>
    </row>
    <row r="4083" customFormat="false" ht="12.8" hidden="false" customHeight="false" outlineLevel="0" collapsed="false">
      <c r="A4083" s="131" t="n">
        <v>1676584800</v>
      </c>
      <c r="B4083" s="330" t="n">
        <f aca="false">(A4083/(24*60*60))+DATE(1970,1,1)</f>
        <v>44973.9166666667</v>
      </c>
      <c r="C4083" s="132" t="n">
        <v>18.5176</v>
      </c>
      <c r="D4083" s="132" t="n">
        <v>18.6747</v>
      </c>
      <c r="E4083" s="132" t="n">
        <v>18.33013</v>
      </c>
      <c r="F4083" s="132" t="n">
        <v>18.3611</v>
      </c>
    </row>
    <row r="4084" customFormat="false" ht="12.8" hidden="false" customHeight="false" outlineLevel="0" collapsed="false">
      <c r="A4084" s="131" t="n">
        <v>1676844000</v>
      </c>
      <c r="B4084" s="330" t="n">
        <f aca="false">(A4084/(24*60*60))+DATE(1970,1,1)</f>
        <v>44976.9166666667</v>
      </c>
      <c r="C4084" s="132" t="n">
        <v>18.36527</v>
      </c>
      <c r="D4084" s="132" t="n">
        <v>18.4366</v>
      </c>
      <c r="E4084" s="132" t="n">
        <v>18.33079</v>
      </c>
      <c r="F4084" s="132" t="n">
        <v>18.3556</v>
      </c>
    </row>
    <row r="4085" customFormat="false" ht="12.8" hidden="false" customHeight="false" outlineLevel="0" collapsed="false">
      <c r="A4085" s="131" t="n">
        <v>1676930400</v>
      </c>
      <c r="B4085" s="330" t="n">
        <f aca="false">(A4085/(24*60*60))+DATE(1970,1,1)</f>
        <v>44977.9166666667</v>
      </c>
      <c r="C4085" s="132" t="n">
        <v>18.3556</v>
      </c>
      <c r="D4085" s="132" t="n">
        <v>18.4823</v>
      </c>
      <c r="E4085" s="132" t="n">
        <v>18.3341</v>
      </c>
      <c r="F4085" s="132" t="n">
        <v>18.4567</v>
      </c>
    </row>
    <row r="4086" customFormat="false" ht="12.8" hidden="false" customHeight="false" outlineLevel="0" collapsed="false">
      <c r="A4086" s="131" t="n">
        <v>1677016800</v>
      </c>
      <c r="B4086" s="330" t="n">
        <f aca="false">(A4086/(24*60*60))+DATE(1970,1,1)</f>
        <v>44978.9166666667</v>
      </c>
      <c r="C4086" s="132" t="n">
        <v>18.4567</v>
      </c>
      <c r="D4086" s="132" t="n">
        <v>18.479</v>
      </c>
      <c r="E4086" s="132" t="n">
        <v>18.32013</v>
      </c>
      <c r="F4086" s="132" t="n">
        <v>18.3512</v>
      </c>
    </row>
    <row r="4087" customFormat="false" ht="12.8" hidden="false" customHeight="false" outlineLevel="0" collapsed="false">
      <c r="A4087" s="131" t="n">
        <v>1677103200</v>
      </c>
      <c r="B4087" s="330" t="n">
        <f aca="false">(A4087/(24*60*60))+DATE(1970,1,1)</f>
        <v>44979.9166666667</v>
      </c>
      <c r="C4087" s="132" t="n">
        <v>18.3512</v>
      </c>
      <c r="D4087" s="132" t="n">
        <v>18.45616</v>
      </c>
      <c r="E4087" s="132" t="n">
        <v>18.29791</v>
      </c>
      <c r="F4087" s="132" t="n">
        <v>18.3751</v>
      </c>
    </row>
    <row r="4088" customFormat="false" ht="12.8" hidden="false" customHeight="false" outlineLevel="0" collapsed="false">
      <c r="A4088" s="131" t="n">
        <v>1677189600</v>
      </c>
      <c r="B4088" s="330" t="n">
        <f aca="false">(A4088/(24*60*60))+DATE(1970,1,1)</f>
        <v>44980.9166666667</v>
      </c>
      <c r="C4088" s="132" t="n">
        <v>18.3751</v>
      </c>
      <c r="D4088" s="132" t="n">
        <v>18.50468</v>
      </c>
      <c r="E4088" s="132" t="n">
        <v>18.3477</v>
      </c>
      <c r="F4088" s="132" t="n">
        <v>18.3597</v>
      </c>
    </row>
    <row r="4089" customFormat="false" ht="12.8" hidden="false" customHeight="false" outlineLevel="0" collapsed="false">
      <c r="A4089" s="131" t="n">
        <v>1677448800</v>
      </c>
      <c r="B4089" s="330" t="n">
        <f aca="false">(A4089/(24*60*60))+DATE(1970,1,1)</f>
        <v>44983.9166666667</v>
      </c>
      <c r="C4089" s="132" t="n">
        <v>18.3814</v>
      </c>
      <c r="D4089" s="132" t="n">
        <v>18.42311</v>
      </c>
      <c r="E4089" s="132" t="n">
        <v>18.3163</v>
      </c>
      <c r="F4089" s="132" t="n">
        <v>18.3641</v>
      </c>
    </row>
    <row r="4090" customFormat="false" ht="12.8" hidden="false" customHeight="false" outlineLevel="0" collapsed="false">
      <c r="A4090" s="131" t="n">
        <v>1677535200</v>
      </c>
      <c r="B4090" s="330" t="n">
        <f aca="false">(A4090/(24*60*60))+DATE(1970,1,1)</f>
        <v>44984.9166666667</v>
      </c>
      <c r="C4090" s="132" t="n">
        <v>18.3641</v>
      </c>
      <c r="D4090" s="132" t="n">
        <v>18.416</v>
      </c>
      <c r="E4090" s="132" t="n">
        <v>18.2805</v>
      </c>
      <c r="F4090" s="132" t="n">
        <v>18.3052</v>
      </c>
    </row>
    <row r="4091" customFormat="false" ht="12.8" hidden="false" customHeight="false" outlineLevel="0" collapsed="false">
      <c r="A4091" s="131" t="n">
        <v>1677621600</v>
      </c>
      <c r="B4091" s="330" t="n">
        <f aca="false">(A4091/(24*60*60))+DATE(1970,1,1)</f>
        <v>44985.9166666667</v>
      </c>
      <c r="C4091" s="132" t="n">
        <v>18.3052</v>
      </c>
      <c r="D4091" s="132" t="n">
        <v>18.32964</v>
      </c>
      <c r="E4091" s="132" t="n">
        <v>18.0683</v>
      </c>
      <c r="F4091" s="132" t="n">
        <v>18.0965</v>
      </c>
    </row>
    <row r="4092" customFormat="false" ht="12.8" hidden="false" customHeight="false" outlineLevel="0" collapsed="false">
      <c r="A4092" s="131" t="n">
        <v>1677708000</v>
      </c>
      <c r="B4092" s="330" t="n">
        <f aca="false">(A4092/(24*60*60))+DATE(1970,1,1)</f>
        <v>44986.9166666667</v>
      </c>
      <c r="C4092" s="132" t="n">
        <v>18.0965</v>
      </c>
      <c r="D4092" s="132" t="n">
        <v>18.19303</v>
      </c>
      <c r="E4092" s="132" t="n">
        <v>18.0928</v>
      </c>
      <c r="F4092" s="132" t="n">
        <v>18.1208</v>
      </c>
    </row>
    <row r="4093" customFormat="false" ht="12.8" hidden="false" customHeight="false" outlineLevel="0" collapsed="false">
      <c r="A4093" s="131" t="n">
        <v>1677794400</v>
      </c>
      <c r="B4093" s="330" t="n">
        <f aca="false">(A4093/(24*60*60))+DATE(1970,1,1)</f>
        <v>44987.9166666667</v>
      </c>
      <c r="C4093" s="132" t="n">
        <v>18.1208</v>
      </c>
      <c r="D4093" s="132" t="n">
        <v>18.1208</v>
      </c>
      <c r="E4093" s="132" t="n">
        <v>17.9409</v>
      </c>
      <c r="F4093" s="132" t="n">
        <v>17.9542</v>
      </c>
    </row>
    <row r="4094" customFormat="false" ht="12.8" hidden="false" customHeight="false" outlineLevel="0" collapsed="false">
      <c r="A4094" s="131" t="n">
        <v>1678053600</v>
      </c>
      <c r="B4094" s="330" t="n">
        <f aca="false">(A4094/(24*60*60))+DATE(1970,1,1)</f>
        <v>44990.9166666667</v>
      </c>
      <c r="C4094" s="132" t="n">
        <v>17.9542</v>
      </c>
      <c r="D4094" s="132" t="n">
        <v>18.0383</v>
      </c>
      <c r="E4094" s="132" t="n">
        <v>17.9429</v>
      </c>
      <c r="F4094" s="132" t="n">
        <v>17.9975</v>
      </c>
    </row>
    <row r="4095" customFormat="false" ht="12.8" hidden="false" customHeight="false" outlineLevel="0" collapsed="false">
      <c r="A4095" s="131" t="n">
        <v>1678140000</v>
      </c>
      <c r="B4095" s="330" t="n">
        <f aca="false">(A4095/(24*60*60))+DATE(1970,1,1)</f>
        <v>44991.9166666667</v>
      </c>
      <c r="C4095" s="132" t="n">
        <v>17.9975</v>
      </c>
      <c r="D4095" s="132" t="n">
        <v>18.17886</v>
      </c>
      <c r="E4095" s="132" t="n">
        <v>17.96643</v>
      </c>
      <c r="F4095" s="132" t="n">
        <v>18.0994</v>
      </c>
    </row>
    <row r="4096" customFormat="false" ht="12.8" hidden="false" customHeight="false" outlineLevel="0" collapsed="false">
      <c r="A4096" s="131" t="n">
        <v>1678226400</v>
      </c>
      <c r="B4096" s="330" t="n">
        <f aca="false">(A4096/(24*60*60))+DATE(1970,1,1)</f>
        <v>44992.9166666667</v>
      </c>
      <c r="C4096" s="132" t="n">
        <v>18.0994</v>
      </c>
      <c r="D4096" s="132" t="n">
        <v>18.12561</v>
      </c>
      <c r="E4096" s="132" t="n">
        <v>17.90115</v>
      </c>
      <c r="F4096" s="132" t="n">
        <v>17.9765</v>
      </c>
    </row>
    <row r="4097" customFormat="false" ht="12.8" hidden="false" customHeight="false" outlineLevel="0" collapsed="false">
      <c r="A4097" s="131" t="n">
        <v>1678312800</v>
      </c>
      <c r="B4097" s="330" t="n">
        <f aca="false">(A4097/(24*60*60))+DATE(1970,1,1)</f>
        <v>44993.9166666667</v>
      </c>
      <c r="C4097" s="132" t="n">
        <v>17.9765</v>
      </c>
      <c r="D4097" s="132" t="n">
        <v>18.43911</v>
      </c>
      <c r="E4097" s="132" t="n">
        <v>17.89679</v>
      </c>
      <c r="F4097" s="132" t="n">
        <v>18.3483</v>
      </c>
    </row>
    <row r="4098" customFormat="false" ht="12.8" hidden="false" customHeight="false" outlineLevel="0" collapsed="false">
      <c r="A4098" s="131" t="n">
        <v>1678399200</v>
      </c>
      <c r="B4098" s="330" t="n">
        <f aca="false">(A4098/(24*60*60))+DATE(1970,1,1)</f>
        <v>44994.9166666667</v>
      </c>
      <c r="C4098" s="132" t="n">
        <v>18.3483</v>
      </c>
      <c r="D4098" s="132" t="n">
        <v>18.5964</v>
      </c>
      <c r="E4098" s="132" t="n">
        <v>18.26828</v>
      </c>
      <c r="F4098" s="132" t="n">
        <v>18.4827</v>
      </c>
    </row>
    <row r="4099" customFormat="false" ht="12.8" hidden="false" customHeight="false" outlineLevel="0" collapsed="false">
      <c r="A4099" s="131" t="n">
        <v>1678654800</v>
      </c>
      <c r="B4099" s="330" t="n">
        <f aca="false">(A4099/(24*60*60))+DATE(1970,1,1)</f>
        <v>44997.875</v>
      </c>
      <c r="C4099" s="132" t="n">
        <v>18.4067</v>
      </c>
      <c r="D4099" s="132" t="n">
        <v>19.1789</v>
      </c>
      <c r="E4099" s="132" t="n">
        <v>18.2369</v>
      </c>
      <c r="F4099" s="132" t="n">
        <v>18.9094</v>
      </c>
    </row>
    <row r="4100" customFormat="false" ht="12.8" hidden="false" customHeight="false" outlineLevel="0" collapsed="false">
      <c r="A4100" s="131" t="n">
        <v>1678741200</v>
      </c>
      <c r="B4100" s="330" t="n">
        <f aca="false">(A4100/(24*60*60))+DATE(1970,1,1)</f>
        <v>44998.875</v>
      </c>
      <c r="C4100" s="132" t="n">
        <v>18.9094</v>
      </c>
      <c r="D4100" s="132" t="n">
        <v>19.1525</v>
      </c>
      <c r="E4100" s="132" t="n">
        <v>18.55346</v>
      </c>
      <c r="F4100" s="132" t="n">
        <v>18.591</v>
      </c>
    </row>
    <row r="4101" customFormat="false" ht="12.8" hidden="false" customHeight="false" outlineLevel="0" collapsed="false">
      <c r="A4101" s="131" t="n">
        <v>1678827600</v>
      </c>
      <c r="B4101" s="330" t="n">
        <f aca="false">(A4101/(24*60*60))+DATE(1970,1,1)</f>
        <v>44999.875</v>
      </c>
      <c r="C4101" s="132" t="n">
        <v>18.591</v>
      </c>
      <c r="D4101" s="132" t="n">
        <v>19.08879</v>
      </c>
      <c r="E4101" s="132" t="n">
        <v>18.5621</v>
      </c>
      <c r="F4101" s="132" t="n">
        <v>18.953</v>
      </c>
    </row>
    <row r="4102" customFormat="false" ht="12.8" hidden="false" customHeight="false" outlineLevel="0" collapsed="false">
      <c r="A4102" s="131" t="n">
        <v>1678914000</v>
      </c>
      <c r="B4102" s="330" t="n">
        <f aca="false">(A4102/(24*60*60))+DATE(1970,1,1)</f>
        <v>45000.875</v>
      </c>
      <c r="C4102" s="132" t="n">
        <v>18.953</v>
      </c>
      <c r="D4102" s="132" t="n">
        <v>19.17863</v>
      </c>
      <c r="E4102" s="132" t="n">
        <v>18.6942</v>
      </c>
      <c r="F4102" s="132" t="n">
        <v>18.6942</v>
      </c>
    </row>
    <row r="4103" customFormat="false" ht="12.8" hidden="false" customHeight="false" outlineLevel="0" collapsed="false">
      <c r="A4103" s="131" t="n">
        <v>1679000400</v>
      </c>
      <c r="B4103" s="330" t="n">
        <f aca="false">(A4103/(24*60*60))+DATE(1970,1,1)</f>
        <v>45001.875</v>
      </c>
      <c r="C4103" s="132" t="n">
        <v>18.6942</v>
      </c>
      <c r="D4103" s="132" t="n">
        <v>18.987</v>
      </c>
      <c r="E4103" s="132" t="n">
        <v>18.6336</v>
      </c>
      <c r="F4103" s="132" t="n">
        <v>18.8731</v>
      </c>
    </row>
    <row r="4104" customFormat="false" ht="12.8" hidden="false" customHeight="false" outlineLevel="0" collapsed="false">
      <c r="A4104" s="131" t="n">
        <v>1679259600</v>
      </c>
      <c r="B4104" s="330" t="n">
        <f aca="false">(A4104/(24*60*60))+DATE(1970,1,1)</f>
        <v>45004.875</v>
      </c>
      <c r="C4104" s="132" t="n">
        <v>18.9365</v>
      </c>
      <c r="D4104" s="132" t="n">
        <v>19.23275</v>
      </c>
      <c r="E4104" s="132" t="n">
        <v>18.78578</v>
      </c>
      <c r="F4104" s="132" t="n">
        <v>18.8087</v>
      </c>
    </row>
    <row r="4105" customFormat="false" ht="12.8" hidden="false" customHeight="false" outlineLevel="0" collapsed="false">
      <c r="A4105" s="131" t="n">
        <v>1679346000</v>
      </c>
      <c r="B4105" s="330" t="n">
        <f aca="false">(A4105/(24*60*60))+DATE(1970,1,1)</f>
        <v>45005.875</v>
      </c>
      <c r="C4105" s="132" t="n">
        <v>18.8087</v>
      </c>
      <c r="D4105" s="132" t="n">
        <v>18.8769</v>
      </c>
      <c r="E4105" s="132" t="n">
        <v>18.5846</v>
      </c>
      <c r="F4105" s="132" t="n">
        <v>18.5949</v>
      </c>
    </row>
    <row r="4106" customFormat="false" ht="12.8" hidden="false" customHeight="false" outlineLevel="0" collapsed="false">
      <c r="A4106" s="131" t="n">
        <v>1679432400</v>
      </c>
      <c r="B4106" s="330" t="n">
        <f aca="false">(A4106/(24*60*60))+DATE(1970,1,1)</f>
        <v>45006.875</v>
      </c>
      <c r="C4106" s="132" t="n">
        <v>18.5949</v>
      </c>
      <c r="D4106" s="132" t="n">
        <v>18.66111</v>
      </c>
      <c r="E4106" s="132" t="n">
        <v>18.37769</v>
      </c>
      <c r="F4106" s="132" t="n">
        <v>18.5965</v>
      </c>
    </row>
    <row r="4107" customFormat="false" ht="12.8" hidden="false" customHeight="false" outlineLevel="0" collapsed="false">
      <c r="A4107" s="131" t="n">
        <v>1679518800</v>
      </c>
      <c r="B4107" s="330" t="n">
        <f aca="false">(A4107/(24*60*60))+DATE(1970,1,1)</f>
        <v>45007.875</v>
      </c>
      <c r="C4107" s="132" t="n">
        <v>18.5965</v>
      </c>
      <c r="D4107" s="132" t="n">
        <v>18.6574</v>
      </c>
      <c r="E4107" s="132" t="n">
        <v>18.4487</v>
      </c>
      <c r="F4107" s="132" t="n">
        <v>18.5746</v>
      </c>
    </row>
    <row r="4108" customFormat="false" ht="12.8" hidden="false" customHeight="false" outlineLevel="0" collapsed="false">
      <c r="A4108" s="131" t="n">
        <v>1679605200</v>
      </c>
      <c r="B4108" s="330" t="n">
        <f aca="false">(A4108/(24*60*60))+DATE(1970,1,1)</f>
        <v>45008.875</v>
      </c>
      <c r="C4108" s="132" t="n">
        <v>18.5746</v>
      </c>
      <c r="D4108" s="132" t="n">
        <v>18.7968</v>
      </c>
      <c r="E4108" s="132" t="n">
        <v>18.3872</v>
      </c>
      <c r="F4108" s="132" t="n">
        <v>18.3989</v>
      </c>
    </row>
    <row r="4109" customFormat="false" ht="12.8" hidden="false" customHeight="false" outlineLevel="0" collapsed="false">
      <c r="A4109" s="131" t="n">
        <v>1679864400</v>
      </c>
      <c r="B4109" s="330" t="n">
        <f aca="false">(A4109/(24*60*60))+DATE(1970,1,1)</f>
        <v>45011.875</v>
      </c>
      <c r="C4109" s="132" t="n">
        <v>18.39887</v>
      </c>
      <c r="D4109" s="132" t="n">
        <v>18.46688</v>
      </c>
      <c r="E4109" s="132" t="n">
        <v>18.3243</v>
      </c>
      <c r="F4109" s="132" t="n">
        <v>18.3348</v>
      </c>
    </row>
    <row r="4110" customFormat="false" ht="12.8" hidden="false" customHeight="false" outlineLevel="0" collapsed="false">
      <c r="A4110" s="131" t="n">
        <v>1679950800</v>
      </c>
      <c r="B4110" s="330" t="n">
        <f aca="false">(A4110/(24*60*60))+DATE(1970,1,1)</f>
        <v>45012.875</v>
      </c>
      <c r="C4110" s="132" t="n">
        <v>18.3348</v>
      </c>
      <c r="D4110" s="132" t="n">
        <v>18.35738</v>
      </c>
      <c r="E4110" s="132" t="n">
        <v>18.20798</v>
      </c>
      <c r="F4110" s="132" t="n">
        <v>18.2312</v>
      </c>
    </row>
    <row r="4111" customFormat="false" ht="12.8" hidden="false" customHeight="false" outlineLevel="0" collapsed="false">
      <c r="A4111" s="131" t="n">
        <v>1680037200</v>
      </c>
      <c r="B4111" s="330" t="n">
        <f aca="false">(A4111/(24*60*60))+DATE(1970,1,1)</f>
        <v>45013.875</v>
      </c>
      <c r="C4111" s="132" t="n">
        <v>18.2312</v>
      </c>
      <c r="D4111" s="132" t="n">
        <v>18.23952</v>
      </c>
      <c r="E4111" s="132" t="n">
        <v>18.06775</v>
      </c>
      <c r="F4111" s="132" t="n">
        <v>18.0834</v>
      </c>
    </row>
    <row r="4112" customFormat="false" ht="12.8" hidden="false" customHeight="false" outlineLevel="0" collapsed="false">
      <c r="A4112" s="131" t="n">
        <v>1680123600</v>
      </c>
      <c r="B4112" s="330" t="n">
        <f aca="false">(A4112/(24*60*60))+DATE(1970,1,1)</f>
        <v>45014.875</v>
      </c>
      <c r="C4112" s="132" t="n">
        <v>18.0834</v>
      </c>
      <c r="D4112" s="132" t="n">
        <v>18.16194</v>
      </c>
      <c r="E4112" s="132" t="n">
        <v>18.04284</v>
      </c>
      <c r="F4112" s="132" t="n">
        <v>18.0875</v>
      </c>
    </row>
    <row r="4113" customFormat="false" ht="12.8" hidden="false" customHeight="false" outlineLevel="0" collapsed="false">
      <c r="A4113" s="131" t="n">
        <v>1680210000</v>
      </c>
      <c r="B4113" s="330" t="n">
        <f aca="false">(A4113/(24*60*60))+DATE(1970,1,1)</f>
        <v>45015.875</v>
      </c>
      <c r="C4113" s="132" t="n">
        <v>18.0875</v>
      </c>
      <c r="D4113" s="132" t="n">
        <v>18.12364</v>
      </c>
      <c r="E4113" s="132" t="n">
        <v>17.9874</v>
      </c>
      <c r="F4113" s="132" t="n">
        <v>18.0102</v>
      </c>
    </row>
    <row r="4114" customFormat="false" ht="12.8" hidden="false" customHeight="false" outlineLevel="0" collapsed="false">
      <c r="A4114" s="131" t="n">
        <v>1680469200</v>
      </c>
      <c r="B4114" s="330" t="n">
        <f aca="false">(A4114/(24*60*60))+DATE(1970,1,1)</f>
        <v>45018.875</v>
      </c>
      <c r="C4114" s="132" t="n">
        <v>17.98</v>
      </c>
      <c r="D4114" s="132" t="n">
        <v>18.14782</v>
      </c>
      <c r="E4114" s="132" t="n">
        <v>17.96448</v>
      </c>
      <c r="F4114" s="132" t="n">
        <v>18.0562</v>
      </c>
    </row>
    <row r="4115" customFormat="false" ht="12.8" hidden="false" customHeight="false" outlineLevel="0" collapsed="false">
      <c r="A4115" s="131" t="n">
        <v>1680555600</v>
      </c>
      <c r="B4115" s="330" t="n">
        <f aca="false">(A4115/(24*60*60))+DATE(1970,1,1)</f>
        <v>45019.875</v>
      </c>
      <c r="C4115" s="132" t="n">
        <v>18.0562</v>
      </c>
      <c r="D4115" s="132" t="n">
        <v>18.18101</v>
      </c>
      <c r="E4115" s="132" t="n">
        <v>18.01168</v>
      </c>
      <c r="F4115" s="132" t="n">
        <v>18.1334</v>
      </c>
    </row>
    <row r="4116" customFormat="false" ht="12.8" hidden="false" customHeight="false" outlineLevel="0" collapsed="false">
      <c r="A4116" s="131" t="n">
        <v>1680642000</v>
      </c>
      <c r="B4116" s="330" t="n">
        <f aca="false">(A4116/(24*60*60))+DATE(1970,1,1)</f>
        <v>45020.875</v>
      </c>
      <c r="C4116" s="132" t="n">
        <v>18.1334</v>
      </c>
      <c r="D4116" s="132" t="n">
        <v>18.40101</v>
      </c>
      <c r="E4116" s="132" t="n">
        <v>18.10239</v>
      </c>
      <c r="F4116" s="132" t="n">
        <v>18.2969</v>
      </c>
    </row>
    <row r="4117" customFormat="false" ht="12.8" hidden="false" customHeight="false" outlineLevel="0" collapsed="false">
      <c r="A4117" s="131" t="n">
        <v>1680728400</v>
      </c>
      <c r="B4117" s="330" t="n">
        <f aca="false">(A4117/(24*60*60))+DATE(1970,1,1)</f>
        <v>45021.875</v>
      </c>
      <c r="C4117" s="132" t="n">
        <v>18.2969</v>
      </c>
      <c r="D4117" s="132" t="n">
        <v>18.3795</v>
      </c>
      <c r="E4117" s="132" t="n">
        <v>18.1989</v>
      </c>
      <c r="F4117" s="132" t="n">
        <v>18.2359</v>
      </c>
    </row>
    <row r="4118" customFormat="false" ht="12.8" hidden="false" customHeight="false" outlineLevel="0" collapsed="false">
      <c r="A4118" s="131" t="n">
        <v>1680814800</v>
      </c>
      <c r="B4118" s="330" t="n">
        <f aca="false">(A4118/(24*60*60))+DATE(1970,1,1)</f>
        <v>45022.875</v>
      </c>
      <c r="C4118" s="132" t="n">
        <v>18.2359</v>
      </c>
      <c r="D4118" s="132" t="n">
        <v>18.26834</v>
      </c>
      <c r="E4118" s="132" t="n">
        <v>18.0961</v>
      </c>
      <c r="F4118" s="132" t="n">
        <v>18.0992</v>
      </c>
    </row>
    <row r="4119" customFormat="false" ht="12.8" hidden="false" customHeight="false" outlineLevel="0" collapsed="false">
      <c r="A4119" s="131" t="n">
        <v>1681074000</v>
      </c>
      <c r="B4119" s="330" t="n">
        <f aca="false">(A4119/(24*60*60))+DATE(1970,1,1)</f>
        <v>45025.875</v>
      </c>
      <c r="C4119" s="132" t="n">
        <v>18.1063</v>
      </c>
      <c r="D4119" s="132" t="n">
        <v>18.28388</v>
      </c>
      <c r="E4119" s="132" t="n">
        <v>18.0745</v>
      </c>
      <c r="F4119" s="132" t="n">
        <v>18.15</v>
      </c>
    </row>
    <row r="4120" customFormat="false" ht="12.8" hidden="false" customHeight="false" outlineLevel="0" collapsed="false">
      <c r="A4120" s="131" t="n">
        <v>1681160400</v>
      </c>
      <c r="B4120" s="330" t="n">
        <f aca="false">(A4120/(24*60*60))+DATE(1970,1,1)</f>
        <v>45026.875</v>
      </c>
      <c r="C4120" s="132" t="n">
        <v>18.15</v>
      </c>
      <c r="D4120" s="132" t="n">
        <v>18.22238</v>
      </c>
      <c r="E4120" s="132" t="n">
        <v>18.10561</v>
      </c>
      <c r="F4120" s="132" t="n">
        <v>18.1737</v>
      </c>
    </row>
    <row r="4121" customFormat="false" ht="12.8" hidden="false" customHeight="false" outlineLevel="0" collapsed="false">
      <c r="A4121" s="131" t="n">
        <v>1681246800</v>
      </c>
      <c r="B4121" s="330" t="n">
        <f aca="false">(A4121/(24*60*60))+DATE(1970,1,1)</f>
        <v>45027.875</v>
      </c>
      <c r="C4121" s="132" t="n">
        <v>18.1737</v>
      </c>
      <c r="D4121" s="132" t="n">
        <v>18.19823</v>
      </c>
      <c r="E4121" s="132" t="n">
        <v>18.0187</v>
      </c>
      <c r="F4121" s="132" t="n">
        <v>18.0717</v>
      </c>
    </row>
    <row r="4122" customFormat="false" ht="12.8" hidden="false" customHeight="false" outlineLevel="0" collapsed="false">
      <c r="A4122" s="131" t="n">
        <v>1681333200</v>
      </c>
      <c r="B4122" s="330" t="n">
        <f aca="false">(A4122/(24*60*60))+DATE(1970,1,1)</f>
        <v>45028.875</v>
      </c>
      <c r="C4122" s="132" t="n">
        <v>18.0717</v>
      </c>
      <c r="D4122" s="132" t="n">
        <v>18.12195</v>
      </c>
      <c r="E4122" s="132" t="n">
        <v>17.97498</v>
      </c>
      <c r="F4122" s="132" t="n">
        <v>18.0098</v>
      </c>
    </row>
    <row r="4123" customFormat="false" ht="12.8" hidden="false" customHeight="false" outlineLevel="0" collapsed="false">
      <c r="A4123" s="131" t="n">
        <v>1681419600</v>
      </c>
      <c r="B4123" s="330" t="n">
        <f aca="false">(A4123/(24*60*60))+DATE(1970,1,1)</f>
        <v>45029.875</v>
      </c>
      <c r="C4123" s="132" t="n">
        <v>18.0098</v>
      </c>
      <c r="D4123" s="132" t="n">
        <v>18.12041</v>
      </c>
      <c r="E4123" s="132" t="n">
        <v>17.9884</v>
      </c>
      <c r="F4123" s="132" t="n">
        <v>17.9884</v>
      </c>
    </row>
    <row r="4124" customFormat="false" ht="12.8" hidden="false" customHeight="false" outlineLevel="0" collapsed="false">
      <c r="A4124" s="131" t="n">
        <v>1681678800</v>
      </c>
      <c r="B4124" s="330" t="n">
        <f aca="false">(A4124/(24*60*60))+DATE(1970,1,1)</f>
        <v>45032.875</v>
      </c>
      <c r="C4124" s="132" t="n">
        <v>17.9757</v>
      </c>
      <c r="D4124" s="132" t="n">
        <v>18.15413</v>
      </c>
      <c r="E4124" s="132" t="n">
        <v>17.9142</v>
      </c>
      <c r="F4124" s="132" t="n">
        <v>18.0155</v>
      </c>
    </row>
    <row r="4125" customFormat="false" ht="12.8" hidden="false" customHeight="false" outlineLevel="0" collapsed="false">
      <c r="A4125" s="131" t="n">
        <v>1681765200</v>
      </c>
      <c r="B4125" s="330" t="n">
        <f aca="false">(A4125/(24*60*60))+DATE(1970,1,1)</f>
        <v>45033.875</v>
      </c>
      <c r="C4125" s="132" t="n">
        <v>18.0155</v>
      </c>
      <c r="D4125" s="132" t="n">
        <v>18.0963</v>
      </c>
      <c r="E4125" s="132" t="n">
        <v>17.96254</v>
      </c>
      <c r="F4125" s="132" t="n">
        <v>18.0517</v>
      </c>
    </row>
    <row r="4126" customFormat="false" ht="12.8" hidden="false" customHeight="false" outlineLevel="0" collapsed="false">
      <c r="A4126" s="131" t="n">
        <v>1681851600</v>
      </c>
      <c r="B4126" s="330" t="n">
        <f aca="false">(A4126/(24*60*60))+DATE(1970,1,1)</f>
        <v>45034.875</v>
      </c>
      <c r="C4126" s="132" t="n">
        <v>18.0517</v>
      </c>
      <c r="D4126" s="132" t="n">
        <v>18.1527</v>
      </c>
      <c r="E4126" s="132" t="n">
        <v>18.0287</v>
      </c>
      <c r="F4126" s="132" t="n">
        <v>18.0454</v>
      </c>
    </row>
    <row r="4127" customFormat="false" ht="12.8" hidden="false" customHeight="false" outlineLevel="0" collapsed="false">
      <c r="A4127" s="131" t="n">
        <v>1681938000</v>
      </c>
      <c r="B4127" s="330" t="n">
        <f aca="false">(A4127/(24*60*60))+DATE(1970,1,1)</f>
        <v>45035.875</v>
      </c>
      <c r="C4127" s="132" t="n">
        <v>18.0454</v>
      </c>
      <c r="D4127" s="132" t="n">
        <v>18.12299</v>
      </c>
      <c r="E4127" s="132" t="n">
        <v>17.98526</v>
      </c>
      <c r="F4127" s="132" t="n">
        <v>17.9976</v>
      </c>
    </row>
    <row r="4128" customFormat="false" ht="12.8" hidden="false" customHeight="false" outlineLevel="0" collapsed="false">
      <c r="A4128" s="131" t="n">
        <v>1682024400</v>
      </c>
      <c r="B4128" s="330" t="n">
        <f aca="false">(A4128/(24*60*60))+DATE(1970,1,1)</f>
        <v>45036.875</v>
      </c>
      <c r="C4128" s="132" t="n">
        <v>17.9976</v>
      </c>
      <c r="D4128" s="132" t="n">
        <v>18.04224</v>
      </c>
      <c r="E4128" s="132" t="n">
        <v>17.97348</v>
      </c>
      <c r="F4128" s="132" t="n">
        <v>17.9853</v>
      </c>
    </row>
    <row r="4129" customFormat="false" ht="12.8" hidden="false" customHeight="false" outlineLevel="0" collapsed="false">
      <c r="A4129" s="131" t="n">
        <v>1682283600</v>
      </c>
      <c r="B4129" s="330" t="n">
        <f aca="false">(A4129/(24*60*60))+DATE(1970,1,1)</f>
        <v>45039.875</v>
      </c>
      <c r="C4129" s="132" t="n">
        <v>17.9822</v>
      </c>
      <c r="D4129" s="132" t="n">
        <v>18.04805</v>
      </c>
      <c r="E4129" s="132" t="n">
        <v>17.9652</v>
      </c>
      <c r="F4129" s="132" t="n">
        <v>17.9782</v>
      </c>
    </row>
    <row r="4130" customFormat="false" ht="12.8" hidden="false" customHeight="false" outlineLevel="0" collapsed="false">
      <c r="A4130" s="131" t="n">
        <v>1682370000</v>
      </c>
      <c r="B4130" s="330" t="n">
        <f aca="false">(A4130/(24*60*60))+DATE(1970,1,1)</f>
        <v>45040.875</v>
      </c>
      <c r="C4130" s="132" t="n">
        <v>17.9782</v>
      </c>
      <c r="D4130" s="132" t="n">
        <v>18.14447</v>
      </c>
      <c r="E4130" s="132" t="n">
        <v>17.95049</v>
      </c>
      <c r="F4130" s="132" t="n">
        <v>18.0734</v>
      </c>
    </row>
    <row r="4131" customFormat="false" ht="12.8" hidden="false" customHeight="false" outlineLevel="0" collapsed="false">
      <c r="A4131" s="131" t="n">
        <v>1682456400</v>
      </c>
      <c r="B4131" s="330" t="n">
        <f aca="false">(A4131/(24*60*60))+DATE(1970,1,1)</f>
        <v>45041.875</v>
      </c>
      <c r="C4131" s="132" t="n">
        <v>18.0734</v>
      </c>
      <c r="D4131" s="132" t="n">
        <v>18.19005</v>
      </c>
      <c r="E4131" s="132" t="n">
        <v>18.03101</v>
      </c>
      <c r="F4131" s="132" t="n">
        <v>18.1457</v>
      </c>
    </row>
    <row r="4132" customFormat="false" ht="12.8" hidden="false" customHeight="false" outlineLevel="0" collapsed="false">
      <c r="A4132" s="131" t="n">
        <v>1682542800</v>
      </c>
      <c r="B4132" s="330" t="n">
        <f aca="false">(A4132/(24*60*60))+DATE(1970,1,1)</f>
        <v>45042.875</v>
      </c>
      <c r="C4132" s="132" t="n">
        <v>18.1457</v>
      </c>
      <c r="D4132" s="132" t="n">
        <v>18.19688</v>
      </c>
      <c r="E4132" s="132" t="n">
        <v>18.0173</v>
      </c>
      <c r="F4132" s="132" t="n">
        <v>18.0356</v>
      </c>
    </row>
    <row r="4133" customFormat="false" ht="12.8" hidden="false" customHeight="false" outlineLevel="0" collapsed="false">
      <c r="A4133" s="131" t="n">
        <v>1682629200</v>
      </c>
      <c r="B4133" s="330" t="n">
        <f aca="false">(A4133/(24*60*60))+DATE(1970,1,1)</f>
        <v>45043.875</v>
      </c>
      <c r="C4133" s="132" t="n">
        <v>18.0356</v>
      </c>
      <c r="D4133" s="132" t="n">
        <v>18.10898</v>
      </c>
      <c r="E4133" s="132" t="n">
        <v>17.96418</v>
      </c>
      <c r="F4133" s="132" t="n">
        <v>17.9878</v>
      </c>
    </row>
    <row r="4134" customFormat="false" ht="12.8" hidden="false" customHeight="false" outlineLevel="0" collapsed="false">
      <c r="A4134" s="131" t="n">
        <v>1682888400</v>
      </c>
      <c r="B4134" s="330" t="n">
        <f aca="false">(A4134/(24*60*60))+DATE(1970,1,1)</f>
        <v>45046.875</v>
      </c>
      <c r="C4134" s="132" t="n">
        <v>17.982</v>
      </c>
      <c r="D4134" s="132" t="n">
        <v>18.01829</v>
      </c>
      <c r="E4134" s="132" t="n">
        <v>17.917</v>
      </c>
      <c r="F4134" s="132" t="n">
        <v>17.9365</v>
      </c>
    </row>
    <row r="4135" customFormat="false" ht="12.8" hidden="false" customHeight="false" outlineLevel="0" collapsed="false">
      <c r="A4135" s="131" t="n">
        <v>1682974800</v>
      </c>
      <c r="B4135" s="330" t="n">
        <f aca="false">(A4135/(24*60*60))+DATE(1970,1,1)</f>
        <v>45047.875</v>
      </c>
      <c r="C4135" s="132" t="n">
        <v>17.9365</v>
      </c>
      <c r="D4135" s="132" t="n">
        <v>18.07725</v>
      </c>
      <c r="E4135" s="132" t="n">
        <v>17.89722</v>
      </c>
      <c r="F4135" s="132" t="n">
        <v>17.9772</v>
      </c>
    </row>
    <row r="4136" customFormat="false" ht="12.8" hidden="false" customHeight="false" outlineLevel="0" collapsed="false">
      <c r="A4136" s="131" t="n">
        <v>1683061200</v>
      </c>
      <c r="B4136" s="330" t="n">
        <f aca="false">(A4136/(24*60*60))+DATE(1970,1,1)</f>
        <v>45048.875</v>
      </c>
      <c r="C4136" s="132" t="n">
        <v>17.9772</v>
      </c>
      <c r="D4136" s="132" t="n">
        <v>17.99275</v>
      </c>
      <c r="E4136" s="132" t="n">
        <v>17.8283</v>
      </c>
      <c r="F4136" s="132" t="n">
        <v>17.9247</v>
      </c>
    </row>
    <row r="4137" customFormat="false" ht="12.8" hidden="false" customHeight="false" outlineLevel="0" collapsed="false">
      <c r="A4137" s="131" t="n">
        <v>1683147600</v>
      </c>
      <c r="B4137" s="330" t="n">
        <f aca="false">(A4137/(24*60*60))+DATE(1970,1,1)</f>
        <v>45049.875</v>
      </c>
      <c r="C4137" s="132" t="n">
        <v>17.9247</v>
      </c>
      <c r="D4137" s="132" t="n">
        <v>18.03349</v>
      </c>
      <c r="E4137" s="132" t="n">
        <v>17.8522</v>
      </c>
      <c r="F4137" s="132" t="n">
        <v>17.9089</v>
      </c>
    </row>
    <row r="4138" customFormat="false" ht="12.8" hidden="false" customHeight="false" outlineLevel="0" collapsed="false">
      <c r="A4138" s="131" t="n">
        <v>1683234000</v>
      </c>
      <c r="B4138" s="330" t="n">
        <f aca="false">(A4138/(24*60*60))+DATE(1970,1,1)</f>
        <v>45050.875</v>
      </c>
      <c r="C4138" s="132" t="n">
        <v>17.9089</v>
      </c>
      <c r="D4138" s="132" t="n">
        <v>17.94846</v>
      </c>
      <c r="E4138" s="132" t="n">
        <v>17.7449</v>
      </c>
      <c r="F4138" s="132" t="n">
        <v>17.7483</v>
      </c>
    </row>
    <row r="4139" customFormat="false" ht="12.8" hidden="false" customHeight="false" outlineLevel="0" collapsed="false">
      <c r="A4139" s="131" t="n">
        <v>1683493200</v>
      </c>
      <c r="B4139" s="330" t="n">
        <f aca="false">(A4139/(24*60*60))+DATE(1970,1,1)</f>
        <v>45053.875</v>
      </c>
      <c r="C4139" s="132" t="n">
        <v>17.7533</v>
      </c>
      <c r="D4139" s="132" t="n">
        <v>17.84042</v>
      </c>
      <c r="E4139" s="132" t="n">
        <v>17.73924</v>
      </c>
      <c r="F4139" s="132" t="n">
        <v>17.7933</v>
      </c>
    </row>
    <row r="4140" customFormat="false" ht="12.8" hidden="false" customHeight="false" outlineLevel="0" collapsed="false">
      <c r="A4140" s="131" t="n">
        <v>1683579600</v>
      </c>
      <c r="B4140" s="330" t="n">
        <f aca="false">(A4140/(24*60*60))+DATE(1970,1,1)</f>
        <v>45054.875</v>
      </c>
      <c r="C4140" s="132" t="n">
        <v>17.7933</v>
      </c>
      <c r="D4140" s="132" t="n">
        <v>17.83044</v>
      </c>
      <c r="E4140" s="132" t="n">
        <v>17.74127</v>
      </c>
      <c r="F4140" s="132" t="n">
        <v>17.7724</v>
      </c>
    </row>
    <row r="4141" customFormat="false" ht="12.8" hidden="false" customHeight="false" outlineLevel="0" collapsed="false">
      <c r="A4141" s="131" t="n">
        <v>1683666000</v>
      </c>
      <c r="B4141" s="330" t="n">
        <f aca="false">(A4141/(24*60*60))+DATE(1970,1,1)</f>
        <v>45055.875</v>
      </c>
      <c r="C4141" s="132" t="n">
        <v>17.7724</v>
      </c>
      <c r="D4141" s="132" t="n">
        <v>17.7724</v>
      </c>
      <c r="E4141" s="132" t="n">
        <v>17.5452</v>
      </c>
      <c r="F4141" s="132" t="n">
        <v>17.5484</v>
      </c>
    </row>
    <row r="4142" customFormat="false" ht="12.8" hidden="false" customHeight="false" outlineLevel="0" collapsed="false">
      <c r="A4142" s="131" t="n">
        <v>1683752400</v>
      </c>
      <c r="B4142" s="330" t="n">
        <f aca="false">(A4142/(24*60*60))+DATE(1970,1,1)</f>
        <v>45056.875</v>
      </c>
      <c r="C4142" s="132" t="n">
        <v>17.5484</v>
      </c>
      <c r="D4142" s="132" t="n">
        <v>17.70131</v>
      </c>
      <c r="E4142" s="132" t="n">
        <v>17.53381</v>
      </c>
      <c r="F4142" s="132" t="n">
        <v>17.5749</v>
      </c>
    </row>
    <row r="4143" customFormat="false" ht="12.8" hidden="false" customHeight="false" outlineLevel="0" collapsed="false">
      <c r="A4143" s="131" t="n">
        <v>1683838800</v>
      </c>
      <c r="B4143" s="330" t="n">
        <f aca="false">(A4143/(24*60*60))+DATE(1970,1,1)</f>
        <v>45057.875</v>
      </c>
      <c r="C4143" s="132" t="n">
        <v>17.5749</v>
      </c>
      <c r="D4143" s="132" t="n">
        <v>17.64795</v>
      </c>
      <c r="E4143" s="132" t="n">
        <v>17.55607</v>
      </c>
      <c r="F4143" s="132" t="n">
        <v>17.5902</v>
      </c>
    </row>
    <row r="4144" customFormat="false" ht="12.8" hidden="false" customHeight="false" outlineLevel="0" collapsed="false">
      <c r="A4144" s="131" t="n">
        <v>1684098000</v>
      </c>
      <c r="B4144" s="330" t="n">
        <f aca="false">(A4144/(24*60*60))+DATE(1970,1,1)</f>
        <v>45060.875</v>
      </c>
      <c r="C4144" s="132" t="n">
        <v>17.56271</v>
      </c>
      <c r="D4144" s="132" t="n">
        <v>17.6191</v>
      </c>
      <c r="E4144" s="132" t="n">
        <v>17.4083</v>
      </c>
      <c r="F4144" s="132" t="n">
        <v>17.4088</v>
      </c>
    </row>
    <row r="4145" customFormat="false" ht="12.8" hidden="false" customHeight="false" outlineLevel="0" collapsed="false">
      <c r="A4145" s="131" t="n">
        <v>1684184400</v>
      </c>
      <c r="B4145" s="330" t="n">
        <f aca="false">(A4145/(24*60*60))+DATE(1970,1,1)</f>
        <v>45061.875</v>
      </c>
      <c r="C4145" s="132" t="n">
        <v>17.4088</v>
      </c>
      <c r="D4145" s="132" t="n">
        <v>17.54133</v>
      </c>
      <c r="E4145" s="132" t="n">
        <v>17.40388</v>
      </c>
      <c r="F4145" s="132" t="n">
        <v>17.4996</v>
      </c>
    </row>
    <row r="4146" customFormat="false" ht="12.8" hidden="false" customHeight="false" outlineLevel="0" collapsed="false">
      <c r="A4146" s="131" t="n">
        <v>1684270800</v>
      </c>
      <c r="B4146" s="330" t="n">
        <f aca="false">(A4146/(24*60*60))+DATE(1970,1,1)</f>
        <v>45062.875</v>
      </c>
      <c r="C4146" s="132" t="n">
        <v>17.4996</v>
      </c>
      <c r="D4146" s="132" t="n">
        <v>17.69144</v>
      </c>
      <c r="E4146" s="132" t="n">
        <v>17.4809</v>
      </c>
      <c r="F4146" s="132" t="n">
        <v>17.5917</v>
      </c>
    </row>
    <row r="4147" customFormat="false" ht="12.8" hidden="false" customHeight="false" outlineLevel="0" collapsed="false">
      <c r="A4147" s="131" t="n">
        <v>1684357200</v>
      </c>
      <c r="B4147" s="330" t="n">
        <f aca="false">(A4147/(24*60*60))+DATE(1970,1,1)</f>
        <v>45063.875</v>
      </c>
      <c r="C4147" s="132" t="n">
        <v>17.5917</v>
      </c>
      <c r="D4147" s="132" t="n">
        <v>17.77839</v>
      </c>
      <c r="E4147" s="132" t="n">
        <v>17.5757</v>
      </c>
      <c r="F4147" s="132" t="n">
        <v>17.7127</v>
      </c>
    </row>
    <row r="4148" customFormat="false" ht="12.8" hidden="false" customHeight="false" outlineLevel="0" collapsed="false">
      <c r="A4148" s="131" t="n">
        <v>1684443600</v>
      </c>
      <c r="B4148" s="330" t="n">
        <f aca="false">(A4148/(24*60*60))+DATE(1970,1,1)</f>
        <v>45064.875</v>
      </c>
      <c r="C4148" s="132" t="n">
        <v>17.7127</v>
      </c>
      <c r="D4148" s="132" t="n">
        <v>17.7911</v>
      </c>
      <c r="E4148" s="132" t="n">
        <v>17.6187</v>
      </c>
      <c r="F4148" s="132" t="n">
        <v>17.7911</v>
      </c>
    </row>
    <row r="4149" customFormat="false" ht="12.8" hidden="false" customHeight="false" outlineLevel="0" collapsed="false">
      <c r="A4149" s="131" t="n">
        <v>1684702800</v>
      </c>
      <c r="B4149" s="330" t="n">
        <f aca="false">(A4149/(24*60*60))+DATE(1970,1,1)</f>
        <v>45067.875</v>
      </c>
      <c r="C4149" s="132" t="n">
        <v>17.696</v>
      </c>
      <c r="D4149" s="132" t="n">
        <v>17.96092</v>
      </c>
      <c r="E4149" s="132" t="n">
        <v>17.696</v>
      </c>
      <c r="F4149" s="132" t="n">
        <v>17.8871</v>
      </c>
    </row>
    <row r="4150" customFormat="false" ht="12.8" hidden="false" customHeight="false" outlineLevel="0" collapsed="false">
      <c r="A4150" s="131" t="n">
        <v>1684789200</v>
      </c>
      <c r="B4150" s="330" t="n">
        <f aca="false">(A4150/(24*60*60))+DATE(1970,1,1)</f>
        <v>45068.875</v>
      </c>
      <c r="C4150" s="132" t="n">
        <v>17.8871</v>
      </c>
      <c r="D4150" s="132" t="n">
        <v>17.99766</v>
      </c>
      <c r="E4150" s="132" t="n">
        <v>17.8395</v>
      </c>
      <c r="F4150" s="132" t="n">
        <v>17.9718</v>
      </c>
    </row>
    <row r="4151" customFormat="false" ht="12.8" hidden="false" customHeight="false" outlineLevel="0" collapsed="false">
      <c r="A4151" s="131" t="n">
        <v>1684875600</v>
      </c>
      <c r="B4151" s="330" t="n">
        <f aca="false">(A4151/(24*60*60))+DATE(1970,1,1)</f>
        <v>45069.875</v>
      </c>
      <c r="C4151" s="132" t="n">
        <v>17.9718</v>
      </c>
      <c r="D4151" s="132" t="n">
        <v>17.9798</v>
      </c>
      <c r="E4151" s="132" t="n">
        <v>17.7659</v>
      </c>
      <c r="F4151" s="132" t="n">
        <v>17.7988</v>
      </c>
    </row>
    <row r="4152" customFormat="false" ht="12.8" hidden="false" customHeight="false" outlineLevel="0" collapsed="false">
      <c r="A4152" s="131" t="n">
        <v>1684962000</v>
      </c>
      <c r="B4152" s="330" t="n">
        <f aca="false">(A4152/(24*60*60))+DATE(1970,1,1)</f>
        <v>45070.875</v>
      </c>
      <c r="C4152" s="132" t="n">
        <v>17.7988</v>
      </c>
      <c r="D4152" s="132" t="n">
        <v>17.87857</v>
      </c>
      <c r="E4152" s="132" t="n">
        <v>17.7474</v>
      </c>
      <c r="F4152" s="132" t="n">
        <v>17.8532</v>
      </c>
    </row>
    <row r="4153" customFormat="false" ht="12.8" hidden="false" customHeight="false" outlineLevel="0" collapsed="false">
      <c r="A4153" s="131" t="n">
        <v>1685048400</v>
      </c>
      <c r="B4153" s="330" t="n">
        <f aca="false">(A4153/(24*60*60))+DATE(1970,1,1)</f>
        <v>45071.875</v>
      </c>
      <c r="C4153" s="132" t="n">
        <v>17.8532</v>
      </c>
      <c r="D4153" s="132" t="n">
        <v>17.8622</v>
      </c>
      <c r="E4153" s="132" t="n">
        <v>17.6108</v>
      </c>
      <c r="F4153" s="132" t="n">
        <v>17.6177</v>
      </c>
    </row>
    <row r="4154" customFormat="false" ht="12.8" hidden="false" customHeight="false" outlineLevel="0" collapsed="false">
      <c r="A4154" s="131" t="n">
        <v>1685307600</v>
      </c>
      <c r="B4154" s="330" t="n">
        <f aca="false">(A4154/(24*60*60))+DATE(1970,1,1)</f>
        <v>45074.875</v>
      </c>
      <c r="C4154" s="132" t="n">
        <v>17.61</v>
      </c>
      <c r="D4154" s="132" t="n">
        <v>17.6236</v>
      </c>
      <c r="E4154" s="132" t="n">
        <v>17.5341</v>
      </c>
      <c r="F4154" s="132" t="n">
        <v>17.5831</v>
      </c>
    </row>
    <row r="4155" customFormat="false" ht="12.8" hidden="false" customHeight="false" outlineLevel="0" collapsed="false">
      <c r="A4155" s="131" t="n">
        <v>1685394000</v>
      </c>
      <c r="B4155" s="330" t="n">
        <f aca="false">(A4155/(24*60*60))+DATE(1970,1,1)</f>
        <v>45075.875</v>
      </c>
      <c r="C4155" s="132" t="n">
        <v>17.5831</v>
      </c>
      <c r="D4155" s="132" t="n">
        <v>17.6926</v>
      </c>
      <c r="E4155" s="132" t="n">
        <v>17.5401</v>
      </c>
      <c r="F4155" s="132" t="n">
        <v>17.6574</v>
      </c>
    </row>
    <row r="4156" customFormat="false" ht="12.8" hidden="false" customHeight="false" outlineLevel="0" collapsed="false">
      <c r="A4156" s="131" t="n">
        <v>1685480400</v>
      </c>
      <c r="B4156" s="330" t="n">
        <f aca="false">(A4156/(24*60*60))+DATE(1970,1,1)</f>
        <v>45076.875</v>
      </c>
      <c r="C4156" s="132" t="n">
        <v>17.6574</v>
      </c>
      <c r="D4156" s="132" t="n">
        <v>17.77245</v>
      </c>
      <c r="E4156" s="132" t="n">
        <v>17.617</v>
      </c>
      <c r="F4156" s="132" t="n">
        <v>17.6847</v>
      </c>
    </row>
    <row r="4157" customFormat="false" ht="12.8" hidden="false" customHeight="false" outlineLevel="0" collapsed="false">
      <c r="A4157" s="131" t="n">
        <v>1685566800</v>
      </c>
      <c r="B4157" s="330" t="n">
        <f aca="false">(A4157/(24*60*60))+DATE(1970,1,1)</f>
        <v>45077.875</v>
      </c>
      <c r="C4157" s="132" t="n">
        <v>17.6847</v>
      </c>
      <c r="D4157" s="132" t="n">
        <v>17.7272</v>
      </c>
      <c r="E4157" s="132" t="n">
        <v>17.53966</v>
      </c>
      <c r="F4157" s="132" t="n">
        <v>17.5477</v>
      </c>
    </row>
    <row r="4158" customFormat="false" ht="12.8" hidden="false" customHeight="false" outlineLevel="0" collapsed="false">
      <c r="A4158" s="131" t="n">
        <v>1685653200</v>
      </c>
      <c r="B4158" s="330" t="n">
        <f aca="false">(A4158/(24*60*60))+DATE(1970,1,1)</f>
        <v>45078.875</v>
      </c>
      <c r="C4158" s="132" t="n">
        <v>17.5477</v>
      </c>
      <c r="D4158" s="132" t="n">
        <v>17.5719</v>
      </c>
      <c r="E4158" s="132" t="n">
        <v>17.419</v>
      </c>
      <c r="F4158" s="132" t="n">
        <v>17.5467</v>
      </c>
    </row>
    <row r="4159" customFormat="false" ht="12.8" hidden="false" customHeight="false" outlineLevel="0" collapsed="false">
      <c r="A4159" s="131" t="n">
        <v>1685912400</v>
      </c>
      <c r="B4159" s="330" t="n">
        <f aca="false">(A4159/(24*60*60))+DATE(1970,1,1)</f>
        <v>45081.875</v>
      </c>
      <c r="C4159" s="132" t="n">
        <v>17.5263</v>
      </c>
      <c r="D4159" s="132" t="n">
        <v>17.5971</v>
      </c>
      <c r="E4159" s="132" t="n">
        <v>17.4522</v>
      </c>
      <c r="F4159" s="132" t="n">
        <v>17.4649</v>
      </c>
    </row>
    <row r="4160" customFormat="false" ht="12.8" hidden="false" customHeight="false" outlineLevel="0" collapsed="false">
      <c r="A4160" s="131" t="n">
        <v>1685998800</v>
      </c>
      <c r="B4160" s="330" t="n">
        <f aca="false">(A4160/(24*60*60))+DATE(1970,1,1)</f>
        <v>45082.875</v>
      </c>
      <c r="C4160" s="132" t="n">
        <v>17.4649</v>
      </c>
      <c r="D4160" s="132" t="n">
        <v>17.4973</v>
      </c>
      <c r="E4160" s="132" t="n">
        <v>17.355</v>
      </c>
      <c r="F4160" s="132" t="n">
        <v>17.383</v>
      </c>
    </row>
    <row r="4161" customFormat="false" ht="12.8" hidden="false" customHeight="false" outlineLevel="0" collapsed="false">
      <c r="A4161" s="131" t="n">
        <v>1686085200</v>
      </c>
      <c r="B4161" s="330" t="n">
        <f aca="false">(A4161/(24*60*60))+DATE(1970,1,1)</f>
        <v>45083.875</v>
      </c>
      <c r="C4161" s="132" t="n">
        <v>17.383</v>
      </c>
      <c r="D4161" s="132" t="n">
        <v>17.3915</v>
      </c>
      <c r="E4161" s="132" t="n">
        <v>17.3046</v>
      </c>
      <c r="F4161" s="132" t="n">
        <v>17.3591</v>
      </c>
    </row>
    <row r="4162" customFormat="false" ht="12.8" hidden="false" customHeight="false" outlineLevel="0" collapsed="false">
      <c r="A4162" s="131" t="n">
        <v>1686171600</v>
      </c>
      <c r="B4162" s="330" t="n">
        <f aca="false">(A4162/(24*60*60))+DATE(1970,1,1)</f>
        <v>45084.875</v>
      </c>
      <c r="C4162" s="132" t="n">
        <v>17.3591</v>
      </c>
      <c r="D4162" s="132" t="n">
        <v>17.4426</v>
      </c>
      <c r="E4162" s="132" t="n">
        <v>17.3233</v>
      </c>
      <c r="F4162" s="132" t="n">
        <v>17.3791</v>
      </c>
    </row>
    <row r="4163" customFormat="false" ht="12.8" hidden="false" customHeight="false" outlineLevel="0" collapsed="false">
      <c r="A4163" s="131" t="n">
        <v>1686258000</v>
      </c>
      <c r="B4163" s="330" t="n">
        <f aca="false">(A4163/(24*60*60))+DATE(1970,1,1)</f>
        <v>45085.875</v>
      </c>
      <c r="C4163" s="132" t="n">
        <v>17.3791</v>
      </c>
      <c r="D4163" s="132" t="n">
        <v>17.3881</v>
      </c>
      <c r="E4163" s="132" t="n">
        <v>17.2585</v>
      </c>
      <c r="F4163" s="132" t="n">
        <v>17.2818</v>
      </c>
    </row>
    <row r="4164" customFormat="false" ht="12.8" hidden="false" customHeight="false" outlineLevel="0" collapsed="false">
      <c r="A4164" s="131" t="n">
        <v>1686517200</v>
      </c>
      <c r="B4164" s="330" t="n">
        <f aca="false">(A4164/(24*60*60))+DATE(1970,1,1)</f>
        <v>45088.875</v>
      </c>
      <c r="C4164" s="132" t="n">
        <v>17.27217</v>
      </c>
      <c r="D4164" s="132" t="n">
        <v>17.33523</v>
      </c>
      <c r="E4164" s="132" t="n">
        <v>17.2402</v>
      </c>
      <c r="F4164" s="132" t="n">
        <v>17.278</v>
      </c>
    </row>
    <row r="4165" customFormat="false" ht="12.8" hidden="false" customHeight="false" outlineLevel="0" collapsed="false">
      <c r="A4165" s="131" t="n">
        <v>1686603600</v>
      </c>
      <c r="B4165" s="330" t="n">
        <f aca="false">(A4165/(24*60*60))+DATE(1970,1,1)</f>
        <v>45089.875</v>
      </c>
      <c r="C4165" s="132" t="n">
        <v>17.278</v>
      </c>
      <c r="D4165" s="132" t="n">
        <v>17.3205</v>
      </c>
      <c r="E4165" s="132" t="n">
        <v>17.1955</v>
      </c>
      <c r="F4165" s="132" t="n">
        <v>17.2207</v>
      </c>
    </row>
    <row r="4166" customFormat="false" ht="12.8" hidden="false" customHeight="false" outlineLevel="0" collapsed="false">
      <c r="A4166" s="131" t="n">
        <v>1686690000</v>
      </c>
      <c r="B4166" s="330" t="n">
        <f aca="false">(A4166/(24*60*60))+DATE(1970,1,1)</f>
        <v>45090.875</v>
      </c>
      <c r="C4166" s="132" t="n">
        <v>17.2207</v>
      </c>
      <c r="D4166" s="132" t="n">
        <v>17.2465</v>
      </c>
      <c r="E4166" s="132" t="n">
        <v>17.07827</v>
      </c>
      <c r="F4166" s="132" t="n">
        <v>17.1052</v>
      </c>
    </row>
    <row r="4167" customFormat="false" ht="12.8" hidden="false" customHeight="false" outlineLevel="0" collapsed="false">
      <c r="A4167" s="131" t="n">
        <v>1686776400</v>
      </c>
      <c r="B4167" s="330" t="n">
        <f aca="false">(A4167/(24*60*60))+DATE(1970,1,1)</f>
        <v>45091.875</v>
      </c>
      <c r="C4167" s="132" t="n">
        <v>17.1052</v>
      </c>
      <c r="D4167" s="132" t="n">
        <v>17.25329</v>
      </c>
      <c r="E4167" s="132" t="n">
        <v>17.0909</v>
      </c>
      <c r="F4167" s="132" t="n">
        <v>17.1142</v>
      </c>
    </row>
    <row r="4168" customFormat="false" ht="12.8" hidden="false" customHeight="false" outlineLevel="0" collapsed="false">
      <c r="A4168" s="131" t="n">
        <v>1686862800</v>
      </c>
      <c r="B4168" s="330" t="n">
        <f aca="false">(A4168/(24*60*60))+DATE(1970,1,1)</f>
        <v>45092.875</v>
      </c>
      <c r="C4168" s="132" t="n">
        <v>17.1142</v>
      </c>
      <c r="D4168" s="132" t="n">
        <v>17.1891</v>
      </c>
      <c r="E4168" s="132" t="n">
        <v>17.02199</v>
      </c>
      <c r="F4168" s="132" t="n">
        <v>17.0674</v>
      </c>
    </row>
    <row r="4169" customFormat="false" ht="12.8" hidden="false" customHeight="false" outlineLevel="0" collapsed="false">
      <c r="A4169" s="131" t="n">
        <v>1687122000</v>
      </c>
      <c r="B4169" s="330" t="n">
        <f aca="false">(A4169/(24*60*60))+DATE(1970,1,1)</f>
        <v>45095.875</v>
      </c>
      <c r="C4169" s="132" t="n">
        <v>17.0674</v>
      </c>
      <c r="D4169" s="132" t="n">
        <v>17.1717</v>
      </c>
      <c r="E4169" s="132" t="n">
        <v>17.06173</v>
      </c>
      <c r="F4169" s="132" t="n">
        <v>17.0752</v>
      </c>
    </row>
    <row r="4170" customFormat="false" ht="12.8" hidden="false" customHeight="false" outlineLevel="0" collapsed="false">
      <c r="A4170" s="131" t="n">
        <v>1687208400</v>
      </c>
      <c r="B4170" s="330" t="n">
        <f aca="false">(A4170/(24*60*60))+DATE(1970,1,1)</f>
        <v>45096.875</v>
      </c>
      <c r="C4170" s="132" t="n">
        <v>17.0752</v>
      </c>
      <c r="D4170" s="132" t="n">
        <v>17.24288</v>
      </c>
      <c r="E4170" s="132" t="n">
        <v>17.0499</v>
      </c>
      <c r="F4170" s="132" t="n">
        <v>17.1888</v>
      </c>
    </row>
    <row r="4171" customFormat="false" ht="12.8" hidden="false" customHeight="false" outlineLevel="0" collapsed="false">
      <c r="A4171" s="131" t="n">
        <v>1687294800</v>
      </c>
      <c r="B4171" s="330" t="n">
        <f aca="false">(A4171/(24*60*60))+DATE(1970,1,1)</f>
        <v>45097.875</v>
      </c>
      <c r="C4171" s="132" t="n">
        <v>17.1888</v>
      </c>
      <c r="D4171" s="132" t="n">
        <v>17.25725</v>
      </c>
      <c r="E4171" s="132" t="n">
        <v>17.103</v>
      </c>
      <c r="F4171" s="132" t="n">
        <v>17.118</v>
      </c>
    </row>
    <row r="4172" customFormat="false" ht="12.8" hidden="false" customHeight="false" outlineLevel="0" collapsed="false">
      <c r="A4172" s="131" t="n">
        <v>1687381200</v>
      </c>
      <c r="B4172" s="330" t="n">
        <f aca="false">(A4172/(24*60*60))+DATE(1970,1,1)</f>
        <v>45098.875</v>
      </c>
      <c r="C4172" s="132" t="n">
        <v>17.118</v>
      </c>
      <c r="D4172" s="132" t="n">
        <v>17.2085</v>
      </c>
      <c r="E4172" s="132" t="n">
        <v>17.1048</v>
      </c>
      <c r="F4172" s="132" t="n">
        <v>17.1838</v>
      </c>
    </row>
    <row r="4173" customFormat="false" ht="12.8" hidden="false" customHeight="false" outlineLevel="0" collapsed="false">
      <c r="A4173" s="131" t="n">
        <v>1687467600</v>
      </c>
      <c r="B4173" s="330" t="n">
        <f aca="false">(A4173/(24*60*60))+DATE(1970,1,1)</f>
        <v>45099.875</v>
      </c>
      <c r="C4173" s="132" t="n">
        <v>17.1838</v>
      </c>
      <c r="D4173" s="132" t="n">
        <v>17.26448</v>
      </c>
      <c r="E4173" s="132" t="n">
        <v>17.1308</v>
      </c>
      <c r="F4173" s="132" t="n">
        <v>17.1731</v>
      </c>
    </row>
    <row r="4174" customFormat="false" ht="12.8" hidden="false" customHeight="false" outlineLevel="0" collapsed="false">
      <c r="A4174" s="131" t="n">
        <v>1687726800</v>
      </c>
      <c r="B4174" s="330" t="n">
        <f aca="false">(A4174/(24*60*60))+DATE(1970,1,1)</f>
        <v>45102.875</v>
      </c>
      <c r="C4174" s="132" t="n">
        <v>17.145</v>
      </c>
      <c r="D4174" s="132" t="n">
        <v>17.17398</v>
      </c>
      <c r="E4174" s="132" t="n">
        <v>17.10996</v>
      </c>
      <c r="F4174" s="132" t="n">
        <v>17.135</v>
      </c>
    </row>
    <row r="4175" customFormat="false" ht="12.8" hidden="false" customHeight="false" outlineLevel="0" collapsed="false">
      <c r="A4175" s="131" t="n">
        <v>1687813200</v>
      </c>
      <c r="B4175" s="330" t="n">
        <f aca="false">(A4175/(24*60*60))+DATE(1970,1,1)</f>
        <v>45103.875</v>
      </c>
      <c r="C4175" s="132" t="n">
        <v>17.135</v>
      </c>
      <c r="D4175" s="132" t="n">
        <v>17.13768</v>
      </c>
      <c r="E4175" s="132" t="n">
        <v>17.0537</v>
      </c>
      <c r="F4175" s="132" t="n">
        <v>17.0816</v>
      </c>
    </row>
    <row r="4176" customFormat="false" ht="12.8" hidden="false" customHeight="false" outlineLevel="0" collapsed="false">
      <c r="A4176" s="131" t="n">
        <v>1687899600</v>
      </c>
      <c r="B4176" s="330" t="n">
        <f aca="false">(A4176/(24*60*60))+DATE(1970,1,1)</f>
        <v>45104.875</v>
      </c>
      <c r="C4176" s="132" t="n">
        <v>17.0816</v>
      </c>
      <c r="D4176" s="132" t="n">
        <v>17.1231</v>
      </c>
      <c r="E4176" s="132" t="n">
        <v>17.04525</v>
      </c>
      <c r="F4176" s="132" t="n">
        <v>17.0864</v>
      </c>
    </row>
    <row r="4177" customFormat="false" ht="12.8" hidden="false" customHeight="false" outlineLevel="0" collapsed="false">
      <c r="A4177" s="131" t="n">
        <v>1687986000</v>
      </c>
      <c r="B4177" s="330" t="n">
        <f aca="false">(A4177/(24*60*60))+DATE(1970,1,1)</f>
        <v>45105.875</v>
      </c>
      <c r="C4177" s="132" t="n">
        <v>17.0864</v>
      </c>
      <c r="D4177" s="132" t="n">
        <v>17.1529</v>
      </c>
      <c r="E4177" s="132" t="n">
        <v>17.04634</v>
      </c>
      <c r="F4177" s="132" t="n">
        <v>17.1244</v>
      </c>
    </row>
    <row r="4178" customFormat="false" ht="12.8" hidden="false" customHeight="false" outlineLevel="0" collapsed="false">
      <c r="A4178" s="131" t="n">
        <v>1688072400</v>
      </c>
      <c r="B4178" s="330" t="n">
        <f aca="false">(A4178/(24*60*60))+DATE(1970,1,1)</f>
        <v>45106.875</v>
      </c>
      <c r="C4178" s="132" t="n">
        <v>17.1244</v>
      </c>
      <c r="D4178" s="132" t="n">
        <v>17.1712</v>
      </c>
      <c r="E4178" s="132" t="n">
        <v>17.04403</v>
      </c>
      <c r="F4178" s="132" t="n">
        <v>17.1139</v>
      </c>
    </row>
    <row r="4179" customFormat="false" ht="12.8" hidden="false" customHeight="false" outlineLevel="0" collapsed="false">
      <c r="A4179" s="131" t="n">
        <v>1688331600</v>
      </c>
      <c r="B4179" s="330" t="n">
        <f aca="false">(A4179/(24*60*60))+DATE(1970,1,1)</f>
        <v>45109.875</v>
      </c>
      <c r="C4179" s="132" t="n">
        <v>17.105</v>
      </c>
      <c r="D4179" s="132" t="n">
        <v>17.14858</v>
      </c>
      <c r="E4179" s="132" t="n">
        <v>17.0357</v>
      </c>
      <c r="F4179" s="132" t="n">
        <v>17.0592</v>
      </c>
    </row>
    <row r="4180" customFormat="false" ht="12.8" hidden="false" customHeight="false" outlineLevel="0" collapsed="false">
      <c r="A4180" s="131" t="n">
        <v>1688418000</v>
      </c>
      <c r="B4180" s="330" t="n">
        <f aca="false">(A4180/(24*60*60))+DATE(1970,1,1)</f>
        <v>45110.875</v>
      </c>
      <c r="C4180" s="132" t="n">
        <v>17.0592</v>
      </c>
      <c r="D4180" s="132" t="n">
        <v>17.0625</v>
      </c>
      <c r="E4180" s="132" t="n">
        <v>17.0156</v>
      </c>
      <c r="F4180" s="132" t="n">
        <v>17.0287</v>
      </c>
    </row>
    <row r="4181" customFormat="false" ht="12.8" hidden="false" customHeight="false" outlineLevel="0" collapsed="false">
      <c r="A4181" s="131" t="n">
        <v>1688504400</v>
      </c>
      <c r="B4181" s="330" t="n">
        <f aca="false">(A4181/(24*60*60))+DATE(1970,1,1)</f>
        <v>45111.875</v>
      </c>
      <c r="C4181" s="132" t="n">
        <v>17.0287</v>
      </c>
      <c r="D4181" s="132" t="n">
        <v>17.0745</v>
      </c>
      <c r="E4181" s="132" t="n">
        <v>16.98</v>
      </c>
      <c r="F4181" s="132" t="n">
        <v>17.0032</v>
      </c>
    </row>
    <row r="4182" customFormat="false" ht="12.8" hidden="false" customHeight="false" outlineLevel="0" collapsed="false">
      <c r="A4182" s="131" t="n">
        <v>1688590800</v>
      </c>
      <c r="B4182" s="330" t="n">
        <f aca="false">(A4182/(24*60*60))+DATE(1970,1,1)</f>
        <v>45112.875</v>
      </c>
      <c r="C4182" s="132" t="n">
        <v>17.0032</v>
      </c>
      <c r="D4182" s="132" t="n">
        <v>17.38184</v>
      </c>
      <c r="E4182" s="132" t="n">
        <v>16.99302</v>
      </c>
      <c r="F4182" s="132" t="n">
        <v>17.2334</v>
      </c>
    </row>
    <row r="4183" customFormat="false" ht="12.8" hidden="false" customHeight="false" outlineLevel="0" collapsed="false">
      <c r="A4183" s="131" t="n">
        <v>1688677200</v>
      </c>
      <c r="B4183" s="330" t="n">
        <f aca="false">(A4183/(24*60*60))+DATE(1970,1,1)</f>
        <v>45113.875</v>
      </c>
      <c r="C4183" s="132" t="n">
        <v>17.2334</v>
      </c>
      <c r="D4183" s="132" t="n">
        <v>17.3949</v>
      </c>
      <c r="E4183" s="132" t="n">
        <v>17.07104</v>
      </c>
      <c r="F4183" s="132" t="n">
        <v>17.1195</v>
      </c>
    </row>
    <row r="4184" customFormat="false" ht="12.8" hidden="false" customHeight="false" outlineLevel="0" collapsed="false">
      <c r="A4184" s="131" t="n">
        <v>1688936400</v>
      </c>
      <c r="B4184" s="330" t="n">
        <f aca="false">(A4184/(24*60*60))+DATE(1970,1,1)</f>
        <v>45116.875</v>
      </c>
      <c r="C4184" s="132" t="n">
        <v>17.1195</v>
      </c>
      <c r="D4184" s="132" t="n">
        <v>17.17356</v>
      </c>
      <c r="E4184" s="132" t="n">
        <v>17.0285</v>
      </c>
      <c r="F4184" s="132" t="n">
        <v>17.0497</v>
      </c>
    </row>
    <row r="4185" customFormat="false" ht="12.8" hidden="false" customHeight="false" outlineLevel="0" collapsed="false">
      <c r="A4185" s="131" t="n">
        <v>1689022800</v>
      </c>
      <c r="B4185" s="330" t="n">
        <f aca="false">(A4185/(24*60*60))+DATE(1970,1,1)</f>
        <v>45117.875</v>
      </c>
      <c r="C4185" s="132" t="n">
        <v>17.0497</v>
      </c>
      <c r="D4185" s="132" t="n">
        <v>17.12087</v>
      </c>
      <c r="E4185" s="132" t="n">
        <v>17.0333</v>
      </c>
      <c r="F4185" s="132" t="n">
        <v>17.0407</v>
      </c>
    </row>
    <row r="4186" customFormat="false" ht="12.8" hidden="false" customHeight="false" outlineLevel="0" collapsed="false">
      <c r="A4186" s="131" t="n">
        <v>1689109200</v>
      </c>
      <c r="B4186" s="330" t="n">
        <f aca="false">(A4186/(24*60*60))+DATE(1970,1,1)</f>
        <v>45118.875</v>
      </c>
      <c r="C4186" s="132" t="n">
        <v>17.0407</v>
      </c>
      <c r="D4186" s="132" t="n">
        <v>17.06321</v>
      </c>
      <c r="E4186" s="132" t="n">
        <v>16.8083</v>
      </c>
      <c r="F4186" s="132" t="n">
        <v>16.8988</v>
      </c>
    </row>
    <row r="4187" customFormat="false" ht="12.8" hidden="false" customHeight="false" outlineLevel="0" collapsed="false">
      <c r="A4187" s="131" t="n">
        <v>1689195600</v>
      </c>
      <c r="B4187" s="330" t="n">
        <f aca="false">(A4187/(24*60*60))+DATE(1970,1,1)</f>
        <v>45119.875</v>
      </c>
      <c r="C4187" s="132" t="n">
        <v>16.8988</v>
      </c>
      <c r="D4187" s="132" t="n">
        <v>16.96198</v>
      </c>
      <c r="E4187" s="132" t="n">
        <v>16.8244</v>
      </c>
      <c r="F4187" s="132" t="n">
        <v>16.8385</v>
      </c>
    </row>
    <row r="4188" customFormat="false" ht="12.8" hidden="false" customHeight="false" outlineLevel="0" collapsed="false">
      <c r="A4188" s="131" t="n">
        <v>1689282000</v>
      </c>
      <c r="B4188" s="330" t="n">
        <f aca="false">(A4188/(24*60*60))+DATE(1970,1,1)</f>
        <v>45120.875</v>
      </c>
      <c r="C4188" s="132" t="n">
        <v>16.8385</v>
      </c>
      <c r="D4188" s="132" t="n">
        <v>16.91714</v>
      </c>
      <c r="E4188" s="132" t="n">
        <v>16.71475</v>
      </c>
      <c r="F4188" s="132" t="n">
        <v>16.7346</v>
      </c>
    </row>
    <row r="4189" customFormat="false" ht="12.8" hidden="false" customHeight="false" outlineLevel="0" collapsed="false">
      <c r="A4189" s="131" t="n">
        <v>1689541200</v>
      </c>
      <c r="B4189" s="330" t="n">
        <f aca="false">(A4189/(24*60*60))+DATE(1970,1,1)</f>
        <v>45123.875</v>
      </c>
      <c r="C4189" s="132" t="n">
        <v>16.7346</v>
      </c>
      <c r="D4189" s="132" t="n">
        <v>16.89673</v>
      </c>
      <c r="E4189" s="132" t="n">
        <v>16.70619</v>
      </c>
      <c r="F4189" s="132" t="n">
        <v>16.7212</v>
      </c>
    </row>
    <row r="4190" customFormat="false" ht="12.8" hidden="false" customHeight="false" outlineLevel="0" collapsed="false">
      <c r="A4190" s="131" t="n">
        <v>1689627600</v>
      </c>
      <c r="B4190" s="330" t="n">
        <f aca="false">(A4190/(24*60*60))+DATE(1970,1,1)</f>
        <v>45124.875</v>
      </c>
      <c r="C4190" s="132" t="n">
        <v>16.7212</v>
      </c>
      <c r="D4190" s="132" t="n">
        <v>16.78194</v>
      </c>
      <c r="E4190" s="132" t="n">
        <v>16.6899</v>
      </c>
      <c r="F4190" s="132" t="n">
        <v>16.7509</v>
      </c>
    </row>
    <row r="4191" customFormat="false" ht="12.8" hidden="false" customHeight="false" outlineLevel="0" collapsed="false">
      <c r="A4191" s="131" t="n">
        <v>1689714000</v>
      </c>
      <c r="B4191" s="330" t="n">
        <f aca="false">(A4191/(24*60*60))+DATE(1970,1,1)</f>
        <v>45125.875</v>
      </c>
      <c r="C4191" s="132" t="n">
        <v>16.7509</v>
      </c>
      <c r="D4191" s="132" t="n">
        <v>16.78617</v>
      </c>
      <c r="E4191" s="132" t="n">
        <v>16.7025</v>
      </c>
      <c r="F4191" s="132" t="n">
        <v>16.7117</v>
      </c>
    </row>
    <row r="4192" customFormat="false" ht="12.8" hidden="false" customHeight="false" outlineLevel="0" collapsed="false">
      <c r="A4192" s="131" t="n">
        <v>1689800400</v>
      </c>
      <c r="B4192" s="330" t="n">
        <f aca="false">(A4192/(24*60*60))+DATE(1970,1,1)</f>
        <v>45126.875</v>
      </c>
      <c r="C4192" s="132" t="n">
        <v>16.7117</v>
      </c>
      <c r="D4192" s="132" t="n">
        <v>16.91457</v>
      </c>
      <c r="E4192" s="132" t="n">
        <v>16.6976</v>
      </c>
      <c r="F4192" s="132" t="n">
        <v>16.8791</v>
      </c>
    </row>
    <row r="4193" customFormat="false" ht="12.8" hidden="false" customHeight="false" outlineLevel="0" collapsed="false">
      <c r="A4193" s="131" t="n">
        <v>1689886800</v>
      </c>
      <c r="B4193" s="330" t="n">
        <f aca="false">(A4193/(24*60*60))+DATE(1970,1,1)</f>
        <v>45127.875</v>
      </c>
      <c r="C4193" s="132" t="n">
        <v>16.8791</v>
      </c>
      <c r="D4193" s="132" t="n">
        <v>17.05029</v>
      </c>
      <c r="E4193" s="132" t="n">
        <v>16.85998</v>
      </c>
      <c r="F4193" s="132" t="n">
        <v>16.9846</v>
      </c>
    </row>
    <row r="4194" customFormat="false" ht="12.8" hidden="false" customHeight="false" outlineLevel="0" collapsed="false">
      <c r="A4194" s="131" t="n">
        <v>1690146000</v>
      </c>
      <c r="B4194" s="330" t="n">
        <f aca="false">(A4194/(24*60*60))+DATE(1970,1,1)</f>
        <v>45130.875</v>
      </c>
      <c r="C4194" s="132" t="n">
        <v>16.9846</v>
      </c>
      <c r="D4194" s="132" t="n">
        <v>17.0091</v>
      </c>
      <c r="E4194" s="132" t="n">
        <v>16.81234</v>
      </c>
      <c r="F4194" s="132" t="n">
        <v>16.8245</v>
      </c>
    </row>
    <row r="4195" customFormat="false" ht="12.8" hidden="false" customHeight="false" outlineLevel="0" collapsed="false">
      <c r="A4195" s="131" t="n">
        <v>1690232400</v>
      </c>
      <c r="B4195" s="330" t="n">
        <f aca="false">(A4195/(24*60*60))+DATE(1970,1,1)</f>
        <v>45131.875</v>
      </c>
      <c r="C4195" s="132" t="n">
        <v>16.8245</v>
      </c>
      <c r="D4195" s="132" t="n">
        <v>16.9415</v>
      </c>
      <c r="E4195" s="132" t="n">
        <v>16.79925</v>
      </c>
      <c r="F4195" s="132" t="n">
        <v>16.9265</v>
      </c>
    </row>
    <row r="4196" customFormat="false" ht="12.8" hidden="false" customHeight="false" outlineLevel="0" collapsed="false">
      <c r="A4196" s="131" t="n">
        <v>1690318800</v>
      </c>
      <c r="B4196" s="330" t="n">
        <f aca="false">(A4196/(24*60*60))+DATE(1970,1,1)</f>
        <v>45132.875</v>
      </c>
      <c r="C4196" s="132" t="n">
        <v>16.9265</v>
      </c>
      <c r="D4196" s="132" t="n">
        <v>16.98317</v>
      </c>
      <c r="E4196" s="132" t="n">
        <v>16.8163</v>
      </c>
      <c r="F4196" s="132" t="n">
        <v>16.8421</v>
      </c>
    </row>
    <row r="4197" customFormat="false" ht="12.8" hidden="false" customHeight="false" outlineLevel="0" collapsed="false">
      <c r="A4197" s="131" t="n">
        <v>1690405200</v>
      </c>
      <c r="B4197" s="330" t="n">
        <f aca="false">(A4197/(24*60*60))+DATE(1970,1,1)</f>
        <v>45133.875</v>
      </c>
      <c r="C4197" s="132" t="n">
        <v>16.8421</v>
      </c>
      <c r="D4197" s="132" t="n">
        <v>16.90726</v>
      </c>
      <c r="E4197" s="132" t="n">
        <v>16.70238</v>
      </c>
      <c r="F4197" s="132" t="n">
        <v>16.8661</v>
      </c>
    </row>
    <row r="4198" customFormat="false" ht="12.8" hidden="false" customHeight="false" outlineLevel="0" collapsed="false">
      <c r="A4198" s="131" t="n">
        <v>1690491600</v>
      </c>
      <c r="B4198" s="330" t="n">
        <f aca="false">(A4198/(24*60*60))+DATE(1970,1,1)</f>
        <v>45134.875</v>
      </c>
      <c r="C4198" s="132" t="n">
        <v>16.8661</v>
      </c>
      <c r="D4198" s="132" t="n">
        <v>16.94834</v>
      </c>
      <c r="E4198" s="132" t="n">
        <v>16.6238</v>
      </c>
      <c r="F4198" s="132" t="n">
        <v>16.6809</v>
      </c>
    </row>
    <row r="4199" customFormat="false" ht="12.8" hidden="false" customHeight="false" outlineLevel="0" collapsed="false">
      <c r="A4199" s="131" t="n">
        <v>1690750800</v>
      </c>
      <c r="B4199" s="330" t="n">
        <f aca="false">(A4199/(24*60*60))+DATE(1970,1,1)</f>
        <v>45137.875</v>
      </c>
      <c r="C4199" s="132" t="n">
        <v>16.6809</v>
      </c>
      <c r="D4199" s="132" t="n">
        <v>16.78651</v>
      </c>
      <c r="E4199" s="132" t="n">
        <v>16.6652</v>
      </c>
      <c r="F4199" s="132" t="n">
        <v>16.7359</v>
      </c>
    </row>
    <row r="4200" customFormat="false" ht="12.8" hidden="false" customHeight="false" outlineLevel="0" collapsed="false">
      <c r="A4200" s="131" t="n">
        <v>1690837200</v>
      </c>
      <c r="B4200" s="330" t="n">
        <f aca="false">(A4200/(24*60*60))+DATE(1970,1,1)</f>
        <v>45138.875</v>
      </c>
      <c r="C4200" s="132" t="n">
        <v>16.7359</v>
      </c>
      <c r="D4200" s="132" t="n">
        <v>16.90884</v>
      </c>
      <c r="E4200" s="132" t="n">
        <v>16.70961</v>
      </c>
      <c r="F4200" s="132" t="n">
        <v>16.8512</v>
      </c>
    </row>
    <row r="4201" customFormat="false" ht="12.8" hidden="false" customHeight="false" outlineLevel="0" collapsed="false">
      <c r="A4201" s="131" t="n">
        <v>1690923600</v>
      </c>
      <c r="B4201" s="330" t="n">
        <f aca="false">(A4201/(24*60*60))+DATE(1970,1,1)</f>
        <v>45139.875</v>
      </c>
      <c r="C4201" s="132" t="n">
        <v>16.8512</v>
      </c>
      <c r="D4201" s="132" t="n">
        <v>17.07925</v>
      </c>
      <c r="E4201" s="132" t="n">
        <v>16.83333</v>
      </c>
      <c r="F4201" s="132" t="n">
        <v>17.0178</v>
      </c>
    </row>
    <row r="4202" customFormat="false" ht="12.8" hidden="false" customHeight="false" outlineLevel="0" collapsed="false">
      <c r="A4202" s="131" t="n">
        <v>1691010000</v>
      </c>
      <c r="B4202" s="330" t="n">
        <f aca="false">(A4202/(24*60*60))+DATE(1970,1,1)</f>
        <v>45140.875</v>
      </c>
      <c r="C4202" s="132" t="n">
        <v>17.0178</v>
      </c>
      <c r="D4202" s="132" t="n">
        <v>17.42583</v>
      </c>
      <c r="E4202" s="132" t="n">
        <v>16.98</v>
      </c>
      <c r="F4202" s="132" t="n">
        <v>17.3258</v>
      </c>
    </row>
    <row r="4203" customFormat="false" ht="12.8" hidden="false" customHeight="false" outlineLevel="0" collapsed="false">
      <c r="A4203" s="131" t="n">
        <v>1691096400</v>
      </c>
      <c r="B4203" s="330" t="n">
        <f aca="false">(A4203/(24*60*60))+DATE(1970,1,1)</f>
        <v>45141.875</v>
      </c>
      <c r="C4203" s="132" t="n">
        <v>17.3258</v>
      </c>
      <c r="D4203" s="132" t="n">
        <v>17.42664</v>
      </c>
      <c r="E4203" s="132" t="n">
        <v>17.0081</v>
      </c>
      <c r="F4203" s="132" t="n">
        <v>17.0598</v>
      </c>
    </row>
    <row r="4204" customFormat="false" ht="12.8" hidden="false" customHeight="false" outlineLevel="0" collapsed="false">
      <c r="A4204" s="131" t="n">
        <v>1691355600</v>
      </c>
      <c r="B4204" s="330" t="n">
        <f aca="false">(A4204/(24*60*60))+DATE(1970,1,1)</f>
        <v>45144.875</v>
      </c>
      <c r="C4204" s="132" t="n">
        <v>17.0598</v>
      </c>
      <c r="D4204" s="132" t="n">
        <v>17.15055</v>
      </c>
      <c r="E4204" s="132" t="n">
        <v>17.02207</v>
      </c>
      <c r="F4204" s="132" t="n">
        <v>17.0602</v>
      </c>
    </row>
    <row r="4205" customFormat="false" ht="12.8" hidden="false" customHeight="false" outlineLevel="0" collapsed="false">
      <c r="A4205" s="131" t="n">
        <v>1691442000</v>
      </c>
      <c r="B4205" s="330" t="n">
        <f aca="false">(A4205/(24*60*60))+DATE(1970,1,1)</f>
        <v>45145.875</v>
      </c>
      <c r="C4205" s="132" t="n">
        <v>17.0602</v>
      </c>
      <c r="D4205" s="132" t="n">
        <v>17.28418</v>
      </c>
      <c r="E4205" s="132" t="n">
        <v>17.04208</v>
      </c>
      <c r="F4205" s="132" t="n">
        <v>17.0805</v>
      </c>
    </row>
    <row r="4206" customFormat="false" ht="12.8" hidden="false" customHeight="false" outlineLevel="0" collapsed="false">
      <c r="A4206" s="131" t="n">
        <v>1691528400</v>
      </c>
      <c r="B4206" s="330" t="n">
        <f aca="false">(A4206/(24*60*60))+DATE(1970,1,1)</f>
        <v>45146.875</v>
      </c>
      <c r="C4206" s="132" t="n">
        <v>17.0805</v>
      </c>
      <c r="D4206" s="132" t="n">
        <v>17.1878</v>
      </c>
      <c r="E4206" s="132" t="n">
        <v>17.047</v>
      </c>
      <c r="F4206" s="132" t="n">
        <v>17.0555</v>
      </c>
    </row>
    <row r="4207" customFormat="false" ht="12.8" hidden="false" customHeight="false" outlineLevel="0" collapsed="false">
      <c r="A4207" s="131" t="n">
        <v>1691614800</v>
      </c>
      <c r="B4207" s="330" t="n">
        <f aca="false">(A4207/(24*60*60))+DATE(1970,1,1)</f>
        <v>45147.875</v>
      </c>
      <c r="C4207" s="132" t="n">
        <v>17.0555</v>
      </c>
      <c r="D4207" s="132" t="n">
        <v>17.14126</v>
      </c>
      <c r="E4207" s="132" t="n">
        <v>16.9098</v>
      </c>
      <c r="F4207" s="132" t="n">
        <v>17.1315</v>
      </c>
    </row>
    <row r="4208" customFormat="false" ht="12.8" hidden="false" customHeight="false" outlineLevel="0" collapsed="false">
      <c r="A4208" s="131" t="n">
        <v>1691701200</v>
      </c>
      <c r="B4208" s="330" t="n">
        <f aca="false">(A4208/(24*60*60))+DATE(1970,1,1)</f>
        <v>45148.875</v>
      </c>
      <c r="C4208" s="132" t="n">
        <v>17.1315</v>
      </c>
      <c r="D4208" s="132" t="n">
        <v>17.1322</v>
      </c>
      <c r="E4208" s="132" t="n">
        <v>16.9498</v>
      </c>
      <c r="F4208" s="132" t="n">
        <v>16.9977</v>
      </c>
    </row>
    <row r="4209" customFormat="false" ht="12.8" hidden="false" customHeight="false" outlineLevel="0" collapsed="false">
      <c r="A4209" s="131" t="n">
        <v>1691960400</v>
      </c>
      <c r="B4209" s="330" t="n">
        <f aca="false">(A4209/(24*60*60))+DATE(1970,1,1)</f>
        <v>45151.875</v>
      </c>
      <c r="C4209" s="132" t="n">
        <v>16.9977</v>
      </c>
      <c r="D4209" s="132" t="n">
        <v>17.13561</v>
      </c>
      <c r="E4209" s="132" t="n">
        <v>16.96412</v>
      </c>
      <c r="F4209" s="132" t="n">
        <v>17.0397</v>
      </c>
    </row>
    <row r="4210" customFormat="false" ht="12.8" hidden="false" customHeight="false" outlineLevel="0" collapsed="false">
      <c r="A4210" s="131" t="n">
        <v>1692046800</v>
      </c>
      <c r="B4210" s="330" t="n">
        <f aca="false">(A4210/(24*60*60))+DATE(1970,1,1)</f>
        <v>45152.875</v>
      </c>
      <c r="C4210" s="132" t="n">
        <v>17.0397</v>
      </c>
      <c r="D4210" s="132" t="n">
        <v>17.18821</v>
      </c>
      <c r="E4210" s="132" t="n">
        <v>17.03727</v>
      </c>
      <c r="F4210" s="132" t="n">
        <v>17.1451</v>
      </c>
    </row>
    <row r="4211" customFormat="false" ht="12.8" hidden="false" customHeight="false" outlineLevel="0" collapsed="false">
      <c r="A4211" s="131" t="n">
        <v>1692133200</v>
      </c>
      <c r="B4211" s="330" t="n">
        <f aca="false">(A4211/(24*60*60))+DATE(1970,1,1)</f>
        <v>45153.875</v>
      </c>
      <c r="C4211" s="132" t="n">
        <v>17.1451</v>
      </c>
      <c r="D4211" s="132" t="n">
        <v>17.16747</v>
      </c>
      <c r="E4211" s="132" t="n">
        <v>17.0309</v>
      </c>
      <c r="F4211" s="132" t="n">
        <v>17.1344</v>
      </c>
    </row>
    <row r="4212" customFormat="false" ht="12.8" hidden="false" customHeight="false" outlineLevel="0" collapsed="false">
      <c r="A4212" s="131" t="n">
        <v>1692219600</v>
      </c>
      <c r="B4212" s="330" t="n">
        <f aca="false">(A4212/(24*60*60))+DATE(1970,1,1)</f>
        <v>45154.875</v>
      </c>
      <c r="C4212" s="132" t="n">
        <v>17.1344</v>
      </c>
      <c r="D4212" s="132" t="n">
        <v>17.2073</v>
      </c>
      <c r="E4212" s="132" t="n">
        <v>17.05847</v>
      </c>
      <c r="F4212" s="132" t="n">
        <v>17.1037</v>
      </c>
    </row>
    <row r="4213" customFormat="false" ht="12.8" hidden="false" customHeight="false" outlineLevel="0" collapsed="false">
      <c r="A4213" s="131" t="n">
        <v>1692306000</v>
      </c>
      <c r="B4213" s="330" t="n">
        <f aca="false">(A4213/(24*60*60))+DATE(1970,1,1)</f>
        <v>45155.875</v>
      </c>
      <c r="C4213" s="132" t="n">
        <v>17.1037</v>
      </c>
      <c r="D4213" s="132" t="n">
        <v>17.1346</v>
      </c>
      <c r="E4213" s="132" t="n">
        <v>17.01497</v>
      </c>
      <c r="F4213" s="132" t="n">
        <v>17.0467</v>
      </c>
    </row>
    <row r="4214" customFormat="false" ht="12.8" hidden="false" customHeight="false" outlineLevel="0" collapsed="false">
      <c r="A4214" s="131" t="n">
        <v>1692565200</v>
      </c>
      <c r="B4214" s="330" t="n">
        <f aca="false">(A4214/(24*60*60))+DATE(1970,1,1)</f>
        <v>45158.875</v>
      </c>
      <c r="C4214" s="132" t="n">
        <v>17.0467</v>
      </c>
      <c r="D4214" s="132" t="n">
        <v>17.07944</v>
      </c>
      <c r="E4214" s="132" t="n">
        <v>16.9959</v>
      </c>
      <c r="F4214" s="132" t="n">
        <v>17.0042</v>
      </c>
    </row>
    <row r="4215" customFormat="false" ht="12.8" hidden="false" customHeight="false" outlineLevel="0" collapsed="false">
      <c r="A4215" s="131" t="n">
        <v>1692651600</v>
      </c>
      <c r="B4215" s="330" t="n">
        <f aca="false">(A4215/(24*60*60))+DATE(1970,1,1)</f>
        <v>45159.875</v>
      </c>
      <c r="C4215" s="132" t="n">
        <v>17.0042</v>
      </c>
      <c r="D4215" s="132" t="n">
        <v>17.0273</v>
      </c>
      <c r="E4215" s="132" t="n">
        <v>16.89307</v>
      </c>
      <c r="F4215" s="132" t="n">
        <v>16.9077</v>
      </c>
    </row>
    <row r="4216" customFormat="false" ht="12.8" hidden="false" customHeight="false" outlineLevel="0" collapsed="false">
      <c r="A4216" s="131" t="n">
        <v>1692738000</v>
      </c>
      <c r="B4216" s="330" t="n">
        <f aca="false">(A4216/(24*60*60))+DATE(1970,1,1)</f>
        <v>45160.875</v>
      </c>
      <c r="C4216" s="132" t="n">
        <v>16.9077</v>
      </c>
      <c r="D4216" s="132" t="n">
        <v>16.9151</v>
      </c>
      <c r="E4216" s="132" t="n">
        <v>16.7685</v>
      </c>
      <c r="F4216" s="132" t="n">
        <v>16.7882</v>
      </c>
    </row>
    <row r="4217" customFormat="false" ht="12.8" hidden="false" customHeight="false" outlineLevel="0" collapsed="false">
      <c r="A4217" s="131" t="n">
        <v>1692824400</v>
      </c>
      <c r="B4217" s="330" t="n">
        <f aca="false">(A4217/(24*60*60))+DATE(1970,1,1)</f>
        <v>45161.875</v>
      </c>
      <c r="C4217" s="132" t="n">
        <v>16.7882</v>
      </c>
      <c r="D4217" s="132" t="n">
        <v>16.85783</v>
      </c>
      <c r="E4217" s="132" t="n">
        <v>16.76167</v>
      </c>
      <c r="F4217" s="132" t="n">
        <v>16.824</v>
      </c>
    </row>
    <row r="4218" customFormat="false" ht="12.8" hidden="false" customHeight="false" outlineLevel="0" collapsed="false">
      <c r="A4218" s="131" t="n">
        <v>1692910800</v>
      </c>
      <c r="B4218" s="330" t="n">
        <f aca="false">(A4218/(24*60*60))+DATE(1970,1,1)</f>
        <v>45162.875</v>
      </c>
      <c r="C4218" s="132" t="n">
        <v>16.824</v>
      </c>
      <c r="D4218" s="132" t="n">
        <v>16.84504</v>
      </c>
      <c r="E4218" s="132" t="n">
        <v>16.72689</v>
      </c>
      <c r="F4218" s="132" t="n">
        <v>16.7412</v>
      </c>
    </row>
    <row r="4219" customFormat="false" ht="12.8" hidden="false" customHeight="false" outlineLevel="0" collapsed="false">
      <c r="A4219" s="131" t="n">
        <v>1693170000</v>
      </c>
      <c r="B4219" s="330" t="n">
        <f aca="false">(A4219/(24*60*60))+DATE(1970,1,1)</f>
        <v>45165.875</v>
      </c>
      <c r="C4219" s="132" t="n">
        <v>16.7412</v>
      </c>
      <c r="D4219" s="132" t="n">
        <v>16.7935</v>
      </c>
      <c r="E4219" s="132" t="n">
        <v>16.69235</v>
      </c>
      <c r="F4219" s="132" t="n">
        <v>16.7831</v>
      </c>
    </row>
    <row r="4220" customFormat="false" ht="12.8" hidden="false" customHeight="false" outlineLevel="0" collapsed="false">
      <c r="A4220" s="131" t="n">
        <v>1693256400</v>
      </c>
      <c r="B4220" s="330" t="n">
        <f aca="false">(A4220/(24*60*60))+DATE(1970,1,1)</f>
        <v>45166.875</v>
      </c>
      <c r="C4220" s="132" t="n">
        <v>16.7831</v>
      </c>
      <c r="D4220" s="132" t="n">
        <v>16.88787</v>
      </c>
      <c r="E4220" s="132" t="n">
        <v>16.75332</v>
      </c>
      <c r="F4220" s="132" t="n">
        <v>16.7939</v>
      </c>
    </row>
    <row r="4221" customFormat="false" ht="12.8" hidden="false" customHeight="false" outlineLevel="0" collapsed="false">
      <c r="A4221" s="131" t="n">
        <v>1693342800</v>
      </c>
      <c r="B4221" s="330" t="n">
        <f aca="false">(A4221/(24*60*60))+DATE(1970,1,1)</f>
        <v>45167.875</v>
      </c>
      <c r="C4221" s="132" t="n">
        <v>16.7939</v>
      </c>
      <c r="D4221" s="132" t="n">
        <v>16.8029</v>
      </c>
      <c r="E4221" s="132" t="n">
        <v>16.7256</v>
      </c>
      <c r="F4221" s="132" t="n">
        <v>16.737</v>
      </c>
    </row>
    <row r="4222" customFormat="false" ht="12.8" hidden="false" customHeight="false" outlineLevel="0" collapsed="false">
      <c r="A4222" s="131" t="n">
        <v>1693429200</v>
      </c>
      <c r="B4222" s="330" t="n">
        <f aca="false">(A4222/(24*60*60))+DATE(1970,1,1)</f>
        <v>45168.875</v>
      </c>
      <c r="C4222" s="132" t="n">
        <v>16.737</v>
      </c>
      <c r="D4222" s="132" t="n">
        <v>17.11145</v>
      </c>
      <c r="E4222" s="132" t="n">
        <v>16.70837</v>
      </c>
      <c r="F4222" s="132" t="n">
        <v>17.0313</v>
      </c>
    </row>
    <row r="4223" customFormat="false" ht="12.8" hidden="false" customHeight="false" outlineLevel="0" collapsed="false">
      <c r="A4223" s="131" t="n">
        <v>1693515600</v>
      </c>
      <c r="B4223" s="330" t="n">
        <f aca="false">(A4223/(24*60*60))+DATE(1970,1,1)</f>
        <v>45169.875</v>
      </c>
      <c r="C4223" s="132" t="n">
        <v>17.0313</v>
      </c>
      <c r="D4223" s="132" t="n">
        <v>17.20164</v>
      </c>
      <c r="E4223" s="132" t="n">
        <v>16.9699</v>
      </c>
      <c r="F4223" s="132" t="n">
        <v>17.0841</v>
      </c>
    </row>
    <row r="4224" customFormat="false" ht="12.8" hidden="false" customHeight="false" outlineLevel="0" collapsed="false">
      <c r="A4224" s="131" t="n">
        <v>1693774800</v>
      </c>
      <c r="B4224" s="330" t="n">
        <f aca="false">(A4224/(24*60*60))+DATE(1970,1,1)</f>
        <v>45172.875</v>
      </c>
      <c r="C4224" s="132" t="n">
        <v>17.0841</v>
      </c>
      <c r="D4224" s="132" t="n">
        <v>17.19481</v>
      </c>
      <c r="E4224" s="132" t="n">
        <v>17.043</v>
      </c>
      <c r="F4224" s="132" t="n">
        <v>17.1766</v>
      </c>
    </row>
    <row r="4225" customFormat="false" ht="12.8" hidden="false" customHeight="false" outlineLevel="0" collapsed="false">
      <c r="A4225" s="131" t="n">
        <v>1693861200</v>
      </c>
      <c r="B4225" s="330" t="n">
        <f aca="false">(A4225/(24*60*60))+DATE(1970,1,1)</f>
        <v>45173.875</v>
      </c>
      <c r="C4225" s="132" t="n">
        <v>17.1766</v>
      </c>
      <c r="D4225" s="132" t="n">
        <v>17.45717</v>
      </c>
      <c r="E4225" s="132" t="n">
        <v>17.16767</v>
      </c>
      <c r="F4225" s="132" t="n">
        <v>17.4139</v>
      </c>
    </row>
    <row r="4226" customFormat="false" ht="12.8" hidden="false" customHeight="false" outlineLevel="0" collapsed="false">
      <c r="A4226" s="131" t="n">
        <v>1693947600</v>
      </c>
      <c r="B4226" s="330" t="n">
        <f aca="false">(A4226/(24*60*60))+DATE(1970,1,1)</f>
        <v>45174.875</v>
      </c>
      <c r="C4226" s="132" t="n">
        <v>17.4139</v>
      </c>
      <c r="D4226" s="132" t="n">
        <v>17.67368</v>
      </c>
      <c r="E4226" s="132" t="n">
        <v>17.3912</v>
      </c>
      <c r="F4226" s="132" t="n">
        <v>17.5823</v>
      </c>
    </row>
    <row r="4227" customFormat="false" ht="12.8" hidden="false" customHeight="false" outlineLevel="0" collapsed="false">
      <c r="A4227" s="131" t="n">
        <v>1694034000</v>
      </c>
      <c r="B4227" s="330" t="n">
        <f aca="false">(A4227/(24*60*60))+DATE(1970,1,1)</f>
        <v>45175.875</v>
      </c>
      <c r="C4227" s="132" t="n">
        <v>17.5823</v>
      </c>
      <c r="D4227" s="132" t="n">
        <v>17.70745</v>
      </c>
      <c r="E4227" s="132" t="n">
        <v>17.4211</v>
      </c>
      <c r="F4227" s="132" t="n">
        <v>17.5832</v>
      </c>
    </row>
    <row r="4228" customFormat="false" ht="12.8" hidden="false" customHeight="false" outlineLevel="0" collapsed="false">
      <c r="A4228" s="131" t="n">
        <v>1694120400</v>
      </c>
      <c r="B4228" s="330" t="n">
        <f aca="false">(A4228/(24*60*60))+DATE(1970,1,1)</f>
        <v>45176.875</v>
      </c>
      <c r="C4228" s="132" t="n">
        <v>17.5832</v>
      </c>
      <c r="D4228" s="132" t="n">
        <v>17.6212</v>
      </c>
      <c r="E4228" s="132" t="n">
        <v>17.438</v>
      </c>
      <c r="F4228" s="132" t="n">
        <v>17.5873</v>
      </c>
    </row>
    <row r="4229" customFormat="false" ht="12.8" hidden="false" customHeight="false" outlineLevel="0" collapsed="false">
      <c r="A4229" s="131" t="n">
        <v>1694379600</v>
      </c>
      <c r="B4229" s="330" t="n">
        <f aca="false">(A4229/(24*60*60))+DATE(1970,1,1)</f>
        <v>45179.875</v>
      </c>
      <c r="C4229" s="132" t="n">
        <v>17.55692</v>
      </c>
      <c r="D4229" s="132" t="n">
        <v>17.59271</v>
      </c>
      <c r="E4229" s="132" t="n">
        <v>17.2688</v>
      </c>
      <c r="F4229" s="132" t="n">
        <v>17.2695</v>
      </c>
    </row>
    <row r="4230" customFormat="false" ht="12.8" hidden="false" customHeight="false" outlineLevel="0" collapsed="false">
      <c r="A4230" s="131" t="n">
        <v>1694466000</v>
      </c>
      <c r="B4230" s="330" t="n">
        <f aca="false">(A4230/(24*60*60))+DATE(1970,1,1)</f>
        <v>45180.875</v>
      </c>
      <c r="C4230" s="132" t="n">
        <v>17.2695</v>
      </c>
      <c r="D4230" s="132" t="n">
        <v>17.3797</v>
      </c>
      <c r="E4230" s="132" t="n">
        <v>17.2089</v>
      </c>
      <c r="F4230" s="132" t="n">
        <v>17.2097</v>
      </c>
    </row>
    <row r="4231" customFormat="false" ht="12.8" hidden="false" customHeight="false" outlineLevel="0" collapsed="false">
      <c r="A4231" s="131" t="n">
        <v>1694552400</v>
      </c>
      <c r="B4231" s="330" t="n">
        <f aca="false">(A4231/(24*60*60))+DATE(1970,1,1)</f>
        <v>45181.875</v>
      </c>
      <c r="C4231" s="132" t="n">
        <v>17.2097</v>
      </c>
      <c r="D4231" s="132" t="n">
        <v>17.29191</v>
      </c>
      <c r="E4231" s="132" t="n">
        <v>17.08626</v>
      </c>
      <c r="F4231" s="132" t="n">
        <v>17.1504</v>
      </c>
    </row>
    <row r="4232" customFormat="false" ht="12.8" hidden="false" customHeight="false" outlineLevel="0" collapsed="false">
      <c r="A4232" s="131" t="n">
        <v>1694638800</v>
      </c>
      <c r="B4232" s="330" t="n">
        <f aca="false">(A4232/(24*60*60))+DATE(1970,1,1)</f>
        <v>45182.875</v>
      </c>
      <c r="C4232" s="132" t="n">
        <v>17.1504</v>
      </c>
      <c r="D4232" s="132" t="n">
        <v>17.20503</v>
      </c>
      <c r="E4232" s="132" t="n">
        <v>17.07123</v>
      </c>
      <c r="F4232" s="132" t="n">
        <v>17.1068</v>
      </c>
    </row>
    <row r="4233" customFormat="false" ht="12.8" hidden="false" customHeight="false" outlineLevel="0" collapsed="false">
      <c r="A4233" s="131" t="n">
        <v>1694725200</v>
      </c>
      <c r="B4233" s="330" t="n">
        <f aca="false">(A4233/(24*60*60))+DATE(1970,1,1)</f>
        <v>45183.875</v>
      </c>
      <c r="C4233" s="132" t="n">
        <v>17.1068</v>
      </c>
      <c r="D4233" s="132" t="n">
        <v>17.1252</v>
      </c>
      <c r="E4233" s="132" t="n">
        <v>17.04945</v>
      </c>
      <c r="F4233" s="132" t="n">
        <v>17.0714</v>
      </c>
    </row>
    <row r="4234" customFormat="false" ht="12.8" hidden="false" customHeight="false" outlineLevel="0" collapsed="false">
      <c r="A4234" s="131" t="n">
        <v>1694984400</v>
      </c>
      <c r="B4234" s="330" t="n">
        <f aca="false">(A4234/(24*60*60))+DATE(1970,1,1)</f>
        <v>45186.875</v>
      </c>
      <c r="C4234" s="132" t="n">
        <v>17.055</v>
      </c>
      <c r="D4234" s="132" t="n">
        <v>17.18121</v>
      </c>
      <c r="E4234" s="132" t="n">
        <v>17.02968</v>
      </c>
      <c r="F4234" s="132" t="n">
        <v>17.133</v>
      </c>
    </row>
    <row r="4235" customFormat="false" ht="12.8" hidden="false" customHeight="false" outlineLevel="0" collapsed="false">
      <c r="A4235" s="131" t="n">
        <v>1695070800</v>
      </c>
      <c r="B4235" s="330" t="n">
        <f aca="false">(A4235/(24*60*60))+DATE(1970,1,1)</f>
        <v>45187.875</v>
      </c>
      <c r="C4235" s="132" t="n">
        <v>17.133</v>
      </c>
      <c r="D4235" s="132" t="n">
        <v>17.14186</v>
      </c>
      <c r="E4235" s="132" t="n">
        <v>17.053</v>
      </c>
      <c r="F4235" s="132" t="n">
        <v>17.079</v>
      </c>
    </row>
    <row r="4236" customFormat="false" ht="12.8" hidden="false" customHeight="false" outlineLevel="0" collapsed="false">
      <c r="A4236" s="131" t="n">
        <v>1695157200</v>
      </c>
      <c r="B4236" s="330" t="n">
        <f aca="false">(A4236/(24*60*60))+DATE(1970,1,1)</f>
        <v>45188.875</v>
      </c>
      <c r="C4236" s="132" t="n">
        <v>17.079</v>
      </c>
      <c r="D4236" s="132" t="n">
        <v>17.09808</v>
      </c>
      <c r="E4236" s="132" t="n">
        <v>16.99295</v>
      </c>
      <c r="F4236" s="132" t="n">
        <v>17.0898</v>
      </c>
    </row>
    <row r="4237" customFormat="false" ht="12.8" hidden="false" customHeight="false" outlineLevel="0" collapsed="false">
      <c r="A4237" s="131" t="n">
        <v>1695243600</v>
      </c>
      <c r="B4237" s="330" t="n">
        <f aca="false">(A4237/(24*60*60))+DATE(1970,1,1)</f>
        <v>45189.875</v>
      </c>
      <c r="C4237" s="132" t="n">
        <v>17.0898</v>
      </c>
      <c r="D4237" s="132" t="n">
        <v>17.2489</v>
      </c>
      <c r="E4237" s="132" t="n">
        <v>17.0363</v>
      </c>
      <c r="F4237" s="132" t="n">
        <v>17.2311</v>
      </c>
    </row>
    <row r="4238" customFormat="false" ht="12.8" hidden="false" customHeight="false" outlineLevel="0" collapsed="false">
      <c r="A4238" s="131" t="n">
        <v>1695330000</v>
      </c>
      <c r="B4238" s="330" t="n">
        <f aca="false">(A4238/(24*60*60))+DATE(1970,1,1)</f>
        <v>45190.875</v>
      </c>
      <c r="C4238" s="132" t="n">
        <v>17.2311</v>
      </c>
      <c r="D4238" s="132" t="n">
        <v>17.2329</v>
      </c>
      <c r="E4238" s="132" t="n">
        <v>17.09927</v>
      </c>
      <c r="F4238" s="132" t="n">
        <v>17.2112</v>
      </c>
    </row>
    <row r="4239" customFormat="false" ht="12.8" hidden="false" customHeight="false" outlineLevel="0" collapsed="false">
      <c r="A4239" s="131" t="n">
        <v>1695589200</v>
      </c>
      <c r="B4239" s="330" t="n">
        <f aca="false">(A4239/(24*60*60))+DATE(1970,1,1)</f>
        <v>45193.875</v>
      </c>
      <c r="C4239" s="132" t="n">
        <v>17.2112</v>
      </c>
      <c r="D4239" s="132" t="n">
        <v>17.45219</v>
      </c>
      <c r="E4239" s="132" t="n">
        <v>17.17041</v>
      </c>
      <c r="F4239" s="132" t="n">
        <v>17.3937</v>
      </c>
    </row>
    <row r="4240" customFormat="false" ht="12.8" hidden="false" customHeight="false" outlineLevel="0" collapsed="false">
      <c r="A4240" s="131" t="n">
        <v>1695675600</v>
      </c>
      <c r="B4240" s="330" t="n">
        <f aca="false">(A4240/(24*60*60))+DATE(1970,1,1)</f>
        <v>45194.875</v>
      </c>
      <c r="C4240" s="132" t="n">
        <v>17.3937</v>
      </c>
      <c r="D4240" s="132" t="n">
        <v>17.56654</v>
      </c>
      <c r="E4240" s="132" t="n">
        <v>17.3627</v>
      </c>
      <c r="F4240" s="132" t="n">
        <v>17.5436</v>
      </c>
    </row>
    <row r="4241" customFormat="false" ht="12.8" hidden="false" customHeight="false" outlineLevel="0" collapsed="false">
      <c r="A4241" s="131" t="n">
        <v>1695762000</v>
      </c>
      <c r="B4241" s="330" t="n">
        <f aca="false">(A4241/(24*60*60))+DATE(1970,1,1)</f>
        <v>45195.875</v>
      </c>
      <c r="C4241" s="132" t="n">
        <v>17.5436</v>
      </c>
      <c r="D4241" s="132" t="n">
        <v>17.81612</v>
      </c>
      <c r="E4241" s="132" t="n">
        <v>17.47484</v>
      </c>
      <c r="F4241" s="132" t="n">
        <v>17.668</v>
      </c>
    </row>
    <row r="4242" customFormat="false" ht="12.8" hidden="false" customHeight="false" outlineLevel="0" collapsed="false">
      <c r="A4242" s="131" t="n">
        <v>1695848400</v>
      </c>
      <c r="B4242" s="330" t="n">
        <f aca="false">(A4242/(24*60*60))+DATE(1970,1,1)</f>
        <v>45196.875</v>
      </c>
      <c r="C4242" s="132" t="n">
        <v>17.668</v>
      </c>
      <c r="D4242" s="132" t="n">
        <v>17.73733</v>
      </c>
      <c r="E4242" s="132" t="n">
        <v>17.5355</v>
      </c>
      <c r="F4242" s="132" t="n">
        <v>17.5383</v>
      </c>
    </row>
    <row r="4243" customFormat="false" ht="12.8" hidden="false" customHeight="false" outlineLevel="0" collapsed="false">
      <c r="A4243" s="131" t="n">
        <v>1695934800</v>
      </c>
      <c r="B4243" s="330" t="n">
        <f aca="false">(A4243/(24*60*60))+DATE(1970,1,1)</f>
        <v>45197.875</v>
      </c>
      <c r="C4243" s="132" t="n">
        <v>17.5383</v>
      </c>
      <c r="D4243" s="132" t="n">
        <v>17.561</v>
      </c>
      <c r="E4243" s="132" t="n">
        <v>17.3478</v>
      </c>
      <c r="F4243" s="132" t="n">
        <v>17.412</v>
      </c>
    </row>
    <row r="4244" customFormat="false" ht="12.8" hidden="false" customHeight="false" outlineLevel="0" collapsed="false">
      <c r="A4244" s="131" t="n">
        <v>1696194000</v>
      </c>
      <c r="B4244" s="330" t="n">
        <f aca="false">(A4244/(24*60*60))+DATE(1970,1,1)</f>
        <v>45200.875</v>
      </c>
      <c r="C4244" s="132" t="n">
        <v>17.42428</v>
      </c>
      <c r="D4244" s="132" t="n">
        <v>17.71759</v>
      </c>
      <c r="E4244" s="132" t="n">
        <v>17.3758</v>
      </c>
      <c r="F4244" s="132" t="n">
        <v>17.6719</v>
      </c>
    </row>
    <row r="4245" customFormat="false" ht="12.8" hidden="false" customHeight="false" outlineLevel="0" collapsed="false">
      <c r="A4245" s="131" t="n">
        <v>1696280400</v>
      </c>
      <c r="B4245" s="330" t="n">
        <f aca="false">(A4245/(24*60*60))+DATE(1970,1,1)</f>
        <v>45201.875</v>
      </c>
      <c r="C4245" s="132" t="n">
        <v>17.6719</v>
      </c>
      <c r="D4245" s="132" t="n">
        <v>18.07507</v>
      </c>
      <c r="E4245" s="132" t="n">
        <v>17.60093</v>
      </c>
      <c r="F4245" s="132" t="n">
        <v>18.0718</v>
      </c>
    </row>
    <row r="4246" customFormat="false" ht="12.8" hidden="false" customHeight="false" outlineLevel="0" collapsed="false">
      <c r="A4246" s="131" t="n">
        <v>1696366800</v>
      </c>
      <c r="B4246" s="330" t="n">
        <f aca="false">(A4246/(24*60*60))+DATE(1970,1,1)</f>
        <v>45202.875</v>
      </c>
      <c r="C4246" s="132" t="n">
        <v>18.0718</v>
      </c>
      <c r="D4246" s="132" t="n">
        <v>18.21544</v>
      </c>
      <c r="E4246" s="132" t="n">
        <v>17.82391</v>
      </c>
      <c r="F4246" s="132" t="n">
        <v>17.9486</v>
      </c>
    </row>
    <row r="4247" customFormat="false" ht="12.8" hidden="false" customHeight="false" outlineLevel="0" collapsed="false">
      <c r="A4247" s="131" t="n">
        <v>1696453200</v>
      </c>
      <c r="B4247" s="330" t="n">
        <f aca="false">(A4247/(24*60*60))+DATE(1970,1,1)</f>
        <v>45203.875</v>
      </c>
      <c r="C4247" s="132" t="n">
        <v>17.9486</v>
      </c>
      <c r="D4247" s="132" t="n">
        <v>18.37522</v>
      </c>
      <c r="E4247" s="132" t="n">
        <v>17.92667</v>
      </c>
      <c r="F4247" s="132" t="n">
        <v>18.2526</v>
      </c>
    </row>
    <row r="4248" customFormat="false" ht="12.8" hidden="false" customHeight="false" outlineLevel="0" collapsed="false">
      <c r="A4248" s="131" t="n">
        <v>1696539600</v>
      </c>
      <c r="B4248" s="330" t="n">
        <f aca="false">(A4248/(24*60*60))+DATE(1970,1,1)</f>
        <v>45204.875</v>
      </c>
      <c r="C4248" s="132" t="n">
        <v>18.2526</v>
      </c>
      <c r="D4248" s="132" t="n">
        <v>18.48711</v>
      </c>
      <c r="E4248" s="132" t="n">
        <v>18.10191</v>
      </c>
      <c r="F4248" s="132" t="n">
        <v>18.1624</v>
      </c>
    </row>
    <row r="4249" customFormat="false" ht="12.8" hidden="false" customHeight="false" outlineLevel="0" collapsed="false">
      <c r="A4249" s="131" t="n">
        <v>1696798800</v>
      </c>
      <c r="B4249" s="330" t="n">
        <f aca="false">(A4249/(24*60*60))+DATE(1970,1,1)</f>
        <v>45207.875</v>
      </c>
      <c r="C4249" s="132" t="n">
        <v>18.18753</v>
      </c>
      <c r="D4249" s="132" t="n">
        <v>18.419</v>
      </c>
      <c r="E4249" s="132" t="n">
        <v>18.15685</v>
      </c>
      <c r="F4249" s="132" t="n">
        <v>18.174</v>
      </c>
    </row>
    <row r="4250" customFormat="false" ht="12.8" hidden="false" customHeight="false" outlineLevel="0" collapsed="false">
      <c r="A4250" s="131" t="n">
        <v>1696885200</v>
      </c>
      <c r="B4250" s="330" t="n">
        <f aca="false">(A4250/(24*60*60))+DATE(1970,1,1)</f>
        <v>45208.875</v>
      </c>
      <c r="C4250" s="132" t="n">
        <v>18.174</v>
      </c>
      <c r="D4250" s="132" t="n">
        <v>18.30186</v>
      </c>
      <c r="E4250" s="132" t="n">
        <v>17.91573</v>
      </c>
      <c r="F4250" s="132" t="n">
        <v>17.9282</v>
      </c>
    </row>
    <row r="4251" customFormat="false" ht="12.8" hidden="false" customHeight="false" outlineLevel="0" collapsed="false">
      <c r="A4251" s="131" t="n">
        <v>1696971600</v>
      </c>
      <c r="B4251" s="330" t="n">
        <f aca="false">(A4251/(24*60*60))+DATE(1970,1,1)</f>
        <v>45209.875</v>
      </c>
      <c r="C4251" s="132" t="n">
        <v>17.9282</v>
      </c>
      <c r="D4251" s="132" t="n">
        <v>17.95801</v>
      </c>
      <c r="E4251" s="132" t="n">
        <v>17.78427</v>
      </c>
      <c r="F4251" s="132" t="n">
        <v>17.832</v>
      </c>
    </row>
    <row r="4252" customFormat="false" ht="12.8" hidden="false" customHeight="false" outlineLevel="0" collapsed="false">
      <c r="A4252" s="131" t="n">
        <v>1697058000</v>
      </c>
      <c r="B4252" s="330" t="n">
        <f aca="false">(A4252/(24*60*60))+DATE(1970,1,1)</f>
        <v>45210.875</v>
      </c>
      <c r="C4252" s="132" t="n">
        <v>17.832</v>
      </c>
      <c r="D4252" s="132" t="n">
        <v>18.08293</v>
      </c>
      <c r="E4252" s="132" t="n">
        <v>17.7521</v>
      </c>
      <c r="F4252" s="132" t="n">
        <v>17.9737</v>
      </c>
    </row>
    <row r="4253" customFormat="false" ht="12.8" hidden="false" customHeight="false" outlineLevel="0" collapsed="false">
      <c r="A4253" s="131" t="n">
        <v>1697144400</v>
      </c>
      <c r="B4253" s="330" t="n">
        <f aca="false">(A4253/(24*60*60))+DATE(1970,1,1)</f>
        <v>45211.875</v>
      </c>
      <c r="C4253" s="132" t="n">
        <v>17.9737</v>
      </c>
      <c r="D4253" s="132" t="n">
        <v>18.10946</v>
      </c>
      <c r="E4253" s="132" t="n">
        <v>17.84031</v>
      </c>
      <c r="F4253" s="132" t="n">
        <v>18.0921</v>
      </c>
    </row>
    <row r="4254" customFormat="false" ht="12.8" hidden="false" customHeight="false" outlineLevel="0" collapsed="false">
      <c r="A4254" s="131" t="n">
        <v>1697403600</v>
      </c>
      <c r="B4254" s="330" t="n">
        <f aca="false">(A4254/(24*60*60))+DATE(1970,1,1)</f>
        <v>45214.875</v>
      </c>
      <c r="C4254" s="132" t="n">
        <v>18.0921</v>
      </c>
      <c r="D4254" s="132" t="n">
        <v>18.0921</v>
      </c>
      <c r="E4254" s="132" t="n">
        <v>17.8675</v>
      </c>
      <c r="F4254" s="132" t="n">
        <v>17.8675</v>
      </c>
    </row>
    <row r="4255" customFormat="false" ht="12.8" hidden="false" customHeight="false" outlineLevel="0" collapsed="false">
      <c r="A4255" s="131" t="n">
        <v>1697490000</v>
      </c>
      <c r="B4255" s="330" t="n">
        <f aca="false">(A4255/(24*60*60))+DATE(1970,1,1)</f>
        <v>45215.875</v>
      </c>
      <c r="C4255" s="132" t="n">
        <v>17.8675</v>
      </c>
      <c r="D4255" s="132" t="n">
        <v>18.07991</v>
      </c>
      <c r="E4255" s="132" t="n">
        <v>17.85788</v>
      </c>
      <c r="F4255" s="132" t="n">
        <v>18.0131</v>
      </c>
    </row>
    <row r="4256" customFormat="false" ht="12.8" hidden="false" customHeight="false" outlineLevel="0" collapsed="false">
      <c r="A4256" s="131" t="n">
        <v>1697576400</v>
      </c>
      <c r="B4256" s="330" t="n">
        <f aca="false">(A4256/(24*60*60))+DATE(1970,1,1)</f>
        <v>45216.875</v>
      </c>
      <c r="C4256" s="132" t="n">
        <v>18.0131</v>
      </c>
      <c r="D4256" s="132" t="n">
        <v>18.3081</v>
      </c>
      <c r="E4256" s="132" t="n">
        <v>17.96087</v>
      </c>
      <c r="F4256" s="132" t="n">
        <v>18.2456</v>
      </c>
    </row>
    <row r="4257" customFormat="false" ht="12.8" hidden="false" customHeight="false" outlineLevel="0" collapsed="false">
      <c r="A4257" s="131" t="n">
        <v>1697662800</v>
      </c>
      <c r="B4257" s="330" t="n">
        <f aca="false">(A4257/(24*60*60))+DATE(1970,1,1)</f>
        <v>45217.875</v>
      </c>
      <c r="C4257" s="132" t="n">
        <v>18.2456</v>
      </c>
      <c r="D4257" s="132" t="n">
        <v>18.3967</v>
      </c>
      <c r="E4257" s="132" t="n">
        <v>18.15865</v>
      </c>
      <c r="F4257" s="132" t="n">
        <v>18.3221</v>
      </c>
    </row>
    <row r="4258" customFormat="false" ht="12.8" hidden="false" customHeight="false" outlineLevel="0" collapsed="false">
      <c r="A4258" s="131" t="n">
        <v>1697749200</v>
      </c>
      <c r="B4258" s="330" t="n">
        <f aca="false">(A4258/(24*60*60))+DATE(1970,1,1)</f>
        <v>45218.875</v>
      </c>
      <c r="C4258" s="132" t="n">
        <v>18.3221</v>
      </c>
      <c r="D4258" s="132" t="n">
        <v>18.46566</v>
      </c>
      <c r="E4258" s="132" t="n">
        <v>18.17718</v>
      </c>
      <c r="F4258" s="132" t="n">
        <v>18.2274</v>
      </c>
    </row>
    <row r="4259" customFormat="false" ht="12.8" hidden="false" customHeight="false" outlineLevel="0" collapsed="false">
      <c r="A4259" s="131" t="n">
        <v>1698008400</v>
      </c>
      <c r="B4259" s="330" t="n">
        <f aca="false">(A4259/(24*60*60))+DATE(1970,1,1)</f>
        <v>45221.875</v>
      </c>
      <c r="C4259" s="132" t="n">
        <v>18.21332</v>
      </c>
      <c r="D4259" s="132" t="n">
        <v>18.37348</v>
      </c>
      <c r="E4259" s="132" t="n">
        <v>18.07573</v>
      </c>
      <c r="F4259" s="132" t="n">
        <v>18.141</v>
      </c>
    </row>
    <row r="4260" customFormat="false" ht="12.8" hidden="false" customHeight="false" outlineLevel="0" collapsed="false">
      <c r="A4260" s="131" t="n">
        <v>1698094800</v>
      </c>
      <c r="B4260" s="330" t="n">
        <f aca="false">(A4260/(24*60*60))+DATE(1970,1,1)</f>
        <v>45222.875</v>
      </c>
      <c r="C4260" s="132" t="n">
        <v>18.141</v>
      </c>
      <c r="D4260" s="132" t="n">
        <v>18.34631</v>
      </c>
      <c r="E4260" s="132" t="n">
        <v>18.08025</v>
      </c>
      <c r="F4260" s="132" t="n">
        <v>18.2496</v>
      </c>
    </row>
    <row r="4261" customFormat="false" ht="12.8" hidden="false" customHeight="false" outlineLevel="0" collapsed="false">
      <c r="A4261" s="131" t="n">
        <v>1698181200</v>
      </c>
      <c r="B4261" s="330" t="n">
        <f aca="false">(A4261/(24*60*60))+DATE(1970,1,1)</f>
        <v>45223.875</v>
      </c>
      <c r="C4261" s="132" t="n">
        <v>18.2496</v>
      </c>
      <c r="D4261" s="132" t="n">
        <v>18.39542</v>
      </c>
      <c r="E4261" s="132" t="n">
        <v>18.2341</v>
      </c>
      <c r="F4261" s="132" t="n">
        <v>18.3226</v>
      </c>
    </row>
    <row r="4262" customFormat="false" ht="12.8" hidden="false" customHeight="false" outlineLevel="0" collapsed="false">
      <c r="A4262" s="131" t="n">
        <v>1698267600</v>
      </c>
      <c r="B4262" s="330" t="n">
        <f aca="false">(A4262/(24*60*60))+DATE(1970,1,1)</f>
        <v>45224.875</v>
      </c>
      <c r="C4262" s="132" t="n">
        <v>18.3226</v>
      </c>
      <c r="D4262" s="132" t="n">
        <v>18.4251</v>
      </c>
      <c r="E4262" s="132" t="n">
        <v>18.12249</v>
      </c>
      <c r="F4262" s="132" t="n">
        <v>18.14264</v>
      </c>
    </row>
    <row r="4263" customFormat="false" ht="12.8" hidden="false" customHeight="false" outlineLevel="0" collapsed="false">
      <c r="A4263" s="131" t="n">
        <v>1698354000</v>
      </c>
      <c r="B4263" s="330" t="n">
        <f aca="false">(A4263/(24*60*60))+DATE(1970,1,1)</f>
        <v>45225.875</v>
      </c>
      <c r="C4263" s="132" t="n">
        <v>18.14264</v>
      </c>
      <c r="D4263" s="132" t="n">
        <v>18.1769</v>
      </c>
      <c r="E4263" s="132" t="n">
        <v>17.998</v>
      </c>
      <c r="F4263" s="132" t="n">
        <v>18.10401</v>
      </c>
    </row>
    <row r="4264" customFormat="false" ht="12.8" hidden="false" customHeight="false" outlineLevel="0" collapsed="false">
      <c r="A4264" s="131" t="n">
        <v>1698613200</v>
      </c>
      <c r="B4264" s="330" t="n">
        <f aca="false">(A4264/(24*60*60))+DATE(1970,1,1)</f>
        <v>45228.875</v>
      </c>
      <c r="C4264" s="132" t="n">
        <v>18.10401</v>
      </c>
      <c r="D4264" s="132" t="n">
        <v>18.12596</v>
      </c>
      <c r="E4264" s="132" t="n">
        <v>17.96408</v>
      </c>
      <c r="F4264" s="132" t="n">
        <v>18.0474</v>
      </c>
    </row>
    <row r="4265" customFormat="false" ht="12.8" hidden="false" customHeight="false" outlineLevel="0" collapsed="false">
      <c r="A4265" s="131" t="n">
        <v>1698699600</v>
      </c>
      <c r="B4265" s="330" t="n">
        <f aca="false">(A4265/(24*60*60))+DATE(1970,1,1)</f>
        <v>45229.875</v>
      </c>
      <c r="C4265" s="132" t="n">
        <v>18.0474</v>
      </c>
      <c r="D4265" s="132" t="n">
        <v>18.11075</v>
      </c>
      <c r="E4265" s="132" t="n">
        <v>17.92367</v>
      </c>
      <c r="F4265" s="132" t="n">
        <v>18.0394</v>
      </c>
    </row>
    <row r="4266" customFormat="false" ht="12.8" hidden="false" customHeight="false" outlineLevel="0" collapsed="false">
      <c r="A4266" s="131" t="n">
        <v>1698786000</v>
      </c>
      <c r="B4266" s="330" t="n">
        <f aca="false">(A4266/(24*60*60))+DATE(1970,1,1)</f>
        <v>45230.875</v>
      </c>
      <c r="C4266" s="132" t="n">
        <v>18.0394</v>
      </c>
      <c r="D4266" s="132" t="n">
        <v>18.07865</v>
      </c>
      <c r="E4266" s="132" t="n">
        <v>17.75</v>
      </c>
      <c r="F4266" s="132" t="n">
        <v>17.7652</v>
      </c>
    </row>
    <row r="4267" customFormat="false" ht="12.8" hidden="false" customHeight="false" outlineLevel="0" collapsed="false">
      <c r="A4267" s="131" t="n">
        <v>1698872400</v>
      </c>
      <c r="B4267" s="330" t="n">
        <f aca="false">(A4267/(24*60*60))+DATE(1970,1,1)</f>
        <v>45231.875</v>
      </c>
      <c r="C4267" s="132" t="n">
        <v>17.7652</v>
      </c>
      <c r="D4267" s="132" t="n">
        <v>17.79018</v>
      </c>
      <c r="E4267" s="132" t="n">
        <v>17.5062</v>
      </c>
      <c r="F4267" s="132" t="n">
        <v>17.5097</v>
      </c>
    </row>
    <row r="4268" customFormat="false" ht="12.8" hidden="false" customHeight="false" outlineLevel="0" collapsed="false">
      <c r="A4268" s="131" t="n">
        <v>1698958800</v>
      </c>
      <c r="B4268" s="330" t="n">
        <f aca="false">(A4268/(24*60*60))+DATE(1970,1,1)</f>
        <v>45232.875</v>
      </c>
      <c r="C4268" s="132" t="n">
        <v>17.5097</v>
      </c>
      <c r="D4268" s="132" t="n">
        <v>17.56048</v>
      </c>
      <c r="E4268" s="132" t="n">
        <v>17.2823</v>
      </c>
      <c r="F4268" s="132" t="n">
        <v>17.4539</v>
      </c>
    </row>
    <row r="4269" customFormat="false" ht="12.8" hidden="false" customHeight="false" outlineLevel="0" collapsed="false">
      <c r="A4269" s="131" t="n">
        <v>1699221600</v>
      </c>
      <c r="B4269" s="330" t="n">
        <f aca="false">(A4269/(24*60*60))+DATE(1970,1,1)</f>
        <v>45235.9166666667</v>
      </c>
      <c r="C4269" s="132" t="n">
        <v>17.44947</v>
      </c>
      <c r="D4269" s="132" t="n">
        <v>17.582</v>
      </c>
      <c r="E4269" s="132" t="n">
        <v>17.40417</v>
      </c>
      <c r="F4269" s="132" t="n">
        <v>17.5465</v>
      </c>
    </row>
    <row r="4270" customFormat="false" ht="12.8" hidden="false" customHeight="false" outlineLevel="0" collapsed="false">
      <c r="A4270" s="131" t="n">
        <v>1699308000</v>
      </c>
      <c r="B4270" s="330" t="n">
        <f aca="false">(A4270/(24*60*60))+DATE(1970,1,1)</f>
        <v>45236.9166666667</v>
      </c>
      <c r="C4270" s="132" t="n">
        <v>17.5465</v>
      </c>
      <c r="D4270" s="132" t="n">
        <v>17.59327</v>
      </c>
      <c r="E4270" s="132" t="n">
        <v>17.4494</v>
      </c>
      <c r="F4270" s="132" t="n">
        <v>17.4754</v>
      </c>
    </row>
    <row r="4271" customFormat="false" ht="12.8" hidden="false" customHeight="false" outlineLevel="0" collapsed="false">
      <c r="A4271" s="131" t="n">
        <v>1699394400</v>
      </c>
      <c r="B4271" s="330" t="n">
        <f aca="false">(A4271/(24*60*60))+DATE(1970,1,1)</f>
        <v>45237.9166666667</v>
      </c>
      <c r="C4271" s="132" t="n">
        <v>17.4754</v>
      </c>
      <c r="D4271" s="132" t="n">
        <v>17.5763</v>
      </c>
      <c r="E4271" s="132" t="n">
        <v>17.4583</v>
      </c>
      <c r="F4271" s="132" t="n">
        <v>17.5337</v>
      </c>
    </row>
    <row r="4272" customFormat="false" ht="12.8" hidden="false" customHeight="false" outlineLevel="0" collapsed="false">
      <c r="A4272" s="131" t="n">
        <v>1699480800</v>
      </c>
      <c r="B4272" s="330" t="n">
        <f aca="false">(A4272/(24*60*60))+DATE(1970,1,1)</f>
        <v>45238.9166666667</v>
      </c>
      <c r="C4272" s="132" t="n">
        <v>17.5337</v>
      </c>
      <c r="D4272" s="132" t="n">
        <v>17.89228</v>
      </c>
      <c r="E4272" s="132" t="n">
        <v>17.47134</v>
      </c>
      <c r="F4272" s="132" t="n">
        <v>17.78576</v>
      </c>
    </row>
    <row r="4273" customFormat="false" ht="12.8" hidden="false" customHeight="false" outlineLevel="0" collapsed="false">
      <c r="A4273" s="131" t="n">
        <v>1699567200</v>
      </c>
      <c r="B4273" s="330" t="n">
        <f aca="false">(A4273/(24*60*60))+DATE(1970,1,1)</f>
        <v>45239.9166666667</v>
      </c>
      <c r="C4273" s="132" t="n">
        <v>17.78576</v>
      </c>
      <c r="D4273" s="132" t="n">
        <v>17.93794</v>
      </c>
      <c r="E4273" s="132" t="n">
        <v>17.5999</v>
      </c>
      <c r="F4273" s="132" t="n">
        <v>17.6355</v>
      </c>
    </row>
    <row r="4274" customFormat="false" ht="12.8" hidden="false" customHeight="false" outlineLevel="0" collapsed="false">
      <c r="A4274" s="131" t="n">
        <v>1699826400</v>
      </c>
      <c r="B4274" s="330" t="n">
        <f aca="false">(A4274/(24*60*60))+DATE(1970,1,1)</f>
        <v>45242.9166666667</v>
      </c>
      <c r="C4274" s="132" t="n">
        <v>17.6355</v>
      </c>
      <c r="D4274" s="132" t="n">
        <v>17.7256</v>
      </c>
      <c r="E4274" s="132" t="n">
        <v>17.57247</v>
      </c>
      <c r="F4274" s="132" t="n">
        <v>17.604</v>
      </c>
    </row>
    <row r="4275" customFormat="false" ht="12.8" hidden="false" customHeight="false" outlineLevel="0" collapsed="false">
      <c r="A4275" s="131" t="n">
        <v>1699912800</v>
      </c>
      <c r="B4275" s="330" t="n">
        <f aca="false">(A4275/(24*60*60))+DATE(1970,1,1)</f>
        <v>45243.9166666667</v>
      </c>
      <c r="C4275" s="132" t="n">
        <v>17.604</v>
      </c>
      <c r="D4275" s="132" t="n">
        <v>17.62749</v>
      </c>
      <c r="E4275" s="132" t="n">
        <v>17.3351</v>
      </c>
      <c r="F4275" s="132" t="n">
        <v>17.338</v>
      </c>
    </row>
    <row r="4276" customFormat="false" ht="12.8" hidden="false" customHeight="false" outlineLevel="0" collapsed="false">
      <c r="A4276" s="131" t="n">
        <v>1699999200</v>
      </c>
      <c r="B4276" s="330" t="n">
        <f aca="false">(A4276/(24*60*60))+DATE(1970,1,1)</f>
        <v>45244.9166666667</v>
      </c>
      <c r="C4276" s="132" t="n">
        <v>17.338</v>
      </c>
      <c r="D4276" s="132" t="n">
        <v>17.4147</v>
      </c>
      <c r="E4276" s="132" t="n">
        <v>17.28939</v>
      </c>
      <c r="F4276" s="132" t="n">
        <v>17.2944</v>
      </c>
    </row>
    <row r="4277" customFormat="false" ht="12.8" hidden="false" customHeight="false" outlineLevel="0" collapsed="false">
      <c r="A4277" s="131" t="n">
        <v>1700085600</v>
      </c>
      <c r="B4277" s="330" t="n">
        <f aca="false">(A4277/(24*60*60))+DATE(1970,1,1)</f>
        <v>45245.9166666667</v>
      </c>
      <c r="C4277" s="132" t="n">
        <v>17.2944</v>
      </c>
      <c r="D4277" s="132" t="n">
        <v>17.33198</v>
      </c>
      <c r="E4277" s="132" t="n">
        <v>17.21811</v>
      </c>
      <c r="F4277" s="132" t="n">
        <v>17.2256</v>
      </c>
    </row>
    <row r="4278" customFormat="false" ht="12.8" hidden="false" customHeight="false" outlineLevel="0" collapsed="false">
      <c r="A4278" s="131" t="n">
        <v>1700172000</v>
      </c>
      <c r="B4278" s="330" t="n">
        <f aca="false">(A4278/(24*60*60))+DATE(1970,1,1)</f>
        <v>45246.9166666667</v>
      </c>
      <c r="C4278" s="132" t="n">
        <v>17.2256</v>
      </c>
      <c r="D4278" s="132" t="n">
        <v>17.26103</v>
      </c>
      <c r="E4278" s="132" t="n">
        <v>17.18793</v>
      </c>
      <c r="F4278" s="132" t="n">
        <v>17.19379</v>
      </c>
    </row>
    <row r="4279" customFormat="false" ht="12.8" hidden="false" customHeight="false" outlineLevel="0" collapsed="false">
      <c r="A4279" s="131" t="n">
        <v>1700431200</v>
      </c>
      <c r="B4279" s="330" t="n">
        <f aca="false">(A4279/(24*60*60))+DATE(1970,1,1)</f>
        <v>45249.9166666667</v>
      </c>
      <c r="C4279" s="132" t="n">
        <v>17.2052</v>
      </c>
      <c r="D4279" s="132" t="n">
        <v>17.25035</v>
      </c>
      <c r="E4279" s="132" t="n">
        <v>17.0801</v>
      </c>
      <c r="F4279" s="132" t="n">
        <v>17.1037</v>
      </c>
    </row>
    <row r="4280" customFormat="false" ht="12.8" hidden="false" customHeight="false" outlineLevel="0" collapsed="false">
      <c r="A4280" s="131" t="n">
        <v>1700517600</v>
      </c>
      <c r="B4280" s="330" t="n">
        <f aca="false">(A4280/(24*60*60))+DATE(1970,1,1)</f>
        <v>45250.9166666667</v>
      </c>
      <c r="C4280" s="132" t="n">
        <v>17.1037</v>
      </c>
      <c r="D4280" s="132" t="n">
        <v>17.26806</v>
      </c>
      <c r="E4280" s="132" t="n">
        <v>17.06357</v>
      </c>
      <c r="F4280" s="132" t="n">
        <v>17.1924</v>
      </c>
    </row>
    <row r="4281" customFormat="false" ht="12.8" hidden="false" customHeight="false" outlineLevel="0" collapsed="false">
      <c r="A4281" s="131" t="n">
        <v>1700604000</v>
      </c>
      <c r="B4281" s="330" t="n">
        <f aca="false">(A4281/(24*60*60))+DATE(1970,1,1)</f>
        <v>45251.9166666667</v>
      </c>
      <c r="C4281" s="132" t="n">
        <v>17.1924</v>
      </c>
      <c r="D4281" s="132" t="n">
        <v>17.2499</v>
      </c>
      <c r="E4281" s="132" t="n">
        <v>17.15466</v>
      </c>
      <c r="F4281" s="132" t="n">
        <v>17.1966</v>
      </c>
    </row>
    <row r="4282" customFormat="false" ht="12.8" hidden="false" customHeight="false" outlineLevel="0" collapsed="false">
      <c r="A4282" s="131" t="n">
        <v>1700690400</v>
      </c>
      <c r="B4282" s="330" t="n">
        <f aca="false">(A4282/(24*60*60))+DATE(1970,1,1)</f>
        <v>45252.9166666667</v>
      </c>
      <c r="C4282" s="132" t="n">
        <v>17.1966</v>
      </c>
      <c r="D4282" s="132" t="n">
        <v>17.20157</v>
      </c>
      <c r="E4282" s="132" t="n">
        <v>17.14389</v>
      </c>
      <c r="F4282" s="132" t="n">
        <v>17.1835</v>
      </c>
    </row>
    <row r="4283" customFormat="false" ht="12.8" hidden="false" customHeight="false" outlineLevel="0" collapsed="false">
      <c r="A4283" s="131" t="n">
        <v>1700776800</v>
      </c>
      <c r="B4283" s="330" t="n">
        <f aca="false">(A4283/(24*60*60))+DATE(1970,1,1)</f>
        <v>45253.9166666667</v>
      </c>
      <c r="C4283" s="132" t="n">
        <v>17.1835</v>
      </c>
      <c r="D4283" s="132" t="n">
        <v>17.18838</v>
      </c>
      <c r="E4283" s="132" t="n">
        <v>17.08317</v>
      </c>
      <c r="F4283" s="132" t="n">
        <v>17.09023</v>
      </c>
    </row>
    <row r="4284" customFormat="false" ht="12.8" hidden="false" customHeight="false" outlineLevel="0" collapsed="false">
      <c r="A4284" s="131" t="n">
        <v>1701036000</v>
      </c>
      <c r="B4284" s="330" t="n">
        <f aca="false">(A4284/(24*60*60))+DATE(1970,1,1)</f>
        <v>45256.9166666667</v>
      </c>
      <c r="C4284" s="132" t="n">
        <v>17.1</v>
      </c>
      <c r="D4284" s="132" t="n">
        <v>17.20977</v>
      </c>
      <c r="E4284" s="132" t="n">
        <v>17.03229</v>
      </c>
      <c r="F4284" s="132" t="n">
        <v>17.1444</v>
      </c>
    </row>
    <row r="4285" customFormat="false" ht="12.8" hidden="false" customHeight="false" outlineLevel="0" collapsed="false">
      <c r="A4285" s="131" t="n">
        <v>1701122400</v>
      </c>
      <c r="B4285" s="330" t="n">
        <f aca="false">(A4285/(24*60*60))+DATE(1970,1,1)</f>
        <v>45257.9166666667</v>
      </c>
      <c r="C4285" s="132" t="n">
        <v>17.1444</v>
      </c>
      <c r="D4285" s="132" t="n">
        <v>17.21348</v>
      </c>
      <c r="E4285" s="132" t="n">
        <v>17.10329</v>
      </c>
      <c r="F4285" s="132" t="n">
        <v>17.1398</v>
      </c>
    </row>
    <row r="4286" customFormat="false" ht="12.8" hidden="false" customHeight="false" outlineLevel="0" collapsed="false">
      <c r="A4286" s="131" t="n">
        <v>1701208800</v>
      </c>
      <c r="B4286" s="330" t="n">
        <f aca="false">(A4286/(24*60*60))+DATE(1970,1,1)</f>
        <v>45258.9166666667</v>
      </c>
      <c r="C4286" s="132" t="n">
        <v>17.1398</v>
      </c>
      <c r="D4286" s="132" t="n">
        <v>17.32249</v>
      </c>
      <c r="E4286" s="132" t="n">
        <v>17.1119</v>
      </c>
      <c r="F4286" s="132" t="n">
        <v>17.2547</v>
      </c>
    </row>
    <row r="4287" customFormat="false" ht="12.8" hidden="false" customHeight="false" outlineLevel="0" collapsed="false">
      <c r="A4287" s="131" t="n">
        <v>1701295200</v>
      </c>
      <c r="B4287" s="330" t="n">
        <f aca="false">(A4287/(24*60*60))+DATE(1970,1,1)</f>
        <v>45259.9166666667</v>
      </c>
      <c r="C4287" s="132" t="n">
        <v>17.2547</v>
      </c>
      <c r="D4287" s="132" t="n">
        <v>17.49812</v>
      </c>
      <c r="E4287" s="132" t="n">
        <v>17.2501</v>
      </c>
      <c r="F4287" s="132" t="n">
        <v>17.3807</v>
      </c>
    </row>
    <row r="4288" customFormat="false" ht="12.8" hidden="false" customHeight="false" outlineLevel="0" collapsed="false">
      <c r="A4288" s="131" t="n">
        <v>1701381600</v>
      </c>
      <c r="B4288" s="330" t="n">
        <f aca="false">(A4288/(24*60*60))+DATE(1970,1,1)</f>
        <v>45260.9166666667</v>
      </c>
      <c r="C4288" s="132" t="n">
        <v>17.3807</v>
      </c>
      <c r="D4288" s="132" t="n">
        <v>17.39624</v>
      </c>
      <c r="E4288" s="132" t="n">
        <v>17.15909</v>
      </c>
      <c r="F4288" s="132" t="n">
        <v>17.16135</v>
      </c>
    </row>
    <row r="4289" customFormat="false" ht="12.8" hidden="false" customHeight="false" outlineLevel="0" collapsed="false">
      <c r="A4289" s="131" t="n">
        <v>1701640800</v>
      </c>
      <c r="B4289" s="330" t="n">
        <f aca="false">(A4289/(24*60*60))+DATE(1970,1,1)</f>
        <v>45263.9166666667</v>
      </c>
      <c r="C4289" s="132" t="n">
        <v>17.16024</v>
      </c>
      <c r="D4289" s="132" t="n">
        <v>17.53835</v>
      </c>
      <c r="E4289" s="132" t="n">
        <v>17.16</v>
      </c>
      <c r="F4289" s="132" t="n">
        <v>17.4477</v>
      </c>
    </row>
    <row r="4290" customFormat="false" ht="12.8" hidden="false" customHeight="false" outlineLevel="0" collapsed="false">
      <c r="A4290" s="131" t="n">
        <v>1701727200</v>
      </c>
      <c r="B4290" s="330" t="n">
        <f aca="false">(A4290/(24*60*60))+DATE(1970,1,1)</f>
        <v>45264.9166666667</v>
      </c>
      <c r="C4290" s="132" t="n">
        <v>17.4477</v>
      </c>
      <c r="D4290" s="132" t="n">
        <v>17.56397</v>
      </c>
      <c r="E4290" s="132" t="n">
        <v>17.3545</v>
      </c>
      <c r="F4290" s="132" t="n">
        <v>17.3809</v>
      </c>
    </row>
    <row r="4291" customFormat="false" ht="12.8" hidden="false" customHeight="false" outlineLevel="0" collapsed="false">
      <c r="A4291" s="131" t="n">
        <v>1701813600</v>
      </c>
      <c r="B4291" s="330" t="n">
        <f aca="false">(A4291/(24*60*60))+DATE(1970,1,1)</f>
        <v>45265.9166666667</v>
      </c>
      <c r="C4291" s="132" t="n">
        <v>17.3809</v>
      </c>
      <c r="D4291" s="132" t="n">
        <v>17.38472</v>
      </c>
      <c r="E4291" s="132" t="n">
        <v>17.23838</v>
      </c>
      <c r="F4291" s="132" t="n">
        <v>17.2752</v>
      </c>
    </row>
    <row r="4292" customFormat="false" ht="12.8" hidden="false" customHeight="false" outlineLevel="0" collapsed="false">
      <c r="A4292" s="131" t="n">
        <v>1701900000</v>
      </c>
      <c r="B4292" s="330" t="n">
        <f aca="false">(A4292/(24*60*60))+DATE(1970,1,1)</f>
        <v>45266.9166666667</v>
      </c>
      <c r="C4292" s="132" t="n">
        <v>17.2752</v>
      </c>
      <c r="D4292" s="132" t="n">
        <v>17.54136</v>
      </c>
      <c r="E4292" s="132" t="n">
        <v>17.24807</v>
      </c>
      <c r="F4292" s="132" t="n">
        <v>17.4643</v>
      </c>
    </row>
    <row r="4293" customFormat="false" ht="12.8" hidden="false" customHeight="false" outlineLevel="0" collapsed="false">
      <c r="A4293" s="131" t="n">
        <v>1701986400</v>
      </c>
      <c r="B4293" s="330" t="n">
        <f aca="false">(A4293/(24*60*60))+DATE(1970,1,1)</f>
        <v>45267.9166666667</v>
      </c>
      <c r="C4293" s="132" t="n">
        <v>17.4643</v>
      </c>
      <c r="D4293" s="132" t="n">
        <v>17.52127</v>
      </c>
      <c r="E4293" s="132" t="n">
        <v>17.30597</v>
      </c>
      <c r="F4293" s="132" t="n">
        <v>17.32806</v>
      </c>
    </row>
    <row r="4294" customFormat="false" ht="12.8" hidden="false" customHeight="false" outlineLevel="0" collapsed="false">
      <c r="A4294" s="131" t="n">
        <v>1702245600</v>
      </c>
      <c r="B4294" s="330" t="n">
        <f aca="false">(A4294/(24*60*60))+DATE(1970,1,1)</f>
        <v>45270.9166666667</v>
      </c>
      <c r="C4294" s="132" t="n">
        <v>17.32806</v>
      </c>
      <c r="D4294" s="132" t="n">
        <v>17.46567</v>
      </c>
      <c r="E4294" s="132" t="n">
        <v>17.3236</v>
      </c>
      <c r="F4294" s="132" t="n">
        <v>17.3794</v>
      </c>
    </row>
    <row r="4295" customFormat="false" ht="12.8" hidden="false" customHeight="false" outlineLevel="0" collapsed="false">
      <c r="A4295" s="131" t="n">
        <v>1702332000</v>
      </c>
      <c r="B4295" s="330" t="n">
        <f aca="false">(A4295/(24*60*60))+DATE(1970,1,1)</f>
        <v>45271.9166666667</v>
      </c>
      <c r="C4295" s="132" t="n">
        <v>17.3794</v>
      </c>
      <c r="D4295" s="132" t="n">
        <v>17.43725</v>
      </c>
      <c r="E4295" s="132" t="n">
        <v>17.29487</v>
      </c>
      <c r="F4295" s="132" t="n">
        <v>17.3053</v>
      </c>
    </row>
    <row r="4296" customFormat="false" ht="12.8" hidden="false" customHeight="false" outlineLevel="0" collapsed="false">
      <c r="A4296" s="131" t="n">
        <v>1702418400</v>
      </c>
      <c r="B4296" s="330" t="n">
        <f aca="false">(A4296/(24*60*60))+DATE(1970,1,1)</f>
        <v>45272.9166666667</v>
      </c>
      <c r="C4296" s="132" t="n">
        <v>17.3053</v>
      </c>
      <c r="D4296" s="132" t="n">
        <v>17.46297</v>
      </c>
      <c r="E4296" s="132" t="n">
        <v>17.1898</v>
      </c>
      <c r="F4296" s="132" t="n">
        <v>17.2387</v>
      </c>
    </row>
    <row r="4297" customFormat="false" ht="12.8" hidden="false" customHeight="false" outlineLevel="0" collapsed="false">
      <c r="A4297" s="131" t="n">
        <v>1702504800</v>
      </c>
      <c r="B4297" s="330" t="n">
        <f aca="false">(A4297/(24*60*60))+DATE(1970,1,1)</f>
        <v>45273.9166666667</v>
      </c>
      <c r="C4297" s="132" t="n">
        <v>17.2387</v>
      </c>
      <c r="D4297" s="132" t="n">
        <v>17.399</v>
      </c>
      <c r="E4297" s="132" t="n">
        <v>17.14021</v>
      </c>
      <c r="F4297" s="132" t="n">
        <v>17.189</v>
      </c>
    </row>
    <row r="4298" customFormat="false" ht="12.8" hidden="false" customHeight="false" outlineLevel="0" collapsed="false">
      <c r="A4298" s="131" t="n">
        <v>1702591200</v>
      </c>
      <c r="B4298" s="330" t="n">
        <f aca="false">(A4298/(24*60*60))+DATE(1970,1,1)</f>
        <v>45274.9166666667</v>
      </c>
      <c r="C4298" s="132" t="n">
        <v>17.189</v>
      </c>
      <c r="D4298" s="132" t="n">
        <v>17.3435</v>
      </c>
      <c r="E4298" s="132" t="n">
        <v>17.1693</v>
      </c>
      <c r="F4298" s="132" t="n">
        <v>17.1777</v>
      </c>
    </row>
    <row r="4299" customFormat="false" ht="12.8" hidden="false" customHeight="false" outlineLevel="0" collapsed="false">
      <c r="A4299" s="131" t="n">
        <v>1702850400</v>
      </c>
      <c r="B4299" s="330" t="n">
        <f aca="false">(A4299/(24*60*60))+DATE(1970,1,1)</f>
        <v>45277.9166666667</v>
      </c>
      <c r="C4299" s="132" t="n">
        <v>17.1777</v>
      </c>
      <c r="D4299" s="132" t="n">
        <v>17.2994</v>
      </c>
      <c r="E4299" s="132" t="n">
        <v>17.1522</v>
      </c>
      <c r="F4299" s="132" t="n">
        <v>17.1618</v>
      </c>
    </row>
    <row r="4300" customFormat="false" ht="12.8" hidden="false" customHeight="false" outlineLevel="0" collapsed="false">
      <c r="A4300" s="131" t="n">
        <v>1702936800</v>
      </c>
      <c r="B4300" s="330" t="n">
        <f aca="false">(A4300/(24*60*60))+DATE(1970,1,1)</f>
        <v>45278.9166666667</v>
      </c>
      <c r="C4300" s="132" t="n">
        <v>17.1618</v>
      </c>
      <c r="D4300" s="132" t="n">
        <v>17.168</v>
      </c>
      <c r="E4300" s="132" t="n">
        <v>17.0282</v>
      </c>
      <c r="F4300" s="132" t="n">
        <v>17.0692</v>
      </c>
    </row>
    <row r="4301" customFormat="false" ht="12.8" hidden="false" customHeight="false" outlineLevel="0" collapsed="false">
      <c r="A4301" s="131" t="n">
        <v>1703023200</v>
      </c>
      <c r="B4301" s="330" t="n">
        <f aca="false">(A4301/(24*60*60))+DATE(1970,1,1)</f>
        <v>45279.9166666667</v>
      </c>
      <c r="C4301" s="132" t="n">
        <v>17.0692</v>
      </c>
      <c r="D4301" s="132" t="n">
        <v>17.1542</v>
      </c>
      <c r="E4301" s="132" t="n">
        <v>17.02764</v>
      </c>
      <c r="F4301" s="132" t="n">
        <v>17.1456</v>
      </c>
    </row>
    <row r="4302" customFormat="false" ht="12.8" hidden="false" customHeight="false" outlineLevel="0" collapsed="false">
      <c r="A4302" s="131" t="n">
        <v>1703109600</v>
      </c>
      <c r="B4302" s="330" t="n">
        <f aca="false">(A4302/(24*60*60))+DATE(1970,1,1)</f>
        <v>45280.9166666667</v>
      </c>
      <c r="C4302" s="132" t="n">
        <v>17.1456</v>
      </c>
      <c r="D4302" s="132" t="n">
        <v>17.1457</v>
      </c>
      <c r="E4302" s="132" t="n">
        <v>17.0185</v>
      </c>
      <c r="F4302" s="132" t="n">
        <v>17.0232</v>
      </c>
    </row>
    <row r="4303" customFormat="false" ht="12.8" hidden="false" customHeight="false" outlineLevel="0" collapsed="false">
      <c r="A4303" s="131" t="n">
        <v>1703196000</v>
      </c>
      <c r="B4303" s="330" t="n">
        <f aca="false">(A4303/(24*60*60))+DATE(1970,1,1)</f>
        <v>45281.9166666667</v>
      </c>
      <c r="C4303" s="132" t="n">
        <v>17.0232</v>
      </c>
      <c r="D4303" s="132" t="n">
        <v>17.05118</v>
      </c>
      <c r="E4303" s="132" t="n">
        <v>16.9304</v>
      </c>
      <c r="F4303" s="132" t="n">
        <v>16.9772</v>
      </c>
    </row>
    <row r="4304" customFormat="false" ht="12.8" hidden="false" customHeight="false" outlineLevel="0" collapsed="false">
      <c r="A4304" s="131" t="n">
        <v>1703541600</v>
      </c>
      <c r="B4304" s="330" t="n">
        <f aca="false">(A4304/(24*60*60))+DATE(1970,1,1)</f>
        <v>45285.9166666667</v>
      </c>
      <c r="C4304" s="132" t="n">
        <v>16.9772</v>
      </c>
      <c r="D4304" s="132" t="n">
        <v>16.99179</v>
      </c>
      <c r="E4304" s="132" t="n">
        <v>16.9432</v>
      </c>
      <c r="F4304" s="132" t="n">
        <v>16.9776</v>
      </c>
    </row>
    <row r="4305" customFormat="false" ht="12.8" hidden="false" customHeight="false" outlineLevel="0" collapsed="false">
      <c r="A4305" s="131" t="n">
        <v>1703628000</v>
      </c>
      <c r="B4305" s="330" t="n">
        <f aca="false">(A4305/(24*60*60))+DATE(1970,1,1)</f>
        <v>45286.9166666667</v>
      </c>
      <c r="C4305" s="132" t="n">
        <v>16.9776</v>
      </c>
      <c r="D4305" s="132" t="n">
        <v>16.99396</v>
      </c>
      <c r="E4305" s="132" t="n">
        <v>16.9068</v>
      </c>
      <c r="F4305" s="132" t="n">
        <v>16.9202</v>
      </c>
    </row>
    <row r="4306" customFormat="false" ht="12.8" hidden="false" customHeight="false" outlineLevel="0" collapsed="false">
      <c r="A4306" s="131" t="n">
        <v>1703714400</v>
      </c>
      <c r="B4306" s="330" t="n">
        <f aca="false">(A4306/(24*60*60))+DATE(1970,1,1)</f>
        <v>45287.9166666667</v>
      </c>
      <c r="C4306" s="132" t="n">
        <v>16.9202</v>
      </c>
      <c r="D4306" s="132" t="n">
        <v>16.9949</v>
      </c>
      <c r="E4306" s="132" t="n">
        <v>16.86004</v>
      </c>
      <c r="F4306" s="132" t="n">
        <v>16.9524</v>
      </c>
    </row>
    <row r="4307" customFormat="false" ht="12.8" hidden="false" customHeight="false" outlineLevel="0" collapsed="false">
      <c r="A4307" s="131" t="n">
        <v>1703800800</v>
      </c>
      <c r="B4307" s="330" t="n">
        <f aca="false">(A4307/(24*60*60))+DATE(1970,1,1)</f>
        <v>45288.9166666667</v>
      </c>
      <c r="C4307" s="132" t="n">
        <v>16.9524</v>
      </c>
      <c r="D4307" s="132" t="n">
        <v>16.99142</v>
      </c>
      <c r="E4307" s="132" t="n">
        <v>16.8928</v>
      </c>
      <c r="F4307" s="132" t="n">
        <v>16.9645</v>
      </c>
    </row>
    <row r="4308" customFormat="false" ht="12.8" hidden="false" customHeight="false" outlineLevel="0" collapsed="false">
      <c r="A4308" s="131" t="n">
        <v>1704146400</v>
      </c>
      <c r="B4308" s="330" t="n">
        <f aca="false">(A4308/(24*60*60))+DATE(1970,1,1)</f>
        <v>45292.9166666667</v>
      </c>
      <c r="C4308" s="132" t="n">
        <v>16.9645</v>
      </c>
      <c r="D4308" s="132" t="n">
        <v>17.0716</v>
      </c>
      <c r="E4308" s="132" t="n">
        <v>16.90608</v>
      </c>
      <c r="F4308" s="132" t="n">
        <v>17.0248</v>
      </c>
    </row>
    <row r="4309" customFormat="false" ht="12.8" hidden="false" customHeight="false" outlineLevel="0" collapsed="false">
      <c r="A4309" s="131" t="n">
        <v>1704232800</v>
      </c>
      <c r="B4309" s="330" t="n">
        <f aca="false">(A4309/(24*60*60))+DATE(1970,1,1)</f>
        <v>45293.9166666667</v>
      </c>
      <c r="C4309" s="132" t="n">
        <v>17.0248</v>
      </c>
      <c r="D4309" s="132" t="n">
        <v>17.1028</v>
      </c>
      <c r="E4309" s="132" t="n">
        <v>17.0072</v>
      </c>
      <c r="F4309" s="132" t="n">
        <v>17.013</v>
      </c>
    </row>
    <row r="4310" customFormat="false" ht="12.8" hidden="false" customHeight="false" outlineLevel="0" collapsed="false">
      <c r="A4310" s="131" t="n">
        <v>1704319200</v>
      </c>
      <c r="B4310" s="330" t="n">
        <f aca="false">(A4310/(24*60*60))+DATE(1970,1,1)</f>
        <v>45294.9166666667</v>
      </c>
      <c r="C4310" s="132" t="n">
        <v>17.013</v>
      </c>
      <c r="D4310" s="132" t="n">
        <v>17.0882</v>
      </c>
      <c r="E4310" s="132" t="n">
        <v>16.97485</v>
      </c>
      <c r="F4310" s="132" t="n">
        <v>17.0125</v>
      </c>
    </row>
    <row r="4311" customFormat="false" ht="12.8" hidden="false" customHeight="false" outlineLevel="0" collapsed="false">
      <c r="A4311" s="131" t="n">
        <v>1704405600</v>
      </c>
      <c r="B4311" s="330" t="n">
        <f aca="false">(A4311/(24*60*60))+DATE(1970,1,1)</f>
        <v>45295.9166666667</v>
      </c>
      <c r="C4311" s="132" t="n">
        <v>17.0125</v>
      </c>
      <c r="D4311" s="132" t="n">
        <v>17.078</v>
      </c>
      <c r="E4311" s="132" t="n">
        <v>16.8653</v>
      </c>
      <c r="F4311" s="132" t="n">
        <v>16.8718</v>
      </c>
    </row>
    <row r="4312" customFormat="false" ht="12.8" hidden="false" customHeight="false" outlineLevel="0" collapsed="false">
      <c r="A4312" s="131" t="n">
        <v>1704664800</v>
      </c>
      <c r="B4312" s="330" t="n">
        <f aca="false">(A4312/(24*60*60))+DATE(1970,1,1)</f>
        <v>45298.9166666667</v>
      </c>
      <c r="C4312" s="132" t="n">
        <v>16.8496</v>
      </c>
      <c r="D4312" s="132" t="n">
        <v>16.9096</v>
      </c>
      <c r="E4312" s="132" t="n">
        <v>16.78386</v>
      </c>
      <c r="F4312" s="132" t="n">
        <v>16.826</v>
      </c>
    </row>
    <row r="4313" customFormat="false" ht="12.8" hidden="false" customHeight="false" outlineLevel="0" collapsed="false">
      <c r="A4313" s="131" t="n">
        <v>1704751200</v>
      </c>
      <c r="B4313" s="330" t="n">
        <f aca="false">(A4313/(24*60*60))+DATE(1970,1,1)</f>
        <v>45299.9166666667</v>
      </c>
      <c r="C4313" s="132" t="n">
        <v>16.826</v>
      </c>
      <c r="D4313" s="132" t="n">
        <v>16.987</v>
      </c>
      <c r="E4313" s="132" t="n">
        <v>16.78879</v>
      </c>
      <c r="F4313" s="132" t="n">
        <v>16.9402</v>
      </c>
    </row>
    <row r="4314" customFormat="false" ht="12.8" hidden="false" customHeight="false" outlineLevel="0" collapsed="false">
      <c r="A4314" s="131" t="n">
        <v>1704837600</v>
      </c>
      <c r="B4314" s="330" t="n">
        <f aca="false">(A4314/(24*60*60))+DATE(1970,1,1)</f>
        <v>45300.9166666667</v>
      </c>
      <c r="C4314" s="132" t="n">
        <v>16.9402</v>
      </c>
      <c r="D4314" s="132" t="n">
        <v>17.0231</v>
      </c>
      <c r="E4314" s="132" t="n">
        <v>16.92897</v>
      </c>
      <c r="F4314" s="132" t="n">
        <v>16.9725</v>
      </c>
    </row>
    <row r="4315" customFormat="false" ht="12.8" hidden="false" customHeight="false" outlineLevel="0" collapsed="false">
      <c r="A4315" s="131" t="n">
        <v>1704924000</v>
      </c>
      <c r="B4315" s="330" t="n">
        <f aca="false">(A4315/(24*60*60))+DATE(1970,1,1)</f>
        <v>45301.9166666667</v>
      </c>
      <c r="C4315" s="132" t="n">
        <v>16.9725</v>
      </c>
      <c r="D4315" s="132" t="n">
        <v>17.07048</v>
      </c>
      <c r="E4315" s="132" t="n">
        <v>16.90315</v>
      </c>
      <c r="F4315" s="132" t="n">
        <v>16.9109</v>
      </c>
    </row>
    <row r="4316" customFormat="false" ht="12.8" hidden="false" customHeight="false" outlineLevel="0" collapsed="false">
      <c r="A4316" s="131" t="n">
        <v>1705010400</v>
      </c>
      <c r="B4316" s="330" t="n">
        <f aca="false">(A4316/(24*60*60))+DATE(1970,1,1)</f>
        <v>45302.9166666667</v>
      </c>
      <c r="C4316" s="132" t="n">
        <v>16.9109</v>
      </c>
      <c r="D4316" s="132" t="n">
        <v>16.92199</v>
      </c>
      <c r="E4316" s="132" t="n">
        <v>16.82942</v>
      </c>
      <c r="F4316" s="132" t="n">
        <v>16.8705</v>
      </c>
    </row>
    <row r="4317" customFormat="false" ht="12.8" hidden="false" customHeight="false" outlineLevel="0" collapsed="false">
      <c r="A4317" s="131" t="n">
        <v>1705269600</v>
      </c>
      <c r="B4317" s="330" t="n">
        <f aca="false">(A4317/(24*60*60))+DATE(1970,1,1)</f>
        <v>45305.9166666667</v>
      </c>
      <c r="C4317" s="132" t="n">
        <v>16.8705</v>
      </c>
      <c r="D4317" s="132" t="n">
        <v>16.9135</v>
      </c>
      <c r="E4317" s="132" t="n">
        <v>16.84639</v>
      </c>
      <c r="F4317" s="132" t="n">
        <v>16.8801</v>
      </c>
    </row>
    <row r="4318" customFormat="false" ht="12.8" hidden="false" customHeight="false" outlineLevel="0" collapsed="false">
      <c r="A4318" s="131" t="n">
        <v>1705356000</v>
      </c>
      <c r="B4318" s="330" t="n">
        <f aca="false">(A4318/(24*60*60))+DATE(1970,1,1)</f>
        <v>45306.9166666667</v>
      </c>
      <c r="C4318" s="132" t="n">
        <v>16.8801</v>
      </c>
      <c r="D4318" s="132" t="n">
        <v>17.23803</v>
      </c>
      <c r="E4318" s="132" t="n">
        <v>16.86644</v>
      </c>
      <c r="F4318" s="132" t="n">
        <v>17.2122</v>
      </c>
    </row>
    <row r="4319" customFormat="false" ht="12.8" hidden="false" customHeight="false" outlineLevel="0" collapsed="false">
      <c r="A4319" s="131" t="n">
        <v>1705442400</v>
      </c>
      <c r="B4319" s="330" t="n">
        <f aca="false">(A4319/(24*60*60))+DATE(1970,1,1)</f>
        <v>45307.9166666667</v>
      </c>
      <c r="C4319" s="132" t="n">
        <v>17.2122</v>
      </c>
      <c r="D4319" s="132" t="n">
        <v>17.38511</v>
      </c>
      <c r="E4319" s="132" t="n">
        <v>17.1693</v>
      </c>
      <c r="F4319" s="132" t="n">
        <v>17.195</v>
      </c>
    </row>
    <row r="4320" customFormat="false" ht="12.8" hidden="false" customHeight="false" outlineLevel="0" collapsed="false">
      <c r="A4320" s="131" t="n">
        <v>1705528800</v>
      </c>
      <c r="B4320" s="330" t="n">
        <f aca="false">(A4320/(24*60*60))+DATE(1970,1,1)</f>
        <v>45308.9166666667</v>
      </c>
      <c r="C4320" s="132" t="n">
        <v>17.195</v>
      </c>
      <c r="D4320" s="132" t="n">
        <v>17.2382</v>
      </c>
      <c r="E4320" s="132" t="n">
        <v>17.1518</v>
      </c>
      <c r="F4320" s="132" t="n">
        <v>17.1644</v>
      </c>
    </row>
    <row r="4321" customFormat="false" ht="12.8" hidden="false" customHeight="false" outlineLevel="0" collapsed="false">
      <c r="A4321" s="131" t="n">
        <v>1705615200</v>
      </c>
      <c r="B4321" s="330" t="n">
        <f aca="false">(A4321/(24*60*60))+DATE(1970,1,1)</f>
        <v>45309.9166666667</v>
      </c>
      <c r="C4321" s="132" t="n">
        <v>17.1644</v>
      </c>
      <c r="D4321" s="132" t="n">
        <v>17.18847</v>
      </c>
      <c r="E4321" s="132" t="n">
        <v>17.0671</v>
      </c>
      <c r="F4321" s="132" t="n">
        <v>17.0698</v>
      </c>
    </row>
    <row r="4322" customFormat="false" ht="12.8" hidden="false" customHeight="false" outlineLevel="0" collapsed="false">
      <c r="A4322" s="131" t="n">
        <v>1705874400</v>
      </c>
      <c r="B4322" s="330" t="n">
        <f aca="false">(A4322/(24*60*60))+DATE(1970,1,1)</f>
        <v>45312.9166666667</v>
      </c>
      <c r="C4322" s="132" t="n">
        <v>17.0698</v>
      </c>
      <c r="D4322" s="132" t="n">
        <v>17.2155</v>
      </c>
      <c r="E4322" s="132" t="n">
        <v>17.05002</v>
      </c>
      <c r="F4322" s="132" t="n">
        <v>17.1817</v>
      </c>
    </row>
    <row r="4323" customFormat="false" ht="12.8" hidden="false" customHeight="false" outlineLevel="0" collapsed="false">
      <c r="A4323" s="131" t="n">
        <v>1705960800</v>
      </c>
      <c r="B4323" s="330" t="n">
        <f aca="false">(A4323/(24*60*60))+DATE(1970,1,1)</f>
        <v>45313.9166666667</v>
      </c>
      <c r="C4323" s="132" t="n">
        <v>17.1817</v>
      </c>
      <c r="D4323" s="132" t="n">
        <v>17.3847</v>
      </c>
      <c r="E4323" s="132" t="n">
        <v>17.14171</v>
      </c>
      <c r="F4323" s="132" t="n">
        <v>17.3109</v>
      </c>
    </row>
    <row r="4324" customFormat="false" ht="12.8" hidden="false" customHeight="false" outlineLevel="0" collapsed="false">
      <c r="A4324" s="131" t="n">
        <v>1706047200</v>
      </c>
      <c r="B4324" s="330" t="n">
        <f aca="false">(A4324/(24*60*60))+DATE(1970,1,1)</f>
        <v>45314.9166666667</v>
      </c>
      <c r="C4324" s="132" t="n">
        <v>17.3109</v>
      </c>
      <c r="D4324" s="132" t="n">
        <v>17.3171</v>
      </c>
      <c r="E4324" s="132" t="n">
        <v>17.1386</v>
      </c>
      <c r="F4324" s="132" t="n">
        <v>17.2245</v>
      </c>
    </row>
    <row r="4325" customFormat="false" ht="12.8" hidden="false" customHeight="false" outlineLevel="0" collapsed="false">
      <c r="A4325" s="131" t="n">
        <v>1706133600</v>
      </c>
      <c r="B4325" s="330" t="n">
        <f aca="false">(A4325/(24*60*60))+DATE(1970,1,1)</f>
        <v>45315.9166666667</v>
      </c>
      <c r="C4325" s="132" t="n">
        <v>17.2245</v>
      </c>
      <c r="D4325" s="132" t="n">
        <v>17.2678</v>
      </c>
      <c r="E4325" s="132" t="n">
        <v>17.16821</v>
      </c>
      <c r="F4325" s="132" t="n">
        <v>17.1993</v>
      </c>
    </row>
    <row r="4326" customFormat="false" ht="12.8" hidden="false" customHeight="false" outlineLevel="0" collapsed="false">
      <c r="A4326" s="131" t="n">
        <v>1706220000</v>
      </c>
      <c r="B4326" s="330" t="n">
        <f aca="false">(A4326/(24*60*60))+DATE(1970,1,1)</f>
        <v>45316.9166666667</v>
      </c>
      <c r="C4326" s="132" t="n">
        <v>17.1993</v>
      </c>
      <c r="D4326" s="132" t="n">
        <v>17.2187</v>
      </c>
      <c r="E4326" s="132" t="n">
        <v>17.12786</v>
      </c>
      <c r="F4326" s="132" t="n">
        <v>17.16</v>
      </c>
    </row>
    <row r="4327" customFormat="false" ht="12.8" hidden="false" customHeight="false" outlineLevel="0" collapsed="false">
      <c r="A4327" s="131" t="n">
        <v>1706479200</v>
      </c>
      <c r="B4327" s="330" t="n">
        <f aca="false">(A4327/(24*60*60))+DATE(1970,1,1)</f>
        <v>45319.9166666667</v>
      </c>
      <c r="C4327" s="132" t="n">
        <v>17.132</v>
      </c>
      <c r="D4327" s="132" t="n">
        <v>17.26734</v>
      </c>
      <c r="E4327" s="132" t="n">
        <v>17.132</v>
      </c>
      <c r="F4327" s="132" t="n">
        <v>17.2268</v>
      </c>
    </row>
    <row r="4328" customFormat="false" ht="12.8" hidden="false" customHeight="false" outlineLevel="0" collapsed="false">
      <c r="A4328" s="131" t="n">
        <v>1706565600</v>
      </c>
      <c r="B4328" s="330" t="n">
        <f aca="false">(A4328/(24*60*60))+DATE(1970,1,1)</f>
        <v>45320.9166666667</v>
      </c>
      <c r="C4328" s="132" t="n">
        <v>17.2268</v>
      </c>
      <c r="D4328" s="132" t="n">
        <v>17.2565</v>
      </c>
      <c r="E4328" s="132" t="n">
        <v>17.136</v>
      </c>
      <c r="F4328" s="132" t="n">
        <v>17.1508</v>
      </c>
    </row>
    <row r="4329" customFormat="false" ht="12.8" hidden="false" customHeight="false" outlineLevel="0" collapsed="false">
      <c r="A4329" s="131" t="n">
        <v>1706652000</v>
      </c>
      <c r="B4329" s="330" t="n">
        <f aca="false">(A4329/(24*60*60))+DATE(1970,1,1)</f>
        <v>45321.9166666667</v>
      </c>
      <c r="C4329" s="132" t="n">
        <v>17.1508</v>
      </c>
      <c r="D4329" s="132" t="n">
        <v>17.22564</v>
      </c>
      <c r="E4329" s="132" t="n">
        <v>17.09841</v>
      </c>
      <c r="F4329" s="132" t="n">
        <v>17.2155</v>
      </c>
    </row>
    <row r="4330" customFormat="false" ht="12.8" hidden="false" customHeight="false" outlineLevel="0" collapsed="false">
      <c r="A4330" s="131" t="n">
        <v>1706738400</v>
      </c>
      <c r="B4330" s="330" t="n">
        <f aca="false">(A4330/(24*60*60))+DATE(1970,1,1)</f>
        <v>45322.9166666667</v>
      </c>
      <c r="C4330" s="132" t="n">
        <v>17.2155</v>
      </c>
      <c r="D4330" s="132" t="n">
        <v>17.2839</v>
      </c>
      <c r="E4330" s="132" t="n">
        <v>17.07026</v>
      </c>
      <c r="F4330" s="132" t="n">
        <v>17.0778</v>
      </c>
    </row>
    <row r="4331" customFormat="false" ht="12.8" hidden="false" customHeight="false" outlineLevel="0" collapsed="false">
      <c r="A4331" s="131" t="n">
        <v>1706824800</v>
      </c>
      <c r="B4331" s="330" t="n">
        <f aca="false">(A4331/(24*60*60))+DATE(1970,1,1)</f>
        <v>45323.9166666667</v>
      </c>
      <c r="C4331" s="132" t="n">
        <v>17.0778</v>
      </c>
      <c r="D4331" s="132" t="n">
        <v>17.181</v>
      </c>
      <c r="E4331" s="132" t="n">
        <v>17.0375</v>
      </c>
      <c r="F4331" s="132" t="n">
        <v>17.1357</v>
      </c>
    </row>
    <row r="4332" customFormat="false" ht="12.8" hidden="false" customHeight="false" outlineLevel="0" collapsed="false">
      <c r="A4332" s="131" t="n">
        <v>1707084000</v>
      </c>
      <c r="B4332" s="330" t="n">
        <f aca="false">(A4332/(24*60*60))+DATE(1970,1,1)</f>
        <v>45326.9166666667</v>
      </c>
      <c r="C4332" s="132" t="n">
        <v>17.1357</v>
      </c>
      <c r="D4332" s="132" t="n">
        <v>17.2798</v>
      </c>
      <c r="E4332" s="132" t="n">
        <v>17.0863</v>
      </c>
      <c r="F4332" s="132" t="n">
        <v>17.1082</v>
      </c>
    </row>
    <row r="4333" customFormat="false" ht="12.8" hidden="false" customHeight="false" outlineLevel="0" collapsed="false">
      <c r="A4333" s="131" t="n">
        <v>1707170400</v>
      </c>
      <c r="B4333" s="330" t="n">
        <f aca="false">(A4333/(24*60*60))+DATE(1970,1,1)</f>
        <v>45327.9166666667</v>
      </c>
      <c r="C4333" s="132" t="n">
        <v>17.1082</v>
      </c>
      <c r="D4333" s="132" t="n">
        <v>17.12635</v>
      </c>
      <c r="E4333" s="132" t="n">
        <v>17.0072</v>
      </c>
      <c r="F4333" s="132" t="n">
        <v>17.0274</v>
      </c>
    </row>
    <row r="4334" customFormat="false" ht="12.8" hidden="false" customHeight="false" outlineLevel="0" collapsed="false">
      <c r="A4334" s="131" t="n">
        <v>1707256800</v>
      </c>
      <c r="B4334" s="330" t="n">
        <f aca="false">(A4334/(24*60*60))+DATE(1970,1,1)</f>
        <v>45328.9166666667</v>
      </c>
      <c r="C4334" s="132" t="n">
        <v>17.0274</v>
      </c>
      <c r="D4334" s="132" t="n">
        <v>17.0788</v>
      </c>
      <c r="E4334" s="132" t="n">
        <v>17.0061</v>
      </c>
      <c r="F4334" s="132" t="n">
        <v>17.0358</v>
      </c>
    </row>
    <row r="4335" customFormat="false" ht="12.8" hidden="false" customHeight="false" outlineLevel="0" collapsed="false">
      <c r="A4335" s="131" t="n">
        <v>1707343200</v>
      </c>
      <c r="B4335" s="330" t="n">
        <f aca="false">(A4335/(24*60*60))+DATE(1970,1,1)</f>
        <v>45329.9166666667</v>
      </c>
      <c r="C4335" s="132" t="n">
        <v>17.0358</v>
      </c>
      <c r="D4335" s="132" t="n">
        <v>17.17011</v>
      </c>
      <c r="E4335" s="132" t="n">
        <v>17.0287</v>
      </c>
      <c r="F4335" s="132" t="n">
        <v>17.1454</v>
      </c>
    </row>
    <row r="4336" customFormat="false" ht="12.8" hidden="false" customHeight="false" outlineLevel="0" collapsed="false">
      <c r="A4336" s="131" t="n">
        <v>1707429600</v>
      </c>
      <c r="B4336" s="330" t="n">
        <f aca="false">(A4336/(24*60*60))+DATE(1970,1,1)</f>
        <v>45330.9166666667</v>
      </c>
      <c r="C4336" s="132" t="n">
        <v>17.1454</v>
      </c>
      <c r="D4336" s="132" t="n">
        <v>17.174</v>
      </c>
      <c r="E4336" s="132" t="n">
        <v>17.0747</v>
      </c>
      <c r="F4336" s="132" t="n">
        <v>17.0854</v>
      </c>
    </row>
    <row r="4337" customFormat="false" ht="12.8" hidden="false" customHeight="false" outlineLevel="0" collapsed="false">
      <c r="A4337" s="131" t="n">
        <v>1707688800</v>
      </c>
      <c r="B4337" s="330" t="n">
        <f aca="false">(A4337/(24*60*60))+DATE(1970,1,1)</f>
        <v>45333.9166666667</v>
      </c>
      <c r="C4337" s="132" t="n">
        <v>17.0842</v>
      </c>
      <c r="D4337" s="132" t="n">
        <v>17.1062</v>
      </c>
      <c r="E4337" s="132" t="n">
        <v>17.0445</v>
      </c>
      <c r="F4337" s="132" t="n">
        <v>17.0667</v>
      </c>
    </row>
    <row r="4338" customFormat="false" ht="12.8" hidden="false" customHeight="false" outlineLevel="0" collapsed="false">
      <c r="A4338" s="131" t="n">
        <v>1707775200</v>
      </c>
      <c r="B4338" s="330" t="n">
        <f aca="false">(A4338/(24*60*60))+DATE(1970,1,1)</f>
        <v>45334.9166666667</v>
      </c>
      <c r="C4338" s="132" t="n">
        <v>17.0667</v>
      </c>
      <c r="D4338" s="132" t="n">
        <v>17.2281</v>
      </c>
      <c r="E4338" s="132" t="n">
        <v>17.0581</v>
      </c>
      <c r="F4338" s="132" t="n">
        <v>17.1963</v>
      </c>
    </row>
    <row r="4339" customFormat="false" ht="12.8" hidden="false" customHeight="false" outlineLevel="0" collapsed="false">
      <c r="A4339" s="131" t="n">
        <v>1707861600</v>
      </c>
      <c r="B4339" s="330" t="n">
        <f aca="false">(A4339/(24*60*60))+DATE(1970,1,1)</f>
        <v>45335.9166666667</v>
      </c>
      <c r="C4339" s="132" t="n">
        <v>17.1963</v>
      </c>
      <c r="D4339" s="132" t="n">
        <v>17.204</v>
      </c>
      <c r="E4339" s="132" t="n">
        <v>17.0783</v>
      </c>
      <c r="F4339" s="132" t="n">
        <v>17.0783</v>
      </c>
    </row>
    <row r="4340" customFormat="false" ht="12.8" hidden="false" customHeight="false" outlineLevel="0" collapsed="false">
      <c r="A4340" s="131" t="n">
        <v>1707948000</v>
      </c>
      <c r="B4340" s="330" t="n">
        <f aca="false">(A4340/(24*60*60))+DATE(1970,1,1)</f>
        <v>45336.9166666667</v>
      </c>
      <c r="C4340" s="132" t="n">
        <v>17.0783</v>
      </c>
      <c r="D4340" s="132" t="n">
        <v>17.1016</v>
      </c>
      <c r="E4340" s="132" t="n">
        <v>17.03931</v>
      </c>
      <c r="F4340" s="132" t="n">
        <v>17.0418</v>
      </c>
    </row>
    <row r="4341" customFormat="false" ht="12.8" hidden="false" customHeight="false" outlineLevel="0" collapsed="false">
      <c r="A4341" s="131" t="n">
        <v>1708034400</v>
      </c>
      <c r="B4341" s="330" t="n">
        <f aca="false">(A4341/(24*60*60))+DATE(1970,1,1)</f>
        <v>45337.9166666667</v>
      </c>
      <c r="C4341" s="132" t="n">
        <v>17.0418</v>
      </c>
      <c r="D4341" s="132" t="n">
        <v>17.0979</v>
      </c>
      <c r="E4341" s="132" t="n">
        <v>17.028</v>
      </c>
      <c r="F4341" s="132" t="n">
        <v>17.0527</v>
      </c>
    </row>
    <row r="4342" customFormat="false" ht="12.8" hidden="false" customHeight="false" outlineLevel="0" collapsed="false">
      <c r="A4342" s="131" t="n">
        <v>1708293600</v>
      </c>
      <c r="B4342" s="330" t="n">
        <f aca="false">(A4342/(24*60*60))+DATE(1970,1,1)</f>
        <v>45340.9166666667</v>
      </c>
      <c r="C4342" s="132" t="n">
        <v>17.04224</v>
      </c>
      <c r="D4342" s="132" t="n">
        <v>17.06197</v>
      </c>
      <c r="E4342" s="132" t="n">
        <v>17.02956</v>
      </c>
      <c r="F4342" s="132" t="n">
        <v>17.0354</v>
      </c>
    </row>
    <row r="4343" customFormat="false" ht="12.8" hidden="false" customHeight="false" outlineLevel="0" collapsed="false">
      <c r="A4343" s="131" t="n">
        <v>1708380000</v>
      </c>
      <c r="B4343" s="330" t="n">
        <f aca="false">(A4343/(24*60*60))+DATE(1970,1,1)</f>
        <v>45341.9166666667</v>
      </c>
      <c r="C4343" s="132" t="n">
        <v>17.0354</v>
      </c>
      <c r="D4343" s="132" t="n">
        <v>17.081</v>
      </c>
      <c r="E4343" s="132" t="n">
        <v>16.99408</v>
      </c>
      <c r="F4343" s="132" t="n">
        <v>17.0598</v>
      </c>
    </row>
    <row r="4344" customFormat="false" ht="12.8" hidden="false" customHeight="false" outlineLevel="0" collapsed="false">
      <c r="A4344" s="131" t="n">
        <v>1708466400</v>
      </c>
      <c r="B4344" s="330" t="n">
        <f aca="false">(A4344/(24*60*60))+DATE(1970,1,1)</f>
        <v>45342.9166666667</v>
      </c>
      <c r="C4344" s="132" t="n">
        <v>17.0598</v>
      </c>
      <c r="D4344" s="132" t="n">
        <v>17.0833</v>
      </c>
      <c r="E4344" s="132" t="n">
        <v>17.0362</v>
      </c>
      <c r="F4344" s="132" t="n">
        <v>17.0416</v>
      </c>
    </row>
    <row r="4345" customFormat="false" ht="12.8" hidden="false" customHeight="false" outlineLevel="0" collapsed="false">
      <c r="A4345" s="131" t="n">
        <v>1708552800</v>
      </c>
      <c r="B4345" s="330" t="n">
        <f aca="false">(A4345/(24*60*60))+DATE(1970,1,1)</f>
        <v>45343.9166666667</v>
      </c>
      <c r="C4345" s="132" t="n">
        <v>17.0416</v>
      </c>
      <c r="D4345" s="132" t="n">
        <v>17.1565</v>
      </c>
      <c r="E4345" s="132" t="n">
        <v>17.01041</v>
      </c>
      <c r="F4345" s="132" t="n">
        <v>17.1073</v>
      </c>
    </row>
    <row r="4346" customFormat="false" ht="12.8" hidden="false" customHeight="false" outlineLevel="0" collapsed="false">
      <c r="A4346" s="131" t="n">
        <v>1708639200</v>
      </c>
      <c r="B4346" s="330" t="n">
        <f aca="false">(A4346/(24*60*60))+DATE(1970,1,1)</f>
        <v>45344.9166666667</v>
      </c>
      <c r="C4346" s="132" t="n">
        <v>17.1073</v>
      </c>
      <c r="D4346" s="132" t="n">
        <v>17.15266</v>
      </c>
      <c r="E4346" s="132" t="n">
        <v>17.0684</v>
      </c>
      <c r="F4346" s="132" t="n">
        <v>17.0979</v>
      </c>
    </row>
    <row r="4347" customFormat="false" ht="12.8" hidden="false" customHeight="false" outlineLevel="0" collapsed="false">
      <c r="A4347" s="131" t="n">
        <v>1708898400</v>
      </c>
      <c r="B4347" s="330" t="n">
        <f aca="false">(A4347/(24*60*60))+DATE(1970,1,1)</f>
        <v>45347.9166666667</v>
      </c>
      <c r="C4347" s="132" t="n">
        <v>17.09704</v>
      </c>
      <c r="D4347" s="132" t="n">
        <v>17.1438</v>
      </c>
      <c r="E4347" s="132" t="n">
        <v>17.0725</v>
      </c>
      <c r="F4347" s="132" t="n">
        <v>17.0982</v>
      </c>
    </row>
    <row r="4348" customFormat="false" ht="12.8" hidden="false" customHeight="false" outlineLevel="0" collapsed="false">
      <c r="A4348" s="131" t="n">
        <v>1708984800</v>
      </c>
      <c r="B4348" s="330" t="n">
        <f aca="false">(A4348/(24*60*60))+DATE(1970,1,1)</f>
        <v>45348.9166666667</v>
      </c>
      <c r="C4348" s="132" t="n">
        <v>17.0982</v>
      </c>
      <c r="D4348" s="132" t="n">
        <v>17.1005</v>
      </c>
      <c r="E4348" s="132" t="n">
        <v>17.04006</v>
      </c>
      <c r="F4348" s="132" t="n">
        <v>17.063</v>
      </c>
    </row>
    <row r="4349" customFormat="false" ht="12.8" hidden="false" customHeight="false" outlineLevel="0" collapsed="false">
      <c r="A4349" s="131" t="n">
        <v>1709071200</v>
      </c>
      <c r="B4349" s="330" t="n">
        <f aca="false">(A4349/(24*60*60))+DATE(1970,1,1)</f>
        <v>45349.9166666667</v>
      </c>
      <c r="C4349" s="132" t="n">
        <v>17.063</v>
      </c>
      <c r="D4349" s="132" t="n">
        <v>17.1135</v>
      </c>
      <c r="E4349" s="132" t="n">
        <v>17.05017</v>
      </c>
      <c r="F4349" s="132" t="n">
        <v>17.0903</v>
      </c>
    </row>
    <row r="4350" customFormat="false" ht="12.8" hidden="false" customHeight="false" outlineLevel="0" collapsed="false">
      <c r="A4350" s="131" t="n">
        <v>1709157600</v>
      </c>
      <c r="B4350" s="330" t="n">
        <f aca="false">(A4350/(24*60*60))+DATE(1970,1,1)</f>
        <v>45350.9166666667</v>
      </c>
      <c r="C4350" s="132" t="n">
        <v>17.0903</v>
      </c>
      <c r="D4350" s="132" t="n">
        <v>17.1025</v>
      </c>
      <c r="E4350" s="132" t="n">
        <v>17.0394</v>
      </c>
      <c r="F4350" s="132" t="n">
        <v>17.0518</v>
      </c>
    </row>
    <row r="4351" customFormat="false" ht="12.8" hidden="false" customHeight="false" outlineLevel="0" collapsed="false">
      <c r="A4351" s="131" t="n">
        <v>1709244000</v>
      </c>
      <c r="B4351" s="330" t="n">
        <f aca="false">(A4351/(24*60*60))+DATE(1970,1,1)</f>
        <v>45351.9166666667</v>
      </c>
      <c r="C4351" s="132" t="n">
        <v>17.0518</v>
      </c>
      <c r="D4351" s="132" t="n">
        <v>17.0589</v>
      </c>
      <c r="E4351" s="132" t="n">
        <v>16.9969</v>
      </c>
      <c r="F4351" s="132" t="n">
        <v>17.0116</v>
      </c>
    </row>
    <row r="4352" customFormat="false" ht="12.8" hidden="false" customHeight="false" outlineLevel="0" collapsed="false">
      <c r="A4352" s="131" t="n">
        <v>1709503200</v>
      </c>
      <c r="B4352" s="330" t="n">
        <f aca="false">(A4352/(24*60*60))+DATE(1970,1,1)</f>
        <v>45354.9166666667</v>
      </c>
      <c r="C4352" s="132" t="n">
        <v>17.00366</v>
      </c>
      <c r="D4352" s="132" t="n">
        <v>17.0235</v>
      </c>
      <c r="E4352" s="132" t="n">
        <v>16.949</v>
      </c>
      <c r="F4352" s="132" t="n">
        <v>16.9519</v>
      </c>
    </row>
    <row r="4353" customFormat="false" ht="12.8" hidden="false" customHeight="false" outlineLevel="0" collapsed="false">
      <c r="A4353" s="131" t="n">
        <v>1709589600</v>
      </c>
      <c r="B4353" s="330" t="n">
        <f aca="false">(A4353/(24*60*60))+DATE(1970,1,1)</f>
        <v>45355.9166666667</v>
      </c>
      <c r="C4353" s="132" t="n">
        <v>16.9519</v>
      </c>
      <c r="D4353" s="132" t="n">
        <v>16.97982</v>
      </c>
      <c r="E4353" s="132" t="n">
        <v>16.8982</v>
      </c>
      <c r="F4353" s="132" t="n">
        <v>16.9474</v>
      </c>
    </row>
    <row r="4354" customFormat="false" ht="12.8" hidden="false" customHeight="false" outlineLevel="0" collapsed="false">
      <c r="A4354" s="131" t="n">
        <v>1709676000</v>
      </c>
      <c r="B4354" s="330" t="n">
        <f aca="false">(A4354/(24*60*60))+DATE(1970,1,1)</f>
        <v>45356.9166666667</v>
      </c>
      <c r="C4354" s="132" t="n">
        <v>16.9474</v>
      </c>
      <c r="D4354" s="132" t="n">
        <v>16.9522</v>
      </c>
      <c r="E4354" s="132" t="n">
        <v>16.8479</v>
      </c>
      <c r="F4354" s="132" t="n">
        <v>16.877</v>
      </c>
    </row>
    <row r="4355" customFormat="false" ht="12.8" hidden="false" customHeight="false" outlineLevel="0" collapsed="false">
      <c r="A4355" s="131" t="n">
        <v>1709762400</v>
      </c>
      <c r="B4355" s="330" t="n">
        <f aca="false">(A4355/(24*60*60))+DATE(1970,1,1)</f>
        <v>45357.9166666667</v>
      </c>
      <c r="C4355" s="132" t="n">
        <v>16.877</v>
      </c>
      <c r="D4355" s="132" t="n">
        <v>16.9231</v>
      </c>
      <c r="E4355" s="132" t="n">
        <v>16.8478</v>
      </c>
      <c r="F4355" s="132" t="n">
        <v>16.8755</v>
      </c>
    </row>
    <row r="4356" customFormat="false" ht="12.8" hidden="false" customHeight="false" outlineLevel="0" collapsed="false">
      <c r="A4356" s="131" t="n">
        <v>1709848800</v>
      </c>
      <c r="B4356" s="330" t="n">
        <f aca="false">(A4356/(24*60*60))+DATE(1970,1,1)</f>
        <v>45358.9166666667</v>
      </c>
      <c r="C4356" s="132" t="n">
        <v>16.8755</v>
      </c>
      <c r="D4356" s="132" t="n">
        <v>16.8875</v>
      </c>
      <c r="E4356" s="132" t="n">
        <v>16.7632</v>
      </c>
      <c r="F4356" s="132" t="n">
        <v>16.79235</v>
      </c>
    </row>
    <row r="4357" customFormat="false" ht="12.8" hidden="false" customHeight="false" outlineLevel="0" collapsed="false">
      <c r="A4357" s="131" t="n">
        <v>1710104400</v>
      </c>
      <c r="B4357" s="330" t="n">
        <f aca="false">(A4357/(24*60*60))+DATE(1970,1,1)</f>
        <v>45361.875</v>
      </c>
      <c r="C4357" s="132" t="n">
        <v>16.80822</v>
      </c>
      <c r="D4357" s="132" t="n">
        <v>16.8328</v>
      </c>
      <c r="E4357" s="132" t="n">
        <v>16.777</v>
      </c>
      <c r="F4357" s="132" t="n">
        <v>16.7946</v>
      </c>
    </row>
    <row r="4358" customFormat="false" ht="12.8" hidden="false" customHeight="false" outlineLevel="0" collapsed="false">
      <c r="A4358" s="131" t="n">
        <v>1710190800</v>
      </c>
      <c r="B4358" s="330" t="n">
        <f aca="false">(A4358/(24*60*60))+DATE(1970,1,1)</f>
        <v>45362.875</v>
      </c>
      <c r="C4358" s="132" t="n">
        <v>16.7946</v>
      </c>
      <c r="D4358" s="132" t="n">
        <v>16.85215</v>
      </c>
      <c r="E4358" s="132" t="n">
        <v>16.76842</v>
      </c>
      <c r="F4358" s="132" t="n">
        <v>16.799</v>
      </c>
    </row>
    <row r="4359" customFormat="false" ht="12.8" hidden="false" customHeight="false" outlineLevel="0" collapsed="false">
      <c r="A4359" s="131" t="n">
        <v>1710277200</v>
      </c>
      <c r="B4359" s="330" t="n">
        <f aca="false">(A4359/(24*60*60))+DATE(1970,1,1)</f>
        <v>45363.875</v>
      </c>
      <c r="C4359" s="132" t="n">
        <v>16.799</v>
      </c>
      <c r="D4359" s="132" t="n">
        <v>16.80077</v>
      </c>
      <c r="E4359" s="132" t="n">
        <v>16.6568</v>
      </c>
      <c r="F4359" s="132" t="n">
        <v>16.663</v>
      </c>
    </row>
    <row r="4360" customFormat="false" ht="12.8" hidden="false" customHeight="false" outlineLevel="0" collapsed="false">
      <c r="A4360" s="131" t="n">
        <v>1710363600</v>
      </c>
      <c r="B4360" s="330" t="n">
        <f aca="false">(A4360/(24*60*60))+DATE(1970,1,1)</f>
        <v>45364.875</v>
      </c>
      <c r="C4360" s="132" t="n">
        <v>16.663</v>
      </c>
      <c r="D4360" s="132" t="n">
        <v>16.7326</v>
      </c>
      <c r="E4360" s="132" t="n">
        <v>16.64475</v>
      </c>
      <c r="F4360" s="132" t="n">
        <v>16.6989</v>
      </c>
    </row>
    <row r="4361" customFormat="false" ht="12.8" hidden="false" customHeight="false" outlineLevel="0" collapsed="false">
      <c r="A4361" s="131" t="n">
        <v>1710450000</v>
      </c>
      <c r="B4361" s="330" t="n">
        <f aca="false">(A4361/(24*60*60))+DATE(1970,1,1)</f>
        <v>45365.875</v>
      </c>
      <c r="C4361" s="132" t="n">
        <v>16.6989</v>
      </c>
      <c r="D4361" s="132" t="n">
        <v>16.7375</v>
      </c>
      <c r="E4361" s="132" t="n">
        <v>16.6612</v>
      </c>
      <c r="F4361" s="132" t="n">
        <v>16.7063</v>
      </c>
    </row>
    <row r="4362" customFormat="false" ht="12.8" hidden="false" customHeight="false" outlineLevel="0" collapsed="false">
      <c r="A4362" s="131" t="n">
        <v>1710709200</v>
      </c>
      <c r="B4362" s="330" t="n">
        <f aca="false">(A4362/(24*60*60))+DATE(1970,1,1)</f>
        <v>45368.875</v>
      </c>
      <c r="C4362" s="132" t="n">
        <v>16.69149</v>
      </c>
      <c r="D4362" s="132" t="n">
        <v>16.86837</v>
      </c>
      <c r="E4362" s="132" t="n">
        <v>16.67782</v>
      </c>
      <c r="F4362" s="132" t="n">
        <v>16.8281</v>
      </c>
    </row>
    <row r="4363" customFormat="false" ht="12.8" hidden="false" customHeight="false" outlineLevel="0" collapsed="false">
      <c r="A4363" s="131" t="n">
        <v>1710795600</v>
      </c>
      <c r="B4363" s="330" t="n">
        <f aca="false">(A4363/(24*60*60))+DATE(1970,1,1)</f>
        <v>45369.875</v>
      </c>
      <c r="C4363" s="132" t="n">
        <v>16.8281</v>
      </c>
      <c r="D4363" s="132" t="n">
        <v>16.9466</v>
      </c>
      <c r="E4363" s="132" t="n">
        <v>16.7982</v>
      </c>
      <c r="F4363" s="132" t="n">
        <v>16.8045</v>
      </c>
    </row>
    <row r="4364" customFormat="false" ht="12.8" hidden="false" customHeight="false" outlineLevel="0" collapsed="false">
      <c r="A4364" s="131" t="n">
        <v>1710882000</v>
      </c>
      <c r="B4364" s="330" t="n">
        <f aca="false">(A4364/(24*60*60))+DATE(1970,1,1)</f>
        <v>45370.875</v>
      </c>
      <c r="C4364" s="132" t="n">
        <v>16.8045</v>
      </c>
      <c r="D4364" s="132" t="n">
        <v>16.8524</v>
      </c>
      <c r="E4364" s="132" t="n">
        <v>16.6705</v>
      </c>
      <c r="F4364" s="132" t="n">
        <v>16.6802</v>
      </c>
    </row>
    <row r="4365" customFormat="false" ht="12.8" hidden="false" customHeight="false" outlineLevel="0" collapsed="false">
      <c r="A4365" s="131" t="n">
        <v>1710968400</v>
      </c>
      <c r="B4365" s="330" t="n">
        <f aca="false">(A4365/(24*60*60))+DATE(1970,1,1)</f>
        <v>45371.875</v>
      </c>
      <c r="C4365" s="132" t="n">
        <v>16.6802</v>
      </c>
      <c r="D4365" s="132" t="n">
        <v>16.7879</v>
      </c>
      <c r="E4365" s="132" t="n">
        <v>16.66449</v>
      </c>
      <c r="F4365" s="132" t="n">
        <v>16.7401</v>
      </c>
    </row>
    <row r="4366" customFormat="false" ht="12.8" hidden="false" customHeight="false" outlineLevel="0" collapsed="false">
      <c r="A4366" s="131" t="n">
        <v>1711054800</v>
      </c>
      <c r="B4366" s="330" t="n">
        <f aca="false">(A4366/(24*60*60))+DATE(1970,1,1)</f>
        <v>45372.875</v>
      </c>
      <c r="C4366" s="132" t="n">
        <v>16.7401</v>
      </c>
      <c r="D4366" s="132" t="n">
        <v>16.8258</v>
      </c>
      <c r="E4366" s="132" t="n">
        <v>16.693</v>
      </c>
      <c r="F4366" s="132" t="n">
        <v>16.7375</v>
      </c>
    </row>
    <row r="4367" customFormat="false" ht="12.8" hidden="false" customHeight="false" outlineLevel="0" collapsed="false">
      <c r="A4367" s="131" t="n">
        <v>1711314000</v>
      </c>
      <c r="B4367" s="330" t="n">
        <f aca="false">(A4367/(24*60*60))+DATE(1970,1,1)</f>
        <v>45375.875</v>
      </c>
      <c r="C4367" s="132" t="n">
        <v>16.72</v>
      </c>
      <c r="D4367" s="132" t="n">
        <v>16.7683</v>
      </c>
      <c r="E4367" s="132" t="n">
        <v>16.6667</v>
      </c>
      <c r="F4367" s="132" t="n">
        <v>16.675</v>
      </c>
    </row>
    <row r="4368" customFormat="false" ht="12.8" hidden="false" customHeight="false" outlineLevel="0" collapsed="false">
      <c r="A4368" s="131" t="n">
        <v>1711400400</v>
      </c>
      <c r="B4368" s="330" t="n">
        <f aca="false">(A4368/(24*60*60))+DATE(1970,1,1)</f>
        <v>45376.875</v>
      </c>
      <c r="C4368" s="132" t="n">
        <v>16.675</v>
      </c>
      <c r="D4368" s="132" t="n">
        <v>16.7145</v>
      </c>
      <c r="E4368" s="132" t="n">
        <v>16.6386</v>
      </c>
      <c r="F4368" s="132" t="n">
        <v>16.6412</v>
      </c>
    </row>
    <row r="4369" customFormat="false" ht="12.8" hidden="false" customHeight="false" outlineLevel="0" collapsed="false">
      <c r="A4369" s="131" t="n">
        <v>1711486800</v>
      </c>
      <c r="B4369" s="330" t="n">
        <f aca="false">(A4369/(24*60*60))+DATE(1970,1,1)</f>
        <v>45377.875</v>
      </c>
      <c r="C4369" s="132" t="n">
        <v>16.6412</v>
      </c>
      <c r="D4369" s="132" t="n">
        <v>16.67511</v>
      </c>
      <c r="E4369" s="132" t="n">
        <v>16.5107</v>
      </c>
      <c r="F4369" s="132" t="n">
        <v>16.5404</v>
      </c>
    </row>
    <row r="4370" customFormat="false" ht="12.8" hidden="false" customHeight="false" outlineLevel="0" collapsed="false">
      <c r="A4370" s="131" t="n">
        <v>1711573200</v>
      </c>
      <c r="B4370" s="330" t="n">
        <f aca="false">(A4370/(24*60*60))+DATE(1970,1,1)</f>
        <v>45378.875</v>
      </c>
      <c r="C4370" s="132" t="n">
        <v>16.5404</v>
      </c>
      <c r="D4370" s="132" t="n">
        <v>16.63675</v>
      </c>
      <c r="E4370" s="132" t="n">
        <v>16.5117</v>
      </c>
      <c r="F4370" s="132" t="n">
        <v>16.6235</v>
      </c>
    </row>
    <row r="4371" customFormat="false" ht="12.8" hidden="false" customHeight="false" outlineLevel="0" collapsed="false">
      <c r="A4371" s="131" t="n">
        <v>1711659600</v>
      </c>
      <c r="B4371" s="330" t="n">
        <f aca="false">(A4371/(24*60*60))+DATE(1970,1,1)</f>
        <v>45379.875</v>
      </c>
      <c r="C4371" s="132" t="n">
        <v>16.6235</v>
      </c>
      <c r="D4371" s="132" t="n">
        <v>16.6284</v>
      </c>
      <c r="E4371" s="132" t="n">
        <v>16.5331</v>
      </c>
      <c r="F4371" s="132" t="n">
        <v>16.55344</v>
      </c>
    </row>
    <row r="4372" customFormat="false" ht="12.8" hidden="false" customHeight="false" outlineLevel="0" collapsed="false">
      <c r="A4372" s="131" t="n">
        <v>1711918800</v>
      </c>
      <c r="B4372" s="330" t="n">
        <f aca="false">(A4372/(24*60*60))+DATE(1970,1,1)</f>
        <v>45382.875</v>
      </c>
      <c r="C4372" s="132" t="n">
        <v>16.55344</v>
      </c>
      <c r="D4372" s="132" t="n">
        <v>16.6729</v>
      </c>
      <c r="E4372" s="132" t="n">
        <v>16.5317</v>
      </c>
      <c r="F4372" s="132" t="n">
        <v>16.6132</v>
      </c>
    </row>
    <row r="4373" customFormat="false" ht="12.8" hidden="false" customHeight="false" outlineLevel="0" collapsed="false">
      <c r="A4373" s="131" t="n">
        <v>1712005200</v>
      </c>
      <c r="B4373" s="330" t="n">
        <f aca="false">(A4373/(24*60*60))+DATE(1970,1,1)</f>
        <v>45383.875</v>
      </c>
      <c r="C4373" s="132" t="n">
        <v>16.6132</v>
      </c>
      <c r="D4373" s="132" t="n">
        <v>16.6535</v>
      </c>
      <c r="E4373" s="132" t="n">
        <v>16.54833</v>
      </c>
      <c r="F4373" s="132" t="n">
        <v>16.5527</v>
      </c>
    </row>
    <row r="4374" customFormat="false" ht="12.8" hidden="false" customHeight="false" outlineLevel="0" collapsed="false">
      <c r="A4374" s="131" t="n">
        <v>1712091600</v>
      </c>
      <c r="B4374" s="330" t="n">
        <f aca="false">(A4374/(24*60*60))+DATE(1970,1,1)</f>
        <v>45384.875</v>
      </c>
      <c r="C4374" s="132" t="n">
        <v>16.5527</v>
      </c>
      <c r="D4374" s="132" t="n">
        <v>16.6202</v>
      </c>
      <c r="E4374" s="132" t="n">
        <v>16.5196</v>
      </c>
      <c r="F4374" s="132" t="n">
        <v>16.5356</v>
      </c>
    </row>
    <row r="4375" customFormat="false" ht="12.8" hidden="false" customHeight="false" outlineLevel="0" collapsed="false">
      <c r="A4375" s="131" t="n">
        <v>1712178000</v>
      </c>
      <c r="B4375" s="330" t="n">
        <f aca="false">(A4375/(24*60*60))+DATE(1970,1,1)</f>
        <v>45385.875</v>
      </c>
      <c r="C4375" s="132" t="n">
        <v>16.5356</v>
      </c>
      <c r="D4375" s="132" t="n">
        <v>16.61591</v>
      </c>
      <c r="E4375" s="132" t="n">
        <v>16.49396</v>
      </c>
      <c r="F4375" s="132" t="n">
        <v>16.586</v>
      </c>
    </row>
    <row r="4376" customFormat="false" ht="12.8" hidden="false" customHeight="false" outlineLevel="0" collapsed="false">
      <c r="A4376" s="131" t="n">
        <v>1712264400</v>
      </c>
      <c r="B4376" s="330" t="n">
        <f aca="false">(A4376/(24*60*60))+DATE(1970,1,1)</f>
        <v>45386.875</v>
      </c>
      <c r="C4376" s="132" t="n">
        <v>16.586</v>
      </c>
      <c r="D4376" s="132" t="n">
        <v>16.6048</v>
      </c>
      <c r="E4376" s="132" t="n">
        <v>16.43965</v>
      </c>
      <c r="F4376" s="132" t="n">
        <v>16.4481</v>
      </c>
    </row>
    <row r="4377" customFormat="false" ht="12.8" hidden="false" customHeight="false" outlineLevel="0" collapsed="false">
      <c r="A4377" s="131" t="n">
        <v>1712523600</v>
      </c>
      <c r="B4377" s="330" t="n">
        <f aca="false">(A4377/(24*60*60))+DATE(1970,1,1)</f>
        <v>45389.875</v>
      </c>
      <c r="C4377" s="132" t="n">
        <v>16.45152</v>
      </c>
      <c r="D4377" s="132" t="n">
        <v>16.4926</v>
      </c>
      <c r="E4377" s="132" t="n">
        <v>16.31238</v>
      </c>
      <c r="F4377" s="132" t="n">
        <v>16.3173</v>
      </c>
    </row>
    <row r="4378" customFormat="false" ht="12.8" hidden="false" customHeight="false" outlineLevel="0" collapsed="false">
      <c r="A4378" s="131" t="n">
        <v>1712610000</v>
      </c>
      <c r="B4378" s="330" t="n">
        <f aca="false">(A4378/(24*60*60))+DATE(1970,1,1)</f>
        <v>45390.875</v>
      </c>
      <c r="C4378" s="132" t="n">
        <v>16.3173</v>
      </c>
      <c r="D4378" s="132" t="n">
        <v>16.42406</v>
      </c>
      <c r="E4378" s="132" t="n">
        <v>16.2598</v>
      </c>
      <c r="F4378" s="132" t="n">
        <v>16.3868</v>
      </c>
    </row>
    <row r="4379" customFormat="false" ht="12.8" hidden="false" customHeight="false" outlineLevel="0" collapsed="false">
      <c r="A4379" s="131" t="n">
        <v>1712696400</v>
      </c>
      <c r="B4379" s="330" t="n">
        <f aca="false">(A4379/(24*60*60))+DATE(1970,1,1)</f>
        <v>45391.875</v>
      </c>
      <c r="C4379" s="132" t="n">
        <v>16.3868</v>
      </c>
      <c r="D4379" s="132" t="n">
        <v>16.5203</v>
      </c>
      <c r="E4379" s="132" t="n">
        <v>16.30168</v>
      </c>
      <c r="F4379" s="132" t="n">
        <v>16.4399</v>
      </c>
    </row>
    <row r="4380" customFormat="false" ht="12.8" hidden="false" customHeight="false" outlineLevel="0" collapsed="false">
      <c r="A4380" s="131" t="n">
        <v>1712782800</v>
      </c>
      <c r="B4380" s="330" t="n">
        <f aca="false">(A4380/(24*60*60))+DATE(1970,1,1)</f>
        <v>45392.875</v>
      </c>
      <c r="C4380" s="132" t="n">
        <v>16.4399</v>
      </c>
      <c r="D4380" s="132" t="n">
        <v>16.4887</v>
      </c>
      <c r="E4380" s="132" t="n">
        <v>16.3743</v>
      </c>
      <c r="F4380" s="132" t="n">
        <v>16.4396</v>
      </c>
    </row>
    <row r="4381" customFormat="false" ht="12.8" hidden="false" customHeight="false" outlineLevel="0" collapsed="false">
      <c r="A4381" s="131" t="n">
        <v>1712869200</v>
      </c>
      <c r="B4381" s="330" t="n">
        <f aca="false">(A4381/(24*60*60))+DATE(1970,1,1)</f>
        <v>45393.875</v>
      </c>
      <c r="C4381" s="132" t="n">
        <v>16.4396</v>
      </c>
      <c r="D4381" s="132" t="n">
        <v>16.74326</v>
      </c>
      <c r="E4381" s="132" t="n">
        <v>16.40201</v>
      </c>
      <c r="F4381" s="132" t="n">
        <v>16.6294</v>
      </c>
    </row>
    <row r="4382" customFormat="false" ht="12.8" hidden="false" customHeight="false" outlineLevel="0" collapsed="false">
      <c r="A4382" s="131" t="n">
        <v>1713128400</v>
      </c>
      <c r="B4382" s="330" t="n">
        <f aca="false">(A4382/(24*60*60))+DATE(1970,1,1)</f>
        <v>45396.875</v>
      </c>
      <c r="C4382" s="132" t="n">
        <v>16.64008</v>
      </c>
      <c r="D4382" s="132" t="n">
        <v>16.7434</v>
      </c>
      <c r="E4382" s="132" t="n">
        <v>16.54098</v>
      </c>
      <c r="F4382" s="132" t="n">
        <v>16.7166</v>
      </c>
    </row>
    <row r="4383" customFormat="false" ht="12.8" hidden="false" customHeight="false" outlineLevel="0" collapsed="false">
      <c r="A4383" s="131" t="n">
        <v>1713214800</v>
      </c>
      <c r="B4383" s="330" t="n">
        <f aca="false">(A4383/(24*60*60))+DATE(1970,1,1)</f>
        <v>45397.875</v>
      </c>
      <c r="C4383" s="132" t="n">
        <v>16.7166</v>
      </c>
      <c r="D4383" s="132" t="n">
        <v>17.08592</v>
      </c>
      <c r="E4383" s="132" t="n">
        <v>16.6877</v>
      </c>
      <c r="F4383" s="132" t="n">
        <v>17.0709</v>
      </c>
    </row>
    <row r="4384" customFormat="false" ht="12.8" hidden="false" customHeight="false" outlineLevel="0" collapsed="false">
      <c r="A4384" s="131" t="n">
        <v>1713301200</v>
      </c>
      <c r="B4384" s="330" t="n">
        <f aca="false">(A4384/(24*60*60))+DATE(1970,1,1)</f>
        <v>45398.875</v>
      </c>
      <c r="C4384" s="132" t="n">
        <v>17.0709</v>
      </c>
      <c r="D4384" s="132" t="n">
        <v>17.08538</v>
      </c>
      <c r="E4384" s="132" t="n">
        <v>16.861</v>
      </c>
      <c r="F4384" s="132" t="n">
        <v>16.9605</v>
      </c>
    </row>
    <row r="4385" customFormat="false" ht="12.8" hidden="false" customHeight="false" outlineLevel="0" collapsed="false">
      <c r="A4385" s="131" t="n">
        <v>1713387600</v>
      </c>
      <c r="B4385" s="330" t="n">
        <f aca="false">(A4385/(24*60*60))+DATE(1970,1,1)</f>
        <v>45399.875</v>
      </c>
      <c r="C4385" s="132" t="n">
        <v>16.9605</v>
      </c>
      <c r="D4385" s="132" t="n">
        <v>17.16981</v>
      </c>
      <c r="E4385" s="132" t="n">
        <v>16.9189</v>
      </c>
      <c r="F4385" s="132" t="n">
        <v>17.0659</v>
      </c>
    </row>
    <row r="4386" customFormat="false" ht="12.8" hidden="false" customHeight="false" outlineLevel="0" collapsed="false">
      <c r="A4386" s="131" t="n">
        <v>1713474000</v>
      </c>
      <c r="B4386" s="330" t="n">
        <f aca="false">(A4386/(24*60*60))+DATE(1970,1,1)</f>
        <v>45400.875</v>
      </c>
      <c r="C4386" s="132" t="n">
        <v>17.0659</v>
      </c>
      <c r="D4386" s="132" t="n">
        <v>18.1565</v>
      </c>
      <c r="E4386" s="132" t="n">
        <v>17.0231</v>
      </c>
      <c r="F4386" s="132" t="n">
        <v>17.0694</v>
      </c>
    </row>
    <row r="4387" customFormat="false" ht="12.8" hidden="false" customHeight="false" outlineLevel="0" collapsed="false">
      <c r="A4387" s="131" t="n">
        <v>1713733200</v>
      </c>
      <c r="B4387" s="330" t="n">
        <f aca="false">(A4387/(24*60*60))+DATE(1970,1,1)</f>
        <v>45403.875</v>
      </c>
      <c r="C4387" s="132" t="n">
        <v>17.06021</v>
      </c>
      <c r="D4387" s="132" t="n">
        <v>17.2392</v>
      </c>
      <c r="E4387" s="132" t="n">
        <v>17.0101</v>
      </c>
      <c r="F4387" s="132" t="n">
        <v>17.1357</v>
      </c>
    </row>
    <row r="4388" customFormat="false" ht="12.8" hidden="false" customHeight="false" outlineLevel="0" collapsed="false">
      <c r="A4388" s="131" t="n">
        <v>1713819600</v>
      </c>
      <c r="B4388" s="330" t="n">
        <f aca="false">(A4388/(24*60*60))+DATE(1970,1,1)</f>
        <v>45404.875</v>
      </c>
      <c r="C4388" s="132" t="n">
        <v>17.1357</v>
      </c>
      <c r="D4388" s="132" t="n">
        <v>17.15</v>
      </c>
      <c r="E4388" s="132" t="n">
        <v>16.9481</v>
      </c>
      <c r="F4388" s="132" t="n">
        <v>16.9576</v>
      </c>
    </row>
    <row r="4389" customFormat="false" ht="12.8" hidden="false" customHeight="false" outlineLevel="0" collapsed="false">
      <c r="A4389" s="131" t="n">
        <v>1713906000</v>
      </c>
      <c r="B4389" s="330" t="n">
        <f aca="false">(A4389/(24*60*60))+DATE(1970,1,1)</f>
        <v>45405.875</v>
      </c>
      <c r="C4389" s="132" t="n">
        <v>16.9576</v>
      </c>
      <c r="D4389" s="132" t="n">
        <v>17.1452</v>
      </c>
      <c r="E4389" s="132" t="n">
        <v>16.9058</v>
      </c>
      <c r="F4389" s="132" t="n">
        <v>17.0713</v>
      </c>
    </row>
    <row r="4390" customFormat="false" ht="12.8" hidden="false" customHeight="false" outlineLevel="0" collapsed="false">
      <c r="A4390" s="131" t="n">
        <v>1713992400</v>
      </c>
      <c r="B4390" s="330" t="n">
        <f aca="false">(A4390/(24*60*60))+DATE(1970,1,1)</f>
        <v>45406.875</v>
      </c>
      <c r="C4390" s="132" t="n">
        <v>17.0713</v>
      </c>
      <c r="D4390" s="132" t="n">
        <v>17.38838</v>
      </c>
      <c r="E4390" s="132" t="n">
        <v>17.0137</v>
      </c>
      <c r="F4390" s="132" t="n">
        <v>17.1991</v>
      </c>
    </row>
    <row r="4391" customFormat="false" ht="12.8" hidden="false" customHeight="false" outlineLevel="0" collapsed="false">
      <c r="A4391" s="131" t="n">
        <v>1714078800</v>
      </c>
      <c r="B4391" s="330" t="n">
        <f aca="false">(A4391/(24*60*60))+DATE(1970,1,1)</f>
        <v>45407.875</v>
      </c>
      <c r="C4391" s="132" t="n">
        <v>17.1991</v>
      </c>
      <c r="D4391" s="132" t="n">
        <v>17.27923</v>
      </c>
      <c r="E4391" s="132" t="n">
        <v>17.1137</v>
      </c>
      <c r="F4391" s="132" t="n">
        <v>17.1328</v>
      </c>
    </row>
    <row r="4392" customFormat="false" ht="12.8" hidden="false" customHeight="false" outlineLevel="0" collapsed="false">
      <c r="A4392" s="131" t="n">
        <v>1714338000</v>
      </c>
      <c r="B4392" s="330" t="n">
        <f aca="false">(A4392/(24*60*60))+DATE(1970,1,1)</f>
        <v>45410.875</v>
      </c>
      <c r="C4392" s="132" t="n">
        <v>17.1328</v>
      </c>
      <c r="D4392" s="132" t="n">
        <v>17.24702</v>
      </c>
      <c r="E4392" s="132" t="n">
        <v>16.98996</v>
      </c>
      <c r="F4392" s="132" t="n">
        <v>17.0052</v>
      </c>
    </row>
    <row r="4393" customFormat="false" ht="12.8" hidden="false" customHeight="false" outlineLevel="0" collapsed="false">
      <c r="A4393" s="131" t="n">
        <v>1714424400</v>
      </c>
      <c r="B4393" s="330" t="n">
        <f aca="false">(A4393/(24*60*60))+DATE(1970,1,1)</f>
        <v>45411.875</v>
      </c>
      <c r="C4393" s="132" t="n">
        <v>17.0052</v>
      </c>
      <c r="D4393" s="132" t="n">
        <v>17.144</v>
      </c>
      <c r="E4393" s="132" t="n">
        <v>16.95859</v>
      </c>
      <c r="F4393" s="132" t="n">
        <v>17.1365</v>
      </c>
    </row>
    <row r="4394" customFormat="false" ht="12.8" hidden="false" customHeight="false" outlineLevel="0" collapsed="false">
      <c r="A4394" s="131" t="n">
        <v>1714510800</v>
      </c>
      <c r="B4394" s="330" t="n">
        <f aca="false">(A4394/(24*60*60))+DATE(1970,1,1)</f>
        <v>45412.875</v>
      </c>
      <c r="C4394" s="132" t="n">
        <v>17.1365</v>
      </c>
      <c r="D4394" s="132" t="n">
        <v>17.16052</v>
      </c>
      <c r="E4394" s="132" t="n">
        <v>16.9105</v>
      </c>
      <c r="F4394" s="132" t="n">
        <v>16.9939</v>
      </c>
    </row>
    <row r="4395" customFormat="false" ht="12.8" hidden="false" customHeight="false" outlineLevel="0" collapsed="false">
      <c r="A4395" s="131" t="n">
        <v>1714597200</v>
      </c>
      <c r="B4395" s="330" t="n">
        <f aca="false">(A4395/(24*60*60))+DATE(1970,1,1)</f>
        <v>45413.875</v>
      </c>
      <c r="C4395" s="132" t="n">
        <v>16.9939</v>
      </c>
      <c r="D4395" s="132" t="n">
        <v>17.01453</v>
      </c>
      <c r="E4395" s="132" t="n">
        <v>16.9003</v>
      </c>
      <c r="F4395" s="132" t="n">
        <v>16.9825</v>
      </c>
    </row>
    <row r="4396" customFormat="false" ht="12.8" hidden="false" customHeight="false" outlineLevel="0" collapsed="false">
      <c r="A4396" s="131" t="n">
        <v>1714683600</v>
      </c>
      <c r="B4396" s="330" t="n">
        <f aca="false">(A4396/(24*60*60))+DATE(1970,1,1)</f>
        <v>45414.875</v>
      </c>
      <c r="C4396" s="132" t="n">
        <v>16.9825</v>
      </c>
      <c r="D4396" s="132" t="n">
        <v>17.0353</v>
      </c>
      <c r="E4396" s="132" t="n">
        <v>16.8249</v>
      </c>
      <c r="F4396" s="132" t="n">
        <v>16.9473</v>
      </c>
    </row>
    <row r="4397" customFormat="false" ht="12.8" hidden="false" customHeight="false" outlineLevel="0" collapsed="false">
      <c r="A4397" s="131" t="n">
        <v>1714942800</v>
      </c>
      <c r="B4397" s="330" t="n">
        <f aca="false">(A4397/(24*60*60))+DATE(1970,1,1)</f>
        <v>45417.875</v>
      </c>
      <c r="C4397" s="132" t="n">
        <v>16.9473</v>
      </c>
      <c r="D4397" s="132" t="n">
        <v>16.984</v>
      </c>
      <c r="E4397" s="132" t="n">
        <v>16.85181</v>
      </c>
      <c r="F4397" s="132" t="n">
        <v>16.8782</v>
      </c>
    </row>
    <row r="4398" customFormat="false" ht="12.8" hidden="false" customHeight="false" outlineLevel="0" collapsed="false">
      <c r="A4398" s="131" t="n">
        <v>1715029200</v>
      </c>
      <c r="B4398" s="330" t="n">
        <f aca="false">(A4398/(24*60*60))+DATE(1970,1,1)</f>
        <v>45418.875</v>
      </c>
      <c r="C4398" s="132" t="n">
        <v>16.8782</v>
      </c>
      <c r="D4398" s="132" t="n">
        <v>16.9378</v>
      </c>
      <c r="E4398" s="132" t="n">
        <v>16.832</v>
      </c>
      <c r="F4398" s="132" t="n">
        <v>16.9011</v>
      </c>
    </row>
    <row r="4399" customFormat="false" ht="12.8" hidden="false" customHeight="false" outlineLevel="0" collapsed="false">
      <c r="A4399" s="131" t="n">
        <v>1715115600</v>
      </c>
      <c r="B4399" s="330" t="n">
        <f aca="false">(A4399/(24*60*60))+DATE(1970,1,1)</f>
        <v>45419.875</v>
      </c>
      <c r="C4399" s="132" t="n">
        <v>16.9011</v>
      </c>
      <c r="D4399" s="132" t="n">
        <v>16.9787</v>
      </c>
      <c r="E4399" s="132" t="n">
        <v>16.8755</v>
      </c>
      <c r="F4399" s="132" t="n">
        <v>16.8983</v>
      </c>
    </row>
    <row r="4400" customFormat="false" ht="12.8" hidden="false" customHeight="false" outlineLevel="0" collapsed="false">
      <c r="A4400" s="131" t="n">
        <v>1715202000</v>
      </c>
      <c r="B4400" s="330" t="n">
        <f aca="false">(A4400/(24*60*60))+DATE(1970,1,1)</f>
        <v>45420.875</v>
      </c>
      <c r="C4400" s="132" t="n">
        <v>16.8983</v>
      </c>
      <c r="D4400" s="132" t="n">
        <v>16.96353</v>
      </c>
      <c r="E4400" s="132" t="n">
        <v>16.755</v>
      </c>
      <c r="F4400" s="132" t="n">
        <v>16.7714</v>
      </c>
    </row>
    <row r="4401" customFormat="false" ht="12.8" hidden="false" customHeight="false" outlineLevel="0" collapsed="false">
      <c r="A4401" s="131" t="n">
        <v>1715288400</v>
      </c>
      <c r="B4401" s="330" t="n">
        <f aca="false">(A4401/(24*60*60))+DATE(1970,1,1)</f>
        <v>45421.875</v>
      </c>
      <c r="C4401" s="132" t="n">
        <v>16.7714</v>
      </c>
      <c r="D4401" s="132" t="n">
        <v>16.8118</v>
      </c>
      <c r="E4401" s="132" t="n">
        <v>16.71974</v>
      </c>
      <c r="F4401" s="132" t="n">
        <v>16.7554</v>
      </c>
    </row>
    <row r="4402" customFormat="false" ht="12.8" hidden="false" customHeight="false" outlineLevel="0" collapsed="false">
      <c r="A4402" s="131" t="n">
        <v>1715547600</v>
      </c>
      <c r="B4402" s="330" t="n">
        <f aca="false">(A4402/(24*60*60))+DATE(1970,1,1)</f>
        <v>45424.875</v>
      </c>
      <c r="C4402" s="132" t="n">
        <v>16.7554</v>
      </c>
      <c r="D4402" s="132" t="n">
        <v>16.8256</v>
      </c>
      <c r="E4402" s="132" t="n">
        <v>16.7309</v>
      </c>
      <c r="F4402" s="132" t="n">
        <v>16.8015</v>
      </c>
    </row>
    <row r="4403" customFormat="false" ht="12.8" hidden="false" customHeight="false" outlineLevel="0" collapsed="false">
      <c r="A4403" s="131" t="n">
        <v>1715634000</v>
      </c>
      <c r="B4403" s="330" t="n">
        <f aca="false">(A4403/(24*60*60))+DATE(1970,1,1)</f>
        <v>45425.875</v>
      </c>
      <c r="C4403" s="132" t="n">
        <v>16.8015</v>
      </c>
      <c r="D4403" s="132" t="n">
        <v>16.87699</v>
      </c>
      <c r="E4403" s="132" t="n">
        <v>16.7697</v>
      </c>
      <c r="F4403" s="132" t="n">
        <v>16.8507</v>
      </c>
    </row>
    <row r="4404" customFormat="false" ht="12.8" hidden="false" customHeight="false" outlineLevel="0" collapsed="false">
      <c r="A4404" s="131" t="n">
        <v>1715720400</v>
      </c>
      <c r="B4404" s="330" t="n">
        <f aca="false">(A4404/(24*60*60))+DATE(1970,1,1)</f>
        <v>45426.875</v>
      </c>
      <c r="C4404" s="132" t="n">
        <v>16.8507</v>
      </c>
      <c r="D4404" s="132" t="n">
        <v>16.899</v>
      </c>
      <c r="E4404" s="132" t="n">
        <v>16.6487</v>
      </c>
      <c r="F4404" s="132" t="n">
        <v>16.6837</v>
      </c>
    </row>
    <row r="4405" customFormat="false" ht="12.8" hidden="false" customHeight="false" outlineLevel="0" collapsed="false">
      <c r="A4405" s="131" t="n">
        <v>1715806800</v>
      </c>
      <c r="B4405" s="330" t="n">
        <f aca="false">(A4405/(24*60*60))+DATE(1970,1,1)</f>
        <v>45427.875</v>
      </c>
      <c r="C4405" s="132" t="n">
        <v>16.6837</v>
      </c>
      <c r="D4405" s="132" t="n">
        <v>16.7407</v>
      </c>
      <c r="E4405" s="132" t="n">
        <v>16.66</v>
      </c>
      <c r="F4405" s="132" t="n">
        <v>16.6881</v>
      </c>
    </row>
    <row r="4406" customFormat="false" ht="12.8" hidden="false" customHeight="false" outlineLevel="0" collapsed="false">
      <c r="A4406" s="131" t="n">
        <v>1715893200</v>
      </c>
      <c r="B4406" s="330" t="n">
        <f aca="false">(A4406/(24*60*60))+DATE(1970,1,1)</f>
        <v>45428.875</v>
      </c>
      <c r="C4406" s="132" t="n">
        <v>16.6881</v>
      </c>
      <c r="D4406" s="132" t="n">
        <v>16.7166</v>
      </c>
      <c r="E4406" s="132" t="n">
        <v>16.5857</v>
      </c>
      <c r="F4406" s="132" t="n">
        <v>16.5923</v>
      </c>
    </row>
    <row r="4407" customFormat="false" ht="12.8" hidden="false" customHeight="false" outlineLevel="0" collapsed="false">
      <c r="A4407" s="131" t="n">
        <v>1716152400</v>
      </c>
      <c r="B4407" s="330" t="n">
        <f aca="false">(A4407/(24*60*60))+DATE(1970,1,1)</f>
        <v>45431.875</v>
      </c>
      <c r="C4407" s="132" t="n">
        <v>16.59799</v>
      </c>
      <c r="D4407" s="132" t="n">
        <v>16.6406</v>
      </c>
      <c r="E4407" s="132" t="n">
        <v>16.5483</v>
      </c>
      <c r="F4407" s="132" t="n">
        <v>16.5583</v>
      </c>
    </row>
    <row r="4408" customFormat="false" ht="12.8" hidden="false" customHeight="false" outlineLevel="0" collapsed="false">
      <c r="A4408" s="131" t="n">
        <v>1716238800</v>
      </c>
      <c r="B4408" s="330" t="n">
        <f aca="false">(A4408/(24*60*60))+DATE(1970,1,1)</f>
        <v>45432.875</v>
      </c>
      <c r="C4408" s="132" t="n">
        <v>16.5583</v>
      </c>
      <c r="D4408" s="132" t="n">
        <v>16.6673</v>
      </c>
      <c r="E4408" s="132" t="n">
        <v>16.52735</v>
      </c>
      <c r="F4408" s="132" t="n">
        <v>16.6382</v>
      </c>
    </row>
    <row r="4409" customFormat="false" ht="12.8" hidden="false" customHeight="false" outlineLevel="0" collapsed="false">
      <c r="A4409" s="131" t="n">
        <v>1716325200</v>
      </c>
      <c r="B4409" s="330" t="n">
        <f aca="false">(A4409/(24*60*60))+DATE(1970,1,1)</f>
        <v>45433.875</v>
      </c>
      <c r="C4409" s="132" t="n">
        <v>16.6382</v>
      </c>
      <c r="D4409" s="132" t="n">
        <v>16.6921</v>
      </c>
      <c r="E4409" s="132" t="n">
        <v>16.59148</v>
      </c>
      <c r="F4409" s="132" t="n">
        <v>16.6572</v>
      </c>
    </row>
    <row r="4410" customFormat="false" ht="12.8" hidden="false" customHeight="false" outlineLevel="0" collapsed="false">
      <c r="A4410" s="131" t="n">
        <v>1716411600</v>
      </c>
      <c r="B4410" s="330" t="n">
        <f aca="false">(A4410/(24*60*60))+DATE(1970,1,1)</f>
        <v>45434.875</v>
      </c>
      <c r="C4410" s="132" t="n">
        <v>16.6572</v>
      </c>
      <c r="D4410" s="132" t="n">
        <v>16.7581</v>
      </c>
      <c r="E4410" s="132" t="n">
        <v>16.6206</v>
      </c>
      <c r="F4410" s="132" t="n">
        <v>16.7183</v>
      </c>
    </row>
    <row r="4411" customFormat="false" ht="12.8" hidden="false" customHeight="false" outlineLevel="0" collapsed="false">
      <c r="A4411" s="131" t="n">
        <v>1716498000</v>
      </c>
      <c r="B4411" s="330" t="n">
        <f aca="false">(A4411/(24*60*60))+DATE(1970,1,1)</f>
        <v>45435.875</v>
      </c>
      <c r="C4411" s="132" t="n">
        <v>16.7183</v>
      </c>
      <c r="D4411" s="132" t="n">
        <v>16.75278</v>
      </c>
      <c r="E4411" s="132" t="n">
        <v>16.6668</v>
      </c>
      <c r="F4411" s="132" t="n">
        <v>16.6691</v>
      </c>
    </row>
    <row r="4412" customFormat="false" ht="12.8" hidden="false" customHeight="false" outlineLevel="0" collapsed="false">
      <c r="A4412" s="131" t="n">
        <v>1716757200</v>
      </c>
      <c r="B4412" s="330" t="n">
        <f aca="false">(A4412/(24*60*60))+DATE(1970,1,1)</f>
        <v>45438.875</v>
      </c>
      <c r="C4412" s="132" t="n">
        <v>16.67316</v>
      </c>
      <c r="D4412" s="132" t="n">
        <v>16.7012</v>
      </c>
      <c r="E4412" s="132" t="n">
        <v>16.6345</v>
      </c>
      <c r="F4412" s="132" t="n">
        <v>16.6345</v>
      </c>
    </row>
    <row r="4413" customFormat="false" ht="12.8" hidden="false" customHeight="false" outlineLevel="0" collapsed="false">
      <c r="A4413" s="131" t="n">
        <v>1716843600</v>
      </c>
      <c r="B4413" s="330" t="n">
        <f aca="false">(A4413/(24*60*60))+DATE(1970,1,1)</f>
        <v>45439.875</v>
      </c>
      <c r="C4413" s="132" t="n">
        <v>16.6345</v>
      </c>
      <c r="D4413" s="132" t="n">
        <v>16.8233</v>
      </c>
      <c r="E4413" s="132" t="n">
        <v>16.63247</v>
      </c>
      <c r="F4413" s="132" t="n">
        <v>16.7931</v>
      </c>
    </row>
    <row r="4414" customFormat="false" ht="12.8" hidden="false" customHeight="false" outlineLevel="0" collapsed="false">
      <c r="A4414" s="131" t="n">
        <v>1716930000</v>
      </c>
      <c r="B4414" s="330" t="n">
        <f aca="false">(A4414/(24*60*60))+DATE(1970,1,1)</f>
        <v>45440.875</v>
      </c>
      <c r="C4414" s="132" t="n">
        <v>16.7931</v>
      </c>
      <c r="D4414" s="132" t="n">
        <v>16.989</v>
      </c>
      <c r="E4414" s="132" t="n">
        <v>16.7415</v>
      </c>
      <c r="F4414" s="132" t="n">
        <v>16.9668</v>
      </c>
    </row>
    <row r="4415" customFormat="false" ht="12.8" hidden="false" customHeight="false" outlineLevel="0" collapsed="false">
      <c r="A4415" s="131" t="n">
        <v>1717016400</v>
      </c>
      <c r="B4415" s="330" t="n">
        <f aca="false">(A4415/(24*60*60))+DATE(1970,1,1)</f>
        <v>45441.875</v>
      </c>
      <c r="C4415" s="132" t="n">
        <v>16.9668</v>
      </c>
      <c r="D4415" s="132" t="n">
        <v>17.131</v>
      </c>
      <c r="E4415" s="132" t="n">
        <v>16.9072</v>
      </c>
      <c r="F4415" s="132" t="n">
        <v>17.02</v>
      </c>
    </row>
    <row r="4416" customFormat="false" ht="12.8" hidden="false" customHeight="false" outlineLevel="0" collapsed="false">
      <c r="A4416" s="131" t="n">
        <v>1717102800</v>
      </c>
      <c r="B4416" s="330" t="n">
        <f aca="false">(A4416/(24*60*60))+DATE(1970,1,1)</f>
        <v>45442.875</v>
      </c>
      <c r="C4416" s="132" t="n">
        <v>17.02</v>
      </c>
      <c r="D4416" s="132" t="n">
        <v>17.0712</v>
      </c>
      <c r="E4416" s="132" t="n">
        <v>16.91694</v>
      </c>
      <c r="F4416" s="132" t="n">
        <v>16.988</v>
      </c>
    </row>
    <row r="4417" customFormat="false" ht="12.8" hidden="false" customHeight="false" outlineLevel="0" collapsed="false">
      <c r="A4417" s="131" t="n">
        <v>1717362000</v>
      </c>
      <c r="B4417" s="330" t="n">
        <f aca="false">(A4417/(24*60*60))+DATE(1970,1,1)</f>
        <v>45445.875</v>
      </c>
      <c r="C4417" s="132" t="n">
        <v>16.95141</v>
      </c>
      <c r="D4417" s="132" t="n">
        <v>17.7491</v>
      </c>
      <c r="E4417" s="132" t="n">
        <v>16.9164</v>
      </c>
      <c r="F4417" s="132" t="n">
        <v>17.681</v>
      </c>
    </row>
    <row r="4418" customFormat="false" ht="12.8" hidden="false" customHeight="false" outlineLevel="0" collapsed="false">
      <c r="A4418" s="131" t="n">
        <v>1717448400</v>
      </c>
      <c r="B4418" s="330" t="n">
        <f aca="false">(A4418/(24*60*60))+DATE(1970,1,1)</f>
        <v>45446.875</v>
      </c>
      <c r="C4418" s="132" t="n">
        <v>17.681</v>
      </c>
      <c r="D4418" s="132" t="n">
        <v>18.19609</v>
      </c>
      <c r="E4418" s="132" t="n">
        <v>17.5432</v>
      </c>
      <c r="F4418" s="132" t="n">
        <v>17.8566</v>
      </c>
    </row>
    <row r="4419" customFormat="false" ht="12.8" hidden="false" customHeight="false" outlineLevel="0" collapsed="false">
      <c r="A4419" s="131" t="n">
        <v>1717534800</v>
      </c>
      <c r="B4419" s="330" t="n">
        <f aca="false">(A4419/(24*60*60))+DATE(1970,1,1)</f>
        <v>45447.875</v>
      </c>
      <c r="C4419" s="132" t="n">
        <v>17.8566</v>
      </c>
      <c r="D4419" s="132" t="n">
        <v>17.85774</v>
      </c>
      <c r="E4419" s="132" t="n">
        <v>17.4801</v>
      </c>
      <c r="F4419" s="132" t="n">
        <v>17.5045</v>
      </c>
    </row>
    <row r="4420" customFormat="false" ht="12.8" hidden="false" customHeight="false" outlineLevel="0" collapsed="false">
      <c r="A4420" s="131" t="n">
        <v>1717621200</v>
      </c>
      <c r="B4420" s="330" t="n">
        <f aca="false">(A4420/(24*60*60))+DATE(1970,1,1)</f>
        <v>45448.875</v>
      </c>
      <c r="C4420" s="132" t="n">
        <v>17.5045</v>
      </c>
      <c r="D4420" s="132" t="n">
        <v>18.00775</v>
      </c>
      <c r="E4420" s="132" t="n">
        <v>17.4433</v>
      </c>
      <c r="F4420" s="132" t="n">
        <v>17.9797</v>
      </c>
    </row>
    <row r="4421" customFormat="false" ht="12.8" hidden="false" customHeight="false" outlineLevel="0" collapsed="false">
      <c r="A4421" s="131" t="n">
        <v>1717707600</v>
      </c>
      <c r="B4421" s="330" t="n">
        <f aca="false">(A4421/(24*60*60))+DATE(1970,1,1)</f>
        <v>45449.875</v>
      </c>
      <c r="C4421" s="132" t="n">
        <v>17.9797</v>
      </c>
      <c r="D4421" s="132" t="n">
        <v>18.45602</v>
      </c>
      <c r="E4421" s="132" t="n">
        <v>17.80138</v>
      </c>
      <c r="F4421" s="132" t="n">
        <v>18.3975</v>
      </c>
    </row>
    <row r="4422" customFormat="false" ht="12.8" hidden="false" customHeight="false" outlineLevel="0" collapsed="false">
      <c r="A4422" s="131" t="n">
        <v>1717966800</v>
      </c>
      <c r="B4422" s="330" t="n">
        <f aca="false">(A4422/(24*60*60))+DATE(1970,1,1)</f>
        <v>45452.875</v>
      </c>
      <c r="C4422" s="132" t="n">
        <v>18.3975</v>
      </c>
      <c r="D4422" s="132" t="n">
        <v>18.65756</v>
      </c>
      <c r="E4422" s="132" t="n">
        <v>18.19648</v>
      </c>
      <c r="F4422" s="132" t="n">
        <v>18.21</v>
      </c>
    </row>
    <row r="4423" customFormat="false" ht="12.8" hidden="false" customHeight="false" outlineLevel="0" collapsed="false">
      <c r="A4423" s="131" t="n">
        <v>1718053200</v>
      </c>
      <c r="B4423" s="330" t="n">
        <f aca="false">(A4423/(24*60*60))+DATE(1970,1,1)</f>
        <v>45453.875</v>
      </c>
      <c r="C4423" s="132" t="n">
        <v>18.21</v>
      </c>
      <c r="D4423" s="132" t="n">
        <v>18.6014</v>
      </c>
      <c r="E4423" s="132" t="n">
        <v>18.1921</v>
      </c>
      <c r="F4423" s="132" t="n">
        <v>18.5492</v>
      </c>
    </row>
    <row r="4424" customFormat="false" ht="12.8" hidden="false" customHeight="false" outlineLevel="0" collapsed="false">
      <c r="A4424" s="131" t="n">
        <v>1718139600</v>
      </c>
      <c r="B4424" s="330" t="n">
        <f aca="false">(A4424/(24*60*60))+DATE(1970,1,1)</f>
        <v>45454.875</v>
      </c>
      <c r="C4424" s="132" t="n">
        <v>18.5492</v>
      </c>
      <c r="D4424" s="132" t="n">
        <v>18.99643</v>
      </c>
      <c r="E4424" s="132" t="n">
        <v>18.5079</v>
      </c>
      <c r="F4424" s="132" t="n">
        <v>18.7245</v>
      </c>
    </row>
    <row r="4425" customFormat="false" ht="12.8" hidden="false" customHeight="false" outlineLevel="0" collapsed="false">
      <c r="A4425" s="131" t="n">
        <v>1718226000</v>
      </c>
      <c r="B4425" s="330" t="n">
        <f aca="false">(A4425/(24*60*60))+DATE(1970,1,1)</f>
        <v>45455.875</v>
      </c>
      <c r="C4425" s="132" t="n">
        <v>18.7245</v>
      </c>
      <c r="D4425" s="132" t="n">
        <v>18.84523</v>
      </c>
      <c r="E4425" s="132" t="n">
        <v>18.3472</v>
      </c>
      <c r="F4425" s="132" t="n">
        <v>18.355</v>
      </c>
    </row>
    <row r="4426" customFormat="false" ht="12.8" hidden="false" customHeight="false" outlineLevel="0" collapsed="false">
      <c r="A4426" s="131" t="n">
        <v>1718312400</v>
      </c>
      <c r="B4426" s="330" t="n">
        <f aca="false">(A4426/(24*60*60))+DATE(1970,1,1)</f>
        <v>45456.875</v>
      </c>
      <c r="C4426" s="132" t="n">
        <v>18.355</v>
      </c>
      <c r="D4426" s="132" t="n">
        <v>18.68037</v>
      </c>
      <c r="E4426" s="132" t="n">
        <v>18.355</v>
      </c>
      <c r="F4426" s="132" t="n">
        <v>18.4513</v>
      </c>
    </row>
    <row r="4427" customFormat="false" ht="12.8" hidden="false" customHeight="false" outlineLevel="0" collapsed="false">
      <c r="A4427" s="131" t="n">
        <v>1718571600</v>
      </c>
      <c r="B4427" s="330" t="n">
        <f aca="false">(A4427/(24*60*60))+DATE(1970,1,1)</f>
        <v>45459.875</v>
      </c>
      <c r="C4427" s="132" t="n">
        <v>18.4513</v>
      </c>
      <c r="D4427" s="132" t="n">
        <v>18.63495</v>
      </c>
      <c r="E4427" s="132" t="n">
        <v>18.42847</v>
      </c>
      <c r="F4427" s="132" t="n">
        <v>18.5224</v>
      </c>
    </row>
    <row r="4428" customFormat="false" ht="12.8" hidden="false" customHeight="false" outlineLevel="0" collapsed="false">
      <c r="A4428" s="131" t="n">
        <v>1718658000</v>
      </c>
      <c r="B4428" s="330" t="n">
        <f aca="false">(A4428/(24*60*60))+DATE(1970,1,1)</f>
        <v>45460.875</v>
      </c>
      <c r="C4428" s="132" t="n">
        <v>18.5224</v>
      </c>
      <c r="D4428" s="132" t="n">
        <v>18.55554</v>
      </c>
      <c r="E4428" s="132" t="n">
        <v>18.29013</v>
      </c>
      <c r="F4428" s="132" t="n">
        <v>18.4033</v>
      </c>
    </row>
    <row r="4429" customFormat="false" ht="12.8" hidden="false" customHeight="false" outlineLevel="0" collapsed="false">
      <c r="A4429" s="131" t="n">
        <v>1718744400</v>
      </c>
      <c r="B4429" s="330" t="n">
        <f aca="false">(A4429/(24*60*60))+DATE(1970,1,1)</f>
        <v>45461.875</v>
      </c>
      <c r="C4429" s="132" t="n">
        <v>18.4033</v>
      </c>
      <c r="D4429" s="132" t="n">
        <v>18.47604</v>
      </c>
      <c r="E4429" s="132" t="n">
        <v>18.3595</v>
      </c>
      <c r="F4429" s="132" t="n">
        <v>18.4098</v>
      </c>
    </row>
    <row r="4430" customFormat="false" ht="12.8" hidden="false" customHeight="false" outlineLevel="0" collapsed="false">
      <c r="A4430" s="131" t="n">
        <v>1718830800</v>
      </c>
      <c r="B4430" s="330" t="n">
        <f aca="false">(A4430/(24*60*60))+DATE(1970,1,1)</f>
        <v>45462.875</v>
      </c>
      <c r="C4430" s="132" t="n">
        <v>18.4098</v>
      </c>
      <c r="D4430" s="132" t="n">
        <v>18.45837</v>
      </c>
      <c r="E4430" s="132" t="n">
        <v>18.25497</v>
      </c>
      <c r="F4430" s="132" t="n">
        <v>18.3632</v>
      </c>
    </row>
    <row r="4431" customFormat="false" ht="12.8" hidden="false" customHeight="false" outlineLevel="0" collapsed="false">
      <c r="A4431" s="131" t="n">
        <v>1718917200</v>
      </c>
      <c r="B4431" s="330" t="n">
        <f aca="false">(A4431/(24*60*60))+DATE(1970,1,1)</f>
        <v>45463.875</v>
      </c>
      <c r="C4431" s="132" t="n">
        <v>18.3632</v>
      </c>
      <c r="D4431" s="132" t="n">
        <v>18.37219</v>
      </c>
      <c r="E4431" s="132" t="n">
        <v>18.08368</v>
      </c>
      <c r="F4431" s="132" t="n">
        <v>18.08446</v>
      </c>
    </row>
    <row r="4432" customFormat="false" ht="12.8" hidden="false" customHeight="false" outlineLevel="0" collapsed="false">
      <c r="A4432" s="131" t="n">
        <v>1719176400</v>
      </c>
      <c r="B4432" s="330" t="n">
        <f aca="false">(A4432/(24*60*60))+DATE(1970,1,1)</f>
        <v>45466.875</v>
      </c>
      <c r="C4432" s="132" t="n">
        <v>18.08446</v>
      </c>
      <c r="D4432" s="132" t="n">
        <v>18.14833</v>
      </c>
      <c r="E4432" s="132" t="n">
        <v>17.8725</v>
      </c>
      <c r="F4432" s="132" t="n">
        <v>17.942</v>
      </c>
    </row>
    <row r="4433" customFormat="false" ht="12.8" hidden="false" customHeight="false" outlineLevel="0" collapsed="false">
      <c r="A4433" s="131" t="n">
        <v>1719262800</v>
      </c>
      <c r="B4433" s="330" t="n">
        <f aca="false">(A4433/(24*60*60))+DATE(1970,1,1)</f>
        <v>45467.875</v>
      </c>
      <c r="C4433" s="132" t="n">
        <v>17.942</v>
      </c>
      <c r="D4433" s="132" t="n">
        <v>18.19986</v>
      </c>
      <c r="E4433" s="132" t="n">
        <v>17.8891</v>
      </c>
      <c r="F4433" s="132" t="n">
        <v>18.0959</v>
      </c>
    </row>
    <row r="4434" customFormat="false" ht="12.8" hidden="false" customHeight="false" outlineLevel="0" collapsed="false">
      <c r="A4434" s="131" t="n">
        <v>1719349200</v>
      </c>
      <c r="B4434" s="330" t="n">
        <f aca="false">(A4434/(24*60*60))+DATE(1970,1,1)</f>
        <v>45468.875</v>
      </c>
      <c r="C4434" s="132" t="n">
        <v>18.0959</v>
      </c>
      <c r="D4434" s="132" t="n">
        <v>18.3909</v>
      </c>
      <c r="E4434" s="132" t="n">
        <v>18.0636</v>
      </c>
      <c r="F4434" s="132" t="n">
        <v>18.3265</v>
      </c>
    </row>
    <row r="4435" customFormat="false" ht="12.8" hidden="false" customHeight="false" outlineLevel="0" collapsed="false">
      <c r="A4435" s="131" t="n">
        <v>1719435600</v>
      </c>
      <c r="B4435" s="330" t="n">
        <f aca="false">(A4435/(24*60*60))+DATE(1970,1,1)</f>
        <v>45469.875</v>
      </c>
      <c r="C4435" s="132" t="n">
        <v>18.3265</v>
      </c>
      <c r="D4435" s="132" t="n">
        <v>18.46336</v>
      </c>
      <c r="E4435" s="132" t="n">
        <v>18.27747</v>
      </c>
      <c r="F4435" s="132" t="n">
        <v>18.435</v>
      </c>
    </row>
    <row r="4436" customFormat="false" ht="12.8" hidden="false" customHeight="false" outlineLevel="0" collapsed="false">
      <c r="A4436" s="131" t="n">
        <v>1719522000</v>
      </c>
      <c r="B4436" s="330" t="n">
        <f aca="false">(A4436/(24*60*60))+DATE(1970,1,1)</f>
        <v>45470.875</v>
      </c>
      <c r="C4436" s="132" t="n">
        <v>18.435</v>
      </c>
      <c r="D4436" s="132" t="n">
        <v>18.5975</v>
      </c>
      <c r="E4436" s="132" t="n">
        <v>18.2051</v>
      </c>
      <c r="F4436" s="132" t="n">
        <v>18.3</v>
      </c>
    </row>
    <row r="4437" customFormat="false" ht="12.8" hidden="false" customHeight="false" outlineLevel="0" collapsed="false">
      <c r="A4437" s="131" t="n">
        <v>1719781200</v>
      </c>
      <c r="B4437" s="330" t="n">
        <f aca="false">(A4437/(24*60*60))+DATE(1970,1,1)</f>
        <v>45473.875</v>
      </c>
      <c r="C4437" s="132" t="n">
        <v>18.3</v>
      </c>
      <c r="D4437" s="132" t="n">
        <v>18.4471</v>
      </c>
      <c r="E4437" s="132" t="n">
        <v>18.2594</v>
      </c>
      <c r="F4437" s="132" t="n">
        <v>18.3516</v>
      </c>
    </row>
    <row r="4438" customFormat="false" ht="12.8" hidden="false" customHeight="false" outlineLevel="0" collapsed="false">
      <c r="A4438" s="131" t="n">
        <v>1719867600</v>
      </c>
      <c r="B4438" s="330" t="n">
        <f aca="false">(A4438/(24*60*60))+DATE(1970,1,1)</f>
        <v>45474.875</v>
      </c>
      <c r="C4438" s="132" t="n">
        <v>18.3516</v>
      </c>
      <c r="D4438" s="132" t="n">
        <v>18.4931</v>
      </c>
      <c r="E4438" s="132" t="n">
        <v>18.21242</v>
      </c>
      <c r="F4438" s="132" t="n">
        <v>18.2589</v>
      </c>
    </row>
    <row r="4439" customFormat="false" ht="12.8" hidden="false" customHeight="false" outlineLevel="0" collapsed="false">
      <c r="A4439" s="131" t="n">
        <v>1719954000</v>
      </c>
      <c r="B4439" s="330" t="n">
        <f aca="false">(A4439/(24*60*60))+DATE(1970,1,1)</f>
        <v>45475.875</v>
      </c>
      <c r="C4439" s="132" t="n">
        <v>18.2589</v>
      </c>
      <c r="D4439" s="132" t="n">
        <v>18.2998</v>
      </c>
      <c r="E4439" s="132" t="n">
        <v>18.10767</v>
      </c>
      <c r="F4439" s="132" t="n">
        <v>18.1492</v>
      </c>
    </row>
    <row r="4440" customFormat="false" ht="12.8" hidden="false" customHeight="false" outlineLevel="0" collapsed="false">
      <c r="A4440" s="131" t="n">
        <v>1720040400</v>
      </c>
      <c r="B4440" s="330" t="n">
        <f aca="false">(A4440/(24*60*60))+DATE(1970,1,1)</f>
        <v>45476.875</v>
      </c>
      <c r="C4440" s="132" t="n">
        <v>18.1492</v>
      </c>
      <c r="D4440" s="132" t="n">
        <v>18.18687</v>
      </c>
      <c r="E4440" s="132" t="n">
        <v>18.0557</v>
      </c>
      <c r="F4440" s="132" t="n">
        <v>18.085</v>
      </c>
    </row>
    <row r="4441" customFormat="false" ht="12.8" hidden="false" customHeight="false" outlineLevel="0" collapsed="false">
      <c r="A4441" s="131" t="n">
        <v>1720126800</v>
      </c>
      <c r="B4441" s="330" t="n">
        <f aca="false">(A4441/(24*60*60))+DATE(1970,1,1)</f>
        <v>45477.875</v>
      </c>
      <c r="C4441" s="132" t="n">
        <v>18.085</v>
      </c>
      <c r="D4441" s="132" t="n">
        <v>18.19177</v>
      </c>
      <c r="E4441" s="132" t="n">
        <v>17.99976</v>
      </c>
      <c r="F4441" s="132" t="n">
        <v>18.07817</v>
      </c>
    </row>
    <row r="4442" customFormat="false" ht="12.8" hidden="false" customHeight="false" outlineLevel="0" collapsed="false">
      <c r="A4442" s="131" t="n">
        <v>1720386000</v>
      </c>
      <c r="B4442" s="330" t="n">
        <f aca="false">(A4442/(24*60*60))+DATE(1970,1,1)</f>
        <v>45480.875</v>
      </c>
      <c r="C4442" s="132" t="n">
        <v>18.07817</v>
      </c>
      <c r="D4442" s="132" t="n">
        <v>18.1027</v>
      </c>
      <c r="E4442" s="132" t="n">
        <v>17.96069</v>
      </c>
      <c r="F4442" s="132" t="n">
        <v>18.0083</v>
      </c>
    </row>
    <row r="4443" customFormat="false" ht="12.8" hidden="false" customHeight="false" outlineLevel="0" collapsed="false">
      <c r="A4443" s="131" t="n">
        <v>1720472400</v>
      </c>
      <c r="B4443" s="330" t="n">
        <f aca="false">(A4443/(24*60*60))+DATE(1970,1,1)</f>
        <v>45481.875</v>
      </c>
      <c r="C4443" s="132" t="n">
        <v>18.0083</v>
      </c>
      <c r="D4443" s="132" t="n">
        <v>18.0527</v>
      </c>
      <c r="E4443" s="132" t="n">
        <v>17.8991</v>
      </c>
      <c r="F4443" s="132" t="n">
        <v>17.913</v>
      </c>
    </row>
    <row r="4444" customFormat="false" ht="12.8" hidden="false" customHeight="false" outlineLevel="0" collapsed="false">
      <c r="A4444" s="131" t="n">
        <v>1720558800</v>
      </c>
      <c r="B4444" s="330" t="n">
        <f aca="false">(A4444/(24*60*60))+DATE(1970,1,1)</f>
        <v>45482.875</v>
      </c>
      <c r="C4444" s="132" t="n">
        <v>17.913</v>
      </c>
      <c r="D4444" s="132" t="n">
        <v>17.9133</v>
      </c>
      <c r="E4444" s="132" t="n">
        <v>17.76509</v>
      </c>
      <c r="F4444" s="132" t="n">
        <v>17.833</v>
      </c>
    </row>
    <row r="4445" customFormat="false" ht="12.8" hidden="false" customHeight="false" outlineLevel="0" collapsed="false">
      <c r="A4445" s="131" t="n">
        <v>1720645200</v>
      </c>
      <c r="B4445" s="330" t="n">
        <f aca="false">(A4445/(24*60*60))+DATE(1970,1,1)</f>
        <v>45483.875</v>
      </c>
      <c r="C4445" s="132" t="n">
        <v>17.833</v>
      </c>
      <c r="D4445" s="132" t="n">
        <v>17.88716</v>
      </c>
      <c r="E4445" s="132" t="n">
        <v>17.70026</v>
      </c>
      <c r="F4445" s="132" t="n">
        <v>17.7674</v>
      </c>
    </row>
    <row r="4446" customFormat="false" ht="12.8" hidden="false" customHeight="false" outlineLevel="0" collapsed="false">
      <c r="A4446" s="131" t="n">
        <v>1720731600</v>
      </c>
      <c r="B4446" s="330" t="n">
        <f aca="false">(A4446/(24*60*60))+DATE(1970,1,1)</f>
        <v>45484.875</v>
      </c>
      <c r="C4446" s="132" t="n">
        <v>17.7674</v>
      </c>
      <c r="D4446" s="132" t="n">
        <v>17.80347</v>
      </c>
      <c r="E4446" s="132" t="n">
        <v>17.58992</v>
      </c>
      <c r="F4446" s="132" t="n">
        <v>17.59175</v>
      </c>
    </row>
    <row r="4447" customFormat="false" ht="12.8" hidden="false" customHeight="false" outlineLevel="0" collapsed="false">
      <c r="A4447" s="131" t="n">
        <v>1720990800</v>
      </c>
      <c r="B4447" s="330" t="n">
        <f aca="false">(A4447/(24*60*60))+DATE(1970,1,1)</f>
        <v>45487.875</v>
      </c>
      <c r="C4447" s="132" t="n">
        <v>17.6584</v>
      </c>
      <c r="D4447" s="132" t="n">
        <v>17.85874</v>
      </c>
      <c r="E4447" s="132" t="n">
        <v>17.64608</v>
      </c>
      <c r="F4447" s="132" t="n">
        <v>17.726</v>
      </c>
    </row>
    <row r="4448" customFormat="false" ht="12.8" hidden="false" customHeight="false" outlineLevel="0" collapsed="false">
      <c r="A4448" s="131" t="n">
        <v>1721077200</v>
      </c>
      <c r="B4448" s="330" t="n">
        <f aca="false">(A4448/(24*60*60))+DATE(1970,1,1)</f>
        <v>45488.875</v>
      </c>
      <c r="C4448" s="132" t="n">
        <v>17.726</v>
      </c>
      <c r="D4448" s="132" t="n">
        <v>17.80742</v>
      </c>
      <c r="E4448" s="132" t="n">
        <v>17.6386</v>
      </c>
      <c r="F4448" s="132" t="n">
        <v>17.6625</v>
      </c>
    </row>
    <row r="4449" customFormat="false" ht="12.8" hidden="false" customHeight="false" outlineLevel="0" collapsed="false">
      <c r="A4449" s="131" t="n">
        <v>1721163600</v>
      </c>
      <c r="B4449" s="330" t="n">
        <f aca="false">(A4449/(24*60*60))+DATE(1970,1,1)</f>
        <v>45489.875</v>
      </c>
      <c r="C4449" s="132" t="n">
        <v>17.6625</v>
      </c>
      <c r="D4449" s="132" t="n">
        <v>17.8092</v>
      </c>
      <c r="E4449" s="132" t="n">
        <v>17.639</v>
      </c>
      <c r="F4449" s="132" t="n">
        <v>17.6947</v>
      </c>
    </row>
    <row r="4450" customFormat="false" ht="12.8" hidden="false" customHeight="false" outlineLevel="0" collapsed="false">
      <c r="A4450" s="131" t="n">
        <v>1721250000</v>
      </c>
      <c r="B4450" s="330" t="n">
        <f aca="false">(A4450/(24*60*60))+DATE(1970,1,1)</f>
        <v>45490.875</v>
      </c>
      <c r="C4450" s="132" t="n">
        <v>17.6947</v>
      </c>
      <c r="D4450" s="132" t="n">
        <v>18.07287</v>
      </c>
      <c r="E4450" s="132" t="n">
        <v>17.6817</v>
      </c>
      <c r="F4450" s="132" t="n">
        <v>17.961</v>
      </c>
    </row>
    <row r="4451" customFormat="false" ht="12.8" hidden="false" customHeight="false" outlineLevel="0" collapsed="false">
      <c r="A4451" s="131" t="n">
        <v>1721336400</v>
      </c>
      <c r="B4451" s="330" t="n">
        <f aca="false">(A4451/(24*60*60))+DATE(1970,1,1)</f>
        <v>45491.875</v>
      </c>
      <c r="C4451" s="132" t="n">
        <v>17.961</v>
      </c>
      <c r="D4451" s="132" t="n">
        <v>18.10796</v>
      </c>
      <c r="E4451" s="132" t="n">
        <v>17.8215</v>
      </c>
      <c r="F4451" s="132" t="n">
        <v>18.02289</v>
      </c>
    </row>
    <row r="4452" customFormat="false" ht="12.8" hidden="false" customHeight="false" outlineLevel="0" collapsed="false">
      <c r="A4452" s="131" t="n">
        <v>1721595600</v>
      </c>
      <c r="B4452" s="330" t="n">
        <f aca="false">(A4452/(24*60*60))+DATE(1970,1,1)</f>
        <v>45494.875</v>
      </c>
      <c r="C4452" s="132" t="n">
        <v>17.96677</v>
      </c>
      <c r="D4452" s="132" t="n">
        <v>18.11157</v>
      </c>
      <c r="E4452" s="132" t="n">
        <v>17.88707</v>
      </c>
      <c r="F4452" s="132" t="n">
        <v>17.9422</v>
      </c>
    </row>
    <row r="4453" customFormat="false" ht="12.8" hidden="false" customHeight="false" outlineLevel="0" collapsed="false">
      <c r="A4453" s="131" t="n">
        <v>1721682000</v>
      </c>
      <c r="B4453" s="330" t="n">
        <f aca="false">(A4453/(24*60*60))+DATE(1970,1,1)</f>
        <v>45495.875</v>
      </c>
      <c r="C4453" s="132" t="n">
        <v>17.9422</v>
      </c>
      <c r="D4453" s="132" t="n">
        <v>18.1912</v>
      </c>
      <c r="E4453" s="132" t="n">
        <v>17.901</v>
      </c>
      <c r="F4453" s="132" t="n">
        <v>18.1438</v>
      </c>
    </row>
    <row r="4454" customFormat="false" ht="12.8" hidden="false" customHeight="false" outlineLevel="0" collapsed="false">
      <c r="A4454" s="131" t="n">
        <v>1721768400</v>
      </c>
      <c r="B4454" s="330" t="n">
        <f aca="false">(A4454/(24*60*60))+DATE(1970,1,1)</f>
        <v>45496.875</v>
      </c>
      <c r="C4454" s="132" t="n">
        <v>18.1438</v>
      </c>
      <c r="D4454" s="132" t="n">
        <v>18.4314</v>
      </c>
      <c r="E4454" s="132" t="n">
        <v>18.13</v>
      </c>
      <c r="F4454" s="132" t="n">
        <v>18.3623</v>
      </c>
    </row>
    <row r="4455" customFormat="false" ht="12.8" hidden="false" customHeight="false" outlineLevel="0" collapsed="false">
      <c r="A4455" s="131" t="n">
        <v>1721854800</v>
      </c>
      <c r="B4455" s="330" t="n">
        <f aca="false">(A4455/(24*60*60))+DATE(1970,1,1)</f>
        <v>45497.875</v>
      </c>
      <c r="C4455" s="132" t="n">
        <v>18.3623</v>
      </c>
      <c r="D4455" s="132" t="n">
        <v>18.58642</v>
      </c>
      <c r="E4455" s="132" t="n">
        <v>18.3177</v>
      </c>
      <c r="F4455" s="132" t="n">
        <v>18.4492</v>
      </c>
    </row>
    <row r="4456" customFormat="false" ht="12.8" hidden="false" customHeight="false" outlineLevel="0" collapsed="false">
      <c r="A4456" s="131" t="n">
        <v>1721941200</v>
      </c>
      <c r="B4456" s="330" t="n">
        <f aca="false">(A4456/(24*60*60))+DATE(1970,1,1)</f>
        <v>45498.875</v>
      </c>
      <c r="C4456" s="132" t="n">
        <v>18.4492</v>
      </c>
      <c r="D4456" s="132" t="n">
        <v>18.5043</v>
      </c>
      <c r="E4456" s="132" t="n">
        <v>18.3008</v>
      </c>
      <c r="F4456" s="132" t="n">
        <v>18.44395</v>
      </c>
    </row>
    <row r="4457" customFormat="false" ht="12.8" hidden="false" customHeight="false" outlineLevel="0" collapsed="false">
      <c r="A4457" s="131" t="n">
        <v>1722200400</v>
      </c>
      <c r="B4457" s="330" t="n">
        <f aca="false">(A4457/(24*60*60))+DATE(1970,1,1)</f>
        <v>45501.875</v>
      </c>
      <c r="C4457" s="132" t="n">
        <v>18.44395</v>
      </c>
      <c r="D4457" s="132" t="n">
        <v>18.7287</v>
      </c>
      <c r="E4457" s="132" t="n">
        <v>18.4139</v>
      </c>
      <c r="F4457" s="132" t="n">
        <v>18.632</v>
      </c>
    </row>
    <row r="4458" customFormat="false" ht="12.8" hidden="false" customHeight="false" outlineLevel="0" collapsed="false">
      <c r="A4458" s="131" t="n">
        <v>1722286800</v>
      </c>
      <c r="B4458" s="330" t="n">
        <f aca="false">(A4458/(24*60*60))+DATE(1970,1,1)</f>
        <v>45502.875</v>
      </c>
      <c r="C4458" s="132" t="n">
        <v>18.632</v>
      </c>
      <c r="D4458" s="132" t="n">
        <v>18.81818</v>
      </c>
      <c r="E4458" s="132" t="n">
        <v>18.5719</v>
      </c>
      <c r="F4458" s="132" t="n">
        <v>18.7554</v>
      </c>
    </row>
    <row r="4459" customFormat="false" ht="12.8" hidden="false" customHeight="false" outlineLevel="0" collapsed="false">
      <c r="A4459" s="131" t="n">
        <v>1722373200</v>
      </c>
      <c r="B4459" s="330" t="n">
        <f aca="false">(A4459/(24*60*60))+DATE(1970,1,1)</f>
        <v>45503.875</v>
      </c>
      <c r="C4459" s="132" t="n">
        <v>18.7554</v>
      </c>
      <c r="D4459" s="132" t="n">
        <v>18.94283</v>
      </c>
      <c r="E4459" s="132" t="n">
        <v>18.5116</v>
      </c>
      <c r="F4459" s="132" t="n">
        <v>18.6156</v>
      </c>
    </row>
    <row r="4460" customFormat="false" ht="12.8" hidden="false" customHeight="false" outlineLevel="0" collapsed="false">
      <c r="A4460" s="131" t="n">
        <v>1722459600</v>
      </c>
      <c r="B4460" s="330" t="n">
        <f aca="false">(A4460/(24*60*60))+DATE(1970,1,1)</f>
        <v>45504.875</v>
      </c>
      <c r="C4460" s="132" t="n">
        <v>18.6156</v>
      </c>
      <c r="D4460" s="132" t="n">
        <v>18.86688</v>
      </c>
      <c r="E4460" s="132" t="n">
        <v>18.4262</v>
      </c>
      <c r="F4460" s="132" t="n">
        <v>18.8536</v>
      </c>
    </row>
    <row r="4461" customFormat="false" ht="12.8" hidden="false" customHeight="false" outlineLevel="0" collapsed="false">
      <c r="A4461" s="131" t="n">
        <v>1722546000</v>
      </c>
      <c r="B4461" s="330" t="n">
        <f aca="false">(A4461/(24*60*60))+DATE(1970,1,1)</f>
        <v>45505.875</v>
      </c>
      <c r="C4461" s="132" t="n">
        <v>18.8536</v>
      </c>
      <c r="D4461" s="132" t="n">
        <v>19.22125</v>
      </c>
      <c r="E4461" s="132" t="n">
        <v>18.82577</v>
      </c>
      <c r="F4461" s="132" t="n">
        <v>19.16312</v>
      </c>
    </row>
    <row r="4462" customFormat="false" ht="12.8" hidden="false" customHeight="false" outlineLevel="0" collapsed="false">
      <c r="A4462" s="131" t="n">
        <v>1722805200</v>
      </c>
      <c r="B4462" s="330" t="n">
        <f aca="false">(A4462/(24*60*60))+DATE(1970,1,1)</f>
        <v>45508.875</v>
      </c>
      <c r="C4462" s="132" t="n">
        <v>19.16312</v>
      </c>
      <c r="D4462" s="132" t="n">
        <v>20.2257</v>
      </c>
      <c r="E4462" s="132" t="n">
        <v>19.08979</v>
      </c>
      <c r="F4462" s="132" t="n">
        <v>19.3196</v>
      </c>
    </row>
    <row r="4463" customFormat="false" ht="12.8" hidden="false" customHeight="false" outlineLevel="0" collapsed="false">
      <c r="A4463" s="131" t="n">
        <v>1722891600</v>
      </c>
      <c r="B4463" s="330" t="n">
        <f aca="false">(A4463/(24*60*60))+DATE(1970,1,1)</f>
        <v>45509.875</v>
      </c>
      <c r="C4463" s="132" t="n">
        <v>19.3196</v>
      </c>
      <c r="D4463" s="132" t="n">
        <v>19.61034</v>
      </c>
      <c r="E4463" s="132" t="n">
        <v>19.1335</v>
      </c>
      <c r="F4463" s="132" t="n">
        <v>19.5739</v>
      </c>
    </row>
    <row r="4464" customFormat="false" ht="12.8" hidden="false" customHeight="false" outlineLevel="0" collapsed="false">
      <c r="A4464" s="131" t="n">
        <v>1722978000</v>
      </c>
      <c r="B4464" s="330" t="n">
        <f aca="false">(A4464/(24*60*60))+DATE(1970,1,1)</f>
        <v>45510.875</v>
      </c>
      <c r="C4464" s="132" t="n">
        <v>19.5739</v>
      </c>
      <c r="D4464" s="132" t="n">
        <v>19.59656</v>
      </c>
      <c r="E4464" s="132" t="n">
        <v>19.11551</v>
      </c>
      <c r="F4464" s="132" t="n">
        <v>19.2791</v>
      </c>
    </row>
    <row r="4465" customFormat="false" ht="12.8" hidden="false" customHeight="false" outlineLevel="0" collapsed="false">
      <c r="A4465" s="131" t="n">
        <v>1723064400</v>
      </c>
      <c r="B4465" s="330" t="n">
        <f aca="false">(A4465/(24*60*60))+DATE(1970,1,1)</f>
        <v>45511.875</v>
      </c>
      <c r="C4465" s="132" t="n">
        <v>19.2791</v>
      </c>
      <c r="D4465" s="132" t="n">
        <v>19.37563</v>
      </c>
      <c r="E4465" s="132" t="n">
        <v>18.856</v>
      </c>
      <c r="F4465" s="132" t="n">
        <v>18.8691</v>
      </c>
    </row>
    <row r="4466" customFormat="false" ht="12.8" hidden="false" customHeight="false" outlineLevel="0" collapsed="false">
      <c r="A4466" s="131" t="n">
        <v>1723150800</v>
      </c>
      <c r="B4466" s="330" t="n">
        <f aca="false">(A4466/(24*60*60))+DATE(1970,1,1)</f>
        <v>45512.875</v>
      </c>
      <c r="C4466" s="132" t="n">
        <v>18.8691</v>
      </c>
      <c r="D4466" s="132" t="n">
        <v>18.91592</v>
      </c>
      <c r="E4466" s="132" t="n">
        <v>18.7696</v>
      </c>
      <c r="F4466" s="132" t="n">
        <v>18.81188</v>
      </c>
    </row>
    <row r="4467" customFormat="false" ht="12.8" hidden="false" customHeight="false" outlineLevel="0" collapsed="false">
      <c r="A4467" s="131" t="n">
        <v>1723410000</v>
      </c>
      <c r="B4467" s="330" t="n">
        <f aca="false">(A4467/(24*60*60))+DATE(1970,1,1)</f>
        <v>45515.875</v>
      </c>
      <c r="C4467" s="132" t="n">
        <v>18.81089</v>
      </c>
      <c r="D4467" s="132" t="n">
        <v>19.1024</v>
      </c>
      <c r="E4467" s="132" t="n">
        <v>18.78715</v>
      </c>
      <c r="F4467" s="132" t="n">
        <v>19.0594</v>
      </c>
    </row>
    <row r="4468" customFormat="false" ht="12.8" hidden="false" customHeight="false" outlineLevel="0" collapsed="false">
      <c r="A4468" s="131" t="n">
        <v>1723496400</v>
      </c>
      <c r="B4468" s="330" t="n">
        <f aca="false">(A4468/(24*60*60))+DATE(1970,1,1)</f>
        <v>45516.875</v>
      </c>
      <c r="C4468" s="132" t="n">
        <v>19.0594</v>
      </c>
      <c r="D4468" s="132" t="n">
        <v>19.098</v>
      </c>
      <c r="E4468" s="132" t="n">
        <v>18.8969</v>
      </c>
      <c r="F4468" s="132" t="n">
        <v>19.0104</v>
      </c>
    </row>
    <row r="4469" customFormat="false" ht="12.8" hidden="false" customHeight="false" outlineLevel="0" collapsed="false">
      <c r="A4469" s="131" t="n">
        <v>1723582800</v>
      </c>
      <c r="B4469" s="330" t="n">
        <f aca="false">(A4469/(24*60*60))+DATE(1970,1,1)</f>
        <v>45517.875</v>
      </c>
      <c r="C4469" s="132" t="n">
        <v>19.0104</v>
      </c>
      <c r="D4469" s="132" t="n">
        <v>19.0288</v>
      </c>
      <c r="E4469" s="132" t="n">
        <v>18.7732</v>
      </c>
      <c r="F4469" s="132" t="n">
        <v>18.7933</v>
      </c>
    </row>
    <row r="4470" customFormat="false" ht="12.8" hidden="false" customHeight="false" outlineLevel="0" collapsed="false">
      <c r="A4470" s="131" t="n">
        <v>1723669200</v>
      </c>
      <c r="B4470" s="330" t="n">
        <f aca="false">(A4470/(24*60*60))+DATE(1970,1,1)</f>
        <v>45518.875</v>
      </c>
      <c r="C4470" s="132" t="n">
        <v>18.7933</v>
      </c>
      <c r="D4470" s="132" t="n">
        <v>18.84</v>
      </c>
      <c r="E4470" s="132" t="n">
        <v>18.63</v>
      </c>
      <c r="F4470" s="132" t="n">
        <v>18.6408</v>
      </c>
    </row>
    <row r="4471" customFormat="false" ht="12.8" hidden="false" customHeight="false" outlineLevel="0" collapsed="false">
      <c r="A4471" s="131" t="n">
        <v>1723755600</v>
      </c>
      <c r="B4471" s="330" t="n">
        <f aca="false">(A4471/(24*60*60))+DATE(1970,1,1)</f>
        <v>45519.875</v>
      </c>
      <c r="C4471" s="132" t="n">
        <v>18.6408</v>
      </c>
      <c r="D4471" s="132" t="n">
        <v>18.74298</v>
      </c>
      <c r="E4471" s="132" t="n">
        <v>18.5974</v>
      </c>
      <c r="F4471" s="132" t="n">
        <v>18.61828</v>
      </c>
    </row>
    <row r="4472" customFormat="false" ht="12.8" hidden="false" customHeight="false" outlineLevel="0" collapsed="false">
      <c r="A4472" s="131" t="n">
        <v>1724014800</v>
      </c>
      <c r="B4472" s="330" t="n">
        <f aca="false">(A4472/(24*60*60))+DATE(1970,1,1)</f>
        <v>45522.875</v>
      </c>
      <c r="C4472" s="132" t="n">
        <v>18.61828</v>
      </c>
      <c r="D4472" s="132" t="n">
        <v>18.83885</v>
      </c>
      <c r="E4472" s="132" t="n">
        <v>18.591</v>
      </c>
      <c r="F4472" s="132" t="n">
        <v>18.6635</v>
      </c>
    </row>
    <row r="4473" customFormat="false" ht="12.8" hidden="false" customHeight="false" outlineLevel="0" collapsed="false">
      <c r="A4473" s="131" t="n">
        <v>1724101200</v>
      </c>
      <c r="B4473" s="330" t="n">
        <f aca="false">(A4473/(24*60*60))+DATE(1970,1,1)</f>
        <v>45523.875</v>
      </c>
      <c r="C4473" s="132" t="n">
        <v>18.6635</v>
      </c>
      <c r="D4473" s="132" t="n">
        <v>19.03112</v>
      </c>
      <c r="E4473" s="132" t="n">
        <v>18.6477</v>
      </c>
      <c r="F4473" s="132" t="n">
        <v>18.988</v>
      </c>
    </row>
    <row r="4474" customFormat="false" ht="12.8" hidden="false" customHeight="false" outlineLevel="0" collapsed="false">
      <c r="A4474" s="131" t="n">
        <v>1724187600</v>
      </c>
      <c r="B4474" s="330" t="n">
        <f aca="false">(A4474/(24*60*60))+DATE(1970,1,1)</f>
        <v>45524.875</v>
      </c>
      <c r="C4474" s="132" t="n">
        <v>18.988</v>
      </c>
      <c r="D4474" s="132" t="n">
        <v>19.40608</v>
      </c>
      <c r="E4474" s="132" t="n">
        <v>18.92762</v>
      </c>
      <c r="F4474" s="132" t="n">
        <v>19.2676</v>
      </c>
    </row>
    <row r="4475" customFormat="false" ht="12.8" hidden="false" customHeight="false" outlineLevel="0" collapsed="false">
      <c r="A4475" s="131" t="n">
        <v>1724274000</v>
      </c>
      <c r="B4475" s="330" t="n">
        <f aca="false">(A4475/(24*60*60))+DATE(1970,1,1)</f>
        <v>45525.875</v>
      </c>
      <c r="C4475" s="132" t="n">
        <v>19.2676</v>
      </c>
      <c r="D4475" s="132" t="n">
        <v>19.53397</v>
      </c>
      <c r="E4475" s="132" t="n">
        <v>19.24132</v>
      </c>
      <c r="F4475" s="132" t="n">
        <v>19.515</v>
      </c>
    </row>
    <row r="4476" customFormat="false" ht="12.8" hidden="false" customHeight="false" outlineLevel="0" collapsed="false">
      <c r="A4476" s="131" t="n">
        <v>1724360400</v>
      </c>
      <c r="B4476" s="330" t="n">
        <f aca="false">(A4476/(24*60*60))+DATE(1970,1,1)</f>
        <v>45526.875</v>
      </c>
      <c r="C4476" s="132" t="n">
        <v>19.515</v>
      </c>
      <c r="D4476" s="132" t="n">
        <v>19.53217</v>
      </c>
      <c r="E4476" s="132" t="n">
        <v>19.02</v>
      </c>
      <c r="F4476" s="132" t="n">
        <v>19.08448</v>
      </c>
    </row>
    <row r="4477" customFormat="false" ht="12.8" hidden="false" customHeight="false" outlineLevel="0" collapsed="false">
      <c r="A4477" s="131" t="n">
        <v>1724619600</v>
      </c>
      <c r="B4477" s="330" t="n">
        <f aca="false">(A4477/(24*60*60))+DATE(1970,1,1)</f>
        <v>45529.875</v>
      </c>
      <c r="C4477" s="132" t="n">
        <v>19.08448</v>
      </c>
      <c r="D4477" s="132" t="n">
        <v>19.44572</v>
      </c>
      <c r="E4477" s="132" t="n">
        <v>19.08448</v>
      </c>
      <c r="F4477" s="132" t="n">
        <v>19.3985</v>
      </c>
    </row>
    <row r="4478" customFormat="false" ht="12.8" hidden="false" customHeight="false" outlineLevel="0" collapsed="false">
      <c r="A4478" s="131" t="n">
        <v>1724706000</v>
      </c>
      <c r="B4478" s="330" t="n">
        <f aca="false">(A4478/(24*60*60))+DATE(1970,1,1)</f>
        <v>45530.875</v>
      </c>
      <c r="C4478" s="132" t="n">
        <v>19.3985</v>
      </c>
      <c r="D4478" s="132" t="n">
        <v>19.79152</v>
      </c>
      <c r="E4478" s="132" t="n">
        <v>19.34895</v>
      </c>
      <c r="F4478" s="132" t="n">
        <v>19.7291</v>
      </c>
    </row>
    <row r="4479" customFormat="false" ht="12.8" hidden="false" customHeight="false" outlineLevel="0" collapsed="false">
      <c r="A4479" s="131" t="n">
        <v>1724792400</v>
      </c>
      <c r="B4479" s="330" t="n">
        <f aca="false">(A4479/(24*60*60))+DATE(1970,1,1)</f>
        <v>45531.875</v>
      </c>
      <c r="C4479" s="132" t="n">
        <v>19.7291</v>
      </c>
      <c r="D4479" s="132" t="n">
        <v>19.79368</v>
      </c>
      <c r="E4479" s="132" t="n">
        <v>19.41989</v>
      </c>
      <c r="F4479" s="132" t="n">
        <v>19.6431</v>
      </c>
    </row>
    <row r="4480" customFormat="false" ht="12.8" hidden="false" customHeight="false" outlineLevel="0" collapsed="false">
      <c r="A4480" s="131" t="n">
        <v>1724878800</v>
      </c>
      <c r="B4480" s="330" t="n">
        <f aca="false">(A4480/(24*60*60))+DATE(1970,1,1)</f>
        <v>45532.875</v>
      </c>
      <c r="C4480" s="132" t="n">
        <v>19.6431</v>
      </c>
      <c r="D4480" s="132" t="n">
        <v>19.95685</v>
      </c>
      <c r="E4480" s="132" t="n">
        <v>19.56666</v>
      </c>
      <c r="F4480" s="132" t="n">
        <v>19.8405</v>
      </c>
    </row>
    <row r="4481" customFormat="false" ht="12.8" hidden="false" customHeight="false" outlineLevel="0" collapsed="false">
      <c r="A4481" s="131" t="n">
        <v>1724965200</v>
      </c>
      <c r="B4481" s="330" t="n">
        <f aca="false">(A4481/(24*60*60))+DATE(1970,1,1)</f>
        <v>45533.875</v>
      </c>
      <c r="C4481" s="132" t="n">
        <v>19.8405</v>
      </c>
      <c r="D4481" s="132" t="n">
        <v>19.87163</v>
      </c>
      <c r="E4481" s="132" t="n">
        <v>19.6196</v>
      </c>
      <c r="F4481" s="132" t="n">
        <v>19.7032</v>
      </c>
    </row>
    <row r="4482" customFormat="false" ht="12.8" hidden="false" customHeight="false" outlineLevel="0" collapsed="false">
      <c r="A4482" s="131" t="n">
        <v>1725224400</v>
      </c>
      <c r="B4482" s="330" t="n">
        <f aca="false">(A4482/(24*60*60))+DATE(1970,1,1)</f>
        <v>45536.875</v>
      </c>
      <c r="C4482" s="132" t="n">
        <v>19.7032</v>
      </c>
      <c r="D4482" s="132" t="n">
        <v>19.83119</v>
      </c>
      <c r="E4482" s="132" t="n">
        <v>19.6188</v>
      </c>
      <c r="F4482" s="132" t="n">
        <v>19.794</v>
      </c>
    </row>
    <row r="4483" customFormat="false" ht="12.8" hidden="false" customHeight="false" outlineLevel="0" collapsed="false">
      <c r="A4483" s="131" t="n">
        <v>1725310800</v>
      </c>
      <c r="B4483" s="330" t="n">
        <f aca="false">(A4483/(24*60*60))+DATE(1970,1,1)</f>
        <v>45537.875</v>
      </c>
      <c r="C4483" s="132" t="n">
        <v>19.794</v>
      </c>
      <c r="D4483" s="132" t="n">
        <v>19.98414</v>
      </c>
      <c r="E4483" s="132" t="n">
        <v>19.72256</v>
      </c>
      <c r="F4483" s="132" t="n">
        <v>19.7839</v>
      </c>
    </row>
    <row r="4484" customFormat="false" ht="12.8" hidden="false" customHeight="false" outlineLevel="0" collapsed="false">
      <c r="A4484" s="131" t="n">
        <v>1725397200</v>
      </c>
      <c r="B4484" s="330" t="n">
        <f aca="false">(A4484/(24*60*60))+DATE(1970,1,1)</f>
        <v>45538.875</v>
      </c>
      <c r="C4484" s="132" t="n">
        <v>19.7839</v>
      </c>
      <c r="D4484" s="132" t="n">
        <v>19.9577</v>
      </c>
      <c r="E4484" s="132" t="n">
        <v>19.67372</v>
      </c>
      <c r="F4484" s="132" t="n">
        <v>19.9374</v>
      </c>
    </row>
    <row r="4485" customFormat="false" ht="12.8" hidden="false" customHeight="false" outlineLevel="0" collapsed="false">
      <c r="A4485" s="131" t="n">
        <v>1725483600</v>
      </c>
      <c r="B4485" s="330" t="n">
        <f aca="false">(A4485/(24*60*60))+DATE(1970,1,1)</f>
        <v>45539.875</v>
      </c>
      <c r="C4485" s="132" t="n">
        <v>19.9374</v>
      </c>
      <c r="D4485" s="132" t="n">
        <v>20.14994</v>
      </c>
      <c r="E4485" s="132" t="n">
        <v>19.846</v>
      </c>
      <c r="F4485" s="132" t="n">
        <v>19.8542</v>
      </c>
    </row>
    <row r="4486" customFormat="false" ht="12.8" hidden="false" customHeight="false" outlineLevel="0" collapsed="false">
      <c r="A4486" s="131" t="n">
        <v>1725570000</v>
      </c>
      <c r="B4486" s="330" t="n">
        <f aca="false">(A4486/(24*60*60))+DATE(1970,1,1)</f>
        <v>45540.875</v>
      </c>
      <c r="C4486" s="132" t="n">
        <v>19.8542</v>
      </c>
      <c r="D4486" s="132" t="n">
        <v>20.09831</v>
      </c>
      <c r="E4486" s="132" t="n">
        <v>19.75797</v>
      </c>
      <c r="F4486" s="132" t="n">
        <v>19.95009</v>
      </c>
    </row>
    <row r="4487" customFormat="false" ht="12.8" hidden="false" customHeight="false" outlineLevel="0" collapsed="false">
      <c r="A4487" s="131" t="n">
        <v>1725829200</v>
      </c>
      <c r="B4487" s="330" t="n">
        <f aca="false">(A4487/(24*60*60))+DATE(1970,1,1)</f>
        <v>45543.875</v>
      </c>
      <c r="C4487" s="132" t="n">
        <v>19.95009</v>
      </c>
      <c r="D4487" s="132" t="n">
        <v>20.01205</v>
      </c>
      <c r="E4487" s="132" t="n">
        <v>19.80378</v>
      </c>
      <c r="F4487" s="132" t="n">
        <v>19.8818</v>
      </c>
    </row>
    <row r="4488" customFormat="false" ht="12.8" hidden="false" customHeight="false" outlineLevel="0" collapsed="false">
      <c r="A4488" s="131" t="n">
        <v>1725915600</v>
      </c>
      <c r="B4488" s="330" t="n">
        <f aca="false">(A4488/(24*60*60))+DATE(1970,1,1)</f>
        <v>45544.875</v>
      </c>
      <c r="C4488" s="132" t="n">
        <v>19.8818</v>
      </c>
      <c r="D4488" s="132" t="n">
        <v>20.13528</v>
      </c>
      <c r="E4488" s="132" t="n">
        <v>19.86</v>
      </c>
      <c r="F4488" s="132" t="n">
        <v>20.0768</v>
      </c>
    </row>
    <row r="4489" customFormat="false" ht="12.8" hidden="false" customHeight="false" outlineLevel="0" collapsed="false">
      <c r="A4489" s="131" t="n">
        <v>1726002000</v>
      </c>
      <c r="B4489" s="330" t="n">
        <f aca="false">(A4489/(24*60*60))+DATE(1970,1,1)</f>
        <v>45545.875</v>
      </c>
      <c r="C4489" s="132" t="n">
        <v>20.0768</v>
      </c>
      <c r="D4489" s="132" t="n">
        <v>20.14698</v>
      </c>
      <c r="E4489" s="132" t="n">
        <v>19.7438</v>
      </c>
      <c r="F4489" s="132" t="n">
        <v>19.8053</v>
      </c>
    </row>
    <row r="4490" customFormat="false" ht="12.8" hidden="false" customHeight="false" outlineLevel="0" collapsed="false">
      <c r="A4490" s="131" t="n">
        <v>1726088400</v>
      </c>
      <c r="B4490" s="330" t="n">
        <f aca="false">(A4490/(24*60*60))+DATE(1970,1,1)</f>
        <v>45546.875</v>
      </c>
      <c r="C4490" s="132" t="n">
        <v>19.8053</v>
      </c>
      <c r="D4490" s="132" t="n">
        <v>19.84308</v>
      </c>
      <c r="E4490" s="132" t="n">
        <v>19.4592</v>
      </c>
      <c r="F4490" s="132" t="n">
        <v>19.5055</v>
      </c>
    </row>
    <row r="4491" customFormat="false" ht="12.8" hidden="false" customHeight="false" outlineLevel="0" collapsed="false">
      <c r="A4491" s="131" t="n">
        <v>1726174800</v>
      </c>
      <c r="B4491" s="330" t="n">
        <f aca="false">(A4491/(24*60*60))+DATE(1970,1,1)</f>
        <v>45547.875</v>
      </c>
      <c r="C4491" s="132" t="n">
        <v>19.5055</v>
      </c>
      <c r="D4491" s="132" t="n">
        <v>19.56734</v>
      </c>
      <c r="E4491" s="132" t="n">
        <v>19.1742</v>
      </c>
      <c r="F4491" s="132" t="n">
        <v>19.1742</v>
      </c>
    </row>
    <row r="4492" customFormat="false" ht="12.8" hidden="false" customHeight="false" outlineLevel="0" collapsed="false">
      <c r="A4492" s="131" t="n">
        <v>1726434000</v>
      </c>
      <c r="B4492" s="330" t="n">
        <f aca="false">(A4492/(24*60*60))+DATE(1970,1,1)</f>
        <v>45550.875</v>
      </c>
      <c r="C4492" s="132" t="n">
        <v>19.1742</v>
      </c>
      <c r="D4492" s="132" t="n">
        <v>19.38552</v>
      </c>
      <c r="E4492" s="132" t="n">
        <v>19.1543</v>
      </c>
      <c r="F4492" s="132" t="n">
        <v>19.2116</v>
      </c>
    </row>
    <row r="4493" customFormat="false" ht="12.8" hidden="false" customHeight="false" outlineLevel="0" collapsed="false">
      <c r="A4493" s="131" t="n">
        <v>1726520400</v>
      </c>
      <c r="B4493" s="330" t="n">
        <f aca="false">(A4493/(24*60*60))+DATE(1970,1,1)</f>
        <v>45551.875</v>
      </c>
      <c r="C4493" s="132" t="n">
        <v>19.21015</v>
      </c>
      <c r="D4493" s="132" t="n">
        <v>19.40119</v>
      </c>
      <c r="E4493" s="132" t="n">
        <v>19.07897</v>
      </c>
      <c r="F4493" s="132" t="n">
        <v>19.08245</v>
      </c>
    </row>
    <row r="4494" customFormat="false" ht="12.8" hidden="false" customHeight="false" outlineLevel="0" collapsed="false">
      <c r="A4494" s="131" t="n">
        <v>1726606800</v>
      </c>
      <c r="B4494" s="330" t="n">
        <f aca="false">(A4494/(24*60*60))+DATE(1970,1,1)</f>
        <v>45552.875</v>
      </c>
      <c r="C4494" s="132" t="n">
        <v>19.08245</v>
      </c>
      <c r="D4494" s="132" t="n">
        <v>19.38085</v>
      </c>
      <c r="E4494" s="132" t="n">
        <v>19.06195</v>
      </c>
      <c r="F4494" s="132" t="n">
        <v>19.27665</v>
      </c>
    </row>
    <row r="4495" customFormat="false" ht="12.8" hidden="false" customHeight="false" outlineLevel="0" collapsed="false">
      <c r="A4495" s="131" t="n">
        <v>1726693200</v>
      </c>
      <c r="B4495" s="330" t="n">
        <f aca="false">(A4495/(24*60*60))+DATE(1970,1,1)</f>
        <v>45553.875</v>
      </c>
      <c r="C4495" s="132" t="n">
        <v>19.27665</v>
      </c>
      <c r="D4495" s="132" t="n">
        <v>19.40018</v>
      </c>
      <c r="E4495" s="132" t="n">
        <v>19.13765</v>
      </c>
      <c r="F4495" s="132" t="n">
        <v>19.30225</v>
      </c>
    </row>
    <row r="4496" customFormat="false" ht="12.8" hidden="false" customHeight="false" outlineLevel="0" collapsed="false">
      <c r="A4496" s="131" t="n">
        <v>1726779600</v>
      </c>
      <c r="B4496" s="330" t="n">
        <f aca="false">(A4496/(24*60*60))+DATE(1970,1,1)</f>
        <v>45554.875</v>
      </c>
      <c r="C4496" s="132" t="n">
        <v>19.30225</v>
      </c>
      <c r="D4496" s="132" t="n">
        <v>19.48625</v>
      </c>
      <c r="E4496" s="132" t="n">
        <v>19.25665</v>
      </c>
      <c r="F4496" s="132" t="n">
        <v>19.40855</v>
      </c>
    </row>
    <row r="4497" customFormat="false" ht="12.8" hidden="false" customHeight="false" outlineLevel="0" collapsed="false">
      <c r="A4497" s="131" t="n">
        <v>1727038800</v>
      </c>
      <c r="B4497" s="330" t="n">
        <f aca="false">(A4497/(24*60*60))+DATE(1970,1,1)</f>
        <v>45557.875</v>
      </c>
      <c r="C4497" s="132" t="n">
        <v>19.40855</v>
      </c>
      <c r="D4497" s="132" t="n">
        <v>19.49926</v>
      </c>
      <c r="E4497" s="132" t="n">
        <v>19.29851</v>
      </c>
      <c r="F4497" s="132" t="n">
        <v>19.42105</v>
      </c>
    </row>
    <row r="4498" customFormat="false" ht="12.8" hidden="false" customHeight="false" outlineLevel="0" collapsed="false">
      <c r="A4498" s="131" t="n">
        <v>1727125200</v>
      </c>
      <c r="B4498" s="330" t="n">
        <f aca="false">(A4498/(24*60*60))+DATE(1970,1,1)</f>
        <v>45558.875</v>
      </c>
      <c r="C4498" s="132" t="n">
        <v>19.42105</v>
      </c>
      <c r="D4498" s="132" t="n">
        <v>19.43875</v>
      </c>
      <c r="E4498" s="132" t="n">
        <v>19.23238</v>
      </c>
      <c r="F4498" s="132" t="n">
        <v>19.31375</v>
      </c>
    </row>
    <row r="4499" customFormat="false" ht="12.8" hidden="false" customHeight="false" outlineLevel="0" collapsed="false">
      <c r="A4499" s="131" t="n">
        <v>1727211600</v>
      </c>
      <c r="B4499" s="330" t="n">
        <f aca="false">(A4499/(24*60*60))+DATE(1970,1,1)</f>
        <v>45559.875</v>
      </c>
      <c r="C4499" s="132" t="n">
        <v>19.31375</v>
      </c>
      <c r="D4499" s="132" t="n">
        <v>19.68218</v>
      </c>
      <c r="E4499" s="132" t="n">
        <v>19.30555</v>
      </c>
      <c r="F4499" s="132" t="n">
        <v>19.62355</v>
      </c>
    </row>
    <row r="4500" customFormat="false" ht="12.8" hidden="false" customHeight="false" outlineLevel="0" collapsed="false">
      <c r="A4500" s="131" t="n">
        <v>1727298000</v>
      </c>
      <c r="B4500" s="330" t="n">
        <f aca="false">(A4500/(24*60*60))+DATE(1970,1,1)</f>
        <v>45560.875</v>
      </c>
      <c r="C4500" s="132" t="n">
        <v>19.62355</v>
      </c>
      <c r="D4500" s="132" t="n">
        <v>19.75</v>
      </c>
      <c r="E4500" s="132" t="n">
        <v>19.46275</v>
      </c>
      <c r="F4500" s="132" t="n">
        <v>19.62275</v>
      </c>
    </row>
    <row r="4501" customFormat="false" ht="12.8" hidden="false" customHeight="false" outlineLevel="0" collapsed="false">
      <c r="A4501" s="131" t="n">
        <v>1727384400</v>
      </c>
      <c r="B4501" s="330" t="n">
        <f aca="false">(A4501/(24*60*60))+DATE(1970,1,1)</f>
        <v>45561.875</v>
      </c>
      <c r="C4501" s="132" t="n">
        <v>19.62275</v>
      </c>
      <c r="D4501" s="132" t="n">
        <v>19.75583</v>
      </c>
      <c r="E4501" s="132" t="n">
        <v>19.52775</v>
      </c>
      <c r="F4501" s="132" t="n">
        <v>19.66345</v>
      </c>
    </row>
    <row r="4502" customFormat="false" ht="12.8" hidden="false" customHeight="false" outlineLevel="0" collapsed="false">
      <c r="A4502" s="131" t="n">
        <v>1727643600</v>
      </c>
      <c r="B4502" s="330" t="n">
        <f aca="false">(A4502/(24*60*60))+DATE(1970,1,1)</f>
        <v>45564.875</v>
      </c>
      <c r="C4502" s="132" t="n">
        <v>19.66345</v>
      </c>
      <c r="D4502" s="132" t="n">
        <v>19.73815</v>
      </c>
      <c r="E4502" s="132" t="n">
        <v>19.54935</v>
      </c>
      <c r="F4502" s="132" t="n">
        <v>19.68075</v>
      </c>
    </row>
    <row r="4503" customFormat="false" ht="12.8" hidden="false" customHeight="false" outlineLevel="0" collapsed="false">
      <c r="A4503" s="131" t="n">
        <v>1727730000</v>
      </c>
      <c r="B4503" s="330" t="n">
        <f aca="false">(A4503/(24*60*60))+DATE(1970,1,1)</f>
        <v>45565.875</v>
      </c>
      <c r="C4503" s="132" t="n">
        <v>19.68075</v>
      </c>
      <c r="D4503" s="132" t="n">
        <v>19.82671</v>
      </c>
      <c r="E4503" s="132" t="n">
        <v>19.58795</v>
      </c>
      <c r="F4503" s="132" t="n">
        <v>19.61345</v>
      </c>
    </row>
    <row r="4504" customFormat="false" ht="12.8" hidden="false" customHeight="false" outlineLevel="0" collapsed="false">
      <c r="A4504" s="131" t="n">
        <v>1727816400</v>
      </c>
      <c r="B4504" s="330" t="n">
        <f aca="false">(A4504/(24*60*60))+DATE(1970,1,1)</f>
        <v>45566.875</v>
      </c>
      <c r="C4504" s="132" t="n">
        <v>19.61345</v>
      </c>
      <c r="D4504" s="132" t="n">
        <v>19.66091</v>
      </c>
      <c r="E4504" s="132" t="n">
        <v>19.33555</v>
      </c>
      <c r="F4504" s="132" t="n">
        <v>19.40965</v>
      </c>
    </row>
    <row r="4505" customFormat="false" ht="12.8" hidden="false" customHeight="false" outlineLevel="0" collapsed="false">
      <c r="A4505" s="131" t="n">
        <v>1727902800</v>
      </c>
      <c r="B4505" s="330" t="n">
        <f aca="false">(A4505/(24*60*60))+DATE(1970,1,1)</f>
        <v>45567.875</v>
      </c>
      <c r="C4505" s="132" t="n">
        <v>19.40965</v>
      </c>
      <c r="D4505" s="132" t="n">
        <v>19.56943</v>
      </c>
      <c r="E4505" s="132" t="n">
        <v>19.28808</v>
      </c>
      <c r="F4505" s="132" t="n">
        <v>19.32825</v>
      </c>
    </row>
    <row r="4506" customFormat="false" ht="12.8" hidden="false" customHeight="false" outlineLevel="0" collapsed="false">
      <c r="A4506" s="131" t="n">
        <v>1727989200</v>
      </c>
      <c r="B4506" s="330" t="n">
        <f aca="false">(A4506/(24*60*60))+DATE(1970,1,1)</f>
        <v>45568.875</v>
      </c>
      <c r="C4506" s="132" t="n">
        <v>19.32825</v>
      </c>
      <c r="D4506" s="132" t="n">
        <v>19.39102</v>
      </c>
      <c r="E4506" s="132" t="n">
        <v>19.10815</v>
      </c>
      <c r="F4506" s="132" t="n">
        <v>19.26675</v>
      </c>
    </row>
    <row r="4507" customFormat="false" ht="12.8" hidden="false" customHeight="false" outlineLevel="0" collapsed="false">
      <c r="A4507" s="131" t="n">
        <v>1728248400</v>
      </c>
      <c r="B4507" s="330" t="n">
        <f aca="false">(A4507/(24*60*60))+DATE(1970,1,1)</f>
        <v>45571.875</v>
      </c>
      <c r="C4507" s="132" t="n">
        <v>19.27203</v>
      </c>
      <c r="D4507" s="132" t="n">
        <v>19.42654</v>
      </c>
      <c r="E4507" s="132" t="n">
        <v>19.18865</v>
      </c>
      <c r="F4507" s="132" t="n">
        <v>19.25985</v>
      </c>
    </row>
    <row r="4508" customFormat="false" ht="12.8" hidden="false" customHeight="false" outlineLevel="0" collapsed="false">
      <c r="A4508" s="131" t="n">
        <v>1728334800</v>
      </c>
      <c r="B4508" s="330" t="n">
        <f aca="false">(A4508/(24*60*60))+DATE(1970,1,1)</f>
        <v>45572.875</v>
      </c>
      <c r="C4508" s="132" t="n">
        <v>19.25985</v>
      </c>
      <c r="D4508" s="132" t="n">
        <v>19.44835</v>
      </c>
      <c r="E4508" s="132" t="n">
        <v>19.22015</v>
      </c>
      <c r="F4508" s="132" t="n">
        <v>19.33865</v>
      </c>
    </row>
    <row r="4509" customFormat="false" ht="12.8" hidden="false" customHeight="false" outlineLevel="0" collapsed="false">
      <c r="A4509" s="131" t="n">
        <v>1728421200</v>
      </c>
      <c r="B4509" s="330" t="n">
        <f aca="false">(A4509/(24*60*60))+DATE(1970,1,1)</f>
        <v>45573.875</v>
      </c>
      <c r="C4509" s="132" t="n">
        <v>19.33865</v>
      </c>
      <c r="D4509" s="132" t="n">
        <v>19.49885</v>
      </c>
      <c r="E4509" s="132" t="n">
        <v>19.31417</v>
      </c>
      <c r="F4509" s="132" t="n">
        <v>19.49235</v>
      </c>
    </row>
    <row r="4510" customFormat="false" ht="12.8" hidden="false" customHeight="false" outlineLevel="0" collapsed="false">
      <c r="A4510" s="131" t="n">
        <v>1728507600</v>
      </c>
      <c r="B4510" s="330" t="n">
        <f aca="false">(A4510/(24*60*60))+DATE(1970,1,1)</f>
        <v>45574.875</v>
      </c>
      <c r="C4510" s="132" t="n">
        <v>19.49235</v>
      </c>
      <c r="D4510" s="132" t="n">
        <v>19.61595</v>
      </c>
      <c r="E4510" s="132" t="n">
        <v>19.41295</v>
      </c>
      <c r="F4510" s="132" t="n">
        <v>19.45595</v>
      </c>
    </row>
    <row r="4511" customFormat="false" ht="12.8" hidden="false" customHeight="false" outlineLevel="0" collapsed="false">
      <c r="A4511" s="131" t="n">
        <v>1728594000</v>
      </c>
      <c r="B4511" s="330" t="n">
        <f aca="false">(A4511/(24*60*60))+DATE(1970,1,1)</f>
        <v>45575.875</v>
      </c>
      <c r="C4511" s="132" t="n">
        <v>19.45595</v>
      </c>
      <c r="D4511" s="132" t="n">
        <v>19.48995</v>
      </c>
      <c r="E4511" s="132" t="n">
        <v>19.2487</v>
      </c>
      <c r="F4511" s="132" t="n">
        <v>19.25438</v>
      </c>
    </row>
    <row r="4512" customFormat="false" ht="12.8" hidden="false" customHeight="false" outlineLevel="0" collapsed="false">
      <c r="A4512" s="131" t="n">
        <v>1728853200</v>
      </c>
      <c r="B4512" s="330" t="n">
        <f aca="false">(A4512/(24*60*60))+DATE(1970,1,1)</f>
        <v>45578.875</v>
      </c>
      <c r="C4512" s="132" t="n">
        <v>19.25438</v>
      </c>
      <c r="D4512" s="132" t="n">
        <v>19.39645</v>
      </c>
      <c r="E4512" s="132" t="n">
        <v>19.23795</v>
      </c>
      <c r="F4512" s="132" t="n">
        <v>19.36815</v>
      </c>
    </row>
    <row r="4513" customFormat="false" ht="12.8" hidden="false" customHeight="false" outlineLevel="0" collapsed="false">
      <c r="A4513" s="131" t="n">
        <v>1728939600</v>
      </c>
      <c r="B4513" s="330" t="n">
        <f aca="false">(A4513/(24*60*60))+DATE(1970,1,1)</f>
        <v>45579.875</v>
      </c>
      <c r="C4513" s="132" t="n">
        <v>19.36815</v>
      </c>
      <c r="D4513" s="132" t="n">
        <v>19.75659</v>
      </c>
      <c r="E4513" s="132" t="n">
        <v>19.33925</v>
      </c>
      <c r="F4513" s="132" t="n">
        <v>19.67215</v>
      </c>
    </row>
    <row r="4514" customFormat="false" ht="12.8" hidden="false" customHeight="false" outlineLevel="0" collapsed="false">
      <c r="A4514" s="131" t="n">
        <v>1729026000</v>
      </c>
      <c r="B4514" s="330" t="n">
        <f aca="false">(A4514/(24*60*60))+DATE(1970,1,1)</f>
        <v>45580.875</v>
      </c>
      <c r="C4514" s="132" t="n">
        <v>19.67215</v>
      </c>
      <c r="D4514" s="132" t="n">
        <v>19.95498</v>
      </c>
      <c r="E4514" s="132" t="n">
        <v>19.67025</v>
      </c>
      <c r="F4514" s="132" t="n">
        <v>19.87075</v>
      </c>
    </row>
    <row r="4515" customFormat="false" ht="12.8" hidden="false" customHeight="false" outlineLevel="0" collapsed="false">
      <c r="A4515" s="131" t="n">
        <v>1729112400</v>
      </c>
      <c r="B4515" s="330" t="n">
        <f aca="false">(A4515/(24*60*60))+DATE(1970,1,1)</f>
        <v>45581.875</v>
      </c>
      <c r="C4515" s="132" t="n">
        <v>19.87075</v>
      </c>
      <c r="D4515" s="132" t="n">
        <v>20.02465</v>
      </c>
      <c r="E4515" s="132" t="n">
        <v>19.81565</v>
      </c>
      <c r="F4515" s="132" t="n">
        <v>19.82295</v>
      </c>
    </row>
    <row r="4516" customFormat="false" ht="12.8" hidden="false" customHeight="false" outlineLevel="0" collapsed="false">
      <c r="A4516" s="131" t="n">
        <v>1729198800</v>
      </c>
      <c r="B4516" s="330" t="n">
        <f aca="false">(A4516/(24*60*60))+DATE(1970,1,1)</f>
        <v>45582.875</v>
      </c>
      <c r="C4516" s="132" t="n">
        <v>19.82295</v>
      </c>
      <c r="D4516" s="132" t="n">
        <v>19.90615</v>
      </c>
      <c r="E4516" s="132" t="n">
        <v>19.64605</v>
      </c>
      <c r="F4516" s="132" t="n">
        <v>19.85025</v>
      </c>
    </row>
    <row r="4517" customFormat="false" ht="12.8" hidden="false" customHeight="false" outlineLevel="0" collapsed="false">
      <c r="A4517" s="131" t="n">
        <v>1729458000</v>
      </c>
      <c r="B4517" s="330" t="n">
        <f aca="false">(A4517/(24*60*60))+DATE(1970,1,1)</f>
        <v>45585.875</v>
      </c>
      <c r="C4517" s="132" t="n">
        <v>19.85025</v>
      </c>
      <c r="D4517" s="132" t="n">
        <v>20.07395</v>
      </c>
      <c r="E4517" s="132" t="n">
        <v>19.82883</v>
      </c>
      <c r="F4517" s="132" t="n">
        <v>19.96795</v>
      </c>
    </row>
    <row r="4518" customFormat="false" ht="12.8" hidden="false" customHeight="false" outlineLevel="0" collapsed="false">
      <c r="A4518" s="131" t="n">
        <v>1729544400</v>
      </c>
      <c r="B4518" s="330" t="n">
        <f aca="false">(A4518/(24*60*60))+DATE(1970,1,1)</f>
        <v>45586.875</v>
      </c>
      <c r="C4518" s="132" t="n">
        <v>19.96795</v>
      </c>
      <c r="D4518" s="132" t="n">
        <v>19.97518</v>
      </c>
      <c r="E4518" s="132" t="n">
        <v>19.76415</v>
      </c>
      <c r="F4518" s="132" t="n">
        <v>19.94645</v>
      </c>
    </row>
    <row r="4519" customFormat="false" ht="12.8" hidden="false" customHeight="false" outlineLevel="0" collapsed="false">
      <c r="A4519" s="131" t="n">
        <v>1729630800</v>
      </c>
      <c r="B4519" s="330" t="n">
        <f aca="false">(A4519/(24*60*60))+DATE(1970,1,1)</f>
        <v>45587.875</v>
      </c>
      <c r="C4519" s="132" t="n">
        <v>19.94645</v>
      </c>
      <c r="D4519" s="132" t="n">
        <v>20.09317</v>
      </c>
      <c r="E4519" s="132" t="n">
        <v>19.8127</v>
      </c>
      <c r="F4519" s="132" t="n">
        <v>19.83595</v>
      </c>
    </row>
    <row r="4520" customFormat="false" ht="12.8" hidden="false" customHeight="false" outlineLevel="0" collapsed="false">
      <c r="A4520" s="131" t="n">
        <v>1729717200</v>
      </c>
      <c r="B4520" s="330" t="n">
        <f aca="false">(A4520/(24*60*60))+DATE(1970,1,1)</f>
        <v>45588.875</v>
      </c>
      <c r="C4520" s="132" t="n">
        <v>19.83595</v>
      </c>
      <c r="D4520" s="132" t="n">
        <v>19.89342</v>
      </c>
      <c r="E4520" s="132" t="n">
        <v>19.74905</v>
      </c>
      <c r="F4520" s="132" t="n">
        <v>19.79875</v>
      </c>
    </row>
    <row r="4521" customFormat="false" ht="12.8" hidden="false" customHeight="false" outlineLevel="0" collapsed="false">
      <c r="A4521" s="131" t="n">
        <v>1729803600</v>
      </c>
      <c r="B4521" s="330" t="n">
        <f aca="false">(A4521/(24*60*60))+DATE(1970,1,1)</f>
        <v>45589.875</v>
      </c>
      <c r="C4521" s="132" t="n">
        <v>19.79875</v>
      </c>
      <c r="D4521" s="132" t="n">
        <v>20.01561</v>
      </c>
      <c r="E4521" s="132" t="n">
        <v>19.76905</v>
      </c>
      <c r="F4521" s="132" t="n">
        <v>19.95741</v>
      </c>
    </row>
    <row r="4522" customFormat="false" ht="12.8" hidden="false" customHeight="false" outlineLevel="0" collapsed="false">
      <c r="A4522" s="131" t="n">
        <v>1730062800</v>
      </c>
      <c r="B4522" s="330" t="n">
        <f aca="false">(A4522/(24*60*60))+DATE(1970,1,1)</f>
        <v>45592.875</v>
      </c>
      <c r="C4522" s="132" t="n">
        <v>19.95741</v>
      </c>
      <c r="D4522" s="132" t="n">
        <v>20.09165</v>
      </c>
      <c r="E4522" s="132" t="n">
        <v>19.93166</v>
      </c>
      <c r="F4522" s="132" t="n">
        <v>20.03445</v>
      </c>
    </row>
    <row r="4523" customFormat="false" ht="12.8" hidden="false" customHeight="false" outlineLevel="0" collapsed="false">
      <c r="A4523" s="131" t="n">
        <v>1730149200</v>
      </c>
      <c r="B4523" s="330" t="n">
        <f aca="false">(A4523/(24*60*60))+DATE(1970,1,1)</f>
        <v>45593.875</v>
      </c>
      <c r="C4523" s="132" t="n">
        <v>20.03445</v>
      </c>
      <c r="D4523" s="132" t="n">
        <v>20.09339</v>
      </c>
      <c r="E4523" s="132" t="n">
        <v>19.95783</v>
      </c>
      <c r="F4523" s="132" t="n">
        <v>20.05135</v>
      </c>
    </row>
    <row r="4524" customFormat="false" ht="12.8" hidden="false" customHeight="false" outlineLevel="0" collapsed="false">
      <c r="A4524" s="131" t="n">
        <v>1730235600</v>
      </c>
      <c r="B4524" s="330" t="n">
        <f aca="false">(A4524/(24*60*60))+DATE(1970,1,1)</f>
        <v>45594.875</v>
      </c>
      <c r="C4524" s="132" t="n">
        <v>20.05135</v>
      </c>
      <c r="D4524" s="132" t="n">
        <v>20.22455</v>
      </c>
      <c r="E4524" s="132" t="n">
        <v>20.00085</v>
      </c>
      <c r="F4524" s="132" t="n">
        <v>20.14715</v>
      </c>
    </row>
    <row r="4525" customFormat="false" ht="12.8" hidden="false" customHeight="false" outlineLevel="0" collapsed="false">
      <c r="A4525" s="131" t="n">
        <v>1730322000</v>
      </c>
      <c r="B4525" s="330" t="n">
        <f aca="false">(A4525/(24*60*60))+DATE(1970,1,1)</f>
        <v>45595.875</v>
      </c>
      <c r="C4525" s="132" t="n">
        <v>20.14715</v>
      </c>
      <c r="D4525" s="132" t="n">
        <v>20.18355</v>
      </c>
      <c r="E4525" s="132" t="n">
        <v>19.98175</v>
      </c>
      <c r="F4525" s="132" t="n">
        <v>20.02535</v>
      </c>
    </row>
    <row r="4526" customFormat="false" ht="12.8" hidden="false" customHeight="false" outlineLevel="0" collapsed="false">
      <c r="A4526" s="131" t="n">
        <v>1730408400</v>
      </c>
      <c r="B4526" s="330" t="n">
        <f aca="false">(A4526/(24*60*60))+DATE(1970,1,1)</f>
        <v>45596.875</v>
      </c>
      <c r="C4526" s="132" t="n">
        <v>20.02535</v>
      </c>
      <c r="D4526" s="132" t="n">
        <v>20.2939</v>
      </c>
      <c r="E4526" s="132" t="n">
        <v>19.91585</v>
      </c>
      <c r="F4526" s="132" t="n">
        <v>20.26409</v>
      </c>
    </row>
    <row r="4527" customFormat="false" ht="12.8" hidden="false" customHeight="false" outlineLevel="0" collapsed="false">
      <c r="A4527" s="131" t="n">
        <v>1730671200</v>
      </c>
      <c r="B4527" s="330" t="n">
        <f aca="false">(A4527/(24*60*60))+DATE(1970,1,1)</f>
        <v>45599.9166666667</v>
      </c>
      <c r="C4527" s="132" t="n">
        <v>20.1298</v>
      </c>
      <c r="D4527" s="132" t="n">
        <v>20.16637</v>
      </c>
      <c r="E4527" s="132" t="n">
        <v>19.95001</v>
      </c>
      <c r="F4527" s="132" t="n">
        <v>20.08835</v>
      </c>
    </row>
    <row r="4528" customFormat="false" ht="12.8" hidden="false" customHeight="false" outlineLevel="0" collapsed="false">
      <c r="A4528" s="131" t="n">
        <v>1730757600</v>
      </c>
      <c r="B4528" s="330" t="n">
        <f aca="false">(A4528/(24*60*60))+DATE(1970,1,1)</f>
        <v>45600.9166666667</v>
      </c>
      <c r="C4528" s="132" t="n">
        <v>20.08835</v>
      </c>
      <c r="D4528" s="132" t="n">
        <v>20.35305</v>
      </c>
      <c r="E4528" s="132" t="n">
        <v>20.02765</v>
      </c>
      <c r="F4528" s="132" t="n">
        <v>20.08445</v>
      </c>
    </row>
    <row r="4529" customFormat="false" ht="12.8" hidden="false" customHeight="false" outlineLevel="0" collapsed="false">
      <c r="A4529" s="131" t="n">
        <v>1730844000</v>
      </c>
      <c r="B4529" s="330" t="n">
        <f aca="false">(A4529/(24*60*60))+DATE(1970,1,1)</f>
        <v>45601.9166666667</v>
      </c>
      <c r="C4529" s="132" t="n">
        <v>20.08445</v>
      </c>
      <c r="D4529" s="132" t="n">
        <v>20.8039</v>
      </c>
      <c r="E4529" s="132" t="n">
        <v>19.99354</v>
      </c>
      <c r="F4529" s="132" t="n">
        <v>20.07335</v>
      </c>
    </row>
    <row r="4530" customFormat="false" ht="12.8" hidden="false" customHeight="false" outlineLevel="0" collapsed="false">
      <c r="A4530" s="131" t="n">
        <v>1730930400</v>
      </c>
      <c r="B4530" s="330" t="n">
        <f aca="false">(A4530/(24*60*60))+DATE(1970,1,1)</f>
        <v>45602.9166666667</v>
      </c>
      <c r="C4530" s="132" t="n">
        <v>20.07335</v>
      </c>
      <c r="D4530" s="132" t="n">
        <v>20.20428</v>
      </c>
      <c r="E4530" s="132" t="n">
        <v>19.75605</v>
      </c>
      <c r="F4530" s="132" t="n">
        <v>19.78755</v>
      </c>
    </row>
    <row r="4531" customFormat="false" ht="12.8" hidden="false" customHeight="false" outlineLevel="0" collapsed="false">
      <c r="A4531" s="131" t="n">
        <v>1731016800</v>
      </c>
      <c r="B4531" s="330" t="n">
        <f aca="false">(A4531/(24*60*60))+DATE(1970,1,1)</f>
        <v>45603.9166666667</v>
      </c>
      <c r="C4531" s="132" t="n">
        <v>19.78755</v>
      </c>
      <c r="D4531" s="132" t="n">
        <v>20.27505</v>
      </c>
      <c r="E4531" s="132" t="n">
        <v>19.76755</v>
      </c>
      <c r="F4531" s="132" t="n">
        <v>20.15773</v>
      </c>
    </row>
    <row r="4532" customFormat="false" ht="12.8" hidden="false" customHeight="false" outlineLevel="0" collapsed="false">
      <c r="A4532" s="131" t="n">
        <v>1731276000</v>
      </c>
      <c r="B4532" s="330" t="n">
        <f aca="false">(A4532/(24*60*60))+DATE(1970,1,1)</f>
        <v>45606.9166666667</v>
      </c>
      <c r="C4532" s="132" t="n">
        <v>20.15773</v>
      </c>
      <c r="D4532" s="132" t="n">
        <v>20.57548</v>
      </c>
      <c r="E4532" s="132" t="n">
        <v>20.12206</v>
      </c>
      <c r="F4532" s="132" t="n">
        <v>20.31595</v>
      </c>
    </row>
    <row r="4533" customFormat="false" ht="12.8" hidden="false" customHeight="false" outlineLevel="0" collapsed="false">
      <c r="A4533" s="131" t="n">
        <v>1731362400</v>
      </c>
      <c r="B4533" s="330" t="n">
        <f aca="false">(A4533/(24*60*60))+DATE(1970,1,1)</f>
        <v>45607.9166666667</v>
      </c>
      <c r="C4533" s="132" t="n">
        <v>20.31595</v>
      </c>
      <c r="D4533" s="132" t="n">
        <v>20.69943</v>
      </c>
      <c r="E4533" s="132" t="n">
        <v>20.30935</v>
      </c>
      <c r="F4533" s="132" t="n">
        <v>20.57525</v>
      </c>
    </row>
    <row r="4534" customFormat="false" ht="12.8" hidden="false" customHeight="false" outlineLevel="0" collapsed="false">
      <c r="A4534" s="131" t="n">
        <v>1731448800</v>
      </c>
      <c r="B4534" s="330" t="n">
        <f aca="false">(A4534/(24*60*60))+DATE(1970,1,1)</f>
        <v>45608.9166666667</v>
      </c>
      <c r="C4534" s="132" t="n">
        <v>20.57525</v>
      </c>
      <c r="D4534" s="132" t="n">
        <v>20.65374</v>
      </c>
      <c r="E4534" s="132" t="n">
        <v>20.42755</v>
      </c>
      <c r="F4534" s="132" t="n">
        <v>20.49755</v>
      </c>
    </row>
    <row r="4535" customFormat="false" ht="12.8" hidden="false" customHeight="false" outlineLevel="0" collapsed="false">
      <c r="A4535" s="131" t="n">
        <v>1731535200</v>
      </c>
      <c r="B4535" s="330" t="n">
        <f aca="false">(A4535/(24*60*60))+DATE(1970,1,1)</f>
        <v>45609.9166666667</v>
      </c>
      <c r="C4535" s="132" t="n">
        <v>20.49755</v>
      </c>
      <c r="D4535" s="132" t="n">
        <v>20.67062</v>
      </c>
      <c r="E4535" s="132" t="n">
        <v>20.37421</v>
      </c>
      <c r="F4535" s="132" t="n">
        <v>20.39785</v>
      </c>
    </row>
    <row r="4536" customFormat="false" ht="12.8" hidden="false" customHeight="false" outlineLevel="0" collapsed="false">
      <c r="A4536" s="131" t="n">
        <v>1731621600</v>
      </c>
      <c r="B4536" s="330" t="n">
        <f aca="false">(A4536/(24*60*60))+DATE(1970,1,1)</f>
        <v>45610.9166666667</v>
      </c>
      <c r="C4536" s="132" t="n">
        <v>20.39785</v>
      </c>
      <c r="D4536" s="132" t="n">
        <v>20.50227</v>
      </c>
      <c r="E4536" s="132" t="n">
        <v>20.31358</v>
      </c>
      <c r="F4536" s="132" t="n">
        <v>20.34305</v>
      </c>
    </row>
    <row r="4537" customFormat="false" ht="12.8" hidden="false" customHeight="false" outlineLevel="0" collapsed="false">
      <c r="A4537" s="131" t="n">
        <v>1731880800</v>
      </c>
      <c r="B4537" s="330" t="n">
        <f aca="false">(A4537/(24*60*60))+DATE(1970,1,1)</f>
        <v>45613.9166666667</v>
      </c>
      <c r="C4537" s="132" t="n">
        <v>20.34305</v>
      </c>
      <c r="D4537" s="132" t="n">
        <v>20.44246</v>
      </c>
      <c r="E4537" s="132" t="n">
        <v>20.19704</v>
      </c>
      <c r="F4537" s="132" t="n">
        <v>20.20905</v>
      </c>
    </row>
    <row r="4538" customFormat="false" ht="12.8" hidden="false" customHeight="false" outlineLevel="0" collapsed="false">
      <c r="A4538" s="131" t="n">
        <v>1731967200</v>
      </c>
      <c r="B4538" s="330" t="n">
        <f aca="false">(A4538/(24*60*60))+DATE(1970,1,1)</f>
        <v>45614.9166666667</v>
      </c>
      <c r="C4538" s="132" t="n">
        <v>20.20905</v>
      </c>
      <c r="D4538" s="132" t="n">
        <v>20.34072</v>
      </c>
      <c r="E4538" s="132" t="n">
        <v>20.06026</v>
      </c>
      <c r="F4538" s="132" t="n">
        <v>20.09235</v>
      </c>
    </row>
    <row r="4539" customFormat="false" ht="12.8" hidden="false" customHeight="false" outlineLevel="0" collapsed="false">
      <c r="A4539" s="131" t="n">
        <v>1732053600</v>
      </c>
      <c r="B4539" s="330" t="n">
        <f aca="false">(A4539/(24*60*60))+DATE(1970,1,1)</f>
        <v>45615.9166666667</v>
      </c>
      <c r="C4539" s="132" t="n">
        <v>20.09235</v>
      </c>
      <c r="D4539" s="132" t="n">
        <v>20.32974</v>
      </c>
      <c r="E4539" s="132" t="n">
        <v>20.07885</v>
      </c>
      <c r="F4539" s="132" t="n">
        <v>20.25255</v>
      </c>
    </row>
    <row r="4540" customFormat="false" ht="12.8" hidden="false" customHeight="false" outlineLevel="0" collapsed="false">
      <c r="A4540" s="131" t="n">
        <v>1732140000</v>
      </c>
      <c r="B4540" s="330" t="n">
        <f aca="false">(A4540/(24*60*60))+DATE(1970,1,1)</f>
        <v>45616.9166666667</v>
      </c>
      <c r="C4540" s="132" t="n">
        <v>20.25255</v>
      </c>
      <c r="D4540" s="132" t="n">
        <v>20.46415</v>
      </c>
      <c r="E4540" s="132" t="n">
        <v>20.24838</v>
      </c>
      <c r="F4540" s="132" t="n">
        <v>20.40485</v>
      </c>
    </row>
    <row r="4541" customFormat="false" ht="12.8" hidden="false" customHeight="false" outlineLevel="0" collapsed="false">
      <c r="A4541" s="131" t="n">
        <v>1732226400</v>
      </c>
      <c r="B4541" s="330" t="n">
        <f aca="false">(A4541/(24*60*60))+DATE(1970,1,1)</f>
        <v>45617.9166666667</v>
      </c>
      <c r="C4541" s="132" t="n">
        <v>20.40485</v>
      </c>
      <c r="D4541" s="132" t="n">
        <v>20.55134</v>
      </c>
      <c r="E4541" s="132" t="n">
        <v>20.37025</v>
      </c>
      <c r="F4541" s="132" t="n">
        <v>20.39642</v>
      </c>
    </row>
    <row r="4542" customFormat="false" ht="12.8" hidden="false" customHeight="false" outlineLevel="0" collapsed="false">
      <c r="A4542" s="131" t="n">
        <v>1732485600</v>
      </c>
      <c r="B4542" s="330" t="n">
        <f aca="false">(A4542/(24*60*60))+DATE(1970,1,1)</f>
        <v>45620.9166666667</v>
      </c>
      <c r="C4542" s="132" t="n">
        <v>20.34215</v>
      </c>
      <c r="D4542" s="132" t="n">
        <v>20.44075</v>
      </c>
      <c r="E4542" s="132" t="n">
        <v>20.22575</v>
      </c>
      <c r="F4542" s="132" t="n">
        <v>20.28575</v>
      </c>
    </row>
    <row r="4543" customFormat="false" ht="12.8" hidden="false" customHeight="false" outlineLevel="0" collapsed="false">
      <c r="A4543" s="131" t="n">
        <v>1732572000</v>
      </c>
      <c r="B4543" s="330" t="n">
        <f aca="false">(A4543/(24*60*60))+DATE(1970,1,1)</f>
        <v>45621.9166666667</v>
      </c>
      <c r="C4543" s="132" t="n">
        <v>20.28575</v>
      </c>
      <c r="D4543" s="132" t="n">
        <v>20.82786</v>
      </c>
      <c r="E4543" s="132" t="n">
        <v>20.27975</v>
      </c>
      <c r="F4543" s="132" t="n">
        <v>20.64557</v>
      </c>
    </row>
    <row r="4544" customFormat="false" ht="12.8" hidden="false" customHeight="false" outlineLevel="0" collapsed="false">
      <c r="A4544" s="131" t="n">
        <v>1732658400</v>
      </c>
      <c r="B4544" s="330" t="n">
        <f aca="false">(A4544/(24*60*60))+DATE(1970,1,1)</f>
        <v>45622.9166666667</v>
      </c>
      <c r="C4544" s="132" t="n">
        <v>20.64557</v>
      </c>
      <c r="D4544" s="132" t="n">
        <v>20.7787</v>
      </c>
      <c r="E4544" s="132" t="n">
        <v>20.52495</v>
      </c>
      <c r="F4544" s="132" t="n">
        <v>20.57275</v>
      </c>
    </row>
    <row r="4545" customFormat="false" ht="12.8" hidden="false" customHeight="false" outlineLevel="0" collapsed="false">
      <c r="A4545" s="131" t="n">
        <v>1732744800</v>
      </c>
      <c r="B4545" s="330" t="n">
        <f aca="false">(A4545/(24*60*60))+DATE(1970,1,1)</f>
        <v>45623.9166666667</v>
      </c>
      <c r="C4545" s="132" t="n">
        <v>20.57275</v>
      </c>
      <c r="D4545" s="132" t="n">
        <v>20.59609</v>
      </c>
      <c r="E4545" s="132" t="n">
        <v>20.19683</v>
      </c>
      <c r="F4545" s="132" t="n">
        <v>20.41505</v>
      </c>
    </row>
    <row r="4546" customFormat="false" ht="12.8" hidden="false" customHeight="false" outlineLevel="0" collapsed="false">
      <c r="A4546" s="131" t="n">
        <v>1732831200</v>
      </c>
      <c r="B4546" s="330" t="n">
        <f aca="false">(A4546/(24*60*60))+DATE(1970,1,1)</f>
        <v>45624.9166666667</v>
      </c>
      <c r="C4546" s="132" t="n">
        <v>20.41505</v>
      </c>
      <c r="D4546" s="132" t="n">
        <v>20.46845</v>
      </c>
      <c r="E4546" s="132" t="n">
        <v>20.24625</v>
      </c>
      <c r="F4546" s="132" t="n">
        <v>20.36995</v>
      </c>
    </row>
    <row r="4547" customFormat="false" ht="12.8" hidden="false" customHeight="false" outlineLevel="0" collapsed="false">
      <c r="A4547" s="131" t="n">
        <v>1733090400</v>
      </c>
      <c r="B4547" s="330" t="n">
        <f aca="false">(A4547/(24*60*60))+DATE(1970,1,1)</f>
        <v>45627.9166666667</v>
      </c>
      <c r="C4547" s="132" t="n">
        <v>20.3569</v>
      </c>
      <c r="D4547" s="132" t="n">
        <v>20.59967</v>
      </c>
      <c r="E4547" s="132" t="n">
        <v>20.35334</v>
      </c>
      <c r="F4547" s="132" t="n">
        <v>20.37405</v>
      </c>
    </row>
    <row r="4548" customFormat="false" ht="12.8" hidden="false" customHeight="false" outlineLevel="0" collapsed="false">
      <c r="A4548" s="131" t="n">
        <v>1733176800</v>
      </c>
      <c r="B4548" s="330" t="n">
        <f aca="false">(A4548/(24*60*60))+DATE(1970,1,1)</f>
        <v>45628.9166666667</v>
      </c>
      <c r="C4548" s="132" t="n">
        <v>20.37405</v>
      </c>
      <c r="D4548" s="132" t="n">
        <v>20.4274</v>
      </c>
      <c r="E4548" s="132" t="n">
        <v>20.28268</v>
      </c>
      <c r="F4548" s="132" t="n">
        <v>20.30435</v>
      </c>
    </row>
    <row r="4549" customFormat="false" ht="12.8" hidden="false" customHeight="false" outlineLevel="0" collapsed="false">
      <c r="A4549" s="131" t="n">
        <v>1733263200</v>
      </c>
      <c r="B4549" s="330" t="n">
        <f aca="false">(A4549/(24*60*60))+DATE(1970,1,1)</f>
        <v>45629.9166666667</v>
      </c>
      <c r="C4549" s="132" t="n">
        <v>20.30435</v>
      </c>
      <c r="D4549" s="132" t="n">
        <v>20.38195</v>
      </c>
      <c r="E4549" s="132" t="n">
        <v>20.25155</v>
      </c>
      <c r="F4549" s="132" t="n">
        <v>20.28575</v>
      </c>
    </row>
    <row r="4550" customFormat="false" ht="12.8" hidden="false" customHeight="false" outlineLevel="0" collapsed="false">
      <c r="A4550" s="131" t="n">
        <v>1733349600</v>
      </c>
      <c r="B4550" s="330" t="n">
        <f aca="false">(A4550/(24*60*60))+DATE(1970,1,1)</f>
        <v>45630.9166666667</v>
      </c>
      <c r="C4550" s="132" t="n">
        <v>20.28575</v>
      </c>
      <c r="D4550" s="132" t="n">
        <v>20.31078</v>
      </c>
      <c r="E4550" s="132" t="n">
        <v>20.15823</v>
      </c>
      <c r="F4550" s="132" t="n">
        <v>20.18845</v>
      </c>
    </row>
    <row r="4551" customFormat="false" ht="12.8" hidden="false" customHeight="false" outlineLevel="0" collapsed="false">
      <c r="A4551" s="131" t="n">
        <v>1733436000</v>
      </c>
      <c r="B4551" s="330" t="n">
        <f aca="false">(A4551/(24*60*60))+DATE(1970,1,1)</f>
        <v>45631.9166666667</v>
      </c>
      <c r="C4551" s="132" t="n">
        <v>20.18845</v>
      </c>
      <c r="D4551" s="132" t="n">
        <v>20.2802</v>
      </c>
      <c r="E4551" s="132" t="n">
        <v>20.09875</v>
      </c>
      <c r="F4551" s="132" t="n">
        <v>20.15725</v>
      </c>
    </row>
    <row r="4552" customFormat="false" ht="12.8" hidden="false" customHeight="false" outlineLevel="0" collapsed="false">
      <c r="A4552" s="131" t="n">
        <v>1733695200</v>
      </c>
      <c r="B4552" s="330" t="n">
        <f aca="false">(A4552/(24*60*60))+DATE(1970,1,1)</f>
        <v>45634.9166666667</v>
      </c>
      <c r="C4552" s="132" t="n">
        <v>20.17262</v>
      </c>
      <c r="D4552" s="132" t="n">
        <v>20.25735</v>
      </c>
      <c r="E4552" s="132" t="n">
        <v>20.10735</v>
      </c>
      <c r="F4552" s="132" t="n">
        <v>20.23435</v>
      </c>
    </row>
    <row r="4553" customFormat="false" ht="12.8" hidden="false" customHeight="false" outlineLevel="0" collapsed="false">
      <c r="A4553" s="131" t="n">
        <v>1733781600</v>
      </c>
      <c r="B4553" s="330" t="n">
        <f aca="false">(A4553/(24*60*60))+DATE(1970,1,1)</f>
        <v>45635.9166666667</v>
      </c>
      <c r="C4553" s="132" t="n">
        <v>20.23435</v>
      </c>
      <c r="D4553" s="132" t="n">
        <v>20.32543</v>
      </c>
      <c r="E4553" s="132" t="n">
        <v>20.14327</v>
      </c>
      <c r="F4553" s="132" t="n">
        <v>20.15795</v>
      </c>
    </row>
    <row r="4554" customFormat="false" ht="12.8" hidden="false" customHeight="false" outlineLevel="0" collapsed="false">
      <c r="A4554" s="131" t="n">
        <v>1733868000</v>
      </c>
      <c r="B4554" s="330" t="n">
        <f aca="false">(A4554/(24*60*60))+DATE(1970,1,1)</f>
        <v>45636.9166666667</v>
      </c>
      <c r="C4554" s="132" t="n">
        <v>20.15795</v>
      </c>
      <c r="D4554" s="132" t="n">
        <v>20.25537</v>
      </c>
      <c r="E4554" s="132" t="n">
        <v>20.09485</v>
      </c>
      <c r="F4554" s="132" t="n">
        <v>20.11835</v>
      </c>
    </row>
    <row r="4555" customFormat="false" ht="12.8" hidden="false" customHeight="false" outlineLevel="0" collapsed="false">
      <c r="A4555" s="131" t="n">
        <v>1733954400</v>
      </c>
      <c r="B4555" s="330" t="n">
        <f aca="false">(A4555/(24*60*60))+DATE(1970,1,1)</f>
        <v>45637.9166666667</v>
      </c>
      <c r="C4555" s="132" t="n">
        <v>20.11835</v>
      </c>
      <c r="D4555" s="132" t="n">
        <v>20.23207</v>
      </c>
      <c r="E4555" s="132" t="n">
        <v>20.09665</v>
      </c>
      <c r="F4555" s="132" t="n">
        <v>20.19045</v>
      </c>
    </row>
    <row r="4556" customFormat="false" ht="12.8" hidden="false" customHeight="false" outlineLevel="0" collapsed="false">
      <c r="A4556" s="131" t="n">
        <v>1734040800</v>
      </c>
      <c r="B4556" s="330" t="n">
        <f aca="false">(A4556/(24*60*60))+DATE(1970,1,1)</f>
        <v>45638.9166666667</v>
      </c>
      <c r="C4556" s="132" t="n">
        <v>20.19045</v>
      </c>
      <c r="D4556" s="132" t="n">
        <v>20.26204</v>
      </c>
      <c r="E4556" s="132" t="n">
        <v>20.09389</v>
      </c>
      <c r="F4556" s="132" t="n">
        <v>20.09633</v>
      </c>
    </row>
    <row r="4557" customFormat="false" ht="12.8" hidden="false" customHeight="false" outlineLevel="0" collapsed="false">
      <c r="A4557" s="131" t="n">
        <v>1734300000</v>
      </c>
      <c r="B4557" s="330" t="n">
        <f aca="false">(A4557/(24*60*60))+DATE(1970,1,1)</f>
        <v>45641.9166666667</v>
      </c>
      <c r="C4557" s="132" t="n">
        <v>20.09633</v>
      </c>
      <c r="D4557" s="132" t="n">
        <v>20.20574</v>
      </c>
      <c r="E4557" s="132" t="n">
        <v>20.09633</v>
      </c>
      <c r="F4557" s="132" t="n">
        <v>20.12255</v>
      </c>
    </row>
    <row r="4558" customFormat="false" ht="12.8" hidden="false" customHeight="false" outlineLevel="0" collapsed="false">
      <c r="A4558" s="131" t="n">
        <v>1734386400</v>
      </c>
      <c r="B4558" s="330" t="n">
        <f aca="false">(A4558/(24*60*60))+DATE(1970,1,1)</f>
        <v>45642.9166666667</v>
      </c>
      <c r="C4558" s="132" t="n">
        <v>20.12255</v>
      </c>
      <c r="D4558" s="132" t="n">
        <v>20.28611</v>
      </c>
      <c r="E4558" s="132" t="n">
        <v>20.09395</v>
      </c>
      <c r="F4558" s="132" t="n">
        <v>20.17015</v>
      </c>
    </row>
    <row r="4559" customFormat="false" ht="12.8" hidden="false" customHeight="false" outlineLevel="0" collapsed="false">
      <c r="A4559" s="131" t="n">
        <v>1734472800</v>
      </c>
      <c r="B4559" s="330" t="n">
        <f aca="false">(A4559/(24*60*60))+DATE(1970,1,1)</f>
        <v>45643.9166666667</v>
      </c>
      <c r="C4559" s="132" t="n">
        <v>20.17015</v>
      </c>
      <c r="D4559" s="132" t="n">
        <v>20.42425</v>
      </c>
      <c r="E4559" s="132" t="n">
        <v>20.0692</v>
      </c>
      <c r="F4559" s="132" t="n">
        <v>20.36335</v>
      </c>
    </row>
    <row r="4560" customFormat="false" ht="12.8" hidden="false" customHeight="false" outlineLevel="0" collapsed="false">
      <c r="A4560" s="131" t="n">
        <v>1734559200</v>
      </c>
      <c r="B4560" s="330" t="n">
        <f aca="false">(A4560/(24*60*60))+DATE(1970,1,1)</f>
        <v>45644.9166666667</v>
      </c>
      <c r="C4560" s="132" t="n">
        <v>20.36335</v>
      </c>
      <c r="D4560" s="132" t="n">
        <v>20.50436</v>
      </c>
      <c r="E4560" s="132" t="n">
        <v>20.2893</v>
      </c>
      <c r="F4560" s="132" t="n">
        <v>20.30385</v>
      </c>
    </row>
    <row r="4561" customFormat="false" ht="12.8" hidden="false" customHeight="false" outlineLevel="0" collapsed="false">
      <c r="A4561" s="131" t="n">
        <v>1734645600</v>
      </c>
      <c r="B4561" s="330" t="n">
        <f aca="false">(A4561/(24*60*60))+DATE(1970,1,1)</f>
        <v>45645.9166666667</v>
      </c>
      <c r="C4561" s="132" t="n">
        <v>20.30385</v>
      </c>
      <c r="D4561" s="132" t="n">
        <v>20.36365</v>
      </c>
      <c r="E4561" s="132" t="n">
        <v>20.01745</v>
      </c>
      <c r="F4561" s="132" t="n">
        <v>20.04747</v>
      </c>
    </row>
    <row r="4562" customFormat="false" ht="12.8" hidden="false" customHeight="false" outlineLevel="0" collapsed="false">
      <c r="A4562" s="131" t="n">
        <v>1734904800</v>
      </c>
      <c r="B4562" s="330" t="n">
        <f aca="false">(A4562/(24*60*60))+DATE(1970,1,1)</f>
        <v>45648.9166666667</v>
      </c>
      <c r="C4562" s="132" t="n">
        <v>20.04747</v>
      </c>
      <c r="D4562" s="132" t="n">
        <v>20.2612</v>
      </c>
      <c r="E4562" s="132" t="n">
        <v>20.03987</v>
      </c>
      <c r="F4562" s="132" t="n">
        <v>20.16305</v>
      </c>
    </row>
    <row r="4563" customFormat="false" ht="12.8" hidden="false" customHeight="false" outlineLevel="0" collapsed="false">
      <c r="A4563" s="131" t="n">
        <v>1734991200</v>
      </c>
      <c r="B4563" s="330" t="n">
        <f aca="false">(A4563/(24*60*60))+DATE(1970,1,1)</f>
        <v>45649.9166666667</v>
      </c>
      <c r="C4563" s="132" t="n">
        <v>20.16305</v>
      </c>
      <c r="D4563" s="132" t="n">
        <v>20.20845</v>
      </c>
      <c r="E4563" s="132" t="n">
        <v>20.11935</v>
      </c>
      <c r="F4563" s="132" t="n">
        <v>20.15755</v>
      </c>
    </row>
    <row r="4564" customFormat="false" ht="12.8" hidden="false" customHeight="false" outlineLevel="0" collapsed="false">
      <c r="A4564" s="131" t="n">
        <v>1735164000</v>
      </c>
      <c r="B4564" s="330" t="n">
        <f aca="false">(A4564/(24*60*60))+DATE(1970,1,1)</f>
        <v>45651.9166666667</v>
      </c>
      <c r="C4564" s="132" t="n">
        <v>20.15755</v>
      </c>
      <c r="D4564" s="132" t="n">
        <v>20.23034</v>
      </c>
      <c r="E4564" s="132" t="n">
        <v>20.12828</v>
      </c>
      <c r="F4564" s="132" t="n">
        <v>20.22635</v>
      </c>
    </row>
    <row r="4565" customFormat="false" ht="12.8" hidden="false" customHeight="false" outlineLevel="0" collapsed="false">
      <c r="A4565" s="131" t="n">
        <v>1735250400</v>
      </c>
      <c r="B4565" s="330" t="n">
        <f aca="false">(A4565/(24*60*60))+DATE(1970,1,1)</f>
        <v>45652.9166666667</v>
      </c>
      <c r="C4565" s="132" t="n">
        <v>20.22635</v>
      </c>
      <c r="D4565" s="132" t="n">
        <v>20.40127</v>
      </c>
      <c r="E4565" s="132" t="n">
        <v>20.19205</v>
      </c>
      <c r="F4565" s="132" t="n">
        <v>20.31955</v>
      </c>
    </row>
    <row r="4566" customFormat="false" ht="12.8" hidden="false" customHeight="false" outlineLevel="0" collapsed="false">
      <c r="A4566" s="131" t="n">
        <v>1735509600</v>
      </c>
      <c r="B4566" s="330" t="n">
        <f aca="false">(A4566/(24*60*60))+DATE(1970,1,1)</f>
        <v>45655.9166666667</v>
      </c>
      <c r="C4566" s="132" t="n">
        <v>20.30046</v>
      </c>
      <c r="D4566" s="132" t="n">
        <v>20.69014</v>
      </c>
      <c r="E4566" s="132" t="n">
        <v>20.29677</v>
      </c>
      <c r="F4566" s="132" t="n">
        <v>20.61835</v>
      </c>
    </row>
    <row r="4567" customFormat="false" ht="12.8" hidden="false" customHeight="false" outlineLevel="0" collapsed="false">
      <c r="A4567" s="131" t="n">
        <v>1735596000</v>
      </c>
      <c r="B4567" s="330" t="n">
        <f aca="false">(A4567/(24*60*60))+DATE(1970,1,1)</f>
        <v>45656.9166666667</v>
      </c>
      <c r="C4567" s="132" t="n">
        <v>20.61835</v>
      </c>
      <c r="D4567" s="132" t="n">
        <v>20.90437</v>
      </c>
      <c r="E4567" s="132" t="n">
        <v>20.61015</v>
      </c>
      <c r="F4567" s="132" t="n">
        <v>20.87479</v>
      </c>
    </row>
    <row r="4568" customFormat="false" ht="12.8" hidden="false" customHeight="false" outlineLevel="0" collapsed="false">
      <c r="A4568" s="131" t="n">
        <v>1735768800</v>
      </c>
      <c r="B4568" s="330" t="n">
        <f aca="false">(A4568/(24*60*60))+DATE(1970,1,1)</f>
        <v>45658.9166666667</v>
      </c>
      <c r="C4568" s="132" t="n">
        <v>20.87479</v>
      </c>
      <c r="D4568" s="132" t="n">
        <v>20.87479</v>
      </c>
      <c r="E4568" s="132" t="n">
        <v>20.57395</v>
      </c>
      <c r="F4568" s="132" t="n">
        <v>20.59985</v>
      </c>
    </row>
    <row r="4569" customFormat="false" ht="12.8" hidden="false" customHeight="false" outlineLevel="0" collapsed="false">
      <c r="A4569" s="131" t="n">
        <v>1735855200</v>
      </c>
      <c r="B4569" s="330" t="n">
        <f aca="false">(A4569/(24*60*60))+DATE(1970,1,1)</f>
        <v>45659.9166666667</v>
      </c>
      <c r="C4569" s="132" t="n">
        <v>20.59985</v>
      </c>
      <c r="D4569" s="132" t="n">
        <v>20.70259</v>
      </c>
      <c r="E4569" s="132" t="n">
        <v>20.51705</v>
      </c>
      <c r="F4569" s="132" t="n">
        <v>20.60351</v>
      </c>
    </row>
    <row r="4570" customFormat="false" ht="12.8" hidden="false" customHeight="false" outlineLevel="0" collapsed="false">
      <c r="A4570" s="131" t="n">
        <v>1736114400</v>
      </c>
      <c r="B4570" s="330" t="n">
        <f aca="false">(A4570/(24*60*60))+DATE(1970,1,1)</f>
        <v>45662.9166666667</v>
      </c>
      <c r="C4570" s="132" t="n">
        <v>20.60351</v>
      </c>
      <c r="D4570" s="132" t="n">
        <v>20.66315</v>
      </c>
      <c r="E4570" s="132" t="n">
        <v>20.2352</v>
      </c>
      <c r="F4570" s="132" t="n">
        <v>20.30735</v>
      </c>
    </row>
    <row r="4571" customFormat="false" ht="12.8" hidden="false" customHeight="false" outlineLevel="0" collapsed="false">
      <c r="A4571" s="131" t="n">
        <v>1736200800</v>
      </c>
      <c r="B4571" s="330" t="n">
        <f aca="false">(A4571/(24*60*60))+DATE(1970,1,1)</f>
        <v>45663.9166666667</v>
      </c>
      <c r="C4571" s="132" t="n">
        <v>20.30735</v>
      </c>
      <c r="D4571" s="132" t="n">
        <v>20.39444</v>
      </c>
      <c r="E4571" s="132" t="n">
        <v>20.25905</v>
      </c>
      <c r="F4571" s="132" t="n">
        <v>20.32085</v>
      </c>
    </row>
    <row r="4572" customFormat="false" ht="12.8" hidden="false" customHeight="false" outlineLevel="0" collapsed="false">
      <c r="A4572" s="131" t="n">
        <v>1736287200</v>
      </c>
      <c r="B4572" s="330" t="n">
        <f aca="false">(A4572/(24*60*60))+DATE(1970,1,1)</f>
        <v>45664.9166666667</v>
      </c>
      <c r="C4572" s="132" t="n">
        <v>20.32085</v>
      </c>
      <c r="D4572" s="132" t="n">
        <v>20.52587</v>
      </c>
      <c r="E4572" s="132" t="n">
        <v>20.29321</v>
      </c>
      <c r="F4572" s="132" t="n">
        <v>20.39295</v>
      </c>
    </row>
    <row r="4573" customFormat="false" ht="12.8" hidden="false" customHeight="false" outlineLevel="0" collapsed="false">
      <c r="A4573" s="131" t="n">
        <v>1736373600</v>
      </c>
      <c r="B4573" s="330" t="n">
        <f aca="false">(A4573/(24*60*60))+DATE(1970,1,1)</f>
        <v>45665.9166666667</v>
      </c>
      <c r="C4573" s="132" t="n">
        <v>20.39295</v>
      </c>
      <c r="D4573" s="132" t="n">
        <v>20.52192</v>
      </c>
      <c r="E4573" s="132" t="n">
        <v>20.36835</v>
      </c>
      <c r="F4573" s="132" t="n">
        <v>20.50355</v>
      </c>
    </row>
    <row r="4574" customFormat="false" ht="12.8" hidden="false" customHeight="false" outlineLevel="0" collapsed="false">
      <c r="A4574" s="131" t="n">
        <v>1736460000</v>
      </c>
      <c r="B4574" s="330" t="n">
        <f aca="false">(A4574/(24*60*60))+DATE(1970,1,1)</f>
        <v>45666.9166666667</v>
      </c>
      <c r="C4574" s="132" t="n">
        <v>20.50355</v>
      </c>
      <c r="D4574" s="132" t="n">
        <v>20.74863</v>
      </c>
      <c r="E4574" s="132" t="n">
        <v>20.47449</v>
      </c>
      <c r="F4574" s="132" t="n">
        <v>20.70555</v>
      </c>
    </row>
    <row r="4575" customFormat="false" ht="12.8" hidden="false" customHeight="false" outlineLevel="0" collapsed="false">
      <c r="A4575" s="131" t="n">
        <v>1736719200</v>
      </c>
      <c r="B4575" s="330" t="n">
        <f aca="false">(A4575/(24*60*60))+DATE(1970,1,1)</f>
        <v>45669.9166666667</v>
      </c>
      <c r="C4575" s="132" t="n">
        <v>20.70555</v>
      </c>
      <c r="D4575" s="132" t="n">
        <v>20.86587</v>
      </c>
      <c r="E4575" s="132" t="n">
        <v>20.63508</v>
      </c>
      <c r="F4575" s="132" t="n">
        <v>20.64665</v>
      </c>
    </row>
    <row r="4576" customFormat="false" ht="12.8" hidden="false" customHeight="false" outlineLevel="0" collapsed="false">
      <c r="A4576" s="131" t="n">
        <v>1736805600</v>
      </c>
      <c r="B4576" s="330" t="n">
        <f aca="false">(A4576/(24*60*60))+DATE(1970,1,1)</f>
        <v>45670.9166666667</v>
      </c>
      <c r="C4576" s="132" t="n">
        <v>20.64665</v>
      </c>
      <c r="D4576" s="132" t="n">
        <v>20.70683</v>
      </c>
      <c r="E4576" s="132" t="n">
        <v>20.44818</v>
      </c>
      <c r="F4576" s="132" t="n">
        <v>20.50085</v>
      </c>
    </row>
    <row r="4577" customFormat="false" ht="12.8" hidden="false" customHeight="false" outlineLevel="0" collapsed="false">
      <c r="A4577" s="131" t="n">
        <v>1736892000</v>
      </c>
      <c r="B4577" s="330" t="n">
        <f aca="false">(A4577/(24*60*60))+DATE(1970,1,1)</f>
        <v>45671.9166666667</v>
      </c>
      <c r="C4577" s="132" t="n">
        <v>20.50085</v>
      </c>
      <c r="D4577" s="132" t="n">
        <v>20.56009</v>
      </c>
      <c r="E4577" s="132" t="n">
        <v>20.36663</v>
      </c>
      <c r="F4577" s="132" t="n">
        <v>20.45775</v>
      </c>
    </row>
    <row r="4578" customFormat="false" ht="12.8" hidden="false" customHeight="false" outlineLevel="0" collapsed="false">
      <c r="A4578" s="131" t="n">
        <v>1736978400</v>
      </c>
      <c r="B4578" s="330" t="n">
        <f aca="false">(A4578/(24*60*60))+DATE(1970,1,1)</f>
        <v>45672.9166666667</v>
      </c>
      <c r="C4578" s="132" t="n">
        <v>20.45775</v>
      </c>
      <c r="D4578" s="132" t="n">
        <v>20.84865</v>
      </c>
      <c r="E4578" s="132" t="n">
        <v>20.44573</v>
      </c>
      <c r="F4578" s="132" t="n">
        <v>20.84115</v>
      </c>
    </row>
    <row r="4579" customFormat="false" ht="12.8" hidden="false" customHeight="false" outlineLevel="0" collapsed="false">
      <c r="A4579" s="131" t="n">
        <v>1737064800</v>
      </c>
      <c r="B4579" s="330" t="n">
        <f aca="false">(A4579/(24*60*60))+DATE(1970,1,1)</f>
        <v>45673.9166666667</v>
      </c>
      <c r="C4579" s="132" t="n">
        <v>20.84115</v>
      </c>
      <c r="D4579" s="132" t="n">
        <v>20.93493</v>
      </c>
      <c r="E4579" s="132" t="n">
        <v>20.67305</v>
      </c>
      <c r="F4579" s="132" t="n">
        <v>20.75245</v>
      </c>
    </row>
    <row r="4580" customFormat="false" ht="12.8" hidden="false" customHeight="false" outlineLevel="0" collapsed="false">
      <c r="A4580" s="131" t="n">
        <v>1737324000</v>
      </c>
      <c r="B4580" s="330" t="n">
        <f aca="false">(A4580/(24*60*60))+DATE(1970,1,1)</f>
        <v>45676.9166666667</v>
      </c>
      <c r="C4580" s="132" t="n">
        <v>20.79152</v>
      </c>
      <c r="D4580" s="132" t="n">
        <v>20.89628</v>
      </c>
      <c r="E4580" s="132" t="n">
        <v>20.43566</v>
      </c>
      <c r="F4580" s="132" t="n">
        <v>20.47335</v>
      </c>
    </row>
    <row r="4581" customFormat="false" ht="12.8" hidden="false" customHeight="false" outlineLevel="0" collapsed="false">
      <c r="A4581" s="131" t="n">
        <v>1737410400</v>
      </c>
      <c r="B4581" s="330" t="n">
        <f aca="false">(A4581/(24*60*60))+DATE(1970,1,1)</f>
        <v>45677.9166666667</v>
      </c>
      <c r="C4581" s="132" t="n">
        <v>20.47335</v>
      </c>
      <c r="D4581" s="132" t="n">
        <v>20.79631</v>
      </c>
      <c r="E4581" s="132" t="n">
        <v>20.45436</v>
      </c>
      <c r="F4581" s="132" t="n">
        <v>20.61675</v>
      </c>
    </row>
    <row r="4582" customFormat="false" ht="12.8" hidden="false" customHeight="false" outlineLevel="0" collapsed="false">
      <c r="A4582" s="131" t="n">
        <v>1737496800</v>
      </c>
      <c r="B4582" s="330" t="n">
        <f aca="false">(A4582/(24*60*60))+DATE(1970,1,1)</f>
        <v>45678.9166666667</v>
      </c>
      <c r="C4582" s="132" t="n">
        <v>20.61675</v>
      </c>
      <c r="D4582" s="132" t="n">
        <v>20.67734</v>
      </c>
      <c r="E4582" s="132" t="n">
        <v>20.45658</v>
      </c>
      <c r="F4582" s="132" t="n">
        <v>20.47905</v>
      </c>
    </row>
    <row r="4583" customFormat="false" ht="12.8" hidden="false" customHeight="false" outlineLevel="0" collapsed="false">
      <c r="A4583" s="131" t="n">
        <v>1737583200</v>
      </c>
      <c r="B4583" s="330" t="n">
        <f aca="false">(A4583/(24*60*60))+DATE(1970,1,1)</f>
        <v>45679.9166666667</v>
      </c>
      <c r="C4583" s="132" t="n">
        <v>20.47905</v>
      </c>
      <c r="D4583" s="132" t="n">
        <v>20.56229</v>
      </c>
      <c r="E4583" s="132" t="n">
        <v>20.2717</v>
      </c>
      <c r="F4583" s="132" t="n">
        <v>20.36425</v>
      </c>
    </row>
    <row r="4584" customFormat="false" ht="12.8" hidden="false" customHeight="false" outlineLevel="0" collapsed="false">
      <c r="A4584" s="131" t="n">
        <v>1737669600</v>
      </c>
      <c r="B4584" s="330" t="n">
        <f aca="false">(A4584/(24*60*60))+DATE(1970,1,1)</f>
        <v>45680.9166666667</v>
      </c>
      <c r="C4584" s="132" t="n">
        <v>20.36425</v>
      </c>
      <c r="D4584" s="132" t="n">
        <v>20.3868</v>
      </c>
      <c r="E4584" s="132" t="n">
        <v>20.12984</v>
      </c>
      <c r="F4584" s="132" t="n">
        <v>20.26275</v>
      </c>
    </row>
    <row r="4585" customFormat="false" ht="12.8" hidden="false" customHeight="false" outlineLevel="0" collapsed="false">
      <c r="A4585" s="131" t="n">
        <v>1737928800</v>
      </c>
      <c r="B4585" s="330" t="n">
        <f aca="false">(A4585/(24*60*60))+DATE(1970,1,1)</f>
        <v>45683.9166666667</v>
      </c>
      <c r="C4585" s="132" t="n">
        <v>20.37532</v>
      </c>
      <c r="D4585" s="132" t="n">
        <v>20.74774</v>
      </c>
      <c r="E4585" s="132" t="n">
        <v>20.34135</v>
      </c>
      <c r="F4585" s="132" t="n">
        <v>20.64605</v>
      </c>
    </row>
    <row r="4586" customFormat="false" ht="12.8" hidden="false" customHeight="false" outlineLevel="0" collapsed="false">
      <c r="A4586" s="131" t="n">
        <v>1738015200</v>
      </c>
      <c r="B4586" s="330" t="n">
        <f aca="false">(A4586/(24*60*60))+DATE(1970,1,1)</f>
        <v>45684.9166666667</v>
      </c>
      <c r="C4586" s="132" t="n">
        <v>20.64605</v>
      </c>
      <c r="D4586" s="132" t="n">
        <v>20.77945</v>
      </c>
      <c r="E4586" s="132" t="n">
        <v>20.50525</v>
      </c>
      <c r="F4586" s="132" t="n">
        <v>20.54055</v>
      </c>
    </row>
    <row r="4587" customFormat="false" ht="12.8" hidden="false" customHeight="false" outlineLevel="0" collapsed="false">
      <c r="A4587" s="131" t="n">
        <v>1738101600</v>
      </c>
      <c r="B4587" s="330" t="n">
        <f aca="false">(A4587/(24*60*60))+DATE(1970,1,1)</f>
        <v>45685.9166666667</v>
      </c>
      <c r="C4587" s="132" t="n">
        <v>20.54055</v>
      </c>
      <c r="D4587" s="132" t="n">
        <v>20.66284</v>
      </c>
      <c r="E4587" s="132" t="n">
        <v>20.46518</v>
      </c>
      <c r="F4587" s="132" t="n">
        <v>20.49885</v>
      </c>
    </row>
    <row r="4588" customFormat="false" ht="12.8" hidden="false" customHeight="false" outlineLevel="0" collapsed="false">
      <c r="A4588" s="131" t="n">
        <v>1738188000</v>
      </c>
      <c r="B4588" s="330" t="n">
        <f aca="false">(A4588/(24*60*60))+DATE(1970,1,1)</f>
        <v>45686.9166666667</v>
      </c>
      <c r="C4588" s="132" t="n">
        <v>20.49885</v>
      </c>
      <c r="D4588" s="132" t="n">
        <v>20.75572</v>
      </c>
      <c r="E4588" s="132" t="n">
        <v>20.39835</v>
      </c>
      <c r="F4588" s="132" t="n">
        <v>20.68585</v>
      </c>
    </row>
    <row r="4589" customFormat="false" ht="12.8" hidden="false" customHeight="false" outlineLevel="0" collapsed="false">
      <c r="A4589" s="131" t="n">
        <v>1738274400</v>
      </c>
      <c r="B4589" s="330" t="n">
        <f aca="false">(A4589/(24*60*60))+DATE(1970,1,1)</f>
        <v>45687.9166666667</v>
      </c>
      <c r="C4589" s="132" t="n">
        <v>20.68585</v>
      </c>
      <c r="D4589" s="132" t="n">
        <v>20.75918</v>
      </c>
      <c r="E4589" s="132" t="n">
        <v>20.45392</v>
      </c>
      <c r="F4589" s="132" t="n">
        <v>20.64965</v>
      </c>
    </row>
    <row r="4590" customFormat="false" ht="12.8" hidden="false" customHeight="false" outlineLevel="0" collapsed="false">
      <c r="A4590" s="131" t="n">
        <v>1738533600</v>
      </c>
      <c r="B4590" s="330" t="n">
        <f aca="false">(A4590/(24*60*60))+DATE(1970,1,1)</f>
        <v>45690.9166666667</v>
      </c>
      <c r="C4590" s="132" t="n">
        <v>21.1743</v>
      </c>
      <c r="D4590" s="132" t="n">
        <v>21.28993</v>
      </c>
      <c r="E4590" s="132" t="n">
        <v>20.30175</v>
      </c>
      <c r="F4590" s="132" t="n">
        <v>20.33075</v>
      </c>
    </row>
    <row r="4591" customFormat="false" ht="12.8" hidden="false" customHeight="false" outlineLevel="0" collapsed="false">
      <c r="A4591" s="131" t="n">
        <v>1738620000</v>
      </c>
      <c r="B4591" s="330" t="n">
        <f aca="false">(A4591/(24*60*60))+DATE(1970,1,1)</f>
        <v>45691.9166666667</v>
      </c>
      <c r="C4591" s="132" t="n">
        <v>20.33075</v>
      </c>
      <c r="D4591" s="132" t="n">
        <v>20.59105</v>
      </c>
      <c r="E4591" s="132" t="n">
        <v>20.30259</v>
      </c>
      <c r="F4591" s="132" t="n">
        <v>20.48225</v>
      </c>
    </row>
    <row r="4592" customFormat="false" ht="12.8" hidden="false" customHeight="false" outlineLevel="0" collapsed="false">
      <c r="A4592" s="131" t="n">
        <v>1738706400</v>
      </c>
      <c r="B4592" s="330" t="n">
        <f aca="false">(A4592/(24*60*60))+DATE(1970,1,1)</f>
        <v>45692.9166666667</v>
      </c>
      <c r="C4592" s="132" t="n">
        <v>20.48225</v>
      </c>
      <c r="D4592" s="132" t="n">
        <v>20.71162</v>
      </c>
      <c r="E4592" s="132" t="n">
        <v>20.45935</v>
      </c>
      <c r="F4592" s="132" t="n">
        <v>20.55285</v>
      </c>
    </row>
    <row r="4593" customFormat="false" ht="12.8" hidden="false" customHeight="false" outlineLevel="0" collapsed="false">
      <c r="A4593" s="131" t="n">
        <v>1738792800</v>
      </c>
      <c r="B4593" s="330" t="n">
        <f aca="false">(A4593/(24*60*60))+DATE(1970,1,1)</f>
        <v>45693.9166666667</v>
      </c>
      <c r="C4593" s="132" t="n">
        <v>20.55285</v>
      </c>
      <c r="D4593" s="132" t="n">
        <v>20.64905</v>
      </c>
      <c r="E4593" s="132" t="n">
        <v>20.41383</v>
      </c>
      <c r="F4593" s="132" t="n">
        <v>20.42945</v>
      </c>
    </row>
    <row r="4594" customFormat="false" ht="12.8" hidden="false" customHeight="false" outlineLevel="0" collapsed="false">
      <c r="A4594" s="131" t="n">
        <v>1738879200</v>
      </c>
      <c r="B4594" s="330" t="n">
        <f aca="false">(A4594/(24*60*60))+DATE(1970,1,1)</f>
        <v>45694.9166666667</v>
      </c>
      <c r="C4594" s="132" t="n">
        <v>20.42945</v>
      </c>
      <c r="D4594" s="132" t="n">
        <v>20.6232</v>
      </c>
      <c r="E4594" s="132" t="n">
        <v>20.41892</v>
      </c>
      <c r="F4594" s="132" t="n">
        <v>20.53805</v>
      </c>
    </row>
    <row r="4595" customFormat="false" ht="12.8" hidden="false" customHeight="false" outlineLevel="0" collapsed="false">
      <c r="A4595" s="131" t="n">
        <v>1739138400</v>
      </c>
      <c r="B4595" s="330" t="n">
        <f aca="false">(A4595/(24*60*60))+DATE(1970,1,1)</f>
        <v>45697.9166666667</v>
      </c>
      <c r="C4595" s="132" t="n">
        <v>20.61684</v>
      </c>
      <c r="D4595" s="132" t="n">
        <v>20.69902</v>
      </c>
      <c r="E4595" s="132" t="n">
        <v>20.54785</v>
      </c>
      <c r="F4595" s="132" t="n">
        <v>20.59005</v>
      </c>
    </row>
    <row r="4596" customFormat="false" ht="12.8" hidden="false" customHeight="false" outlineLevel="0" collapsed="false">
      <c r="A4596" s="131" t="n">
        <v>1739224800</v>
      </c>
      <c r="B4596" s="330" t="n">
        <f aca="false">(A4596/(24*60*60))+DATE(1970,1,1)</f>
        <v>45698.9166666667</v>
      </c>
      <c r="C4596" s="132" t="n">
        <v>20.59005</v>
      </c>
      <c r="D4596" s="132" t="n">
        <v>20.65505</v>
      </c>
      <c r="E4596" s="132" t="n">
        <v>20.49799</v>
      </c>
      <c r="F4596" s="132" t="n">
        <v>20.53065</v>
      </c>
    </row>
    <row r="4597" customFormat="false" ht="12.8" hidden="false" customHeight="false" outlineLevel="0" collapsed="false">
      <c r="A4597" s="131" t="n">
        <v>1739311200</v>
      </c>
      <c r="B4597" s="330" t="n">
        <f aca="false">(A4597/(24*60*60))+DATE(1970,1,1)</f>
        <v>45699.9166666667</v>
      </c>
      <c r="C4597" s="132" t="n">
        <v>20.53065</v>
      </c>
      <c r="D4597" s="132" t="n">
        <v>20.62746</v>
      </c>
      <c r="E4597" s="132" t="n">
        <v>20.43345</v>
      </c>
      <c r="F4597" s="132" t="n">
        <v>20.52265</v>
      </c>
    </row>
    <row r="4598" customFormat="false" ht="12.8" hidden="false" customHeight="false" outlineLevel="0" collapsed="false">
      <c r="A4598" s="131" t="n">
        <v>1739397600</v>
      </c>
      <c r="B4598" s="330" t="n">
        <f aca="false">(A4598/(24*60*60))+DATE(1970,1,1)</f>
        <v>45700.9166666667</v>
      </c>
      <c r="C4598" s="132" t="n">
        <v>20.52265</v>
      </c>
      <c r="D4598" s="132" t="n">
        <v>20.64604</v>
      </c>
      <c r="E4598" s="132" t="n">
        <v>20.39135</v>
      </c>
      <c r="F4598" s="132" t="n">
        <v>20.39955</v>
      </c>
    </row>
    <row r="4599" customFormat="false" ht="12.8" hidden="false" customHeight="false" outlineLevel="0" collapsed="false">
      <c r="A4599" s="131" t="n">
        <v>1739484000</v>
      </c>
      <c r="B4599" s="330" t="n">
        <f aca="false">(A4599/(24*60*60))+DATE(1970,1,1)</f>
        <v>45701.9166666667</v>
      </c>
      <c r="C4599" s="132" t="n">
        <v>20.39955</v>
      </c>
      <c r="D4599" s="132" t="n">
        <v>20.43515</v>
      </c>
      <c r="E4599" s="132" t="n">
        <v>20.25886</v>
      </c>
      <c r="F4599" s="132" t="n">
        <v>20.29425</v>
      </c>
    </row>
    <row r="4600" customFormat="false" ht="12.8" hidden="false" customHeight="false" outlineLevel="0" collapsed="false">
      <c r="A4600" s="131" t="n">
        <v>1739743200</v>
      </c>
      <c r="B4600" s="330" t="n">
        <f aca="false">(A4600/(24*60*60))+DATE(1970,1,1)</f>
        <v>45704.9166666667</v>
      </c>
      <c r="C4600" s="132" t="n">
        <v>20.29425</v>
      </c>
      <c r="D4600" s="132" t="n">
        <v>20.42682</v>
      </c>
      <c r="E4600" s="132" t="n">
        <v>20.26123</v>
      </c>
      <c r="F4600" s="132" t="n">
        <v>20.28315</v>
      </c>
    </row>
    <row r="4601" customFormat="false" ht="12.8" hidden="false" customHeight="false" outlineLevel="0" collapsed="false">
      <c r="A4601" s="131" t="n">
        <v>1739829600</v>
      </c>
      <c r="B4601" s="330" t="n">
        <f aca="false">(A4601/(24*60*60))+DATE(1970,1,1)</f>
        <v>45705.9166666667</v>
      </c>
      <c r="C4601" s="132" t="n">
        <v>20.28315</v>
      </c>
      <c r="D4601" s="132" t="n">
        <v>20.33136</v>
      </c>
      <c r="E4601" s="132" t="n">
        <v>20.19935</v>
      </c>
      <c r="F4601" s="132" t="n">
        <v>20.24745</v>
      </c>
    </row>
    <row r="4602" customFormat="false" ht="12.8" hidden="false" customHeight="false" outlineLevel="0" collapsed="false">
      <c r="A4602" s="131" t="n">
        <v>1739916000</v>
      </c>
      <c r="B4602" s="330" t="n">
        <f aca="false">(A4602/(24*60*60))+DATE(1970,1,1)</f>
        <v>45706.9166666667</v>
      </c>
      <c r="C4602" s="132" t="n">
        <v>20.24745</v>
      </c>
      <c r="D4602" s="132" t="n">
        <v>20.47494</v>
      </c>
      <c r="E4602" s="132" t="n">
        <v>20.19805</v>
      </c>
      <c r="F4602" s="132" t="n">
        <v>20.44285</v>
      </c>
    </row>
    <row r="4603" customFormat="false" ht="12.8" hidden="false" customHeight="false" outlineLevel="0" collapsed="false">
      <c r="A4603" s="131" t="n">
        <v>1740002400</v>
      </c>
      <c r="B4603" s="330" t="n">
        <f aca="false">(A4603/(24*60*60))+DATE(1970,1,1)</f>
        <v>45707.9166666667</v>
      </c>
      <c r="C4603" s="132" t="n">
        <v>20.44285</v>
      </c>
      <c r="D4603" s="132" t="n">
        <v>20.46925</v>
      </c>
      <c r="E4603" s="132" t="n">
        <v>20.29016</v>
      </c>
      <c r="F4603" s="132" t="n">
        <v>20.30725</v>
      </c>
    </row>
    <row r="4604" customFormat="false" ht="12.8" hidden="false" customHeight="false" outlineLevel="0" collapsed="false">
      <c r="A4604" s="131" t="n">
        <v>1740088800</v>
      </c>
      <c r="B4604" s="330" t="n">
        <f aca="false">(A4604/(24*60*60))+DATE(1970,1,1)</f>
        <v>45708.9166666667</v>
      </c>
      <c r="C4604" s="132" t="n">
        <v>20.30725</v>
      </c>
      <c r="D4604" s="132" t="n">
        <v>20.43355</v>
      </c>
      <c r="E4604" s="132" t="n">
        <v>20.28873</v>
      </c>
      <c r="F4604" s="132" t="n">
        <v>20.40775</v>
      </c>
    </row>
    <row r="4605" customFormat="false" ht="12.8" hidden="false" customHeight="false" outlineLevel="0" collapsed="false">
      <c r="A4605" s="131" t="n">
        <v>1740348000</v>
      </c>
      <c r="B4605" s="330" t="n">
        <f aca="false">(A4605/(24*60*60))+DATE(1970,1,1)</f>
        <v>45711.9166666667</v>
      </c>
      <c r="C4605" s="132" t="n">
        <v>20.36577</v>
      </c>
      <c r="D4605" s="132" t="n">
        <v>20.52265</v>
      </c>
      <c r="E4605" s="132" t="n">
        <v>20.33829</v>
      </c>
      <c r="F4605" s="132" t="n">
        <v>20.47295</v>
      </c>
    </row>
    <row r="4606" customFormat="false" ht="12.8" hidden="false" customHeight="false" outlineLevel="0" collapsed="false">
      <c r="A4606" s="131" t="n">
        <v>1740434400</v>
      </c>
      <c r="B4606" s="330" t="n">
        <f aca="false">(A4606/(24*60*60))+DATE(1970,1,1)</f>
        <v>45712.9166666667</v>
      </c>
      <c r="C4606" s="132" t="n">
        <v>20.47295</v>
      </c>
      <c r="D4606" s="132" t="n">
        <v>20.54304</v>
      </c>
      <c r="E4606" s="132" t="n">
        <v>20.38871</v>
      </c>
      <c r="F4606" s="132" t="n">
        <v>20.46745</v>
      </c>
    </row>
    <row r="4607" customFormat="false" ht="12.8" hidden="false" customHeight="false" outlineLevel="0" collapsed="false">
      <c r="A4607" s="131" t="n">
        <v>1740520800</v>
      </c>
      <c r="B4607" s="330" t="n">
        <f aca="false">(A4607/(24*60*60))+DATE(1970,1,1)</f>
        <v>45713.9166666667</v>
      </c>
      <c r="C4607" s="132" t="n">
        <v>20.46745</v>
      </c>
      <c r="D4607" s="132" t="n">
        <v>20.54568</v>
      </c>
      <c r="E4607" s="132" t="n">
        <v>20.27839</v>
      </c>
      <c r="F4607" s="132" t="n">
        <v>20.41365</v>
      </c>
    </row>
    <row r="4608" customFormat="false" ht="12.8" hidden="false" customHeight="false" outlineLevel="0" collapsed="false">
      <c r="A4608" s="131" t="n">
        <v>1740607200</v>
      </c>
      <c r="B4608" s="330" t="n">
        <f aca="false">(A4608/(24*60*60))+DATE(1970,1,1)</f>
        <v>45714.9166666667</v>
      </c>
      <c r="C4608" s="132" t="n">
        <v>20.41365</v>
      </c>
      <c r="D4608" s="132" t="n">
        <v>20.54535</v>
      </c>
      <c r="E4608" s="132" t="n">
        <v>20.35055</v>
      </c>
      <c r="F4608" s="132" t="n">
        <v>20.47715</v>
      </c>
    </row>
    <row r="4609" customFormat="false" ht="12.8" hidden="false" customHeight="false" outlineLevel="0" collapsed="false">
      <c r="A4609" s="131" t="n">
        <v>1740693600</v>
      </c>
      <c r="B4609" s="330" t="n">
        <f aca="false">(A4609/(24*60*60))+DATE(1970,1,1)</f>
        <v>45715.9166666667</v>
      </c>
      <c r="C4609" s="132" t="n">
        <v>20.47715</v>
      </c>
      <c r="D4609" s="132" t="n">
        <v>20.64752</v>
      </c>
      <c r="E4609" s="132" t="n">
        <v>20.37245</v>
      </c>
      <c r="F4609" s="132" t="n">
        <v>20.53165</v>
      </c>
    </row>
    <row r="4610" customFormat="false" ht="12.8" hidden="false" customHeight="false" outlineLevel="0" collapsed="false">
      <c r="A4610" s="131" t="n">
        <v>1740952800</v>
      </c>
      <c r="B4610" s="330" t="n">
        <f aca="false">(A4610/(24*60*60))+DATE(1970,1,1)</f>
        <v>45718.9166666667</v>
      </c>
      <c r="C4610" s="132" t="n">
        <v>20.53165</v>
      </c>
      <c r="D4610" s="132" t="n">
        <v>20.74349</v>
      </c>
      <c r="E4610" s="132" t="n">
        <v>20.36847</v>
      </c>
      <c r="F4610" s="132" t="n">
        <v>20.68245</v>
      </c>
    </row>
    <row r="4611" customFormat="false" ht="12.8" hidden="false" customHeight="false" outlineLevel="0" collapsed="false">
      <c r="A4611" s="131" t="n">
        <v>1741039200</v>
      </c>
      <c r="B4611" s="330" t="n">
        <f aca="false">(A4611/(24*60*60))+DATE(1970,1,1)</f>
        <v>45719.9166666667</v>
      </c>
      <c r="C4611" s="132" t="n">
        <v>20.68245</v>
      </c>
      <c r="D4611" s="132" t="n">
        <v>20.99693</v>
      </c>
      <c r="E4611" s="132" t="n">
        <v>20.46285</v>
      </c>
      <c r="F4611" s="132" t="n">
        <v>20.57225</v>
      </c>
    </row>
    <row r="4612" customFormat="false" ht="12.8" hidden="false" customHeight="false" outlineLevel="0" collapsed="false">
      <c r="A4612" s="131" t="n">
        <v>1741125600</v>
      </c>
      <c r="B4612" s="330" t="n">
        <f aca="false">(A4612/(24*60*60))+DATE(1970,1,1)</f>
        <v>45720.9166666667</v>
      </c>
      <c r="C4612" s="132" t="n">
        <v>20.57225</v>
      </c>
      <c r="D4612" s="132" t="n">
        <v>20.66265</v>
      </c>
      <c r="E4612" s="132" t="n">
        <v>20.34085</v>
      </c>
      <c r="F4612" s="132" t="n">
        <v>20.39635</v>
      </c>
    </row>
    <row r="4613" customFormat="false" ht="12.8" hidden="false" customHeight="false" outlineLevel="0" collapsed="false">
      <c r="A4613" s="131" t="n">
        <v>1741212000</v>
      </c>
      <c r="B4613" s="330" t="n">
        <f aca="false">(A4613/(24*60*60))+DATE(1970,1,1)</f>
        <v>45721.9166666667</v>
      </c>
      <c r="C4613" s="132" t="n">
        <v>20.39635</v>
      </c>
      <c r="D4613" s="132" t="n">
        <v>20.49995</v>
      </c>
      <c r="E4613" s="132" t="n">
        <v>20.21004</v>
      </c>
      <c r="F4613" s="132" t="n">
        <v>20.27505</v>
      </c>
    </row>
    <row r="4614" customFormat="false" ht="12.8" hidden="false" customHeight="false" outlineLevel="0" collapsed="false">
      <c r="A4614" s="131" t="n">
        <v>1741298400</v>
      </c>
      <c r="B4614" s="330" t="n">
        <f aca="false">(A4614/(24*60*60))+DATE(1970,1,1)</f>
        <v>45722.9166666667</v>
      </c>
      <c r="C4614" s="132" t="n">
        <v>20.27505</v>
      </c>
      <c r="D4614" s="132" t="n">
        <v>20.33273</v>
      </c>
      <c r="E4614" s="132" t="n">
        <v>20.22468</v>
      </c>
      <c r="F4614" s="132" t="n">
        <v>20.25085</v>
      </c>
    </row>
    <row r="4615" customFormat="false" ht="12.8" hidden="false" customHeight="false" outlineLevel="0" collapsed="false">
      <c r="A4615" s="0" t="n">
        <v>1741554000</v>
      </c>
      <c r="B4615" s="330" t="n">
        <f aca="false">(A4615/(24*60*60))+DATE(1970,1,1)</f>
        <v>45725.875</v>
      </c>
      <c r="C4615" s="5" t="n">
        <v>20.25085</v>
      </c>
      <c r="D4615" s="5" t="n">
        <v>20.39275</v>
      </c>
      <c r="E4615" s="5" t="n">
        <v>20.17719</v>
      </c>
      <c r="F4615" s="5" t="n">
        <v>20.35105</v>
      </c>
    </row>
    <row r="4616" customFormat="false" ht="12.8" hidden="false" customHeight="false" outlineLevel="0" collapsed="false">
      <c r="A4616" s="0" t="n">
        <v>1741640400</v>
      </c>
      <c r="B4616" s="330" t="n">
        <f aca="false">(A4616/(24*60*60))+DATE(1970,1,1)</f>
        <v>45726.875</v>
      </c>
      <c r="C4616" s="5" t="n">
        <v>20.35105</v>
      </c>
      <c r="D4616" s="5" t="n">
        <v>20.40223</v>
      </c>
      <c r="E4616" s="5" t="n">
        <v>20.24386</v>
      </c>
      <c r="F4616" s="5" t="n">
        <v>20.26205</v>
      </c>
    </row>
    <row r="4617" customFormat="false" ht="12.8" hidden="false" customHeight="false" outlineLevel="0" collapsed="false">
      <c r="A4617" s="0" t="n">
        <v>1741726800</v>
      </c>
      <c r="B4617" s="330" t="n">
        <f aca="false">(A4617/(24*60*60))+DATE(1970,1,1)</f>
        <v>45727.875</v>
      </c>
      <c r="C4617" s="5" t="n">
        <v>20.26205</v>
      </c>
      <c r="D4617" s="5" t="n">
        <v>20.30229</v>
      </c>
      <c r="E4617" s="5" t="n">
        <v>20.15495</v>
      </c>
      <c r="F4617" s="5" t="n">
        <v>20.17595</v>
      </c>
    </row>
    <row r="4618" customFormat="false" ht="12.8" hidden="false" customHeight="false" outlineLevel="0" collapsed="false">
      <c r="A4618" s="0" t="n">
        <v>1741813200</v>
      </c>
      <c r="B4618" s="330" t="n">
        <f aca="false">(A4618/(24*60*60))+DATE(1970,1,1)</f>
        <v>45728.875</v>
      </c>
      <c r="C4618" s="5" t="n">
        <v>20.17595</v>
      </c>
      <c r="D4618" s="5" t="n">
        <v>20.19701</v>
      </c>
      <c r="E4618" s="5" t="n">
        <v>20.05645</v>
      </c>
      <c r="F4618" s="5" t="n">
        <v>20.07915</v>
      </c>
    </row>
    <row r="4619" customFormat="false" ht="12.8" hidden="false" customHeight="false" outlineLevel="0" collapsed="false">
      <c r="A4619" s="0" t="n">
        <v>1741899600</v>
      </c>
      <c r="B4619" s="330" t="n">
        <f aca="false">(A4619/(24*60*60))+DATE(1970,1,1)</f>
        <v>45729.875</v>
      </c>
      <c r="C4619" s="5" t="n">
        <v>20.07915</v>
      </c>
      <c r="D4619" s="5" t="n">
        <v>20.11795</v>
      </c>
      <c r="E4619" s="5" t="n">
        <v>19.84315</v>
      </c>
      <c r="F4619" s="5" t="n">
        <v>19.92785</v>
      </c>
    </row>
    <row r="4620" customFormat="false" ht="12.8" hidden="false" customHeight="false" outlineLevel="0" collapsed="false">
      <c r="A4620" s="0" t="n">
        <v>1742158800</v>
      </c>
      <c r="B4620" s="330" t="n">
        <f aca="false">(A4620/(24*60*60))+DATE(1970,1,1)</f>
        <v>45732.875</v>
      </c>
      <c r="C4620" s="5" t="n">
        <v>19.91683</v>
      </c>
      <c r="D4620" s="5" t="n">
        <v>19.96786</v>
      </c>
      <c r="E4620" s="5" t="n">
        <v>19.8633</v>
      </c>
      <c r="F4620" s="5" t="n">
        <v>19.92555</v>
      </c>
    </row>
    <row r="4621" customFormat="false" ht="12.8" hidden="false" customHeight="false" outlineLevel="0" collapsed="false">
      <c r="A4621" s="0" t="n">
        <v>1742245200</v>
      </c>
      <c r="B4621" s="330" t="n">
        <f aca="false">(A4621/(24*60*60))+DATE(1970,1,1)</f>
        <v>45733.875</v>
      </c>
      <c r="C4621" s="5" t="n">
        <v>19.92555</v>
      </c>
      <c r="D4621" s="5" t="n">
        <v>20.09424</v>
      </c>
      <c r="E4621" s="5" t="n">
        <v>19.89805</v>
      </c>
      <c r="F4621" s="5" t="n">
        <v>19.91265</v>
      </c>
    </row>
    <row r="4622" customFormat="false" ht="12.8" hidden="false" customHeight="false" outlineLevel="0" collapsed="false">
      <c r="A4622" s="0" t="n">
        <v>1742331600</v>
      </c>
      <c r="B4622" s="330" t="n">
        <f aca="false">(A4622/(24*60*60))+DATE(1970,1,1)</f>
        <v>45734.875</v>
      </c>
      <c r="C4622" s="5" t="n">
        <v>19.91265</v>
      </c>
      <c r="D4622" s="5" t="n">
        <v>20.08381</v>
      </c>
      <c r="E4622" s="5" t="n">
        <v>19.89415</v>
      </c>
      <c r="F4622" s="5" t="n">
        <v>20.04245</v>
      </c>
    </row>
    <row r="4623" customFormat="false" ht="12.8" hidden="false" customHeight="false" outlineLevel="0" collapsed="false">
      <c r="A4623" s="0" t="n">
        <v>1742418000</v>
      </c>
      <c r="B4623" s="330" t="n">
        <f aca="false">(A4623/(24*60*60))+DATE(1970,1,1)</f>
        <v>45735.875</v>
      </c>
      <c r="C4623" s="5" t="n">
        <v>20.04245</v>
      </c>
      <c r="D4623" s="5" t="n">
        <v>20.26718</v>
      </c>
      <c r="E4623" s="5" t="n">
        <v>20.01304</v>
      </c>
      <c r="F4623" s="5" t="n">
        <v>20.13895</v>
      </c>
    </row>
    <row r="4624" customFormat="false" ht="12.8" hidden="false" customHeight="false" outlineLevel="0" collapsed="false">
      <c r="A4624" s="0" t="n">
        <v>1742504400</v>
      </c>
      <c r="B4624" s="330" t="n">
        <f aca="false">(A4624/(24*60*60))+DATE(1970,1,1)</f>
        <v>45736.875</v>
      </c>
      <c r="C4624" s="5" t="n">
        <v>20.13895</v>
      </c>
      <c r="D4624" s="5" t="n">
        <v>20.2727</v>
      </c>
      <c r="E4624" s="5" t="n">
        <v>20.12495</v>
      </c>
      <c r="F4624" s="5" t="n">
        <v>20.22505</v>
      </c>
    </row>
    <row r="4625" customFormat="false" ht="12.8" hidden="false" customHeight="false" outlineLevel="0" collapsed="false">
      <c r="A4625" s="0" t="n">
        <v>1742763600</v>
      </c>
      <c r="B4625" s="330" t="n">
        <f aca="false">(A4625/(24*60*60))+DATE(1970,1,1)</f>
        <v>45739.875</v>
      </c>
      <c r="C4625" s="5" t="n">
        <v>20.218</v>
      </c>
      <c r="D4625" s="5" t="n">
        <v>20.23495</v>
      </c>
      <c r="E4625" s="5" t="n">
        <v>20.02755</v>
      </c>
      <c r="F4625" s="5" t="n">
        <v>20.02845</v>
      </c>
    </row>
    <row r="4626" customFormat="false" ht="12.8" hidden="false" customHeight="false" outlineLevel="0" collapsed="false">
      <c r="A4626" s="0" t="n">
        <v>1742850000</v>
      </c>
      <c r="B4626" s="330" t="n">
        <f aca="false">(A4626/(24*60*60))+DATE(1970,1,1)</f>
        <v>45740.875</v>
      </c>
      <c r="C4626" s="5" t="n">
        <v>20.02845</v>
      </c>
      <c r="D4626" s="5" t="n">
        <v>20.12016</v>
      </c>
      <c r="E4626" s="5" t="n">
        <v>19.95385</v>
      </c>
      <c r="F4626" s="5" t="n">
        <v>20.04545</v>
      </c>
    </row>
    <row r="4627" customFormat="false" ht="12.8" hidden="false" customHeight="false" outlineLevel="0" collapsed="false">
      <c r="A4627" s="0" t="n">
        <v>1742936400</v>
      </c>
      <c r="B4627" s="330" t="n">
        <f aca="false">(A4627/(24*60*60))+DATE(1970,1,1)</f>
        <v>45741.875</v>
      </c>
      <c r="C4627" s="5" t="n">
        <v>20.04545</v>
      </c>
      <c r="D4627" s="5" t="n">
        <v>20.16483</v>
      </c>
      <c r="E4627" s="5" t="n">
        <v>20.02851</v>
      </c>
      <c r="F4627" s="5" t="n">
        <v>20.10005</v>
      </c>
    </row>
    <row r="4628" customFormat="false" ht="12.8" hidden="false" customHeight="false" outlineLevel="0" collapsed="false">
      <c r="A4628" s="0" t="n">
        <v>1743022800</v>
      </c>
      <c r="B4628" s="330" t="n">
        <f aca="false">(A4628/(24*60*60))+DATE(1970,1,1)</f>
        <v>45742.875</v>
      </c>
      <c r="C4628" s="5" t="n">
        <v>20.10005</v>
      </c>
      <c r="D4628" s="5" t="n">
        <v>20.3678</v>
      </c>
      <c r="E4628" s="5" t="n">
        <v>20.09265</v>
      </c>
      <c r="F4628" s="5" t="n">
        <v>20.29795</v>
      </c>
    </row>
    <row r="4629" customFormat="false" ht="12.8" hidden="false" customHeight="false" outlineLevel="0" collapsed="false">
      <c r="A4629" s="0" t="n">
        <v>1743109200</v>
      </c>
      <c r="B4629" s="330" t="n">
        <f aca="false">(A4629/(24*60*60))+DATE(1970,1,1)</f>
        <v>45743.875</v>
      </c>
      <c r="C4629" s="5" t="n">
        <v>20.29795</v>
      </c>
      <c r="D4629" s="5" t="n">
        <v>20.45623</v>
      </c>
      <c r="E4629" s="5" t="n">
        <v>20.26555</v>
      </c>
      <c r="F4629" s="5" t="n">
        <v>20.34925</v>
      </c>
    </row>
    <row r="4630" customFormat="false" ht="12.8" hidden="false" customHeight="false" outlineLevel="0" collapsed="false">
      <c r="A4630" s="0" t="n">
        <v>1743368400</v>
      </c>
      <c r="B4630" s="330" t="n">
        <f aca="false">(A4630/(24*60*60))+DATE(1970,1,1)</f>
        <v>45746.875</v>
      </c>
      <c r="C4630" s="5" t="n">
        <v>20.34925</v>
      </c>
      <c r="D4630" s="5" t="n">
        <v>20.48535</v>
      </c>
      <c r="E4630" s="5" t="n">
        <v>20.32825</v>
      </c>
      <c r="F4630" s="5" t="n">
        <v>20.46125</v>
      </c>
    </row>
    <row r="4631" customFormat="false" ht="12.8" hidden="false" customHeight="false" outlineLevel="0" collapsed="false">
      <c r="A4631" s="0" t="n">
        <v>1743454800</v>
      </c>
      <c r="B4631" s="330" t="n">
        <f aca="false">(A4631/(24*60*60))+DATE(1970,1,1)</f>
        <v>45747.875</v>
      </c>
      <c r="C4631" s="5" t="n">
        <v>20.46125</v>
      </c>
      <c r="D4631" s="5" t="n">
        <v>20.54045</v>
      </c>
      <c r="E4631" s="5" t="n">
        <v>20.31735</v>
      </c>
      <c r="F4631" s="5" t="n">
        <v>20.35105</v>
      </c>
    </row>
    <row r="4632" customFormat="false" ht="12.8" hidden="false" customHeight="false" outlineLevel="0" collapsed="false">
      <c r="A4632" s="0" t="n">
        <v>1743541200</v>
      </c>
      <c r="B4632" s="330" t="n">
        <f aca="false">(A4632/(24*60*60))+DATE(1970,1,1)</f>
        <v>45748.875</v>
      </c>
      <c r="C4632" s="5" t="n">
        <v>20.35105</v>
      </c>
      <c r="D4632" s="5" t="n">
        <v>20.51215</v>
      </c>
      <c r="E4632" s="5" t="n">
        <v>20.17575</v>
      </c>
      <c r="F4632" s="5" t="n">
        <v>20.17575</v>
      </c>
    </row>
    <row r="4633" customFormat="false" ht="12.8" hidden="false" customHeight="false" outlineLevel="0" collapsed="false">
      <c r="A4633" s="0" t="n">
        <v>1743627600</v>
      </c>
      <c r="B4633" s="330" t="n">
        <f aca="false">(A4633/(24*60*60))+DATE(1970,1,1)</f>
        <v>45749.875</v>
      </c>
      <c r="C4633" s="5" t="n">
        <v>20.17575</v>
      </c>
      <c r="D4633" s="5" t="n">
        <v>20.33555</v>
      </c>
      <c r="E4633" s="5" t="n">
        <v>19.83232</v>
      </c>
      <c r="F4633" s="5" t="n">
        <v>19.93115</v>
      </c>
    </row>
    <row r="4634" customFormat="false" ht="12.8" hidden="false" customHeight="false" outlineLevel="0" collapsed="false">
      <c r="A4634" s="0" t="n">
        <v>1743714000</v>
      </c>
      <c r="B4634" s="330" t="n">
        <f aca="false">(A4634/(24*60*60))+DATE(1970,1,1)</f>
        <v>45750.875</v>
      </c>
      <c r="C4634" s="5" t="n">
        <v>19.93115</v>
      </c>
      <c r="D4634" s="5" t="n">
        <v>20.55895</v>
      </c>
      <c r="E4634" s="5" t="n">
        <v>19.89995</v>
      </c>
      <c r="F4634" s="5" t="n">
        <v>20.41405</v>
      </c>
    </row>
    <row r="4635" customFormat="false" ht="12.8" hidden="false" customHeight="false" outlineLevel="0" collapsed="false">
      <c r="A4635" s="0" t="n">
        <v>1743973200</v>
      </c>
      <c r="B4635" s="330" t="n">
        <f aca="false">(A4635/(24*60*60))+DATE(1970,1,1)</f>
        <v>45753.875</v>
      </c>
      <c r="C4635" s="5" t="n">
        <v>20.52682</v>
      </c>
      <c r="D4635" s="5" t="n">
        <v>20.80501</v>
      </c>
      <c r="E4635" s="5" t="n">
        <v>20.47197</v>
      </c>
      <c r="F4635" s="5" t="n">
        <v>20.67365</v>
      </c>
    </row>
    <row r="4636" customFormat="false" ht="12.8" hidden="false" customHeight="false" outlineLevel="0" collapsed="false">
      <c r="A4636" s="0" t="n">
        <v>1744059600</v>
      </c>
      <c r="B4636" s="330" t="n">
        <f aca="false">(A4636/(24*60*60))+DATE(1970,1,1)</f>
        <v>45754.875</v>
      </c>
      <c r="C4636" s="5" t="n">
        <v>20.67365</v>
      </c>
      <c r="D4636" s="5" t="n">
        <v>20.90625</v>
      </c>
      <c r="E4636" s="5" t="n">
        <v>20.46765</v>
      </c>
      <c r="F4636" s="5" t="n">
        <v>20.82895</v>
      </c>
    </row>
    <row r="4637" customFormat="false" ht="12.8" hidden="false" customHeight="false" outlineLevel="0" collapsed="false">
      <c r="A4637" s="0" t="n">
        <v>1744146000</v>
      </c>
      <c r="B4637" s="330" t="n">
        <f aca="false">(A4637/(24*60*60))+DATE(1970,1,1)</f>
        <v>45755.875</v>
      </c>
      <c r="C4637" s="5" t="n">
        <v>20.82895</v>
      </c>
      <c r="D4637" s="5" t="n">
        <v>21.07849</v>
      </c>
      <c r="E4637" s="5" t="n">
        <v>20.15765</v>
      </c>
      <c r="F4637" s="5" t="n">
        <v>20.22005</v>
      </c>
    </row>
    <row r="4638" customFormat="false" ht="12.8" hidden="false" customHeight="false" outlineLevel="0" collapsed="false">
      <c r="A4638" s="0" t="n">
        <v>1744232400</v>
      </c>
      <c r="B4638" s="330" t="n">
        <f aca="false">(A4638/(24*60*60))+DATE(1970,1,1)</f>
        <v>45756.875</v>
      </c>
      <c r="C4638" s="5" t="n">
        <v>20.22005</v>
      </c>
      <c r="D4638" s="5" t="n">
        <v>20.57305</v>
      </c>
      <c r="E4638" s="5" t="n">
        <v>20.22005</v>
      </c>
      <c r="F4638" s="5" t="n">
        <v>20.42085</v>
      </c>
    </row>
    <row r="4639" customFormat="false" ht="12.8" hidden="false" customHeight="false" outlineLevel="0" collapsed="false">
      <c r="A4639" s="0" t="n">
        <v>1744318800</v>
      </c>
      <c r="B4639" s="330" t="n">
        <f aca="false">(A4639/(24*60*60))+DATE(1970,1,1)</f>
        <v>45757.875</v>
      </c>
      <c r="C4639" s="5" t="n">
        <v>20.42085</v>
      </c>
      <c r="D4639" s="5" t="n">
        <v>20.62365</v>
      </c>
      <c r="E4639" s="5" t="n">
        <v>20.24684</v>
      </c>
      <c r="F4639" s="5" t="n">
        <v>20.30715</v>
      </c>
    </row>
    <row r="4640" customFormat="false" ht="12.8" hidden="false" customHeight="false" outlineLevel="0" collapsed="false">
      <c r="A4640" s="0" t="n">
        <v>1744578000</v>
      </c>
      <c r="B4640" s="330" t="n">
        <f aca="false">(A4640/(24*60*60))+DATE(1970,1,1)</f>
        <v>45760.875</v>
      </c>
      <c r="C4640" s="5" t="n">
        <v>20.287</v>
      </c>
      <c r="D4640" s="5" t="n">
        <v>20.29585</v>
      </c>
      <c r="E4640" s="5" t="n">
        <v>20.02095</v>
      </c>
      <c r="F4640" s="5" t="n">
        <v>20.07295</v>
      </c>
    </row>
    <row r="4641" customFormat="false" ht="12.8" hidden="false" customHeight="false" outlineLevel="0" collapsed="false">
      <c r="A4641" s="0" t="n">
        <v>1744664400</v>
      </c>
      <c r="B4641" s="330" t="n">
        <f aca="false">(A4641/(24*60*60))+DATE(1970,1,1)</f>
        <v>45761.875</v>
      </c>
      <c r="C4641" s="5" t="n">
        <v>20.07295</v>
      </c>
      <c r="D4641" s="5" t="n">
        <v>20.14379</v>
      </c>
      <c r="E4641" s="5" t="n">
        <v>19.92456</v>
      </c>
      <c r="F4641" s="5" t="n">
        <v>20.09105</v>
      </c>
    </row>
    <row r="4642" customFormat="false" ht="12.8" hidden="false" customHeight="false" outlineLevel="0" collapsed="false">
      <c r="A4642" s="0" t="n">
        <v>1744750800</v>
      </c>
      <c r="B4642" s="330" t="n">
        <f aca="false">(A4642/(24*60*60))+DATE(1970,1,1)</f>
        <v>45762.875</v>
      </c>
      <c r="C4642" s="5" t="n">
        <v>20.09105</v>
      </c>
      <c r="D4642" s="5" t="n">
        <v>20.13043</v>
      </c>
      <c r="E4642" s="5" t="n">
        <v>19.90664</v>
      </c>
      <c r="F4642" s="5" t="n">
        <v>19.91595</v>
      </c>
    </row>
    <row r="4643" customFormat="false" ht="12.8" hidden="false" customHeight="false" outlineLevel="0" collapsed="false">
      <c r="A4643" s="0" t="n">
        <v>1744837200</v>
      </c>
      <c r="B4643" s="330" t="n">
        <f aca="false">(A4643/(24*60*60))+DATE(1970,1,1)</f>
        <v>45763.875</v>
      </c>
      <c r="C4643" s="5" t="n">
        <v>19.91595</v>
      </c>
      <c r="D4643" s="5" t="n">
        <v>19.94697</v>
      </c>
      <c r="E4643" s="5" t="n">
        <v>19.65185</v>
      </c>
      <c r="F4643" s="5" t="n">
        <v>19.67105</v>
      </c>
    </row>
    <row r="4644" customFormat="false" ht="12.8" hidden="false" customHeight="false" outlineLevel="0" collapsed="false">
      <c r="A4644" s="0" t="n">
        <v>1744923600</v>
      </c>
      <c r="B4644" s="330" t="n">
        <f aca="false">(A4644/(24*60*60))+DATE(1970,1,1)</f>
        <v>45764.875</v>
      </c>
      <c r="C4644" s="5" t="n">
        <v>19.67105</v>
      </c>
      <c r="D4644" s="5" t="n">
        <v>19.72936</v>
      </c>
      <c r="E4644" s="5" t="n">
        <v>19.65695</v>
      </c>
      <c r="F4644" s="5" t="n">
        <v>19.70467</v>
      </c>
    </row>
    <row r="4645" customFormat="false" ht="12.8" hidden="false" customHeight="false" outlineLevel="0" collapsed="false">
      <c r="A4645" s="0" t="n">
        <v>1745182800</v>
      </c>
      <c r="B4645" s="330" t="n">
        <f aca="false">(A4645/(24*60*60))+DATE(1970,1,1)</f>
        <v>45767.875</v>
      </c>
      <c r="C4645" s="5" t="n">
        <v>19.70467</v>
      </c>
      <c r="D4645" s="5" t="n">
        <v>19.7617</v>
      </c>
      <c r="E4645" s="5" t="n">
        <v>19.58147</v>
      </c>
      <c r="F4645" s="5" t="n">
        <v>19.7071</v>
      </c>
    </row>
    <row r="4646" customFormat="false" ht="12.8" hidden="false" customHeight="false" outlineLevel="0" collapsed="false">
      <c r="A4646" s="0" t="n">
        <v>1745269200</v>
      </c>
      <c r="B4646" s="330" t="n">
        <f aca="false">(A4646/(24*60*60))+DATE(1970,1,1)</f>
        <v>45768.875</v>
      </c>
      <c r="C4646" s="5" t="n">
        <v>19.7071</v>
      </c>
      <c r="D4646" s="5" t="n">
        <v>19.72828</v>
      </c>
      <c r="E4646" s="5" t="n">
        <v>19.51784</v>
      </c>
      <c r="F4646" s="5" t="n">
        <v>19.59335</v>
      </c>
    </row>
    <row r="4647" customFormat="false" ht="12.8" hidden="false" customHeight="false" outlineLevel="0" collapsed="false">
      <c r="A4647" s="0" t="n">
        <v>1745355600</v>
      </c>
      <c r="B4647" s="330" t="n">
        <f aca="false">(A4647/(24*60*60))+DATE(1970,1,1)</f>
        <v>45769.875</v>
      </c>
      <c r="C4647" s="5" t="n">
        <v>19.59335</v>
      </c>
      <c r="D4647" s="5" t="n">
        <v>19.67215</v>
      </c>
      <c r="E4647" s="5" t="n">
        <v>19.46342</v>
      </c>
      <c r="F4647" s="5" t="n">
        <v>19.61915</v>
      </c>
    </row>
    <row r="4648" customFormat="false" ht="12.8" hidden="false" customHeight="false" outlineLevel="0" collapsed="false">
      <c r="A4648" s="0" t="n">
        <v>1745442000</v>
      </c>
      <c r="B4648" s="330" t="n">
        <f aca="false">(A4648/(24*60*60))+DATE(1970,1,1)</f>
        <v>45770.875</v>
      </c>
      <c r="C4648" s="5" t="n">
        <v>19.61915</v>
      </c>
      <c r="D4648" s="5" t="n">
        <v>19.63848</v>
      </c>
      <c r="E4648" s="5" t="n">
        <v>19.55577</v>
      </c>
      <c r="F4648" s="5" t="n">
        <v>19.58645</v>
      </c>
    </row>
    <row r="4649" customFormat="false" ht="12.8" hidden="false" customHeight="false" outlineLevel="0" collapsed="false">
      <c r="A4649" s="0" t="n">
        <v>1745528400</v>
      </c>
      <c r="B4649" s="330" t="n">
        <f aca="false">(A4649/(24*60*60))+DATE(1970,1,1)</f>
        <v>45771.875</v>
      </c>
      <c r="C4649" s="5" t="n">
        <v>19.58645</v>
      </c>
      <c r="D4649" s="5" t="n">
        <v>19.68532</v>
      </c>
      <c r="E4649" s="5" t="n">
        <v>19.48868</v>
      </c>
      <c r="F4649" s="5" t="n">
        <v>19.49715</v>
      </c>
    </row>
    <row r="4650" customFormat="false" ht="12.8" hidden="false" customHeight="false" outlineLevel="0" collapsed="false">
      <c r="A4650" s="0" t="n">
        <v>1745787600</v>
      </c>
      <c r="B4650" s="330" t="n">
        <f aca="false">(A4650/(24*60*60))+DATE(1970,1,1)</f>
        <v>45774.875</v>
      </c>
      <c r="C4650" s="5" t="n">
        <v>19.49715</v>
      </c>
      <c r="D4650" s="5" t="n">
        <v>19.60603</v>
      </c>
      <c r="E4650" s="5" t="n">
        <v>19.47792</v>
      </c>
      <c r="F4650" s="5" t="n">
        <v>19.57935</v>
      </c>
    </row>
    <row r="4651" customFormat="false" ht="12.8" hidden="false" customHeight="false" outlineLevel="0" collapsed="false">
      <c r="A4651" s="0" t="n">
        <v>1745874000</v>
      </c>
      <c r="B4651" s="330" t="n">
        <f aca="false">(A4651/(24*60*60))+DATE(1970,1,1)</f>
        <v>45775.875</v>
      </c>
      <c r="C4651" s="5" t="n">
        <v>19.57935</v>
      </c>
      <c r="D4651" s="5" t="n">
        <v>19.65001</v>
      </c>
      <c r="E4651" s="5" t="n">
        <v>19.54207</v>
      </c>
      <c r="F4651" s="5" t="n">
        <v>19.54955</v>
      </c>
    </row>
    <row r="4652" customFormat="false" ht="12.8" hidden="false" customHeight="false" outlineLevel="0" collapsed="false">
      <c r="A4652" s="0" t="n">
        <v>1745960400</v>
      </c>
      <c r="B4652" s="330" t="n">
        <f aca="false">(A4652/(24*60*60))+DATE(1970,1,1)</f>
        <v>45776.875</v>
      </c>
      <c r="C4652" s="5" t="n">
        <v>19.54955</v>
      </c>
      <c r="D4652" s="5" t="n">
        <v>19.65159</v>
      </c>
      <c r="E4652" s="5" t="n">
        <v>19.51361</v>
      </c>
      <c r="F4652" s="5" t="n">
        <v>19.58565</v>
      </c>
    </row>
    <row r="4653" customFormat="false" ht="12.8" hidden="false" customHeight="false" outlineLevel="0" collapsed="false">
      <c r="A4653" s="0" t="n">
        <v>1746046800</v>
      </c>
      <c r="B4653" s="330" t="n">
        <f aca="false">(A4653/(24*60*60))+DATE(1970,1,1)</f>
        <v>45777.875</v>
      </c>
      <c r="C4653" s="5" t="n">
        <v>19.58565</v>
      </c>
      <c r="D4653" s="5" t="n">
        <v>19.67449</v>
      </c>
      <c r="E4653" s="5" t="n">
        <v>19.57832</v>
      </c>
      <c r="F4653" s="5" t="n">
        <v>19.58855</v>
      </c>
    </row>
    <row r="4654" customFormat="false" ht="12.8" hidden="false" customHeight="false" outlineLevel="0" collapsed="false">
      <c r="A4654" s="0" t="n">
        <v>1746133200</v>
      </c>
      <c r="B4654" s="330" t="n">
        <f aca="false">(A4654/(24*60*60))+DATE(1970,1,1)</f>
        <v>45778.875</v>
      </c>
      <c r="C4654" s="5" t="n">
        <v>19.58855</v>
      </c>
      <c r="D4654" s="5" t="n">
        <v>19.69931</v>
      </c>
      <c r="E4654" s="5" t="n">
        <v>19.54025</v>
      </c>
      <c r="F4654" s="5" t="n">
        <v>19.57375</v>
      </c>
    </row>
    <row r="4655" customFormat="false" ht="12.8" hidden="false" customHeight="false" outlineLevel="0" collapsed="false">
      <c r="A4655" s="0" t="n">
        <v>1746392400</v>
      </c>
      <c r="B4655" s="330" t="n">
        <f aca="false">(A4655/(24*60*60))+DATE(1970,1,1)</f>
        <v>45781.875</v>
      </c>
      <c r="C4655" s="5" t="n">
        <v>19.57375</v>
      </c>
      <c r="D4655" s="5" t="n">
        <v>19.69964</v>
      </c>
      <c r="E4655" s="5" t="n">
        <v>19.54292</v>
      </c>
      <c r="F4655" s="5" t="n">
        <v>19.68745</v>
      </c>
    </row>
    <row r="4656" customFormat="false" ht="12.8" hidden="false" customHeight="false" outlineLevel="0" collapsed="false">
      <c r="A4656" s="0" t="n">
        <v>1746478800</v>
      </c>
      <c r="B4656" s="330" t="n">
        <f aca="false">(A4656/(24*60*60))+DATE(1970,1,1)</f>
        <v>45782.875</v>
      </c>
      <c r="C4656" s="5" t="n">
        <v>19.68745</v>
      </c>
      <c r="D4656" s="5" t="n">
        <v>19.77952</v>
      </c>
      <c r="E4656" s="5" t="n">
        <v>19.61534</v>
      </c>
      <c r="F4656" s="5" t="n">
        <v>19.66645</v>
      </c>
    </row>
    <row r="4657" customFormat="false" ht="12.8" hidden="false" customHeight="false" outlineLevel="0" collapsed="false">
      <c r="A4657" s="0" t="n">
        <v>1746565200</v>
      </c>
      <c r="B4657" s="330" t="n">
        <f aca="false">(A4657/(24*60*60))+DATE(1970,1,1)</f>
        <v>45783.875</v>
      </c>
      <c r="C4657" s="5" t="n">
        <v>19.66645</v>
      </c>
      <c r="D4657" s="5" t="n">
        <v>19.67563</v>
      </c>
      <c r="E4657" s="5" t="n">
        <v>19.55084</v>
      </c>
      <c r="F4657" s="5" t="n">
        <v>19.58225</v>
      </c>
    </row>
    <row r="4658" customFormat="false" ht="12.8" hidden="false" customHeight="false" outlineLevel="0" collapsed="false">
      <c r="A4658" s="0" t="n">
        <v>1746651600</v>
      </c>
      <c r="B4658" s="330" t="n">
        <f aca="false">(A4658/(24*60*60))+DATE(1970,1,1)</f>
        <v>45784.875</v>
      </c>
      <c r="C4658" s="5" t="n">
        <v>19.58225</v>
      </c>
      <c r="D4658" s="5" t="n">
        <v>19.61806</v>
      </c>
      <c r="E4658" s="5" t="n">
        <v>19.50945</v>
      </c>
      <c r="F4658" s="5" t="n">
        <v>19.53265</v>
      </c>
    </row>
    <row r="4659" customFormat="false" ht="12.8" hidden="false" customHeight="false" outlineLevel="0" collapsed="false">
      <c r="A4659" s="0" t="n">
        <v>1746738000</v>
      </c>
      <c r="B4659" s="330" t="n">
        <f aca="false">(A4659/(24*60*60))+DATE(1970,1,1)</f>
        <v>45785.875</v>
      </c>
      <c r="C4659" s="5" t="n">
        <v>19.53265</v>
      </c>
      <c r="D4659" s="5" t="n">
        <v>19.54386</v>
      </c>
      <c r="E4659" s="5" t="n">
        <v>19.41804</v>
      </c>
      <c r="F4659" s="5" t="n">
        <v>19.43265</v>
      </c>
    </row>
    <row r="4660" customFormat="false" ht="12.8" hidden="false" customHeight="false" outlineLevel="0" collapsed="false">
      <c r="A4660" s="0" t="n">
        <v>1746997200</v>
      </c>
      <c r="B4660" s="330" t="n">
        <f aca="false">(A4660/(24*60*60))+DATE(1970,1,1)</f>
        <v>45788.875</v>
      </c>
      <c r="C4660" s="5" t="n">
        <v>19.49655</v>
      </c>
      <c r="D4660" s="5" t="n">
        <v>19.66304</v>
      </c>
      <c r="E4660" s="5" t="n">
        <v>19.41447</v>
      </c>
      <c r="F4660" s="5" t="n">
        <v>19.63375</v>
      </c>
    </row>
    <row r="4661" customFormat="false" ht="12.8" hidden="false" customHeight="false" outlineLevel="0" collapsed="false">
      <c r="A4661" s="0" t="n">
        <v>1747083600</v>
      </c>
      <c r="B4661" s="330" t="n">
        <f aca="false">(A4661/(24*60*60))+DATE(1970,1,1)</f>
        <v>45789.875</v>
      </c>
      <c r="C4661" s="5" t="n">
        <v>19.63375</v>
      </c>
      <c r="D4661" s="5" t="n">
        <v>19.63395</v>
      </c>
      <c r="E4661" s="5" t="n">
        <v>19.37119</v>
      </c>
      <c r="F4661" s="5" t="n">
        <v>19.41695</v>
      </c>
    </row>
    <row r="4662" customFormat="false" ht="12.8" hidden="false" customHeight="false" outlineLevel="0" collapsed="false">
      <c r="A4662" s="0" t="n">
        <v>1747170000</v>
      </c>
      <c r="B4662" s="330" t="n">
        <f aca="false">(A4662/(24*60*60))+DATE(1970,1,1)</f>
        <v>45790.875</v>
      </c>
      <c r="C4662" s="5" t="n">
        <v>19.41695</v>
      </c>
      <c r="D4662" s="5" t="n">
        <v>19.42295</v>
      </c>
      <c r="E4662" s="5" t="n">
        <v>19.29921</v>
      </c>
      <c r="F4662" s="5" t="n">
        <v>19.37855</v>
      </c>
    </row>
    <row r="4663" customFormat="false" ht="12.8" hidden="false" customHeight="false" outlineLevel="0" collapsed="false">
      <c r="A4663" s="0" t="n">
        <v>1747256400</v>
      </c>
      <c r="B4663" s="330" t="n">
        <f aca="false">(A4663/(24*60*60))+DATE(1970,1,1)</f>
        <v>45791.875</v>
      </c>
      <c r="C4663" s="5" t="n">
        <v>19.37855</v>
      </c>
      <c r="D4663" s="5" t="n">
        <v>19.51591</v>
      </c>
      <c r="E4663" s="5" t="n">
        <v>19.32246</v>
      </c>
      <c r="F4663" s="5" t="n">
        <v>19.48735</v>
      </c>
    </row>
    <row r="4664" customFormat="false" ht="12.8" hidden="false" customHeight="false" outlineLevel="0" collapsed="false">
      <c r="A4664" s="0" t="n">
        <v>1747342800</v>
      </c>
      <c r="B4664" s="330" t="n">
        <f aca="false">(A4664/(24*60*60))+DATE(1970,1,1)</f>
        <v>45792.875</v>
      </c>
      <c r="C4664" s="5" t="n">
        <v>19.48735</v>
      </c>
      <c r="D4664" s="5" t="n">
        <v>19.56314</v>
      </c>
      <c r="E4664" s="5" t="n">
        <v>19.43122</v>
      </c>
      <c r="F4664" s="5" t="n">
        <v>19.45915</v>
      </c>
    </row>
    <row r="4665" customFormat="false" ht="12.8" hidden="false" customHeight="false" outlineLevel="0" collapsed="false">
      <c r="A4665" s="0" t="n">
        <v>1747602000</v>
      </c>
      <c r="B4665" s="330" t="n">
        <f aca="false">(A4665/(24*60*60))+DATE(1970,1,1)</f>
        <v>45795.875</v>
      </c>
      <c r="C4665" s="5" t="n">
        <v>19.45915</v>
      </c>
      <c r="D4665" s="5" t="n">
        <v>19.4888</v>
      </c>
      <c r="E4665" s="5" t="n">
        <v>19.28122</v>
      </c>
      <c r="F4665" s="5" t="n">
        <v>19.30445</v>
      </c>
    </row>
    <row r="4666" customFormat="false" ht="12.8" hidden="false" customHeight="false" outlineLevel="0" collapsed="false">
      <c r="A4666" s="0" t="n">
        <v>1747688400</v>
      </c>
      <c r="B4666" s="330" t="n">
        <f aca="false">(A4666/(24*60*60))+DATE(1970,1,1)</f>
        <v>45796.875</v>
      </c>
      <c r="C4666" s="5" t="n">
        <v>19.30445</v>
      </c>
      <c r="D4666" s="5" t="n">
        <v>19.32504</v>
      </c>
      <c r="E4666" s="5" t="n">
        <v>19.23765</v>
      </c>
      <c r="F4666" s="5" t="n">
        <v>19.25835</v>
      </c>
    </row>
    <row r="4667" customFormat="false" ht="12.8" hidden="false" customHeight="false" outlineLevel="0" collapsed="false">
      <c r="A4667" s="0" t="n">
        <v>1747774800</v>
      </c>
      <c r="B4667" s="330" t="n">
        <f aca="false">(A4667/(24*60*60))+DATE(1970,1,1)</f>
        <v>45797.875</v>
      </c>
      <c r="C4667" s="5" t="n">
        <v>19.25835</v>
      </c>
      <c r="D4667" s="5" t="n">
        <v>19.39083</v>
      </c>
      <c r="E4667" s="5" t="n">
        <v>19.22705</v>
      </c>
      <c r="F4667" s="5" t="n">
        <v>19.36045</v>
      </c>
    </row>
    <row r="4668" customFormat="false" ht="12.8" hidden="false" customHeight="false" outlineLevel="0" collapsed="false">
      <c r="A4668" s="0" t="n">
        <v>1747861200</v>
      </c>
      <c r="B4668" s="330" t="n">
        <f aca="false">(A4668/(24*60*60))+DATE(1970,1,1)</f>
        <v>45798.875</v>
      </c>
      <c r="C4668" s="5" t="n">
        <v>19.36045</v>
      </c>
      <c r="D4668" s="5" t="n">
        <v>19.45609</v>
      </c>
      <c r="E4668" s="5" t="n">
        <v>19.28451</v>
      </c>
      <c r="F4668" s="5" t="n">
        <v>19.31045</v>
      </c>
    </row>
    <row r="4669" customFormat="false" ht="12.8" hidden="false" customHeight="false" outlineLevel="0" collapsed="false">
      <c r="A4669" s="0" t="n">
        <v>1747947600</v>
      </c>
      <c r="B4669" s="330" t="n">
        <f aca="false">(A4669/(24*60*60))+DATE(1970,1,1)</f>
        <v>45799.875</v>
      </c>
      <c r="C4669" s="5" t="n">
        <v>19.31045</v>
      </c>
      <c r="D4669" s="5" t="n">
        <v>19.37329</v>
      </c>
      <c r="E4669" s="5" t="n">
        <v>19.20639</v>
      </c>
      <c r="F4669" s="5" t="n">
        <v>19.23425</v>
      </c>
    </row>
    <row r="4670" customFormat="false" ht="12.8" hidden="false" customHeight="false" outlineLevel="0" collapsed="false">
      <c r="A4670" s="0" t="n">
        <v>1748206800</v>
      </c>
      <c r="B4670" s="330" t="n">
        <f aca="false">(A4670/(24*60*60))+DATE(1970,1,1)</f>
        <v>45802.875</v>
      </c>
      <c r="C4670" s="5" t="n">
        <v>19.20767</v>
      </c>
      <c r="D4670" s="5" t="n">
        <v>19.24554</v>
      </c>
      <c r="E4670" s="5" t="n">
        <v>19.17997</v>
      </c>
      <c r="F4670" s="5" t="n">
        <v>19.24215</v>
      </c>
    </row>
    <row r="4671" customFormat="false" ht="12.8" hidden="false" customHeight="false" outlineLevel="0" collapsed="false">
      <c r="A4671" s="0" t="n">
        <v>1748293200</v>
      </c>
      <c r="B4671" s="330" t="n">
        <f aca="false">(A4671/(24*60*60))+DATE(1970,1,1)</f>
        <v>45803.875</v>
      </c>
      <c r="C4671" s="5" t="n">
        <v>19.24215</v>
      </c>
      <c r="D4671" s="5" t="n">
        <v>19.28144</v>
      </c>
      <c r="E4671" s="5" t="n">
        <v>19.18026</v>
      </c>
      <c r="F4671" s="5" t="n">
        <v>19.26355</v>
      </c>
    </row>
    <row r="4672" customFormat="false" ht="12.8" hidden="false" customHeight="false" outlineLevel="0" collapsed="false">
      <c r="A4672" s="0" t="n">
        <v>1748379600</v>
      </c>
      <c r="B4672" s="330" t="n">
        <f aca="false">(A4672/(24*60*60))+DATE(1970,1,1)</f>
        <v>45804.875</v>
      </c>
      <c r="C4672" s="5" t="n">
        <v>19.26355</v>
      </c>
      <c r="D4672" s="5" t="n">
        <v>19.42324</v>
      </c>
      <c r="E4672" s="5" t="n">
        <v>19.25094</v>
      </c>
      <c r="F4672" s="5" t="n">
        <v>19.38295</v>
      </c>
    </row>
    <row r="4673" customFormat="false" ht="12.8" hidden="false" customHeight="false" outlineLevel="0" collapsed="false">
      <c r="A4673" s="0" t="n">
        <v>1748466000</v>
      </c>
      <c r="B4673" s="330" t="n">
        <f aca="false">(A4673/(24*60*60))+DATE(1970,1,1)</f>
        <v>45805.875</v>
      </c>
      <c r="C4673" s="5" t="n">
        <v>19.38295</v>
      </c>
      <c r="D4673" s="5" t="n">
        <v>19.42067</v>
      </c>
      <c r="E4673" s="5" t="n">
        <v>19.29014</v>
      </c>
      <c r="F4673" s="5" t="n">
        <v>19.31655</v>
      </c>
    </row>
    <row r="4674" customFormat="false" ht="12.8" hidden="false" customHeight="false" outlineLevel="0" collapsed="false">
      <c r="A4674" s="0" t="n">
        <v>1748552400</v>
      </c>
      <c r="B4674" s="330" t="n">
        <f aca="false">(A4674/(24*60*60))+DATE(1970,1,1)</f>
        <v>45806.875</v>
      </c>
      <c r="C4674" s="5" t="n">
        <v>19.31655</v>
      </c>
      <c r="D4674" s="5" t="n">
        <v>19.4347</v>
      </c>
      <c r="E4674" s="5" t="n">
        <v>19.2561</v>
      </c>
      <c r="F4674" s="5" t="n">
        <v>19.42885</v>
      </c>
    </row>
    <row r="4675" customFormat="false" ht="12.8" hidden="false" customHeight="false" outlineLevel="0" collapsed="false">
      <c r="A4675" s="0" t="n">
        <v>1748811600</v>
      </c>
      <c r="B4675" s="330" t="n">
        <f aca="false">(A4675/(24*60*60))+DATE(1970,1,1)</f>
        <v>45809.875</v>
      </c>
      <c r="C4675" s="5" t="n">
        <v>19.42885</v>
      </c>
      <c r="D4675" s="5" t="n">
        <v>19.43981</v>
      </c>
      <c r="E4675" s="5" t="n">
        <v>19.18869</v>
      </c>
      <c r="F4675" s="5" t="n">
        <v>19.20875</v>
      </c>
    </row>
    <row r="4676" customFormat="false" ht="12.8" hidden="false" customHeight="false" outlineLevel="0" collapsed="false">
      <c r="A4676" s="0" t="n">
        <v>1748898000</v>
      </c>
      <c r="B4676" s="330" t="n">
        <f aca="false">(A4676/(24*60*60))+DATE(1970,1,1)</f>
        <v>45810.875</v>
      </c>
      <c r="C4676" s="5" t="n">
        <v>19.20875</v>
      </c>
      <c r="D4676" s="5" t="n">
        <v>19.28286</v>
      </c>
      <c r="E4676" s="5" t="n">
        <v>19.18471</v>
      </c>
      <c r="F4676" s="5" t="n">
        <v>19.23915</v>
      </c>
    </row>
    <row r="4677" customFormat="false" ht="12.8" hidden="false" customHeight="false" outlineLevel="0" collapsed="false">
      <c r="A4677" s="0" t="n">
        <v>1748984400</v>
      </c>
      <c r="B4677" s="330" t="n">
        <f aca="false">(A4677/(24*60*60))+DATE(1970,1,1)</f>
        <v>45811.875</v>
      </c>
      <c r="C4677" s="5" t="n">
        <v>19.23915</v>
      </c>
      <c r="D4677" s="5" t="n">
        <v>19.24104</v>
      </c>
      <c r="E4677" s="5" t="n">
        <v>19.15707</v>
      </c>
      <c r="F4677" s="5" t="n">
        <v>19.19205</v>
      </c>
    </row>
    <row r="4678" customFormat="false" ht="12.8" hidden="false" customHeight="false" outlineLevel="0" collapsed="false">
      <c r="A4678" s="0" t="n">
        <v>1749070800</v>
      </c>
      <c r="B4678" s="330" t="n">
        <f aca="false">(A4678/(24*60*60))+DATE(1970,1,1)</f>
        <v>45812.875</v>
      </c>
      <c r="C4678" s="5" t="n">
        <v>19.19205</v>
      </c>
      <c r="D4678" s="5" t="n">
        <v>19.22324</v>
      </c>
      <c r="E4678" s="5" t="n">
        <v>19.13418</v>
      </c>
      <c r="F4678" s="5" t="n">
        <v>19.15385</v>
      </c>
    </row>
    <row r="4679" customFormat="false" ht="12.8" hidden="false" customHeight="false" outlineLevel="0" collapsed="false">
      <c r="A4679" s="0" t="n">
        <v>1749157200</v>
      </c>
      <c r="B4679" s="330" t="n">
        <f aca="false">(A4679/(24*60*60))+DATE(1970,1,1)</f>
        <v>45813.875</v>
      </c>
      <c r="C4679" s="5" t="n">
        <v>19.15385</v>
      </c>
      <c r="D4679" s="5" t="n">
        <v>19.21743</v>
      </c>
      <c r="E4679" s="5" t="n">
        <v>19.08768</v>
      </c>
      <c r="F4679" s="5" t="n">
        <v>19.10255</v>
      </c>
    </row>
    <row r="4680" customFormat="false" ht="12.8" hidden="false" customHeight="false" outlineLevel="0" collapsed="false">
      <c r="A4680" s="0" t="n">
        <v>1749416400</v>
      </c>
      <c r="B4680" s="330" t="n">
        <f aca="false">(A4680/(24*60*60))+DATE(1970,1,1)</f>
        <v>45816.875</v>
      </c>
      <c r="C4680" s="5" t="n">
        <v>19.0769</v>
      </c>
      <c r="D4680" s="5" t="n">
        <v>19.10614</v>
      </c>
      <c r="E4680" s="5" t="n">
        <v>19.02488</v>
      </c>
      <c r="F4680" s="5" t="n">
        <v>19.03865</v>
      </c>
    </row>
    <row r="4681" customFormat="false" ht="12.8" hidden="false" customHeight="false" outlineLevel="0" collapsed="false">
      <c r="A4681" s="0" t="n">
        <v>1749502800</v>
      </c>
      <c r="B4681" s="330" t="n">
        <f aca="false">(A4681/(24*60*60))+DATE(1970,1,1)</f>
        <v>45817.875</v>
      </c>
      <c r="C4681" s="5" t="n">
        <v>19.03865</v>
      </c>
      <c r="D4681" s="5" t="n">
        <v>19.09736</v>
      </c>
      <c r="E4681" s="5" t="n">
        <v>19.01962</v>
      </c>
      <c r="F4681" s="5" t="n">
        <v>19.05135</v>
      </c>
    </row>
    <row r="4682" customFormat="false" ht="12.8" hidden="false" customHeight="false" outlineLevel="0" collapsed="false">
      <c r="A4682" s="0" t="n">
        <v>1749589200</v>
      </c>
      <c r="B4682" s="330" t="n">
        <f aca="false">(A4682/(24*60*60))+DATE(1970,1,1)</f>
        <v>45818.875</v>
      </c>
      <c r="C4682" s="5" t="n">
        <v>19.05135</v>
      </c>
      <c r="D4682" s="5" t="n">
        <v>19.06556</v>
      </c>
      <c r="E4682" s="5" t="n">
        <v>18.82292</v>
      </c>
      <c r="F4682" s="5" t="n">
        <v>18.90655</v>
      </c>
    </row>
    <row r="4683" customFormat="false" ht="12.8" hidden="false" customHeight="false" outlineLevel="0" collapsed="false">
      <c r="A4683" s="0" t="n">
        <v>1749675600</v>
      </c>
      <c r="B4683" s="330" t="n">
        <f aca="false">(A4683/(24*60*60))+DATE(1970,1,1)</f>
        <v>45819.875</v>
      </c>
      <c r="C4683" s="5" t="n">
        <v>18.90655</v>
      </c>
      <c r="D4683" s="5" t="n">
        <v>18.97426</v>
      </c>
      <c r="E4683" s="5" t="n">
        <v>18.85365</v>
      </c>
      <c r="F4683" s="5" t="n">
        <v>18.87105</v>
      </c>
    </row>
    <row r="4684" customFormat="false" ht="12.8" hidden="false" customHeight="false" outlineLevel="0" collapsed="false">
      <c r="A4684" s="0" t="n">
        <v>1749762000</v>
      </c>
      <c r="B4684" s="330" t="n">
        <f aca="false">(A4684/(24*60*60))+DATE(1970,1,1)</f>
        <v>45820.875</v>
      </c>
      <c r="C4684" s="5" t="n">
        <v>18.87105</v>
      </c>
      <c r="D4684" s="5" t="n">
        <v>19.10102</v>
      </c>
      <c r="E4684" s="5" t="n">
        <v>18.85605</v>
      </c>
      <c r="F4684" s="5" t="n">
        <v>18.93745</v>
      </c>
    </row>
    <row r="4685" customFormat="false" ht="12.8" hidden="false" customHeight="false" outlineLevel="0" collapsed="false">
      <c r="A4685" s="0" t="n">
        <v>1750021200</v>
      </c>
      <c r="B4685" s="330" t="n">
        <f aca="false">(A4685/(24*60*60))+DATE(1970,1,1)</f>
        <v>45823.875</v>
      </c>
      <c r="C4685" s="5" t="n">
        <v>18.93745</v>
      </c>
      <c r="D4685" s="5" t="n">
        <v>18.96995</v>
      </c>
      <c r="E4685" s="5" t="n">
        <v>18.82314</v>
      </c>
      <c r="F4685" s="5" t="n">
        <v>18.90455</v>
      </c>
    </row>
    <row r="4686" customFormat="false" ht="12.8" hidden="false" customHeight="false" outlineLevel="0" collapsed="false">
      <c r="A4686" s="0" t="n">
        <v>1750107600</v>
      </c>
      <c r="B4686" s="330" t="n">
        <f aca="false">(A4686/(24*60*60))+DATE(1970,1,1)</f>
        <v>45824.875</v>
      </c>
      <c r="C4686" s="5" t="n">
        <v>18.90455</v>
      </c>
      <c r="D4686" s="5" t="n">
        <v>19.05105</v>
      </c>
      <c r="E4686" s="5" t="n">
        <v>18.87656</v>
      </c>
      <c r="F4686" s="5" t="n">
        <v>18.98895</v>
      </c>
    </row>
    <row r="4687" customFormat="false" ht="12.8" hidden="false" customHeight="false" outlineLevel="0" collapsed="false">
      <c r="A4687" s="0" t="n">
        <v>1750194000</v>
      </c>
      <c r="B4687" s="330" t="n">
        <f aca="false">(A4687/(24*60*60))+DATE(1970,1,1)</f>
        <v>45825.875</v>
      </c>
      <c r="C4687" s="5" t="n">
        <v>18.98895</v>
      </c>
      <c r="D4687" s="5" t="n">
        <v>19.04622</v>
      </c>
      <c r="E4687" s="5" t="n">
        <v>18.93949</v>
      </c>
      <c r="F4687" s="5" t="n">
        <v>18.97395</v>
      </c>
    </row>
    <row r="4688" customFormat="false" ht="12.8" hidden="false" customHeight="false" outlineLevel="0" collapsed="false">
      <c r="A4688" s="0" t="n">
        <v>1750280400</v>
      </c>
      <c r="B4688" s="330" t="n">
        <f aca="false">(A4688/(24*60*60))+DATE(1970,1,1)</f>
        <v>45826.875</v>
      </c>
      <c r="C4688" s="5" t="n">
        <v>18.97395</v>
      </c>
      <c r="D4688" s="5" t="n">
        <v>19.11547</v>
      </c>
      <c r="E4688" s="5" t="n">
        <v>18.97325</v>
      </c>
      <c r="F4688" s="5" t="n">
        <v>19.01845</v>
      </c>
    </row>
    <row r="4689" customFormat="false" ht="12.8" hidden="false" customHeight="false" outlineLevel="0" collapsed="false">
      <c r="A4689" s="0" t="n">
        <v>1750366800</v>
      </c>
      <c r="B4689" s="330" t="n">
        <f aca="false">(A4689/(24*60*60))+DATE(1970,1,1)</f>
        <v>45827.875</v>
      </c>
      <c r="C4689" s="5" t="n">
        <v>19.01845</v>
      </c>
      <c r="D4689" s="5" t="n">
        <v>19.19134</v>
      </c>
      <c r="E4689" s="5" t="n">
        <v>18.99704</v>
      </c>
      <c r="F4689" s="5" t="n">
        <v>19.17435</v>
      </c>
    </row>
    <row r="4690" customFormat="false" ht="12.8" hidden="false" customHeight="false" outlineLevel="0" collapsed="false">
      <c r="A4690" s="0" t="n">
        <v>1750626000</v>
      </c>
      <c r="B4690" s="330" t="n">
        <f aca="false">(A4690/(24*60*60))+DATE(1970,1,1)</f>
        <v>45830.875</v>
      </c>
      <c r="C4690" s="5" t="n">
        <v>19.19967</v>
      </c>
      <c r="D4690" s="5" t="n">
        <v>19.3263</v>
      </c>
      <c r="E4690" s="5" t="n">
        <v>19.10774</v>
      </c>
      <c r="F4690" s="5" t="n">
        <v>19.11015</v>
      </c>
    </row>
    <row r="4691" customFormat="false" ht="12.8" hidden="false" customHeight="false" outlineLevel="0" collapsed="false">
      <c r="A4691" s="0" t="n">
        <v>1750712400</v>
      </c>
      <c r="B4691" s="330" t="n">
        <f aca="false">(A4691/(24*60*60))+DATE(1970,1,1)</f>
        <v>45831.875</v>
      </c>
      <c r="C4691" s="5" t="n">
        <v>19.11015</v>
      </c>
      <c r="D4691" s="5" t="n">
        <v>19.1227</v>
      </c>
      <c r="E4691" s="5" t="n">
        <v>18.94635</v>
      </c>
      <c r="F4691" s="5" t="n">
        <v>18.98065</v>
      </c>
    </row>
    <row r="4692" customFormat="false" ht="12.8" hidden="false" customHeight="false" outlineLevel="0" collapsed="false">
      <c r="A4692" s="0" t="n">
        <v>1750798800</v>
      </c>
      <c r="B4692" s="330" t="n">
        <f aca="false">(A4692/(24*60*60))+DATE(1970,1,1)</f>
        <v>45832.875</v>
      </c>
      <c r="C4692" s="5" t="n">
        <v>18.98065</v>
      </c>
      <c r="D4692" s="5" t="n">
        <v>19.02793</v>
      </c>
      <c r="E4692" s="5" t="n">
        <v>18.89456</v>
      </c>
      <c r="F4692" s="5" t="n">
        <v>18.92185</v>
      </c>
    </row>
    <row r="4693" customFormat="false" ht="12.8" hidden="false" customHeight="false" outlineLevel="0" collapsed="false">
      <c r="A4693" s="0" t="n">
        <v>1750885200</v>
      </c>
      <c r="B4693" s="330" t="n">
        <f aca="false">(A4693/(24*60*60))+DATE(1970,1,1)</f>
        <v>45833.875</v>
      </c>
      <c r="C4693" s="5" t="n">
        <v>18.92185</v>
      </c>
      <c r="D4693" s="5" t="n">
        <v>18.93801</v>
      </c>
      <c r="E4693" s="5" t="n">
        <v>18.84368</v>
      </c>
      <c r="F4693" s="5" t="n">
        <v>18.86525</v>
      </c>
    </row>
    <row r="4694" customFormat="false" ht="12.8" hidden="false" customHeight="false" outlineLevel="0" collapsed="false">
      <c r="A4694" s="0" t="n">
        <v>1750971600</v>
      </c>
      <c r="B4694" s="330" t="n">
        <f aca="false">(A4694/(24*60*60))+DATE(1970,1,1)</f>
        <v>45834.875</v>
      </c>
      <c r="C4694" s="5" t="n">
        <v>18.86525</v>
      </c>
      <c r="D4694" s="5" t="n">
        <v>18.92423</v>
      </c>
      <c r="E4694" s="5" t="n">
        <v>18.79927</v>
      </c>
      <c r="F4694" s="5" t="n">
        <v>18.81445</v>
      </c>
    </row>
    <row r="4695" customFormat="false" ht="12.8" hidden="false" customHeight="false" outlineLevel="0" collapsed="false">
      <c r="A4695" s="0" t="n">
        <v>1751230800</v>
      </c>
      <c r="B4695" s="330" t="n">
        <f aca="false">(A4695/(24*60*60))+DATE(1970,1,1)</f>
        <v>45837.875</v>
      </c>
      <c r="C4695" s="5" t="n">
        <v>18.81445</v>
      </c>
      <c r="D4695" s="5" t="n">
        <v>18.89761</v>
      </c>
      <c r="E4695" s="5" t="n">
        <v>18.72835</v>
      </c>
      <c r="F4695" s="5" t="n">
        <v>18.74595</v>
      </c>
    </row>
    <row r="4696" customFormat="false" ht="12.8" hidden="false" customHeight="false" outlineLevel="0" collapsed="false">
      <c r="A4696" s="0" t="n">
        <v>1751317200</v>
      </c>
      <c r="B4696" s="330" t="n">
        <f aca="false">(A4696/(24*60*60))+DATE(1970,1,1)</f>
        <v>45838.875</v>
      </c>
      <c r="C4696" s="5" t="n">
        <v>18.7474</v>
      </c>
      <c r="D4696" s="5" t="n">
        <v>18.82613</v>
      </c>
      <c r="E4696" s="5" t="n">
        <v>18.65907</v>
      </c>
      <c r="F4696" s="5" t="n">
        <v>18.7355</v>
      </c>
    </row>
    <row r="4697" customFormat="false" ht="12.8" hidden="false" customHeight="false" outlineLevel="0" collapsed="false">
      <c r="A4697" s="0" t="n">
        <v>1751403600</v>
      </c>
      <c r="B4697" s="330" t="n">
        <f aca="false">(A4697/(24*60*60))+DATE(1970,1,1)</f>
        <v>45839.875</v>
      </c>
      <c r="C4697" s="5" t="n">
        <v>18.7355</v>
      </c>
      <c r="D4697" s="5" t="n">
        <v>18.81478</v>
      </c>
      <c r="E4697" s="5" t="n">
        <v>18.70372</v>
      </c>
      <c r="F4697" s="5" t="n">
        <v>18.7815</v>
      </c>
    </row>
    <row r="4698" customFormat="false" ht="12.8" hidden="false" customHeight="false" outlineLevel="0" collapsed="false">
      <c r="A4698" s="0" t="n">
        <v>1751490000</v>
      </c>
      <c r="B4698" s="330" t="n">
        <f aca="false">(A4698/(24*60*60))+DATE(1970,1,1)</f>
        <v>45840.875</v>
      </c>
      <c r="C4698" s="5" t="n">
        <v>18.7815</v>
      </c>
      <c r="D4698" s="5" t="n">
        <v>18.83864</v>
      </c>
      <c r="E4698" s="5" t="n">
        <v>18.6335</v>
      </c>
      <c r="F4698" s="5" t="n">
        <v>18.6338</v>
      </c>
    </row>
    <row r="4699" customFormat="false" ht="12.8" hidden="false" customHeight="false" outlineLevel="0" collapsed="false">
      <c r="A4699" s="0" t="n">
        <v>1751576400</v>
      </c>
      <c r="B4699" s="330" t="n">
        <f aca="false">(A4699/(24*60*60))+DATE(1970,1,1)</f>
        <v>45841.875</v>
      </c>
      <c r="C4699" s="5" t="n">
        <v>18.6338</v>
      </c>
      <c r="D4699" s="5" t="n">
        <v>18.6703</v>
      </c>
      <c r="E4699" s="5" t="n">
        <v>18.5834</v>
      </c>
      <c r="F4699" s="5" t="n">
        <v>18.6267</v>
      </c>
    </row>
    <row r="4700" customFormat="false" ht="12.8" hidden="false" customHeight="false" outlineLevel="0" collapsed="false">
      <c r="A4700" s="0" t="n">
        <v>1751835600</v>
      </c>
      <c r="B4700" s="330" t="n">
        <f aca="false">(A4700/(24*60*60))+DATE(1970,1,1)</f>
        <v>45844.875</v>
      </c>
      <c r="C4700" s="5" t="n">
        <v>18.578</v>
      </c>
      <c r="D4700" s="5" t="n">
        <v>18.76707</v>
      </c>
      <c r="E4700" s="5" t="n">
        <v>18.578</v>
      </c>
      <c r="F4700" s="5" t="n">
        <v>18.6642</v>
      </c>
    </row>
    <row r="4701" customFormat="false" ht="12.8" hidden="false" customHeight="false" outlineLevel="0" collapsed="false">
      <c r="A4701" s="0" t="n">
        <v>1751922000</v>
      </c>
      <c r="B4701" s="330" t="n">
        <f aca="false">(A4701/(24*60*60))+DATE(1970,1,1)</f>
        <v>45845.875</v>
      </c>
      <c r="C4701" s="5" t="n">
        <v>18.6642</v>
      </c>
      <c r="D4701" s="5" t="n">
        <v>18.73917</v>
      </c>
      <c r="E4701" s="5" t="n">
        <v>18.58176</v>
      </c>
      <c r="F4701" s="5" t="n">
        <v>18.6053</v>
      </c>
    </row>
    <row r="4702" customFormat="false" ht="12.8" hidden="false" customHeight="false" outlineLevel="0" collapsed="false">
      <c r="A4702" s="0" t="n">
        <v>1752008400</v>
      </c>
      <c r="B4702" s="330" t="n">
        <f aca="false">(A4702/(24*60*60))+DATE(1970,1,1)</f>
        <v>45846.875</v>
      </c>
      <c r="C4702" s="5" t="n">
        <v>18.6053</v>
      </c>
      <c r="D4702" s="5" t="n">
        <v>18.65556</v>
      </c>
      <c r="E4702" s="5" t="n">
        <v>18.54988</v>
      </c>
      <c r="F4702" s="5" t="n">
        <v>18.6301</v>
      </c>
    </row>
    <row r="4703" customFormat="false" ht="12.8" hidden="false" customHeight="false" outlineLevel="0" collapsed="false">
      <c r="A4703" s="0" t="n">
        <v>1752094800</v>
      </c>
      <c r="B4703" s="330" t="n">
        <f aca="false">(A4703/(24*60*60))+DATE(1970,1,1)</f>
        <v>45847.875</v>
      </c>
      <c r="C4703" s="5" t="n">
        <v>18.6301</v>
      </c>
      <c r="D4703" s="5" t="n">
        <v>18.70495</v>
      </c>
      <c r="E4703" s="5" t="n">
        <v>18.58991</v>
      </c>
      <c r="F4703" s="5" t="n">
        <v>18.604</v>
      </c>
    </row>
    <row r="4704" customFormat="false" ht="12.8" hidden="false" customHeight="false" outlineLevel="0" collapsed="false">
      <c r="A4704" s="0" t="n">
        <v>1752181200</v>
      </c>
      <c r="B4704" s="330" t="n">
        <f aca="false">(A4704/(24*60*60))+DATE(1970,1,1)</f>
        <v>45848.875</v>
      </c>
      <c r="C4704" s="5" t="n">
        <v>18.604</v>
      </c>
      <c r="D4704" s="5" t="n">
        <v>18.74849</v>
      </c>
      <c r="E4704" s="5" t="n">
        <v>18.5841</v>
      </c>
      <c r="F4704" s="5" t="n">
        <v>18.6335</v>
      </c>
    </row>
    <row r="4705" customFormat="false" ht="12.8" hidden="false" customHeight="false" outlineLevel="0" collapsed="false">
      <c r="A4705" s="0" t="n">
        <v>1752440400</v>
      </c>
      <c r="B4705" s="330" t="n">
        <f aca="false">(A4705/(24*60*60))+DATE(1970,1,1)</f>
        <v>45851.875</v>
      </c>
      <c r="C4705" s="5" t="n">
        <v>18.70153</v>
      </c>
      <c r="D4705" s="5" t="n">
        <v>18.78039</v>
      </c>
      <c r="E4705" s="5" t="n">
        <v>18.63935</v>
      </c>
      <c r="F4705" s="5" t="n">
        <v>18.7343</v>
      </c>
    </row>
    <row r="4706" customFormat="false" ht="12.8" hidden="false" customHeight="false" outlineLevel="0" collapsed="false">
      <c r="A4706" s="0" t="n">
        <v>1752526800</v>
      </c>
      <c r="B4706" s="330" t="n">
        <f aca="false">(A4706/(24*60*60))+DATE(1970,1,1)</f>
        <v>45852.875</v>
      </c>
      <c r="C4706" s="5" t="n">
        <v>18.7343</v>
      </c>
      <c r="D4706" s="5" t="n">
        <v>18.88429</v>
      </c>
      <c r="E4706" s="5" t="n">
        <v>18.64967</v>
      </c>
      <c r="F4706" s="5" t="n">
        <v>18.8152</v>
      </c>
    </row>
    <row r="4707" customFormat="false" ht="12.8" hidden="false" customHeight="false" outlineLevel="0" collapsed="false">
      <c r="A4707" s="0" t="n">
        <v>1752613200</v>
      </c>
      <c r="B4707" s="330" t="n">
        <f aca="false">(A4707/(24*60*60))+DATE(1970,1,1)</f>
        <v>45853.875</v>
      </c>
      <c r="C4707" s="5" t="n">
        <v>18.8152</v>
      </c>
      <c r="D4707" s="5" t="n">
        <v>18.84749</v>
      </c>
      <c r="E4707" s="5" t="n">
        <v>18.6756</v>
      </c>
      <c r="F4707" s="5" t="n">
        <v>18.7109</v>
      </c>
    </row>
    <row r="4708" customFormat="false" ht="12.8" hidden="false" customHeight="false" outlineLevel="0" collapsed="false">
      <c r="A4708" s="0" t="n">
        <v>1752699600</v>
      </c>
      <c r="B4708" s="330" t="n">
        <f aca="false">(A4708/(24*60*60))+DATE(1970,1,1)</f>
        <v>45854.875</v>
      </c>
      <c r="C4708" s="5" t="n">
        <v>18.7109</v>
      </c>
      <c r="D4708" s="5" t="n">
        <v>18.84456</v>
      </c>
      <c r="E4708" s="5" t="n">
        <v>18.68109</v>
      </c>
      <c r="F4708" s="5" t="n">
        <v>18.7715</v>
      </c>
    </row>
    <row r="4709" customFormat="false" ht="12.8" hidden="false" customHeight="false" outlineLevel="0" collapsed="false">
      <c r="A4709" s="0" t="n">
        <v>1752786000</v>
      </c>
      <c r="B4709" s="330" t="n">
        <f aca="false">(A4709/(24*60*60))+DATE(1970,1,1)</f>
        <v>45855.875</v>
      </c>
      <c r="C4709" s="5" t="n">
        <v>18.7715</v>
      </c>
      <c r="D4709" s="5" t="n">
        <v>18.7725</v>
      </c>
      <c r="E4709" s="5" t="n">
        <v>18.68808</v>
      </c>
      <c r="F4709" s="5" t="n">
        <v>18.733</v>
      </c>
    </row>
    <row r="4710" customFormat="false" ht="12.8" hidden="false" customHeight="false" outlineLevel="0" collapsed="false">
      <c r="A4710" s="0" t="n">
        <v>1753045200</v>
      </c>
      <c r="B4710" s="330" t="n">
        <f aca="false">(A4710/(24*60*60))+DATE(1970,1,1)</f>
        <v>45858.875</v>
      </c>
      <c r="C4710" s="5" t="n">
        <v>18.733</v>
      </c>
      <c r="D4710" s="5" t="n">
        <v>18.73646</v>
      </c>
      <c r="E4710" s="5" t="n">
        <v>18.62474</v>
      </c>
      <c r="F4710" s="5" t="n">
        <v>18.6694</v>
      </c>
    </row>
    <row r="4711" customFormat="false" ht="12.8" hidden="false" customHeight="false" outlineLevel="0" collapsed="false">
      <c r="A4711" s="0" t="n">
        <v>1753131600</v>
      </c>
      <c r="B4711" s="330" t="n">
        <f aca="false">(A4711/(24*60*60))+DATE(1970,1,1)</f>
        <v>45859.875</v>
      </c>
      <c r="C4711" s="5" t="n">
        <v>18.6694</v>
      </c>
      <c r="D4711" s="5" t="n">
        <v>18.69914</v>
      </c>
      <c r="E4711" s="5" t="n">
        <v>18.58602</v>
      </c>
      <c r="F4711" s="5" t="n">
        <v>18.6444</v>
      </c>
    </row>
    <row r="4712" customFormat="false" ht="12.8" hidden="false" customHeight="false" outlineLevel="0" collapsed="false">
      <c r="A4712" s="0" t="n">
        <v>1753218000</v>
      </c>
      <c r="B4712" s="330" t="n">
        <f aca="false">(A4712/(24*60*60))+DATE(1970,1,1)</f>
        <v>45860.875</v>
      </c>
      <c r="C4712" s="5" t="n">
        <v>18.6444</v>
      </c>
      <c r="D4712" s="5" t="n">
        <v>18.6852</v>
      </c>
      <c r="E4712" s="5" t="n">
        <v>18.51691</v>
      </c>
      <c r="F4712" s="5" t="n">
        <v>18.5373</v>
      </c>
    </row>
    <row r="4713" customFormat="false" ht="12.8" hidden="false" customHeight="false" outlineLevel="0" collapsed="false">
      <c r="A4713" s="0" t="n">
        <v>1753304400</v>
      </c>
      <c r="B4713" s="330" t="n">
        <f aca="false">(A4713/(24*60*60))+DATE(1970,1,1)</f>
        <v>45861.875</v>
      </c>
      <c r="C4713" s="5" t="n">
        <v>18.5373</v>
      </c>
      <c r="D4713" s="5" t="n">
        <v>18.59045</v>
      </c>
      <c r="E4713" s="5" t="n">
        <v>18.5235</v>
      </c>
      <c r="F4713" s="5" t="n">
        <v>18.5442</v>
      </c>
    </row>
    <row r="4714" customFormat="false" ht="12.8" hidden="false" customHeight="false" outlineLevel="0" collapsed="false">
      <c r="A4714" s="0" t="n">
        <v>1753390800</v>
      </c>
      <c r="B4714" s="330" t="n">
        <f aca="false">(A4714/(24*60*60))+DATE(1970,1,1)</f>
        <v>45862.875</v>
      </c>
      <c r="C4714" s="5" t="n">
        <v>18.5442</v>
      </c>
      <c r="D4714" s="5" t="n">
        <v>18.59331</v>
      </c>
      <c r="E4714" s="5" t="n">
        <v>18.51417</v>
      </c>
      <c r="F4714" s="5" t="n">
        <v>18.5469</v>
      </c>
    </row>
    <row r="4715" customFormat="false" ht="12.8" hidden="false" customHeight="false" outlineLevel="0" collapsed="false">
      <c r="A4715" s="0" t="n">
        <v>1753650000</v>
      </c>
      <c r="B4715" s="330" t="n">
        <f aca="false">(A4715/(24*60*60))+DATE(1970,1,1)</f>
        <v>45865.875</v>
      </c>
      <c r="C4715" s="5" t="n">
        <v>18.5469</v>
      </c>
      <c r="D4715" s="5" t="n">
        <v>18.7735</v>
      </c>
      <c r="E4715" s="5" t="n">
        <v>18.50555</v>
      </c>
      <c r="F4715" s="5" t="n">
        <v>18.7671</v>
      </c>
    </row>
    <row r="4716" customFormat="false" ht="12.8" hidden="false" customHeight="false" outlineLevel="0" collapsed="false">
      <c r="A4716" s="0" t="n">
        <v>1753736400</v>
      </c>
      <c r="B4716" s="330" t="n">
        <f aca="false">(A4716/(24*60*60))+DATE(1970,1,1)</f>
        <v>45866.875</v>
      </c>
      <c r="C4716" s="5" t="n">
        <v>18.7671</v>
      </c>
      <c r="D4716" s="5" t="n">
        <v>18.83647</v>
      </c>
      <c r="E4716" s="5" t="n">
        <v>18.72503</v>
      </c>
      <c r="F4716" s="5" t="n">
        <v>18.737</v>
      </c>
    </row>
    <row r="4717" customFormat="false" ht="12.8" hidden="false" customHeight="false" outlineLevel="0" collapsed="false">
      <c r="A4717" s="0" t="n">
        <v>1753822800</v>
      </c>
      <c r="B4717" s="330" t="n">
        <f aca="false">(A4717/(24*60*60))+DATE(1970,1,1)</f>
        <v>45867.875</v>
      </c>
      <c r="C4717" s="5" t="n">
        <v>18.737</v>
      </c>
      <c r="D4717" s="5" t="n">
        <v>18.8779</v>
      </c>
      <c r="E4717" s="5" t="n">
        <v>18.69479</v>
      </c>
      <c r="F4717" s="5" t="n">
        <v>18.8744</v>
      </c>
    </row>
    <row r="4718" customFormat="false" ht="12.8" hidden="false" customHeight="false" outlineLevel="0" collapsed="false">
      <c r="A4718" s="0" t="n">
        <v>1753909200</v>
      </c>
      <c r="B4718" s="330" t="n">
        <f aca="false">(A4718/(24*60*60))+DATE(1970,1,1)</f>
        <v>45868.875</v>
      </c>
      <c r="C4718" s="5" t="n">
        <v>18.8744</v>
      </c>
      <c r="D4718" s="5" t="n">
        <v>18.90627</v>
      </c>
      <c r="E4718" s="5" t="n">
        <v>18.76704</v>
      </c>
      <c r="F4718" s="5" t="n">
        <v>18.87</v>
      </c>
    </row>
    <row r="4719" customFormat="false" ht="12.8" hidden="false" customHeight="false" outlineLevel="0" collapsed="false">
      <c r="A4719" s="0" t="n">
        <v>1753995600</v>
      </c>
      <c r="B4719" s="330" t="n">
        <f aca="false">(A4719/(24*60*60))+DATE(1970,1,1)</f>
        <v>45869.875</v>
      </c>
      <c r="C4719" s="5" t="n">
        <v>18.87</v>
      </c>
      <c r="D4719" s="5" t="n">
        <v>18.98074</v>
      </c>
      <c r="E4719" s="5" t="n">
        <v>18.74934</v>
      </c>
      <c r="F4719" s="5" t="n">
        <v>18.853</v>
      </c>
    </row>
    <row r="4720" customFormat="false" ht="12.8" hidden="false" customHeight="false" outlineLevel="0" collapsed="false">
      <c r="A4720" s="0" t="n">
        <v>1754254800</v>
      </c>
      <c r="B4720" s="330" t="n">
        <f aca="false">(A4720/(24*60*60))+DATE(1970,1,1)</f>
        <v>45872.875</v>
      </c>
      <c r="C4720" s="5" t="n">
        <v>18.853</v>
      </c>
      <c r="D4720" s="5" t="n">
        <v>18.95037</v>
      </c>
      <c r="E4720" s="5" t="n">
        <v>18.76343</v>
      </c>
      <c r="F4720" s="5" t="n">
        <v>18.8952</v>
      </c>
    </row>
    <row r="4721" customFormat="false" ht="12.8" hidden="false" customHeight="false" outlineLevel="0" collapsed="false">
      <c r="A4721" s="0" t="n">
        <v>1754341200</v>
      </c>
      <c r="B4721" s="330" t="n">
        <f aca="false">(A4721/(24*60*60))+DATE(1970,1,1)</f>
        <v>45873.875</v>
      </c>
      <c r="C4721" s="5" t="n">
        <v>18.8952</v>
      </c>
      <c r="D4721" s="5" t="n">
        <v>18.94295</v>
      </c>
      <c r="E4721" s="5" t="n">
        <v>18.71701</v>
      </c>
      <c r="F4721" s="5" t="n">
        <v>18.7384</v>
      </c>
    </row>
    <row r="4722" customFormat="false" ht="12.8" hidden="false" customHeight="false" outlineLevel="0" collapsed="false">
      <c r="A4722" s="0" t="n">
        <v>1754427600</v>
      </c>
      <c r="B4722" s="330" t="n">
        <f aca="false">(A4722/(24*60*60))+DATE(1970,1,1)</f>
        <v>45874.875</v>
      </c>
      <c r="C4722" s="5" t="n">
        <v>18.7384</v>
      </c>
      <c r="D4722" s="5" t="n">
        <v>18.74523</v>
      </c>
      <c r="E4722" s="5" t="n">
        <v>18.58151</v>
      </c>
      <c r="F4722" s="5" t="n">
        <v>18.6021</v>
      </c>
    </row>
    <row r="4723" customFormat="false" ht="12.8" hidden="false" customHeight="false" outlineLevel="0" collapsed="false">
      <c r="A4723" s="0" t="n">
        <v>1754514000</v>
      </c>
      <c r="B4723" s="330" t="n">
        <f aca="false">(A4723/(24*60*60))+DATE(1970,1,1)</f>
        <v>45875.875</v>
      </c>
      <c r="C4723" s="5" t="n">
        <v>18.6021</v>
      </c>
      <c r="D4723" s="5" t="n">
        <v>18.73547</v>
      </c>
      <c r="E4723" s="5" t="n">
        <v>18.57539</v>
      </c>
      <c r="F4723" s="5" t="n">
        <v>18.6065</v>
      </c>
    </row>
    <row r="4724" customFormat="false" ht="12.8" hidden="false" customHeight="false" outlineLevel="0" collapsed="false">
      <c r="A4724" s="0" t="n">
        <v>1754600400</v>
      </c>
      <c r="B4724" s="330" t="n">
        <f aca="false">(A4724/(24*60*60))+DATE(1970,1,1)</f>
        <v>45876.875</v>
      </c>
      <c r="C4724" s="5" t="n">
        <v>18.6065</v>
      </c>
      <c r="D4724" s="5" t="n">
        <v>18.63682</v>
      </c>
      <c r="E4724" s="5" t="n">
        <v>18.52182</v>
      </c>
      <c r="F4724" s="5" t="n">
        <v>18.5724</v>
      </c>
    </row>
    <row r="4725" customFormat="false" ht="12.8" hidden="false" customHeight="false" outlineLevel="0" collapsed="false">
      <c r="A4725" s="0" t="n">
        <v>1754859600</v>
      </c>
      <c r="B4725" s="330" t="n">
        <f aca="false">(A4725/(24*60*60))+DATE(1970,1,1)</f>
        <v>45879.875</v>
      </c>
      <c r="C4725" s="5" t="n">
        <v>18.5724</v>
      </c>
      <c r="D4725" s="5" t="n">
        <v>18.69308</v>
      </c>
      <c r="E4725" s="5" t="n">
        <v>18.54372</v>
      </c>
      <c r="F4725" s="5" t="n">
        <v>18.6505</v>
      </c>
    </row>
    <row r="4726" customFormat="false" ht="12.8" hidden="false" customHeight="false" outlineLevel="0" collapsed="false">
      <c r="A4726" s="0" t="n">
        <v>1754946000</v>
      </c>
      <c r="B4726" s="330" t="n">
        <f aca="false">(A4726/(24*60*60))+DATE(1970,1,1)</f>
        <v>45880.875</v>
      </c>
      <c r="C4726" s="5" t="n">
        <v>18.6505</v>
      </c>
      <c r="D4726" s="5" t="n">
        <v>18.68689</v>
      </c>
      <c r="E4726" s="5" t="n">
        <v>18.53849</v>
      </c>
      <c r="F4726" s="5" t="n">
        <v>18.595</v>
      </c>
    </row>
    <row r="4727" customFormat="false" ht="12.8" hidden="false" customHeight="false" outlineLevel="0" collapsed="false">
      <c r="A4727" s="0" t="n">
        <v>1755032400</v>
      </c>
      <c r="B4727" s="330" t="n">
        <f aca="false">(A4727/(24*60*60))+DATE(1970,1,1)</f>
        <v>45881.875</v>
      </c>
      <c r="C4727" s="5" t="n">
        <v>18.595</v>
      </c>
      <c r="D4727" s="5" t="n">
        <v>18.6647</v>
      </c>
      <c r="E4727" s="5" t="n">
        <v>18.50956</v>
      </c>
      <c r="F4727" s="5" t="n">
        <v>18.6222</v>
      </c>
    </row>
    <row r="4728" customFormat="false" ht="12.8" hidden="false" customHeight="false" outlineLevel="0" collapsed="false">
      <c r="A4728" s="0" t="n">
        <v>1755118800</v>
      </c>
      <c r="B4728" s="330" t="n">
        <f aca="false">(A4728/(24*60*60))+DATE(1970,1,1)</f>
        <v>45882.875</v>
      </c>
      <c r="C4728" s="5" t="n">
        <v>18.6222</v>
      </c>
      <c r="D4728" s="5" t="n">
        <v>18.85346</v>
      </c>
      <c r="E4728" s="5" t="n">
        <v>18.6034</v>
      </c>
      <c r="F4728" s="5" t="n">
        <v>18.7778</v>
      </c>
    </row>
    <row r="4729" customFormat="false" ht="12.8" hidden="false" customHeight="false" outlineLevel="0" collapsed="false">
      <c r="A4729" s="0" t="n">
        <v>1755205200</v>
      </c>
      <c r="B4729" s="330" t="n">
        <f aca="false">(A4729/(24*60*60))+DATE(1970,1,1)</f>
        <v>45883.875</v>
      </c>
      <c r="C4729" s="5" t="n">
        <v>18.7778</v>
      </c>
      <c r="D4729" s="5" t="n">
        <v>18.80424</v>
      </c>
      <c r="E4729" s="5" t="n">
        <v>18.67764</v>
      </c>
      <c r="F4729" s="5" t="n">
        <v>18.7357</v>
      </c>
    </row>
    <row r="4730" customFormat="false" ht="12.8" hidden="false" customHeight="false" outlineLevel="0" collapsed="false">
      <c r="A4730" s="0" t="n">
        <v>1755464400</v>
      </c>
      <c r="B4730" s="330" t="n">
        <f aca="false">(A4730/(24*60*60))+DATE(1970,1,1)</f>
        <v>45886.875</v>
      </c>
      <c r="C4730" s="5" t="n">
        <v>18.68788</v>
      </c>
      <c r="D4730" s="5" t="n">
        <v>18.86713</v>
      </c>
      <c r="E4730" s="5" t="n">
        <v>18.68788</v>
      </c>
      <c r="F4730" s="5" t="n">
        <v>18.7811</v>
      </c>
    </row>
    <row r="4731" customFormat="false" ht="12.8" hidden="false" customHeight="false" outlineLevel="0" collapsed="false">
      <c r="A4731" s="0" t="n">
        <v>1755550800</v>
      </c>
      <c r="B4731" s="330" t="n">
        <f aca="false">(A4731/(24*60*60))+DATE(1970,1,1)</f>
        <v>45887.875</v>
      </c>
      <c r="C4731" s="5" t="n">
        <v>18.7811</v>
      </c>
      <c r="D4731" s="5" t="n">
        <v>18.86708</v>
      </c>
      <c r="E4731" s="5" t="n">
        <v>18.73581</v>
      </c>
      <c r="F4731" s="5" t="n">
        <v>18.812</v>
      </c>
    </row>
    <row r="4732" customFormat="false" ht="12.8" hidden="false" customHeight="false" outlineLevel="0" collapsed="false">
      <c r="A4732" s="0" t="n">
        <v>1755637200</v>
      </c>
      <c r="B4732" s="330" t="n">
        <f aca="false">(A4732/(24*60*60))+DATE(1970,1,1)</f>
        <v>45888.875</v>
      </c>
      <c r="C4732" s="5" t="n">
        <v>18.812</v>
      </c>
      <c r="D4732" s="5" t="n">
        <v>18.84157</v>
      </c>
      <c r="E4732" s="5" t="n">
        <v>18.72346</v>
      </c>
      <c r="F4732" s="5" t="n">
        <v>18.758</v>
      </c>
    </row>
    <row r="4733" customFormat="false" ht="12.8" hidden="false" customHeight="false" outlineLevel="0" collapsed="false">
      <c r="A4733" s="0" t="n">
        <v>1755723600</v>
      </c>
      <c r="B4733" s="330" t="n">
        <f aca="false">(A4733/(24*60*60))+DATE(1970,1,1)</f>
        <v>45889.875</v>
      </c>
      <c r="C4733" s="5" t="n">
        <v>18.758</v>
      </c>
      <c r="D4733" s="5" t="n">
        <v>18.80859</v>
      </c>
      <c r="E4733" s="5" t="n">
        <v>18.73017</v>
      </c>
      <c r="F4733" s="5" t="n">
        <v>18.7517</v>
      </c>
    </row>
    <row r="4734" customFormat="false" ht="12.8" hidden="false" customHeight="false" outlineLevel="0" collapsed="false">
      <c r="A4734" s="0" t="n">
        <v>1755810000</v>
      </c>
      <c r="B4734" s="330" t="n">
        <f aca="false">(A4734/(24*60*60))+DATE(1970,1,1)</f>
        <v>45890.875</v>
      </c>
      <c r="C4734" s="5" t="n">
        <v>18.7517</v>
      </c>
      <c r="D4734" s="5" t="n">
        <v>18.77378</v>
      </c>
      <c r="E4734" s="5" t="n">
        <v>18.56606</v>
      </c>
      <c r="F4734" s="5" t="n">
        <v>18.5782</v>
      </c>
    </row>
    <row r="4735" customFormat="false" ht="12.8" hidden="false" customHeight="false" outlineLevel="0" collapsed="false">
      <c r="A4735" s="0" t="n">
        <v>1756069200</v>
      </c>
      <c r="B4735" s="330" t="n">
        <f aca="false">(A4735/(24*60*60))+DATE(1970,1,1)</f>
        <v>45893.875</v>
      </c>
      <c r="C4735" s="5" t="n">
        <v>18.56578</v>
      </c>
      <c r="D4735" s="5" t="n">
        <v>18.69385</v>
      </c>
      <c r="E4735" s="5" t="n">
        <v>18.55013</v>
      </c>
      <c r="F4735" s="5" t="n">
        <v>18.6645</v>
      </c>
    </row>
    <row r="4736" customFormat="false" ht="12.8" hidden="false" customHeight="false" outlineLevel="0" collapsed="false">
      <c r="A4736" s="0" t="n">
        <v>1756155600</v>
      </c>
      <c r="B4736" s="330" t="n">
        <f aca="false">(A4736/(24*60*60))+DATE(1970,1,1)</f>
        <v>45894.875</v>
      </c>
      <c r="C4736" s="5" t="n">
        <v>18.6645</v>
      </c>
      <c r="D4736" s="5" t="n">
        <v>18.70149</v>
      </c>
      <c r="E4736" s="5" t="n">
        <v>18.616</v>
      </c>
      <c r="F4736" s="5" t="n">
        <v>18.6614</v>
      </c>
    </row>
    <row r="4737" customFormat="false" ht="12.8" hidden="false" customHeight="false" outlineLevel="0" collapsed="false">
      <c r="A4737" s="0" t="n">
        <v>1756242000</v>
      </c>
      <c r="B4737" s="330" t="n">
        <f aca="false">(A4737/(24*60*60))+DATE(1970,1,1)</f>
        <v>45895.875</v>
      </c>
      <c r="C4737" s="5" t="n">
        <v>18.6614</v>
      </c>
      <c r="D4737" s="5" t="n">
        <v>18.79791</v>
      </c>
      <c r="E4737" s="5" t="n">
        <v>18.62854</v>
      </c>
      <c r="F4737" s="5" t="n">
        <v>18.6479</v>
      </c>
    </row>
    <row r="4738" customFormat="false" ht="12.8" hidden="false" customHeight="false" outlineLevel="0" collapsed="false">
      <c r="A4738" s="0" t="n">
        <v>1756328400</v>
      </c>
      <c r="B4738" s="330" t="n">
        <f aca="false">(A4738/(24*60*60))+DATE(1970,1,1)</f>
        <v>45896.875</v>
      </c>
      <c r="C4738" s="5" t="n">
        <v>18.6479</v>
      </c>
      <c r="D4738" s="5" t="n">
        <v>18.68813</v>
      </c>
      <c r="E4738" s="5" t="n">
        <v>18.60435</v>
      </c>
      <c r="F4738" s="5" t="n">
        <v>18.6475</v>
      </c>
    </row>
    <row r="4739" customFormat="false" ht="12.8" hidden="false" customHeight="false" outlineLevel="0" collapsed="false">
      <c r="A4739" s="0" t="n">
        <v>1756414800</v>
      </c>
      <c r="B4739" s="330" t="n">
        <f aca="false">(A4739/(24*60*60))+DATE(1970,1,1)</f>
        <v>45897.875</v>
      </c>
      <c r="C4739" s="5" t="n">
        <v>18.6475</v>
      </c>
      <c r="D4739" s="5" t="n">
        <v>18.71712</v>
      </c>
      <c r="E4739" s="5" t="n">
        <v>18.62378</v>
      </c>
      <c r="F4739" s="5" t="n">
        <v>18.656</v>
      </c>
    </row>
    <row r="4740" customFormat="false" ht="12.8" hidden="false" customHeight="false" outlineLevel="0" collapsed="false">
      <c r="A4740" s="0" t="n">
        <v>1756674000</v>
      </c>
      <c r="B4740" s="330" t="n">
        <f aca="false">(A4740/(24*60*60))+DATE(1970,1,1)</f>
        <v>45900.875</v>
      </c>
      <c r="C4740" s="5" t="n">
        <v>18.656</v>
      </c>
      <c r="D4740" s="5" t="n">
        <v>18.66634</v>
      </c>
      <c r="E4740" s="5" t="n">
        <v>18.59746</v>
      </c>
      <c r="F4740" s="5" t="n">
        <v>18.6421</v>
      </c>
    </row>
    <row r="4741" customFormat="false" ht="12.8" hidden="false" customHeight="false" outlineLevel="0" collapsed="false">
      <c r="A4741" s="0" t="n">
        <v>1756760400</v>
      </c>
      <c r="B4741" s="330" t="n">
        <f aca="false">(A4741/(24*60*60))+DATE(1970,1,1)</f>
        <v>45901.875</v>
      </c>
      <c r="C4741" s="5" t="n">
        <v>18.6421</v>
      </c>
      <c r="D4741" s="5" t="n">
        <v>18.86372</v>
      </c>
      <c r="E4741" s="5" t="n">
        <v>18.61297</v>
      </c>
      <c r="F4741" s="5" t="n">
        <v>18.7191</v>
      </c>
    </row>
    <row r="4742" customFormat="false" ht="12.8" hidden="false" customHeight="false" outlineLevel="0" collapsed="false">
      <c r="A4742" s="0" t="n">
        <v>1756846800</v>
      </c>
      <c r="B4742" s="330" t="n">
        <f aca="false">(A4742/(24*60*60))+DATE(1970,1,1)</f>
        <v>45902.875</v>
      </c>
      <c r="C4742" s="5" t="n">
        <v>18.7191</v>
      </c>
      <c r="D4742" s="5" t="n">
        <v>18.77746</v>
      </c>
      <c r="E4742" s="5" t="n">
        <v>18.65475</v>
      </c>
      <c r="F4742" s="5" t="n">
        <v>18.6991</v>
      </c>
    </row>
    <row r="4743" customFormat="false" ht="12.8" hidden="false" customHeight="false" outlineLevel="0" collapsed="false">
      <c r="A4743" s="0" t="n">
        <v>1756933200</v>
      </c>
      <c r="B4743" s="330" t="n">
        <f aca="false">(A4743/(24*60*60))+DATE(1970,1,1)</f>
        <v>45903.875</v>
      </c>
      <c r="C4743" s="5" t="n">
        <v>18.6991</v>
      </c>
      <c r="D4743" s="5" t="n">
        <v>18.80083</v>
      </c>
      <c r="E4743" s="5" t="n">
        <v>18.67697</v>
      </c>
      <c r="F4743" s="5" t="n">
        <v>18.7152</v>
      </c>
    </row>
    <row r="4744" customFormat="false" ht="12.8" hidden="false" customHeight="false" outlineLevel="0" collapsed="false">
      <c r="A4744" s="0" t="n">
        <v>1757019600</v>
      </c>
      <c r="B4744" s="330" t="n">
        <f aca="false">(A4744/(24*60*60))+DATE(1970,1,1)</f>
        <v>45904.875</v>
      </c>
      <c r="C4744" s="5" t="n">
        <v>18.7152</v>
      </c>
      <c r="D4744" s="5" t="n">
        <v>18.73802</v>
      </c>
      <c r="E4744" s="5" t="n">
        <v>18.58103</v>
      </c>
      <c r="F4744" s="5" t="n">
        <v>18.7007</v>
      </c>
    </row>
    <row r="4745" customFormat="false" ht="12.8" hidden="false" customHeight="false" outlineLevel="0" collapsed="false">
      <c r="A4745" s="0" t="n">
        <v>1757278800</v>
      </c>
      <c r="B4745" s="330" t="n">
        <f aca="false">(A4745/(24*60*60))+DATE(1970,1,1)</f>
        <v>45907.875</v>
      </c>
      <c r="C4745" s="5" t="n">
        <v>18.7007</v>
      </c>
      <c r="D4745" s="5" t="n">
        <v>18.73765</v>
      </c>
      <c r="E4745" s="5" t="n">
        <v>18.621</v>
      </c>
      <c r="F4745" s="5" t="n">
        <v>18.6573</v>
      </c>
    </row>
    <row r="4746" customFormat="false" ht="12.8" hidden="false" customHeight="false" outlineLevel="0" collapsed="false">
      <c r="A4746" s="0" t="n">
        <v>1757365200</v>
      </c>
      <c r="B4746" s="330" t="n">
        <f aca="false">(A4746/(24*60*60))+DATE(1970,1,1)</f>
        <v>45908.875</v>
      </c>
      <c r="C4746" s="5" t="n">
        <v>18.6573</v>
      </c>
      <c r="D4746" s="5" t="n">
        <v>18.6578</v>
      </c>
      <c r="E4746" s="5" t="n">
        <v>18.58304</v>
      </c>
      <c r="F4746" s="5" t="n">
        <v>18.6186</v>
      </c>
    </row>
    <row r="4747" customFormat="false" ht="12.8" hidden="false" customHeight="false" outlineLevel="0" collapsed="false">
      <c r="A4747" s="0" t="n">
        <v>1757451600</v>
      </c>
      <c r="B4747" s="330" t="n">
        <f aca="false">(A4747/(24*60*60))+DATE(1970,1,1)</f>
        <v>45909.875</v>
      </c>
      <c r="C4747" s="5" t="n">
        <v>18.6186</v>
      </c>
      <c r="D4747" s="5" t="n">
        <v>18.65119</v>
      </c>
      <c r="E4747" s="5" t="n">
        <v>18.56529</v>
      </c>
      <c r="F4747" s="5" t="n">
        <v>18.5791</v>
      </c>
    </row>
    <row r="4748" customFormat="false" ht="12.8" hidden="false" customHeight="false" outlineLevel="0" collapsed="false">
      <c r="A4748" s="0" t="n">
        <v>1757538000</v>
      </c>
      <c r="B4748" s="330" t="n">
        <f aca="false">(A4748/(24*60*60))+DATE(1970,1,1)</f>
        <v>45910.875</v>
      </c>
      <c r="C4748" s="5" t="n">
        <v>18.5791</v>
      </c>
      <c r="D4748" s="5" t="n">
        <v>18.66037</v>
      </c>
      <c r="E4748" s="5" t="n">
        <v>18.445</v>
      </c>
      <c r="F4748" s="5" t="n">
        <v>18.4547</v>
      </c>
    </row>
    <row r="4749" customFormat="false" ht="12.8" hidden="false" customHeight="false" outlineLevel="0" collapsed="false">
      <c r="A4749" s="0" t="n">
        <v>1757624400</v>
      </c>
      <c r="B4749" s="330" t="n">
        <f aca="false">(A4749/(24*60*60))+DATE(1970,1,1)</f>
        <v>45911.875</v>
      </c>
      <c r="C4749" s="5" t="n">
        <v>18.4547</v>
      </c>
      <c r="D4749" s="5" t="n">
        <v>18.51718</v>
      </c>
      <c r="E4749" s="5" t="n">
        <v>18.43334</v>
      </c>
      <c r="F4749" s="5" t="n">
        <v>18.4407</v>
      </c>
    </row>
    <row r="4750" customFormat="false" ht="12.8" hidden="false" customHeight="false" outlineLevel="0" collapsed="false">
      <c r="A4750" s="0" t="n">
        <v>1757883600</v>
      </c>
      <c r="B4750" s="330" t="n">
        <f aca="false">(A4750/(24*60*60))+DATE(1970,1,1)</f>
        <v>45914.875</v>
      </c>
      <c r="C4750" s="5" t="n">
        <v>18.4407</v>
      </c>
      <c r="D4750" s="5" t="n">
        <v>18.4523</v>
      </c>
      <c r="E4750" s="5" t="n">
        <v>18.33292</v>
      </c>
      <c r="F4750" s="5" t="n">
        <v>18.3664</v>
      </c>
    </row>
    <row r="4751" customFormat="false" ht="12.8" hidden="false" customHeight="false" outlineLevel="0" collapsed="false">
      <c r="A4751" s="0" t="n">
        <v>1757970000</v>
      </c>
      <c r="B4751" s="330" t="n">
        <f aca="false">(A4751/(24*60*60))+DATE(1970,1,1)</f>
        <v>45915.875</v>
      </c>
      <c r="C4751" s="5" t="n">
        <v>18.3664</v>
      </c>
      <c r="D4751" s="5" t="n">
        <v>18.39132</v>
      </c>
      <c r="E4751" s="5" t="n">
        <v>18.2695</v>
      </c>
      <c r="F4751" s="5" t="n">
        <v>18.2857</v>
      </c>
    </row>
    <row r="4752" customFormat="false" ht="12.8" hidden="false" customHeight="false" outlineLevel="0" collapsed="false">
      <c r="A4752" s="0" t="n">
        <v>1758056400</v>
      </c>
      <c r="B4752" s="330" t="n">
        <f aca="false">(A4752/(24*60*60))+DATE(1970,1,1)</f>
        <v>45916.875</v>
      </c>
      <c r="C4752" s="5" t="n">
        <v>18.2857</v>
      </c>
      <c r="D4752" s="5" t="n">
        <v>18.35134</v>
      </c>
      <c r="E4752" s="5" t="n">
        <v>18.19629</v>
      </c>
      <c r="F4752" s="5" t="n">
        <v>18.3015</v>
      </c>
    </row>
    <row r="4753" customFormat="false" ht="12.8" hidden="false" customHeight="false" outlineLevel="0" collapsed="false">
      <c r="A4753" s="0" t="n">
        <v>1758142800</v>
      </c>
      <c r="B4753" s="330" t="n">
        <f aca="false">(A4753/(24*60*60))+DATE(1970,1,1)</f>
        <v>45917.875</v>
      </c>
      <c r="C4753" s="5" t="n">
        <v>18.3015</v>
      </c>
      <c r="D4753" s="5" t="n">
        <v>18.39244</v>
      </c>
      <c r="E4753" s="5" t="n">
        <v>18.21318</v>
      </c>
      <c r="F4753" s="5" t="n">
        <v>18.3591</v>
      </c>
    </row>
    <row r="4754" customFormat="false" ht="12.8" hidden="false" customHeight="false" outlineLevel="0" collapsed="false">
      <c r="A4754" s="0" t="n">
        <v>1758229200</v>
      </c>
      <c r="B4754" s="330" t="n">
        <f aca="false">(A4754/(24*60*60))+DATE(1970,1,1)</f>
        <v>45918.875</v>
      </c>
      <c r="C4754" s="5" t="n">
        <v>18.3591</v>
      </c>
      <c r="D4754" s="5" t="n">
        <v>18.46714</v>
      </c>
      <c r="E4754" s="5" t="n">
        <v>18.33403</v>
      </c>
      <c r="F4754" s="5" t="n">
        <v>18.4017</v>
      </c>
    </row>
    <row r="4755" customFormat="false" ht="12.8" hidden="false" customHeight="false" outlineLevel="0" collapsed="false">
      <c r="A4755" s="0" t="n">
        <v>1758488400</v>
      </c>
      <c r="B4755" s="330" t="n">
        <f aca="false">(A4755/(24*60*60))+DATE(1970,1,1)</f>
        <v>45921.875</v>
      </c>
      <c r="C4755" s="5" t="n">
        <v>18.4017</v>
      </c>
      <c r="D4755" s="5" t="n">
        <v>18.43815</v>
      </c>
      <c r="E4755" s="5" t="n">
        <v>18.33262</v>
      </c>
      <c r="F4755" s="5" t="n">
        <v>18.3564</v>
      </c>
    </row>
    <row r="4756" customFormat="false" ht="12.8" hidden="false" customHeight="false" outlineLevel="0" collapsed="false">
      <c r="A4756" s="0" t="n">
        <v>1758574800</v>
      </c>
      <c r="B4756" s="330" t="n">
        <f aca="false">(A4756/(24*60*60))+DATE(1970,1,1)</f>
        <v>45922.875</v>
      </c>
      <c r="C4756" s="5" t="n">
        <v>18.3564</v>
      </c>
      <c r="D4756" s="5" t="n">
        <v>18.38455</v>
      </c>
      <c r="E4756" s="5" t="n">
        <v>18.30068</v>
      </c>
      <c r="F4756" s="5" t="n">
        <v>18.3522</v>
      </c>
    </row>
    <row r="4757" customFormat="false" ht="12.8" hidden="false" customHeight="false" outlineLevel="0" collapsed="false">
      <c r="A4757" s="0" t="n">
        <v>1758661200</v>
      </c>
      <c r="B4757" s="330" t="n">
        <f aca="false">(A4757/(24*60*60))+DATE(1970,1,1)</f>
        <v>45923.875</v>
      </c>
      <c r="C4757" s="5" t="n">
        <v>18.3522</v>
      </c>
      <c r="D4757" s="5" t="n">
        <v>18.45635</v>
      </c>
      <c r="E4757" s="5" t="n">
        <v>18.31518</v>
      </c>
      <c r="F4757" s="5" t="n">
        <v>18.4019</v>
      </c>
    </row>
    <row r="4758" customFormat="false" ht="12.8" hidden="false" customHeight="false" outlineLevel="0" collapsed="false">
      <c r="A4758" s="0" t="n">
        <v>1758747600</v>
      </c>
      <c r="B4758" s="330" t="n">
        <f aca="false">(A4758/(24*60*60))+DATE(1970,1,1)</f>
        <v>45924.875</v>
      </c>
      <c r="C4758" s="5" t="n">
        <v>18.4019</v>
      </c>
      <c r="D4758" s="5" t="n">
        <v>18.56419</v>
      </c>
      <c r="E4758" s="5" t="n">
        <v>18.3925</v>
      </c>
      <c r="F4758" s="5" t="n">
        <v>18.4722</v>
      </c>
    </row>
    <row r="4759" customFormat="false" ht="12.8" hidden="false" customHeight="false" outlineLevel="0" collapsed="false">
      <c r="A4759" s="0" t="n">
        <v>1758834000</v>
      </c>
      <c r="B4759" s="330" t="n">
        <f aca="false">(A4759/(24*60*60))+DATE(1970,1,1)</f>
        <v>45925.875</v>
      </c>
      <c r="C4759" s="5" t="n">
        <v>18.4722</v>
      </c>
      <c r="D4759" s="5" t="n">
        <v>18.50808</v>
      </c>
      <c r="E4759" s="5" t="n">
        <v>18.32739</v>
      </c>
      <c r="F4759" s="5" t="n">
        <v>18.3589</v>
      </c>
    </row>
    <row r="4760" customFormat="false" ht="12.8" hidden="false" customHeight="false" outlineLevel="0" collapsed="false">
      <c r="A4760" s="0" t="n">
        <v>1759093200</v>
      </c>
      <c r="B4760" s="330" t="n">
        <f aca="false">(A4760/(24*60*60))+DATE(1970,1,1)</f>
        <v>45928.875</v>
      </c>
      <c r="C4760" s="5" t="n">
        <v>18.3589</v>
      </c>
      <c r="D4760" s="5" t="n">
        <v>18.37411</v>
      </c>
      <c r="E4760" s="5" t="n">
        <v>18.29492</v>
      </c>
      <c r="F4760" s="5" t="n">
        <v>18.3633</v>
      </c>
    </row>
    <row r="4761" customFormat="false" ht="12.8" hidden="false" customHeight="false" outlineLevel="0" collapsed="false">
      <c r="A4761" s="0" t="n">
        <v>1759179600</v>
      </c>
      <c r="B4761" s="330" t="n">
        <f aca="false">(A4761/(24*60*60))+DATE(1970,1,1)</f>
        <v>45929.875</v>
      </c>
      <c r="C4761" s="5" t="n">
        <v>18.3633</v>
      </c>
      <c r="D4761" s="5" t="n">
        <v>18.38033</v>
      </c>
      <c r="E4761" s="5" t="n">
        <v>18.29726</v>
      </c>
      <c r="F4761" s="5" t="n">
        <v>18.3097</v>
      </c>
    </row>
    <row r="4762" customFormat="false" ht="12.8" hidden="false" customHeight="false" outlineLevel="0" collapsed="false">
      <c r="A4762" s="0" t="n">
        <v>1759266000</v>
      </c>
      <c r="B4762" s="330" t="n">
        <f aca="false">(A4762/(24*60*60))+DATE(1970,1,1)</f>
        <v>45930.875</v>
      </c>
      <c r="C4762" s="5" t="n">
        <v>18.3097</v>
      </c>
      <c r="D4762" s="5" t="n">
        <v>18.39229</v>
      </c>
      <c r="E4762" s="5" t="n">
        <v>18.23947</v>
      </c>
      <c r="F4762" s="5" t="n">
        <v>18.3435</v>
      </c>
    </row>
    <row r="4763" customFormat="false" ht="12.8" hidden="false" customHeight="false" outlineLevel="0" collapsed="false">
      <c r="A4763" s="0" t="n">
        <v>1759352400</v>
      </c>
      <c r="B4763" s="330" t="n">
        <f aca="false">(A4763/(24*60*60))+DATE(1970,1,1)</f>
        <v>45931.875</v>
      </c>
      <c r="C4763" s="5" t="n">
        <v>18.3435</v>
      </c>
      <c r="D4763" s="5" t="n">
        <v>18.51515</v>
      </c>
      <c r="E4763" s="5" t="n">
        <v>18.33404</v>
      </c>
      <c r="F4763" s="5" t="n">
        <v>18.4234</v>
      </c>
    </row>
    <row r="4764" customFormat="false" ht="12.8" hidden="false" customHeight="false" outlineLevel="0" collapsed="false">
      <c r="A4764" s="0" t="n">
        <v>1759438800</v>
      </c>
      <c r="B4764" s="330" t="n">
        <f aca="false">(A4764/(24*60*60))+DATE(1970,1,1)</f>
        <v>45932.875</v>
      </c>
      <c r="C4764" s="5" t="n">
        <v>18.4234</v>
      </c>
      <c r="D4764" s="5" t="n">
        <v>18.43638</v>
      </c>
      <c r="E4764" s="5" t="n">
        <v>18.36258</v>
      </c>
      <c r="F4764" s="5" t="n">
        <v>18.4021</v>
      </c>
    </row>
    <row r="4765" customFormat="false" ht="12.8" hidden="false" customHeight="false" outlineLevel="0" collapsed="false">
      <c r="A4765" s="0" t="n">
        <v>1759698000</v>
      </c>
      <c r="B4765" s="330" t="n">
        <f aca="false">(A4765/(24*60*60))+DATE(1970,1,1)</f>
        <v>45935.875</v>
      </c>
      <c r="C4765" s="5" t="n">
        <v>18.34271</v>
      </c>
      <c r="D4765" s="5" t="n">
        <v>18.4888</v>
      </c>
      <c r="E4765" s="5" t="n">
        <v>18.3263</v>
      </c>
      <c r="F4765" s="5" t="n">
        <v>18.337</v>
      </c>
    </row>
    <row r="4766" customFormat="false" ht="12.8" hidden="false" customHeight="false" outlineLevel="0" collapsed="false">
      <c r="A4766" s="0" t="n">
        <v>1759784400</v>
      </c>
      <c r="B4766" s="330" t="n">
        <f aca="false">(A4766/(24*60*60))+DATE(1970,1,1)</f>
        <v>45936.875</v>
      </c>
      <c r="C4766" s="5" t="n">
        <v>18.337</v>
      </c>
      <c r="D4766" s="5" t="n">
        <v>18.41534</v>
      </c>
      <c r="E4766" s="5" t="n">
        <v>18.30944</v>
      </c>
      <c r="F4766" s="5" t="n">
        <v>18.3894</v>
      </c>
    </row>
    <row r="4767" customFormat="false" ht="12.8" hidden="false" customHeight="false" outlineLevel="0" collapsed="false">
      <c r="A4767" s="0" t="n">
        <v>1759870800</v>
      </c>
      <c r="B4767" s="330" t="n">
        <f aca="false">(A4767/(24*60*60))+DATE(1970,1,1)</f>
        <v>45937.875</v>
      </c>
      <c r="C4767" s="5" t="n">
        <v>18.3894</v>
      </c>
      <c r="D4767" s="5" t="n">
        <v>18.43182</v>
      </c>
      <c r="E4767" s="5" t="n">
        <v>18.3159</v>
      </c>
      <c r="F4767" s="5" t="n">
        <v>18.3326</v>
      </c>
    </row>
    <row r="4768" customFormat="false" ht="12.8" hidden="false" customHeight="false" outlineLevel="0" collapsed="false">
      <c r="A4768" s="0" t="n">
        <v>1759957200</v>
      </c>
      <c r="B4768" s="330" t="n">
        <f aca="false">(A4768/(24*60*60))+DATE(1970,1,1)</f>
        <v>45938.875</v>
      </c>
      <c r="C4768" s="5" t="n">
        <v>18.3326</v>
      </c>
      <c r="D4768" s="5" t="n">
        <v>18.41082</v>
      </c>
      <c r="E4768" s="5" t="n">
        <v>18.29592</v>
      </c>
      <c r="F4768" s="5" t="n">
        <v>18.3873</v>
      </c>
    </row>
    <row r="4769" customFormat="false" ht="12.8" hidden="false" customHeight="false" outlineLevel="0" collapsed="false">
      <c r="A4769" s="0" t="n">
        <v>1760043600</v>
      </c>
      <c r="B4769" s="330" t="n">
        <f aca="false">(A4769/(24*60*60))+DATE(1970,1,1)</f>
        <v>45939.875</v>
      </c>
      <c r="C4769" s="5" t="n">
        <v>18.3873</v>
      </c>
      <c r="D4769" s="5" t="n">
        <v>18.62528</v>
      </c>
      <c r="E4769" s="5" t="n">
        <v>18.36086</v>
      </c>
      <c r="F4769" s="5" t="n">
        <v>18.5742</v>
      </c>
    </row>
    <row r="4770" customFormat="false" ht="12.8" hidden="false" customHeight="false" outlineLevel="0" collapsed="false">
      <c r="A4770" s="0" t="n">
        <v>1760302800</v>
      </c>
      <c r="B4770" s="330" t="n">
        <f aca="false">(A4770/(24*60*60))+DATE(1970,1,1)</f>
        <v>45942.875</v>
      </c>
      <c r="C4770" s="5" t="n">
        <v>18.47249</v>
      </c>
      <c r="D4770" s="5" t="n">
        <v>18.54265</v>
      </c>
      <c r="E4770" s="5" t="n">
        <v>18.4119</v>
      </c>
      <c r="F4770" s="5" t="n">
        <v>18.4672</v>
      </c>
    </row>
    <row r="4771" customFormat="false" ht="12.8" hidden="false" customHeight="false" outlineLevel="0" collapsed="false">
      <c r="A4771" s="0" t="n">
        <v>1760389200</v>
      </c>
      <c r="B4771" s="330" t="n">
        <f aca="false">(A4771/(24*60*60))+DATE(1970,1,1)</f>
        <v>45943.875</v>
      </c>
      <c r="C4771" s="5" t="n">
        <v>18.4672</v>
      </c>
      <c r="D4771" s="5" t="n">
        <v>18.62491</v>
      </c>
      <c r="E4771" s="5" t="n">
        <v>18.43644</v>
      </c>
      <c r="F4771" s="5" t="n">
        <v>18.4848</v>
      </c>
    </row>
    <row r="4772" customFormat="false" ht="12.8" hidden="false" customHeight="false" outlineLevel="0" collapsed="false">
      <c r="A4772" s="0" t="n">
        <v>1760475600</v>
      </c>
      <c r="B4772" s="330" t="n">
        <f aca="false">(A4772/(24*60*60))+DATE(1970,1,1)</f>
        <v>45944.875</v>
      </c>
      <c r="C4772" s="5" t="n">
        <v>18.4848</v>
      </c>
      <c r="D4772" s="5" t="n">
        <v>18.51453</v>
      </c>
      <c r="E4772" s="5" t="n">
        <v>18.43383</v>
      </c>
      <c r="F4772" s="5" t="n">
        <v>18.4571</v>
      </c>
    </row>
    <row r="4773" customFormat="false" ht="12.8" hidden="false" customHeight="false" outlineLevel="0" collapsed="false">
      <c r="A4773" s="0" t="n">
        <v>1760562000</v>
      </c>
      <c r="B4773" s="330" t="n">
        <f aca="false">(A4773/(24*60*60))+DATE(1970,1,1)</f>
        <v>45945.875</v>
      </c>
      <c r="C4773" s="5" t="n">
        <v>18.4571</v>
      </c>
      <c r="D4773" s="5" t="n">
        <v>18.46953</v>
      </c>
      <c r="E4773" s="5" t="n">
        <v>18.35292</v>
      </c>
      <c r="F4773" s="5" t="n">
        <v>18.4329</v>
      </c>
    </row>
    <row r="4774" customFormat="false" ht="12.8" hidden="false" customHeight="false" outlineLevel="0" collapsed="false">
      <c r="A4774" s="0" t="n">
        <v>1760648400</v>
      </c>
      <c r="B4774" s="330" t="n">
        <f aca="false">(A4774/(24*60*60))+DATE(1970,1,1)</f>
        <v>45946.875</v>
      </c>
      <c r="C4774" s="5" t="n">
        <v>18.4329</v>
      </c>
      <c r="D4774" s="5" t="n">
        <v>18.55158</v>
      </c>
      <c r="E4774" s="5" t="n">
        <v>18.3599</v>
      </c>
      <c r="F4774" s="5" t="n">
        <v>18.3708</v>
      </c>
    </row>
    <row r="4775" customFormat="false" ht="12.8" hidden="false" customHeight="false" outlineLevel="0" collapsed="false">
      <c r="A4775" s="0" t="n">
        <v>1760907600</v>
      </c>
      <c r="B4775" s="330" t="n">
        <f aca="false">(A4775/(24*60*60))+DATE(1970,1,1)</f>
        <v>45949.875</v>
      </c>
      <c r="C4775" s="5" t="n">
        <v>18.3708</v>
      </c>
      <c r="D4775" s="5" t="n">
        <v>18.41887</v>
      </c>
      <c r="E4775" s="5" t="n">
        <v>18.34642</v>
      </c>
      <c r="F4775" s="5" t="n">
        <v>18.3813</v>
      </c>
    </row>
    <row r="4776" customFormat="false" ht="12.8" hidden="false" customHeight="false" outlineLevel="0" collapsed="false">
      <c r="A4776" s="0" t="n">
        <v>1760994000</v>
      </c>
      <c r="B4776" s="330" t="n">
        <f aca="false">(A4776/(24*60*60))+DATE(1970,1,1)</f>
        <v>45950.875</v>
      </c>
      <c r="C4776" s="5" t="n">
        <v>18.3813</v>
      </c>
      <c r="D4776" s="5" t="n">
        <v>18.48475</v>
      </c>
      <c r="E4776" s="5" t="n">
        <v>18.3652</v>
      </c>
      <c r="F4776" s="5" t="n">
        <v>18.4342</v>
      </c>
    </row>
    <row r="4777" customFormat="false" ht="12.8" hidden="false" customHeight="false" outlineLevel="0" collapsed="false">
      <c r="A4777" s="0" t="n">
        <v>1761080400</v>
      </c>
      <c r="B4777" s="330" t="n">
        <f aca="false">(A4777/(24*60*60))+DATE(1970,1,1)</f>
        <v>45951.875</v>
      </c>
      <c r="C4777" s="5" t="n">
        <v>18.4342</v>
      </c>
      <c r="D4777" s="5" t="n">
        <v>18.47078</v>
      </c>
      <c r="E4777" s="5" t="n">
        <v>18.36754</v>
      </c>
      <c r="F4777" s="5" t="n">
        <v>18.429</v>
      </c>
    </row>
    <row r="4778" customFormat="false" ht="12.8" hidden="false" customHeight="false" outlineLevel="0" collapsed="false">
      <c r="A4778" s="0" t="n">
        <v>1761166800</v>
      </c>
      <c r="B4778" s="330" t="n">
        <f aca="false">(A4778/(24*60*60))+DATE(1970,1,1)</f>
        <v>45952.875</v>
      </c>
      <c r="C4778" s="5" t="n">
        <v>18.429</v>
      </c>
      <c r="D4778" s="5" t="n">
        <v>18.44825</v>
      </c>
      <c r="E4778" s="5" t="n">
        <v>18.37704</v>
      </c>
      <c r="F4778" s="5" t="n">
        <v>18.399</v>
      </c>
    </row>
    <row r="4779" customFormat="false" ht="12.8" hidden="false" customHeight="false" outlineLevel="0" collapsed="false">
      <c r="A4779" s="0" t="n">
        <v>1761253200</v>
      </c>
      <c r="B4779" s="330" t="n">
        <f aca="false">(A4779/(24*60*60))+DATE(1970,1,1)</f>
        <v>45953.875</v>
      </c>
      <c r="C4779" s="5" t="n">
        <v>18.399</v>
      </c>
      <c r="D4779" s="5" t="n">
        <v>18.4607</v>
      </c>
      <c r="E4779" s="5" t="n">
        <v>18.34068</v>
      </c>
      <c r="F4779" s="5" t="n">
        <v>18.4553</v>
      </c>
    </row>
    <row r="4780" customFormat="false" ht="12.8" hidden="false" customHeight="false" outlineLevel="0" collapsed="false">
      <c r="A4780" s="0" t="n">
        <v>1761512400</v>
      </c>
      <c r="B4780" s="330" t="n">
        <f aca="false">(A4780/(24*60*60))+DATE(1970,1,1)</f>
        <v>45956.875</v>
      </c>
      <c r="C4780" s="5" t="n">
        <v>18.40996</v>
      </c>
      <c r="D4780" s="5" t="n">
        <v>18.44576</v>
      </c>
      <c r="E4780" s="5" t="n">
        <v>18.36011</v>
      </c>
      <c r="F4780" s="5" t="n">
        <v>18.3892</v>
      </c>
    </row>
    <row r="4781" customFormat="false" ht="12.8" hidden="false" customHeight="false" outlineLevel="0" collapsed="false">
      <c r="A4781" s="0" t="n">
        <v>1761598800</v>
      </c>
      <c r="B4781" s="330" t="n">
        <f aca="false">(A4781/(24*60*60))+DATE(1970,1,1)</f>
        <v>45957.875</v>
      </c>
      <c r="C4781" s="5" t="n">
        <v>18.3892</v>
      </c>
      <c r="D4781" s="5" t="n">
        <v>18.46455</v>
      </c>
      <c r="E4781" s="5" t="n">
        <v>18.36938</v>
      </c>
      <c r="F4781" s="5" t="n">
        <v>18.4221</v>
      </c>
    </row>
    <row r="4782" customFormat="false" ht="12.8" hidden="false" customHeight="false" outlineLevel="0" collapsed="false">
      <c r="A4782" s="0" t="n">
        <v>1761685200</v>
      </c>
      <c r="B4782" s="330" t="n">
        <f aca="false">(A4782/(24*60*60))+DATE(1970,1,1)</f>
        <v>45958.875</v>
      </c>
      <c r="C4782" s="5" t="n">
        <v>18.4221</v>
      </c>
      <c r="D4782" s="5" t="n">
        <v>18.50299</v>
      </c>
      <c r="E4782" s="5" t="n">
        <v>18.39337</v>
      </c>
      <c r="F4782" s="5" t="n">
        <v>18.4774</v>
      </c>
    </row>
    <row r="4783" customFormat="false" ht="12.8" hidden="false" customHeight="false" outlineLevel="0" collapsed="false">
      <c r="A4783" s="0" t="n">
        <v>1761771600</v>
      </c>
      <c r="B4783" s="330" t="n">
        <f aca="false">(A4783/(24*60*60))+DATE(1970,1,1)</f>
        <v>45959.875</v>
      </c>
      <c r="C4783" s="5" t="n">
        <v>18.4774</v>
      </c>
      <c r="D4783" s="5" t="n">
        <v>18.60474</v>
      </c>
      <c r="E4783" s="5" t="n">
        <v>18.43345</v>
      </c>
      <c r="F4783" s="5" t="n">
        <v>18.5277</v>
      </c>
    </row>
    <row r="4784" customFormat="false" ht="12.8" hidden="false" customHeight="false" outlineLevel="0" collapsed="false">
      <c r="A4784" s="0" t="n">
        <v>1761858000</v>
      </c>
      <c r="B4784" s="330" t="n">
        <f aca="false">(A4784/(24*60*60))+DATE(1970,1,1)</f>
        <v>45960.875</v>
      </c>
      <c r="C4784" s="5" t="n">
        <v>18.5277</v>
      </c>
      <c r="D4784" s="5" t="n">
        <v>18.59592</v>
      </c>
      <c r="E4784" s="5" t="n">
        <v>18.50149</v>
      </c>
      <c r="F4784" s="5" t="n">
        <v>18.5713</v>
      </c>
    </row>
    <row r="4785" customFormat="false" ht="12.8" hidden="false" customHeight="false" outlineLevel="0" collapsed="false">
      <c r="A4785" s="0" t="n">
        <v>1762120800</v>
      </c>
      <c r="B4785" s="330" t="n">
        <f aca="false">(A4785/(24*60*60))+DATE(1970,1,1)</f>
        <v>45963.9166666667</v>
      </c>
      <c r="C4785" s="5" t="n">
        <v>18.525</v>
      </c>
      <c r="D4785" s="5" t="n">
        <v>18.56475</v>
      </c>
      <c r="E4785" s="5" t="n">
        <v>18.46412</v>
      </c>
      <c r="F4785" s="5" t="n">
        <v>18.4755</v>
      </c>
    </row>
    <row r="4786" customFormat="false" ht="12.8" hidden="false" customHeight="false" outlineLevel="0" collapsed="false">
      <c r="A4786" s="0" t="n">
        <v>1762207200</v>
      </c>
      <c r="B4786" s="330" t="n">
        <f aca="false">(A4786/(24*60*60))+DATE(1970,1,1)</f>
        <v>45964.9166666667</v>
      </c>
      <c r="C4786" s="5" t="n">
        <v>18.4755</v>
      </c>
      <c r="D4786" s="5" t="n">
        <v>18.70549</v>
      </c>
      <c r="E4786" s="5" t="n">
        <v>18.45166</v>
      </c>
      <c r="F4786" s="5" t="n">
        <v>18.6888</v>
      </c>
    </row>
    <row r="4787" customFormat="false" ht="12.8" hidden="false" customHeight="false" outlineLevel="0" collapsed="false">
      <c r="A4787" s="0" t="n">
        <v>1762293600</v>
      </c>
      <c r="B4787" s="330" t="n">
        <f aca="false">(A4787/(24*60*60))+DATE(1970,1,1)</f>
        <v>45965.9166666667</v>
      </c>
      <c r="C4787" s="5" t="n">
        <v>18.6888</v>
      </c>
      <c r="D4787" s="5" t="n">
        <v>18.76764</v>
      </c>
      <c r="E4787" s="5" t="n">
        <v>18.57154</v>
      </c>
      <c r="F4787" s="5" t="n">
        <v>18.5962</v>
      </c>
    </row>
    <row r="4788" customFormat="false" ht="12.8" hidden="false" customHeight="false" outlineLevel="0" collapsed="false">
      <c r="A4788" s="0" t="n">
        <v>1762380000</v>
      </c>
      <c r="B4788" s="330" t="n">
        <f aca="false">(A4788/(24*60*60))+DATE(1970,1,1)</f>
        <v>45966.9166666667</v>
      </c>
      <c r="C4788" s="5" t="n">
        <v>18.5962</v>
      </c>
      <c r="D4788" s="5" t="n">
        <v>18.65829</v>
      </c>
      <c r="E4788" s="5" t="n">
        <v>18.55125</v>
      </c>
      <c r="F4788" s="5" t="n">
        <v>18.562</v>
      </c>
    </row>
    <row r="4789" customFormat="false" ht="12.8" hidden="false" customHeight="false" outlineLevel="0" collapsed="false">
      <c r="A4789" s="0" t="n">
        <v>1762466400</v>
      </c>
      <c r="B4789" s="330" t="n">
        <f aca="false">(A4789/(24*60*60))+DATE(1970,1,1)</f>
        <v>45967.9166666667</v>
      </c>
      <c r="C4789" s="5" t="n">
        <v>18.562</v>
      </c>
      <c r="D4789" s="5" t="n">
        <v>18.58533</v>
      </c>
      <c r="E4789" s="5" t="n">
        <v>18.41486</v>
      </c>
      <c r="F4789" s="5" t="n">
        <v>18.4427</v>
      </c>
    </row>
    <row r="4790" customFormat="false" ht="12.8" hidden="false" customHeight="false" outlineLevel="0" collapsed="false">
      <c r="A4790" s="0" t="n">
        <v>1762725600</v>
      </c>
      <c r="B4790" s="330" t="n">
        <f aca="false">(A4790/(24*60*60))+DATE(1970,1,1)</f>
        <v>45970.9166666667</v>
      </c>
      <c r="C4790" s="5" t="n">
        <v>18.4427</v>
      </c>
      <c r="D4790" s="5" t="n">
        <v>18.44711</v>
      </c>
      <c r="E4790" s="5" t="n">
        <v>18.35481</v>
      </c>
      <c r="F4790" s="5" t="n">
        <v>18.3696</v>
      </c>
    </row>
    <row r="4791" customFormat="false" ht="12.8" hidden="false" customHeight="false" outlineLevel="0" collapsed="false">
      <c r="A4791" s="0" t="n">
        <v>1762812000</v>
      </c>
      <c r="B4791" s="330" t="n">
        <f aca="false">(A4791/(24*60*60))+DATE(1970,1,1)</f>
        <v>45971.9166666667</v>
      </c>
      <c r="C4791" s="5" t="n">
        <v>18.3696</v>
      </c>
      <c r="D4791" s="5" t="n">
        <v>18.39265</v>
      </c>
      <c r="E4791" s="5" t="n">
        <v>18.30456</v>
      </c>
      <c r="F4791" s="5" t="n">
        <v>18.3129</v>
      </c>
    </row>
    <row r="4792" customFormat="false" ht="12.8" hidden="false" customHeight="false" outlineLevel="0" collapsed="false">
      <c r="A4792" s="0" t="n">
        <v>1762898400</v>
      </c>
      <c r="B4792" s="330" t="n">
        <f aca="false">(A4792/(24*60*60))+DATE(1970,1,1)</f>
        <v>45972.9166666667</v>
      </c>
      <c r="C4792" s="5" t="n">
        <v>18.3129</v>
      </c>
      <c r="D4792" s="5" t="n">
        <v>18.32744</v>
      </c>
      <c r="E4792" s="5" t="n">
        <v>18.27548</v>
      </c>
      <c r="F4792" s="5" t="n">
        <v>18.2917</v>
      </c>
    </row>
    <row r="4793" customFormat="false" ht="12.8" hidden="false" customHeight="false" outlineLevel="0" collapsed="false">
      <c r="A4793" s="0" t="n">
        <v>1762984800</v>
      </c>
      <c r="B4793" s="330" t="n">
        <f aca="false">(A4793/(24*60*60))+DATE(1970,1,1)</f>
        <v>45973.9166666667</v>
      </c>
      <c r="C4793" s="5" t="n">
        <v>18.2917</v>
      </c>
      <c r="D4793" s="5" t="n">
        <v>18.33704</v>
      </c>
      <c r="E4793" s="5" t="n">
        <v>18.24924</v>
      </c>
      <c r="F4793" s="5" t="n">
        <v>18.315</v>
      </c>
    </row>
    <row r="4794" customFormat="false" ht="12.8" hidden="false" customHeight="false" outlineLevel="0" collapsed="false">
      <c r="A4794" s="0" t="n">
        <v>1763071200</v>
      </c>
      <c r="B4794" s="330" t="n">
        <f aca="false">(A4794/(24*60*60))+DATE(1970,1,1)</f>
        <v>45974.9166666667</v>
      </c>
      <c r="C4794" s="5" t="n">
        <v>18.315</v>
      </c>
      <c r="D4794" s="5" t="n">
        <v>18.40356</v>
      </c>
      <c r="E4794" s="5" t="n">
        <v>18.28323</v>
      </c>
      <c r="F4794" s="5" t="n">
        <v>18.3033</v>
      </c>
    </row>
    <row r="4795" customFormat="false" ht="12.8" hidden="false" customHeight="false" outlineLevel="0" collapsed="false">
      <c r="A4795" s="0" t="n">
        <v>1763330400</v>
      </c>
      <c r="B4795" s="330" t="n">
        <f aca="false">(A4795/(24*60*60))+DATE(1970,1,1)</f>
        <v>45977.9166666667</v>
      </c>
      <c r="C4795" s="5" t="n">
        <v>18.2896</v>
      </c>
      <c r="D4795" s="5" t="n">
        <v>18.46111</v>
      </c>
      <c r="E4795" s="5" t="n">
        <v>18.28743</v>
      </c>
      <c r="F4795" s="5" t="n">
        <v>18.4244</v>
      </c>
    </row>
    <row r="4796" customFormat="false" ht="12.8" hidden="false" customHeight="false" outlineLevel="0" collapsed="false">
      <c r="A4796" s="0" t="n">
        <v>1763416800</v>
      </c>
      <c r="B4796" s="330" t="n">
        <f aca="false">(A4796/(24*60*60))+DATE(1970,1,1)</f>
        <v>45978.9166666667</v>
      </c>
      <c r="C4796" s="5" t="n">
        <v>18.4244</v>
      </c>
      <c r="D4796" s="5" t="n">
        <v>18.48876</v>
      </c>
      <c r="E4796" s="5" t="n">
        <v>18.33078</v>
      </c>
      <c r="F4796" s="5" t="n">
        <v>18.3443</v>
      </c>
    </row>
    <row r="4797" customFormat="false" ht="12.8" hidden="false" customHeight="false" outlineLevel="0" collapsed="false">
      <c r="A4797" s="0" t="n">
        <v>1763503200</v>
      </c>
      <c r="B4797" s="330" t="n">
        <f aca="false">(A4797/(24*60*60))+DATE(1970,1,1)</f>
        <v>45979.9166666667</v>
      </c>
      <c r="C4797" s="5" t="n">
        <v>18.3443</v>
      </c>
      <c r="D4797" s="5" t="n">
        <v>18.37033</v>
      </c>
      <c r="E4797" s="5" t="n">
        <v>18.30378</v>
      </c>
      <c r="F4797" s="5" t="n">
        <v>18.3375</v>
      </c>
    </row>
    <row r="4798" customFormat="false" ht="12.8" hidden="false" customHeight="false" outlineLevel="0" collapsed="false">
      <c r="A4798" s="0" t="n">
        <v>1763589600</v>
      </c>
      <c r="B4798" s="330" t="n">
        <f aca="false">(A4798/(24*60*60))+DATE(1970,1,1)</f>
        <v>45980.9166666667</v>
      </c>
      <c r="C4798" s="5" t="n">
        <v>18.3375</v>
      </c>
      <c r="D4798" s="5" t="n">
        <v>18.41887</v>
      </c>
      <c r="E4798" s="5" t="n">
        <v>18.30149</v>
      </c>
      <c r="F4798" s="5" t="n">
        <v>18.3828</v>
      </c>
    </row>
    <row r="4799" customFormat="false" ht="12.8" hidden="false" customHeight="false" outlineLevel="0" collapsed="false">
      <c r="A4799" s="0" t="n">
        <v>1763676000</v>
      </c>
      <c r="B4799" s="330" t="n">
        <f aca="false">(A4799/(24*60*60))+DATE(1970,1,1)</f>
        <v>45981.9166666667</v>
      </c>
      <c r="C4799" s="5" t="n">
        <v>18.3828</v>
      </c>
      <c r="D4799" s="5" t="n">
        <v>18.5331</v>
      </c>
      <c r="E4799" s="5" t="n">
        <v>18.3496</v>
      </c>
      <c r="F4799" s="5" t="n">
        <v>18.4834</v>
      </c>
    </row>
    <row r="4800" customFormat="false" ht="12.8" hidden="false" customHeight="false" outlineLevel="0" collapsed="false">
      <c r="A4800" s="0" t="n">
        <v>1763935200</v>
      </c>
      <c r="B4800" s="330" t="n">
        <f aca="false">(A4800/(24*60*60))+DATE(1970,1,1)</f>
        <v>45984.9166666667</v>
      </c>
      <c r="C4800" s="5" t="n">
        <v>18.4834</v>
      </c>
      <c r="D4800" s="5" t="n">
        <v>18.52963</v>
      </c>
      <c r="E4800" s="5" t="n">
        <v>18.41129</v>
      </c>
      <c r="F4800" s="5" t="n">
        <v>18.5071</v>
      </c>
    </row>
    <row r="4801" customFormat="false" ht="12.8" hidden="false" customHeight="false" outlineLevel="0" collapsed="false">
      <c r="A4801" s="0" t="n">
        <v>1764021600</v>
      </c>
      <c r="B4801" s="330" t="n">
        <f aca="false">(A4801/(24*60*60))+DATE(1970,1,1)</f>
        <v>45985.9166666667</v>
      </c>
      <c r="C4801" s="5" t="n">
        <v>18.5071</v>
      </c>
      <c r="D4801" s="5" t="n">
        <v>18.52836</v>
      </c>
      <c r="E4801" s="5" t="n">
        <v>18.36676</v>
      </c>
      <c r="F4801" s="5" t="n">
        <v>18.3814</v>
      </c>
    </row>
    <row r="4802" customFormat="false" ht="12.8" hidden="false" customHeight="false" outlineLevel="0" collapsed="false">
      <c r="A4802" s="0" t="n">
        <v>1764108000</v>
      </c>
      <c r="B4802" s="330" t="n">
        <f aca="false">(A4802/(24*60*60))+DATE(1970,1,1)</f>
        <v>45986.9166666667</v>
      </c>
      <c r="C4802" s="5" t="n">
        <v>18.3814</v>
      </c>
      <c r="D4802" s="5" t="n">
        <v>18.41153</v>
      </c>
      <c r="E4802" s="5" t="n">
        <v>18.32525</v>
      </c>
      <c r="F4802" s="5" t="n">
        <v>18.3384</v>
      </c>
    </row>
    <row r="4803" customFormat="false" ht="12.8" hidden="false" customHeight="false" outlineLevel="0" collapsed="false">
      <c r="A4803" s="0" t="n">
        <v>1764194400</v>
      </c>
      <c r="B4803" s="330" t="n">
        <f aca="false">(A4803/(24*60*60))+DATE(1970,1,1)</f>
        <v>45987.9166666667</v>
      </c>
      <c r="C4803" s="5" t="n">
        <v>18.3384</v>
      </c>
      <c r="D4803" s="5" t="n">
        <v>18.36158</v>
      </c>
      <c r="E4803" s="5" t="n">
        <v>18.32467</v>
      </c>
      <c r="F4803" s="5" t="n">
        <v>18.3498</v>
      </c>
    </row>
    <row r="4804" customFormat="false" ht="12.8" hidden="false" customHeight="false" outlineLevel="0" collapsed="false">
      <c r="A4804" s="0" t="n">
        <v>1764280800</v>
      </c>
      <c r="B4804" s="330" t="n">
        <f aca="false">(A4804/(24*60*60))+DATE(1970,1,1)</f>
        <v>45988.9166666667</v>
      </c>
      <c r="C4804" s="5" t="n">
        <v>18.3498</v>
      </c>
      <c r="D4804" s="5" t="n">
        <v>18.37992</v>
      </c>
      <c r="E4804" s="5" t="n">
        <v>18.28209</v>
      </c>
      <c r="F4804" s="5" t="n">
        <v>18.2878</v>
      </c>
    </row>
    <row r="4805" customFormat="false" ht="12.8" hidden="false" customHeight="false" outlineLevel="0" collapsed="false">
      <c r="A4805" s="0" t="n">
        <v>1764540000</v>
      </c>
      <c r="B4805" s="330" t="n">
        <f aca="false">(A4805/(24*60*60))+DATE(1970,1,1)</f>
        <v>45991.9166666667</v>
      </c>
      <c r="C4805" s="5" t="n">
        <v>18.28815</v>
      </c>
      <c r="D4805" s="5" t="n">
        <v>18.31842</v>
      </c>
      <c r="E4805" s="5" t="n">
        <v>18.25211</v>
      </c>
      <c r="F4805" s="5" t="n">
        <v>18.3018</v>
      </c>
    </row>
    <row r="4806" customFormat="false" ht="12.8" hidden="false" customHeight="false" outlineLevel="0" collapsed="false">
      <c r="A4806" s="0" t="n">
        <v>1764626400</v>
      </c>
      <c r="B4806" s="330" t="n">
        <f aca="false">(A4806/(24*60*60))+DATE(1970,1,1)</f>
        <v>45992.9166666667</v>
      </c>
      <c r="C4806" s="5" t="n">
        <v>18.3018</v>
      </c>
      <c r="D4806" s="5" t="n">
        <v>18.32783</v>
      </c>
      <c r="E4806" s="5" t="n">
        <v>18.2615</v>
      </c>
      <c r="F4806" s="5" t="n">
        <v>18.2823</v>
      </c>
    </row>
    <row r="4807" customFormat="false" ht="12.8" hidden="false" customHeight="false" outlineLevel="0" collapsed="false">
      <c r="A4807" s="0" t="n">
        <v>1764712800</v>
      </c>
      <c r="B4807" s="330" t="n">
        <f aca="false">(A4807/(24*60*60))+DATE(1970,1,1)</f>
        <v>45993.9166666667</v>
      </c>
      <c r="C4807" s="5" t="n">
        <v>18.2823</v>
      </c>
      <c r="D4807" s="5" t="n">
        <v>18.28843</v>
      </c>
      <c r="E4807" s="5" t="n">
        <v>18.23187</v>
      </c>
      <c r="F4807" s="5" t="n">
        <v>18.2815</v>
      </c>
    </row>
    <row r="4808" customFormat="false" ht="12.8" hidden="false" customHeight="false" outlineLevel="0" collapsed="false">
      <c r="A4808" s="0" t="n">
        <v>1764799200</v>
      </c>
      <c r="B4808" s="330" t="n">
        <f aca="false">(A4808/(24*60*60))+DATE(1970,1,1)</f>
        <v>45994.9166666667</v>
      </c>
      <c r="C4808" s="5" t="n">
        <v>18.2815</v>
      </c>
      <c r="D4808" s="5" t="n">
        <v>18.29965</v>
      </c>
      <c r="E4808" s="5" t="n">
        <v>18.21273</v>
      </c>
      <c r="F4808" s="5" t="n">
        <v>18.2331</v>
      </c>
    </row>
    <row r="4809" customFormat="false" ht="12.8" hidden="false" customHeight="false" outlineLevel="0" collapsed="false">
      <c r="A4809" s="0" t="n">
        <v>1764885600</v>
      </c>
      <c r="B4809" s="330" t="n">
        <f aca="false">(A4809/(24*60*60))+DATE(1970,1,1)</f>
        <v>45995.9166666667</v>
      </c>
      <c r="C4809" s="5" t="n">
        <v>18.2331</v>
      </c>
      <c r="D4809" s="5" t="n">
        <v>18.2333</v>
      </c>
      <c r="E4809" s="5" t="n">
        <v>18.15191</v>
      </c>
      <c r="F4809" s="5" t="n">
        <v>18.1756</v>
      </c>
    </row>
    <row r="4810" customFormat="false" ht="12.8" hidden="false" customHeight="false" outlineLevel="0" collapsed="false">
      <c r="A4810" s="0" t="n">
        <v>1765144800</v>
      </c>
      <c r="B4810" s="330" t="n">
        <f aca="false">(A4810/(24*60*60))+DATE(1970,1,1)</f>
        <v>45998.9166666667</v>
      </c>
      <c r="C4810" s="5" t="n">
        <v>18.1756</v>
      </c>
      <c r="D4810" s="5" t="n">
        <v>18.2693</v>
      </c>
      <c r="E4810" s="5" t="n">
        <v>18.15064</v>
      </c>
      <c r="F4810" s="5" t="n">
        <v>18.2626</v>
      </c>
    </row>
    <row r="4811" customFormat="false" ht="12.8" hidden="false" customHeight="false" outlineLevel="0" collapsed="false">
      <c r="A4811" s="0" t="n">
        <v>1765231200</v>
      </c>
      <c r="B4811" s="330" t="n">
        <f aca="false">(A4811/(24*60*60))+DATE(1970,1,1)</f>
        <v>45999.9166666667</v>
      </c>
      <c r="C4811" s="5" t="n">
        <v>18.2626</v>
      </c>
      <c r="D4811" s="5" t="n">
        <v>18.31007</v>
      </c>
      <c r="E4811" s="5" t="n">
        <v>18.1706</v>
      </c>
      <c r="F4811" s="5" t="n">
        <v>18.1953</v>
      </c>
    </row>
    <row r="4812" customFormat="false" ht="12.8" hidden="false" customHeight="false" outlineLevel="0" collapsed="false">
      <c r="A4812" s="0" t="n">
        <v>1765317600</v>
      </c>
      <c r="B4812" s="330" t="n">
        <f aca="false">(A4812/(24*60*60))+DATE(1970,1,1)</f>
        <v>46000.9166666667</v>
      </c>
      <c r="C4812" s="5" t="n">
        <v>18.1953</v>
      </c>
      <c r="D4812" s="5" t="n">
        <v>18.22985</v>
      </c>
      <c r="E4812" s="5" t="n">
        <v>18.1554</v>
      </c>
      <c r="F4812" s="5" t="n">
        <v>18.1643</v>
      </c>
    </row>
    <row r="4813" customFormat="false" ht="12.8" hidden="false" customHeight="false" outlineLevel="0" collapsed="false">
      <c r="A4813" s="0" t="n">
        <v>1765404000</v>
      </c>
      <c r="B4813" s="330" t="n">
        <f aca="false">(A4813/(24*60*60))+DATE(1970,1,1)</f>
        <v>46001.9166666667</v>
      </c>
      <c r="C4813" s="5" t="n">
        <v>18.1643</v>
      </c>
      <c r="D4813" s="5" t="n">
        <v>18.22117</v>
      </c>
      <c r="E4813" s="5" t="n">
        <v>18.01073</v>
      </c>
      <c r="F4813" s="5" t="n">
        <v>18.0468</v>
      </c>
    </row>
    <row r="4814" customFormat="false" ht="12.8" hidden="false" customHeight="false" outlineLevel="0" collapsed="false">
      <c r="A4814" s="0" t="n">
        <v>1765490400</v>
      </c>
      <c r="B4814" s="330" t="n">
        <f aca="false">(A4814/(24*60*60))+DATE(1970,1,1)</f>
        <v>46002.9166666667</v>
      </c>
      <c r="C4814" s="5" t="n">
        <v>18.0468</v>
      </c>
      <c r="D4814" s="5" t="n">
        <v>18.07584</v>
      </c>
      <c r="E4814" s="5" t="n">
        <v>17.98907</v>
      </c>
      <c r="F4814" s="5" t="n">
        <v>18.0109</v>
      </c>
    </row>
    <row r="4815" customFormat="false" ht="12.8" hidden="false" customHeight="false" outlineLevel="0" collapsed="false">
      <c r="A4815" s="0" t="n">
        <v>1765749600</v>
      </c>
      <c r="B4815" s="330" t="n">
        <f aca="false">(A4815/(24*60*60))+DATE(1970,1,1)</f>
        <v>46005.9166666667</v>
      </c>
      <c r="C4815" s="5" t="n">
        <v>18.0109</v>
      </c>
      <c r="D4815" s="5" t="n">
        <v>18.0237</v>
      </c>
      <c r="E4815" s="5" t="n">
        <v>17.96941</v>
      </c>
      <c r="F4815" s="5" t="n">
        <v>17.98249</v>
      </c>
    </row>
  </sheetData>
  <autoFilter ref="A1:F4614"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20" activeCellId="0" sqref="B20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12.85"/>
    <col collapsed="false" customWidth="false" hidden="false" outlineLevel="0" max="3" min="3" style="1" width="11.53"/>
  </cols>
  <sheetData>
    <row r="1" customFormat="false" ht="12.8" hidden="false" customHeight="false" outlineLevel="0" collapsed="false">
      <c r="A1" s="2" t="s">
        <v>168</v>
      </c>
    </row>
    <row r="2" customFormat="false" ht="12.8" hidden="false" customHeight="false" outlineLevel="0" collapsed="false">
      <c r="A2" s="1" t="s">
        <v>148</v>
      </c>
      <c r="B2" s="1" t="s">
        <v>169</v>
      </c>
      <c r="C2" s="1" t="s">
        <v>158</v>
      </c>
    </row>
    <row r="3" customFormat="false" ht="12.8" hidden="false" customHeight="false" outlineLevel="0" collapsed="false">
      <c r="B3" s="1" t="s">
        <v>79</v>
      </c>
      <c r="C3" s="1" t="s">
        <v>170</v>
      </c>
    </row>
    <row r="4" customFormat="false" ht="12.8" hidden="false" customHeight="false" outlineLevel="0" collapsed="false">
      <c r="A4" s="1" t="n">
        <v>2009</v>
      </c>
      <c r="B4" s="5" t="n">
        <f aca="false">AVERAGEIF(INDEX_BTCUSD_1D!$C$1:$C$5825,A4,INDEX_BTCUSD_1D!$I$1:$I$5825)</f>
        <v>0.000983172613636364</v>
      </c>
      <c r="C4" s="62"/>
    </row>
    <row r="5" customFormat="false" ht="12.8" hidden="false" customHeight="false" outlineLevel="0" collapsed="false">
      <c r="A5" s="1" t="n">
        <v>2010</v>
      </c>
      <c r="B5" s="5" t="n">
        <f aca="false">AVERAGEIF(INDEX_BTCUSD_1D!$C$1:$C$5825,A5,INDEX_BTCUSD_1D!$I$1:$I$5825)</f>
        <v>0.0858643117081851</v>
      </c>
      <c r="C5" s="3" t="n">
        <f aca="false">B5/B4-1</f>
        <v>86.333913208391</v>
      </c>
    </row>
    <row r="6" customFormat="false" ht="12.8" hidden="false" customHeight="false" outlineLevel="0" collapsed="false">
      <c r="A6" s="1" t="n">
        <v>2011</v>
      </c>
      <c r="B6" s="5" t="n">
        <f aca="false">AVERAGEIF(INDEX_BTCUSD_1D!$C$1:$C$5825,A6,INDEX_BTCUSD_1D!$I$1:$I$5825)</f>
        <v>5.41327611731844</v>
      </c>
      <c r="C6" s="3" t="n">
        <f aca="false">B6/B5-1</f>
        <v>62.0445409696612</v>
      </c>
    </row>
    <row r="7" customFormat="false" ht="12.8" hidden="false" customHeight="false" outlineLevel="0" collapsed="false">
      <c r="A7" s="1" t="n">
        <v>2012</v>
      </c>
      <c r="B7" s="5" t="n">
        <f aca="false">AVERAGEIF(INDEX_BTCUSD_1D!$C$1:$C$5825,A7,INDEX_BTCUSD_1D!$I$1:$I$5825)</f>
        <v>8.28566191256831</v>
      </c>
      <c r="C7" s="3" t="n">
        <f aca="false">B7/B6-1</f>
        <v>0.5306187478707</v>
      </c>
    </row>
    <row r="8" customFormat="false" ht="12.8" hidden="false" customHeight="false" outlineLevel="0" collapsed="false">
      <c r="A8" s="1" t="n">
        <v>2013</v>
      </c>
      <c r="B8" s="5" t="n">
        <f aca="false">AVERAGEIF(INDEX_BTCUSD_1D!$C$1:$C$5825,A8,INDEX_BTCUSD_1D!$I$1:$I$5825)</f>
        <v>198.892932032967</v>
      </c>
      <c r="C8" s="3" t="n">
        <f aca="false">B8/B7-1</f>
        <v>23.0044711130769</v>
      </c>
    </row>
    <row r="9" customFormat="false" ht="12.8" hidden="false" customHeight="false" outlineLevel="0" collapsed="false">
      <c r="A9" s="1" t="n">
        <v>2014</v>
      </c>
      <c r="B9" s="5" t="n">
        <f aca="false">AVERAGEIF(INDEX_BTCUSD_1D!$C$1:$C$5825,A9,INDEX_BTCUSD_1D!$I$1:$I$5825)</f>
        <v>525.169030161644</v>
      </c>
      <c r="C9" s="3" t="n">
        <f aca="false">B9/B8-1</f>
        <v>1.64046099976341</v>
      </c>
    </row>
    <row r="10" customFormat="false" ht="12.8" hidden="false" customHeight="false" outlineLevel="0" collapsed="false">
      <c r="A10" s="1" t="n">
        <v>2015</v>
      </c>
      <c r="B10" s="5" t="n">
        <f aca="false">AVERAGEIF(INDEX_BTCUSD_1D!$C$1:$C$5825,A10,INDEX_BTCUSD_1D!$I$1:$I$5825)</f>
        <v>272.872147424658</v>
      </c>
      <c r="C10" s="3" t="n">
        <f aca="false">B10/B9-1</f>
        <v>-0.480410816798033</v>
      </c>
    </row>
    <row r="11" customFormat="false" ht="12.8" hidden="false" customHeight="false" outlineLevel="0" collapsed="false">
      <c r="A11" s="1" t="n">
        <v>2016</v>
      </c>
      <c r="B11" s="5" t="n">
        <f aca="false">AVERAGEIF(INDEX_BTCUSD_1D!$C$1:$C$5825,A11,INDEX_BTCUSD_1D!$I$1:$I$5825)</f>
        <v>568.055883879781</v>
      </c>
      <c r="C11" s="3" t="n">
        <f aca="false">B11/B10-1</f>
        <v>1.08176572523448</v>
      </c>
    </row>
    <row r="12" customFormat="false" ht="12.8" hidden="false" customHeight="false" outlineLevel="0" collapsed="false">
      <c r="A12" s="1" t="n">
        <v>2017</v>
      </c>
      <c r="B12" s="5" t="n">
        <f aca="false">AVERAGEIF(INDEX_BTCUSD_1D!$C$1:$C$5825,A12,INDEX_BTCUSD_1D!$I$1:$I$5825)</f>
        <v>3985.69736643836</v>
      </c>
      <c r="C12" s="3" t="n">
        <f aca="false">B12/B11-1</f>
        <v>6.01638250662299</v>
      </c>
    </row>
    <row r="13" customFormat="false" ht="12.8" hidden="false" customHeight="false" outlineLevel="0" collapsed="false">
      <c r="A13" s="1" t="n">
        <v>2018</v>
      </c>
      <c r="B13" s="5" t="n">
        <f aca="false">AVERAGEIF(INDEX_BTCUSD_1D!$C$1:$C$5825,A13,INDEX_BTCUSD_1D!$I$1:$I$5825)</f>
        <v>7521.03330821918</v>
      </c>
      <c r="C13" s="3" t="n">
        <f aca="false">B13/B12-1</f>
        <v>0.887005614513081</v>
      </c>
    </row>
    <row r="14" customFormat="false" ht="12.8" hidden="false" customHeight="false" outlineLevel="0" collapsed="false">
      <c r="A14" s="1" t="n">
        <v>2019</v>
      </c>
      <c r="B14" s="5" t="n">
        <f aca="false">AVERAGEIF(INDEX_BTCUSD_1D!$C$1:$C$5825,A14,INDEX_BTCUSD_1D!$I$1:$I$5825)</f>
        <v>7364.32946060397</v>
      </c>
      <c r="C14" s="3" t="n">
        <f aca="false">B14/B13-1</f>
        <v>-0.0208354146555841</v>
      </c>
    </row>
    <row r="15" customFormat="false" ht="12.8" hidden="false" customHeight="false" outlineLevel="0" collapsed="false">
      <c r="A15" s="1" t="n">
        <v>2020</v>
      </c>
      <c r="B15" s="5" t="n">
        <f aca="false">AVERAGEIF(INDEX_BTCUSD_1D!$C$1:$C$5825,A15,INDEX_BTCUSD_1D!$I$1:$I$5825)</f>
        <v>11117.0664480874</v>
      </c>
      <c r="C15" s="3" t="n">
        <f aca="false">B15/B14-1</f>
        <v>0.509582984786192</v>
      </c>
    </row>
    <row r="16" customFormat="false" ht="12.8" hidden="false" customHeight="false" outlineLevel="0" collapsed="false">
      <c r="A16" s="1" t="n">
        <v>2021</v>
      </c>
      <c r="B16" s="5" t="n">
        <f aca="false">AVERAGEIF(INDEX_BTCUSD_1D!$C$1:$C$5825,A16,INDEX_BTCUSD_1D!$I$1:$I$5825)</f>
        <v>47430.8345</v>
      </c>
      <c r="C16" s="3" t="n">
        <f aca="false">B16/B15-1</f>
        <v>3.26648835117469</v>
      </c>
    </row>
    <row r="17" customFormat="false" ht="12.8" hidden="false" customHeight="false" outlineLevel="0" collapsed="false">
      <c r="A17" s="1" t="n">
        <v>2022</v>
      </c>
      <c r="B17" s="5" t="n">
        <f aca="false">AVERAGEIF(INDEX_BTCUSD_1D!$C$1:$C$5825,A17,INDEX_BTCUSD_1D!$I$1:$I$5825)</f>
        <v>28186.2089589041</v>
      </c>
      <c r="C17" s="3" t="n">
        <f aca="false">B17/B16-1</f>
        <v>-0.405740817001562</v>
      </c>
    </row>
    <row r="18" customFormat="false" ht="12.8" hidden="false" customHeight="false" outlineLevel="0" collapsed="false">
      <c r="A18" s="1" t="n">
        <v>2023</v>
      </c>
      <c r="B18" s="5" t="n">
        <f aca="false">AVERAGEIF(INDEX_BTCUSD_1D!$C$1:$C$5825,A18,INDEX_BTCUSD_1D!$I$1:$I$5825)</f>
        <v>28862.9005205479</v>
      </c>
      <c r="C18" s="3" t="n">
        <f aca="false">B18/B17-1</f>
        <v>0.0240078955857619</v>
      </c>
    </row>
    <row r="19" customFormat="false" ht="12.8" hidden="false" customHeight="false" outlineLevel="0" collapsed="false">
      <c r="A19" s="1" t="n">
        <v>2024</v>
      </c>
      <c r="B19" s="5" t="n">
        <f aca="false">AVERAGEIF(INDEX_BTCUSD_1D!$C$1:$C$5825,A19,INDEX_BTCUSD_1D!$I$1:$I$5825)</f>
        <v>65978.4206557377</v>
      </c>
      <c r="C19" s="3" t="n">
        <f aca="false">B19/B18-1</f>
        <v>1.28592481925947</v>
      </c>
    </row>
    <row r="20" customFormat="false" ht="12.8" hidden="false" customHeight="false" outlineLevel="0" collapsed="false">
      <c r="A20" s="1" t="n">
        <v>2025</v>
      </c>
      <c r="B20" s="5" t="n">
        <f aca="false">AVERAGEIF(INDEX_BTCUSD_1D!$C$1:$C$5825,A20,INDEX_BTCUSD_1D!$I$1:$I$5825)</f>
        <v>102352.598994253</v>
      </c>
      <c r="C20" s="3" t="n">
        <f aca="false">B20/B19-1</f>
        <v>0.551304168499401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21545</TotalTime>
  <Application>LibreOffice/7.4.5.1$MacOSX_AARCH64 LibreOffice_project/9c0871452b3918c1019dde9bfac75448afc4b57f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2025-12-31T11:26:35Z</dcterms:modified>
  <cp:revision>106</cp:revision>
  <dc:subject/>
  <dc:title/>
</cp:coreProperties>
</file>